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anwo/Desktop/"/>
    </mc:Choice>
  </mc:AlternateContent>
  <xr:revisionPtr revIDLastSave="0" documentId="13_ncr:1_{EF86DA4C-6781-2A48-8762-11B233E04C4B}" xr6:coauthVersionLast="47" xr6:coauthVersionMax="47" xr10:uidLastSave="{00000000-0000-0000-0000-000000000000}"/>
  <bookViews>
    <workbookView xWindow="1700" yWindow="500" windowWidth="49500" windowHeight="28300" activeTab="2" xr2:uid="{F2DCDACA-2E8A-E041-BEAE-FEED980AFD9D}"/>
  </bookViews>
  <sheets>
    <sheet name="CODE" sheetId="1" r:id="rId1"/>
    <sheet name="VARS" sheetId="2" r:id="rId2"/>
    <sheet name="NEW" sheetId="3" r:id="rId3"/>
  </sheets>
  <definedNames>
    <definedName name="_xlnm.Print_Area" localSheetId="0">CODE!$A:$I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3" l="1"/>
  <c r="C218" i="3"/>
  <c r="C216" i="3"/>
  <c r="D211" i="3"/>
  <c r="C211" i="3" s="1"/>
  <c r="D209" i="3"/>
  <c r="C209" i="3" s="1"/>
  <c r="D207" i="3"/>
  <c r="C207" i="3" s="1"/>
  <c r="D206" i="3"/>
  <c r="C206" i="3" s="1"/>
  <c r="C201" i="3"/>
  <c r="C96" i="3"/>
  <c r="C82" i="3"/>
  <c r="C66" i="3"/>
  <c r="C60" i="3"/>
  <c r="C52" i="3"/>
  <c r="C197" i="3"/>
  <c r="D204" i="3"/>
  <c r="C204" i="3" s="1"/>
  <c r="C119" i="3"/>
  <c r="C192" i="3"/>
  <c r="D143" i="3"/>
  <c r="C143" i="3" s="1"/>
  <c r="D135" i="3"/>
  <c r="C135" i="3" s="1"/>
  <c r="C178" i="3"/>
  <c r="C172" i="3"/>
  <c r="C167" i="3"/>
  <c r="C163" i="3"/>
  <c r="C156" i="3"/>
  <c r="C146" i="3"/>
  <c r="C142" i="3"/>
  <c r="C138" i="3"/>
  <c r="C134" i="3"/>
  <c r="C128" i="3"/>
  <c r="C125" i="3"/>
  <c r="C121" i="3"/>
  <c r="C186" i="3"/>
  <c r="D10" i="3"/>
  <c r="C10" i="3" s="1"/>
  <c r="C203" i="3"/>
  <c r="D9" i="3"/>
  <c r="C9" i="3" s="1"/>
  <c r="D8" i="3"/>
  <c r="C8" i="3" s="1"/>
  <c r="C87" i="3"/>
  <c r="D7" i="3"/>
  <c r="C7" i="3" s="1"/>
  <c r="D3" i="3"/>
  <c r="C42" i="3"/>
  <c r="C13" i="3"/>
  <c r="D48" i="3"/>
  <c r="C48" i="3" s="1"/>
  <c r="D64" i="3"/>
  <c r="C64" i="3" s="1"/>
  <c r="D56" i="3"/>
  <c r="C56" i="3" s="1"/>
  <c r="D46" i="3"/>
  <c r="C46" i="3" s="1"/>
  <c r="D44" i="3"/>
  <c r="C44" i="3" s="1"/>
  <c r="D12" i="3"/>
  <c r="D2" i="3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D36" i="1"/>
  <c r="E36" i="1" s="1"/>
  <c r="D35" i="1"/>
  <c r="E35" i="1" s="1"/>
  <c r="D34" i="1"/>
  <c r="E34" i="1" s="1"/>
  <c r="D33" i="1"/>
  <c r="E33" i="1" s="1"/>
  <c r="D32" i="1"/>
  <c r="E32" i="1" s="1"/>
  <c r="D31" i="1"/>
  <c r="E31" i="1" s="1"/>
  <c r="D30" i="1"/>
  <c r="E30" i="1" s="1"/>
  <c r="D29" i="1"/>
  <c r="E29" i="1" s="1"/>
  <c r="D28" i="1"/>
  <c r="E28" i="1" s="1"/>
  <c r="D27" i="1"/>
  <c r="E27" i="1" s="1"/>
  <c r="D26" i="1"/>
  <c r="E26" i="1" s="1"/>
  <c r="D25" i="1"/>
  <c r="E25" i="1" s="1"/>
  <c r="D24" i="1"/>
  <c r="E24" i="1" s="1"/>
  <c r="D23" i="1"/>
  <c r="E23" i="1" s="1"/>
  <c r="D22" i="1"/>
  <c r="E22" i="1" s="1"/>
  <c r="D21" i="1"/>
  <c r="E21" i="1" s="1"/>
  <c r="D20" i="1"/>
  <c r="E20" i="1" s="1"/>
  <c r="D19" i="1"/>
  <c r="E19" i="1" s="1"/>
  <c r="D18" i="1"/>
  <c r="E18" i="1" s="1"/>
  <c r="D17" i="1"/>
  <c r="E17" i="1" s="1"/>
  <c r="D16" i="1"/>
  <c r="E16" i="1" s="1"/>
  <c r="D15" i="1"/>
  <c r="E15" i="1" s="1"/>
  <c r="D14" i="1"/>
  <c r="E14" i="1" s="1"/>
  <c r="D13" i="1"/>
  <c r="E13" i="1" s="1"/>
  <c r="D12" i="1"/>
  <c r="E12" i="1" s="1"/>
  <c r="D11" i="1"/>
  <c r="E11" i="1" s="1"/>
  <c r="D10" i="1"/>
  <c r="E10" i="1" s="1"/>
  <c r="D9" i="1"/>
  <c r="E9" i="1" s="1"/>
  <c r="D8" i="1"/>
  <c r="E8" i="1" s="1"/>
  <c r="D7" i="1"/>
  <c r="E7" i="1" s="1"/>
  <c r="D6" i="1"/>
  <c r="E6" i="1" s="1"/>
  <c r="D5" i="1"/>
  <c r="E5" i="1" s="1"/>
  <c r="D4" i="1"/>
  <c r="E4" i="1" s="1"/>
  <c r="D3" i="1"/>
  <c r="E3" i="1" s="1"/>
  <c r="D2" i="1"/>
  <c r="E2" i="1" s="1"/>
  <c r="D272" i="1"/>
  <c r="E272" i="1" s="1"/>
  <c r="D271" i="1"/>
  <c r="E271" i="1" s="1"/>
  <c r="D270" i="1"/>
  <c r="E270" i="1" s="1"/>
  <c r="D269" i="1"/>
  <c r="E269" i="1" s="1"/>
  <c r="D268" i="1"/>
  <c r="E268" i="1" s="1"/>
  <c r="D267" i="1"/>
  <c r="E267" i="1" s="1"/>
  <c r="D266" i="1"/>
  <c r="E266" i="1" s="1"/>
  <c r="D265" i="1"/>
  <c r="E265" i="1" s="1"/>
  <c r="D264" i="1"/>
  <c r="E264" i="1" s="1"/>
  <c r="D263" i="1"/>
  <c r="E263" i="1" s="1"/>
  <c r="D262" i="1"/>
  <c r="E262" i="1" s="1"/>
  <c r="D261" i="1"/>
  <c r="E261" i="1" s="1"/>
  <c r="D260" i="1"/>
  <c r="E260" i="1" s="1"/>
  <c r="D259" i="1"/>
  <c r="E259" i="1" s="1"/>
  <c r="D258" i="1"/>
  <c r="E258" i="1" s="1"/>
  <c r="D257" i="1"/>
  <c r="E257" i="1" s="1"/>
  <c r="D256" i="1"/>
  <c r="E256" i="1" s="1"/>
  <c r="D255" i="1"/>
  <c r="E255" i="1" s="1"/>
  <c r="D254" i="1"/>
  <c r="E254" i="1" s="1"/>
  <c r="D253" i="1"/>
  <c r="E253" i="1" s="1"/>
  <c r="D252" i="1"/>
  <c r="E252" i="1" s="1"/>
  <c r="D251" i="1"/>
  <c r="E251" i="1" s="1"/>
  <c r="D250" i="1"/>
  <c r="E250" i="1" s="1"/>
  <c r="D249" i="1"/>
  <c r="E249" i="1" s="1"/>
  <c r="D248" i="1"/>
  <c r="E248" i="1" s="1"/>
  <c r="D247" i="1"/>
  <c r="E247" i="1" s="1"/>
  <c r="D246" i="1"/>
  <c r="E246" i="1" s="1"/>
  <c r="D245" i="1"/>
  <c r="E245" i="1" s="1"/>
  <c r="D244" i="1"/>
  <c r="E244" i="1" s="1"/>
  <c r="D243" i="1"/>
  <c r="E243" i="1" s="1"/>
  <c r="D242" i="1"/>
  <c r="E242" i="1" s="1"/>
  <c r="D241" i="1"/>
  <c r="E241" i="1" s="1"/>
  <c r="D240" i="1"/>
  <c r="E240" i="1" s="1"/>
  <c r="D239" i="1"/>
  <c r="E239" i="1" s="1"/>
  <c r="D238" i="1"/>
  <c r="E238" i="1" s="1"/>
  <c r="D237" i="1"/>
  <c r="E237" i="1" s="1"/>
  <c r="D236" i="1"/>
  <c r="E236" i="1" s="1"/>
  <c r="D235" i="1"/>
  <c r="E235" i="1" s="1"/>
  <c r="D234" i="1"/>
  <c r="E234" i="1" s="1"/>
  <c r="D233" i="1"/>
  <c r="E233" i="1" s="1"/>
  <c r="D232" i="1"/>
  <c r="E232" i="1" s="1"/>
  <c r="D231" i="1"/>
  <c r="E231" i="1" s="1"/>
  <c r="D230" i="1"/>
  <c r="E230" i="1" s="1"/>
  <c r="D229" i="1"/>
  <c r="E229" i="1" s="1"/>
  <c r="D228" i="1"/>
  <c r="E228" i="1" s="1"/>
  <c r="D227" i="1"/>
  <c r="E227" i="1" s="1"/>
  <c r="D226" i="1"/>
  <c r="E226" i="1" s="1"/>
  <c r="D225" i="1"/>
  <c r="E225" i="1" s="1"/>
  <c r="D224" i="1"/>
  <c r="E224" i="1" s="1"/>
  <c r="D223" i="1"/>
  <c r="E223" i="1" s="1"/>
  <c r="D222" i="1"/>
  <c r="E222" i="1" s="1"/>
  <c r="D221" i="1"/>
  <c r="E221" i="1" s="1"/>
  <c r="D220" i="1"/>
  <c r="E220" i="1" s="1"/>
  <c r="D219" i="1"/>
  <c r="E219" i="1" s="1"/>
  <c r="D218" i="1"/>
  <c r="E218" i="1" s="1"/>
  <c r="D217" i="1"/>
  <c r="E217" i="1" s="1"/>
  <c r="D216" i="1"/>
  <c r="E216" i="1" s="1"/>
  <c r="D215" i="1"/>
  <c r="E215" i="1" s="1"/>
  <c r="D214" i="1"/>
  <c r="E214" i="1" s="1"/>
  <c r="D213" i="1"/>
  <c r="E213" i="1" s="1"/>
  <c r="D212" i="1"/>
  <c r="E212" i="1" s="1"/>
  <c r="D211" i="1"/>
  <c r="E211" i="1" s="1"/>
  <c r="D210" i="1"/>
  <c r="E210" i="1" s="1"/>
  <c r="D209" i="1"/>
  <c r="E209" i="1" s="1"/>
  <c r="D208" i="1"/>
  <c r="E208" i="1" s="1"/>
  <c r="D207" i="1"/>
  <c r="E207" i="1" s="1"/>
  <c r="D206" i="1"/>
  <c r="E206" i="1" s="1"/>
  <c r="D205" i="1"/>
  <c r="E205" i="1" s="1"/>
  <c r="D204" i="1"/>
  <c r="E204" i="1" s="1"/>
  <c r="D203" i="1"/>
  <c r="E203" i="1" s="1"/>
  <c r="D202" i="1"/>
  <c r="E202" i="1" s="1"/>
  <c r="D201" i="1"/>
  <c r="E201" i="1" s="1"/>
  <c r="D200" i="1"/>
  <c r="E200" i="1" s="1"/>
  <c r="D199" i="1"/>
  <c r="E199" i="1" s="1"/>
  <c r="D198" i="1"/>
  <c r="E198" i="1" s="1"/>
  <c r="D197" i="1"/>
  <c r="E197" i="1" s="1"/>
  <c r="D196" i="1"/>
  <c r="E196" i="1" s="1"/>
  <c r="D195" i="1"/>
  <c r="E195" i="1" s="1"/>
  <c r="D194" i="1"/>
  <c r="E194" i="1" s="1"/>
  <c r="D193" i="1"/>
  <c r="E193" i="1" s="1"/>
  <c r="D192" i="1"/>
  <c r="E192" i="1" s="1"/>
  <c r="D191" i="1"/>
  <c r="E191" i="1" s="1"/>
  <c r="D190" i="1"/>
  <c r="E190" i="1" s="1"/>
  <c r="D189" i="1"/>
  <c r="E189" i="1" s="1"/>
  <c r="D188" i="1"/>
  <c r="E188" i="1" s="1"/>
  <c r="D187" i="1"/>
  <c r="E187" i="1" s="1"/>
  <c r="D186" i="1"/>
  <c r="E186" i="1" s="1"/>
  <c r="D185" i="1"/>
  <c r="E185" i="1" s="1"/>
  <c r="D184" i="1"/>
  <c r="E184" i="1" s="1"/>
  <c r="D183" i="1"/>
  <c r="E183" i="1" s="1"/>
  <c r="D182" i="1"/>
  <c r="E182" i="1" s="1"/>
  <c r="D181" i="1"/>
  <c r="E181" i="1" s="1"/>
  <c r="D180" i="1"/>
  <c r="E180" i="1" s="1"/>
  <c r="D179" i="1"/>
  <c r="E179" i="1" s="1"/>
  <c r="D178" i="1"/>
  <c r="E178" i="1" s="1"/>
  <c r="D177" i="1"/>
  <c r="E177" i="1" s="1"/>
  <c r="D176" i="1"/>
  <c r="E176" i="1" s="1"/>
  <c r="D175" i="1"/>
  <c r="E175" i="1" s="1"/>
  <c r="D174" i="1"/>
  <c r="E174" i="1" s="1"/>
  <c r="D173" i="1"/>
  <c r="E173" i="1" s="1"/>
  <c r="D172" i="1"/>
  <c r="E172" i="1" s="1"/>
  <c r="D171" i="1"/>
  <c r="E171" i="1" s="1"/>
  <c r="D170" i="1"/>
  <c r="E170" i="1" s="1"/>
  <c r="D169" i="1"/>
  <c r="E169" i="1" s="1"/>
  <c r="D168" i="1"/>
  <c r="E168" i="1" s="1"/>
  <c r="D167" i="1"/>
  <c r="E167" i="1" s="1"/>
  <c r="D166" i="1"/>
  <c r="E166" i="1" s="1"/>
  <c r="D165" i="1"/>
  <c r="E165" i="1" s="1"/>
  <c r="D164" i="1"/>
  <c r="E164" i="1" s="1"/>
  <c r="D163" i="1"/>
  <c r="E163" i="1" s="1"/>
  <c r="D162" i="1"/>
  <c r="E162" i="1" s="1"/>
  <c r="D161" i="1"/>
  <c r="E161" i="1" s="1"/>
  <c r="D160" i="1"/>
  <c r="E160" i="1" s="1"/>
  <c r="D159" i="1"/>
  <c r="E159" i="1" s="1"/>
  <c r="D158" i="1"/>
  <c r="E158" i="1" s="1"/>
  <c r="D157" i="1"/>
  <c r="E157" i="1" s="1"/>
  <c r="D156" i="1"/>
  <c r="E156" i="1" s="1"/>
  <c r="D155" i="1"/>
  <c r="E155" i="1" s="1"/>
  <c r="D154" i="1"/>
  <c r="E154" i="1" s="1"/>
  <c r="D153" i="1"/>
  <c r="E153" i="1" s="1"/>
  <c r="D152" i="1"/>
  <c r="E152" i="1" s="1"/>
  <c r="D151" i="1"/>
  <c r="E151" i="1" s="1"/>
  <c r="D150" i="1"/>
  <c r="E150" i="1" s="1"/>
  <c r="D149" i="1"/>
  <c r="E149" i="1" s="1"/>
  <c r="D148" i="1"/>
  <c r="E148" i="1" s="1"/>
  <c r="D147" i="1"/>
  <c r="E147" i="1" s="1"/>
  <c r="D146" i="1"/>
  <c r="E146" i="1" s="1"/>
  <c r="D145" i="1"/>
  <c r="E145" i="1" s="1"/>
  <c r="D144" i="1"/>
  <c r="E144" i="1" s="1"/>
  <c r="D143" i="1"/>
  <c r="E143" i="1" s="1"/>
  <c r="D142" i="1"/>
  <c r="E142" i="1" s="1"/>
  <c r="D141" i="1"/>
  <c r="E141" i="1" s="1"/>
  <c r="D140" i="1"/>
  <c r="E140" i="1" s="1"/>
  <c r="D139" i="1"/>
  <c r="E139" i="1" s="1"/>
  <c r="D138" i="1"/>
  <c r="E138" i="1" s="1"/>
  <c r="D137" i="1"/>
  <c r="E137" i="1" s="1"/>
  <c r="D136" i="1"/>
  <c r="E136" i="1" s="1"/>
  <c r="D135" i="1"/>
  <c r="E135" i="1" s="1"/>
  <c r="D134" i="1"/>
  <c r="E134" i="1" s="1"/>
  <c r="D133" i="1"/>
  <c r="E133" i="1" s="1"/>
  <c r="D132" i="1"/>
  <c r="E132" i="1" s="1"/>
  <c r="D131" i="1"/>
  <c r="E131" i="1" s="1"/>
  <c r="D130" i="1"/>
  <c r="E130" i="1" s="1"/>
  <c r="D129" i="1"/>
  <c r="E129" i="1" s="1"/>
  <c r="D128" i="1"/>
  <c r="E128" i="1" s="1"/>
  <c r="D127" i="1"/>
  <c r="E127" i="1" s="1"/>
  <c r="D126" i="1"/>
  <c r="E126" i="1" s="1"/>
  <c r="D125" i="1"/>
  <c r="E125" i="1" s="1"/>
  <c r="D124" i="1"/>
  <c r="E124" i="1" s="1"/>
  <c r="D123" i="1"/>
  <c r="E123" i="1" s="1"/>
  <c r="D122" i="1"/>
  <c r="E122" i="1" s="1"/>
  <c r="D121" i="1"/>
  <c r="E121" i="1" s="1"/>
  <c r="D120" i="1"/>
  <c r="E120" i="1" s="1"/>
  <c r="D119" i="1"/>
  <c r="E119" i="1" s="1"/>
  <c r="D118" i="1"/>
  <c r="E118" i="1" s="1"/>
  <c r="D117" i="1"/>
  <c r="E117" i="1" s="1"/>
  <c r="D116" i="1"/>
  <c r="E116" i="1" s="1"/>
  <c r="D115" i="1"/>
  <c r="E115" i="1" s="1"/>
  <c r="D114" i="1"/>
  <c r="E114" i="1" s="1"/>
  <c r="D113" i="1"/>
  <c r="E113" i="1" s="1"/>
  <c r="D112" i="1"/>
  <c r="E112" i="1" s="1"/>
  <c r="D111" i="1"/>
  <c r="E111" i="1" s="1"/>
  <c r="D110" i="1"/>
  <c r="E110" i="1" s="1"/>
  <c r="D109" i="1"/>
  <c r="E109" i="1" s="1"/>
  <c r="D108" i="1"/>
  <c r="E108" i="1" s="1"/>
  <c r="D107" i="1"/>
  <c r="E107" i="1" s="1"/>
  <c r="D106" i="1"/>
  <c r="E106" i="1" s="1"/>
  <c r="D105" i="1"/>
  <c r="E105" i="1" s="1"/>
  <c r="D104" i="1"/>
  <c r="E104" i="1" s="1"/>
  <c r="D103" i="1"/>
  <c r="E103" i="1" s="1"/>
  <c r="D102" i="1"/>
  <c r="E102" i="1" s="1"/>
  <c r="D101" i="1"/>
  <c r="E101" i="1" s="1"/>
  <c r="D100" i="1"/>
  <c r="E100" i="1" s="1"/>
  <c r="D99" i="1"/>
  <c r="E99" i="1" s="1"/>
  <c r="D98" i="1"/>
  <c r="E98" i="1" s="1"/>
  <c r="D97" i="1"/>
  <c r="E97" i="1" s="1"/>
  <c r="D96" i="1"/>
  <c r="E96" i="1" s="1"/>
  <c r="D95" i="1"/>
  <c r="E95" i="1" s="1"/>
  <c r="D94" i="1"/>
  <c r="E94" i="1" s="1"/>
  <c r="D93" i="1"/>
  <c r="E93" i="1" s="1"/>
  <c r="D92" i="1"/>
  <c r="E92" i="1" s="1"/>
  <c r="D91" i="1"/>
  <c r="E91" i="1" s="1"/>
  <c r="D90" i="1"/>
  <c r="E90" i="1" s="1"/>
  <c r="D89" i="1"/>
  <c r="E89" i="1" s="1"/>
  <c r="D88" i="1"/>
  <c r="E88" i="1" s="1"/>
  <c r="D87" i="1"/>
  <c r="E87" i="1" s="1"/>
  <c r="D86" i="1"/>
  <c r="E86" i="1" s="1"/>
  <c r="D85" i="1"/>
  <c r="E85" i="1" s="1"/>
  <c r="D84" i="1"/>
  <c r="E84" i="1" s="1"/>
  <c r="D83" i="1"/>
  <c r="E83" i="1" s="1"/>
  <c r="D82" i="1"/>
  <c r="E82" i="1" s="1"/>
  <c r="D81" i="1"/>
  <c r="E81" i="1" s="1"/>
  <c r="D80" i="1"/>
  <c r="E80" i="1" s="1"/>
  <c r="D79" i="1"/>
  <c r="E79" i="1" s="1"/>
  <c r="D78" i="1"/>
  <c r="E78" i="1" s="1"/>
  <c r="D77" i="1"/>
  <c r="E77" i="1" s="1"/>
  <c r="D76" i="1"/>
  <c r="E76" i="1" s="1"/>
  <c r="D75" i="1"/>
  <c r="E75" i="1" s="1"/>
  <c r="D74" i="1"/>
  <c r="E74" i="1" s="1"/>
  <c r="D73" i="1"/>
  <c r="E73" i="1" s="1"/>
  <c r="D72" i="1"/>
  <c r="E72" i="1" s="1"/>
  <c r="D71" i="1"/>
  <c r="E71" i="1" s="1"/>
  <c r="D70" i="1"/>
  <c r="E70" i="1" s="1"/>
  <c r="D69" i="1"/>
  <c r="E69" i="1" s="1"/>
  <c r="D68" i="1"/>
  <c r="E68" i="1" s="1"/>
  <c r="D67" i="1"/>
  <c r="E67" i="1" s="1"/>
  <c r="D66" i="1"/>
  <c r="E66" i="1" s="1"/>
  <c r="D65" i="1"/>
  <c r="E65" i="1" s="1"/>
  <c r="D64" i="1"/>
  <c r="E64" i="1" s="1"/>
  <c r="D63" i="1"/>
  <c r="E63" i="1" s="1"/>
  <c r="D62" i="1"/>
  <c r="E62" i="1" s="1"/>
  <c r="D61" i="1"/>
  <c r="E61" i="1" s="1"/>
  <c r="D60" i="1"/>
  <c r="E60" i="1" s="1"/>
  <c r="D59" i="1"/>
  <c r="E59" i="1" s="1"/>
  <c r="D58" i="1"/>
  <c r="E58" i="1" s="1"/>
  <c r="D57" i="1"/>
  <c r="E57" i="1" s="1"/>
  <c r="D56" i="1"/>
  <c r="E56" i="1" s="1"/>
  <c r="D55" i="1"/>
  <c r="E55" i="1" s="1"/>
  <c r="D54" i="1"/>
  <c r="E54" i="1" s="1"/>
  <c r="D53" i="1"/>
  <c r="E53" i="1" s="1"/>
  <c r="D52" i="1"/>
  <c r="E52" i="1" s="1"/>
  <c r="D51" i="1"/>
  <c r="E51" i="1" s="1"/>
  <c r="D50" i="1"/>
  <c r="E50" i="1" s="1"/>
  <c r="G51" i="1"/>
  <c r="H51" i="1" s="1"/>
  <c r="G272" i="1"/>
  <c r="G271" i="1"/>
  <c r="G270" i="1"/>
  <c r="G269" i="1"/>
  <c r="H269" i="1" s="1"/>
  <c r="G268" i="1"/>
  <c r="H268" i="1" s="1"/>
  <c r="G267" i="1"/>
  <c r="G266" i="1"/>
  <c r="G265" i="1"/>
  <c r="H265" i="1" s="1"/>
  <c r="G264" i="1"/>
  <c r="H264" i="1" s="1"/>
  <c r="G263" i="1"/>
  <c r="H263" i="1" s="1"/>
  <c r="G262" i="1"/>
  <c r="H262" i="1" s="1"/>
  <c r="G261" i="1"/>
  <c r="H261" i="1" s="1"/>
  <c r="G260" i="1"/>
  <c r="H260" i="1" s="1"/>
  <c r="G259" i="1"/>
  <c r="H259" i="1" s="1"/>
  <c r="G258" i="1"/>
  <c r="H258" i="1" s="1"/>
  <c r="G257" i="1"/>
  <c r="H257" i="1" s="1"/>
  <c r="G256" i="1"/>
  <c r="H256" i="1" s="1"/>
  <c r="G255" i="1"/>
  <c r="H255" i="1" s="1"/>
  <c r="G254" i="1"/>
  <c r="H254" i="1" s="1"/>
  <c r="G253" i="1"/>
  <c r="H253" i="1" s="1"/>
  <c r="G252" i="1"/>
  <c r="G251" i="1"/>
  <c r="G250" i="1"/>
  <c r="H250" i="1" s="1"/>
  <c r="G249" i="1"/>
  <c r="H249" i="1" s="1"/>
  <c r="G248" i="1"/>
  <c r="H248" i="1" s="1"/>
  <c r="G247" i="1"/>
  <c r="G246" i="1"/>
  <c r="H246" i="1" s="1"/>
  <c r="G245" i="1"/>
  <c r="H245" i="1" s="1"/>
  <c r="G244" i="1"/>
  <c r="H244" i="1" s="1"/>
  <c r="G243" i="1"/>
  <c r="H243" i="1" s="1"/>
  <c r="G242" i="1"/>
  <c r="H242" i="1" s="1"/>
  <c r="G241" i="1"/>
  <c r="G240" i="1"/>
  <c r="H240" i="1" s="1"/>
  <c r="G239" i="1"/>
  <c r="H239" i="1" s="1"/>
  <c r="G238" i="1"/>
  <c r="H238" i="1" s="1"/>
  <c r="G237" i="1"/>
  <c r="G236" i="1"/>
  <c r="H236" i="1" s="1"/>
  <c r="G235" i="1"/>
  <c r="H235" i="1" s="1"/>
  <c r="G234" i="1"/>
  <c r="H234" i="1" s="1"/>
  <c r="G233" i="1"/>
  <c r="H233" i="1" s="1"/>
  <c r="G232" i="1"/>
  <c r="G231" i="1"/>
  <c r="G230" i="1"/>
  <c r="G229" i="1"/>
  <c r="H229" i="1" s="1"/>
  <c r="G228" i="1"/>
  <c r="H228" i="1" s="1"/>
  <c r="G227" i="1"/>
  <c r="G226" i="1"/>
  <c r="H226" i="1" s="1"/>
  <c r="G225" i="1"/>
  <c r="H225" i="1" s="1"/>
  <c r="G224" i="1"/>
  <c r="H224" i="1" s="1"/>
  <c r="G223" i="1"/>
  <c r="H223" i="1" s="1"/>
  <c r="G222" i="1"/>
  <c r="H222" i="1" s="1"/>
  <c r="G221" i="1"/>
  <c r="H221" i="1" s="1"/>
  <c r="G220" i="1"/>
  <c r="H220" i="1" s="1"/>
  <c r="G219" i="1"/>
  <c r="H219" i="1" s="1"/>
  <c r="G218" i="1"/>
  <c r="H218" i="1" s="1"/>
  <c r="G217" i="1"/>
  <c r="H217" i="1" s="1"/>
  <c r="G216" i="1"/>
  <c r="H216" i="1" s="1"/>
  <c r="G215" i="1"/>
  <c r="H215" i="1" s="1"/>
  <c r="G214" i="1"/>
  <c r="H214" i="1" s="1"/>
  <c r="G213" i="1"/>
  <c r="H213" i="1" s="1"/>
  <c r="G212" i="1"/>
  <c r="G211" i="1"/>
  <c r="H211" i="1" s="1"/>
  <c r="G210" i="1"/>
  <c r="H210" i="1" s="1"/>
  <c r="G209" i="1"/>
  <c r="H209" i="1" s="1"/>
  <c r="G208" i="1"/>
  <c r="H208" i="1" s="1"/>
  <c r="G207" i="1"/>
  <c r="G206" i="1"/>
  <c r="H206" i="1" s="1"/>
  <c r="G205" i="1"/>
  <c r="H205" i="1" s="1"/>
  <c r="G204" i="1"/>
  <c r="H204" i="1" s="1"/>
  <c r="G203" i="1"/>
  <c r="H203" i="1" s="1"/>
  <c r="G202" i="1"/>
  <c r="H202" i="1" s="1"/>
  <c r="G201" i="1"/>
  <c r="H201" i="1" s="1"/>
  <c r="G200" i="1"/>
  <c r="G199" i="1"/>
  <c r="H199" i="1" s="1"/>
  <c r="G198" i="1"/>
  <c r="H198" i="1" s="1"/>
  <c r="G197" i="1"/>
  <c r="H197" i="1" s="1"/>
  <c r="G196" i="1"/>
  <c r="H196" i="1" s="1"/>
  <c r="G195" i="1"/>
  <c r="H195" i="1" s="1"/>
  <c r="G194" i="1"/>
  <c r="H194" i="1" s="1"/>
  <c r="G193" i="1"/>
  <c r="H193" i="1" s="1"/>
  <c r="G192" i="1"/>
  <c r="G191" i="1"/>
  <c r="H191" i="1" s="1"/>
  <c r="G190" i="1"/>
  <c r="H190" i="1" s="1"/>
  <c r="G189" i="1"/>
  <c r="H189" i="1" s="1"/>
  <c r="G188" i="1"/>
  <c r="H188" i="1" s="1"/>
  <c r="G187" i="1"/>
  <c r="H187" i="1" s="1"/>
  <c r="G186" i="1"/>
  <c r="H186" i="1" s="1"/>
  <c r="G185" i="1"/>
  <c r="H185" i="1" s="1"/>
  <c r="G184" i="1"/>
  <c r="G183" i="1"/>
  <c r="H183" i="1" s="1"/>
  <c r="G182" i="1"/>
  <c r="G181" i="1"/>
  <c r="H181" i="1" s="1"/>
  <c r="G180" i="1"/>
  <c r="H180" i="1" s="1"/>
  <c r="G179" i="1"/>
  <c r="H179" i="1" s="1"/>
  <c r="G178" i="1"/>
  <c r="H178" i="1" s="1"/>
  <c r="G177" i="1"/>
  <c r="H177" i="1" s="1"/>
  <c r="G176" i="1"/>
  <c r="G175" i="1"/>
  <c r="H175" i="1" s="1"/>
  <c r="G174" i="1"/>
  <c r="H174" i="1" s="1"/>
  <c r="G173" i="1"/>
  <c r="H173" i="1" s="1"/>
  <c r="G172" i="1"/>
  <c r="H172" i="1" s="1"/>
  <c r="G171" i="1"/>
  <c r="H171" i="1" s="1"/>
  <c r="G170" i="1"/>
  <c r="H170" i="1" s="1"/>
  <c r="G169" i="1"/>
  <c r="H169" i="1" s="1"/>
  <c r="G168" i="1"/>
  <c r="H168" i="1" s="1"/>
  <c r="G167" i="1"/>
  <c r="G166" i="1"/>
  <c r="H166" i="1" s="1"/>
  <c r="G165" i="1"/>
  <c r="H165" i="1" s="1"/>
  <c r="G164" i="1"/>
  <c r="H164" i="1" s="1"/>
  <c r="G163" i="1"/>
  <c r="H163" i="1" s="1"/>
  <c r="G162" i="1"/>
  <c r="H162" i="1" s="1"/>
  <c r="G161" i="1"/>
  <c r="H161" i="1" s="1"/>
  <c r="G160" i="1"/>
  <c r="H160" i="1" s="1"/>
  <c r="G159" i="1"/>
  <c r="H159" i="1" s="1"/>
  <c r="G158" i="1"/>
  <c r="H158" i="1" s="1"/>
  <c r="G157" i="1"/>
  <c r="H157" i="1" s="1"/>
  <c r="G156" i="1"/>
  <c r="H156" i="1" s="1"/>
  <c r="G155" i="1"/>
  <c r="G154" i="1"/>
  <c r="H154" i="1" s="1"/>
  <c r="G153" i="1"/>
  <c r="H153" i="1" s="1"/>
  <c r="G152" i="1"/>
  <c r="G151" i="1"/>
  <c r="H151" i="1" s="1"/>
  <c r="G150" i="1"/>
  <c r="H150" i="1" s="1"/>
  <c r="G149" i="1"/>
  <c r="H149" i="1" s="1"/>
  <c r="G148" i="1"/>
  <c r="H148" i="1" s="1"/>
  <c r="G147" i="1"/>
  <c r="H147" i="1" s="1"/>
  <c r="G146" i="1"/>
  <c r="H146" i="1" s="1"/>
  <c r="G145" i="1"/>
  <c r="H145" i="1" s="1"/>
  <c r="G144" i="1"/>
  <c r="H144" i="1" s="1"/>
  <c r="G143" i="1"/>
  <c r="H143" i="1" s="1"/>
  <c r="G142" i="1"/>
  <c r="G141" i="1"/>
  <c r="H141" i="1" s="1"/>
  <c r="G140" i="1"/>
  <c r="H140" i="1" s="1"/>
  <c r="G139" i="1"/>
  <c r="H139" i="1" s="1"/>
  <c r="G138" i="1"/>
  <c r="H138" i="1" s="1"/>
  <c r="G137" i="1"/>
  <c r="G136" i="1"/>
  <c r="H136" i="1" s="1"/>
  <c r="G135" i="1"/>
  <c r="H135" i="1" s="1"/>
  <c r="G134" i="1"/>
  <c r="H134" i="1" s="1"/>
  <c r="G133" i="1"/>
  <c r="H133" i="1" s="1"/>
  <c r="G132" i="1"/>
  <c r="H132" i="1" s="1"/>
  <c r="G131" i="1"/>
  <c r="H131" i="1" s="1"/>
  <c r="G130" i="1"/>
  <c r="G129" i="1"/>
  <c r="H129" i="1" s="1"/>
  <c r="G128" i="1"/>
  <c r="H128" i="1" s="1"/>
  <c r="G127" i="1"/>
  <c r="G126" i="1"/>
  <c r="H126" i="1" s="1"/>
  <c r="G125" i="1"/>
  <c r="G124" i="1"/>
  <c r="H124" i="1" s="1"/>
  <c r="G123" i="1"/>
  <c r="H123" i="1" s="1"/>
  <c r="G122" i="1"/>
  <c r="H122" i="1" s="1"/>
  <c r="G121" i="1"/>
  <c r="H121" i="1" s="1"/>
  <c r="G120" i="1"/>
  <c r="G119" i="1"/>
  <c r="H119" i="1" s="1"/>
  <c r="G118" i="1"/>
  <c r="H118" i="1" s="1"/>
  <c r="G117" i="1"/>
  <c r="H117" i="1" s="1"/>
  <c r="G116" i="1"/>
  <c r="H116" i="1" s="1"/>
  <c r="G115" i="1"/>
  <c r="H115" i="1" s="1"/>
  <c r="G114" i="1"/>
  <c r="H114" i="1" s="1"/>
  <c r="G113" i="1"/>
  <c r="H113" i="1" s="1"/>
  <c r="G112" i="1"/>
  <c r="H112" i="1" s="1"/>
  <c r="G111" i="1"/>
  <c r="H111" i="1" s="1"/>
  <c r="G110" i="1"/>
  <c r="H110" i="1" s="1"/>
  <c r="G109" i="1"/>
  <c r="H109" i="1" s="1"/>
  <c r="G108" i="1"/>
  <c r="H108" i="1" s="1"/>
  <c r="G107" i="1"/>
  <c r="G106" i="1"/>
  <c r="H106" i="1" s="1"/>
  <c r="G105" i="1"/>
  <c r="H105" i="1" s="1"/>
  <c r="G104" i="1"/>
  <c r="H104" i="1" s="1"/>
  <c r="G103" i="1"/>
  <c r="H103" i="1" s="1"/>
  <c r="G102" i="1"/>
  <c r="G101" i="1"/>
  <c r="H101" i="1" s="1"/>
  <c r="G100" i="1"/>
  <c r="H100" i="1" s="1"/>
  <c r="G99" i="1"/>
  <c r="H99" i="1" s="1"/>
  <c r="G98" i="1"/>
  <c r="H98" i="1" s="1"/>
  <c r="G97" i="1"/>
  <c r="G96" i="1"/>
  <c r="G95" i="1"/>
  <c r="H95" i="1" s="1"/>
  <c r="G94" i="1"/>
  <c r="H94" i="1" s="1"/>
  <c r="G93" i="1"/>
  <c r="H93" i="1" s="1"/>
  <c r="G92" i="1"/>
  <c r="H92" i="1" s="1"/>
  <c r="G91" i="1"/>
  <c r="G90" i="1"/>
  <c r="H90" i="1" s="1"/>
  <c r="G89" i="1"/>
  <c r="H89" i="1" s="1"/>
  <c r="G88" i="1"/>
  <c r="H88" i="1" s="1"/>
  <c r="G87" i="1"/>
  <c r="H87" i="1" s="1"/>
  <c r="G86" i="1"/>
  <c r="H86" i="1" s="1"/>
  <c r="G85" i="1"/>
  <c r="H85" i="1" s="1"/>
  <c r="G84" i="1"/>
  <c r="H84" i="1" s="1"/>
  <c r="G83" i="1"/>
  <c r="H83" i="1" s="1"/>
  <c r="G82" i="1"/>
  <c r="G81" i="1"/>
  <c r="H81" i="1" s="1"/>
  <c r="G80" i="1"/>
  <c r="G79" i="1"/>
  <c r="H79" i="1" s="1"/>
  <c r="G78" i="1"/>
  <c r="H78" i="1" s="1"/>
  <c r="G77" i="1"/>
  <c r="G76" i="1"/>
  <c r="H76" i="1" s="1"/>
  <c r="G75" i="1"/>
  <c r="H75" i="1" s="1"/>
  <c r="G74" i="1"/>
  <c r="H74" i="1" s="1"/>
  <c r="G73" i="1"/>
  <c r="H73" i="1" s="1"/>
  <c r="G72" i="1"/>
  <c r="H72" i="1" s="1"/>
  <c r="G71" i="1"/>
  <c r="H71" i="1" s="1"/>
  <c r="G70" i="1"/>
  <c r="G69" i="1"/>
  <c r="H69" i="1" s="1"/>
  <c r="G68" i="1"/>
  <c r="H68" i="1" s="1"/>
  <c r="G67" i="1"/>
  <c r="H67" i="1" s="1"/>
  <c r="G66" i="1"/>
  <c r="H66" i="1" s="1"/>
  <c r="G65" i="1"/>
  <c r="H65" i="1" s="1"/>
  <c r="G64" i="1"/>
  <c r="H64" i="1" s="1"/>
  <c r="G63" i="1"/>
  <c r="H63" i="1" s="1"/>
  <c r="G62" i="1"/>
  <c r="G61" i="1"/>
  <c r="G60" i="1"/>
  <c r="G59" i="1"/>
  <c r="H59" i="1" s="1"/>
  <c r="G58" i="1"/>
  <c r="H58" i="1" s="1"/>
  <c r="G57" i="1"/>
  <c r="H57" i="1" s="1"/>
  <c r="G56" i="1"/>
  <c r="H56" i="1" s="1"/>
  <c r="G55" i="1"/>
  <c r="H55" i="1" s="1"/>
  <c r="G54" i="1"/>
  <c r="H54" i="1" s="1"/>
  <c r="G53" i="1"/>
  <c r="H53" i="1" s="1"/>
  <c r="G52" i="1"/>
  <c r="H52" i="1" s="1"/>
  <c r="G50" i="1"/>
  <c r="H50" i="1" s="1"/>
  <c r="G49" i="1"/>
  <c r="G48" i="1"/>
  <c r="H48" i="1" s="1"/>
  <c r="G47" i="1"/>
  <c r="H47" i="1" s="1"/>
  <c r="G46" i="1"/>
  <c r="H46" i="1" s="1"/>
  <c r="G45" i="1"/>
  <c r="H45" i="1" s="1"/>
  <c r="G44" i="1"/>
  <c r="H44" i="1" s="1"/>
  <c r="G43" i="1"/>
  <c r="H43" i="1" s="1"/>
  <c r="G42" i="1"/>
  <c r="H42" i="1" s="1"/>
  <c r="G41" i="1"/>
  <c r="G40" i="1"/>
  <c r="H40" i="1" s="1"/>
  <c r="G39" i="1"/>
  <c r="H39" i="1" s="1"/>
  <c r="G38" i="1"/>
  <c r="H38" i="1" s="1"/>
  <c r="G37" i="1"/>
  <c r="H37" i="1" s="1"/>
  <c r="G36" i="1"/>
  <c r="G35" i="1"/>
  <c r="H35" i="1" s="1"/>
  <c r="G34" i="1"/>
  <c r="H34" i="1" s="1"/>
  <c r="G33" i="1"/>
  <c r="H33" i="1" s="1"/>
  <c r="G32" i="1"/>
  <c r="H32" i="1" s="1"/>
  <c r="G31" i="1"/>
  <c r="G30" i="1"/>
  <c r="H30" i="1" s="1"/>
  <c r="G29" i="1"/>
  <c r="H29" i="1" s="1"/>
  <c r="G28" i="1"/>
  <c r="H28" i="1" s="1"/>
  <c r="G27" i="1"/>
  <c r="H27" i="1" s="1"/>
  <c r="G26" i="1"/>
  <c r="H26" i="1" s="1"/>
  <c r="G25" i="1"/>
  <c r="H25" i="1" s="1"/>
  <c r="G24" i="1"/>
  <c r="H24" i="1" s="1"/>
  <c r="G23" i="1"/>
  <c r="H23" i="1" s="1"/>
  <c r="G22" i="1"/>
  <c r="H22" i="1" s="1"/>
  <c r="G21" i="1"/>
  <c r="G20" i="1"/>
  <c r="H20" i="1" s="1"/>
  <c r="G19" i="1"/>
  <c r="H19" i="1" s="1"/>
  <c r="G18" i="1"/>
  <c r="H18" i="1" s="1"/>
  <c r="G17" i="1"/>
  <c r="H17" i="1" s="1"/>
  <c r="G16" i="1"/>
  <c r="G15" i="1"/>
  <c r="H15" i="1" s="1"/>
  <c r="G14" i="1"/>
  <c r="H14" i="1" s="1"/>
  <c r="G13" i="1"/>
  <c r="H13" i="1" s="1"/>
  <c r="G12" i="1"/>
  <c r="H12" i="1" s="1"/>
  <c r="G11" i="1"/>
  <c r="G10" i="1"/>
  <c r="H10" i="1" s="1"/>
  <c r="G9" i="1"/>
  <c r="H9" i="1" s="1"/>
  <c r="G8" i="1"/>
  <c r="H8" i="1" s="1"/>
  <c r="G7" i="1"/>
  <c r="H7" i="1" s="1"/>
  <c r="G6" i="1"/>
  <c r="G5" i="1"/>
  <c r="H5" i="1" s="1"/>
  <c r="G4" i="1"/>
  <c r="H4" i="1" s="1"/>
  <c r="G3" i="1"/>
  <c r="H3" i="1" s="1"/>
  <c r="G2" i="1"/>
  <c r="H2" i="1" s="1"/>
  <c r="H272" i="1"/>
  <c r="H271" i="1"/>
  <c r="H270" i="1"/>
  <c r="H267" i="1"/>
  <c r="H266" i="1"/>
  <c r="H252" i="1"/>
  <c r="H251" i="1"/>
  <c r="H247" i="1"/>
  <c r="H241" i="1"/>
  <c r="H237" i="1"/>
  <c r="H232" i="1"/>
  <c r="H231" i="1"/>
  <c r="H230" i="1"/>
  <c r="H227" i="1"/>
  <c r="H212" i="1"/>
  <c r="H207" i="1"/>
  <c r="H200" i="1"/>
  <c r="H192" i="1"/>
  <c r="H184" i="1"/>
  <c r="H182" i="1"/>
  <c r="H176" i="1"/>
  <c r="H167" i="1"/>
  <c r="H155" i="1"/>
  <c r="H152" i="1"/>
  <c r="H142" i="1"/>
  <c r="H137" i="1"/>
  <c r="H130" i="1"/>
  <c r="H127" i="1"/>
  <c r="H125" i="1"/>
  <c r="H120" i="1"/>
  <c r="H107" i="1"/>
  <c r="H102" i="1"/>
  <c r="H97" i="1"/>
  <c r="H96" i="1"/>
  <c r="H91" i="1"/>
  <c r="H82" i="1"/>
  <c r="H80" i="1"/>
  <c r="H77" i="1"/>
  <c r="H70" i="1"/>
  <c r="H62" i="1"/>
  <c r="H61" i="1"/>
  <c r="H60" i="1"/>
  <c r="H49" i="1"/>
  <c r="H41" i="1"/>
  <c r="H36" i="1"/>
  <c r="H31" i="1"/>
  <c r="H21" i="1"/>
  <c r="H16" i="1"/>
  <c r="H11" i="1"/>
  <c r="H6" i="1"/>
</calcChain>
</file>

<file path=xl/sharedStrings.xml><?xml version="1.0" encoding="utf-8"?>
<sst xmlns="http://schemas.openxmlformats.org/spreadsheetml/2006/main" count="980" uniqueCount="792">
  <si>
    <t>1</t>
  </si>
  <si>
    <t>CALL CLEAR :: GOTO 6000</t>
  </si>
  <si>
    <t>100</t>
  </si>
  <si>
    <t>REM BLACK JACK / (C) 1987</t>
  </si>
  <si>
    <t>110</t>
  </si>
  <si>
    <t>REM BY SEAN WOHLGEMUTH</t>
  </si>
  <si>
    <t>120</t>
  </si>
  <si>
    <t>CALL CLEAR</t>
  </si>
  <si>
    <t>130</t>
  </si>
  <si>
    <t>REM ***INITIALIZE***</t>
  </si>
  <si>
    <t>140</t>
  </si>
  <si>
    <t>REM HEART, DIAMOND, SPADE, CLUB</t>
  </si>
  <si>
    <t>150</t>
  </si>
  <si>
    <t>CALL CHAR (40, "00367F7F7F3E1C08" )</t>
  </si>
  <si>
    <t>160</t>
  </si>
  <si>
    <t>CALL CHAR (41, "00081C3E7F3E1C08" )</t>
  </si>
  <si>
    <t>170</t>
  </si>
  <si>
    <t>CALL CHAR (96, "0010387CFEFED638" )</t>
  </si>
  <si>
    <t>180</t>
  </si>
  <si>
    <t>CALL CHAR (97, "00103854EE541038" )</t>
  </si>
  <si>
    <t>185</t>
  </si>
  <si>
    <t>REM REMAP 42-54 AND 112-124</t>
  </si>
  <si>
    <t>190</t>
  </si>
  <si>
    <t>LET A=42</t>
  </si>
  <si>
    <t>200</t>
  </si>
  <si>
    <t>FOR I=1 TO 2</t>
  </si>
  <si>
    <t>205</t>
  </si>
  <si>
    <t>REM 2-10, JACK, KING QUEEN, ACE</t>
  </si>
  <si>
    <t>210</t>
  </si>
  <si>
    <t>CALL CHAR (A, "003844040830407C")</t>
  </si>
  <si>
    <t>220</t>
  </si>
  <si>
    <t>CALL CHAR (A+1, "0038040418040438")</t>
  </si>
  <si>
    <t>230</t>
  </si>
  <si>
    <t>CALL CHAR (A+2, "002424243C040404")</t>
  </si>
  <si>
    <t>240</t>
  </si>
  <si>
    <t>CALL CHAR (A+3, "003C20203C04043C")</t>
  </si>
  <si>
    <t>250</t>
  </si>
  <si>
    <t>CALL CHAR (A+4, "001C202038242418")</t>
  </si>
  <si>
    <t>260</t>
  </si>
  <si>
    <t>CALL CHAR (A+5, "003C040408081010")</t>
  </si>
  <si>
    <t>270</t>
  </si>
  <si>
    <t>CALL CHAR (A+6, "003C24243C24243C")</t>
  </si>
  <si>
    <t>280</t>
  </si>
  <si>
    <t>CALL CHAR (A+7, "001C24241C040404")</t>
  </si>
  <si>
    <t>290</t>
  </si>
  <si>
    <t>CALL CHAR (A+8, "004C52525252524C")</t>
  </si>
  <si>
    <t>300</t>
  </si>
  <si>
    <t>CALL CHAR (A+9, "003E080808084830")</t>
  </si>
  <si>
    <t>310</t>
  </si>
  <si>
    <t>CALL CHAR (A+10, "0018242424241C02")</t>
  </si>
  <si>
    <t>320</t>
  </si>
  <si>
    <t>CALL CHAR (A+11, "0024242830282424")</t>
  </si>
  <si>
    <t>330</t>
  </si>
  <si>
    <t>CALL CHAR (A+12, "001824243C242424")</t>
  </si>
  <si>
    <t>340</t>
  </si>
  <si>
    <t xml:space="preserve">LET A=112 </t>
  </si>
  <si>
    <t>350</t>
  </si>
  <si>
    <t>NEXT I</t>
  </si>
  <si>
    <t>365</t>
  </si>
  <si>
    <t>REM TEXTURES</t>
  </si>
  <si>
    <t>370</t>
  </si>
  <si>
    <t>CALL CHAR (55, "AA55AA55AA55AA55")</t>
  </si>
  <si>
    <t>380</t>
  </si>
  <si>
    <t>CALL CHAR (104, "8080808080808080")</t>
  </si>
  <si>
    <t>390</t>
  </si>
  <si>
    <t>CALL CHAR (105, "00000000000000FF")</t>
  </si>
  <si>
    <t>400</t>
  </si>
  <si>
    <t>CALL CHAR (95, "FFFFFFFFFFFFFFFF")</t>
  </si>
  <si>
    <t>410</t>
  </si>
  <si>
    <t>REM COLOR SCHEME</t>
  </si>
  <si>
    <t>430</t>
  </si>
  <si>
    <t>CALL COLOR (1,3,3)</t>
  </si>
  <si>
    <t>440</t>
  </si>
  <si>
    <t>CALL COLOR (2,7,10)</t>
  </si>
  <si>
    <t>450</t>
  </si>
  <si>
    <t>CALL COLOR (3,7,10)</t>
  </si>
  <si>
    <t>460</t>
  </si>
  <si>
    <t>CALL COLOR (4,2,10)</t>
  </si>
  <si>
    <t>470</t>
  </si>
  <si>
    <t>CALL COLOR (5,10,3)</t>
  </si>
  <si>
    <t>480</t>
  </si>
  <si>
    <t>CALL COLOR (6,10,3)</t>
  </si>
  <si>
    <t>490</t>
  </si>
  <si>
    <t>CALL COLOR (7,10,3)</t>
  </si>
  <si>
    <t>500</t>
  </si>
  <si>
    <t>CALL COLOR (8,10,3)</t>
  </si>
  <si>
    <t>510</t>
  </si>
  <si>
    <t>CALL COLOR (9,2,10)</t>
  </si>
  <si>
    <t>520</t>
  </si>
  <si>
    <t>CALL COLOR (10,2,1)</t>
  </si>
  <si>
    <t>530</t>
  </si>
  <si>
    <t>CALL COLOR (12,2,10)</t>
  </si>
  <si>
    <t>540</t>
  </si>
  <si>
    <t>550</t>
  </si>
  <si>
    <t>CALL SCREEN (3)</t>
  </si>
  <si>
    <t>560</t>
  </si>
  <si>
    <t>RANDOMIZE</t>
  </si>
  <si>
    <t>570</t>
  </si>
  <si>
    <t>LET P1C1=INT (RND*13)+2</t>
  </si>
  <si>
    <t>580</t>
  </si>
  <si>
    <t>LET P2C1=INT (RND*13)+2</t>
  </si>
  <si>
    <t>590</t>
  </si>
  <si>
    <t>LET P1S=INT (RND*4)+1</t>
  </si>
  <si>
    <t>600</t>
  </si>
  <si>
    <t>LET P2S=INT (RND*4)+1</t>
  </si>
  <si>
    <t>610</t>
  </si>
  <si>
    <t>IF P1C1&gt;10 THEN LET NC=10 ELSE NC=P1C1</t>
  </si>
  <si>
    <t>612</t>
  </si>
  <si>
    <t>IF P1C1=14 THEN NC=11</t>
  </si>
  <si>
    <t>615</t>
  </si>
  <si>
    <t>LET P1SUM=P1SUM+NC</t>
  </si>
  <si>
    <t>620</t>
  </si>
  <si>
    <t>IF P2C1&gt;10 THEN LET NK=10 ELSE NK=P2C1</t>
  </si>
  <si>
    <t>625</t>
  </si>
  <si>
    <t>IF P2C1=14 THEN NK=11</t>
  </si>
  <si>
    <t>626</t>
  </si>
  <si>
    <t>LET P2SUM=P2SUM+NK</t>
  </si>
  <si>
    <t>630</t>
  </si>
  <si>
    <t>LET FILL=95</t>
  </si>
  <si>
    <t>640</t>
  </si>
  <si>
    <t>LET ROW=0</t>
  </si>
  <si>
    <t>650</t>
  </si>
  <si>
    <t>LET COL=0</t>
  </si>
  <si>
    <t>655</t>
  </si>
  <si>
    <t>LET S=P1C1</t>
  </si>
  <si>
    <t>660</t>
  </si>
  <si>
    <t>REM ***PRINT CARDS***</t>
  </si>
  <si>
    <t>670</t>
  </si>
  <si>
    <t>DISPLAY AT (1, 10): "BLACK JACK"</t>
  </si>
  <si>
    <t>680</t>
  </si>
  <si>
    <t>FOR I=1 TO 5</t>
  </si>
  <si>
    <t>690</t>
  </si>
  <si>
    <t>CALL VCHAR (4+ROW, 1+COL+I, FILL, 7)</t>
  </si>
  <si>
    <t>700</t>
  </si>
  <si>
    <t>710</t>
  </si>
  <si>
    <t>CALL HCHAR (3+ROW, 2+COL, 105, 5)</t>
  </si>
  <si>
    <t>720</t>
  </si>
  <si>
    <t>CALL VCHAR (4+ROW, 7+COL, 104, 7)</t>
  </si>
  <si>
    <t>730</t>
  </si>
  <si>
    <t>IF P=1 THEN 1500</t>
  </si>
  <si>
    <t>735</t>
  </si>
  <si>
    <t>IF P=2 THEN 2000</t>
  </si>
  <si>
    <t>830</t>
  </si>
  <si>
    <t>IF P1S&lt;3 THEN LET O=S+40</t>
  </si>
  <si>
    <t>840</t>
  </si>
  <si>
    <t>IF P1S&gt;2 THEN LET O=S+110</t>
  </si>
  <si>
    <t>900</t>
  </si>
  <si>
    <t>CALL HCHAR (4+ROW, 2+COL, O, 1)</t>
  </si>
  <si>
    <t>910</t>
  </si>
  <si>
    <t>CALL HCHAR (10+ROW, 6+COL, O, 1)</t>
  </si>
  <si>
    <t>920</t>
  </si>
  <si>
    <t>IF P1S=1 THEN SUIT=40</t>
  </si>
  <si>
    <t>930</t>
  </si>
  <si>
    <t>IF P1S=2 THEN SUIT=41</t>
  </si>
  <si>
    <t>940</t>
  </si>
  <si>
    <t>IF P1S=3 THEN SUIT=96</t>
  </si>
  <si>
    <t>950</t>
  </si>
  <si>
    <t>IF P1S=4 THEN SUIT=97</t>
  </si>
  <si>
    <t>960</t>
  </si>
  <si>
    <t>REM --NUMBER 2--</t>
  </si>
  <si>
    <t>965</t>
  </si>
  <si>
    <t>IF S&lt;&gt;2 THEN 990</t>
  </si>
  <si>
    <t>970</t>
  </si>
  <si>
    <t>CALL HCHAR (6+ROW,4+COL,SUIT,1)</t>
  </si>
  <si>
    <t>980</t>
  </si>
  <si>
    <t>CALL HCHAR (8+ROW,4+COL,SUIT,1)</t>
  </si>
  <si>
    <t>985</t>
  </si>
  <si>
    <t>GOTO 1500</t>
  </si>
  <si>
    <t>990</t>
  </si>
  <si>
    <t>REM --NUMBER 3--</t>
  </si>
  <si>
    <t>995</t>
  </si>
  <si>
    <t>IF S&lt;&gt;3 THEN 1010</t>
  </si>
  <si>
    <t>1000</t>
  </si>
  <si>
    <t>CALL VCHAR (6+ROW,4+COL,SUIT,3)</t>
  </si>
  <si>
    <t>1005</t>
  </si>
  <si>
    <t>1010</t>
  </si>
  <si>
    <t>REM --NUMBER 4--</t>
  </si>
  <si>
    <t>1015</t>
  </si>
  <si>
    <t>IF S&gt;5 THEN 1090</t>
  </si>
  <si>
    <t>1030</t>
  </si>
  <si>
    <t>CALL HCHAR (6+ROW,3+COL,SUIT,1)</t>
  </si>
  <si>
    <t>1040</t>
  </si>
  <si>
    <t>CALL HCHAR (8+ROW,3+COL,SUIT,1)</t>
  </si>
  <si>
    <t>1050</t>
  </si>
  <si>
    <t>CALL HCHAR (6+ROW,5+COL,SUIT,1)</t>
  </si>
  <si>
    <t>1060</t>
  </si>
  <si>
    <t>CALL HCHAR (8+ROW,5+COL,SUIT,1)</t>
  </si>
  <si>
    <t>1070</t>
  </si>
  <si>
    <t>REM --NUMBER 5--</t>
  </si>
  <si>
    <t>1075</t>
  </si>
  <si>
    <t>IF S&lt;&gt;5 THEN 1500</t>
  </si>
  <si>
    <t>1080</t>
  </si>
  <si>
    <t>CALL HCHAR (7+ROW,4+COL,SUIT,1)</t>
  </si>
  <si>
    <t>1085</t>
  </si>
  <si>
    <t>1090</t>
  </si>
  <si>
    <t>REM --NUMBER 6--</t>
  </si>
  <si>
    <t>1095</t>
  </si>
  <si>
    <t>IF S&gt;7 THEN 1140</t>
  </si>
  <si>
    <t>1100</t>
  </si>
  <si>
    <t>CALL vCHAR (6+ROW,3+COL,SUIT,3)</t>
  </si>
  <si>
    <t>1110</t>
  </si>
  <si>
    <t>CALL vCHAR (6+ROW,5+COL,SUIT,3)</t>
  </si>
  <si>
    <t>1120</t>
  </si>
  <si>
    <t>REM --NUMBER 7--</t>
  </si>
  <si>
    <t>1125</t>
  </si>
  <si>
    <t>IF S&lt;&gt;7 THEN 1500</t>
  </si>
  <si>
    <t>1130</t>
  </si>
  <si>
    <t xml:space="preserve">CALL VCHAR (7+ROW,4+COL,SUIT,1) </t>
  </si>
  <si>
    <t>1135</t>
  </si>
  <si>
    <t>1140</t>
  </si>
  <si>
    <t>REM --NUMBER 8--</t>
  </si>
  <si>
    <t>1145</t>
  </si>
  <si>
    <t>IF S&lt;&gt;8 THEN 1230</t>
  </si>
  <si>
    <t>1150</t>
  </si>
  <si>
    <t>CALL HCHAR (5+ROW,3+COL,SUIT,1)</t>
  </si>
  <si>
    <t>1160</t>
  </si>
  <si>
    <t>CALL HCHAR (5+ROW,5+COL,SUIT,1)</t>
  </si>
  <si>
    <t>1170</t>
  </si>
  <si>
    <t>1180</t>
  </si>
  <si>
    <t>CALL HCHAR (7+ROW,3+COL,SUIT,1)</t>
  </si>
  <si>
    <t>1190</t>
  </si>
  <si>
    <t>CALL HCHAR (7+ROW,5+COL,SUIT,1)</t>
  </si>
  <si>
    <t>1200</t>
  </si>
  <si>
    <t>1210</t>
  </si>
  <si>
    <t>CALL HCHAR (9+ROW,3+COL,SUIT,1)</t>
  </si>
  <si>
    <t>1220</t>
  </si>
  <si>
    <t>CALL HCHAR (9+ROW,5+COL,SUIT,1)</t>
  </si>
  <si>
    <t>1225</t>
  </si>
  <si>
    <t>1230</t>
  </si>
  <si>
    <t>REM --NUMBER 9--</t>
  </si>
  <si>
    <t>1235</t>
  </si>
  <si>
    <t>IF S&lt;&gt;9 THEN 1290</t>
  </si>
  <si>
    <t>1240</t>
  </si>
  <si>
    <t>CALL VCHAR (5+ROW,3+COL,SUIT,2)</t>
  </si>
  <si>
    <t>1250</t>
  </si>
  <si>
    <t>CALL VCHAR (5+ROW,5+COL,SUIT,2)</t>
  </si>
  <si>
    <t>1260</t>
  </si>
  <si>
    <t>CALL VCHAR (8+ROW,3+COL,SUIT,2)</t>
  </si>
  <si>
    <t>1270</t>
  </si>
  <si>
    <t>CALL VCHAR (8+ROW,5+COL,SUIT,2)</t>
  </si>
  <si>
    <t>1280</t>
  </si>
  <si>
    <t>1285</t>
  </si>
  <si>
    <t>1290</t>
  </si>
  <si>
    <t>REM --NUMBER 10--</t>
  </si>
  <si>
    <t>1295</t>
  </si>
  <si>
    <t>IF S&lt;&gt;10 THEN 1320</t>
  </si>
  <si>
    <t>1300</t>
  </si>
  <si>
    <t>CALL VCHAR (5+ROW,3+COL,SUIT,5)</t>
  </si>
  <si>
    <t>1310</t>
  </si>
  <si>
    <t>CALL VCHAR (5+ROW,5+COL,SUIT,5)</t>
  </si>
  <si>
    <t>1315</t>
  </si>
  <si>
    <t>1320</t>
  </si>
  <si>
    <t>REM --JACK--</t>
  </si>
  <si>
    <t>1325</t>
  </si>
  <si>
    <t>IF S&lt;&gt;11 THEN 1370</t>
  </si>
  <si>
    <t>1330</t>
  </si>
  <si>
    <t>1340</t>
  </si>
  <si>
    <t>CALL HCHAR (9+ROW,3+COL,SUIT,2)</t>
  </si>
  <si>
    <t>1350</t>
  </si>
  <si>
    <t>1360</t>
  </si>
  <si>
    <t>1370</t>
  </si>
  <si>
    <t>REM --QUEEN--</t>
  </si>
  <si>
    <t>1375</t>
  </si>
  <si>
    <t>IF S&lt;&gt;12 THEN 1410</t>
  </si>
  <si>
    <t>1380</t>
  </si>
  <si>
    <t>1390</t>
  </si>
  <si>
    <t>1400</t>
  </si>
  <si>
    <t>CALL HCHAR (5+ROW,4+COL,SUIT,1)</t>
  </si>
  <si>
    <t>1401</t>
  </si>
  <si>
    <t>CALL HCHAR (9+ROW,4+COL,SUIT,1)</t>
  </si>
  <si>
    <t>1405</t>
  </si>
  <si>
    <t>1410</t>
  </si>
  <si>
    <t>REM --KING--</t>
  </si>
  <si>
    <t>1415</t>
  </si>
  <si>
    <t>IF S&gt;13 THEN 1440</t>
  </si>
  <si>
    <t>1420</t>
  </si>
  <si>
    <t>1425</t>
  </si>
  <si>
    <t>1426</t>
  </si>
  <si>
    <t>1430</t>
  </si>
  <si>
    <t>CALL VCHAR (7+ROW,4+COL,SUIT,1)</t>
  </si>
  <si>
    <t>1435</t>
  </si>
  <si>
    <t>1440</t>
  </si>
  <si>
    <t>REM --ACE--</t>
  </si>
  <si>
    <t>1445</t>
  </si>
  <si>
    <t>1500</t>
  </si>
  <si>
    <t>REM GO BACK TO CARD REVEAL?</t>
  </si>
  <si>
    <t>1502</t>
  </si>
  <si>
    <t>IF P=3 THEN 3000</t>
  </si>
  <si>
    <t>1503</t>
  </si>
  <si>
    <t>REM COMMON CARDS?</t>
  </si>
  <si>
    <t>1505</t>
  </si>
  <si>
    <t>IF Z=0 THEN 1530</t>
  </si>
  <si>
    <t>1510</t>
  </si>
  <si>
    <t>IF Z=1 THEN 1540</t>
  </si>
  <si>
    <t>1520</t>
  </si>
  <si>
    <t>IF Z=2 THEN 1550</t>
  </si>
  <si>
    <t>1525</t>
  </si>
  <si>
    <t>IF Z=3 THEN 1610</t>
  </si>
  <si>
    <t>1530</t>
  </si>
  <si>
    <t>LET FILL=55 :: ROW=10 :: COL=0 :: P=1 ::Z=1</t>
  </si>
  <si>
    <t>1535</t>
  </si>
  <si>
    <t>GOTO 660</t>
  </si>
  <si>
    <t>1540</t>
  </si>
  <si>
    <t>LET FILL=95 :: ROW=0 :: COL=6 :: P=0 :: Z=2</t>
  </si>
  <si>
    <t>1541</t>
  </si>
  <si>
    <t xml:space="preserve">LET P1C2=INT (RND*13)+2 </t>
  </si>
  <si>
    <t>1542</t>
  </si>
  <si>
    <t>1543</t>
  </si>
  <si>
    <t>IF P1C2&gt;10 THEN NK=10 ELSE NK=P1C2</t>
  </si>
  <si>
    <t>1544</t>
  </si>
  <si>
    <t>IF P1C2=14 THEN NK=11</t>
  </si>
  <si>
    <t>1545</t>
  </si>
  <si>
    <t>LET P1SUM=P1SUM+NK</t>
  </si>
  <si>
    <t>1546</t>
  </si>
  <si>
    <t>S=P1C2</t>
  </si>
  <si>
    <t>1547</t>
  </si>
  <si>
    <t>1550</t>
  </si>
  <si>
    <t>LET FILL=55 :: ROW=10 :: COL=6 :: P=1 :: Z=3</t>
  </si>
  <si>
    <t>1560</t>
  </si>
  <si>
    <t xml:space="preserve">LET P2C2=INT (RND*13)+2 </t>
  </si>
  <si>
    <t>1570</t>
  </si>
  <si>
    <t>1580</t>
  </si>
  <si>
    <t>IF P2C2&gt;10 THEN NK=10 ELSE NK=P2C2</t>
  </si>
  <si>
    <t>1590</t>
  </si>
  <si>
    <t>IF P2C2=14 THEN NK=11</t>
  </si>
  <si>
    <t>1595</t>
  </si>
  <si>
    <t>1597</t>
  </si>
  <si>
    <t>1610</t>
  </si>
  <si>
    <t>REM OPTIONAL CARDS</t>
  </si>
  <si>
    <t>1620</t>
  </si>
  <si>
    <t>IF BUSTED=1 THEN GOTO 1720</t>
  </si>
  <si>
    <t>1625</t>
  </si>
  <si>
    <t>DISPLAY AT (22,3): "DO YOU WANT ANOTHER CARD"</t>
  </si>
  <si>
    <t>1626</t>
  </si>
  <si>
    <t>ACCEPT AT (23,14) VALIDATE ("YN") BEEP SIZE (1) : A$</t>
  </si>
  <si>
    <t>1628</t>
  </si>
  <si>
    <t>DISPLAY AT (22,1) : "                      "</t>
  </si>
  <si>
    <t>1629</t>
  </si>
  <si>
    <t>IF A$="N" THEN 1990</t>
  </si>
  <si>
    <t>1631</t>
  </si>
  <si>
    <t xml:space="preserve">LET X=INT (RND*13)+2 </t>
  </si>
  <si>
    <t>1632</t>
  </si>
  <si>
    <t>1633</t>
  </si>
  <si>
    <t>IF X&gt;10 THEN NC=10 ELSE NC=X</t>
  </si>
  <si>
    <t>1634</t>
  </si>
  <si>
    <t>IF X=14 THEN NC=11</t>
  </si>
  <si>
    <t>1635</t>
  </si>
  <si>
    <t>1640</t>
  </si>
  <si>
    <t>IF P1C3=0 THEN LET P1C3=X :: GOTO 1690</t>
  </si>
  <si>
    <t>1650</t>
  </si>
  <si>
    <t>IF P1C4=0 THEN LET P1C4=X :: GOTO 1690</t>
  </si>
  <si>
    <t>1660</t>
  </si>
  <si>
    <t>IF P1C5=0 THEN LET P1C5=X :: GOTO 1690</t>
  </si>
  <si>
    <t>1690</t>
  </si>
  <si>
    <t>LET COL=COL+6 :: ROW=0 :: FILL=95 :: P=0</t>
  </si>
  <si>
    <t>1695</t>
  </si>
  <si>
    <t>IF P1SUM&gt;21 THEN BUSTED=1</t>
  </si>
  <si>
    <t>1696</t>
  </si>
  <si>
    <t>S=X</t>
  </si>
  <si>
    <t>1700</t>
  </si>
  <si>
    <t>1720</t>
  </si>
  <si>
    <t>REM ***PLAY AGAIN***</t>
  </si>
  <si>
    <t>1725</t>
  </si>
  <si>
    <t>DISPLAY AT (11,2) BEEP: "YOUR HAND IS OVER TWENTY" :: DISPLAY AT (22,1) BEEP: "DO YOU WISH TO PLAY AGAIN?"</t>
  </si>
  <si>
    <t>1730</t>
  </si>
  <si>
    <t>ACCEPT AT (23,13) SIZE(1) VALIDATE("NY") : A$</t>
  </si>
  <si>
    <t>1740</t>
  </si>
  <si>
    <t>IF A$="N" THEN 1780</t>
  </si>
  <si>
    <t>1760</t>
  </si>
  <si>
    <t>CALL CHARSET</t>
  </si>
  <si>
    <t>1762</t>
  </si>
  <si>
    <t>COL=0 :: ROW=0 :: FILL=0</t>
  </si>
  <si>
    <t>1763</t>
  </si>
  <si>
    <t>P1C1=0 :: P1C2=0 :: P1C3=0 :: P1C4=0 :: P1C5=0 :: P1S1=0 :: P1SUM=0</t>
  </si>
  <si>
    <t>1764</t>
  </si>
  <si>
    <t>P2C1=0 :: P2C2=0 :: P2C3=0 :: P2C4=0 :: P2C5=0 :: P2S2=0 :: P2SUM=0</t>
  </si>
  <si>
    <t>1765</t>
  </si>
  <si>
    <t>S=0  :: P=0 :: REVEAL=0 :: SUIT=0 :: BUSTED=0 :: Z=0</t>
  </si>
  <si>
    <t>1766</t>
  </si>
  <si>
    <t>NC=0 :: NK=0 :: SUM=0 :: COUNT=0</t>
  </si>
  <si>
    <t>1770</t>
  </si>
  <si>
    <t>GOTO 100</t>
  </si>
  <si>
    <t>1780</t>
  </si>
  <si>
    <t>REM ***SHUTDOWN***</t>
  </si>
  <si>
    <t>1785</t>
  </si>
  <si>
    <t>CALL CLEAR :: FOR I=1 TO 5 :: CALL CLEAR :: DISPLAY AT (12,7) BEEP: "GAME TERMINATED" :: FOR J=1 TO 100 :: NEXT J :: NEXT I</t>
  </si>
  <si>
    <t>1790</t>
  </si>
  <si>
    <t>FOR I=1 TO 1000 :: NEXT I :: END</t>
  </si>
  <si>
    <t>3000</t>
  </si>
  <si>
    <t>REM ***REVEAL CARDS***</t>
  </si>
  <si>
    <t>3002</t>
  </si>
  <si>
    <t>IF REVEAL=1 THEN 3040</t>
  </si>
  <si>
    <t>3005</t>
  </si>
  <si>
    <t>IF REVEAL=2 THEN 3060</t>
  </si>
  <si>
    <t>3006</t>
  </si>
  <si>
    <t>IF REVEAL=3 THEN 3090</t>
  </si>
  <si>
    <t>3007</t>
  </si>
  <si>
    <t>IF REVEAL=4 THEN 3120</t>
  </si>
  <si>
    <t>3008</t>
  </si>
  <si>
    <t>IF REVEAL=5 THEN 3500</t>
  </si>
  <si>
    <t>3010</t>
  </si>
  <si>
    <t>S=P2C1 :: P=3 :: ROW=10 :: COL=0 :: REVEAL=1 :: FILL=95</t>
  </si>
  <si>
    <t>3020</t>
  </si>
  <si>
    <t>3040</t>
  </si>
  <si>
    <t>S=P2C2 :: P=3 :: ROW=10 :: COL=6 :: REVEAL=2 :: FILL=95</t>
  </si>
  <si>
    <t>3050</t>
  </si>
  <si>
    <t>3060</t>
  </si>
  <si>
    <t>IF P2C3=0 THEN 3500</t>
  </si>
  <si>
    <t>3070</t>
  </si>
  <si>
    <t>S=P2C3 :: P=3 :: ROW=10 :: COL=12 :: REVEAL=3 :: FILL=95</t>
  </si>
  <si>
    <t>3080</t>
  </si>
  <si>
    <t>3090</t>
  </si>
  <si>
    <t>IF P2C4=0 THEN 3500</t>
  </si>
  <si>
    <t>2100</t>
  </si>
  <si>
    <t>S=P2C4 :: P=3 :: ROW=10 :: COL=18 :: REVEAL=4 :: FILL=95</t>
  </si>
  <si>
    <t>3100</t>
  </si>
  <si>
    <t>3120</t>
  </si>
  <si>
    <t>IF P1C5=0 THEN 3500</t>
  </si>
  <si>
    <t>3121</t>
  </si>
  <si>
    <t>S=P2C5 :: P=3 :: ROW=10 :: COL=24 :: REVEAL=5 :: FILL=95</t>
  </si>
  <si>
    <t>3130</t>
  </si>
  <si>
    <t>3500</t>
  </si>
  <si>
    <t>IF P2SUM&gt;21 THEN 3700</t>
  </si>
  <si>
    <t>3501</t>
  </si>
  <si>
    <t>IF SUM&gt;P2SUM THEN 3700</t>
  </si>
  <si>
    <t>3510</t>
  </si>
  <si>
    <t>IF P2SUM&gt;SUM THEN 3600</t>
  </si>
  <si>
    <t>3520</t>
  </si>
  <si>
    <t>DISPLAY AT (12,7): "THIS GAME IS TIED"</t>
  </si>
  <si>
    <t>3530</t>
  </si>
  <si>
    <t>DISPLAY AT (22,1) BEEP: "DO YOU WISH TO PLAY AGAIN?"</t>
  </si>
  <si>
    <t>3540</t>
  </si>
  <si>
    <t>ACCEPT AT (23,14) SIZE (1) BEEP VALIDATE ("YN") : A$</t>
  </si>
  <si>
    <t>3550</t>
  </si>
  <si>
    <t>IF A$="Y" THEN 3800</t>
  </si>
  <si>
    <t>3560</t>
  </si>
  <si>
    <t>GOTO 1780</t>
  </si>
  <si>
    <t>3600</t>
  </si>
  <si>
    <t>DISPLAY AT (11,8): "I HAVE THE BETTER HAND!!"</t>
  </si>
  <si>
    <t>3610</t>
  </si>
  <si>
    <t>3700</t>
  </si>
  <si>
    <t>DISPLAY AT (11,6): "YOU HAVE THE BETTER HAND!!"</t>
  </si>
  <si>
    <t>3710</t>
  </si>
  <si>
    <t>GOTO 3530</t>
  </si>
  <si>
    <t>3800</t>
  </si>
  <si>
    <t>REVEAL=0 :: P2C1=0 :: P2C2=0 :: P2C3=0 :: P2C4=0 :: P2C5=0 :: P=0 :: BAYER=0 :: P2SUM=0 :: M=0</t>
  </si>
  <si>
    <t>3810</t>
  </si>
  <si>
    <t>GOTO 1760</t>
  </si>
  <si>
    <t>6000</t>
  </si>
  <si>
    <t>REM ***INTRODUCTION***</t>
  </si>
  <si>
    <t>6010</t>
  </si>
  <si>
    <t>DISPLAY AT (12,10): "BLACK JACK"</t>
  </si>
  <si>
    <t>6090</t>
  </si>
  <si>
    <t>DISPLAY AT (13,1): "presented by Sean Wohlgemuth"</t>
  </si>
  <si>
    <t>6100</t>
  </si>
  <si>
    <t>FOR I=1 TO 500 :: NEXT I :: CALL CLEAR</t>
  </si>
  <si>
    <t>6104</t>
  </si>
  <si>
    <t>PRINT "RULES:"</t>
  </si>
  <si>
    <t>6115</t>
  </si>
  <si>
    <t>PRINT</t>
  </si>
  <si>
    <t>6120</t>
  </si>
  <si>
    <t>PRINT "THIS IS A GAME BETWEEN YOU AND THE DEALER (COMPUTER)"</t>
  </si>
  <si>
    <t>6130</t>
  </si>
  <si>
    <t>6140</t>
  </si>
  <si>
    <t>PRINT "OBJECT OF GAME:"</t>
  </si>
  <si>
    <t>6150</t>
  </si>
  <si>
    <t>6160</t>
  </si>
  <si>
    <t>PRINT "THE OBJECT OF THIS GAME IS TO COLLECT A SET OF CARDS THAT IS LESS THAN OR EQUAL TO"</t>
  </si>
  <si>
    <t>6170</t>
  </si>
  <si>
    <t>PRINT "21. IF YOUR SET OF CARDS IS HIGHER THAN THE DEALER'S AND NOT OVER 21 THEN YOU WIN"</t>
  </si>
  <si>
    <t>6180</t>
  </si>
  <si>
    <t>6190</t>
  </si>
  <si>
    <t>PRINT "VALUES:"</t>
  </si>
  <si>
    <t>6200</t>
  </si>
  <si>
    <t xml:space="preserve">PRINT </t>
  </si>
  <si>
    <t>6205</t>
  </si>
  <si>
    <t>PRINT "NUMBER CARDS = FACE VALUE"</t>
  </si>
  <si>
    <t>6210</t>
  </si>
  <si>
    <t>PRINT "FACE CARDS = 10 POINTS"</t>
  </si>
  <si>
    <t>6220</t>
  </si>
  <si>
    <t>PRINT "ACES = 11 OR 1 POINT(S)"</t>
  </si>
  <si>
    <t>6230</t>
  </si>
  <si>
    <t>PRINT "(IF THE VALUE OF AN ACE IS OVER 21; THEN IT'S VALUE IS 1.)"</t>
  </si>
  <si>
    <t>6240</t>
  </si>
  <si>
    <t>6245</t>
  </si>
  <si>
    <t>INPUT "PRESS ENTER TO CONTINUE:":A$</t>
  </si>
  <si>
    <t>6250</t>
  </si>
  <si>
    <t>6260</t>
  </si>
  <si>
    <t>PRINT "HOW TO PLAY:"</t>
  </si>
  <si>
    <t>6270</t>
  </si>
  <si>
    <t>6280</t>
  </si>
  <si>
    <t>PRINT "BOTH YOU AND THE DEALER WILL BE GIVEN TWO CARDS TO START. THEN TAKE AS MANY CARDS AS YOU WISH IF YOUR HAND IS"</t>
  </si>
  <si>
    <t>6290</t>
  </si>
  <si>
    <t>PRINT "OVER 21 YOU LOSE."</t>
  </si>
  <si>
    <t>6300</t>
  </si>
  <si>
    <t>FOR I=1 TO 15 :: PRINT :: NEXT I</t>
  </si>
  <si>
    <t>6310</t>
  </si>
  <si>
    <t>INPUT "PRESS ENTER TO BEGIN:":A$</t>
  </si>
  <si>
    <t>7000</t>
  </si>
  <si>
    <t>CALL CLEAR :: GOTO 150</t>
  </si>
  <si>
    <t>COMMANDS</t>
  </si>
  <si>
    <t>INTRO</t>
  </si>
  <si>
    <t>INIT</t>
  </si>
  <si>
    <t>LABEL</t>
  </si>
  <si>
    <t>LET</t>
  </si>
  <si>
    <t>A</t>
  </si>
  <si>
    <t>VAR</t>
  </si>
  <si>
    <t>CHARORD</t>
  </si>
  <si>
    <t>LINE</t>
  </si>
  <si>
    <t>P1C1</t>
  </si>
  <si>
    <t>P2C1</t>
  </si>
  <si>
    <t>PLAYER2_CARD1</t>
  </si>
  <si>
    <t>PLAYER1_CARD1</t>
  </si>
  <si>
    <t>PLAYER2_SUIT</t>
  </si>
  <si>
    <t>PLAYER1_SUIT</t>
  </si>
  <si>
    <t>P1S</t>
  </si>
  <si>
    <t>P2S</t>
  </si>
  <si>
    <t>P1SUM</t>
  </si>
  <si>
    <t>P2SUM</t>
  </si>
  <si>
    <t>PLAYER1_SUM</t>
  </si>
  <si>
    <t>PLAYER2_SUM</t>
  </si>
  <si>
    <t>NC</t>
  </si>
  <si>
    <t>NK</t>
  </si>
  <si>
    <t>TEMP</t>
  </si>
  <si>
    <t>ROW</t>
  </si>
  <si>
    <t>ROW_OFFSET</t>
  </si>
  <si>
    <t>COL</t>
  </si>
  <si>
    <t>COL_OFFSET</t>
  </si>
  <si>
    <t>Front of card fill pattern</t>
  </si>
  <si>
    <t>Reset row offset</t>
  </si>
  <si>
    <t>Reset column offset</t>
  </si>
  <si>
    <t>If ace, value 11</t>
  </si>
  <si>
    <t>If court card, value 10</t>
  </si>
  <si>
    <t>Randomize number generator</t>
  </si>
  <si>
    <t>Define color scheme</t>
  </si>
  <si>
    <t>Define character textures</t>
  </si>
  <si>
    <t>Change background</t>
  </si>
  <si>
    <t>Define twice (for red and black suits)</t>
  </si>
  <si>
    <t>TBD</t>
  </si>
  <si>
    <t>CharCode 56-63 [8 9 : ; &lt; = &gt; ?]</t>
  </si>
  <si>
    <t>CharCode 48-55 [8* 9* 10* J* Q* K* A* Card back surface*]</t>
  </si>
  <si>
    <t>CharCode 40-47 [Heart* Diamond* 2* 3* 4* 5* 6* 7*]</t>
  </si>
  <si>
    <t>CharCode 64-71 [@ A B C D E F G]</t>
  </si>
  <si>
    <t>CharCode 72-79 [H I J K L M N O]</t>
  </si>
  <si>
    <t>CharCode 80-87 [P Q R S T U V W]</t>
  </si>
  <si>
    <t>CharCode 88-95 [X Y Z [ \ ] ^ Card front surface*]</t>
  </si>
  <si>
    <t>Heart* [replaces "("]</t>
  </si>
  <si>
    <t>Diamond* [replaces ")"]</t>
  </si>
  <si>
    <t>Spade* [replaces "`"]</t>
  </si>
  <si>
    <t>Club* [replaces "a"]</t>
  </si>
  <si>
    <t>2* [replaces "*" and "p"]</t>
  </si>
  <si>
    <t>3*  [replaces "+" and "q"]</t>
  </si>
  <si>
    <t>4*  [replaces "," and "r"]</t>
  </si>
  <si>
    <t>5*  [replaces "-" and "s"]</t>
  </si>
  <si>
    <t>6*  [replaces "." and "t"]</t>
  </si>
  <si>
    <t>7*  [replaces "/" and "u"]</t>
  </si>
  <si>
    <t>8*  [replaces "0" and "v"]</t>
  </si>
  <si>
    <t>9*  [replaces "1" and "w"]</t>
  </si>
  <si>
    <t>10*  [replaces "2" and "x"]</t>
  </si>
  <si>
    <t>J*  [replaces "3" and "y"]</t>
  </si>
  <si>
    <t>Q*  [replaces "4" and "z"]</t>
  </si>
  <si>
    <t>K*  [replaces "5" and "{"]</t>
  </si>
  <si>
    <t>Card back surface* [replaces "7"]</t>
  </si>
  <si>
    <t>Card right edge shadow*  [replaces "h"]</t>
  </si>
  <si>
    <t>Card top edge shadow*  [replaces "i"]</t>
  </si>
  <si>
    <t>Card front surface*  [replaces "_"]</t>
  </si>
  <si>
    <t>CharCode 32-39 [" " ! " # $ % &amp; ']</t>
  </si>
  <si>
    <t>CharCode 96-103 [Spade* Club* b c d e f g]</t>
  </si>
  <si>
    <t>CharCode 104-111 [Card right edge shadow* Card top edge shadow* j k l m n o ]</t>
  </si>
  <si>
    <t>A*  [replaces "6" and "|"]</t>
  </si>
  <si>
    <t>CharCode 120-127 [10* J* Q* K* A* } ~ DEL]</t>
  </si>
  <si>
    <t>Duplicate of 510</t>
  </si>
  <si>
    <t>Duplicate of 540</t>
  </si>
  <si>
    <t>Missing Color Code 112-119</t>
  </si>
  <si>
    <t>Call Intro</t>
  </si>
  <si>
    <t>Introduction</t>
  </si>
  <si>
    <t>Rules</t>
  </si>
  <si>
    <t>Time Delay</t>
  </si>
  <si>
    <t>Press key to continue</t>
  </si>
  <si>
    <t>Color code for charset 11 missing</t>
  </si>
  <si>
    <t>O</t>
  </si>
  <si>
    <t>CARD_VAL_CHAR</t>
  </si>
  <si>
    <t>Render upper left card character value</t>
  </si>
  <si>
    <t>Render lower right card character value</t>
  </si>
  <si>
    <t>Select black (spade or club) character set</t>
  </si>
  <si>
    <t>Select red (heart or diamonds) character set</t>
  </si>
  <si>
    <t>Select diamond suit</t>
  </si>
  <si>
    <t>Select heart suit</t>
  </si>
  <si>
    <t>Select spade suit</t>
  </si>
  <si>
    <t>Select club suit</t>
  </si>
  <si>
    <t>S</t>
  </si>
  <si>
    <t>RENDER_CARD_VAL</t>
  </si>
  <si>
    <t>SUIT</t>
  </si>
  <si>
    <t>P</t>
  </si>
  <si>
    <t>GAME_STATE</t>
  </si>
  <si>
    <t>Z</t>
  </si>
  <si>
    <t>CARD_RENDER_STATE</t>
  </si>
  <si>
    <t>0=P1C1</t>
  </si>
  <si>
    <t>1=P2C1</t>
  </si>
  <si>
    <t>2=P1C2</t>
  </si>
  <si>
    <t>3=P2C2</t>
  </si>
  <si>
    <t>2=</t>
  </si>
  <si>
    <t>X</t>
  </si>
  <si>
    <t>Define character card suits [Heart* Diamond* Spade* Club*]</t>
  </si>
  <si>
    <t>Define character card labels [2* 3* 4* 5* 6* 7* 8* 9* 10* J* Q* K* A*]</t>
  </si>
  <si>
    <t>Start of ordinal charset</t>
  </si>
  <si>
    <t>Start game without intro</t>
  </si>
  <si>
    <t>RESTART</t>
  </si>
  <si>
    <t>Only render card face?</t>
  </si>
  <si>
    <t>Print screen title</t>
  </si>
  <si>
    <t>Render cards</t>
  </si>
  <si>
    <t>Render card surface</t>
  </si>
  <si>
    <t>Render card top shadow</t>
  </si>
  <si>
    <t>Render card right shadow</t>
  </si>
  <si>
    <t>RENDERCARD</t>
  </si>
  <si>
    <t>RENDER3</t>
  </si>
  <si>
    <t>RENDER4</t>
  </si>
  <si>
    <t>RENDER5</t>
  </si>
  <si>
    <t>RENDER6</t>
  </si>
  <si>
    <t>RENDER7</t>
  </si>
  <si>
    <t>RENDER8</t>
  </si>
  <si>
    <t>RENDER9</t>
  </si>
  <si>
    <t>RENDER10</t>
  </si>
  <si>
    <t>RENDERJACK</t>
  </si>
  <si>
    <t>RENDERQUEEN</t>
  </si>
  <si>
    <t>RENDERKING</t>
  </si>
  <si>
    <t>RENDERACE</t>
  </si>
  <si>
    <t>DONERENDER</t>
  </si>
  <si>
    <t>STATEP2C1</t>
  </si>
  <si>
    <t>STATEP1C2</t>
  </si>
  <si>
    <t>STATEP2C2</t>
  </si>
  <si>
    <t>0=Render Face</t>
  </si>
  <si>
    <t>1=Render Back</t>
  </si>
  <si>
    <t>3=Reveal</t>
  </si>
  <si>
    <t>SHUTDOWN</t>
  </si>
  <si>
    <t>BUSTED</t>
  </si>
  <si>
    <t>HITORHOLD</t>
  </si>
  <si>
    <t>Check if over 21</t>
  </si>
  <si>
    <t>Ask if they want a hit?</t>
  </si>
  <si>
    <t>Get user input on hit or hold</t>
  </si>
  <si>
    <t>Flash Termination message</t>
  </si>
  <si>
    <t>Time  delay and then end</t>
  </si>
  <si>
    <t>REVEALCARDS</t>
  </si>
  <si>
    <t>Hold!</t>
  </si>
  <si>
    <t>REVEALP2C2</t>
  </si>
  <si>
    <t>REVEALP2C3</t>
  </si>
  <si>
    <t>REVEALP2C4</t>
  </si>
  <si>
    <t>REVEALP2C5</t>
  </si>
  <si>
    <t>WIN</t>
  </si>
  <si>
    <t>Dealer busted</t>
  </si>
  <si>
    <t>Player wins</t>
  </si>
  <si>
    <t>Player loses</t>
  </si>
  <si>
    <t>LOSE</t>
  </si>
  <si>
    <t>Tie game</t>
  </si>
  <si>
    <t>WHOWON</t>
  </si>
  <si>
    <t>Play again</t>
  </si>
  <si>
    <t>Do not play again</t>
  </si>
  <si>
    <t>Determine card to reveal</t>
  </si>
  <si>
    <t>Reveal card (Player 2 Card 2)</t>
  </si>
  <si>
    <t>Reveal card (Player 2 Card 1)</t>
  </si>
  <si>
    <t>Reveal card (Player 2 Card 3)</t>
  </si>
  <si>
    <t>Reveal card (Player 2 Card 4)</t>
  </si>
  <si>
    <t>Reveal card (Player 2 Card 5)</t>
  </si>
  <si>
    <t>Ask if they want to play again</t>
  </si>
  <si>
    <t>Get answer</t>
  </si>
  <si>
    <t>Determine card to render</t>
  </si>
  <si>
    <t>Reinitialize variables</t>
  </si>
  <si>
    <t>REINIT</t>
  </si>
  <si>
    <t>ASKPLAYAGAIN</t>
  </si>
  <si>
    <t>Draw dealer card</t>
  </si>
  <si>
    <t>Select dealer suit</t>
  </si>
  <si>
    <t>Accumulate dealer sum</t>
  </si>
  <si>
    <t>Render card (delear, card 1)</t>
  </si>
  <si>
    <t>Draw and ten render card (dealer, card 2)</t>
  </si>
  <si>
    <t>Draw and then render card (player, card 2)</t>
  </si>
  <si>
    <t>Draw player card</t>
  </si>
  <si>
    <t>Select player suit</t>
  </si>
  <si>
    <t>Accumulate player sum</t>
  </si>
  <si>
    <t>Render card face = 2</t>
  </si>
  <si>
    <t/>
  </si>
  <si>
    <t>Render card face = 3</t>
  </si>
  <si>
    <t>Render card face = 4</t>
  </si>
  <si>
    <t>Render card face = 5</t>
  </si>
  <si>
    <t>Render card face = 6</t>
  </si>
  <si>
    <t>Render card face = 7</t>
  </si>
  <si>
    <t>Render card face = 8</t>
  </si>
  <si>
    <t>Render card face = 9</t>
  </si>
  <si>
    <t>Render card face = 10</t>
  </si>
  <si>
    <t>Render card face = Jack</t>
  </si>
  <si>
    <t>Render card face = Queen</t>
  </si>
  <si>
    <t>Render card face = King</t>
  </si>
  <si>
    <t>Render card face = Ace</t>
  </si>
  <si>
    <t>Select player card suit</t>
  </si>
  <si>
    <t>RESTORESTATE</t>
  </si>
  <si>
    <t>COMMENTS</t>
  </si>
  <si>
    <r>
      <t>LET P1SUM=P1SUM+N</t>
    </r>
    <r>
      <rPr>
        <sz val="12"/>
        <color rgb="FFFF0000"/>
        <rFont val="Calibri (Body)"/>
      </rPr>
      <t>K</t>
    </r>
  </si>
  <si>
    <t>On 3rd card?</t>
  </si>
  <si>
    <t>On 4th card?</t>
  </si>
  <si>
    <t>On 5th card?</t>
  </si>
  <si>
    <t>Move render over one card</t>
  </si>
  <si>
    <t>Determine if busted prior to render</t>
  </si>
  <si>
    <t>Render card value</t>
  </si>
  <si>
    <t>RETURN</t>
  </si>
  <si>
    <t>SETCHARS</t>
  </si>
  <si>
    <t>REM 2-10, JACK, QUEEN, KING, ACE</t>
  </si>
  <si>
    <t>SETCHARSVALS</t>
  </si>
  <si>
    <t>REM HEART, DIAMOND</t>
  </si>
  <si>
    <t>CALL CHAR (OFFSET, "003844040830407C") :: OFFSET=OFFSET+1</t>
  </si>
  <si>
    <t>CALL CHAR (OFFSET, "0038040418040438") :: OFFSET=OFFSET+1</t>
  </si>
  <si>
    <t>CALL CHAR (OFFSET, "002424243C040404") :: OFFSET=OFFSET+1</t>
  </si>
  <si>
    <t>CALL CHAR (OFFSET, "003C20203C04043C") :: OFFSET=OFFSET+1</t>
  </si>
  <si>
    <t>CALL CHAR (OFFSET, "001C202038242418") :: OFFSET=OFFSET+1</t>
  </si>
  <si>
    <t>CALL CHAR (OFFSET, "003C040408081010") :: OFFSET=OFFSET+1</t>
  </si>
  <si>
    <t>CALL CHAR (OFFSET, "003C24243C24243C") :: OFFSET=OFFSET+1</t>
  </si>
  <si>
    <t>CALL CHAR (OFFSET, "001C24241C040404") :: OFFSET=OFFSET+1</t>
  </si>
  <si>
    <t>CALL CHAR (OFFSET, "004C52525252524C") :: OFFSET=OFFSET+1</t>
  </si>
  <si>
    <t>CALL CHAR (OFFSET, "003E080808084830") :: OFFSET=OFFSET+1</t>
  </si>
  <si>
    <t>CALL CHAR (OFFSET, "0018242424241C02") :: OFFSET=OFFSET+1</t>
  </si>
  <si>
    <t>CALL CHAR (OFFSET, "0024242830282424") :: OFFSET=OFFSET+1</t>
  </si>
  <si>
    <t>CALL CHAR (OFFSET, "001824243C242424") :: OFFSET=OFFSET+1</t>
  </si>
  <si>
    <t>CALL CHAR (OFFSET, "00367F7F7F3E1C08" ) :: HEART=OFFSET :: OFFSET=OFFSET+1</t>
  </si>
  <si>
    <t>CALL CHAR (OFFSET, "0010387CFEFED638" ) :: SPADE=OFFSET :: OFFSET=OFFSET+1</t>
  </si>
  <si>
    <t>REM SPADE, CLUB</t>
  </si>
  <si>
    <t>CALL CHAR (OFFSET, "AA55AA55AA55AA55"):: CARDBACK=OFFSET :: OFFSET=OFFSET+1</t>
  </si>
  <si>
    <t>SETCHARSEDGES</t>
  </si>
  <si>
    <t>REM CARDEDGE, CARDTOP</t>
  </si>
  <si>
    <t>REM CARDBACK</t>
  </si>
  <si>
    <t>CALL CHAR (OFFSET, "8080808080808080") :: CARDEDGE=OFFSET :: OFFSET=OFFSET+1</t>
  </si>
  <si>
    <t>CALL CHAR (OFFSET, "00000000000000FF") :: CARDTOP=OFFSET :: OFFSET=OFFSET+1</t>
  </si>
  <si>
    <t>SETCHARSREDSUIT</t>
  </si>
  <si>
    <t>SETCHARSBLACKSUIT</t>
  </si>
  <si>
    <t>END</t>
  </si>
  <si>
    <t>CALL CHAR (OFFSET, "FFFFFFFFFFFFFFFF") :: CARDFRONT=OFFSET</t>
  </si>
  <si>
    <t>LABELS</t>
  </si>
  <si>
    <t>GOSUB LABELS</t>
  </si>
  <si>
    <t>SETCOLORSCHEME</t>
  </si>
  <si>
    <t>USRDEFCHARSET=9</t>
  </si>
  <si>
    <t>CALL COLOR (USRDEFCHARSET,7,16) :: REM DARK RED ON BLACK</t>
  </si>
  <si>
    <t>CALL COLOR (USRDEFCHARSET+1,7,16) :: REM DARK RED ON BLACK</t>
  </si>
  <si>
    <t>CALL COLOR (USRDEFCHARSET+2,2,16) :: REM BLACK ON WHITE</t>
  </si>
  <si>
    <t>CALL COLOR (USRDEFCHARSET+3,2,16) :: REM BLACK ON WHITE</t>
  </si>
  <si>
    <t>CALL COLOR (USRDEFCHARSET+4,2,1) :: REM BLACK ON TRANSPARENT</t>
  </si>
  <si>
    <t>OFFSET=USRDEFCHARSET*8+24</t>
  </si>
  <si>
    <t>OFFSET=(USRDEFCHARSET+2)*8+24</t>
  </si>
  <si>
    <t>OFFSET=(USRDEFCHARSET+4)*8+24</t>
  </si>
  <si>
    <t>OFFSET=(USRDEFCHARSET+5)*8+24</t>
  </si>
  <si>
    <t>CALL COLOR (USRDEFCHARSET+5,16,16) :: REM WHITE ON WHITE</t>
  </si>
  <si>
    <t>CALL SCREEN (3) :: REM MED GREEN BACKGROUND</t>
  </si>
  <si>
    <t>DRAWCARDS</t>
  </si>
  <si>
    <t>CALL HCHAR (3+ROW, 2+COL, CARDTOP, 5)</t>
  </si>
  <si>
    <t>CALL VCHAR (4+ROW, 7+COL, CARDEDGE, 7)</t>
  </si>
  <si>
    <t>CARDS(0,0,0)=2 :: CARDS(0,1,0)=3 :: CARDS(0,2,0)=4 :: CARDS(0,3,0)=5 :: CARDS(0,4,0)=6</t>
  </si>
  <si>
    <t>CARDS(0,0,1)=1 :: CARDS(0,1,1)=2 :: CARDS(0,2,1)=3 :: CARDS(0,3,1)=4 :: CARDS(0,4,1)=1</t>
  </si>
  <si>
    <t>CARDS(1,0,1)=1 :: CARDS(1,1,1)=2 :: CARDS(1,2,1)=3 :: CARDS(1,3,1)=4 :: CARDS(1,4,1)=1</t>
  </si>
  <si>
    <t>DIM CARDS(1,4,1)</t>
  </si>
  <si>
    <t>COL=CARD*6 :: ROW=PLAYER*10</t>
  </si>
  <si>
    <t>IF CARDS(PLAYER,CARD,1)=1 THEN SUIT=HEART</t>
  </si>
  <si>
    <t>IF CARDS(PLAYER,CARD,1)=2 THEN SUIT=DIAMOND</t>
  </si>
  <si>
    <t>IF CARDS(PLAYER,CARD,1)=3 THEN SUIT=SPADE</t>
  </si>
  <si>
    <t>IF CARDS(PLAYER,CARD,1)=4 THEN SUIT=CLUB</t>
  </si>
  <si>
    <t>CALL CHAR (OFFSET, "00081C3E7F3E1C08" ) :: DIAMOND=OFFSET :: OFFSET=OFFSET+1 :: REDVALS=OFFSET</t>
  </si>
  <si>
    <t>CALL CHAR (OFFSET, "00103854EE541038" ) :: CLUB=OFFSET :: OFFSET=OFFSET+1 :: BLACKVALS=OFFSET</t>
  </si>
  <si>
    <t>REM RENDER SURFACE</t>
  </si>
  <si>
    <t>REM RENDER CARD VALUE</t>
  </si>
  <si>
    <t>REM SELECT SUIT</t>
  </si>
  <si>
    <t>RENDER2</t>
  </si>
  <si>
    <t>REM RENDER CENTERPIECE</t>
  </si>
  <si>
    <t>CARDVAL=CARDS(PLAYER,CARD,0)</t>
  </si>
  <si>
    <t>CALL HCHAR (4+ROW, 2+COL, CARDCHAR, 1)</t>
  </si>
  <si>
    <t>CALL HCHAR (10+ROW, 6+COL, CARDCHAR, 1)</t>
  </si>
  <si>
    <t>CARDCHAR=CARDCHAR+CARDVAL-2</t>
  </si>
  <si>
    <t>IF CARDS(PLAYER,CARD,1)&lt;3 THEN CARDCHAR=REDVALS</t>
  </si>
  <si>
    <t>IF CARDS(PLAYER,CARD,1)&gt;2 THEN CARDCHAR=BLACKVALS</t>
  </si>
  <si>
    <t>INPUT "":A$</t>
  </si>
  <si>
    <t>CARDS(1,0,0)=10 :: CARDS(1,1,0)=11 :: CARDS(1,2,0)=12 :: CARDS(1,3,0)=13 :: CARDS(1,4,0)=14</t>
  </si>
  <si>
    <t>CLEARTABLE</t>
  </si>
  <si>
    <t>DIM TALLY(1,1)</t>
  </si>
  <si>
    <t xml:space="preserve">TALLY(0,0)=0 :: TALLY(0,1)=0 :: TALLY(1,0)=0 :: TALLY(1,1)=0 </t>
  </si>
  <si>
    <t>DEAL</t>
  </si>
  <si>
    <t>CARD=TALLY(PLAYER,0)-1</t>
  </si>
  <si>
    <t>TALLY(PLAYER,0)=TALLY(PLAYER,0)+1</t>
  </si>
  <si>
    <t>TALLY(PLAYER,1)=TALLY(PLAYER,1)+CARDS(PLAYER,CARD,0)</t>
  </si>
  <si>
    <t>PLAY</t>
  </si>
  <si>
    <t>IF FACEDOWN=1 THEN FILL=CARDBACK ELSE FILL=CARDFRONT</t>
  </si>
  <si>
    <t>IF FACEDOWN=1 THEN RETURN</t>
  </si>
  <si>
    <t>PLAYER=0 :: FACEDOWN=0</t>
  </si>
  <si>
    <t>PLAYER=1 :: FACEDOWN=0</t>
  </si>
  <si>
    <t>PLAYER=1 :: FACEDOWN=1</t>
  </si>
  <si>
    <t>DISPLAY AT (22,3): "DO YOU WANT ANOTHER CARD?"</t>
  </si>
  <si>
    <t>NEXT H</t>
  </si>
  <si>
    <t>FOR H=3 TO 5</t>
  </si>
  <si>
    <t>DISPLAY AT (22,3): "                         " :: DISPLAY AT (23,14): " 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</si>
</sst>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C00000"/>
      <name val="Calibri"/>
      <family val="2"/>
      <scheme val="minor"/>
    </font>
    <font>
      <sz val="12"/>
      <color theme="9" tint="0.59999389629810485"/>
      <name val="Calibri"/>
      <family val="2"/>
      <scheme val="minor"/>
    </font>
    <font>
      <sz val="12"/>
      <name val="Calibri"/>
      <family val="2"/>
      <scheme val="minor"/>
    </font>
    <font>
      <sz val="12"/>
      <color rgb="FFFF0000"/>
      <name val="Calibri (Body)"/>
    </font>
  </fonts>
  <fills count="17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3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0" borderId="0" xfId="0" applyFill="1"/>
    <xf numFmtId="0" fontId="4" fillId="8" borderId="0" xfId="0" applyFont="1" applyFill="1"/>
    <xf numFmtId="0" fontId="0" fillId="8" borderId="0" xfId="0" applyFill="1"/>
    <xf numFmtId="0" fontId="1" fillId="7" borderId="0" xfId="0" applyFont="1" applyFill="1"/>
    <xf numFmtId="0" fontId="5" fillId="7" borderId="0" xfId="0" applyFont="1" applyFill="1"/>
    <xf numFmtId="0" fontId="6" fillId="0" borderId="0" xfId="0" applyFont="1" applyFill="1" applyAlignment="1"/>
    <xf numFmtId="0" fontId="6" fillId="7" borderId="0" xfId="0" applyFont="1" applyFill="1" applyAlignment="1"/>
    <xf numFmtId="0" fontId="0" fillId="0" borderId="0" xfId="0" applyFill="1" applyAlignment="1"/>
    <xf numFmtId="0" fontId="6" fillId="3" borderId="0" xfId="0" applyFont="1" applyFill="1" applyAlignment="1"/>
    <xf numFmtId="0" fontId="6" fillId="3" borderId="0" xfId="0" applyFont="1" applyFill="1"/>
    <xf numFmtId="0" fontId="0" fillId="9" borderId="0" xfId="0" applyFill="1"/>
    <xf numFmtId="0" fontId="1" fillId="9" borderId="0" xfId="0" applyFont="1" applyFill="1"/>
    <xf numFmtId="0" fontId="0" fillId="10" borderId="0" xfId="0" applyFill="1"/>
    <xf numFmtId="0" fontId="6" fillId="0" borderId="0" xfId="0" applyFont="1" applyFill="1"/>
    <xf numFmtId="0" fontId="0" fillId="11" borderId="0" xfId="0" applyFill="1"/>
    <xf numFmtId="0" fontId="0" fillId="0" borderId="0" xfId="0" quotePrefix="1" applyFill="1" applyAlignment="1"/>
    <xf numFmtId="0" fontId="3" fillId="0" borderId="0" xfId="0" applyFont="1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1" fillId="4" borderId="0" xfId="0" applyFont="1" applyFill="1"/>
    <xf numFmtId="0" fontId="0" fillId="15" borderId="0" xfId="0" applyFill="1"/>
    <xf numFmtId="0" fontId="0" fillId="16" borderId="0" xfId="0" applyFill="1"/>
    <xf numFmtId="0" fontId="2" fillId="0" borderId="0" xfId="0" applyFont="1"/>
    <xf numFmtId="0" fontId="2" fillId="0" borderId="0" xfId="0" applyFont="1" applyAlignment="1"/>
  </cellXfs>
  <cellStyles count="1">
    <cellStyle name="Normal" xfId="0" builtinId="0"/>
  </cellStyles>
  <dxfs count="2">
    <dxf>
      <fill>
        <patternFill>
          <bgColor theme="6"/>
        </patternFill>
      </fill>
    </dxf>
    <dxf>
      <fill>
        <patternFill>
          <bgColor theme="6"/>
        </patternFill>
      </fill>
    </dxf>
  </dxfs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7DFE6-769A-A84A-A3B0-95C51DFC60FE}">
  <sheetPr>
    <pageSetUpPr fitToPage="1"/>
  </sheetPr>
  <dimension ref="A1:I272"/>
  <sheetViews>
    <sheetView topLeftCell="A174" zoomScale="150" zoomScaleNormal="150" workbookViewId="0">
      <selection activeCell="C181" sqref="C181:C183"/>
    </sheetView>
  </sheetViews>
  <sheetFormatPr baseColWidth="10" defaultRowHeight="16" x14ac:dyDescent="0.2"/>
  <cols>
    <col min="1" max="1" width="14" bestFit="1" customWidth="1"/>
    <col min="2" max="2" width="5.1640625" bestFit="1" customWidth="1"/>
    <col min="3" max="3" width="118.5" bestFit="1" customWidth="1"/>
    <col min="4" max="4" width="5.1640625" bestFit="1" customWidth="1"/>
    <col min="5" max="5" width="14" bestFit="1" customWidth="1"/>
    <col min="6" max="6" width="68.6640625" bestFit="1" customWidth="1"/>
    <col min="7" max="7" width="7.1640625" bestFit="1" customWidth="1"/>
    <col min="8" max="8" width="17.83203125" bestFit="1" customWidth="1"/>
    <col min="9" max="9" width="28.83203125" bestFit="1" customWidth="1"/>
  </cols>
  <sheetData>
    <row r="1" spans="1:9" s="30" customFormat="1" x14ac:dyDescent="0.2">
      <c r="A1" s="30" t="s">
        <v>503</v>
      </c>
      <c r="B1" s="30" t="s">
        <v>508</v>
      </c>
      <c r="C1" s="30" t="s">
        <v>500</v>
      </c>
      <c r="F1" s="31" t="s">
        <v>694</v>
      </c>
      <c r="G1" s="30" t="s">
        <v>504</v>
      </c>
      <c r="H1" s="30" t="s">
        <v>503</v>
      </c>
      <c r="I1" s="31" t="s">
        <v>538</v>
      </c>
    </row>
    <row r="2" spans="1:9" x14ac:dyDescent="0.2">
      <c r="B2" s="2" t="s">
        <v>0</v>
      </c>
      <c r="C2" s="3" t="s">
        <v>1</v>
      </c>
      <c r="D2" s="20" t="str">
        <f t="shared" ref="D2:D36" si="0">IF(OR(ISNUMBER(FIND("GOTO ",C2)),ISNUMBER(FIND("THEN",C2))),IF(ISNUMBER(VALUE(TRIM(RIGHT(SUBSTITUTE(C2," ",REPT(" ",LEN(C2))),LEN(C2))))),TRIM(RIGHT(SUBSTITUTE(C2," ",REPT(" ",LEN(C2))),LEN(C2))),""),"")</f>
        <v>6000</v>
      </c>
      <c r="E2" t="str">
        <f>IFERROR(INDEX($A:$A,MATCH(D2,$B:$B,0)),"")</f>
        <v>INTRO</v>
      </c>
      <c r="F2" s="14" t="s">
        <v>574</v>
      </c>
      <c r="G2" t="str">
        <f>_xlfn.TEXTBEFORE(IFERROR(_xlfn.TEXTAFTER(C2,"LET "),"="),"=")</f>
        <v/>
      </c>
      <c r="H2" t="str">
        <f>IFERROR(INDEX(VARS!B:B,MATCH(G2,VARS!A:A,0)),"")</f>
        <v/>
      </c>
      <c r="I2" s="14"/>
    </row>
    <row r="3" spans="1:9" x14ac:dyDescent="0.2">
      <c r="A3" t="s">
        <v>607</v>
      </c>
      <c r="B3" s="2" t="s">
        <v>2</v>
      </c>
      <c r="C3" s="5" t="s">
        <v>3</v>
      </c>
      <c r="D3" s="20" t="str">
        <f t="shared" si="0"/>
        <v/>
      </c>
      <c r="E3" t="str">
        <f>IFERROR(INDEX($A:$A,MATCH(D3,$B:$B,0)),"")</f>
        <v/>
      </c>
      <c r="F3" s="14" t="s">
        <v>606</v>
      </c>
      <c r="G3" t="str">
        <f>_xlfn.TEXTBEFORE(IFERROR(_xlfn.TEXTAFTER(C3,"LET "),"="),"=")</f>
        <v/>
      </c>
      <c r="H3" t="str">
        <f>IFERROR(INDEX(VARS!B:B,MATCH(G3,VARS!A:A,0)),"")</f>
        <v/>
      </c>
      <c r="I3" s="14"/>
    </row>
    <row r="4" spans="1:9" x14ac:dyDescent="0.2">
      <c r="B4" s="2" t="s">
        <v>4</v>
      </c>
      <c r="C4" s="5" t="s">
        <v>5</v>
      </c>
      <c r="D4" s="20" t="str">
        <f t="shared" si="0"/>
        <v/>
      </c>
      <c r="E4" t="str">
        <f>IFERROR(INDEX($A:$A,MATCH(D4,$B:$B,0)),"")</f>
        <v/>
      </c>
      <c r="F4" s="14"/>
      <c r="G4" t="str">
        <f>_xlfn.TEXTBEFORE(IFERROR(_xlfn.TEXTAFTER(C4,"LET "),"="),"=")</f>
        <v/>
      </c>
      <c r="H4" t="str">
        <f>IFERROR(INDEX(VARS!B:B,MATCH(G4,VARS!A:A,0)),"")</f>
        <v/>
      </c>
      <c r="I4" s="14"/>
    </row>
    <row r="5" spans="1:9" x14ac:dyDescent="0.2">
      <c r="B5" s="2" t="s">
        <v>6</v>
      </c>
      <c r="C5" s="5" t="s">
        <v>7</v>
      </c>
      <c r="D5" s="20" t="str">
        <f t="shared" si="0"/>
        <v/>
      </c>
      <c r="E5" t="str">
        <f>IFERROR(INDEX($A:$A,MATCH(D5,$B:$B,0)),"")</f>
        <v/>
      </c>
      <c r="F5" s="14"/>
      <c r="G5" t="str">
        <f>_xlfn.TEXTBEFORE(IFERROR(_xlfn.TEXTAFTER(C5,"LET "),"="),"=")</f>
        <v/>
      </c>
      <c r="H5" t="str">
        <f>IFERROR(INDEX(VARS!B:B,MATCH(G5,VARS!A:A,0)),"")</f>
        <v/>
      </c>
      <c r="I5" s="14"/>
    </row>
    <row r="6" spans="1:9" x14ac:dyDescent="0.2">
      <c r="B6" s="2" t="s">
        <v>8</v>
      </c>
      <c r="C6" s="5" t="s">
        <v>9</v>
      </c>
      <c r="D6" s="20" t="str">
        <f t="shared" si="0"/>
        <v/>
      </c>
      <c r="E6" t="str">
        <f>IFERROR(INDEX($A:$A,MATCH(D6,$B:$B,0)),"")</f>
        <v/>
      </c>
      <c r="F6" s="14"/>
      <c r="G6" t="str">
        <f>_xlfn.TEXTBEFORE(IFERROR(_xlfn.TEXTAFTER(C6,"LET "),"="),"=")</f>
        <v/>
      </c>
      <c r="H6" t="str">
        <f>IFERROR(INDEX(VARS!B:B,MATCH(G6,VARS!A:A,0)),"")</f>
        <v/>
      </c>
      <c r="I6" s="14"/>
    </row>
    <row r="7" spans="1:9" x14ac:dyDescent="0.2">
      <c r="B7" s="2" t="s">
        <v>10</v>
      </c>
      <c r="C7" s="5" t="s">
        <v>11</v>
      </c>
      <c r="D7" s="20" t="str">
        <f t="shared" si="0"/>
        <v/>
      </c>
      <c r="E7" t="str">
        <f>IFERROR(INDEX($A:$A,MATCH(D7,$B:$B,0)),"")</f>
        <v/>
      </c>
      <c r="F7" s="14" t="s">
        <v>603</v>
      </c>
      <c r="G7" t="str">
        <f>_xlfn.TEXTBEFORE(IFERROR(_xlfn.TEXTAFTER(C7,"LET "),"="),"=")</f>
        <v/>
      </c>
      <c r="H7" t="str">
        <f>IFERROR(INDEX(VARS!B:B,MATCH(G7,VARS!A:A,0)),"")</f>
        <v/>
      </c>
      <c r="I7" s="14"/>
    </row>
    <row r="8" spans="1:9" x14ac:dyDescent="0.2">
      <c r="A8" t="s">
        <v>502</v>
      </c>
      <c r="B8" s="2" t="s">
        <v>12</v>
      </c>
      <c r="C8" s="3" t="s">
        <v>13</v>
      </c>
      <c r="D8" s="20" t="str">
        <f t="shared" si="0"/>
        <v/>
      </c>
      <c r="E8" t="str">
        <f>IFERROR(INDEX($A:$A,MATCH(D8,$B:$B,0)),"")</f>
        <v/>
      </c>
      <c r="F8" s="7" t="s">
        <v>546</v>
      </c>
      <c r="G8" t="str">
        <f>_xlfn.TEXTBEFORE(IFERROR(_xlfn.TEXTAFTER(C8,"LET "),"="),"=")</f>
        <v/>
      </c>
      <c r="H8" t="str">
        <f>IFERROR(INDEX(VARS!B:B,MATCH(G8,VARS!A:A,0)),"")</f>
        <v/>
      </c>
      <c r="I8" s="7"/>
    </row>
    <row r="9" spans="1:9" x14ac:dyDescent="0.2">
      <c r="B9" s="2" t="s">
        <v>14</v>
      </c>
      <c r="C9" s="3" t="s">
        <v>15</v>
      </c>
      <c r="D9" s="20" t="str">
        <f t="shared" si="0"/>
        <v/>
      </c>
      <c r="E9" t="str">
        <f>IFERROR(INDEX($A:$A,MATCH(D9,$B:$B,0)),"")</f>
        <v/>
      </c>
      <c r="F9" s="14" t="s">
        <v>547</v>
      </c>
      <c r="G9" t="str">
        <f>_xlfn.TEXTBEFORE(IFERROR(_xlfn.TEXTAFTER(C9,"LET "),"="),"=")</f>
        <v/>
      </c>
      <c r="H9" t="str">
        <f>IFERROR(INDEX(VARS!B:B,MATCH(G9,VARS!A:A,0)),"")</f>
        <v/>
      </c>
      <c r="I9" s="14"/>
    </row>
    <row r="10" spans="1:9" x14ac:dyDescent="0.2">
      <c r="B10" s="2" t="s">
        <v>16</v>
      </c>
      <c r="C10" s="3" t="s">
        <v>17</v>
      </c>
      <c r="D10" s="20" t="str">
        <f t="shared" si="0"/>
        <v/>
      </c>
      <c r="E10" t="str">
        <f>IFERROR(INDEX($A:$A,MATCH(D10,$B:$B,0)),"")</f>
        <v/>
      </c>
      <c r="F10" s="14" t="s">
        <v>548</v>
      </c>
      <c r="G10" t="str">
        <f>_xlfn.TEXTBEFORE(IFERROR(_xlfn.TEXTAFTER(C10,"LET "),"="),"=")</f>
        <v/>
      </c>
      <c r="H10" t="str">
        <f>IFERROR(INDEX(VARS!B:B,MATCH(G10,VARS!A:A,0)),"")</f>
        <v/>
      </c>
      <c r="I10" s="14"/>
    </row>
    <row r="11" spans="1:9" x14ac:dyDescent="0.2">
      <c r="B11" s="2" t="s">
        <v>18</v>
      </c>
      <c r="C11" s="3" t="s">
        <v>19</v>
      </c>
      <c r="D11" s="20" t="str">
        <f t="shared" si="0"/>
        <v/>
      </c>
      <c r="E11" t="str">
        <f>IFERROR(INDEX($A:$A,MATCH(D11,$B:$B,0)),"")</f>
        <v/>
      </c>
      <c r="F11" s="14" t="s">
        <v>549</v>
      </c>
      <c r="G11" t="str">
        <f>_xlfn.TEXTBEFORE(IFERROR(_xlfn.TEXTAFTER(C11,"LET "),"="),"=")</f>
        <v/>
      </c>
      <c r="H11" t="str">
        <f>IFERROR(INDEX(VARS!B:B,MATCH(G11,VARS!A:A,0)),"")</f>
        <v/>
      </c>
      <c r="I11" s="14"/>
    </row>
    <row r="12" spans="1:9" x14ac:dyDescent="0.2">
      <c r="B12" s="2" t="s">
        <v>20</v>
      </c>
      <c r="C12" s="5" t="s">
        <v>21</v>
      </c>
      <c r="D12" s="20" t="str">
        <f t="shared" si="0"/>
        <v/>
      </c>
      <c r="E12" t="str">
        <f>IFERROR(INDEX($A:$A,MATCH(D12,$B:$B,0)),"")</f>
        <v/>
      </c>
      <c r="F12" s="7"/>
      <c r="G12" t="str">
        <f>_xlfn.TEXTBEFORE(IFERROR(_xlfn.TEXTAFTER(C12,"LET "),"="),"=")</f>
        <v/>
      </c>
      <c r="H12" t="str">
        <f>IFERROR(INDEX(VARS!B:B,MATCH(G12,VARS!A:A,0)),"")</f>
        <v/>
      </c>
      <c r="I12" s="14"/>
    </row>
    <row r="13" spans="1:9" x14ac:dyDescent="0.2">
      <c r="B13" s="2" t="s">
        <v>22</v>
      </c>
      <c r="C13" s="5" t="s">
        <v>23</v>
      </c>
      <c r="D13" s="20" t="str">
        <f t="shared" si="0"/>
        <v/>
      </c>
      <c r="E13" t="str">
        <f>IFERROR(INDEX($A:$A,MATCH(D13,$B:$B,0)),"")</f>
        <v/>
      </c>
      <c r="F13" s="14" t="s">
        <v>605</v>
      </c>
      <c r="G13" t="str">
        <f>_xlfn.TEXTBEFORE(IFERROR(_xlfn.TEXTAFTER(C13,"LET "),"="),"=")</f>
        <v>A</v>
      </c>
      <c r="H13" t="str">
        <f>IFERROR(INDEX(VARS!B:B,MATCH(G13,VARS!A:A,0)),"")</f>
        <v>CHARORD</v>
      </c>
      <c r="I13" s="14"/>
    </row>
    <row r="14" spans="1:9" x14ac:dyDescent="0.2">
      <c r="B14" s="2" t="s">
        <v>24</v>
      </c>
      <c r="C14" s="6" t="s">
        <v>25</v>
      </c>
      <c r="D14" s="20" t="str">
        <f t="shared" si="0"/>
        <v/>
      </c>
      <c r="E14" t="str">
        <f>IFERROR(INDEX($A:$A,MATCH(D14,$B:$B,0)),"")</f>
        <v/>
      </c>
      <c r="F14" s="14" t="s">
        <v>537</v>
      </c>
      <c r="G14" t="str">
        <f>_xlfn.TEXTBEFORE(IFERROR(_xlfn.TEXTAFTER(C14,"LET "),"="),"=")</f>
        <v/>
      </c>
      <c r="H14" t="str">
        <f>IFERROR(INDEX(VARS!B:B,MATCH(G14,VARS!A:A,0)),"")</f>
        <v/>
      </c>
      <c r="I14" s="14"/>
    </row>
    <row r="15" spans="1:9" x14ac:dyDescent="0.2">
      <c r="B15" s="2" t="s">
        <v>26</v>
      </c>
      <c r="C15" s="5" t="s">
        <v>27</v>
      </c>
      <c r="D15" s="20" t="str">
        <f t="shared" si="0"/>
        <v/>
      </c>
      <c r="E15" t="str">
        <f>IFERROR(INDEX($A:$A,MATCH(D15,$B:$B,0)),"")</f>
        <v/>
      </c>
      <c r="F15" s="14" t="s">
        <v>604</v>
      </c>
      <c r="G15" t="str">
        <f>_xlfn.TEXTBEFORE(IFERROR(_xlfn.TEXTAFTER(C15,"LET "),"="),"=")</f>
        <v/>
      </c>
      <c r="H15" t="str">
        <f>IFERROR(INDEX(VARS!B:B,MATCH(G15,VARS!A:A,0)),"")</f>
        <v/>
      </c>
      <c r="I15" s="14"/>
    </row>
    <row r="16" spans="1:9" x14ac:dyDescent="0.2">
      <c r="B16" s="2" t="s">
        <v>28</v>
      </c>
      <c r="C16" s="5" t="s">
        <v>29</v>
      </c>
      <c r="D16" s="20" t="str">
        <f t="shared" si="0"/>
        <v/>
      </c>
      <c r="E16" t="str">
        <f>IFERROR(INDEX($A:$A,MATCH(D16,$B:$B,0)),"")</f>
        <v/>
      </c>
      <c r="F16" s="22" t="s">
        <v>550</v>
      </c>
      <c r="G16" t="str">
        <f>_xlfn.TEXTBEFORE(IFERROR(_xlfn.TEXTAFTER(C16,"LET "),"="),"=")</f>
        <v/>
      </c>
      <c r="H16" t="str">
        <f>IFERROR(INDEX(VARS!B:B,MATCH(G16,VARS!A:A,0)),"")</f>
        <v/>
      </c>
      <c r="I16" s="22" t="s">
        <v>573</v>
      </c>
    </row>
    <row r="17" spans="2:9" x14ac:dyDescent="0.2">
      <c r="B17" s="2" t="s">
        <v>30</v>
      </c>
      <c r="C17" s="5" t="s">
        <v>31</v>
      </c>
      <c r="D17" s="20" t="str">
        <f t="shared" si="0"/>
        <v/>
      </c>
      <c r="E17" t="str">
        <f>IFERROR(INDEX($A:$A,MATCH(D17,$B:$B,0)),"")</f>
        <v/>
      </c>
      <c r="F17" s="22" t="s">
        <v>551</v>
      </c>
      <c r="G17" t="str">
        <f>_xlfn.TEXTBEFORE(IFERROR(_xlfn.TEXTAFTER(C17,"LET "),"="),"=")</f>
        <v/>
      </c>
      <c r="H17" t="str">
        <f>IFERROR(INDEX(VARS!B:B,MATCH(G17,VARS!A:A,0)),"")</f>
        <v/>
      </c>
      <c r="I17" s="22" t="s">
        <v>573</v>
      </c>
    </row>
    <row r="18" spans="2:9" x14ac:dyDescent="0.2">
      <c r="B18" s="2" t="s">
        <v>32</v>
      </c>
      <c r="C18" s="5" t="s">
        <v>33</v>
      </c>
      <c r="D18" s="20" t="str">
        <f t="shared" si="0"/>
        <v/>
      </c>
      <c r="E18" t="str">
        <f>IFERROR(INDEX($A:$A,MATCH(D18,$B:$B,0)),"")</f>
        <v/>
      </c>
      <c r="F18" s="22" t="s">
        <v>552</v>
      </c>
      <c r="G18" t="str">
        <f>_xlfn.TEXTBEFORE(IFERROR(_xlfn.TEXTAFTER(C18,"LET "),"="),"=")</f>
        <v/>
      </c>
      <c r="H18" t="str">
        <f>IFERROR(INDEX(VARS!B:B,MATCH(G18,VARS!A:A,0)),"")</f>
        <v/>
      </c>
      <c r="I18" s="22" t="s">
        <v>573</v>
      </c>
    </row>
    <row r="19" spans="2:9" x14ac:dyDescent="0.2">
      <c r="B19" s="2" t="s">
        <v>34</v>
      </c>
      <c r="C19" s="5" t="s">
        <v>35</v>
      </c>
      <c r="D19" s="20" t="str">
        <f t="shared" si="0"/>
        <v/>
      </c>
      <c r="E19" t="str">
        <f>IFERROR(INDEX($A:$A,MATCH(D19,$B:$B,0)),"")</f>
        <v/>
      </c>
      <c r="F19" s="22" t="s">
        <v>553</v>
      </c>
      <c r="G19" t="str">
        <f>_xlfn.TEXTBEFORE(IFERROR(_xlfn.TEXTAFTER(C19,"LET "),"="),"=")</f>
        <v/>
      </c>
      <c r="H19" t="str">
        <f>IFERROR(INDEX(VARS!B:B,MATCH(G19,VARS!A:A,0)),"")</f>
        <v/>
      </c>
      <c r="I19" s="22" t="s">
        <v>573</v>
      </c>
    </row>
    <row r="20" spans="2:9" x14ac:dyDescent="0.2">
      <c r="B20" s="2" t="s">
        <v>36</v>
      </c>
      <c r="C20" s="5" t="s">
        <v>37</v>
      </c>
      <c r="D20" s="20" t="str">
        <f t="shared" si="0"/>
        <v/>
      </c>
      <c r="E20" t="str">
        <f>IFERROR(INDEX($A:$A,MATCH(D20,$B:$B,0)),"")</f>
        <v/>
      </c>
      <c r="F20" s="22" t="s">
        <v>554</v>
      </c>
      <c r="G20" t="str">
        <f>_xlfn.TEXTBEFORE(IFERROR(_xlfn.TEXTAFTER(C20,"LET "),"="),"=")</f>
        <v/>
      </c>
      <c r="H20" t="str">
        <f>IFERROR(INDEX(VARS!B:B,MATCH(G20,VARS!A:A,0)),"")</f>
        <v/>
      </c>
      <c r="I20" s="22" t="s">
        <v>573</v>
      </c>
    </row>
    <row r="21" spans="2:9" x14ac:dyDescent="0.2">
      <c r="B21" s="2" t="s">
        <v>38</v>
      </c>
      <c r="C21" s="5" t="s">
        <v>39</v>
      </c>
      <c r="D21" s="20" t="str">
        <f t="shared" si="0"/>
        <v/>
      </c>
      <c r="E21" t="str">
        <f>IFERROR(INDEX($A:$A,MATCH(D21,$B:$B,0)),"")</f>
        <v/>
      </c>
      <c r="F21" s="22" t="s">
        <v>555</v>
      </c>
      <c r="G21" t="str">
        <f>_xlfn.TEXTBEFORE(IFERROR(_xlfn.TEXTAFTER(C21,"LET "),"="),"=")</f>
        <v/>
      </c>
      <c r="H21" t="str">
        <f>IFERROR(INDEX(VARS!B:B,MATCH(G21,VARS!A:A,0)),"")</f>
        <v/>
      </c>
      <c r="I21" s="22" t="s">
        <v>573</v>
      </c>
    </row>
    <row r="22" spans="2:9" x14ac:dyDescent="0.2">
      <c r="B22" s="2" t="s">
        <v>40</v>
      </c>
      <c r="C22" s="5" t="s">
        <v>41</v>
      </c>
      <c r="D22" s="20" t="str">
        <f t="shared" si="0"/>
        <v/>
      </c>
      <c r="E22" t="str">
        <f>IFERROR(INDEX($A:$A,MATCH(D22,$B:$B,0)),"")</f>
        <v/>
      </c>
      <c r="F22" s="22" t="s">
        <v>556</v>
      </c>
      <c r="G22" t="str">
        <f>_xlfn.TEXTBEFORE(IFERROR(_xlfn.TEXTAFTER(C22,"LET "),"="),"=")</f>
        <v/>
      </c>
      <c r="H22" t="str">
        <f>IFERROR(INDEX(VARS!B:B,MATCH(G22,VARS!A:A,0)),"")</f>
        <v/>
      </c>
      <c r="I22" s="22" t="s">
        <v>573</v>
      </c>
    </row>
    <row r="23" spans="2:9" x14ac:dyDescent="0.2">
      <c r="B23" s="2" t="s">
        <v>42</v>
      </c>
      <c r="C23" s="5" t="s">
        <v>43</v>
      </c>
      <c r="D23" s="20" t="str">
        <f t="shared" si="0"/>
        <v/>
      </c>
      <c r="E23" t="str">
        <f>IFERROR(INDEX($A:$A,MATCH(D23,$B:$B,0)),"")</f>
        <v/>
      </c>
      <c r="F23" s="22" t="s">
        <v>557</v>
      </c>
      <c r="G23" t="str">
        <f>_xlfn.TEXTBEFORE(IFERROR(_xlfn.TEXTAFTER(C23,"LET "),"="),"=")</f>
        <v/>
      </c>
      <c r="H23" t="str">
        <f>IFERROR(INDEX(VARS!B:B,MATCH(G23,VARS!A:A,0)),"")</f>
        <v/>
      </c>
      <c r="I23" s="22" t="s">
        <v>573</v>
      </c>
    </row>
    <row r="24" spans="2:9" x14ac:dyDescent="0.2">
      <c r="B24" s="2" t="s">
        <v>44</v>
      </c>
      <c r="C24" s="5" t="s">
        <v>45</v>
      </c>
      <c r="D24" s="20" t="str">
        <f t="shared" si="0"/>
        <v/>
      </c>
      <c r="E24" t="str">
        <f>IFERROR(INDEX($A:$A,MATCH(D24,$B:$B,0)),"")</f>
        <v/>
      </c>
      <c r="F24" s="22" t="s">
        <v>558</v>
      </c>
      <c r="G24" t="str">
        <f>_xlfn.TEXTBEFORE(IFERROR(_xlfn.TEXTAFTER(C24,"LET "),"="),"=")</f>
        <v/>
      </c>
      <c r="H24" t="str">
        <f>IFERROR(INDEX(VARS!B:B,MATCH(G24,VARS!A:A,0)),"")</f>
        <v/>
      </c>
      <c r="I24" s="22"/>
    </row>
    <row r="25" spans="2:9" x14ac:dyDescent="0.2">
      <c r="B25" s="2" t="s">
        <v>46</v>
      </c>
      <c r="C25" s="5" t="s">
        <v>47</v>
      </c>
      <c r="D25" s="20" t="str">
        <f t="shared" si="0"/>
        <v/>
      </c>
      <c r="E25" t="str">
        <f>IFERROR(INDEX($A:$A,MATCH(D25,$B:$B,0)),"")</f>
        <v/>
      </c>
      <c r="F25" s="14" t="s">
        <v>559</v>
      </c>
      <c r="G25" t="str">
        <f>_xlfn.TEXTBEFORE(IFERROR(_xlfn.TEXTAFTER(C25,"LET "),"="),"=")</f>
        <v/>
      </c>
      <c r="H25" t="str">
        <f>IFERROR(INDEX(VARS!B:B,MATCH(G25,VARS!A:A,0)),"")</f>
        <v/>
      </c>
      <c r="I25" s="14"/>
    </row>
    <row r="26" spans="2:9" x14ac:dyDescent="0.2">
      <c r="B26" s="2" t="s">
        <v>48</v>
      </c>
      <c r="C26" s="5" t="s">
        <v>49</v>
      </c>
      <c r="D26" s="20" t="str">
        <f t="shared" si="0"/>
        <v/>
      </c>
      <c r="E26" t="str">
        <f>IFERROR(INDEX($A:$A,MATCH(D26,$B:$B,0)),"")</f>
        <v/>
      </c>
      <c r="F26" s="14" t="s">
        <v>560</v>
      </c>
      <c r="G26" t="str">
        <f>_xlfn.TEXTBEFORE(IFERROR(_xlfn.TEXTAFTER(C26,"LET "),"="),"=")</f>
        <v/>
      </c>
      <c r="H26" t="str">
        <f>IFERROR(INDEX(VARS!B:B,MATCH(G26,VARS!A:A,0)),"")</f>
        <v/>
      </c>
      <c r="I26" s="14"/>
    </row>
    <row r="27" spans="2:9" x14ac:dyDescent="0.2">
      <c r="B27" s="2" t="s">
        <v>50</v>
      </c>
      <c r="C27" s="5" t="s">
        <v>51</v>
      </c>
      <c r="D27" s="20" t="str">
        <f t="shared" si="0"/>
        <v/>
      </c>
      <c r="E27" t="str">
        <f>IFERROR(INDEX($A:$A,MATCH(D27,$B:$B,0)),"")</f>
        <v/>
      </c>
      <c r="F27" s="14" t="s">
        <v>561</v>
      </c>
      <c r="G27" t="str">
        <f>_xlfn.TEXTBEFORE(IFERROR(_xlfn.TEXTAFTER(C27,"LET "),"="),"=")</f>
        <v/>
      </c>
      <c r="H27" t="str">
        <f>IFERROR(INDEX(VARS!B:B,MATCH(G27,VARS!A:A,0)),"")</f>
        <v/>
      </c>
      <c r="I27" s="14"/>
    </row>
    <row r="28" spans="2:9" x14ac:dyDescent="0.2">
      <c r="B28" s="2" t="s">
        <v>52</v>
      </c>
      <c r="C28" s="5" t="s">
        <v>53</v>
      </c>
      <c r="D28" s="20" t="str">
        <f t="shared" si="0"/>
        <v/>
      </c>
      <c r="E28" t="str">
        <f>IFERROR(INDEX($A:$A,MATCH(D28,$B:$B,0)),"")</f>
        <v/>
      </c>
      <c r="F28" s="14" t="s">
        <v>569</v>
      </c>
      <c r="G28" t="str">
        <f>_xlfn.TEXTBEFORE(IFERROR(_xlfn.TEXTAFTER(C28,"LET "),"="),"=")</f>
        <v/>
      </c>
      <c r="H28" t="str">
        <f>IFERROR(INDEX(VARS!B:B,MATCH(G28,VARS!A:A,0)),"")</f>
        <v/>
      </c>
      <c r="I28" s="14"/>
    </row>
    <row r="29" spans="2:9" x14ac:dyDescent="0.2">
      <c r="B29" s="2" t="s">
        <v>54</v>
      </c>
      <c r="C29" s="5" t="s">
        <v>55</v>
      </c>
      <c r="D29" s="20" t="str">
        <f t="shared" si="0"/>
        <v/>
      </c>
      <c r="E29" t="str">
        <f>IFERROR(INDEX($A:$A,MATCH(D29,$B:$B,0)),"")</f>
        <v/>
      </c>
      <c r="F29" s="14" t="s">
        <v>605</v>
      </c>
      <c r="G29" t="str">
        <f>_xlfn.TEXTBEFORE(IFERROR(_xlfn.TEXTAFTER(C29,"LET "),"="),"=")</f>
        <v>A</v>
      </c>
      <c r="H29" t="str">
        <f>IFERROR(INDEX(VARS!B:B,MATCH(G29,VARS!A:A,0)),"")</f>
        <v>CHARORD</v>
      </c>
      <c r="I29" s="14"/>
    </row>
    <row r="30" spans="2:9" x14ac:dyDescent="0.2">
      <c r="B30" s="2" t="s">
        <v>56</v>
      </c>
      <c r="C30" s="6" t="s">
        <v>57</v>
      </c>
      <c r="D30" s="20" t="str">
        <f t="shared" si="0"/>
        <v/>
      </c>
      <c r="E30" t="str">
        <f>IFERROR(INDEX($A:$A,MATCH(D30,$B:$B,0)),"")</f>
        <v/>
      </c>
      <c r="F30" s="14"/>
      <c r="G30" t="str">
        <f>_xlfn.TEXTBEFORE(IFERROR(_xlfn.TEXTAFTER(C30,"LET "),"="),"=")</f>
        <v/>
      </c>
      <c r="H30" t="str">
        <f>IFERROR(INDEX(VARS!B:B,MATCH(G30,VARS!A:A,0)),"")</f>
        <v/>
      </c>
      <c r="I30" s="14"/>
    </row>
    <row r="31" spans="2:9" x14ac:dyDescent="0.2">
      <c r="B31" s="2" t="s">
        <v>58</v>
      </c>
      <c r="C31" s="3" t="s">
        <v>59</v>
      </c>
      <c r="D31" s="20" t="str">
        <f t="shared" si="0"/>
        <v/>
      </c>
      <c r="E31" t="str">
        <f>IFERROR(INDEX($A:$A,MATCH(D31,$B:$B,0)),"")</f>
        <v/>
      </c>
      <c r="F31" s="14" t="s">
        <v>535</v>
      </c>
      <c r="G31" t="str">
        <f>_xlfn.TEXTBEFORE(IFERROR(_xlfn.TEXTAFTER(C31,"LET "),"="),"=")</f>
        <v/>
      </c>
      <c r="H31" t="str">
        <f>IFERROR(INDEX(VARS!B:B,MATCH(G31,VARS!A:A,0)),"")</f>
        <v/>
      </c>
      <c r="I31" s="14"/>
    </row>
    <row r="32" spans="2:9" x14ac:dyDescent="0.2">
      <c r="B32" s="2" t="s">
        <v>60</v>
      </c>
      <c r="C32" s="3" t="s">
        <v>61</v>
      </c>
      <c r="D32" s="20" t="str">
        <f t="shared" si="0"/>
        <v/>
      </c>
      <c r="E32" t="str">
        <f>IFERROR(INDEX($A:$A,MATCH(D32,$B:$B,0)),"")</f>
        <v/>
      </c>
      <c r="F32" s="14" t="s">
        <v>562</v>
      </c>
      <c r="G32" t="str">
        <f>_xlfn.TEXTBEFORE(IFERROR(_xlfn.TEXTAFTER(C32,"LET "),"="),"=")</f>
        <v/>
      </c>
      <c r="H32" t="str">
        <f>IFERROR(INDEX(VARS!B:B,MATCH(G32,VARS!A:A,0)),"")</f>
        <v/>
      </c>
      <c r="I32" s="14"/>
    </row>
    <row r="33" spans="2:9" x14ac:dyDescent="0.2">
      <c r="B33" s="2" t="s">
        <v>62</v>
      </c>
      <c r="C33" s="3" t="s">
        <v>63</v>
      </c>
      <c r="D33" s="20" t="str">
        <f t="shared" si="0"/>
        <v/>
      </c>
      <c r="E33" t="str">
        <f>IFERROR(INDEX($A:$A,MATCH(D33,$B:$B,0)),"")</f>
        <v/>
      </c>
      <c r="F33" s="14" t="s">
        <v>563</v>
      </c>
      <c r="G33" t="str">
        <f>_xlfn.TEXTBEFORE(IFERROR(_xlfn.TEXTAFTER(C33,"LET "),"="),"=")</f>
        <v/>
      </c>
      <c r="H33" t="str">
        <f>IFERROR(INDEX(VARS!B:B,MATCH(G33,VARS!A:A,0)),"")</f>
        <v/>
      </c>
      <c r="I33" s="14"/>
    </row>
    <row r="34" spans="2:9" x14ac:dyDescent="0.2">
      <c r="B34" s="2" t="s">
        <v>64</v>
      </c>
      <c r="C34" s="3" t="s">
        <v>65</v>
      </c>
      <c r="D34" s="20" t="str">
        <f t="shared" si="0"/>
        <v/>
      </c>
      <c r="E34" t="str">
        <f>IFERROR(INDEX($A:$A,MATCH(D34,$B:$B,0)),"")</f>
        <v/>
      </c>
      <c r="F34" s="14" t="s">
        <v>564</v>
      </c>
      <c r="G34" t="str">
        <f>_xlfn.TEXTBEFORE(IFERROR(_xlfn.TEXTAFTER(C34,"LET "),"="),"=")</f>
        <v/>
      </c>
      <c r="H34" t="str">
        <f>IFERROR(INDEX(VARS!B:B,MATCH(G34,VARS!A:A,0)),"")</f>
        <v/>
      </c>
      <c r="I34" s="14"/>
    </row>
    <row r="35" spans="2:9" x14ac:dyDescent="0.2">
      <c r="B35" s="2" t="s">
        <v>66</v>
      </c>
      <c r="C35" s="3" t="s">
        <v>67</v>
      </c>
      <c r="D35" s="20" t="str">
        <f t="shared" si="0"/>
        <v/>
      </c>
      <c r="E35" t="str">
        <f>IFERROR(INDEX($A:$A,MATCH(D35,$B:$B,0)),"")</f>
        <v/>
      </c>
      <c r="F35" s="14" t="s">
        <v>565</v>
      </c>
      <c r="G35" t="str">
        <f>_xlfn.TEXTBEFORE(IFERROR(_xlfn.TEXTAFTER(C35,"LET "),"="),"=")</f>
        <v/>
      </c>
      <c r="H35" t="str">
        <f>IFERROR(INDEX(VARS!B:B,MATCH(G35,VARS!A:A,0)),"")</f>
        <v/>
      </c>
      <c r="I35" s="14"/>
    </row>
    <row r="36" spans="2:9" x14ac:dyDescent="0.2">
      <c r="B36" s="2" t="s">
        <v>68</v>
      </c>
      <c r="C36" s="5" t="s">
        <v>69</v>
      </c>
      <c r="D36" s="20" t="str">
        <f t="shared" si="0"/>
        <v/>
      </c>
      <c r="E36" t="str">
        <f>IFERROR(INDEX($A:$A,MATCH(D36,$B:$B,0)),"")</f>
        <v/>
      </c>
      <c r="F36" s="14" t="s">
        <v>534</v>
      </c>
      <c r="G36" t="str">
        <f>_xlfn.TEXTBEFORE(IFERROR(_xlfn.TEXTAFTER(C36,"LET "),"="),"=")</f>
        <v/>
      </c>
      <c r="H36" t="str">
        <f>IFERROR(INDEX(VARS!B:B,MATCH(G36,VARS!A:A,0)),"")</f>
        <v/>
      </c>
      <c r="I36" s="14" t="s">
        <v>579</v>
      </c>
    </row>
    <row r="37" spans="2:9" x14ac:dyDescent="0.2">
      <c r="B37" s="2" t="s">
        <v>70</v>
      </c>
      <c r="C37" s="16" t="s">
        <v>71</v>
      </c>
      <c r="D37" s="11" t="s">
        <v>602</v>
      </c>
      <c r="E37" t="str">
        <f>IFERROR(INDEX($A:$A,MATCH(D37,$B:$B,0)),"")</f>
        <v/>
      </c>
      <c r="F37" s="20" t="s">
        <v>566</v>
      </c>
      <c r="G37" t="str">
        <f>_xlfn.TEXTBEFORE(IFERROR(_xlfn.TEXTAFTER(C37,"LET "),"="),"=")</f>
        <v/>
      </c>
      <c r="H37" t="str">
        <f>IFERROR(INDEX(VARS!B:B,MATCH(G37,VARS!A:A,0)),"")</f>
        <v/>
      </c>
      <c r="I37" s="20"/>
    </row>
    <row r="38" spans="2:9" x14ac:dyDescent="0.2">
      <c r="B38" s="2" t="s">
        <v>72</v>
      </c>
      <c r="C38" s="16" t="s">
        <v>73</v>
      </c>
      <c r="D38" s="8" t="s">
        <v>602</v>
      </c>
      <c r="E38" t="str">
        <f>IFERROR(INDEX($A:$A,MATCH(D38,$B:$B,0)),"")</f>
        <v/>
      </c>
      <c r="F38" s="20" t="s">
        <v>541</v>
      </c>
      <c r="G38" t="str">
        <f>_xlfn.TEXTBEFORE(IFERROR(_xlfn.TEXTAFTER(C38,"LET "),"="),"=")</f>
        <v/>
      </c>
      <c r="H38" t="str">
        <f>IFERROR(INDEX(VARS!B:B,MATCH(G38,VARS!A:A,0)),"")</f>
        <v/>
      </c>
      <c r="I38" s="20"/>
    </row>
    <row r="39" spans="2:9" x14ac:dyDescent="0.2">
      <c r="B39" s="2" t="s">
        <v>74</v>
      </c>
      <c r="C39" s="16" t="s">
        <v>75</v>
      </c>
      <c r="D39" s="8" t="s">
        <v>602</v>
      </c>
      <c r="E39" t="str">
        <f>IFERROR(INDEX($A:$A,MATCH(D39,$B:$B,0)),"")</f>
        <v/>
      </c>
      <c r="F39" s="20" t="s">
        <v>540</v>
      </c>
      <c r="G39" t="str">
        <f>_xlfn.TEXTBEFORE(IFERROR(_xlfn.TEXTAFTER(C39,"LET "),"="),"=")</f>
        <v/>
      </c>
      <c r="H39" t="str">
        <f>IFERROR(INDEX(VARS!B:B,MATCH(G39,VARS!A:A,0)),"")</f>
        <v/>
      </c>
      <c r="I39" s="20"/>
    </row>
    <row r="40" spans="2:9" x14ac:dyDescent="0.2">
      <c r="B40" s="2" t="s">
        <v>76</v>
      </c>
      <c r="C40" s="16" t="s">
        <v>77</v>
      </c>
      <c r="D40" s="9" t="s">
        <v>602</v>
      </c>
      <c r="E40" t="str">
        <f>IFERROR(INDEX($A:$A,MATCH(D40,$B:$B,0)),"")</f>
        <v/>
      </c>
      <c r="F40" s="20" t="s">
        <v>539</v>
      </c>
      <c r="G40" t="str">
        <f>_xlfn.TEXTBEFORE(IFERROR(_xlfn.TEXTAFTER(C40,"LET "),"="),"=")</f>
        <v/>
      </c>
      <c r="H40" t="str">
        <f>IFERROR(INDEX(VARS!B:B,MATCH(G40,VARS!A:A,0)),"")</f>
        <v/>
      </c>
      <c r="I40" s="20"/>
    </row>
    <row r="41" spans="2:9" x14ac:dyDescent="0.2">
      <c r="B41" s="2" t="s">
        <v>78</v>
      </c>
      <c r="C41" s="16" t="s">
        <v>79</v>
      </c>
      <c r="D41" s="10" t="s">
        <v>602</v>
      </c>
      <c r="E41" t="str">
        <f>IFERROR(INDEX($A:$A,MATCH(D41,$B:$B,0)),"")</f>
        <v/>
      </c>
      <c r="F41" s="20" t="s">
        <v>542</v>
      </c>
      <c r="G41" t="str">
        <f>_xlfn.TEXTBEFORE(IFERROR(_xlfn.TEXTAFTER(C41,"LET "),"="),"=")</f>
        <v/>
      </c>
      <c r="H41" t="str">
        <f>IFERROR(INDEX(VARS!B:B,MATCH(G41,VARS!A:A,0)),"")</f>
        <v/>
      </c>
      <c r="I41" s="20"/>
    </row>
    <row r="42" spans="2:9" x14ac:dyDescent="0.2">
      <c r="B42" s="2" t="s">
        <v>80</v>
      </c>
      <c r="C42" s="16" t="s">
        <v>81</v>
      </c>
      <c r="D42" s="10" t="s">
        <v>602</v>
      </c>
      <c r="E42" t="str">
        <f>IFERROR(INDEX($A:$A,MATCH(D42,$B:$B,0)),"")</f>
        <v/>
      </c>
      <c r="F42" s="20" t="s">
        <v>543</v>
      </c>
      <c r="G42" t="str">
        <f>_xlfn.TEXTBEFORE(IFERROR(_xlfn.TEXTAFTER(C42,"LET "),"="),"=")</f>
        <v/>
      </c>
      <c r="H42" t="str">
        <f>IFERROR(INDEX(VARS!B:B,MATCH(G42,VARS!A:A,0)),"")</f>
        <v/>
      </c>
      <c r="I42" s="20"/>
    </row>
    <row r="43" spans="2:9" x14ac:dyDescent="0.2">
      <c r="B43" s="2" t="s">
        <v>82</v>
      </c>
      <c r="C43" s="16" t="s">
        <v>83</v>
      </c>
      <c r="D43" s="10" t="s">
        <v>602</v>
      </c>
      <c r="E43" t="str">
        <f>IFERROR(INDEX($A:$A,MATCH(D43,$B:$B,0)),"")</f>
        <v/>
      </c>
      <c r="F43" s="20" t="s">
        <v>544</v>
      </c>
      <c r="G43" t="str">
        <f>_xlfn.TEXTBEFORE(IFERROR(_xlfn.TEXTAFTER(C43,"LET "),"="),"=")</f>
        <v/>
      </c>
      <c r="H43" t="str">
        <f>IFERROR(INDEX(VARS!B:B,MATCH(G43,VARS!A:A,0)),"")</f>
        <v/>
      </c>
      <c r="I43" s="20"/>
    </row>
    <row r="44" spans="2:9" x14ac:dyDescent="0.2">
      <c r="B44" s="2" t="s">
        <v>84</v>
      </c>
      <c r="C44" s="16" t="s">
        <v>85</v>
      </c>
      <c r="D44" s="10" t="s">
        <v>602</v>
      </c>
      <c r="E44" t="str">
        <f>IFERROR(INDEX($A:$A,MATCH(D44,$B:$B,0)),"")</f>
        <v/>
      </c>
      <c r="F44" s="20" t="s">
        <v>545</v>
      </c>
      <c r="G44" t="str">
        <f>_xlfn.TEXTBEFORE(IFERROR(_xlfn.TEXTAFTER(C44,"LET "),"="),"=")</f>
        <v/>
      </c>
      <c r="H44" t="str">
        <f>IFERROR(INDEX(VARS!B:B,MATCH(G44,VARS!A:A,0)),"")</f>
        <v/>
      </c>
      <c r="I44" s="20"/>
    </row>
    <row r="45" spans="2:9" x14ac:dyDescent="0.2">
      <c r="B45" s="2" t="s">
        <v>86</v>
      </c>
      <c r="C45" s="16" t="s">
        <v>87</v>
      </c>
      <c r="D45" s="9" t="s">
        <v>602</v>
      </c>
      <c r="E45" t="str">
        <f>IFERROR(INDEX($A:$A,MATCH(D45,$B:$B,0)),"")</f>
        <v/>
      </c>
      <c r="F45" s="20" t="s">
        <v>567</v>
      </c>
      <c r="G45" t="str">
        <f>_xlfn.TEXTBEFORE(IFERROR(_xlfn.TEXTAFTER(C45,"LET "),"="),"=")</f>
        <v/>
      </c>
      <c r="H45" t="str">
        <f>IFERROR(INDEX(VARS!B:B,MATCH(G45,VARS!A:A,0)),"")</f>
        <v/>
      </c>
      <c r="I45" s="20" t="s">
        <v>572</v>
      </c>
    </row>
    <row r="46" spans="2:9" x14ac:dyDescent="0.2">
      <c r="B46" s="2" t="s">
        <v>88</v>
      </c>
      <c r="C46" s="16" t="s">
        <v>89</v>
      </c>
      <c r="D46" s="20" t="s">
        <v>602</v>
      </c>
      <c r="E46" t="str">
        <f>IFERROR(INDEX($A:$A,MATCH(D46,$B:$B,0)),"")</f>
        <v/>
      </c>
      <c r="F46" s="20" t="s">
        <v>568</v>
      </c>
      <c r="G46" t="str">
        <f>_xlfn.TEXTBEFORE(IFERROR(_xlfn.TEXTAFTER(C46,"LET "),"="),"=")</f>
        <v/>
      </c>
      <c r="H46" t="str">
        <f>IFERROR(INDEX(VARS!B:B,MATCH(G46,VARS!A:A,0)),"")</f>
        <v/>
      </c>
      <c r="I46" s="20"/>
    </row>
    <row r="47" spans="2:9" x14ac:dyDescent="0.2">
      <c r="B47" s="2" t="s">
        <v>90</v>
      </c>
      <c r="C47" s="16" t="s">
        <v>91</v>
      </c>
      <c r="D47" s="9" t="s">
        <v>602</v>
      </c>
      <c r="E47" t="str">
        <f>IFERROR(INDEX($A:$A,MATCH(D47,$B:$B,0)),"")</f>
        <v/>
      </c>
      <c r="F47" s="20" t="s">
        <v>570</v>
      </c>
      <c r="G47" t="str">
        <f>_xlfn.TEXTBEFORE(IFERROR(_xlfn.TEXTAFTER(C47,"LET "),"="),"=")</f>
        <v/>
      </c>
      <c r="H47" t="str">
        <f>IFERROR(INDEX(VARS!B:B,MATCH(G47,VARS!A:A,0)),"")</f>
        <v/>
      </c>
      <c r="I47" s="20"/>
    </row>
    <row r="48" spans="2:9" x14ac:dyDescent="0.2">
      <c r="B48" s="2" t="s">
        <v>92</v>
      </c>
      <c r="C48" s="16" t="s">
        <v>87</v>
      </c>
      <c r="D48" s="9" t="s">
        <v>602</v>
      </c>
      <c r="E48" t="str">
        <f>IFERROR(INDEX($A:$A,MATCH(D48,$B:$B,0)),"")</f>
        <v/>
      </c>
      <c r="F48" s="20" t="s">
        <v>567</v>
      </c>
      <c r="G48" t="str">
        <f>_xlfn.TEXTBEFORE(IFERROR(_xlfn.TEXTAFTER(C48,"LET "),"="),"=")</f>
        <v/>
      </c>
      <c r="H48" t="str">
        <f>IFERROR(INDEX(VARS!B:B,MATCH(G48,VARS!A:A,0)),"")</f>
        <v/>
      </c>
      <c r="I48" s="20" t="s">
        <v>571</v>
      </c>
    </row>
    <row r="49" spans="2:9" x14ac:dyDescent="0.2">
      <c r="B49" s="2" t="s">
        <v>93</v>
      </c>
      <c r="C49" s="15" t="s">
        <v>94</v>
      </c>
      <c r="D49" s="13" t="s">
        <v>602</v>
      </c>
      <c r="E49" t="str">
        <f>IFERROR(INDEX($A:$A,MATCH(D49,$B:$B,0)),"")</f>
        <v/>
      </c>
      <c r="F49" s="12" t="s">
        <v>536</v>
      </c>
      <c r="G49" t="str">
        <f>_xlfn.TEXTBEFORE(IFERROR(_xlfn.TEXTAFTER(C49,"LET "),"="),"=")</f>
        <v/>
      </c>
      <c r="H49" t="str">
        <f>IFERROR(INDEX(VARS!B:B,MATCH(G49,VARS!A:A,0)),"")</f>
        <v/>
      </c>
      <c r="I49" s="12"/>
    </row>
    <row r="50" spans="2:9" x14ac:dyDescent="0.2">
      <c r="B50" s="2" t="s">
        <v>95</v>
      </c>
      <c r="C50" s="3" t="s">
        <v>96</v>
      </c>
      <c r="D50" s="20" t="str">
        <f t="shared" ref="D50:D113" si="1">IF(OR(ISNUMBER(FIND("GOTO ",C50)),ISNUMBER(FIND("THEN",C50))),IF(ISNUMBER(VALUE(TRIM(RIGHT(SUBSTITUTE(C50," ",REPT(" ",LEN(C50))),LEN(C50))))),TRIM(RIGHT(SUBSTITUTE(C50," ",REPT(" ",LEN(C50))),LEN(C50))),""),"")</f>
        <v/>
      </c>
      <c r="E50" t="str">
        <f>IFERROR(INDEX($A:$A,MATCH(D50,$B:$B,0)),"")</f>
        <v/>
      </c>
      <c r="F50" s="14" t="s">
        <v>533</v>
      </c>
      <c r="G50" t="str">
        <f>_xlfn.TEXTBEFORE(IFERROR(_xlfn.TEXTAFTER(C50,"LET "),"="),"=")</f>
        <v/>
      </c>
      <c r="H50" t="str">
        <f>IFERROR(INDEX(VARS!B:B,MATCH(G50,VARS!A:A,0)),"")</f>
        <v/>
      </c>
      <c r="I50" s="14"/>
    </row>
    <row r="51" spans="2:9" x14ac:dyDescent="0.2">
      <c r="B51" s="2" t="s">
        <v>97</v>
      </c>
      <c r="C51" s="3" t="s">
        <v>98</v>
      </c>
      <c r="D51" s="20" t="str">
        <f t="shared" si="1"/>
        <v/>
      </c>
      <c r="E51" t="str">
        <f>IFERROR(INDEX($A:$A,MATCH(D51,$B:$B,0)),"")</f>
        <v/>
      </c>
      <c r="F51" s="14" t="s">
        <v>675</v>
      </c>
      <c r="G51" t="str">
        <f>_xlfn.TEXTBEFORE(IFERROR(_xlfn.TEXTAFTER(C51,"LET "),"="),"=")</f>
        <v>P1C1</v>
      </c>
      <c r="H51" t="str">
        <f>IFERROR(INDEX(VARS!B:B,MATCH(G51,VARS!A:A,0)),"")</f>
        <v>PLAYER1_CARD1</v>
      </c>
      <c r="I51" s="14"/>
    </row>
    <row r="52" spans="2:9" x14ac:dyDescent="0.2">
      <c r="B52" s="2" t="s">
        <v>99</v>
      </c>
      <c r="C52" s="3" t="s">
        <v>100</v>
      </c>
      <c r="D52" s="20" t="str">
        <f t="shared" si="1"/>
        <v/>
      </c>
      <c r="E52" t="str">
        <f>IFERROR(INDEX($A:$A,MATCH(D52,$B:$B,0)),"")</f>
        <v/>
      </c>
      <c r="F52" s="14" t="s">
        <v>669</v>
      </c>
      <c r="G52" t="str">
        <f>_xlfn.TEXTBEFORE(IFERROR(_xlfn.TEXTAFTER(C52,"LET "),"="),"=")</f>
        <v>P2C1</v>
      </c>
      <c r="H52" t="str">
        <f>IFERROR(INDEX(VARS!B:B,MATCH(G52,VARS!A:A,0)),"")</f>
        <v>PLAYER2_CARD1</v>
      </c>
      <c r="I52" s="14"/>
    </row>
    <row r="53" spans="2:9" x14ac:dyDescent="0.2">
      <c r="B53" s="2" t="s">
        <v>101</v>
      </c>
      <c r="C53" s="3" t="s">
        <v>102</v>
      </c>
      <c r="D53" s="20" t="str">
        <f t="shared" si="1"/>
        <v/>
      </c>
      <c r="E53" t="str">
        <f>IFERROR(INDEX($A:$A,MATCH(D53,$B:$B,0)),"")</f>
        <v/>
      </c>
      <c r="F53" s="14" t="s">
        <v>676</v>
      </c>
      <c r="G53" t="str">
        <f>_xlfn.TEXTBEFORE(IFERROR(_xlfn.TEXTAFTER(C53,"LET "),"="),"=")</f>
        <v>P1S</v>
      </c>
      <c r="H53" t="str">
        <f>IFERROR(INDEX(VARS!B:B,MATCH(G53,VARS!A:A,0)),"")</f>
        <v>PLAYER1_SUIT</v>
      </c>
      <c r="I53" s="14"/>
    </row>
    <row r="54" spans="2:9" x14ac:dyDescent="0.2">
      <c r="B54" s="2" t="s">
        <v>103</v>
      </c>
      <c r="C54" s="3" t="s">
        <v>104</v>
      </c>
      <c r="D54" s="20" t="str">
        <f t="shared" si="1"/>
        <v/>
      </c>
      <c r="E54" t="str">
        <f>IFERROR(INDEX($A:$A,MATCH(D54,$B:$B,0)),"")</f>
        <v/>
      </c>
      <c r="F54" s="14" t="s">
        <v>670</v>
      </c>
      <c r="G54" t="str">
        <f>_xlfn.TEXTBEFORE(IFERROR(_xlfn.TEXTAFTER(C54,"LET "),"="),"=")</f>
        <v>P2S</v>
      </c>
      <c r="H54" t="str">
        <f>IFERROR(INDEX(VARS!B:B,MATCH(G54,VARS!A:A,0)),"")</f>
        <v>PLAYER2_SUIT</v>
      </c>
      <c r="I54" s="14"/>
    </row>
    <row r="55" spans="2:9" x14ac:dyDescent="0.2">
      <c r="B55" s="2" t="s">
        <v>105</v>
      </c>
      <c r="C55" s="3" t="s">
        <v>106</v>
      </c>
      <c r="D55" s="20" t="str">
        <f t="shared" si="1"/>
        <v/>
      </c>
      <c r="E55" t="str">
        <f>IFERROR(INDEX($A:$A,MATCH(D55,$B:$B,0)),"")</f>
        <v/>
      </c>
      <c r="F55" s="14" t="s">
        <v>532</v>
      </c>
      <c r="G55" t="str">
        <f>_xlfn.TEXTBEFORE(IFERROR(_xlfn.TEXTAFTER(C55,"LET "),"="),"=")</f>
        <v>NC</v>
      </c>
      <c r="H55" t="str">
        <f>IFERROR(INDEX(VARS!B:B,MATCH(G55,VARS!A:A,0)),"")</f>
        <v>TEMP</v>
      </c>
      <c r="I55" s="14"/>
    </row>
    <row r="56" spans="2:9" x14ac:dyDescent="0.2">
      <c r="B56" s="2" t="s">
        <v>107</v>
      </c>
      <c r="C56" s="3" t="s">
        <v>108</v>
      </c>
      <c r="D56" s="20" t="str">
        <f t="shared" si="1"/>
        <v/>
      </c>
      <c r="E56" t="str">
        <f>IFERROR(INDEX($A:$A,MATCH(D56,$B:$B,0)),"")</f>
        <v/>
      </c>
      <c r="F56" s="14" t="s">
        <v>531</v>
      </c>
      <c r="G56" t="str">
        <f>_xlfn.TEXTBEFORE(IFERROR(_xlfn.TEXTAFTER(C56,"LET "),"="),"=")</f>
        <v/>
      </c>
      <c r="H56" t="str">
        <f>IFERROR(INDEX(VARS!B:B,MATCH(G56,VARS!A:A,0)),"")</f>
        <v/>
      </c>
      <c r="I56" s="14"/>
    </row>
    <row r="57" spans="2:9" x14ac:dyDescent="0.2">
      <c r="B57" s="2" t="s">
        <v>109</v>
      </c>
      <c r="C57" s="3" t="s">
        <v>110</v>
      </c>
      <c r="D57" s="20" t="str">
        <f t="shared" si="1"/>
        <v/>
      </c>
      <c r="E57" t="str">
        <f>IFERROR(INDEX($A:$A,MATCH(D57,$B:$B,0)),"")</f>
        <v/>
      </c>
      <c r="F57" s="14" t="s">
        <v>677</v>
      </c>
      <c r="G57" t="str">
        <f>_xlfn.TEXTBEFORE(IFERROR(_xlfn.TEXTAFTER(C57,"LET "),"="),"=")</f>
        <v>P1SUM</v>
      </c>
      <c r="H57" t="str">
        <f>IFERROR(INDEX(VARS!B:B,MATCH(G57,VARS!A:A,0)),"")</f>
        <v>PLAYER1_SUM</v>
      </c>
      <c r="I57" s="14"/>
    </row>
    <row r="58" spans="2:9" x14ac:dyDescent="0.2">
      <c r="B58" s="2" t="s">
        <v>111</v>
      </c>
      <c r="C58" s="3" t="s">
        <v>112</v>
      </c>
      <c r="D58" s="20" t="str">
        <f t="shared" si="1"/>
        <v/>
      </c>
      <c r="E58" t="str">
        <f>IFERROR(INDEX($A:$A,MATCH(D58,$B:$B,0)),"")</f>
        <v/>
      </c>
      <c r="F58" s="14" t="s">
        <v>532</v>
      </c>
      <c r="G58" t="str">
        <f>_xlfn.TEXTBEFORE(IFERROR(_xlfn.TEXTAFTER(C58,"LET "),"="),"=")</f>
        <v>NK</v>
      </c>
      <c r="H58" t="str">
        <f>IFERROR(INDEX(VARS!B:B,MATCH(G58,VARS!A:A,0)),"")</f>
        <v>TEMP</v>
      </c>
      <c r="I58" s="14"/>
    </row>
    <row r="59" spans="2:9" x14ac:dyDescent="0.2">
      <c r="B59" s="2" t="s">
        <v>113</v>
      </c>
      <c r="C59" s="3" t="s">
        <v>114</v>
      </c>
      <c r="D59" s="20" t="str">
        <f t="shared" si="1"/>
        <v/>
      </c>
      <c r="E59" t="str">
        <f>IFERROR(INDEX($A:$A,MATCH(D59,$B:$B,0)),"")</f>
        <v/>
      </c>
      <c r="F59" s="14" t="s">
        <v>531</v>
      </c>
      <c r="G59" t="str">
        <f>_xlfn.TEXTBEFORE(IFERROR(_xlfn.TEXTAFTER(C59,"LET "),"="),"=")</f>
        <v/>
      </c>
      <c r="H59" t="str">
        <f>IFERROR(INDEX(VARS!B:B,MATCH(G59,VARS!A:A,0)),"")</f>
        <v/>
      </c>
      <c r="I59" s="14"/>
    </row>
    <row r="60" spans="2:9" x14ac:dyDescent="0.2">
      <c r="B60" s="2" t="s">
        <v>115</v>
      </c>
      <c r="C60" s="3" t="s">
        <v>116</v>
      </c>
      <c r="D60" s="20" t="str">
        <f t="shared" si="1"/>
        <v/>
      </c>
      <c r="E60" t="str">
        <f>IFERROR(INDEX($A:$A,MATCH(D60,$B:$B,0)),"")</f>
        <v/>
      </c>
      <c r="F60" s="14" t="s">
        <v>671</v>
      </c>
      <c r="G60" t="str">
        <f>_xlfn.TEXTBEFORE(IFERROR(_xlfn.TEXTAFTER(C60,"LET "),"="),"=")</f>
        <v>P2SUM</v>
      </c>
      <c r="H60" t="str">
        <f>IFERROR(INDEX(VARS!B:B,MATCH(G60,VARS!A:A,0)),"")</f>
        <v>PLAYER2_SUM</v>
      </c>
      <c r="I60" s="14"/>
    </row>
    <row r="61" spans="2:9" x14ac:dyDescent="0.2">
      <c r="B61" s="2" t="s">
        <v>117</v>
      </c>
      <c r="C61" s="3" t="s">
        <v>118</v>
      </c>
      <c r="D61" s="20" t="str">
        <f t="shared" si="1"/>
        <v/>
      </c>
      <c r="E61" t="str">
        <f>IFERROR(INDEX($A:$A,MATCH(D61,$B:$B,0)),"")</f>
        <v/>
      </c>
      <c r="F61" s="14" t="s">
        <v>528</v>
      </c>
      <c r="G61" t="str">
        <f>_xlfn.TEXTBEFORE(IFERROR(_xlfn.TEXTAFTER(C61,"LET "),"="),"=")</f>
        <v>FILL</v>
      </c>
      <c r="H61" t="str">
        <f>IFERROR(INDEX(VARS!B:B,MATCH(G61,VARS!A:A,0)),"")</f>
        <v/>
      </c>
      <c r="I61" s="14"/>
    </row>
    <row r="62" spans="2:9" x14ac:dyDescent="0.2">
      <c r="B62" s="2" t="s">
        <v>119</v>
      </c>
      <c r="C62" s="3" t="s">
        <v>120</v>
      </c>
      <c r="D62" s="20" t="str">
        <f t="shared" si="1"/>
        <v/>
      </c>
      <c r="E62" t="str">
        <f>IFERROR(INDEX($A:$A,MATCH(D62,$B:$B,0)),"")</f>
        <v/>
      </c>
      <c r="F62" s="14" t="s">
        <v>529</v>
      </c>
      <c r="G62" t="str">
        <f>_xlfn.TEXTBEFORE(IFERROR(_xlfn.TEXTAFTER(C62,"LET "),"="),"=")</f>
        <v>ROW</v>
      </c>
      <c r="H62" t="str">
        <f>IFERROR(INDEX(VARS!B:B,MATCH(G62,VARS!A:A,0)),"")</f>
        <v>ROW_OFFSET</v>
      </c>
      <c r="I62" s="14"/>
    </row>
    <row r="63" spans="2:9" x14ac:dyDescent="0.2">
      <c r="B63" s="2" t="s">
        <v>121</v>
      </c>
      <c r="C63" s="3" t="s">
        <v>122</v>
      </c>
      <c r="D63" s="20" t="str">
        <f t="shared" si="1"/>
        <v/>
      </c>
      <c r="E63" t="str">
        <f>IFERROR(INDEX($A:$A,MATCH(D63,$B:$B,0)),"")</f>
        <v/>
      </c>
      <c r="F63" s="14" t="s">
        <v>530</v>
      </c>
      <c r="G63" t="str">
        <f>_xlfn.TEXTBEFORE(IFERROR(_xlfn.TEXTAFTER(C63,"LET "),"="),"=")</f>
        <v>COL</v>
      </c>
      <c r="H63" t="str">
        <f>IFERROR(INDEX(VARS!B:B,MATCH(G63,VARS!A:A,0)),"")</f>
        <v>COL_OFFSET</v>
      </c>
      <c r="I63" s="14"/>
    </row>
    <row r="64" spans="2:9" x14ac:dyDescent="0.2">
      <c r="B64" s="2" t="s">
        <v>123</v>
      </c>
      <c r="C64" s="3" t="s">
        <v>124</v>
      </c>
      <c r="D64" s="20" t="str">
        <f t="shared" si="1"/>
        <v/>
      </c>
      <c r="E64" t="str">
        <f>IFERROR(INDEX($A:$A,MATCH(D64,$B:$B,0)),"")</f>
        <v/>
      </c>
      <c r="F64" s="14"/>
      <c r="G64" t="str">
        <f>_xlfn.TEXTBEFORE(IFERROR(_xlfn.TEXTAFTER(C64,"LET "),"="),"=")</f>
        <v>S</v>
      </c>
      <c r="H64" t="str">
        <f>IFERROR(INDEX(VARS!B:B,MATCH(G64,VARS!A:A,0)),"")</f>
        <v>RENDER_CARD_VAL</v>
      </c>
      <c r="I64" s="14"/>
    </row>
    <row r="65" spans="1:9" x14ac:dyDescent="0.2">
      <c r="A65" t="s">
        <v>614</v>
      </c>
      <c r="B65" s="2" t="s">
        <v>125</v>
      </c>
      <c r="C65" s="17" t="s">
        <v>126</v>
      </c>
      <c r="D65" s="20" t="str">
        <f t="shared" si="1"/>
        <v/>
      </c>
      <c r="E65" t="str">
        <f>IFERROR(INDEX($A:$A,MATCH(D65,$B:$B,0)),"")</f>
        <v/>
      </c>
      <c r="F65" s="14" t="s">
        <v>610</v>
      </c>
      <c r="G65" t="str">
        <f>_xlfn.TEXTBEFORE(IFERROR(_xlfn.TEXTAFTER(C65,"LET "),"="),"=")</f>
        <v/>
      </c>
      <c r="H65" t="str">
        <f>IFERROR(INDEX(VARS!B:B,MATCH(G65,VARS!A:A,0)),"")</f>
        <v/>
      </c>
      <c r="I65" s="14"/>
    </row>
    <row r="66" spans="1:9" x14ac:dyDescent="0.2">
      <c r="B66" s="2" t="s">
        <v>127</v>
      </c>
      <c r="C66" s="17" t="s">
        <v>128</v>
      </c>
      <c r="D66" s="20" t="str">
        <f t="shared" si="1"/>
        <v/>
      </c>
      <c r="E66" t="str">
        <f>IFERROR(INDEX($A:$A,MATCH(D66,$B:$B,0)),"")</f>
        <v/>
      </c>
      <c r="F66" s="14" t="s">
        <v>609</v>
      </c>
      <c r="G66" t="str">
        <f>_xlfn.TEXTBEFORE(IFERROR(_xlfn.TEXTAFTER(C66,"LET "),"="),"=")</f>
        <v/>
      </c>
      <c r="H66" t="str">
        <f>IFERROR(INDEX(VARS!B:B,MATCH(G66,VARS!A:A,0)),"")</f>
        <v/>
      </c>
      <c r="I66" s="14"/>
    </row>
    <row r="67" spans="1:9" x14ac:dyDescent="0.2">
      <c r="B67" s="2" t="s">
        <v>129</v>
      </c>
      <c r="C67" s="21" t="s">
        <v>130</v>
      </c>
      <c r="D67" s="20" t="str">
        <f t="shared" si="1"/>
        <v/>
      </c>
      <c r="E67" t="str">
        <f>IFERROR(INDEX($A:$A,MATCH(D67,$B:$B,0)),"")</f>
        <v/>
      </c>
      <c r="F67" s="14"/>
      <c r="G67" t="str">
        <f>_xlfn.TEXTBEFORE(IFERROR(_xlfn.TEXTAFTER(C67,"LET "),"="),"=")</f>
        <v/>
      </c>
      <c r="H67" t="str">
        <f>IFERROR(INDEX(VARS!B:B,MATCH(G67,VARS!A:A,0)),"")</f>
        <v/>
      </c>
      <c r="I67" s="14"/>
    </row>
    <row r="68" spans="1:9" x14ac:dyDescent="0.2">
      <c r="B68" s="2" t="s">
        <v>131</v>
      </c>
      <c r="C68" s="19" t="s">
        <v>132</v>
      </c>
      <c r="D68" s="20" t="str">
        <f t="shared" si="1"/>
        <v/>
      </c>
      <c r="E68" t="str">
        <f>IFERROR(INDEX($A:$A,MATCH(D68,$B:$B,0)),"")</f>
        <v/>
      </c>
      <c r="F68" s="14" t="s">
        <v>611</v>
      </c>
      <c r="G68" t="str">
        <f>_xlfn.TEXTBEFORE(IFERROR(_xlfn.TEXTAFTER(C68,"LET "),"="),"=")</f>
        <v/>
      </c>
      <c r="H68" t="str">
        <f>IFERROR(INDEX(VARS!B:B,MATCH(G68,VARS!A:A,0)),"")</f>
        <v/>
      </c>
      <c r="I68" s="14"/>
    </row>
    <row r="69" spans="1:9" x14ac:dyDescent="0.2">
      <c r="B69" s="2" t="s">
        <v>133</v>
      </c>
      <c r="C69" s="21" t="s">
        <v>57</v>
      </c>
      <c r="D69" s="20" t="str">
        <f t="shared" si="1"/>
        <v/>
      </c>
      <c r="E69" t="str">
        <f>IFERROR(INDEX($A:$A,MATCH(D69,$B:$B,0)),"")</f>
        <v/>
      </c>
      <c r="F69" s="14"/>
      <c r="G69" t="str">
        <f>_xlfn.TEXTBEFORE(IFERROR(_xlfn.TEXTAFTER(C69,"LET "),"="),"=")</f>
        <v/>
      </c>
      <c r="H69" t="str">
        <f>IFERROR(INDEX(VARS!B:B,MATCH(G69,VARS!A:A,0)),"")</f>
        <v/>
      </c>
      <c r="I69" s="14"/>
    </row>
    <row r="70" spans="1:9" x14ac:dyDescent="0.2">
      <c r="B70" s="2" t="s">
        <v>134</v>
      </c>
      <c r="C70" s="19" t="s">
        <v>135</v>
      </c>
      <c r="D70" s="20" t="str">
        <f t="shared" si="1"/>
        <v/>
      </c>
      <c r="E70" t="str">
        <f>IFERROR(INDEX($A:$A,MATCH(D70,$B:$B,0)),"")</f>
        <v/>
      </c>
      <c r="F70" s="14" t="s">
        <v>612</v>
      </c>
      <c r="G70" t="str">
        <f>_xlfn.TEXTBEFORE(IFERROR(_xlfn.TEXTAFTER(C70,"LET "),"="),"=")</f>
        <v/>
      </c>
      <c r="H70" t="str">
        <f>IFERROR(INDEX(VARS!B:B,MATCH(G70,VARS!A:A,0)),"")</f>
        <v/>
      </c>
      <c r="I70" s="14"/>
    </row>
    <row r="71" spans="1:9" x14ac:dyDescent="0.2">
      <c r="B71" s="2" t="s">
        <v>136</v>
      </c>
      <c r="C71" s="19" t="s">
        <v>137</v>
      </c>
      <c r="D71" s="20" t="str">
        <f t="shared" si="1"/>
        <v/>
      </c>
      <c r="E71" t="str">
        <f>IFERROR(INDEX($A:$A,MATCH(D71,$B:$B,0)),"")</f>
        <v/>
      </c>
      <c r="F71" s="14" t="s">
        <v>613</v>
      </c>
      <c r="G71" t="str">
        <f>_xlfn.TEXTBEFORE(IFERROR(_xlfn.TEXTAFTER(C71,"LET "),"="),"=")</f>
        <v/>
      </c>
      <c r="H71" t="str">
        <f>IFERROR(INDEX(VARS!B:B,MATCH(G71,VARS!A:A,0)),"")</f>
        <v/>
      </c>
      <c r="I71" s="14"/>
    </row>
    <row r="72" spans="1:9" x14ac:dyDescent="0.2">
      <c r="B72" s="2" t="s">
        <v>138</v>
      </c>
      <c r="C72" s="17" t="s">
        <v>139</v>
      </c>
      <c r="D72" s="20" t="str">
        <f t="shared" si="1"/>
        <v>1500</v>
      </c>
      <c r="E72" t="str">
        <f>IFERROR(INDEX($A:$A,MATCH(D72,$B:$B,0)),"")</f>
        <v>DONERENDER</v>
      </c>
      <c r="F72" s="14" t="s">
        <v>608</v>
      </c>
      <c r="G72" t="str">
        <f>_xlfn.TEXTBEFORE(IFERROR(_xlfn.TEXTAFTER(C72,"LET "),"="),"=")</f>
        <v/>
      </c>
      <c r="H72" t="str">
        <f>IFERROR(INDEX(VARS!B:B,MATCH(G72,VARS!A:A,0)),"")</f>
        <v/>
      </c>
      <c r="I72" s="14"/>
    </row>
    <row r="73" spans="1:9" x14ac:dyDescent="0.2">
      <c r="B73" s="2" t="s">
        <v>140</v>
      </c>
      <c r="C73" s="18" t="s">
        <v>141</v>
      </c>
      <c r="D73" s="20" t="str">
        <f t="shared" si="1"/>
        <v>2000</v>
      </c>
      <c r="E73" t="str">
        <f>IFERROR(INDEX($A:$A,MATCH(D73,$B:$B,0)),"")</f>
        <v/>
      </c>
      <c r="F73" s="14"/>
      <c r="G73" t="str">
        <f>_xlfn.TEXTBEFORE(IFERROR(_xlfn.TEXTAFTER(C73,"LET "),"="),"=")</f>
        <v/>
      </c>
      <c r="H73" t="str">
        <f>IFERROR(INDEX(VARS!B:B,MATCH(G73,VARS!A:A,0)),"")</f>
        <v/>
      </c>
      <c r="I73" s="14"/>
    </row>
    <row r="74" spans="1:9" x14ac:dyDescent="0.2">
      <c r="B74" s="2" t="s">
        <v>142</v>
      </c>
      <c r="C74" s="19" t="s">
        <v>143</v>
      </c>
      <c r="D74" s="20" t="str">
        <f t="shared" si="1"/>
        <v/>
      </c>
      <c r="E74" t="str">
        <f>IFERROR(INDEX($A:$A,MATCH(D74,$B:$B,0)),"")</f>
        <v/>
      </c>
      <c r="F74" s="14" t="s">
        <v>585</v>
      </c>
      <c r="G74" t="str">
        <f>_xlfn.TEXTBEFORE(IFERROR(_xlfn.TEXTAFTER(C74,"LET "),"="),"=")</f>
        <v>O</v>
      </c>
      <c r="H74" t="str">
        <f>IFERROR(INDEX(VARS!B:B,MATCH(G74,VARS!A:A,0)),"")</f>
        <v>CARD_VAL_CHAR</v>
      </c>
      <c r="I74" s="14"/>
    </row>
    <row r="75" spans="1:9" x14ac:dyDescent="0.2">
      <c r="B75" s="2" t="s">
        <v>144</v>
      </c>
      <c r="C75" s="19" t="s">
        <v>145</v>
      </c>
      <c r="D75" s="20" t="str">
        <f t="shared" si="1"/>
        <v/>
      </c>
      <c r="E75" t="str">
        <f>IFERROR(INDEX($A:$A,MATCH(D75,$B:$B,0)),"")</f>
        <v/>
      </c>
      <c r="F75" s="14" t="s">
        <v>584</v>
      </c>
      <c r="G75" t="str">
        <f>_xlfn.TEXTBEFORE(IFERROR(_xlfn.TEXTAFTER(C75,"LET "),"="),"=")</f>
        <v>O</v>
      </c>
      <c r="H75" t="str">
        <f>IFERROR(INDEX(VARS!B:B,MATCH(G75,VARS!A:A,0)),"")</f>
        <v>CARD_VAL_CHAR</v>
      </c>
      <c r="I75" s="14"/>
    </row>
    <row r="76" spans="1:9" x14ac:dyDescent="0.2">
      <c r="B76" s="2" t="s">
        <v>146</v>
      </c>
      <c r="C76" s="19" t="s">
        <v>147</v>
      </c>
      <c r="D76" s="20" t="str">
        <f t="shared" si="1"/>
        <v/>
      </c>
      <c r="E76" t="str">
        <f>IFERROR(INDEX($A:$A,MATCH(D76,$B:$B,0)),"")</f>
        <v/>
      </c>
      <c r="F76" s="14" t="s">
        <v>582</v>
      </c>
      <c r="G76" t="str">
        <f>_xlfn.TEXTBEFORE(IFERROR(_xlfn.TEXTAFTER(C76,"LET "),"="),"=")</f>
        <v/>
      </c>
      <c r="H76" t="str">
        <f>IFERROR(INDEX(VARS!B:B,MATCH(G76,VARS!A:A,0)),"")</f>
        <v/>
      </c>
      <c r="I76" s="14"/>
    </row>
    <row r="77" spans="1:9" x14ac:dyDescent="0.2">
      <c r="B77" s="2" t="s">
        <v>148</v>
      </c>
      <c r="C77" s="19" t="s">
        <v>149</v>
      </c>
      <c r="D77" s="20" t="str">
        <f t="shared" si="1"/>
        <v/>
      </c>
      <c r="E77" t="str">
        <f>IFERROR(INDEX($A:$A,MATCH(D77,$B:$B,0)),"")</f>
        <v/>
      </c>
      <c r="F77" s="14" t="s">
        <v>583</v>
      </c>
      <c r="G77" t="str">
        <f>_xlfn.TEXTBEFORE(IFERROR(_xlfn.TEXTAFTER(C77,"LET "),"="),"=")</f>
        <v/>
      </c>
      <c r="H77" t="str">
        <f>IFERROR(INDEX(VARS!B:B,MATCH(G77,VARS!A:A,0)),"")</f>
        <v/>
      </c>
      <c r="I77" s="14"/>
    </row>
    <row r="78" spans="1:9" x14ac:dyDescent="0.2">
      <c r="B78" s="2" t="s">
        <v>150</v>
      </c>
      <c r="C78" s="19" t="s">
        <v>151</v>
      </c>
      <c r="D78" s="20" t="str">
        <f t="shared" si="1"/>
        <v/>
      </c>
      <c r="E78" t="str">
        <f>IFERROR(INDEX($A:$A,MATCH(D78,$B:$B,0)),"")</f>
        <v/>
      </c>
      <c r="F78" s="14" t="s">
        <v>587</v>
      </c>
      <c r="G78" t="str">
        <f>_xlfn.TEXTBEFORE(IFERROR(_xlfn.TEXTAFTER(C78,"LET "),"="),"=")</f>
        <v/>
      </c>
      <c r="H78" t="str">
        <f>IFERROR(INDEX(VARS!B:B,MATCH(G78,VARS!A:A,0)),"")</f>
        <v/>
      </c>
      <c r="I78" s="14"/>
    </row>
    <row r="79" spans="1:9" x14ac:dyDescent="0.2">
      <c r="B79" s="2" t="s">
        <v>152</v>
      </c>
      <c r="C79" s="19" t="s">
        <v>153</v>
      </c>
      <c r="D79" s="20" t="str">
        <f t="shared" si="1"/>
        <v/>
      </c>
      <c r="E79" t="str">
        <f>IFERROR(INDEX($A:$A,MATCH(D79,$B:$B,0)),"")</f>
        <v/>
      </c>
      <c r="F79" s="14" t="s">
        <v>586</v>
      </c>
      <c r="G79" t="str">
        <f>_xlfn.TEXTBEFORE(IFERROR(_xlfn.TEXTAFTER(C79,"LET "),"="),"=")</f>
        <v/>
      </c>
      <c r="H79" t="str">
        <f>IFERROR(INDEX(VARS!B:B,MATCH(G79,VARS!A:A,0)),"")</f>
        <v/>
      </c>
      <c r="I79" s="14"/>
    </row>
    <row r="80" spans="1:9" x14ac:dyDescent="0.2">
      <c r="B80" s="2" t="s">
        <v>154</v>
      </c>
      <c r="C80" s="19" t="s">
        <v>155</v>
      </c>
      <c r="D80" s="20" t="str">
        <f t="shared" si="1"/>
        <v/>
      </c>
      <c r="E80" t="str">
        <f>IFERROR(INDEX($A:$A,MATCH(D80,$B:$B,0)),"")</f>
        <v/>
      </c>
      <c r="F80" s="14" t="s">
        <v>588</v>
      </c>
      <c r="G80" t="str">
        <f>_xlfn.TEXTBEFORE(IFERROR(_xlfn.TEXTAFTER(C80,"LET "),"="),"=")</f>
        <v/>
      </c>
      <c r="H80" t="str">
        <f>IFERROR(INDEX(VARS!B:B,MATCH(G80,VARS!A:A,0)),"")</f>
        <v/>
      </c>
      <c r="I80" s="14"/>
    </row>
    <row r="81" spans="1:9" x14ac:dyDescent="0.2">
      <c r="B81" s="2" t="s">
        <v>156</v>
      </c>
      <c r="C81" s="19" t="s">
        <v>157</v>
      </c>
      <c r="D81" s="20" t="str">
        <f t="shared" si="1"/>
        <v/>
      </c>
      <c r="E81" t="str">
        <f>IFERROR(INDEX($A:$A,MATCH(D81,$B:$B,0)),"")</f>
        <v/>
      </c>
      <c r="F81" s="14" t="s">
        <v>589</v>
      </c>
      <c r="G81" t="str">
        <f>_xlfn.TEXTBEFORE(IFERROR(_xlfn.TEXTAFTER(C81,"LET "),"="),"=")</f>
        <v/>
      </c>
      <c r="H81" t="str">
        <f>IFERROR(INDEX(VARS!B:B,MATCH(G81,VARS!A:A,0)),"")</f>
        <v/>
      </c>
      <c r="I81" s="14"/>
    </row>
    <row r="82" spans="1:9" x14ac:dyDescent="0.2">
      <c r="B82" s="2" t="s">
        <v>158</v>
      </c>
      <c r="C82" s="17" t="s">
        <v>159</v>
      </c>
      <c r="D82" s="20" t="str">
        <f t="shared" si="1"/>
        <v/>
      </c>
      <c r="E82" t="str">
        <f>IFERROR(INDEX($A:$A,MATCH(D82,$B:$B,0)),"")</f>
        <v/>
      </c>
      <c r="F82" s="14"/>
      <c r="G82" t="str">
        <f>_xlfn.TEXTBEFORE(IFERROR(_xlfn.TEXTAFTER(C82,"LET "),"="),"=")</f>
        <v/>
      </c>
      <c r="H82" t="str">
        <f>IFERROR(INDEX(VARS!B:B,MATCH(G82,VARS!A:A,0)),"")</f>
        <v/>
      </c>
      <c r="I82" s="14"/>
    </row>
    <row r="83" spans="1:9" x14ac:dyDescent="0.2">
      <c r="B83" s="2" t="s">
        <v>160</v>
      </c>
      <c r="C83" s="17" t="s">
        <v>161</v>
      </c>
      <c r="D83" s="20" t="str">
        <f t="shared" si="1"/>
        <v>990</v>
      </c>
      <c r="E83" t="str">
        <f>IFERROR(INDEX($A:$A,MATCH(D83,$B:$B,0)),"")</f>
        <v>RENDER3</v>
      </c>
      <c r="F83" s="14"/>
      <c r="G83" t="str">
        <f>_xlfn.TEXTBEFORE(IFERROR(_xlfn.TEXTAFTER(C83,"LET "),"="),"=")</f>
        <v/>
      </c>
      <c r="H83" t="str">
        <f>IFERROR(INDEX(VARS!B:B,MATCH(G83,VARS!A:A,0)),"")</f>
        <v/>
      </c>
      <c r="I83" s="14"/>
    </row>
    <row r="84" spans="1:9" x14ac:dyDescent="0.2">
      <c r="B84" s="2" t="s">
        <v>162</v>
      </c>
      <c r="C84" s="17" t="s">
        <v>163</v>
      </c>
      <c r="D84" s="20" t="str">
        <f t="shared" si="1"/>
        <v/>
      </c>
      <c r="E84" t="str">
        <f>IFERROR(INDEX($A:$A,MATCH(D84,$B:$B,0)),"")</f>
        <v/>
      </c>
      <c r="F84" s="14" t="s">
        <v>678</v>
      </c>
      <c r="G84" t="str">
        <f>_xlfn.TEXTBEFORE(IFERROR(_xlfn.TEXTAFTER(C84,"LET "),"="),"=")</f>
        <v/>
      </c>
      <c r="H84" t="str">
        <f>IFERROR(INDEX(VARS!B:B,MATCH(G84,VARS!A:A,0)),"")</f>
        <v/>
      </c>
      <c r="I84" s="14"/>
    </row>
    <row r="85" spans="1:9" x14ac:dyDescent="0.2">
      <c r="B85" s="2" t="s">
        <v>164</v>
      </c>
      <c r="C85" s="17" t="s">
        <v>165</v>
      </c>
      <c r="D85" s="20" t="str">
        <f t="shared" si="1"/>
        <v/>
      </c>
      <c r="E85" t="str">
        <f>IFERROR(INDEX($A:$A,MATCH(D85,$B:$B,0)),"")</f>
        <v/>
      </c>
      <c r="F85" s="14"/>
      <c r="G85" t="str">
        <f>_xlfn.TEXTBEFORE(IFERROR(_xlfn.TEXTAFTER(C85,"LET "),"="),"=")</f>
        <v/>
      </c>
      <c r="H85" t="str">
        <f>IFERROR(INDEX(VARS!B:B,MATCH(G85,VARS!A:A,0)),"")</f>
        <v/>
      </c>
      <c r="I85" s="14"/>
    </row>
    <row r="86" spans="1:9" x14ac:dyDescent="0.2">
      <c r="B86" s="2" t="s">
        <v>166</v>
      </c>
      <c r="C86" s="17" t="s">
        <v>167</v>
      </c>
      <c r="D86" s="20" t="str">
        <f t="shared" si="1"/>
        <v>1500</v>
      </c>
      <c r="E86" t="str">
        <f>IFERROR(INDEX($A:$A,MATCH(D86,$B:$B,0)),"")</f>
        <v>DONERENDER</v>
      </c>
      <c r="F86" s="14"/>
      <c r="G86" t="str">
        <f>_xlfn.TEXTBEFORE(IFERROR(_xlfn.TEXTAFTER(C86,"LET "),"="),"=")</f>
        <v/>
      </c>
      <c r="H86" t="str">
        <f>IFERROR(INDEX(VARS!B:B,MATCH(G86,VARS!A:A,0)),"")</f>
        <v/>
      </c>
      <c r="I86" s="14"/>
    </row>
    <row r="87" spans="1:9" x14ac:dyDescent="0.2">
      <c r="A87" t="s">
        <v>615</v>
      </c>
      <c r="B87" s="2" t="s">
        <v>168</v>
      </c>
      <c r="C87" s="19" t="s">
        <v>169</v>
      </c>
      <c r="D87" s="20" t="str">
        <f t="shared" si="1"/>
        <v/>
      </c>
      <c r="E87" t="str">
        <f>IFERROR(INDEX($A:$A,MATCH(D87,$B:$B,0)),"")</f>
        <v/>
      </c>
      <c r="F87" s="14"/>
      <c r="G87" t="str">
        <f>_xlfn.TEXTBEFORE(IFERROR(_xlfn.TEXTAFTER(C87,"LET "),"="),"=")</f>
        <v/>
      </c>
      <c r="H87" t="str">
        <f>IFERROR(INDEX(VARS!B:B,MATCH(G87,VARS!A:A,0)),"")</f>
        <v/>
      </c>
      <c r="I87" s="14"/>
    </row>
    <row r="88" spans="1:9" x14ac:dyDescent="0.2">
      <c r="B88" s="2" t="s">
        <v>170</v>
      </c>
      <c r="C88" s="19" t="s">
        <v>171</v>
      </c>
      <c r="D88" s="20" t="str">
        <f t="shared" si="1"/>
        <v>1010</v>
      </c>
      <c r="E88" t="str">
        <f>IFERROR(INDEX($A:$A,MATCH(D88,$B:$B,0)),"")</f>
        <v>RENDER4</v>
      </c>
      <c r="F88" s="14"/>
      <c r="G88" t="str">
        <f>_xlfn.TEXTBEFORE(IFERROR(_xlfn.TEXTAFTER(C88,"LET "),"="),"=")</f>
        <v/>
      </c>
      <c r="H88" t="str">
        <f>IFERROR(INDEX(VARS!B:B,MATCH(G88,VARS!A:A,0)),"")</f>
        <v/>
      </c>
      <c r="I88" s="14"/>
    </row>
    <row r="89" spans="1:9" x14ac:dyDescent="0.2">
      <c r="B89" s="2" t="s">
        <v>172</v>
      </c>
      <c r="C89" s="19" t="s">
        <v>173</v>
      </c>
      <c r="D89" s="20" t="str">
        <f t="shared" si="1"/>
        <v/>
      </c>
      <c r="E89" t="str">
        <f>IFERROR(INDEX($A:$A,MATCH(D89,$B:$B,0)),"")</f>
        <v/>
      </c>
      <c r="F89" s="14" t="s">
        <v>680</v>
      </c>
      <c r="G89" t="str">
        <f>_xlfn.TEXTBEFORE(IFERROR(_xlfn.TEXTAFTER(C89,"LET "),"="),"=")</f>
        <v/>
      </c>
      <c r="H89" t="str">
        <f>IFERROR(INDEX(VARS!B:B,MATCH(G89,VARS!A:A,0)),"")</f>
        <v/>
      </c>
      <c r="I89" s="14"/>
    </row>
    <row r="90" spans="1:9" x14ac:dyDescent="0.2">
      <c r="B90" s="2" t="s">
        <v>174</v>
      </c>
      <c r="C90" s="19" t="s">
        <v>167</v>
      </c>
      <c r="D90" s="20" t="str">
        <f t="shared" si="1"/>
        <v>1500</v>
      </c>
      <c r="E90" t="str">
        <f>IFERROR(INDEX($A:$A,MATCH(D90,$B:$B,0)),"")</f>
        <v>DONERENDER</v>
      </c>
      <c r="F90" s="22" t="s">
        <v>679</v>
      </c>
      <c r="G90" t="str">
        <f>_xlfn.TEXTBEFORE(IFERROR(_xlfn.TEXTAFTER(C90,"LET "),"="),"=")</f>
        <v/>
      </c>
      <c r="H90" t="str">
        <f>IFERROR(INDEX(VARS!B:B,MATCH(G90,VARS!A:A,0)),"")</f>
        <v/>
      </c>
      <c r="I90" s="14"/>
    </row>
    <row r="91" spans="1:9" x14ac:dyDescent="0.2">
      <c r="A91" t="s">
        <v>616</v>
      </c>
      <c r="B91" s="2" t="s">
        <v>175</v>
      </c>
      <c r="C91" s="17" t="s">
        <v>176</v>
      </c>
      <c r="D91" s="20" t="str">
        <f t="shared" si="1"/>
        <v/>
      </c>
      <c r="E91" t="str">
        <f>IFERROR(INDEX($A:$A,MATCH(D91,$B:$B,0)),"")</f>
        <v/>
      </c>
      <c r="F91" s="14"/>
      <c r="G91" t="str">
        <f>_xlfn.TEXTBEFORE(IFERROR(_xlfn.TEXTAFTER(C91,"LET "),"="),"=")</f>
        <v/>
      </c>
      <c r="H91" t="str">
        <f>IFERROR(INDEX(VARS!B:B,MATCH(G91,VARS!A:A,0)),"")</f>
        <v/>
      </c>
      <c r="I91" s="14"/>
    </row>
    <row r="92" spans="1:9" x14ac:dyDescent="0.2">
      <c r="B92" s="2" t="s">
        <v>177</v>
      </c>
      <c r="C92" s="17" t="s">
        <v>178</v>
      </c>
      <c r="D92" s="20" t="str">
        <f t="shared" si="1"/>
        <v>1090</v>
      </c>
      <c r="E92" t="str">
        <f>IFERROR(INDEX($A:$A,MATCH(D92,$B:$B,0)),"")</f>
        <v>RENDER6</v>
      </c>
      <c r="F92" s="14"/>
      <c r="G92" t="str">
        <f>_xlfn.TEXTBEFORE(IFERROR(_xlfn.TEXTAFTER(C92,"LET "),"="),"=")</f>
        <v/>
      </c>
      <c r="H92" t="str">
        <f>IFERROR(INDEX(VARS!B:B,MATCH(G92,VARS!A:A,0)),"")</f>
        <v/>
      </c>
      <c r="I92" s="14"/>
    </row>
    <row r="93" spans="1:9" x14ac:dyDescent="0.2">
      <c r="B93" s="2" t="s">
        <v>179</v>
      </c>
      <c r="C93" s="17" t="s">
        <v>180</v>
      </c>
      <c r="D93" s="20" t="str">
        <f t="shared" si="1"/>
        <v/>
      </c>
      <c r="E93" t="str">
        <f>IFERROR(INDEX($A:$A,MATCH(D93,$B:$B,0)),"")</f>
        <v/>
      </c>
      <c r="F93" s="23" t="s">
        <v>681</v>
      </c>
      <c r="G93" t="str">
        <f>_xlfn.TEXTBEFORE(IFERROR(_xlfn.TEXTAFTER(C93,"LET "),"="),"=")</f>
        <v/>
      </c>
      <c r="H93" t="str">
        <f>IFERROR(INDEX(VARS!B:B,MATCH(G93,VARS!A:A,0)),"")</f>
        <v/>
      </c>
      <c r="I93" s="14"/>
    </row>
    <row r="94" spans="1:9" x14ac:dyDescent="0.2">
      <c r="B94" s="2" t="s">
        <v>181</v>
      </c>
      <c r="C94" s="17" t="s">
        <v>182</v>
      </c>
      <c r="D94" s="20" t="str">
        <f t="shared" si="1"/>
        <v/>
      </c>
      <c r="E94" t="str">
        <f>IFERROR(INDEX($A:$A,MATCH(D94,$B:$B,0)),"")</f>
        <v/>
      </c>
      <c r="F94" s="14"/>
      <c r="G94" t="str">
        <f>_xlfn.TEXTBEFORE(IFERROR(_xlfn.TEXTAFTER(C94,"LET "),"="),"=")</f>
        <v/>
      </c>
      <c r="H94" t="str">
        <f>IFERROR(INDEX(VARS!B:B,MATCH(G94,VARS!A:A,0)),"")</f>
        <v/>
      </c>
      <c r="I94" s="14"/>
    </row>
    <row r="95" spans="1:9" x14ac:dyDescent="0.2">
      <c r="B95" s="2" t="s">
        <v>183</v>
      </c>
      <c r="C95" s="17" t="s">
        <v>184</v>
      </c>
      <c r="D95" s="20" t="str">
        <f t="shared" si="1"/>
        <v/>
      </c>
      <c r="E95" t="str">
        <f>IFERROR(INDEX($A:$A,MATCH(D95,$B:$B,0)),"")</f>
        <v/>
      </c>
      <c r="F95" s="14"/>
      <c r="G95" t="str">
        <f>_xlfn.TEXTBEFORE(IFERROR(_xlfn.TEXTAFTER(C95,"LET "),"="),"=")</f>
        <v/>
      </c>
      <c r="H95" t="str">
        <f>IFERROR(INDEX(VARS!B:B,MATCH(G95,VARS!A:A,0)),"")</f>
        <v/>
      </c>
      <c r="I95" s="14"/>
    </row>
    <row r="96" spans="1:9" x14ac:dyDescent="0.2">
      <c r="B96" s="2" t="s">
        <v>185</v>
      </c>
      <c r="C96" s="17" t="s">
        <v>186</v>
      </c>
      <c r="D96" s="20" t="str">
        <f t="shared" si="1"/>
        <v/>
      </c>
      <c r="E96" t="str">
        <f>IFERROR(INDEX($A:$A,MATCH(D96,$B:$B,0)),"")</f>
        <v/>
      </c>
      <c r="F96" s="14"/>
      <c r="G96" t="str">
        <f>_xlfn.TEXTBEFORE(IFERROR(_xlfn.TEXTAFTER(C96,"LET "),"="),"=")</f>
        <v/>
      </c>
      <c r="H96" t="str">
        <f>IFERROR(INDEX(VARS!B:B,MATCH(G96,VARS!A:A,0)),"")</f>
        <v/>
      </c>
      <c r="I96" s="14"/>
    </row>
    <row r="97" spans="1:9" x14ac:dyDescent="0.2">
      <c r="A97" t="s">
        <v>617</v>
      </c>
      <c r="B97" s="2" t="s">
        <v>187</v>
      </c>
      <c r="C97" s="19" t="s">
        <v>188</v>
      </c>
      <c r="D97" s="20" t="str">
        <f t="shared" si="1"/>
        <v/>
      </c>
      <c r="E97" t="str">
        <f>IFERROR(INDEX($A:$A,MATCH(D97,$B:$B,0)),"")</f>
        <v/>
      </c>
      <c r="F97" s="14"/>
      <c r="G97" t="str">
        <f>_xlfn.TEXTBEFORE(IFERROR(_xlfn.TEXTAFTER(C97,"LET "),"="),"=")</f>
        <v/>
      </c>
      <c r="H97" t="str">
        <f>IFERROR(INDEX(VARS!B:B,MATCH(G97,VARS!A:A,0)),"")</f>
        <v/>
      </c>
      <c r="I97" s="14"/>
    </row>
    <row r="98" spans="1:9" x14ac:dyDescent="0.2">
      <c r="B98" s="2" t="s">
        <v>189</v>
      </c>
      <c r="C98" s="19" t="s">
        <v>190</v>
      </c>
      <c r="D98" s="20" t="str">
        <f t="shared" si="1"/>
        <v>1500</v>
      </c>
      <c r="E98" t="str">
        <f>IFERROR(INDEX($A:$A,MATCH(D98,$B:$B,0)),"")</f>
        <v>DONERENDER</v>
      </c>
      <c r="F98" s="14"/>
      <c r="G98" t="str">
        <f>_xlfn.TEXTBEFORE(IFERROR(_xlfn.TEXTAFTER(C98,"LET "),"="),"=")</f>
        <v/>
      </c>
      <c r="H98" t="str">
        <f>IFERROR(INDEX(VARS!B:B,MATCH(G98,VARS!A:A,0)),"")</f>
        <v/>
      </c>
      <c r="I98" s="14"/>
    </row>
    <row r="99" spans="1:9" x14ac:dyDescent="0.2">
      <c r="B99" s="2" t="s">
        <v>191</v>
      </c>
      <c r="C99" s="19" t="s">
        <v>192</v>
      </c>
      <c r="D99" s="20" t="str">
        <f t="shared" si="1"/>
        <v/>
      </c>
      <c r="E99" t="str">
        <f>IFERROR(INDEX($A:$A,MATCH(D99,$B:$B,0)),"")</f>
        <v/>
      </c>
      <c r="F99" s="23" t="s">
        <v>682</v>
      </c>
      <c r="G99" t="str">
        <f>_xlfn.TEXTBEFORE(IFERROR(_xlfn.TEXTAFTER(C99,"LET "),"="),"=")</f>
        <v/>
      </c>
      <c r="H99" t="str">
        <f>IFERROR(INDEX(VARS!B:B,MATCH(G99,VARS!A:A,0)),"")</f>
        <v/>
      </c>
      <c r="I99" s="14"/>
    </row>
    <row r="100" spans="1:9" x14ac:dyDescent="0.2">
      <c r="B100" s="2" t="s">
        <v>193</v>
      </c>
      <c r="C100" s="19" t="s">
        <v>167</v>
      </c>
      <c r="D100" s="20" t="str">
        <f t="shared" si="1"/>
        <v>1500</v>
      </c>
      <c r="E100" t="str">
        <f>IFERROR(INDEX($A:$A,MATCH(D100,$B:$B,0)),"")</f>
        <v>DONERENDER</v>
      </c>
      <c r="F100" s="14"/>
      <c r="G100" t="str">
        <f>_xlfn.TEXTBEFORE(IFERROR(_xlfn.TEXTAFTER(C100,"LET "),"="),"=")</f>
        <v/>
      </c>
      <c r="H100" t="str">
        <f>IFERROR(INDEX(VARS!B:B,MATCH(G100,VARS!A:A,0)),"")</f>
        <v/>
      </c>
      <c r="I100" s="14"/>
    </row>
    <row r="101" spans="1:9" x14ac:dyDescent="0.2">
      <c r="A101" t="s">
        <v>618</v>
      </c>
      <c r="B101" s="2" t="s">
        <v>194</v>
      </c>
      <c r="C101" s="17" t="s">
        <v>195</v>
      </c>
      <c r="D101" s="20" t="str">
        <f t="shared" si="1"/>
        <v/>
      </c>
      <c r="E101" t="str">
        <f>IFERROR(INDEX($A:$A,MATCH(D101,$B:$B,0)),"")</f>
        <v/>
      </c>
      <c r="F101" s="14"/>
      <c r="G101" t="str">
        <f>_xlfn.TEXTBEFORE(IFERROR(_xlfn.TEXTAFTER(C101,"LET "),"="),"=")</f>
        <v/>
      </c>
      <c r="H101" t="str">
        <f>IFERROR(INDEX(VARS!B:B,MATCH(G101,VARS!A:A,0)),"")</f>
        <v/>
      </c>
      <c r="I101" s="14"/>
    </row>
    <row r="102" spans="1:9" x14ac:dyDescent="0.2">
      <c r="B102" s="2" t="s">
        <v>196</v>
      </c>
      <c r="C102" s="17" t="s">
        <v>197</v>
      </c>
      <c r="D102" s="20" t="str">
        <f t="shared" si="1"/>
        <v>1140</v>
      </c>
      <c r="E102" t="str">
        <f>IFERROR(INDEX($A:$A,MATCH(D102,$B:$B,0)),"")</f>
        <v>RENDER8</v>
      </c>
      <c r="F102" s="14"/>
      <c r="G102" t="str">
        <f>_xlfn.TEXTBEFORE(IFERROR(_xlfn.TEXTAFTER(C102,"LET "),"="),"=")</f>
        <v/>
      </c>
      <c r="H102" t="str">
        <f>IFERROR(INDEX(VARS!B:B,MATCH(G102,VARS!A:A,0)),"")</f>
        <v/>
      </c>
      <c r="I102" s="14"/>
    </row>
    <row r="103" spans="1:9" x14ac:dyDescent="0.2">
      <c r="B103" s="2" t="s">
        <v>198</v>
      </c>
      <c r="C103" s="17" t="s">
        <v>199</v>
      </c>
      <c r="D103" s="20" t="str">
        <f t="shared" si="1"/>
        <v/>
      </c>
      <c r="E103" t="str">
        <f>IFERROR(INDEX($A:$A,MATCH(D103,$B:$B,0)),"")</f>
        <v/>
      </c>
      <c r="F103" s="23" t="s">
        <v>683</v>
      </c>
      <c r="G103" t="str">
        <f>_xlfn.TEXTBEFORE(IFERROR(_xlfn.TEXTAFTER(C103,"LET "),"="),"=")</f>
        <v/>
      </c>
      <c r="H103" t="str">
        <f>IFERROR(INDEX(VARS!B:B,MATCH(G103,VARS!A:A,0)),"")</f>
        <v/>
      </c>
      <c r="I103" s="14"/>
    </row>
    <row r="104" spans="1:9" x14ac:dyDescent="0.2">
      <c r="B104" s="2" t="s">
        <v>200</v>
      </c>
      <c r="C104" s="17" t="s">
        <v>201</v>
      </c>
      <c r="D104" s="20" t="str">
        <f t="shared" si="1"/>
        <v/>
      </c>
      <c r="E104" t="str">
        <f>IFERROR(INDEX($A:$A,MATCH(D104,$B:$B,0)),"")</f>
        <v/>
      </c>
      <c r="F104" s="14"/>
      <c r="G104" t="str">
        <f>_xlfn.TEXTBEFORE(IFERROR(_xlfn.TEXTAFTER(C104,"LET "),"="),"=")</f>
        <v/>
      </c>
      <c r="H104" t="str">
        <f>IFERROR(INDEX(VARS!B:B,MATCH(G104,VARS!A:A,0)),"")</f>
        <v/>
      </c>
      <c r="I104" s="14"/>
    </row>
    <row r="105" spans="1:9" x14ac:dyDescent="0.2">
      <c r="A105" t="s">
        <v>619</v>
      </c>
      <c r="B105" s="2" t="s">
        <v>202</v>
      </c>
      <c r="C105" s="19" t="s">
        <v>203</v>
      </c>
      <c r="D105" s="20" t="str">
        <f t="shared" si="1"/>
        <v/>
      </c>
      <c r="E105" t="str">
        <f>IFERROR(INDEX($A:$A,MATCH(D105,$B:$B,0)),"")</f>
        <v/>
      </c>
      <c r="F105" s="14"/>
      <c r="G105" t="str">
        <f>_xlfn.TEXTBEFORE(IFERROR(_xlfn.TEXTAFTER(C105,"LET "),"="),"=")</f>
        <v/>
      </c>
      <c r="H105" t="str">
        <f>IFERROR(INDEX(VARS!B:B,MATCH(G105,VARS!A:A,0)),"")</f>
        <v/>
      </c>
      <c r="I105" s="14"/>
    </row>
    <row r="106" spans="1:9" x14ac:dyDescent="0.2">
      <c r="B106" s="2" t="s">
        <v>204</v>
      </c>
      <c r="C106" s="19" t="s">
        <v>205</v>
      </c>
      <c r="D106" s="20" t="str">
        <f t="shared" si="1"/>
        <v>1500</v>
      </c>
      <c r="E106" t="str">
        <f>IFERROR(INDEX($A:$A,MATCH(D106,$B:$B,0)),"")</f>
        <v>DONERENDER</v>
      </c>
      <c r="F106" s="14"/>
      <c r="G106" t="str">
        <f>_xlfn.TEXTBEFORE(IFERROR(_xlfn.TEXTAFTER(C106,"LET "),"="),"=")</f>
        <v/>
      </c>
      <c r="H106" t="str">
        <f>IFERROR(INDEX(VARS!B:B,MATCH(G106,VARS!A:A,0)),"")</f>
        <v/>
      </c>
      <c r="I106" s="14"/>
    </row>
    <row r="107" spans="1:9" x14ac:dyDescent="0.2">
      <c r="B107" s="2" t="s">
        <v>206</v>
      </c>
      <c r="C107" s="19" t="s">
        <v>207</v>
      </c>
      <c r="D107" s="20" t="str">
        <f t="shared" si="1"/>
        <v/>
      </c>
      <c r="E107" t="str">
        <f>IFERROR(INDEX($A:$A,MATCH(D107,$B:$B,0)),"")</f>
        <v/>
      </c>
      <c r="F107" s="23" t="s">
        <v>684</v>
      </c>
      <c r="G107" t="str">
        <f>_xlfn.TEXTBEFORE(IFERROR(_xlfn.TEXTAFTER(C107,"LET "),"="),"=")</f>
        <v/>
      </c>
      <c r="H107" t="str">
        <f>IFERROR(INDEX(VARS!B:B,MATCH(G107,VARS!A:A,0)),"")</f>
        <v/>
      </c>
      <c r="I107" s="14"/>
    </row>
    <row r="108" spans="1:9" x14ac:dyDescent="0.2">
      <c r="B108" s="2" t="s">
        <v>208</v>
      </c>
      <c r="C108" s="19" t="s">
        <v>167</v>
      </c>
      <c r="D108" s="20" t="str">
        <f t="shared" si="1"/>
        <v>1500</v>
      </c>
      <c r="E108" t="str">
        <f>IFERROR(INDEX($A:$A,MATCH(D108,$B:$B,0)),"")</f>
        <v>DONERENDER</v>
      </c>
      <c r="F108" s="14"/>
      <c r="G108" t="str">
        <f>_xlfn.TEXTBEFORE(IFERROR(_xlfn.TEXTAFTER(C108,"LET "),"="),"=")</f>
        <v/>
      </c>
      <c r="H108" t="str">
        <f>IFERROR(INDEX(VARS!B:B,MATCH(G108,VARS!A:A,0)),"")</f>
        <v/>
      </c>
      <c r="I108" s="14"/>
    </row>
    <row r="109" spans="1:9" x14ac:dyDescent="0.2">
      <c r="A109" t="s">
        <v>620</v>
      </c>
      <c r="B109" s="2" t="s">
        <v>209</v>
      </c>
      <c r="C109" s="17" t="s">
        <v>210</v>
      </c>
      <c r="D109" s="20" t="str">
        <f t="shared" si="1"/>
        <v/>
      </c>
      <c r="E109" t="str">
        <f>IFERROR(INDEX($A:$A,MATCH(D109,$B:$B,0)),"")</f>
        <v/>
      </c>
      <c r="F109" s="14"/>
      <c r="G109" t="str">
        <f>_xlfn.TEXTBEFORE(IFERROR(_xlfn.TEXTAFTER(C109,"LET "),"="),"=")</f>
        <v/>
      </c>
      <c r="H109" t="str">
        <f>IFERROR(INDEX(VARS!B:B,MATCH(G109,VARS!A:A,0)),"")</f>
        <v/>
      </c>
      <c r="I109" s="14"/>
    </row>
    <row r="110" spans="1:9" x14ac:dyDescent="0.2">
      <c r="B110" s="2" t="s">
        <v>211</v>
      </c>
      <c r="C110" s="17" t="s">
        <v>212</v>
      </c>
      <c r="D110" s="20" t="str">
        <f t="shared" si="1"/>
        <v>1230</v>
      </c>
      <c r="E110" t="str">
        <f>IFERROR(INDEX($A:$A,MATCH(D110,$B:$B,0)),"")</f>
        <v>RENDER9</v>
      </c>
      <c r="F110" s="14"/>
      <c r="G110" t="str">
        <f>_xlfn.TEXTBEFORE(IFERROR(_xlfn.TEXTAFTER(C110,"LET "),"="),"=")</f>
        <v/>
      </c>
      <c r="H110" t="str">
        <f>IFERROR(INDEX(VARS!B:B,MATCH(G110,VARS!A:A,0)),"")</f>
        <v/>
      </c>
      <c r="I110" s="14"/>
    </row>
    <row r="111" spans="1:9" x14ac:dyDescent="0.2">
      <c r="B111" s="2" t="s">
        <v>213</v>
      </c>
      <c r="C111" s="17" t="s">
        <v>214</v>
      </c>
      <c r="D111" s="20" t="str">
        <f t="shared" si="1"/>
        <v/>
      </c>
      <c r="E111" t="str">
        <f>IFERROR(INDEX($A:$A,MATCH(D111,$B:$B,0)),"")</f>
        <v/>
      </c>
      <c r="F111" s="23" t="s">
        <v>685</v>
      </c>
      <c r="G111" t="str">
        <f>_xlfn.TEXTBEFORE(IFERROR(_xlfn.TEXTAFTER(C111,"LET "),"="),"=")</f>
        <v/>
      </c>
      <c r="H111" t="str">
        <f>IFERROR(INDEX(VARS!B:B,MATCH(G111,VARS!A:A,0)),"")</f>
        <v/>
      </c>
      <c r="I111" s="14"/>
    </row>
    <row r="112" spans="1:9" x14ac:dyDescent="0.2">
      <c r="B112" s="2" t="s">
        <v>215</v>
      </c>
      <c r="C112" s="17" t="s">
        <v>216</v>
      </c>
      <c r="D112" s="20" t="str">
        <f t="shared" si="1"/>
        <v/>
      </c>
      <c r="E112" t="str">
        <f>IFERROR(INDEX($A:$A,MATCH(D112,$B:$B,0)),"")</f>
        <v/>
      </c>
      <c r="F112" s="14"/>
      <c r="G112" t="str">
        <f>_xlfn.TEXTBEFORE(IFERROR(_xlfn.TEXTAFTER(C112,"LET "),"="),"=")</f>
        <v/>
      </c>
      <c r="H112" t="str">
        <f>IFERROR(INDEX(VARS!B:B,MATCH(G112,VARS!A:A,0)),"")</f>
        <v/>
      </c>
      <c r="I112" s="14"/>
    </row>
    <row r="113" spans="1:9" x14ac:dyDescent="0.2">
      <c r="B113" s="2" t="s">
        <v>217</v>
      </c>
      <c r="C113" s="17" t="s">
        <v>163</v>
      </c>
      <c r="D113" s="20" t="str">
        <f t="shared" si="1"/>
        <v/>
      </c>
      <c r="E113" t="str">
        <f>IFERROR(INDEX($A:$A,MATCH(D113,$B:$B,0)),"")</f>
        <v/>
      </c>
      <c r="F113" s="14"/>
      <c r="G113" t="str">
        <f>_xlfn.TEXTBEFORE(IFERROR(_xlfn.TEXTAFTER(C113,"LET "),"="),"=")</f>
        <v/>
      </c>
      <c r="H113" t="str">
        <f>IFERROR(INDEX(VARS!B:B,MATCH(G113,VARS!A:A,0)),"")</f>
        <v/>
      </c>
      <c r="I113" s="14"/>
    </row>
    <row r="114" spans="1:9" x14ac:dyDescent="0.2">
      <c r="B114" s="2" t="s">
        <v>218</v>
      </c>
      <c r="C114" s="17" t="s">
        <v>219</v>
      </c>
      <c r="D114" s="20" t="str">
        <f t="shared" ref="D114:D177" si="2">IF(OR(ISNUMBER(FIND("GOTO ",C114)),ISNUMBER(FIND("THEN",C114))),IF(ISNUMBER(VALUE(TRIM(RIGHT(SUBSTITUTE(C114," ",REPT(" ",LEN(C114))),LEN(C114))))),TRIM(RIGHT(SUBSTITUTE(C114," ",REPT(" ",LEN(C114))),LEN(C114))),""),"")</f>
        <v/>
      </c>
      <c r="E114" t="str">
        <f>IFERROR(INDEX($A:$A,MATCH(D114,$B:$B,0)),"")</f>
        <v/>
      </c>
      <c r="F114" s="14"/>
      <c r="G114" t="str">
        <f>_xlfn.TEXTBEFORE(IFERROR(_xlfn.TEXTAFTER(C114,"LET "),"="),"=")</f>
        <v/>
      </c>
      <c r="H114" t="str">
        <f>IFERROR(INDEX(VARS!B:B,MATCH(G114,VARS!A:A,0)),"")</f>
        <v/>
      </c>
      <c r="I114" s="14"/>
    </row>
    <row r="115" spans="1:9" x14ac:dyDescent="0.2">
      <c r="B115" s="2" t="s">
        <v>220</v>
      </c>
      <c r="C115" s="17" t="s">
        <v>221</v>
      </c>
      <c r="D115" s="20" t="str">
        <f t="shared" si="2"/>
        <v/>
      </c>
      <c r="E115" t="str">
        <f>IFERROR(INDEX($A:$A,MATCH(D115,$B:$B,0)),"")</f>
        <v/>
      </c>
      <c r="F115" s="14"/>
      <c r="G115" t="str">
        <f>_xlfn.TEXTBEFORE(IFERROR(_xlfn.TEXTAFTER(C115,"LET "),"="),"=")</f>
        <v/>
      </c>
      <c r="H115" t="str">
        <f>IFERROR(INDEX(VARS!B:B,MATCH(G115,VARS!A:A,0)),"")</f>
        <v/>
      </c>
      <c r="I115" s="14"/>
    </row>
    <row r="116" spans="1:9" x14ac:dyDescent="0.2">
      <c r="B116" s="2" t="s">
        <v>222</v>
      </c>
      <c r="C116" s="17" t="s">
        <v>165</v>
      </c>
      <c r="D116" s="20" t="str">
        <f t="shared" si="2"/>
        <v/>
      </c>
      <c r="E116" t="str">
        <f>IFERROR(INDEX($A:$A,MATCH(D116,$B:$B,0)),"")</f>
        <v/>
      </c>
      <c r="F116" s="14"/>
      <c r="G116" t="str">
        <f>_xlfn.TEXTBEFORE(IFERROR(_xlfn.TEXTAFTER(C116,"LET "),"="),"=")</f>
        <v/>
      </c>
      <c r="H116" t="str">
        <f>IFERROR(INDEX(VARS!B:B,MATCH(G116,VARS!A:A,0)),"")</f>
        <v/>
      </c>
      <c r="I116" s="14"/>
    </row>
    <row r="117" spans="1:9" x14ac:dyDescent="0.2">
      <c r="B117" s="2" t="s">
        <v>223</v>
      </c>
      <c r="C117" s="17" t="s">
        <v>224</v>
      </c>
      <c r="D117" s="20" t="str">
        <f t="shared" si="2"/>
        <v/>
      </c>
      <c r="E117" t="str">
        <f>IFERROR(INDEX($A:$A,MATCH(D117,$B:$B,0)),"")</f>
        <v/>
      </c>
      <c r="F117" s="14"/>
      <c r="G117" t="str">
        <f>_xlfn.TEXTBEFORE(IFERROR(_xlfn.TEXTAFTER(C117,"LET "),"="),"=")</f>
        <v/>
      </c>
      <c r="H117" t="str">
        <f>IFERROR(INDEX(VARS!B:B,MATCH(G117,VARS!A:A,0)),"")</f>
        <v/>
      </c>
      <c r="I117" s="14"/>
    </row>
    <row r="118" spans="1:9" x14ac:dyDescent="0.2">
      <c r="B118" s="2" t="s">
        <v>225</v>
      </c>
      <c r="C118" s="17" t="s">
        <v>226</v>
      </c>
      <c r="D118" s="20" t="str">
        <f t="shared" si="2"/>
        <v/>
      </c>
      <c r="E118" t="str">
        <f>IFERROR(INDEX($A:$A,MATCH(D118,$B:$B,0)),"")</f>
        <v/>
      </c>
      <c r="F118" s="14"/>
      <c r="G118" t="str">
        <f>_xlfn.TEXTBEFORE(IFERROR(_xlfn.TEXTAFTER(C118,"LET "),"="),"=")</f>
        <v/>
      </c>
      <c r="H118" t="str">
        <f>IFERROR(INDEX(VARS!B:B,MATCH(G118,VARS!A:A,0)),"")</f>
        <v/>
      </c>
      <c r="I118" s="14"/>
    </row>
    <row r="119" spans="1:9" x14ac:dyDescent="0.2">
      <c r="B119" s="2" t="s">
        <v>227</v>
      </c>
      <c r="C119" s="17" t="s">
        <v>167</v>
      </c>
      <c r="D119" s="20" t="str">
        <f t="shared" si="2"/>
        <v>1500</v>
      </c>
      <c r="E119" t="str">
        <f>IFERROR(INDEX($A:$A,MATCH(D119,$B:$B,0)),"")</f>
        <v>DONERENDER</v>
      </c>
      <c r="F119" s="14"/>
      <c r="G119" t="str">
        <f>_xlfn.TEXTBEFORE(IFERROR(_xlfn.TEXTAFTER(C119,"LET "),"="),"=")</f>
        <v/>
      </c>
      <c r="H119" t="str">
        <f>IFERROR(INDEX(VARS!B:B,MATCH(G119,VARS!A:A,0)),"")</f>
        <v/>
      </c>
      <c r="I119" s="14"/>
    </row>
    <row r="120" spans="1:9" x14ac:dyDescent="0.2">
      <c r="A120" t="s">
        <v>621</v>
      </c>
      <c r="B120" s="2" t="s">
        <v>228</v>
      </c>
      <c r="C120" s="19" t="s">
        <v>229</v>
      </c>
      <c r="D120" s="20" t="str">
        <f t="shared" si="2"/>
        <v/>
      </c>
      <c r="E120" t="str">
        <f>IFERROR(INDEX($A:$A,MATCH(D120,$B:$B,0)),"")</f>
        <v/>
      </c>
      <c r="F120" s="14"/>
      <c r="G120" t="str">
        <f>_xlfn.TEXTBEFORE(IFERROR(_xlfn.TEXTAFTER(C120,"LET "),"="),"=")</f>
        <v/>
      </c>
      <c r="H120" t="str">
        <f>IFERROR(INDEX(VARS!B:B,MATCH(G120,VARS!A:A,0)),"")</f>
        <v/>
      </c>
      <c r="I120" s="14"/>
    </row>
    <row r="121" spans="1:9" x14ac:dyDescent="0.2">
      <c r="B121" s="2" t="s">
        <v>230</v>
      </c>
      <c r="C121" s="19" t="s">
        <v>231</v>
      </c>
      <c r="D121" s="20" t="str">
        <f t="shared" si="2"/>
        <v>1290</v>
      </c>
      <c r="E121" t="str">
        <f>IFERROR(INDEX($A:$A,MATCH(D121,$B:$B,0)),"")</f>
        <v>RENDER10</v>
      </c>
      <c r="F121" s="14"/>
      <c r="G121" t="str">
        <f>_xlfn.TEXTBEFORE(IFERROR(_xlfn.TEXTAFTER(C121,"LET "),"="),"=")</f>
        <v/>
      </c>
      <c r="H121" t="str">
        <f>IFERROR(INDEX(VARS!B:B,MATCH(G121,VARS!A:A,0)),"")</f>
        <v/>
      </c>
      <c r="I121" s="14"/>
    </row>
    <row r="122" spans="1:9" x14ac:dyDescent="0.2">
      <c r="B122" s="2" t="s">
        <v>232</v>
      </c>
      <c r="C122" s="19" t="s">
        <v>233</v>
      </c>
      <c r="D122" s="20" t="str">
        <f t="shared" si="2"/>
        <v/>
      </c>
      <c r="E122" t="str">
        <f>IFERROR(INDEX($A:$A,MATCH(D122,$B:$B,0)),"")</f>
        <v/>
      </c>
      <c r="F122" s="23" t="s">
        <v>686</v>
      </c>
      <c r="G122" t="str">
        <f>_xlfn.TEXTBEFORE(IFERROR(_xlfn.TEXTAFTER(C122,"LET "),"="),"=")</f>
        <v/>
      </c>
      <c r="H122" t="str">
        <f>IFERROR(INDEX(VARS!B:B,MATCH(G122,VARS!A:A,0)),"")</f>
        <v/>
      </c>
      <c r="I122" s="14"/>
    </row>
    <row r="123" spans="1:9" x14ac:dyDescent="0.2">
      <c r="B123" s="2" t="s">
        <v>234</v>
      </c>
      <c r="C123" s="19" t="s">
        <v>235</v>
      </c>
      <c r="D123" s="20" t="str">
        <f t="shared" si="2"/>
        <v/>
      </c>
      <c r="E123" t="str">
        <f>IFERROR(INDEX($A:$A,MATCH(D123,$B:$B,0)),"")</f>
        <v/>
      </c>
      <c r="F123" s="14"/>
      <c r="G123" t="str">
        <f>_xlfn.TEXTBEFORE(IFERROR(_xlfn.TEXTAFTER(C123,"LET "),"="),"=")</f>
        <v/>
      </c>
      <c r="H123" t="str">
        <f>IFERROR(INDEX(VARS!B:B,MATCH(G123,VARS!A:A,0)),"")</f>
        <v/>
      </c>
      <c r="I123" s="14"/>
    </row>
    <row r="124" spans="1:9" x14ac:dyDescent="0.2">
      <c r="B124" s="2" t="s">
        <v>236</v>
      </c>
      <c r="C124" s="19" t="s">
        <v>237</v>
      </c>
      <c r="D124" s="20" t="str">
        <f t="shared" si="2"/>
        <v/>
      </c>
      <c r="E124" t="str">
        <f>IFERROR(INDEX($A:$A,MATCH(D124,$B:$B,0)),"")</f>
        <v/>
      </c>
      <c r="F124" s="14"/>
      <c r="G124" t="str">
        <f>_xlfn.TEXTBEFORE(IFERROR(_xlfn.TEXTAFTER(C124,"LET "),"="),"=")</f>
        <v/>
      </c>
      <c r="H124" t="str">
        <f>IFERROR(INDEX(VARS!B:B,MATCH(G124,VARS!A:A,0)),"")</f>
        <v/>
      </c>
      <c r="I124" s="14"/>
    </row>
    <row r="125" spans="1:9" x14ac:dyDescent="0.2">
      <c r="B125" s="2" t="s">
        <v>238</v>
      </c>
      <c r="C125" s="19" t="s">
        <v>239</v>
      </c>
      <c r="D125" s="20" t="str">
        <f t="shared" si="2"/>
        <v/>
      </c>
      <c r="E125" t="str">
        <f>IFERROR(INDEX($A:$A,MATCH(D125,$B:$B,0)),"")</f>
        <v/>
      </c>
      <c r="F125" s="14"/>
      <c r="G125" t="str">
        <f>_xlfn.TEXTBEFORE(IFERROR(_xlfn.TEXTAFTER(C125,"LET "),"="),"=")</f>
        <v/>
      </c>
      <c r="H125" t="str">
        <f>IFERROR(INDEX(VARS!B:B,MATCH(G125,VARS!A:A,0)),"")</f>
        <v/>
      </c>
      <c r="I125" s="14"/>
    </row>
    <row r="126" spans="1:9" x14ac:dyDescent="0.2">
      <c r="B126" s="2" t="s">
        <v>240</v>
      </c>
      <c r="C126" s="19" t="s">
        <v>192</v>
      </c>
      <c r="D126" s="20" t="str">
        <f t="shared" si="2"/>
        <v/>
      </c>
      <c r="E126" t="str">
        <f>IFERROR(INDEX($A:$A,MATCH(D126,$B:$B,0)),"")</f>
        <v/>
      </c>
      <c r="F126" s="14"/>
      <c r="G126" t="str">
        <f>_xlfn.TEXTBEFORE(IFERROR(_xlfn.TEXTAFTER(C126,"LET "),"="),"=")</f>
        <v/>
      </c>
      <c r="H126" t="str">
        <f>IFERROR(INDEX(VARS!B:B,MATCH(G126,VARS!A:A,0)),"")</f>
        <v/>
      </c>
      <c r="I126" s="14"/>
    </row>
    <row r="127" spans="1:9" x14ac:dyDescent="0.2">
      <c r="B127" s="2" t="s">
        <v>241</v>
      </c>
      <c r="C127" s="19" t="s">
        <v>167</v>
      </c>
      <c r="D127" s="20" t="str">
        <f t="shared" si="2"/>
        <v>1500</v>
      </c>
      <c r="E127" t="str">
        <f>IFERROR(INDEX($A:$A,MATCH(D127,$B:$B,0)),"")</f>
        <v>DONERENDER</v>
      </c>
      <c r="F127" s="14"/>
      <c r="G127" t="str">
        <f>_xlfn.TEXTBEFORE(IFERROR(_xlfn.TEXTAFTER(C127,"LET "),"="),"=")</f>
        <v/>
      </c>
      <c r="H127" t="str">
        <f>IFERROR(INDEX(VARS!B:B,MATCH(G127,VARS!A:A,0)),"")</f>
        <v/>
      </c>
      <c r="I127" s="14"/>
    </row>
    <row r="128" spans="1:9" x14ac:dyDescent="0.2">
      <c r="A128" t="s">
        <v>622</v>
      </c>
      <c r="B128" s="2" t="s">
        <v>242</v>
      </c>
      <c r="C128" s="17" t="s">
        <v>243</v>
      </c>
      <c r="D128" s="20" t="str">
        <f t="shared" si="2"/>
        <v/>
      </c>
      <c r="E128" t="str">
        <f>IFERROR(INDEX($A:$A,MATCH(D128,$B:$B,0)),"")</f>
        <v/>
      </c>
      <c r="F128" s="14"/>
      <c r="G128" t="str">
        <f>_xlfn.TEXTBEFORE(IFERROR(_xlfn.TEXTAFTER(C128,"LET "),"="),"=")</f>
        <v/>
      </c>
      <c r="H128" t="str">
        <f>IFERROR(INDEX(VARS!B:B,MATCH(G128,VARS!A:A,0)),"")</f>
        <v/>
      </c>
      <c r="I128" s="14"/>
    </row>
    <row r="129" spans="1:9" x14ac:dyDescent="0.2">
      <c r="B129" s="2" t="s">
        <v>244</v>
      </c>
      <c r="C129" s="17" t="s">
        <v>245</v>
      </c>
      <c r="D129" s="20" t="str">
        <f t="shared" si="2"/>
        <v>1320</v>
      </c>
      <c r="E129" t="str">
        <f>IFERROR(INDEX($A:$A,MATCH(D129,$B:$B,0)),"")</f>
        <v>RENDERJACK</v>
      </c>
      <c r="F129" s="14"/>
      <c r="G129" t="str">
        <f>_xlfn.TEXTBEFORE(IFERROR(_xlfn.TEXTAFTER(C129,"LET "),"="),"=")</f>
        <v/>
      </c>
      <c r="H129" t="str">
        <f>IFERROR(INDEX(VARS!B:B,MATCH(G129,VARS!A:A,0)),"")</f>
        <v/>
      </c>
      <c r="I129" s="14"/>
    </row>
    <row r="130" spans="1:9" x14ac:dyDescent="0.2">
      <c r="B130" s="2" t="s">
        <v>246</v>
      </c>
      <c r="C130" s="17" t="s">
        <v>247</v>
      </c>
      <c r="D130" s="20" t="str">
        <f t="shared" si="2"/>
        <v/>
      </c>
      <c r="E130" t="str">
        <f>IFERROR(INDEX($A:$A,MATCH(D130,$B:$B,0)),"")</f>
        <v/>
      </c>
      <c r="F130" s="23" t="s">
        <v>687</v>
      </c>
      <c r="G130" t="str">
        <f>_xlfn.TEXTBEFORE(IFERROR(_xlfn.TEXTAFTER(C130,"LET "),"="),"=")</f>
        <v/>
      </c>
      <c r="H130" t="str">
        <f>IFERROR(INDEX(VARS!B:B,MATCH(G130,VARS!A:A,0)),"")</f>
        <v/>
      </c>
      <c r="I130" s="14"/>
    </row>
    <row r="131" spans="1:9" x14ac:dyDescent="0.2">
      <c r="B131" s="2" t="s">
        <v>248</v>
      </c>
      <c r="C131" s="17" t="s">
        <v>249</v>
      </c>
      <c r="D131" s="20" t="str">
        <f t="shared" si="2"/>
        <v/>
      </c>
      <c r="E131" t="str">
        <f>IFERROR(INDEX($A:$A,MATCH(D131,$B:$B,0)),"")</f>
        <v/>
      </c>
      <c r="F131" s="14"/>
      <c r="G131" t="str">
        <f>_xlfn.TEXTBEFORE(IFERROR(_xlfn.TEXTAFTER(C131,"LET "),"="),"=")</f>
        <v/>
      </c>
      <c r="H131" t="str">
        <f>IFERROR(INDEX(VARS!B:B,MATCH(G131,VARS!A:A,0)),"")</f>
        <v/>
      </c>
      <c r="I131" s="14"/>
    </row>
    <row r="132" spans="1:9" x14ac:dyDescent="0.2">
      <c r="B132" s="2" t="s">
        <v>250</v>
      </c>
      <c r="C132" s="17" t="s">
        <v>167</v>
      </c>
      <c r="D132" s="20" t="str">
        <f t="shared" si="2"/>
        <v>1500</v>
      </c>
      <c r="E132" t="str">
        <f>IFERROR(INDEX($A:$A,MATCH(D132,$B:$B,0)),"")</f>
        <v>DONERENDER</v>
      </c>
      <c r="F132" s="14"/>
      <c r="G132" t="str">
        <f>_xlfn.TEXTBEFORE(IFERROR(_xlfn.TEXTAFTER(C132,"LET "),"="),"=")</f>
        <v/>
      </c>
      <c r="H132" t="str">
        <f>IFERROR(INDEX(VARS!B:B,MATCH(G132,VARS!A:A,0)),"")</f>
        <v/>
      </c>
      <c r="I132" s="14"/>
    </row>
    <row r="133" spans="1:9" x14ac:dyDescent="0.2">
      <c r="A133" t="s">
        <v>623</v>
      </c>
      <c r="B133" s="2" t="s">
        <v>251</v>
      </c>
      <c r="C133" s="19" t="s">
        <v>252</v>
      </c>
      <c r="D133" s="20" t="str">
        <f t="shared" si="2"/>
        <v/>
      </c>
      <c r="E133" t="str">
        <f>IFERROR(INDEX($A:$A,MATCH(D133,$B:$B,0)),"")</f>
        <v/>
      </c>
      <c r="F133" s="14"/>
      <c r="G133" t="str">
        <f>_xlfn.TEXTBEFORE(IFERROR(_xlfn.TEXTAFTER(C133,"LET "),"="),"=")</f>
        <v/>
      </c>
      <c r="H133" t="str">
        <f>IFERROR(INDEX(VARS!B:B,MATCH(G133,VARS!A:A,0)),"")</f>
        <v/>
      </c>
      <c r="I133" s="14"/>
    </row>
    <row r="134" spans="1:9" x14ac:dyDescent="0.2">
      <c r="B134" s="2" t="s">
        <v>253</v>
      </c>
      <c r="C134" s="19" t="s">
        <v>254</v>
      </c>
      <c r="D134" s="20" t="str">
        <f t="shared" si="2"/>
        <v>1370</v>
      </c>
      <c r="E134" t="str">
        <f>IFERROR(INDEX($A:$A,MATCH(D134,$B:$B,0)),"")</f>
        <v>RENDERQUEEN</v>
      </c>
      <c r="F134" s="14"/>
      <c r="G134" t="str">
        <f>_xlfn.TEXTBEFORE(IFERROR(_xlfn.TEXTAFTER(C134,"LET "),"="),"=")</f>
        <v/>
      </c>
      <c r="H134" t="str">
        <f>IFERROR(INDEX(VARS!B:B,MATCH(G134,VARS!A:A,0)),"")</f>
        <v/>
      </c>
      <c r="I134" s="14"/>
    </row>
    <row r="135" spans="1:9" x14ac:dyDescent="0.2">
      <c r="B135" s="2" t="s">
        <v>255</v>
      </c>
      <c r="C135" s="19" t="s">
        <v>249</v>
      </c>
      <c r="D135" s="20" t="str">
        <f t="shared" si="2"/>
        <v/>
      </c>
      <c r="E135" t="str">
        <f>IFERROR(INDEX($A:$A,MATCH(D135,$B:$B,0)),"")</f>
        <v/>
      </c>
      <c r="F135" s="23" t="s">
        <v>688</v>
      </c>
      <c r="G135" t="str">
        <f>_xlfn.TEXTBEFORE(IFERROR(_xlfn.TEXTAFTER(C135,"LET "),"="),"=")</f>
        <v/>
      </c>
      <c r="H135" t="str">
        <f>IFERROR(INDEX(VARS!B:B,MATCH(G135,VARS!A:A,0)),"")</f>
        <v/>
      </c>
      <c r="I135" s="14"/>
    </row>
    <row r="136" spans="1:9" x14ac:dyDescent="0.2">
      <c r="B136" s="2" t="s">
        <v>256</v>
      </c>
      <c r="C136" s="19" t="s">
        <v>257</v>
      </c>
      <c r="D136" s="20" t="str">
        <f t="shared" si="2"/>
        <v/>
      </c>
      <c r="E136" t="str">
        <f>IFERROR(INDEX($A:$A,MATCH(D136,$B:$B,0)),"")</f>
        <v/>
      </c>
      <c r="F136" s="14"/>
      <c r="G136" t="str">
        <f>_xlfn.TEXTBEFORE(IFERROR(_xlfn.TEXTAFTER(C136,"LET "),"="),"=")</f>
        <v/>
      </c>
      <c r="H136" t="str">
        <f>IFERROR(INDEX(VARS!B:B,MATCH(G136,VARS!A:A,0)),"")</f>
        <v/>
      </c>
      <c r="I136" s="14"/>
    </row>
    <row r="137" spans="1:9" x14ac:dyDescent="0.2">
      <c r="B137" s="2" t="s">
        <v>258</v>
      </c>
      <c r="C137" s="19" t="s">
        <v>182</v>
      </c>
      <c r="D137" s="20" t="str">
        <f t="shared" si="2"/>
        <v/>
      </c>
      <c r="E137" t="str">
        <f>IFERROR(INDEX($A:$A,MATCH(D137,$B:$B,0)),"")</f>
        <v/>
      </c>
      <c r="F137" s="14"/>
      <c r="G137" t="str">
        <f>_xlfn.TEXTBEFORE(IFERROR(_xlfn.TEXTAFTER(C137,"LET "),"="),"=")</f>
        <v/>
      </c>
      <c r="H137" t="str">
        <f>IFERROR(INDEX(VARS!B:B,MATCH(G137,VARS!A:A,0)),"")</f>
        <v/>
      </c>
      <c r="I137" s="14"/>
    </row>
    <row r="138" spans="1:9" x14ac:dyDescent="0.2">
      <c r="B138" s="2" t="s">
        <v>259</v>
      </c>
      <c r="C138" s="19" t="s">
        <v>167</v>
      </c>
      <c r="D138" s="20" t="str">
        <f t="shared" si="2"/>
        <v>1500</v>
      </c>
      <c r="E138" t="str">
        <f>IFERROR(INDEX($A:$A,MATCH(D138,$B:$B,0)),"")</f>
        <v>DONERENDER</v>
      </c>
      <c r="F138" s="14"/>
      <c r="G138" t="str">
        <f>_xlfn.TEXTBEFORE(IFERROR(_xlfn.TEXTAFTER(C138,"LET "),"="),"=")</f>
        <v/>
      </c>
      <c r="H138" t="str">
        <f>IFERROR(INDEX(VARS!B:B,MATCH(G138,VARS!A:A,0)),"")</f>
        <v/>
      </c>
      <c r="I138" s="14"/>
    </row>
    <row r="139" spans="1:9" x14ac:dyDescent="0.2">
      <c r="A139" t="s">
        <v>624</v>
      </c>
      <c r="B139" s="2" t="s">
        <v>260</v>
      </c>
      <c r="C139" s="17" t="s">
        <v>261</v>
      </c>
      <c r="D139" s="20" t="str">
        <f t="shared" si="2"/>
        <v/>
      </c>
      <c r="E139" t="str">
        <f>IFERROR(INDEX($A:$A,MATCH(D139,$B:$B,0)),"")</f>
        <v/>
      </c>
      <c r="F139" s="14"/>
      <c r="G139" t="str">
        <f>_xlfn.TEXTBEFORE(IFERROR(_xlfn.TEXTAFTER(C139,"LET "),"="),"=")</f>
        <v/>
      </c>
      <c r="H139" t="str">
        <f>IFERROR(INDEX(VARS!B:B,MATCH(G139,VARS!A:A,0)),"")</f>
        <v/>
      </c>
      <c r="I139" s="14"/>
    </row>
    <row r="140" spans="1:9" x14ac:dyDescent="0.2">
      <c r="B140" s="2" t="s">
        <v>262</v>
      </c>
      <c r="C140" s="17" t="s">
        <v>263</v>
      </c>
      <c r="D140" s="20" t="str">
        <f t="shared" si="2"/>
        <v>1410</v>
      </c>
      <c r="E140" t="str">
        <f>IFERROR(INDEX($A:$A,MATCH(D140,$B:$B,0)),"")</f>
        <v>RENDERKING</v>
      </c>
      <c r="F140" s="14"/>
      <c r="G140" t="str">
        <f>_xlfn.TEXTBEFORE(IFERROR(_xlfn.TEXTAFTER(C140,"LET "),"="),"=")</f>
        <v/>
      </c>
      <c r="H140" t="str">
        <f>IFERROR(INDEX(VARS!B:B,MATCH(G140,VARS!A:A,0)),"")</f>
        <v/>
      </c>
      <c r="I140" s="14"/>
    </row>
    <row r="141" spans="1:9" x14ac:dyDescent="0.2">
      <c r="B141" s="2" t="s">
        <v>264</v>
      </c>
      <c r="C141" s="17" t="s">
        <v>247</v>
      </c>
      <c r="D141" s="20" t="str">
        <f t="shared" si="2"/>
        <v/>
      </c>
      <c r="E141" t="str">
        <f>IFERROR(INDEX($A:$A,MATCH(D141,$B:$B,0)),"")</f>
        <v/>
      </c>
      <c r="F141" s="23" t="s">
        <v>689</v>
      </c>
      <c r="G141" t="str">
        <f>_xlfn.TEXTBEFORE(IFERROR(_xlfn.TEXTAFTER(C141,"LET "),"="),"=")</f>
        <v/>
      </c>
      <c r="H141" t="str">
        <f>IFERROR(INDEX(VARS!B:B,MATCH(G141,VARS!A:A,0)),"")</f>
        <v/>
      </c>
      <c r="I141" s="14"/>
    </row>
    <row r="142" spans="1:9" x14ac:dyDescent="0.2">
      <c r="B142" s="2" t="s">
        <v>265</v>
      </c>
      <c r="C142" s="17" t="s">
        <v>249</v>
      </c>
      <c r="D142" s="20" t="str">
        <f t="shared" si="2"/>
        <v/>
      </c>
      <c r="E142" t="str">
        <f>IFERROR(INDEX($A:$A,MATCH(D142,$B:$B,0)),"")</f>
        <v/>
      </c>
      <c r="F142" s="14"/>
      <c r="G142" t="str">
        <f>_xlfn.TEXTBEFORE(IFERROR(_xlfn.TEXTAFTER(C142,"LET "),"="),"=")</f>
        <v/>
      </c>
      <c r="H142" t="str">
        <f>IFERROR(INDEX(VARS!B:B,MATCH(G142,VARS!A:A,0)),"")</f>
        <v/>
      </c>
      <c r="I142" s="14"/>
    </row>
    <row r="143" spans="1:9" x14ac:dyDescent="0.2">
      <c r="B143" s="2" t="s">
        <v>266</v>
      </c>
      <c r="C143" s="17" t="s">
        <v>267</v>
      </c>
      <c r="D143" s="20" t="str">
        <f t="shared" si="2"/>
        <v/>
      </c>
      <c r="E143" t="str">
        <f>IFERROR(INDEX($A:$A,MATCH(D143,$B:$B,0)),"")</f>
        <v/>
      </c>
      <c r="F143" s="14"/>
      <c r="G143" t="str">
        <f>_xlfn.TEXTBEFORE(IFERROR(_xlfn.TEXTAFTER(C143,"LET "),"="),"=")</f>
        <v/>
      </c>
      <c r="H143" t="str">
        <f>IFERROR(INDEX(VARS!B:B,MATCH(G143,VARS!A:A,0)),"")</f>
        <v/>
      </c>
      <c r="I143" s="14"/>
    </row>
    <row r="144" spans="1:9" x14ac:dyDescent="0.2">
      <c r="B144" s="2" t="s">
        <v>268</v>
      </c>
      <c r="C144" s="17" t="s">
        <v>269</v>
      </c>
      <c r="D144" s="20" t="str">
        <f t="shared" si="2"/>
        <v/>
      </c>
      <c r="E144" t="str">
        <f>IFERROR(INDEX($A:$A,MATCH(D144,$B:$B,0)),"")</f>
        <v/>
      </c>
      <c r="F144" s="14"/>
      <c r="G144" t="str">
        <f>_xlfn.TEXTBEFORE(IFERROR(_xlfn.TEXTAFTER(C144,"LET "),"="),"=")</f>
        <v/>
      </c>
      <c r="H144" t="str">
        <f>IFERROR(INDEX(VARS!B:B,MATCH(G144,VARS!A:A,0)),"")</f>
        <v/>
      </c>
      <c r="I144" s="14"/>
    </row>
    <row r="145" spans="1:9" x14ac:dyDescent="0.2">
      <c r="B145" s="2" t="s">
        <v>270</v>
      </c>
      <c r="C145" s="17" t="s">
        <v>167</v>
      </c>
      <c r="D145" s="20" t="str">
        <f t="shared" si="2"/>
        <v>1500</v>
      </c>
      <c r="E145" t="str">
        <f>IFERROR(INDEX($A:$A,MATCH(D145,$B:$B,0)),"")</f>
        <v>DONERENDER</v>
      </c>
      <c r="F145" s="14"/>
      <c r="G145" t="str">
        <f>_xlfn.TEXTBEFORE(IFERROR(_xlfn.TEXTAFTER(C145,"LET "),"="),"=")</f>
        <v/>
      </c>
      <c r="H145" t="str">
        <f>IFERROR(INDEX(VARS!B:B,MATCH(G145,VARS!A:A,0)),"")</f>
        <v/>
      </c>
      <c r="I145" s="14"/>
    </row>
    <row r="146" spans="1:9" x14ac:dyDescent="0.2">
      <c r="A146" t="s">
        <v>625</v>
      </c>
      <c r="B146" s="2" t="s">
        <v>271</v>
      </c>
      <c r="C146" s="19" t="s">
        <v>272</v>
      </c>
      <c r="D146" s="20" t="str">
        <f t="shared" si="2"/>
        <v/>
      </c>
      <c r="E146" t="str">
        <f>IFERROR(INDEX($A:$A,MATCH(D146,$B:$B,0)),"")</f>
        <v/>
      </c>
      <c r="F146" s="14"/>
      <c r="G146" t="str">
        <f>_xlfn.TEXTBEFORE(IFERROR(_xlfn.TEXTAFTER(C146,"LET "),"="),"=")</f>
        <v/>
      </c>
      <c r="H146" t="str">
        <f>IFERROR(INDEX(VARS!B:B,MATCH(G146,VARS!A:A,0)),"")</f>
        <v/>
      </c>
      <c r="I146" s="14"/>
    </row>
    <row r="147" spans="1:9" x14ac:dyDescent="0.2">
      <c r="B147" s="2" t="s">
        <v>273</v>
      </c>
      <c r="C147" s="19" t="s">
        <v>274</v>
      </c>
      <c r="D147" s="20" t="str">
        <f t="shared" si="2"/>
        <v>1440</v>
      </c>
      <c r="E147" t="str">
        <f>IFERROR(INDEX($A:$A,MATCH(D147,$B:$B,0)),"")</f>
        <v>RENDERACE</v>
      </c>
      <c r="F147" s="14"/>
      <c r="G147" t="str">
        <f>_xlfn.TEXTBEFORE(IFERROR(_xlfn.TEXTAFTER(C147,"LET "),"="),"=")</f>
        <v/>
      </c>
      <c r="H147" t="str">
        <f>IFERROR(INDEX(VARS!B:B,MATCH(G147,VARS!A:A,0)),"")</f>
        <v/>
      </c>
      <c r="I147" s="14"/>
    </row>
    <row r="148" spans="1:9" x14ac:dyDescent="0.2">
      <c r="B148" s="2" t="s">
        <v>275</v>
      </c>
      <c r="C148" s="19" t="s">
        <v>247</v>
      </c>
      <c r="D148" s="20" t="str">
        <f t="shared" si="2"/>
        <v/>
      </c>
      <c r="E148" t="str">
        <f>IFERROR(INDEX($A:$A,MATCH(D148,$B:$B,0)),"")</f>
        <v/>
      </c>
      <c r="F148" s="23" t="s">
        <v>690</v>
      </c>
      <c r="G148" t="str">
        <f>_xlfn.TEXTBEFORE(IFERROR(_xlfn.TEXTAFTER(C148,"LET "),"="),"=")</f>
        <v/>
      </c>
      <c r="H148" t="str">
        <f>IFERROR(INDEX(VARS!B:B,MATCH(G148,VARS!A:A,0)),"")</f>
        <v/>
      </c>
      <c r="I148" s="14"/>
    </row>
    <row r="149" spans="1:9" x14ac:dyDescent="0.2">
      <c r="B149" s="2" t="s">
        <v>276</v>
      </c>
      <c r="C149" s="19" t="s">
        <v>235</v>
      </c>
      <c r="D149" s="20" t="str">
        <f t="shared" si="2"/>
        <v/>
      </c>
      <c r="E149" t="str">
        <f>IFERROR(INDEX($A:$A,MATCH(D149,$B:$B,0)),"")</f>
        <v/>
      </c>
      <c r="F149" s="14"/>
      <c r="G149" t="str">
        <f>_xlfn.TEXTBEFORE(IFERROR(_xlfn.TEXTAFTER(C149,"LET "),"="),"=")</f>
        <v/>
      </c>
      <c r="H149" t="str">
        <f>IFERROR(INDEX(VARS!B:B,MATCH(G149,VARS!A:A,0)),"")</f>
        <v/>
      </c>
      <c r="I149" s="14"/>
    </row>
    <row r="150" spans="1:9" x14ac:dyDescent="0.2">
      <c r="B150" s="2" t="s">
        <v>277</v>
      </c>
      <c r="C150" s="19" t="s">
        <v>239</v>
      </c>
      <c r="D150" s="20" t="str">
        <f t="shared" si="2"/>
        <v/>
      </c>
      <c r="E150" t="str">
        <f>IFERROR(INDEX($A:$A,MATCH(D150,$B:$B,0)),"")</f>
        <v/>
      </c>
      <c r="F150" s="14"/>
      <c r="G150" t="str">
        <f>_xlfn.TEXTBEFORE(IFERROR(_xlfn.TEXTAFTER(C150,"LET "),"="),"=")</f>
        <v/>
      </c>
      <c r="H150" t="str">
        <f>IFERROR(INDEX(VARS!B:B,MATCH(G150,VARS!A:A,0)),"")</f>
        <v/>
      </c>
      <c r="I150" s="14"/>
    </row>
    <row r="151" spans="1:9" x14ac:dyDescent="0.2">
      <c r="B151" s="2" t="s">
        <v>278</v>
      </c>
      <c r="C151" s="19" t="s">
        <v>279</v>
      </c>
      <c r="D151" s="20" t="str">
        <f t="shared" si="2"/>
        <v/>
      </c>
      <c r="E151" t="str">
        <f>IFERROR(INDEX($A:$A,MATCH(D151,$B:$B,0)),"")</f>
        <v/>
      </c>
      <c r="F151" s="14"/>
      <c r="G151" t="str">
        <f>_xlfn.TEXTBEFORE(IFERROR(_xlfn.TEXTAFTER(C151,"LET "),"="),"=")</f>
        <v/>
      </c>
      <c r="H151" t="str">
        <f>IFERROR(INDEX(VARS!B:B,MATCH(G151,VARS!A:A,0)),"")</f>
        <v/>
      </c>
      <c r="I151" s="14"/>
    </row>
    <row r="152" spans="1:9" x14ac:dyDescent="0.2">
      <c r="B152" s="2" t="s">
        <v>280</v>
      </c>
      <c r="C152" s="19" t="s">
        <v>167</v>
      </c>
      <c r="D152" s="20" t="str">
        <f t="shared" si="2"/>
        <v>1500</v>
      </c>
      <c r="E152" t="str">
        <f>IFERROR(INDEX($A:$A,MATCH(D152,$B:$B,0)),"")</f>
        <v>DONERENDER</v>
      </c>
      <c r="F152" s="14"/>
      <c r="G152" t="str">
        <f>_xlfn.TEXTBEFORE(IFERROR(_xlfn.TEXTAFTER(C152,"LET "),"="),"=")</f>
        <v/>
      </c>
      <c r="H152" t="str">
        <f>IFERROR(INDEX(VARS!B:B,MATCH(G152,VARS!A:A,0)),"")</f>
        <v/>
      </c>
      <c r="I152" s="14"/>
    </row>
    <row r="153" spans="1:9" x14ac:dyDescent="0.2">
      <c r="A153" t="s">
        <v>626</v>
      </c>
      <c r="B153" s="2" t="s">
        <v>281</v>
      </c>
      <c r="C153" s="17" t="s">
        <v>282</v>
      </c>
      <c r="D153" s="20" t="str">
        <f t="shared" si="2"/>
        <v/>
      </c>
      <c r="E153" t="str">
        <f>IFERROR(INDEX($A:$A,MATCH(D153,$B:$B,0)),"")</f>
        <v/>
      </c>
      <c r="F153" s="14"/>
      <c r="G153" t="str">
        <f>_xlfn.TEXTBEFORE(IFERROR(_xlfn.TEXTAFTER(C153,"LET "),"="),"=")</f>
        <v/>
      </c>
      <c r="H153" t="str">
        <f>IFERROR(INDEX(VARS!B:B,MATCH(G153,VARS!A:A,0)),"")</f>
        <v/>
      </c>
      <c r="I153" s="14"/>
    </row>
    <row r="154" spans="1:9" x14ac:dyDescent="0.2">
      <c r="B154" s="2" t="s">
        <v>283</v>
      </c>
      <c r="C154" s="17" t="s">
        <v>192</v>
      </c>
      <c r="D154" s="20" t="str">
        <f t="shared" si="2"/>
        <v/>
      </c>
      <c r="E154" t="str">
        <f>IFERROR(INDEX($A:$A,MATCH(D154,$B:$B,0)),"")</f>
        <v/>
      </c>
      <c r="F154" s="23" t="s">
        <v>691</v>
      </c>
      <c r="G154" t="str">
        <f>_xlfn.TEXTBEFORE(IFERROR(_xlfn.TEXTAFTER(C154,"LET "),"="),"=")</f>
        <v/>
      </c>
      <c r="H154" t="str">
        <f>IFERROR(INDEX(VARS!B:B,MATCH(G154,VARS!A:A,0)),"")</f>
        <v/>
      </c>
      <c r="I154" s="14"/>
    </row>
    <row r="155" spans="1:9" x14ac:dyDescent="0.2">
      <c r="A155" t="s">
        <v>627</v>
      </c>
      <c r="B155" s="2" t="s">
        <v>284</v>
      </c>
      <c r="C155" s="17" t="s">
        <v>285</v>
      </c>
      <c r="D155" s="20" t="str">
        <f t="shared" si="2"/>
        <v/>
      </c>
      <c r="E155" t="str">
        <f>IFERROR(INDEX($A:$A,MATCH(D155,$B:$B,0)),"")</f>
        <v/>
      </c>
      <c r="F155" s="14"/>
      <c r="G155" t="str">
        <f>_xlfn.TEXTBEFORE(IFERROR(_xlfn.TEXTAFTER(C155,"LET "),"="),"=")</f>
        <v/>
      </c>
      <c r="H155" t="str">
        <f>IFERROR(INDEX(VARS!B:B,MATCH(G155,VARS!A:A,0)),"")</f>
        <v/>
      </c>
      <c r="I155" s="14"/>
    </row>
    <row r="156" spans="1:9" x14ac:dyDescent="0.2">
      <c r="B156" s="2" t="s">
        <v>286</v>
      </c>
      <c r="C156" s="17" t="s">
        <v>287</v>
      </c>
      <c r="D156" s="20" t="str">
        <f t="shared" si="2"/>
        <v>3000</v>
      </c>
      <c r="E156" t="str">
        <f>IFERROR(INDEX($A:$A,MATCH(D156,$B:$B,0)),"")</f>
        <v>REVEALCARDS</v>
      </c>
      <c r="F156" s="14"/>
      <c r="G156" t="str">
        <f>_xlfn.TEXTBEFORE(IFERROR(_xlfn.TEXTAFTER(C156,"LET "),"="),"=")</f>
        <v/>
      </c>
      <c r="H156" t="str">
        <f>IFERROR(INDEX(VARS!B:B,MATCH(G156,VARS!A:A,0)),"")</f>
        <v/>
      </c>
      <c r="I156" s="14"/>
    </row>
    <row r="157" spans="1:9" x14ac:dyDescent="0.2">
      <c r="B157" s="2" t="s">
        <v>288</v>
      </c>
      <c r="C157" s="17" t="s">
        <v>289</v>
      </c>
      <c r="D157" s="20" t="str">
        <f t="shared" si="2"/>
        <v/>
      </c>
      <c r="E157" t="str">
        <f>IFERROR(INDEX($A:$A,MATCH(D157,$B:$B,0)),"")</f>
        <v/>
      </c>
      <c r="F157" s="14" t="s">
        <v>665</v>
      </c>
      <c r="G157" t="str">
        <f>_xlfn.TEXTBEFORE(IFERROR(_xlfn.TEXTAFTER(C157,"LET "),"="),"=")</f>
        <v/>
      </c>
      <c r="H157" t="str">
        <f>IFERROR(INDEX(VARS!B:B,MATCH(G157,VARS!A:A,0)),"")</f>
        <v/>
      </c>
      <c r="I157" s="14"/>
    </row>
    <row r="158" spans="1:9" x14ac:dyDescent="0.2">
      <c r="B158" s="2" t="s">
        <v>290</v>
      </c>
      <c r="C158" s="17" t="s">
        <v>291</v>
      </c>
      <c r="D158" s="20" t="str">
        <f t="shared" si="2"/>
        <v>1530</v>
      </c>
      <c r="E158" t="str">
        <f>IFERROR(INDEX($A:$A,MATCH(D158,$B:$B,0)),"")</f>
        <v>STATEP2C1</v>
      </c>
      <c r="F158" s="14"/>
      <c r="G158" t="str">
        <f>_xlfn.TEXTBEFORE(IFERROR(_xlfn.TEXTAFTER(C158,"LET "),"="),"=")</f>
        <v/>
      </c>
      <c r="H158" t="str">
        <f>IFERROR(INDEX(VARS!B:B,MATCH(G158,VARS!A:A,0)),"")</f>
        <v/>
      </c>
      <c r="I158" s="14"/>
    </row>
    <row r="159" spans="1:9" x14ac:dyDescent="0.2">
      <c r="B159" s="2" t="s">
        <v>292</v>
      </c>
      <c r="C159" s="17" t="s">
        <v>293</v>
      </c>
      <c r="D159" s="20" t="str">
        <f t="shared" si="2"/>
        <v>1540</v>
      </c>
      <c r="E159" t="str">
        <f>IFERROR(INDEX($A:$A,MATCH(D159,$B:$B,0)),"")</f>
        <v>STATEP1C2</v>
      </c>
      <c r="F159" s="14"/>
      <c r="G159" t="str">
        <f>_xlfn.TEXTBEFORE(IFERROR(_xlfn.TEXTAFTER(C159,"LET "),"="),"=")</f>
        <v/>
      </c>
      <c r="H159" t="str">
        <f>IFERROR(INDEX(VARS!B:B,MATCH(G159,VARS!A:A,0)),"")</f>
        <v/>
      </c>
      <c r="I159" s="14"/>
    </row>
    <row r="160" spans="1:9" x14ac:dyDescent="0.2">
      <c r="B160" s="2" t="s">
        <v>294</v>
      </c>
      <c r="C160" s="17" t="s">
        <v>295</v>
      </c>
      <c r="D160" s="20" t="str">
        <f t="shared" si="2"/>
        <v>1550</v>
      </c>
      <c r="E160" t="str">
        <f>IFERROR(INDEX($A:$A,MATCH(D160,$B:$B,0)),"")</f>
        <v>STATEP2C2</v>
      </c>
      <c r="F160" s="14"/>
      <c r="G160" t="str">
        <f>_xlfn.TEXTBEFORE(IFERROR(_xlfn.TEXTAFTER(C160,"LET "),"="),"=")</f>
        <v/>
      </c>
      <c r="H160" t="str">
        <f>IFERROR(INDEX(VARS!B:B,MATCH(G160,VARS!A:A,0)),"")</f>
        <v/>
      </c>
      <c r="I160" s="14"/>
    </row>
    <row r="161" spans="1:9" x14ac:dyDescent="0.2">
      <c r="B161" s="2" t="s">
        <v>296</v>
      </c>
      <c r="C161" s="17" t="s">
        <v>297</v>
      </c>
      <c r="D161" s="20" t="str">
        <f t="shared" si="2"/>
        <v>1610</v>
      </c>
      <c r="E161" t="str">
        <f>IFERROR(INDEX($A:$A,MATCH(D161,$B:$B,0)),"")</f>
        <v>HITORHOLD</v>
      </c>
      <c r="F161" s="14"/>
      <c r="G161" t="str">
        <f>_xlfn.TEXTBEFORE(IFERROR(_xlfn.TEXTAFTER(C161,"LET "),"="),"=")</f>
        <v/>
      </c>
      <c r="H161" t="str">
        <f>IFERROR(INDEX(VARS!B:B,MATCH(G161,VARS!A:A,0)),"")</f>
        <v/>
      </c>
      <c r="I161" s="14"/>
    </row>
    <row r="162" spans="1:9" x14ac:dyDescent="0.2">
      <c r="A162" t="s">
        <v>628</v>
      </c>
      <c r="B162" s="2" t="s">
        <v>298</v>
      </c>
      <c r="C162" s="17" t="s">
        <v>299</v>
      </c>
      <c r="D162" s="20" t="str">
        <f t="shared" si="2"/>
        <v/>
      </c>
      <c r="E162" t="str">
        <f>IFERROR(INDEX($A:$A,MATCH(D162,$B:$B,0)),"")</f>
        <v/>
      </c>
      <c r="F162" s="14" t="s">
        <v>672</v>
      </c>
      <c r="G162" t="str">
        <f>_xlfn.TEXTBEFORE(IFERROR(_xlfn.TEXTAFTER(C162,"LET "),"="),"=")</f>
        <v>FILL</v>
      </c>
      <c r="H162" t="str">
        <f>IFERROR(INDEX(VARS!B:B,MATCH(G162,VARS!A:A,0)),"")</f>
        <v/>
      </c>
      <c r="I162" s="14"/>
    </row>
    <row r="163" spans="1:9" x14ac:dyDescent="0.2">
      <c r="B163" s="2" t="s">
        <v>300</v>
      </c>
      <c r="C163" s="17" t="s">
        <v>301</v>
      </c>
      <c r="D163" s="20" t="str">
        <f t="shared" si="2"/>
        <v>660</v>
      </c>
      <c r="E163" t="str">
        <f>IFERROR(INDEX($A:$A,MATCH(D163,$B:$B,0)),"")</f>
        <v>RENDERCARD</v>
      </c>
      <c r="F163" s="14"/>
      <c r="G163" t="str">
        <f>_xlfn.TEXTBEFORE(IFERROR(_xlfn.TEXTAFTER(C163,"LET "),"="),"=")</f>
        <v/>
      </c>
      <c r="H163" t="str">
        <f>IFERROR(INDEX(VARS!B:B,MATCH(G163,VARS!A:A,0)),"")</f>
        <v/>
      </c>
      <c r="I163" s="14"/>
    </row>
    <row r="164" spans="1:9" x14ac:dyDescent="0.2">
      <c r="A164" t="s">
        <v>629</v>
      </c>
      <c r="B164" s="2" t="s">
        <v>302</v>
      </c>
      <c r="C164" s="17" t="s">
        <v>303</v>
      </c>
      <c r="D164" s="20" t="str">
        <f t="shared" si="2"/>
        <v/>
      </c>
      <c r="E164" t="str">
        <f>IFERROR(INDEX($A:$A,MATCH(D164,$B:$B,0)),"")</f>
        <v/>
      </c>
      <c r="F164" s="14" t="s">
        <v>674</v>
      </c>
      <c r="G164" t="str">
        <f>_xlfn.TEXTBEFORE(IFERROR(_xlfn.TEXTAFTER(C164,"LET "),"="),"=")</f>
        <v>FILL</v>
      </c>
      <c r="H164" t="str">
        <f>IFERROR(INDEX(VARS!B:B,MATCH(G164,VARS!A:A,0)),"")</f>
        <v/>
      </c>
      <c r="I164" s="14"/>
    </row>
    <row r="165" spans="1:9" x14ac:dyDescent="0.2">
      <c r="B165" s="2" t="s">
        <v>304</v>
      </c>
      <c r="C165" s="17" t="s">
        <v>305</v>
      </c>
      <c r="D165" s="20" t="str">
        <f t="shared" si="2"/>
        <v/>
      </c>
      <c r="E165" t="str">
        <f>IFERROR(INDEX($A:$A,MATCH(D165,$B:$B,0)),"")</f>
        <v/>
      </c>
      <c r="F165" s="14"/>
      <c r="G165" t="str">
        <f>_xlfn.TEXTBEFORE(IFERROR(_xlfn.TEXTAFTER(C165,"LET "),"="),"=")</f>
        <v>P1C2</v>
      </c>
      <c r="H165" t="str">
        <f>IFERROR(INDEX(VARS!B:B,MATCH(G165,VARS!A:A,0)),"")</f>
        <v/>
      </c>
      <c r="I165" s="14"/>
    </row>
    <row r="166" spans="1:9" x14ac:dyDescent="0.2">
      <c r="B166" s="2" t="s">
        <v>306</v>
      </c>
      <c r="C166" s="17" t="s">
        <v>102</v>
      </c>
      <c r="D166" s="20" t="str">
        <f t="shared" si="2"/>
        <v/>
      </c>
      <c r="E166" t="str">
        <f>IFERROR(INDEX($A:$A,MATCH(D166,$B:$B,0)),"")</f>
        <v/>
      </c>
      <c r="F166" s="14"/>
      <c r="G166" t="str">
        <f>_xlfn.TEXTBEFORE(IFERROR(_xlfn.TEXTAFTER(C166,"LET "),"="),"=")</f>
        <v>P1S</v>
      </c>
      <c r="H166" t="str">
        <f>IFERROR(INDEX(VARS!B:B,MATCH(G166,VARS!A:A,0)),"")</f>
        <v>PLAYER1_SUIT</v>
      </c>
      <c r="I166" s="14"/>
    </row>
    <row r="167" spans="1:9" x14ac:dyDescent="0.2">
      <c r="B167" s="2" t="s">
        <v>307</v>
      </c>
      <c r="C167" s="17" t="s">
        <v>308</v>
      </c>
      <c r="D167" s="20" t="str">
        <f t="shared" si="2"/>
        <v/>
      </c>
      <c r="E167" t="str">
        <f>IFERROR(INDEX($A:$A,MATCH(D167,$B:$B,0)),"")</f>
        <v/>
      </c>
      <c r="F167" s="14"/>
      <c r="G167" t="str">
        <f>_xlfn.TEXTBEFORE(IFERROR(_xlfn.TEXTAFTER(C167,"LET "),"="),"=")</f>
        <v/>
      </c>
      <c r="H167" t="str">
        <f>IFERROR(INDEX(VARS!B:B,MATCH(G167,VARS!A:A,0)),"")</f>
        <v/>
      </c>
      <c r="I167" s="14"/>
    </row>
    <row r="168" spans="1:9" x14ac:dyDescent="0.2">
      <c r="B168" s="2" t="s">
        <v>309</v>
      </c>
      <c r="C168" s="17" t="s">
        <v>310</v>
      </c>
      <c r="D168" s="20" t="str">
        <f t="shared" si="2"/>
        <v/>
      </c>
      <c r="E168" t="str">
        <f>IFERROR(INDEX($A:$A,MATCH(D168,$B:$B,0)),"")</f>
        <v/>
      </c>
      <c r="F168" s="14"/>
      <c r="G168" t="str">
        <f>_xlfn.TEXTBEFORE(IFERROR(_xlfn.TEXTAFTER(C168,"LET "),"="),"=")</f>
        <v/>
      </c>
      <c r="H168" t="str">
        <f>IFERROR(INDEX(VARS!B:B,MATCH(G168,VARS!A:A,0)),"")</f>
        <v/>
      </c>
      <c r="I168" s="14"/>
    </row>
    <row r="169" spans="1:9" x14ac:dyDescent="0.2">
      <c r="B169" s="2" t="s">
        <v>311</v>
      </c>
      <c r="C169" s="17" t="s">
        <v>312</v>
      </c>
      <c r="D169" s="20" t="str">
        <f t="shared" si="2"/>
        <v/>
      </c>
      <c r="E169" t="str">
        <f>IFERROR(INDEX($A:$A,MATCH(D169,$B:$B,0)),"")</f>
        <v/>
      </c>
      <c r="F169" s="14"/>
      <c r="G169" t="str">
        <f>_xlfn.TEXTBEFORE(IFERROR(_xlfn.TEXTAFTER(C169,"LET "),"="),"=")</f>
        <v>P1SUM</v>
      </c>
      <c r="H169" t="str">
        <f>IFERROR(INDEX(VARS!B:B,MATCH(G169,VARS!A:A,0)),"")</f>
        <v>PLAYER1_SUM</v>
      </c>
      <c r="I169" s="14"/>
    </row>
    <row r="170" spans="1:9" x14ac:dyDescent="0.2">
      <c r="B170" s="2" t="s">
        <v>313</v>
      </c>
      <c r="C170" s="17" t="s">
        <v>314</v>
      </c>
      <c r="D170" s="20" t="str">
        <f t="shared" si="2"/>
        <v/>
      </c>
      <c r="E170" t="str">
        <f>IFERROR(INDEX($A:$A,MATCH(D170,$B:$B,0)),"")</f>
        <v/>
      </c>
      <c r="F170" s="14"/>
      <c r="G170" t="str">
        <f>_xlfn.TEXTBEFORE(IFERROR(_xlfn.TEXTAFTER(C170,"LET "),"="),"=")</f>
        <v/>
      </c>
      <c r="H170" t="str">
        <f>IFERROR(INDEX(VARS!B:B,MATCH(G170,VARS!A:A,0)),"")</f>
        <v/>
      </c>
      <c r="I170" s="14"/>
    </row>
    <row r="171" spans="1:9" x14ac:dyDescent="0.2">
      <c r="B171" s="2" t="s">
        <v>315</v>
      </c>
      <c r="C171" s="17" t="s">
        <v>301</v>
      </c>
      <c r="D171" s="20" t="str">
        <f t="shared" si="2"/>
        <v>660</v>
      </c>
      <c r="E171" t="str">
        <f>IFERROR(INDEX($A:$A,MATCH(D171,$B:$B,0)),"")</f>
        <v>RENDERCARD</v>
      </c>
      <c r="F171" s="14"/>
      <c r="G171" t="str">
        <f>_xlfn.TEXTBEFORE(IFERROR(_xlfn.TEXTAFTER(C171,"LET "),"="),"=")</f>
        <v/>
      </c>
      <c r="H171" t="str">
        <f>IFERROR(INDEX(VARS!B:B,MATCH(G171,VARS!A:A,0)),"")</f>
        <v/>
      </c>
      <c r="I171" s="14"/>
    </row>
    <row r="172" spans="1:9" x14ac:dyDescent="0.2">
      <c r="A172" t="s">
        <v>630</v>
      </c>
      <c r="B172" s="2" t="s">
        <v>316</v>
      </c>
      <c r="C172" s="17" t="s">
        <v>317</v>
      </c>
      <c r="D172" s="20" t="str">
        <f t="shared" si="2"/>
        <v/>
      </c>
      <c r="E172" t="str">
        <f>IFERROR(INDEX($A:$A,MATCH(D172,$B:$B,0)),"")</f>
        <v/>
      </c>
      <c r="F172" s="14" t="s">
        <v>673</v>
      </c>
      <c r="G172" t="str">
        <f>_xlfn.TEXTBEFORE(IFERROR(_xlfn.TEXTAFTER(C172,"LET "),"="),"=")</f>
        <v>FILL</v>
      </c>
      <c r="H172" t="str">
        <f>IFERROR(INDEX(VARS!B:B,MATCH(G172,VARS!A:A,0)),"")</f>
        <v/>
      </c>
      <c r="I172" s="14"/>
    </row>
    <row r="173" spans="1:9" x14ac:dyDescent="0.2">
      <c r="B173" s="2" t="s">
        <v>318</v>
      </c>
      <c r="C173" s="17" t="s">
        <v>319</v>
      </c>
      <c r="D173" s="20" t="str">
        <f t="shared" si="2"/>
        <v/>
      </c>
      <c r="E173" t="str">
        <f>IFERROR(INDEX($A:$A,MATCH(D173,$B:$B,0)),"")</f>
        <v/>
      </c>
      <c r="F173" s="14"/>
      <c r="G173" t="str">
        <f>_xlfn.TEXTBEFORE(IFERROR(_xlfn.TEXTAFTER(C173,"LET "),"="),"=")</f>
        <v>P2C2</v>
      </c>
      <c r="H173" t="str">
        <f>IFERROR(INDEX(VARS!B:B,MATCH(G173,VARS!A:A,0)),"")</f>
        <v/>
      </c>
      <c r="I173" s="14"/>
    </row>
    <row r="174" spans="1:9" x14ac:dyDescent="0.2">
      <c r="B174" s="2" t="s">
        <v>320</v>
      </c>
      <c r="C174" s="17" t="s">
        <v>104</v>
      </c>
      <c r="D174" s="20" t="str">
        <f t="shared" si="2"/>
        <v/>
      </c>
      <c r="E174" t="str">
        <f>IFERROR(INDEX($A:$A,MATCH(D174,$B:$B,0)),"")</f>
        <v/>
      </c>
      <c r="F174" s="14"/>
      <c r="G174" t="str">
        <f>_xlfn.TEXTBEFORE(IFERROR(_xlfn.TEXTAFTER(C174,"LET "),"="),"=")</f>
        <v>P2S</v>
      </c>
      <c r="H174" t="str">
        <f>IFERROR(INDEX(VARS!B:B,MATCH(G174,VARS!A:A,0)),"")</f>
        <v>PLAYER2_SUIT</v>
      </c>
      <c r="I174" s="14"/>
    </row>
    <row r="175" spans="1:9" x14ac:dyDescent="0.2">
      <c r="B175" s="2" t="s">
        <v>321</v>
      </c>
      <c r="C175" s="17" t="s">
        <v>322</v>
      </c>
      <c r="D175" s="20" t="str">
        <f t="shared" si="2"/>
        <v/>
      </c>
      <c r="E175" t="str">
        <f>IFERROR(INDEX($A:$A,MATCH(D175,$B:$B,0)),"")</f>
        <v/>
      </c>
      <c r="F175" s="14"/>
      <c r="G175" t="str">
        <f>_xlfn.TEXTBEFORE(IFERROR(_xlfn.TEXTAFTER(C175,"LET "),"="),"=")</f>
        <v/>
      </c>
      <c r="H175" t="str">
        <f>IFERROR(INDEX(VARS!B:B,MATCH(G175,VARS!A:A,0)),"")</f>
        <v/>
      </c>
      <c r="I175" s="14"/>
    </row>
    <row r="176" spans="1:9" x14ac:dyDescent="0.2">
      <c r="B176" s="2" t="s">
        <v>323</v>
      </c>
      <c r="C176" s="17" t="s">
        <v>324</v>
      </c>
      <c r="D176" s="20" t="str">
        <f t="shared" si="2"/>
        <v/>
      </c>
      <c r="E176" t="str">
        <f>IFERROR(INDEX($A:$A,MATCH(D176,$B:$B,0)),"")</f>
        <v/>
      </c>
      <c r="F176" s="14"/>
      <c r="G176" t="str">
        <f>_xlfn.TEXTBEFORE(IFERROR(_xlfn.TEXTAFTER(C176,"LET "),"="),"=")</f>
        <v/>
      </c>
      <c r="H176" t="str">
        <f>IFERROR(INDEX(VARS!B:B,MATCH(G176,VARS!A:A,0)),"")</f>
        <v/>
      </c>
      <c r="I176" s="14"/>
    </row>
    <row r="177" spans="1:9" x14ac:dyDescent="0.2">
      <c r="B177" s="2" t="s">
        <v>325</v>
      </c>
      <c r="C177" s="17" t="s">
        <v>116</v>
      </c>
      <c r="D177" s="20" t="str">
        <f t="shared" si="2"/>
        <v/>
      </c>
      <c r="E177" t="str">
        <f>IFERROR(INDEX($A:$A,MATCH(D177,$B:$B,0)),"")</f>
        <v/>
      </c>
      <c r="F177" s="14"/>
      <c r="G177" t="str">
        <f>_xlfn.TEXTBEFORE(IFERROR(_xlfn.TEXTAFTER(C177,"LET "),"="),"=")</f>
        <v>P2SUM</v>
      </c>
      <c r="H177" t="str">
        <f>IFERROR(INDEX(VARS!B:B,MATCH(G177,VARS!A:A,0)),"")</f>
        <v>PLAYER2_SUM</v>
      </c>
      <c r="I177" s="14"/>
    </row>
    <row r="178" spans="1:9" x14ac:dyDescent="0.2">
      <c r="B178" s="2" t="s">
        <v>326</v>
      </c>
      <c r="C178" s="17" t="s">
        <v>301</v>
      </c>
      <c r="D178" s="20" t="str">
        <f t="shared" ref="D178:D241" si="3">IF(OR(ISNUMBER(FIND("GOTO ",C178)),ISNUMBER(FIND("THEN",C178))),IF(ISNUMBER(VALUE(TRIM(RIGHT(SUBSTITUTE(C178," ",REPT(" ",LEN(C178))),LEN(C178))))),TRIM(RIGHT(SUBSTITUTE(C178," ",REPT(" ",LEN(C178))),LEN(C178))),""),"")</f>
        <v>660</v>
      </c>
      <c r="E178" t="str">
        <f>IFERROR(INDEX($A:$A,MATCH(D178,$B:$B,0)),"")</f>
        <v>RENDERCARD</v>
      </c>
      <c r="F178" s="14"/>
      <c r="G178" t="str">
        <f>_xlfn.TEXTBEFORE(IFERROR(_xlfn.TEXTAFTER(C178,"LET "),"="),"=")</f>
        <v/>
      </c>
      <c r="H178" t="str">
        <f>IFERROR(INDEX(VARS!B:B,MATCH(G178,VARS!A:A,0)),"")</f>
        <v/>
      </c>
      <c r="I178" s="14"/>
    </row>
    <row r="179" spans="1:9" x14ac:dyDescent="0.2">
      <c r="A179" t="s">
        <v>636</v>
      </c>
      <c r="B179" s="2" t="s">
        <v>327</v>
      </c>
      <c r="C179" s="4" t="s">
        <v>328</v>
      </c>
      <c r="D179" s="20" t="str">
        <f t="shared" si="3"/>
        <v/>
      </c>
      <c r="E179" t="str">
        <f>IFERROR(INDEX($A:$A,MATCH(D179,$B:$B,0)),"")</f>
        <v/>
      </c>
      <c r="F179" s="14"/>
      <c r="G179" t="str">
        <f>_xlfn.TEXTBEFORE(IFERROR(_xlfn.TEXTAFTER(C179,"LET "),"="),"=")</f>
        <v/>
      </c>
      <c r="H179" t="str">
        <f>IFERROR(INDEX(VARS!B:B,MATCH(G179,VARS!A:A,0)),"")</f>
        <v/>
      </c>
      <c r="I179" s="14"/>
    </row>
    <row r="180" spans="1:9" x14ac:dyDescent="0.2">
      <c r="B180" s="2" t="s">
        <v>329</v>
      </c>
      <c r="C180" s="4" t="s">
        <v>330</v>
      </c>
      <c r="D180" s="20" t="str">
        <f t="shared" si="3"/>
        <v>1720</v>
      </c>
      <c r="E180" t="str">
        <f>IFERROR(INDEX($A:$A,MATCH(D180,$B:$B,0)),"")</f>
        <v>BUSTED</v>
      </c>
      <c r="F180" s="14" t="s">
        <v>637</v>
      </c>
      <c r="G180" t="str">
        <f>_xlfn.TEXTBEFORE(IFERROR(_xlfn.TEXTAFTER(C180,"LET "),"="),"=")</f>
        <v/>
      </c>
      <c r="H180" t="str">
        <f>IFERROR(INDEX(VARS!B:B,MATCH(G180,VARS!A:A,0)),"")</f>
        <v/>
      </c>
      <c r="I180" s="14"/>
    </row>
    <row r="181" spans="1:9" x14ac:dyDescent="0.2">
      <c r="B181" s="2" t="s">
        <v>331</v>
      </c>
      <c r="C181" s="4" t="s">
        <v>332</v>
      </c>
      <c r="D181" s="20" t="str">
        <f t="shared" si="3"/>
        <v/>
      </c>
      <c r="E181" t="str">
        <f>IFERROR(INDEX($A:$A,MATCH(D181,$B:$B,0)),"")</f>
        <v/>
      </c>
      <c r="F181" s="14" t="s">
        <v>638</v>
      </c>
      <c r="G181" t="str">
        <f>_xlfn.TEXTBEFORE(IFERROR(_xlfn.TEXTAFTER(C181,"LET "),"="),"=")</f>
        <v/>
      </c>
      <c r="H181" t="str">
        <f>IFERROR(INDEX(VARS!B:B,MATCH(G181,VARS!A:A,0)),"")</f>
        <v/>
      </c>
      <c r="I181" s="14"/>
    </row>
    <row r="182" spans="1:9" x14ac:dyDescent="0.2">
      <c r="B182" s="2" t="s">
        <v>333</v>
      </c>
      <c r="C182" s="4" t="s">
        <v>334</v>
      </c>
      <c r="D182" s="20" t="str">
        <f t="shared" si="3"/>
        <v/>
      </c>
      <c r="E182" t="str">
        <f>IFERROR(INDEX($A:$A,MATCH(D182,$B:$B,0)),"")</f>
        <v/>
      </c>
      <c r="F182" s="14" t="s">
        <v>639</v>
      </c>
      <c r="G182" t="str">
        <f>_xlfn.TEXTBEFORE(IFERROR(_xlfn.TEXTAFTER(C182,"LET "),"="),"=")</f>
        <v/>
      </c>
      <c r="H182" t="str">
        <f>IFERROR(INDEX(VARS!B:B,MATCH(G182,VARS!A:A,0)),"")</f>
        <v/>
      </c>
      <c r="I182" s="14"/>
    </row>
    <row r="183" spans="1:9" x14ac:dyDescent="0.2">
      <c r="B183" s="2" t="s">
        <v>335</v>
      </c>
      <c r="C183" s="4" t="s">
        <v>336</v>
      </c>
      <c r="D183" s="20" t="str">
        <f t="shared" si="3"/>
        <v/>
      </c>
      <c r="E183" t="str">
        <f>IFERROR(INDEX($A:$A,MATCH(D183,$B:$B,0)),"")</f>
        <v/>
      </c>
      <c r="F183" s="14"/>
      <c r="G183" t="str">
        <f>_xlfn.TEXTBEFORE(IFERROR(_xlfn.TEXTAFTER(C183,"LET "),"="),"=")</f>
        <v/>
      </c>
      <c r="H183" t="str">
        <f>IFERROR(INDEX(VARS!B:B,MATCH(G183,VARS!A:A,0)),"")</f>
        <v/>
      </c>
      <c r="I183" s="14"/>
    </row>
    <row r="184" spans="1:9" x14ac:dyDescent="0.2">
      <c r="B184" s="2" t="s">
        <v>337</v>
      </c>
      <c r="C184" s="27" t="s">
        <v>338</v>
      </c>
      <c r="D184" s="20" t="str">
        <f t="shared" si="3"/>
        <v>1990</v>
      </c>
      <c r="E184" t="str">
        <f>IFERROR(INDEX($A:$A,MATCH(D184,$B:$B,0)),"")</f>
        <v/>
      </c>
      <c r="F184" s="14" t="s">
        <v>643</v>
      </c>
      <c r="G184" t="str">
        <f>_xlfn.TEXTBEFORE(IFERROR(_xlfn.TEXTAFTER(C184,"LET "),"="),"=")</f>
        <v/>
      </c>
      <c r="H184" t="str">
        <f>IFERROR(INDEX(VARS!B:B,MATCH(G184,VARS!A:A,0)),"")</f>
        <v/>
      </c>
      <c r="I184" s="14"/>
    </row>
    <row r="185" spans="1:9" x14ac:dyDescent="0.2">
      <c r="B185" s="2" t="s">
        <v>339</v>
      </c>
      <c r="C185" s="4" t="s">
        <v>340</v>
      </c>
      <c r="D185" s="20" t="str">
        <f t="shared" si="3"/>
        <v/>
      </c>
      <c r="E185" t="str">
        <f>IFERROR(INDEX($A:$A,MATCH(D185,$B:$B,0)),"")</f>
        <v/>
      </c>
      <c r="F185" s="14" t="s">
        <v>675</v>
      </c>
      <c r="G185" t="str">
        <f>_xlfn.TEXTBEFORE(IFERROR(_xlfn.TEXTAFTER(C185,"LET "),"="),"=")</f>
        <v>X</v>
      </c>
      <c r="H185" t="str">
        <f>IFERROR(INDEX(VARS!B:B,MATCH(G185,VARS!A:A,0)),"")</f>
        <v/>
      </c>
      <c r="I185" s="14"/>
    </row>
    <row r="186" spans="1:9" x14ac:dyDescent="0.2">
      <c r="B186" s="2" t="s">
        <v>341</v>
      </c>
      <c r="C186" s="4" t="s">
        <v>102</v>
      </c>
      <c r="D186" s="20" t="str">
        <f t="shared" si="3"/>
        <v/>
      </c>
      <c r="E186" t="str">
        <f>IFERROR(INDEX($A:$A,MATCH(D186,$B:$B,0)),"")</f>
        <v/>
      </c>
      <c r="F186" s="14" t="s">
        <v>692</v>
      </c>
      <c r="G186" t="str">
        <f>_xlfn.TEXTBEFORE(IFERROR(_xlfn.TEXTAFTER(C186,"LET "),"="),"=")</f>
        <v>P1S</v>
      </c>
      <c r="H186" t="str">
        <f>IFERROR(INDEX(VARS!B:B,MATCH(G186,VARS!A:A,0)),"")</f>
        <v>PLAYER1_SUIT</v>
      </c>
      <c r="I186" s="14"/>
    </row>
    <row r="187" spans="1:9" x14ac:dyDescent="0.2">
      <c r="B187" s="2" t="s">
        <v>342</v>
      </c>
      <c r="C187" s="4" t="s">
        <v>343</v>
      </c>
      <c r="D187" s="20" t="str">
        <f t="shared" si="3"/>
        <v/>
      </c>
      <c r="E187" t="str">
        <f>IFERROR(INDEX($A:$A,MATCH(D187,$B:$B,0)),"")</f>
        <v/>
      </c>
      <c r="F187" s="14" t="s">
        <v>532</v>
      </c>
      <c r="G187" t="str">
        <f>_xlfn.TEXTBEFORE(IFERROR(_xlfn.TEXTAFTER(C187,"LET "),"="),"=")</f>
        <v/>
      </c>
      <c r="H187" t="str">
        <f>IFERROR(INDEX(VARS!B:B,MATCH(G187,VARS!A:A,0)),"")</f>
        <v/>
      </c>
      <c r="I187" s="14"/>
    </row>
    <row r="188" spans="1:9" x14ac:dyDescent="0.2">
      <c r="B188" s="2" t="s">
        <v>344</v>
      </c>
      <c r="C188" s="4" t="s">
        <v>345</v>
      </c>
      <c r="D188" s="20" t="str">
        <f t="shared" si="3"/>
        <v/>
      </c>
      <c r="E188" t="str">
        <f>IFERROR(INDEX($A:$A,MATCH(D188,$B:$B,0)),"")</f>
        <v/>
      </c>
      <c r="F188" s="14" t="s">
        <v>531</v>
      </c>
      <c r="G188" t="str">
        <f>_xlfn.TEXTBEFORE(IFERROR(_xlfn.TEXTAFTER(C188,"LET "),"="),"=")</f>
        <v/>
      </c>
      <c r="H188" t="str">
        <f>IFERROR(INDEX(VARS!B:B,MATCH(G188,VARS!A:A,0)),"")</f>
        <v/>
      </c>
      <c r="I188" s="14"/>
    </row>
    <row r="189" spans="1:9" x14ac:dyDescent="0.2">
      <c r="B189" s="2" t="s">
        <v>346</v>
      </c>
      <c r="C189" s="4" t="s">
        <v>695</v>
      </c>
      <c r="D189" s="20" t="str">
        <f t="shared" si="3"/>
        <v/>
      </c>
      <c r="E189" t="str">
        <f>IFERROR(INDEX($A:$A,MATCH(D189,$B:$B,0)),"")</f>
        <v/>
      </c>
      <c r="F189" s="14" t="s">
        <v>677</v>
      </c>
      <c r="G189" t="str">
        <f>_xlfn.TEXTBEFORE(IFERROR(_xlfn.TEXTAFTER(C189,"LET "),"="),"=")</f>
        <v>P1SUM</v>
      </c>
      <c r="H189" t="str">
        <f>IFERROR(INDEX(VARS!B:B,MATCH(G189,VARS!A:A,0)),"")</f>
        <v>PLAYER1_SUM</v>
      </c>
      <c r="I189" s="14"/>
    </row>
    <row r="190" spans="1:9" x14ac:dyDescent="0.2">
      <c r="B190" s="2" t="s">
        <v>347</v>
      </c>
      <c r="C190" s="4" t="s">
        <v>348</v>
      </c>
      <c r="D190" s="20" t="str">
        <f t="shared" si="3"/>
        <v>1690</v>
      </c>
      <c r="E190">
        <f>IFERROR(INDEX($A:$A,MATCH(D190,$B:$B,0)),"")</f>
        <v>0</v>
      </c>
      <c r="F190" s="14" t="s">
        <v>696</v>
      </c>
      <c r="G190" t="str">
        <f>_xlfn.TEXTBEFORE(IFERROR(_xlfn.TEXTAFTER(C190,"LET "),"="),"=")</f>
        <v>P1C3</v>
      </c>
      <c r="H190" t="str">
        <f>IFERROR(INDEX(VARS!B:B,MATCH(G190,VARS!A:A,0)),"")</f>
        <v/>
      </c>
      <c r="I190" s="14"/>
    </row>
    <row r="191" spans="1:9" x14ac:dyDescent="0.2">
      <c r="B191" s="2" t="s">
        <v>349</v>
      </c>
      <c r="C191" s="4" t="s">
        <v>350</v>
      </c>
      <c r="D191" s="20" t="str">
        <f t="shared" si="3"/>
        <v>1690</v>
      </c>
      <c r="E191">
        <f>IFERROR(INDEX($A:$A,MATCH(D191,$B:$B,0)),"")</f>
        <v>0</v>
      </c>
      <c r="F191" s="14" t="s">
        <v>697</v>
      </c>
      <c r="G191" t="str">
        <f>_xlfn.TEXTBEFORE(IFERROR(_xlfn.TEXTAFTER(C191,"LET "),"="),"=")</f>
        <v>P1C4</v>
      </c>
      <c r="H191" t="str">
        <f>IFERROR(INDEX(VARS!B:B,MATCH(G191,VARS!A:A,0)),"")</f>
        <v/>
      </c>
      <c r="I191" s="14"/>
    </row>
    <row r="192" spans="1:9" x14ac:dyDescent="0.2">
      <c r="B192" s="2" t="s">
        <v>351</v>
      </c>
      <c r="C192" s="4" t="s">
        <v>352</v>
      </c>
      <c r="D192" s="20" t="str">
        <f t="shared" si="3"/>
        <v>1690</v>
      </c>
      <c r="E192">
        <f>IFERROR(INDEX($A:$A,MATCH(D192,$B:$B,0)),"")</f>
        <v>0</v>
      </c>
      <c r="F192" s="14" t="s">
        <v>698</v>
      </c>
      <c r="G192" t="str">
        <f>_xlfn.TEXTBEFORE(IFERROR(_xlfn.TEXTAFTER(C192,"LET "),"="),"=")</f>
        <v>P1C5</v>
      </c>
      <c r="H192" t="str">
        <f>IFERROR(INDEX(VARS!B:B,MATCH(G192,VARS!A:A,0)),"")</f>
        <v/>
      </c>
      <c r="I192" s="14"/>
    </row>
    <row r="193" spans="1:9" x14ac:dyDescent="0.2">
      <c r="B193" s="2" t="s">
        <v>353</v>
      </c>
      <c r="C193" s="4" t="s">
        <v>354</v>
      </c>
      <c r="D193" s="20" t="str">
        <f t="shared" si="3"/>
        <v/>
      </c>
      <c r="E193" t="str">
        <f>IFERROR(INDEX($A:$A,MATCH(D193,$B:$B,0)),"")</f>
        <v/>
      </c>
      <c r="F193" s="14" t="s">
        <v>699</v>
      </c>
      <c r="G193" t="str">
        <f>_xlfn.TEXTBEFORE(IFERROR(_xlfn.TEXTAFTER(C193,"LET "),"="),"=")</f>
        <v>COL</v>
      </c>
      <c r="H193" t="str">
        <f>IFERROR(INDEX(VARS!B:B,MATCH(G193,VARS!A:A,0)),"")</f>
        <v>COL_OFFSET</v>
      </c>
      <c r="I193" s="14"/>
    </row>
    <row r="194" spans="1:9" x14ac:dyDescent="0.2">
      <c r="B194" s="2" t="s">
        <v>355</v>
      </c>
      <c r="C194" s="4" t="s">
        <v>356</v>
      </c>
      <c r="D194" s="20" t="str">
        <f t="shared" si="3"/>
        <v/>
      </c>
      <c r="E194" t="str">
        <f>IFERROR(INDEX($A:$A,MATCH(D194,$B:$B,0)),"")</f>
        <v/>
      </c>
      <c r="F194" s="14" t="s">
        <v>700</v>
      </c>
      <c r="G194" t="str">
        <f>_xlfn.TEXTBEFORE(IFERROR(_xlfn.TEXTAFTER(C194,"LET "),"="),"=")</f>
        <v/>
      </c>
      <c r="H194" t="str">
        <f>IFERROR(INDEX(VARS!B:B,MATCH(G194,VARS!A:A,0)),"")</f>
        <v/>
      </c>
      <c r="I194" s="14"/>
    </row>
    <row r="195" spans="1:9" x14ac:dyDescent="0.2">
      <c r="B195" s="2" t="s">
        <v>357</v>
      </c>
      <c r="C195" s="4" t="s">
        <v>358</v>
      </c>
      <c r="D195" s="20" t="str">
        <f t="shared" si="3"/>
        <v/>
      </c>
      <c r="E195" t="str">
        <f>IFERROR(INDEX($A:$A,MATCH(D195,$B:$B,0)),"")</f>
        <v/>
      </c>
      <c r="F195" s="14" t="s">
        <v>701</v>
      </c>
      <c r="G195" t="str">
        <f>_xlfn.TEXTBEFORE(IFERROR(_xlfn.TEXTAFTER(C195,"LET "),"="),"=")</f>
        <v/>
      </c>
      <c r="H195" t="str">
        <f>IFERROR(INDEX(VARS!B:B,MATCH(G195,VARS!A:A,0)),"")</f>
        <v/>
      </c>
      <c r="I195" s="14"/>
    </row>
    <row r="196" spans="1:9" x14ac:dyDescent="0.2">
      <c r="B196" s="2" t="s">
        <v>359</v>
      </c>
      <c r="C196" s="4" t="s">
        <v>301</v>
      </c>
      <c r="D196" s="20" t="str">
        <f t="shared" si="3"/>
        <v>660</v>
      </c>
      <c r="E196" t="str">
        <f>IFERROR(INDEX($A:$A,MATCH(D196,$B:$B,0)),"")</f>
        <v>RENDERCARD</v>
      </c>
      <c r="F196" s="14"/>
      <c r="G196" t="str">
        <f>_xlfn.TEXTBEFORE(IFERROR(_xlfn.TEXTAFTER(C196,"LET "),"="),"=")</f>
        <v/>
      </c>
      <c r="H196" t="str">
        <f>IFERROR(INDEX(VARS!B:B,MATCH(G196,VARS!A:A,0)),"")</f>
        <v/>
      </c>
      <c r="I196" s="14"/>
    </row>
    <row r="197" spans="1:9" x14ac:dyDescent="0.2">
      <c r="A197" t="s">
        <v>635</v>
      </c>
      <c r="B197" s="2" t="s">
        <v>360</v>
      </c>
      <c r="C197" s="29" t="s">
        <v>361</v>
      </c>
      <c r="D197" s="20" t="str">
        <f t="shared" si="3"/>
        <v/>
      </c>
      <c r="E197" t="str">
        <f>IFERROR(INDEX($A:$A,MATCH(D197,$B:$B,0)),"")</f>
        <v/>
      </c>
      <c r="F197" s="14"/>
      <c r="G197" t="str">
        <f>_xlfn.TEXTBEFORE(IFERROR(_xlfn.TEXTAFTER(C197,"LET "),"="),"=")</f>
        <v/>
      </c>
      <c r="H197" t="str">
        <f>IFERROR(INDEX(VARS!B:B,MATCH(G197,VARS!A:A,0)),"")</f>
        <v/>
      </c>
      <c r="I197" s="14"/>
    </row>
    <row r="198" spans="1:9" x14ac:dyDescent="0.2">
      <c r="B198" s="2" t="s">
        <v>362</v>
      </c>
      <c r="C198" s="29" t="s">
        <v>363</v>
      </c>
      <c r="D198" s="20" t="str">
        <f t="shared" si="3"/>
        <v/>
      </c>
      <c r="E198" t="str">
        <f>IFERROR(INDEX($A:$A,MATCH(D198,$B:$B,0)),"")</f>
        <v/>
      </c>
      <c r="F198" s="14"/>
      <c r="G198" t="str">
        <f>_xlfn.TEXTBEFORE(IFERROR(_xlfn.TEXTAFTER(C198,"LET "),"="),"=")</f>
        <v/>
      </c>
      <c r="H198" t="str">
        <f>IFERROR(INDEX(VARS!B:B,MATCH(G198,VARS!A:A,0)),"")</f>
        <v/>
      </c>
      <c r="I198" s="14"/>
    </row>
    <row r="199" spans="1:9" x14ac:dyDescent="0.2">
      <c r="B199" s="2" t="s">
        <v>364</v>
      </c>
      <c r="C199" s="29" t="s">
        <v>365</v>
      </c>
      <c r="D199" s="20" t="str">
        <f t="shared" si="3"/>
        <v/>
      </c>
      <c r="E199" t="str">
        <f>IFERROR(INDEX($A:$A,MATCH(D199,$B:$B,0)),"")</f>
        <v/>
      </c>
      <c r="F199" s="14"/>
      <c r="G199" t="str">
        <f>_xlfn.TEXTBEFORE(IFERROR(_xlfn.TEXTAFTER(C199,"LET "),"="),"=")</f>
        <v/>
      </c>
      <c r="H199" t="str">
        <f>IFERROR(INDEX(VARS!B:B,MATCH(G199,VARS!A:A,0)),"")</f>
        <v/>
      </c>
      <c r="I199" s="14"/>
    </row>
    <row r="200" spans="1:9" x14ac:dyDescent="0.2">
      <c r="B200" s="2" t="s">
        <v>366</v>
      </c>
      <c r="C200" s="29" t="s">
        <v>367</v>
      </c>
      <c r="D200" s="20" t="str">
        <f t="shared" si="3"/>
        <v>1780</v>
      </c>
      <c r="E200" t="str">
        <f>IFERROR(INDEX($A:$A,MATCH(D200,$B:$B,0)),"")</f>
        <v>SHUTDOWN</v>
      </c>
      <c r="F200" s="14"/>
      <c r="G200" t="str">
        <f>_xlfn.TEXTBEFORE(IFERROR(_xlfn.TEXTAFTER(C200,"LET "),"="),"=")</f>
        <v/>
      </c>
      <c r="H200" t="str">
        <f>IFERROR(INDEX(VARS!B:B,MATCH(G200,VARS!A:A,0)),"")</f>
        <v/>
      </c>
      <c r="I200" s="14"/>
    </row>
    <row r="201" spans="1:9" x14ac:dyDescent="0.2">
      <c r="A201" t="s">
        <v>693</v>
      </c>
      <c r="B201" s="2" t="s">
        <v>368</v>
      </c>
      <c r="C201" s="29" t="s">
        <v>369</v>
      </c>
      <c r="D201" s="20" t="str">
        <f t="shared" si="3"/>
        <v/>
      </c>
      <c r="E201" t="str">
        <f>IFERROR(INDEX($A:$A,MATCH(D201,$B:$B,0)),"")</f>
        <v/>
      </c>
      <c r="F201" s="14"/>
      <c r="G201" t="str">
        <f>_xlfn.TEXTBEFORE(IFERROR(_xlfn.TEXTAFTER(C201,"LET "),"="),"=")</f>
        <v/>
      </c>
      <c r="H201" t="str">
        <f>IFERROR(INDEX(VARS!B:B,MATCH(G201,VARS!A:A,0)),"")</f>
        <v/>
      </c>
      <c r="I201" s="14"/>
    </row>
    <row r="202" spans="1:9" x14ac:dyDescent="0.2">
      <c r="B202" s="2" t="s">
        <v>370</v>
      </c>
      <c r="C202" s="29" t="s">
        <v>371</v>
      </c>
      <c r="D202" s="20" t="str">
        <f t="shared" si="3"/>
        <v/>
      </c>
      <c r="E202" t="str">
        <f>IFERROR(INDEX($A:$A,MATCH(D202,$B:$B,0)),"")</f>
        <v/>
      </c>
      <c r="F202" s="14"/>
      <c r="G202" t="str">
        <f>_xlfn.TEXTBEFORE(IFERROR(_xlfn.TEXTAFTER(C202,"LET "),"="),"=")</f>
        <v/>
      </c>
      <c r="H202" t="str">
        <f>IFERROR(INDEX(VARS!B:B,MATCH(G202,VARS!A:A,0)),"")</f>
        <v/>
      </c>
      <c r="I202" s="14"/>
    </row>
    <row r="203" spans="1:9" x14ac:dyDescent="0.2">
      <c r="B203" s="2" t="s">
        <v>372</v>
      </c>
      <c r="C203" s="29" t="s">
        <v>373</v>
      </c>
      <c r="D203" s="20" t="str">
        <f t="shared" si="3"/>
        <v/>
      </c>
      <c r="E203" t="str">
        <f>IFERROR(INDEX($A:$A,MATCH(D203,$B:$B,0)),"")</f>
        <v/>
      </c>
      <c r="F203" s="14"/>
      <c r="G203" t="str">
        <f>_xlfn.TEXTBEFORE(IFERROR(_xlfn.TEXTAFTER(C203,"LET "),"="),"=")</f>
        <v/>
      </c>
      <c r="H203" t="str">
        <f>IFERROR(INDEX(VARS!B:B,MATCH(G203,VARS!A:A,0)),"")</f>
        <v/>
      </c>
      <c r="I203" s="14"/>
    </row>
    <row r="204" spans="1:9" x14ac:dyDescent="0.2">
      <c r="B204" s="2" t="s">
        <v>374</v>
      </c>
      <c r="C204" s="29" t="s">
        <v>375</v>
      </c>
      <c r="D204" s="20" t="str">
        <f t="shared" si="3"/>
        <v/>
      </c>
      <c r="E204" t="str">
        <f>IFERROR(INDEX($A:$A,MATCH(D204,$B:$B,0)),"")</f>
        <v/>
      </c>
      <c r="F204" s="14"/>
      <c r="G204" t="str">
        <f>_xlfn.TEXTBEFORE(IFERROR(_xlfn.TEXTAFTER(C204,"LET "),"="),"=")</f>
        <v/>
      </c>
      <c r="H204" t="str">
        <f>IFERROR(INDEX(VARS!B:B,MATCH(G204,VARS!A:A,0)),"")</f>
        <v/>
      </c>
      <c r="I204" s="14"/>
    </row>
    <row r="205" spans="1:9" x14ac:dyDescent="0.2">
      <c r="B205" s="2" t="s">
        <v>376</v>
      </c>
      <c r="C205" s="29" t="s">
        <v>377</v>
      </c>
      <c r="D205" s="20" t="str">
        <f t="shared" si="3"/>
        <v/>
      </c>
      <c r="E205" t="str">
        <f>IFERROR(INDEX($A:$A,MATCH(D205,$B:$B,0)),"")</f>
        <v/>
      </c>
      <c r="F205" s="14"/>
      <c r="G205" t="str">
        <f>_xlfn.TEXTBEFORE(IFERROR(_xlfn.TEXTAFTER(C205,"LET "),"="),"=")</f>
        <v/>
      </c>
      <c r="H205" t="str">
        <f>IFERROR(INDEX(VARS!B:B,MATCH(G205,VARS!A:A,0)),"")</f>
        <v/>
      </c>
      <c r="I205" s="14"/>
    </row>
    <row r="206" spans="1:9" x14ac:dyDescent="0.2">
      <c r="B206" s="2" t="s">
        <v>378</v>
      </c>
      <c r="C206" s="29" t="s">
        <v>379</v>
      </c>
      <c r="D206" s="20" t="str">
        <f t="shared" si="3"/>
        <v/>
      </c>
      <c r="E206" t="str">
        <f>IFERROR(INDEX($A:$A,MATCH(D206,$B:$B,0)),"")</f>
        <v/>
      </c>
      <c r="F206" s="14"/>
      <c r="G206" t="str">
        <f>_xlfn.TEXTBEFORE(IFERROR(_xlfn.TEXTAFTER(C206,"LET "),"="),"=")</f>
        <v/>
      </c>
      <c r="H206" t="str">
        <f>IFERROR(INDEX(VARS!B:B,MATCH(G206,VARS!A:A,0)),"")</f>
        <v/>
      </c>
      <c r="I206" s="14"/>
    </row>
    <row r="207" spans="1:9" x14ac:dyDescent="0.2">
      <c r="B207" s="2" t="s">
        <v>380</v>
      </c>
      <c r="C207" s="29" t="s">
        <v>381</v>
      </c>
      <c r="D207" s="20" t="str">
        <f t="shared" si="3"/>
        <v>100</v>
      </c>
      <c r="E207" t="str">
        <f>IFERROR(INDEX($A:$A,MATCH(D207,$B:$B,0)),"")</f>
        <v>RESTART</v>
      </c>
      <c r="F207" s="14"/>
      <c r="G207" t="str">
        <f>_xlfn.TEXTBEFORE(IFERROR(_xlfn.TEXTAFTER(C207,"LET "),"="),"=")</f>
        <v/>
      </c>
      <c r="H207" t="str">
        <f>IFERROR(INDEX(VARS!B:B,MATCH(G207,VARS!A:A,0)),"")</f>
        <v/>
      </c>
      <c r="I207" s="14"/>
    </row>
    <row r="208" spans="1:9" x14ac:dyDescent="0.2">
      <c r="A208" t="s">
        <v>634</v>
      </c>
      <c r="B208" s="2" t="s">
        <v>382</v>
      </c>
      <c r="C208" s="24" t="s">
        <v>383</v>
      </c>
      <c r="D208" s="20" t="str">
        <f t="shared" si="3"/>
        <v/>
      </c>
      <c r="E208" t="str">
        <f>IFERROR(INDEX($A:$A,MATCH(D208,$B:$B,0)),"")</f>
        <v/>
      </c>
      <c r="F208" s="14"/>
      <c r="G208" t="str">
        <f>_xlfn.TEXTBEFORE(IFERROR(_xlfn.TEXTAFTER(C208,"LET "),"="),"=")</f>
        <v/>
      </c>
      <c r="H208" t="str">
        <f>IFERROR(INDEX(VARS!B:B,MATCH(G208,VARS!A:A,0)),"")</f>
        <v/>
      </c>
      <c r="I208" s="14"/>
    </row>
    <row r="209" spans="1:9" x14ac:dyDescent="0.2">
      <c r="B209" s="2" t="s">
        <v>384</v>
      </c>
      <c r="C209" s="28" t="s">
        <v>385</v>
      </c>
      <c r="D209" s="20" t="str">
        <f t="shared" si="3"/>
        <v/>
      </c>
      <c r="E209" t="str">
        <f>IFERROR(INDEX($A:$A,MATCH(D209,$B:$B,0)),"")</f>
        <v/>
      </c>
      <c r="F209" s="14" t="s">
        <v>640</v>
      </c>
      <c r="G209" t="str">
        <f>_xlfn.TEXTBEFORE(IFERROR(_xlfn.TEXTAFTER(C209,"LET "),"="),"=")</f>
        <v/>
      </c>
      <c r="H209" t="str">
        <f>IFERROR(INDEX(VARS!B:B,MATCH(G209,VARS!A:A,0)),"")</f>
        <v/>
      </c>
      <c r="I209" s="14"/>
    </row>
    <row r="210" spans="1:9" x14ac:dyDescent="0.2">
      <c r="B210" s="2" t="s">
        <v>386</v>
      </c>
      <c r="C210" s="28" t="s">
        <v>387</v>
      </c>
      <c r="D210" s="20" t="str">
        <f t="shared" si="3"/>
        <v/>
      </c>
      <c r="E210" t="str">
        <f>IFERROR(INDEX($A:$A,MATCH(D210,$B:$B,0)),"")</f>
        <v/>
      </c>
      <c r="F210" s="14" t="s">
        <v>641</v>
      </c>
      <c r="G210" t="str">
        <f>_xlfn.TEXTBEFORE(IFERROR(_xlfn.TEXTAFTER(C210,"LET "),"="),"=")</f>
        <v/>
      </c>
      <c r="H210" t="str">
        <f>IFERROR(INDEX(VARS!B:B,MATCH(G210,VARS!A:A,0)),"")</f>
        <v/>
      </c>
      <c r="I210" s="14"/>
    </row>
    <row r="211" spans="1:9" x14ac:dyDescent="0.2">
      <c r="A211" t="s">
        <v>642</v>
      </c>
      <c r="B211" s="2" t="s">
        <v>388</v>
      </c>
      <c r="C211" s="25" t="s">
        <v>389</v>
      </c>
      <c r="D211" s="20" t="str">
        <f t="shared" si="3"/>
        <v/>
      </c>
      <c r="E211" t="str">
        <f>IFERROR(INDEX($A:$A,MATCH(D211,$B:$B,0)),"")</f>
        <v/>
      </c>
      <c r="F211" s="14"/>
      <c r="G211" t="str">
        <f>_xlfn.TEXTBEFORE(IFERROR(_xlfn.TEXTAFTER(C211,"LET "),"="),"=")</f>
        <v/>
      </c>
      <c r="H211" t="str">
        <f>IFERROR(INDEX(VARS!B:B,MATCH(G211,VARS!A:A,0)),"")</f>
        <v/>
      </c>
      <c r="I211" s="14"/>
    </row>
    <row r="212" spans="1:9" x14ac:dyDescent="0.2">
      <c r="B212" s="2" t="s">
        <v>390</v>
      </c>
      <c r="C212" s="25" t="s">
        <v>391</v>
      </c>
      <c r="D212" s="20" t="str">
        <f t="shared" si="3"/>
        <v>3040</v>
      </c>
      <c r="E212" t="str">
        <f>IFERROR(INDEX($A:$A,MATCH(D212,$B:$B,0)),"")</f>
        <v>REVEALP2C2</v>
      </c>
      <c r="F212" s="14" t="s">
        <v>657</v>
      </c>
      <c r="G212" t="str">
        <f>_xlfn.TEXTBEFORE(IFERROR(_xlfn.TEXTAFTER(C212,"LET "),"="),"=")</f>
        <v/>
      </c>
      <c r="H212" t="str">
        <f>IFERROR(INDEX(VARS!B:B,MATCH(G212,VARS!A:A,0)),"")</f>
        <v/>
      </c>
      <c r="I212" s="14"/>
    </row>
    <row r="213" spans="1:9" x14ac:dyDescent="0.2">
      <c r="B213" s="2" t="s">
        <v>392</v>
      </c>
      <c r="C213" s="25" t="s">
        <v>393</v>
      </c>
      <c r="D213" s="20" t="str">
        <f t="shared" si="3"/>
        <v>3060</v>
      </c>
      <c r="E213" t="str">
        <f>IFERROR(INDEX($A:$A,MATCH(D213,$B:$B,0)),"")</f>
        <v>REVEALP2C3</v>
      </c>
      <c r="F213" s="14"/>
      <c r="G213" t="str">
        <f>_xlfn.TEXTBEFORE(IFERROR(_xlfn.TEXTAFTER(C213,"LET "),"="),"=")</f>
        <v/>
      </c>
      <c r="H213" t="str">
        <f>IFERROR(INDEX(VARS!B:B,MATCH(G213,VARS!A:A,0)),"")</f>
        <v/>
      </c>
      <c r="I213" s="14"/>
    </row>
    <row r="214" spans="1:9" x14ac:dyDescent="0.2">
      <c r="B214" s="2" t="s">
        <v>394</v>
      </c>
      <c r="C214" s="25" t="s">
        <v>395</v>
      </c>
      <c r="D214" s="20" t="str">
        <f t="shared" si="3"/>
        <v>3090</v>
      </c>
      <c r="E214" t="str">
        <f>IFERROR(INDEX($A:$A,MATCH(D214,$B:$B,0)),"")</f>
        <v>REVEALP2C4</v>
      </c>
      <c r="F214" s="14"/>
      <c r="G214" t="str">
        <f>_xlfn.TEXTBEFORE(IFERROR(_xlfn.TEXTAFTER(C214,"LET "),"="),"=")</f>
        <v/>
      </c>
      <c r="H214" t="str">
        <f>IFERROR(INDEX(VARS!B:B,MATCH(G214,VARS!A:A,0)),"")</f>
        <v/>
      </c>
      <c r="I214" s="14"/>
    </row>
    <row r="215" spans="1:9" x14ac:dyDescent="0.2">
      <c r="B215" s="2" t="s">
        <v>396</v>
      </c>
      <c r="C215" s="25" t="s">
        <v>397</v>
      </c>
      <c r="D215" s="20" t="str">
        <f t="shared" si="3"/>
        <v>3120</v>
      </c>
      <c r="E215" t="str">
        <f>IFERROR(INDEX($A:$A,MATCH(D215,$B:$B,0)),"")</f>
        <v>REVEALP2C5</v>
      </c>
      <c r="F215" s="14"/>
      <c r="G215" t="str">
        <f>_xlfn.TEXTBEFORE(IFERROR(_xlfn.TEXTAFTER(C215,"LET "),"="),"=")</f>
        <v/>
      </c>
      <c r="H215" t="str">
        <f>IFERROR(INDEX(VARS!B:B,MATCH(G215,VARS!A:A,0)),"")</f>
        <v/>
      </c>
      <c r="I215" s="14"/>
    </row>
    <row r="216" spans="1:9" x14ac:dyDescent="0.2">
      <c r="B216" s="2" t="s">
        <v>398</v>
      </c>
      <c r="C216" s="25" t="s">
        <v>399</v>
      </c>
      <c r="D216" s="20" t="str">
        <f t="shared" si="3"/>
        <v>3500</v>
      </c>
      <c r="E216" t="str">
        <f>IFERROR(INDEX($A:$A,MATCH(D216,$B:$B,0)),"")</f>
        <v>WHOWON</v>
      </c>
      <c r="F216" s="14"/>
      <c r="G216" t="str">
        <f>_xlfn.TEXTBEFORE(IFERROR(_xlfn.TEXTAFTER(C216,"LET "),"="),"=")</f>
        <v/>
      </c>
      <c r="H216" t="str">
        <f>IFERROR(INDEX(VARS!B:B,MATCH(G216,VARS!A:A,0)),"")</f>
        <v/>
      </c>
      <c r="I216" s="14"/>
    </row>
    <row r="217" spans="1:9" x14ac:dyDescent="0.2">
      <c r="B217" s="2" t="s">
        <v>400</v>
      </c>
      <c r="C217" s="25" t="s">
        <v>401</v>
      </c>
      <c r="D217" s="20" t="str">
        <f t="shared" si="3"/>
        <v/>
      </c>
      <c r="E217" t="str">
        <f>IFERROR(INDEX($A:$A,MATCH(D217,$B:$B,0)),"")</f>
        <v/>
      </c>
      <c r="F217" s="14" t="s">
        <v>659</v>
      </c>
      <c r="G217" t="str">
        <f>_xlfn.TEXTBEFORE(IFERROR(_xlfn.TEXTAFTER(C217,"LET "),"="),"=")</f>
        <v/>
      </c>
      <c r="H217" t="str">
        <f>IFERROR(INDEX(VARS!B:B,MATCH(G217,VARS!A:A,0)),"")</f>
        <v/>
      </c>
      <c r="I217" s="14"/>
    </row>
    <row r="218" spans="1:9" x14ac:dyDescent="0.2">
      <c r="B218" s="2" t="s">
        <v>402</v>
      </c>
      <c r="C218" s="25" t="s">
        <v>301</v>
      </c>
      <c r="D218" s="20" t="str">
        <f t="shared" si="3"/>
        <v>660</v>
      </c>
      <c r="E218" t="str">
        <f>IFERROR(INDEX($A:$A,MATCH(D218,$B:$B,0)),"")</f>
        <v>RENDERCARD</v>
      </c>
      <c r="F218" s="14"/>
      <c r="G218" t="str">
        <f>_xlfn.TEXTBEFORE(IFERROR(_xlfn.TEXTAFTER(C218,"LET "),"="),"=")</f>
        <v/>
      </c>
      <c r="H218" t="str">
        <f>IFERROR(INDEX(VARS!B:B,MATCH(G218,VARS!A:A,0)),"")</f>
        <v/>
      </c>
      <c r="I218" s="14"/>
    </row>
    <row r="219" spans="1:9" x14ac:dyDescent="0.2">
      <c r="A219" t="s">
        <v>644</v>
      </c>
      <c r="B219" s="2" t="s">
        <v>403</v>
      </c>
      <c r="C219" s="26" t="s">
        <v>404</v>
      </c>
      <c r="D219" s="20" t="str">
        <f t="shared" si="3"/>
        <v/>
      </c>
      <c r="E219" t="str">
        <f>IFERROR(INDEX($A:$A,MATCH(D219,$B:$B,0)),"")</f>
        <v/>
      </c>
      <c r="F219" s="14" t="s">
        <v>658</v>
      </c>
      <c r="G219" t="str">
        <f>_xlfn.TEXTBEFORE(IFERROR(_xlfn.TEXTAFTER(C219,"LET "),"="),"=")</f>
        <v/>
      </c>
      <c r="H219" t="str">
        <f>IFERROR(INDEX(VARS!B:B,MATCH(G219,VARS!A:A,0)),"")</f>
        <v/>
      </c>
      <c r="I219" s="14"/>
    </row>
    <row r="220" spans="1:9" x14ac:dyDescent="0.2">
      <c r="B220" s="2" t="s">
        <v>405</v>
      </c>
      <c r="C220" s="26" t="s">
        <v>301</v>
      </c>
      <c r="D220" s="20" t="str">
        <f t="shared" si="3"/>
        <v>660</v>
      </c>
      <c r="E220" t="str">
        <f>IFERROR(INDEX($A:$A,MATCH(D220,$B:$B,0)),"")</f>
        <v>RENDERCARD</v>
      </c>
      <c r="F220" s="14"/>
      <c r="G220" t="str">
        <f>_xlfn.TEXTBEFORE(IFERROR(_xlfn.TEXTAFTER(C220,"LET "),"="),"=")</f>
        <v/>
      </c>
      <c r="H220" t="str">
        <f>IFERROR(INDEX(VARS!B:B,MATCH(G220,VARS!A:A,0)),"")</f>
        <v/>
      </c>
      <c r="I220" s="14"/>
    </row>
    <row r="221" spans="1:9" x14ac:dyDescent="0.2">
      <c r="A221" t="s">
        <v>645</v>
      </c>
      <c r="B221" s="2" t="s">
        <v>406</v>
      </c>
      <c r="C221" s="25" t="s">
        <v>407</v>
      </c>
      <c r="D221" s="20" t="str">
        <f t="shared" si="3"/>
        <v>3500</v>
      </c>
      <c r="E221" t="str">
        <f>IFERROR(INDEX($A:$A,MATCH(D221,$B:$B,0)),"")</f>
        <v>WHOWON</v>
      </c>
      <c r="F221" s="14"/>
      <c r="G221" t="str">
        <f>_xlfn.TEXTBEFORE(IFERROR(_xlfn.TEXTAFTER(C221,"LET "),"="),"=")</f>
        <v/>
      </c>
      <c r="H221" t="str">
        <f>IFERROR(INDEX(VARS!B:B,MATCH(G221,VARS!A:A,0)),"")</f>
        <v/>
      </c>
      <c r="I221" s="14"/>
    </row>
    <row r="222" spans="1:9" x14ac:dyDescent="0.2">
      <c r="B222" s="2" t="s">
        <v>408</v>
      </c>
      <c r="C222" s="25" t="s">
        <v>409</v>
      </c>
      <c r="D222" s="20" t="str">
        <f t="shared" si="3"/>
        <v/>
      </c>
      <c r="E222" t="str">
        <f>IFERROR(INDEX($A:$A,MATCH(D222,$B:$B,0)),"")</f>
        <v/>
      </c>
      <c r="F222" s="14" t="s">
        <v>660</v>
      </c>
      <c r="G222" t="str">
        <f>_xlfn.TEXTBEFORE(IFERROR(_xlfn.TEXTAFTER(C222,"LET "),"="),"=")</f>
        <v/>
      </c>
      <c r="H222" t="str">
        <f>IFERROR(INDEX(VARS!B:B,MATCH(G222,VARS!A:A,0)),"")</f>
        <v/>
      </c>
      <c r="I222" s="14"/>
    </row>
    <row r="223" spans="1:9" x14ac:dyDescent="0.2">
      <c r="B223" s="2" t="s">
        <v>410</v>
      </c>
      <c r="C223" s="25" t="s">
        <v>301</v>
      </c>
      <c r="D223" s="20" t="str">
        <f t="shared" si="3"/>
        <v>660</v>
      </c>
      <c r="E223" t="str">
        <f>IFERROR(INDEX($A:$A,MATCH(D223,$B:$B,0)),"")</f>
        <v>RENDERCARD</v>
      </c>
      <c r="F223" s="14"/>
      <c r="G223" t="str">
        <f>_xlfn.TEXTBEFORE(IFERROR(_xlfn.TEXTAFTER(C223,"LET "),"="),"=")</f>
        <v/>
      </c>
      <c r="H223" t="str">
        <f>IFERROR(INDEX(VARS!B:B,MATCH(G223,VARS!A:A,0)),"")</f>
        <v/>
      </c>
      <c r="I223" s="14"/>
    </row>
    <row r="224" spans="1:9" x14ac:dyDescent="0.2">
      <c r="A224" t="s">
        <v>646</v>
      </c>
      <c r="B224" s="2" t="s">
        <v>411</v>
      </c>
      <c r="C224" s="26" t="s">
        <v>412</v>
      </c>
      <c r="D224" s="20" t="str">
        <f t="shared" si="3"/>
        <v>3500</v>
      </c>
      <c r="E224" t="str">
        <f>IFERROR(INDEX($A:$A,MATCH(D224,$B:$B,0)),"")</f>
        <v>WHOWON</v>
      </c>
      <c r="F224" s="14"/>
      <c r="G224" t="str">
        <f>_xlfn.TEXTBEFORE(IFERROR(_xlfn.TEXTAFTER(C224,"LET "),"="),"=")</f>
        <v/>
      </c>
      <c r="H224" t="str">
        <f>IFERROR(INDEX(VARS!B:B,MATCH(G224,VARS!A:A,0)),"")</f>
        <v/>
      </c>
      <c r="I224" s="14"/>
    </row>
    <row r="225" spans="1:9" x14ac:dyDescent="0.2">
      <c r="B225" s="2" t="s">
        <v>413</v>
      </c>
      <c r="C225" s="26" t="s">
        <v>414</v>
      </c>
      <c r="D225" s="20" t="str">
        <f t="shared" si="3"/>
        <v/>
      </c>
      <c r="E225" t="str">
        <f>IFERROR(INDEX($A:$A,MATCH(D225,$B:$B,0)),"")</f>
        <v/>
      </c>
      <c r="F225" s="1" t="s">
        <v>661</v>
      </c>
      <c r="G225" t="str">
        <f>_xlfn.TEXTBEFORE(IFERROR(_xlfn.TEXTAFTER(C225,"LET "),"="),"=")</f>
        <v/>
      </c>
      <c r="H225" t="str">
        <f>IFERROR(INDEX(VARS!B:B,MATCH(G225,VARS!A:A,0)),"")</f>
        <v/>
      </c>
      <c r="I225" s="14"/>
    </row>
    <row r="226" spans="1:9" x14ac:dyDescent="0.2">
      <c r="B226" s="2" t="s">
        <v>415</v>
      </c>
      <c r="C226" s="26" t="s">
        <v>301</v>
      </c>
      <c r="D226" s="20" t="str">
        <f t="shared" si="3"/>
        <v>660</v>
      </c>
      <c r="E226" t="str">
        <f>IFERROR(INDEX($A:$A,MATCH(D226,$B:$B,0)),"")</f>
        <v>RENDERCARD</v>
      </c>
      <c r="F226" s="14"/>
      <c r="G226" t="str">
        <f>_xlfn.TEXTBEFORE(IFERROR(_xlfn.TEXTAFTER(C226,"LET "),"="),"=")</f>
        <v/>
      </c>
      <c r="H226" t="str">
        <f>IFERROR(INDEX(VARS!B:B,MATCH(G226,VARS!A:A,0)),"")</f>
        <v/>
      </c>
      <c r="I226" s="14"/>
    </row>
    <row r="227" spans="1:9" x14ac:dyDescent="0.2">
      <c r="A227" t="s">
        <v>647</v>
      </c>
      <c r="B227" s="2" t="s">
        <v>416</v>
      </c>
      <c r="C227" s="25" t="s">
        <v>417</v>
      </c>
      <c r="D227" s="20" t="str">
        <f t="shared" si="3"/>
        <v>3500</v>
      </c>
      <c r="E227" t="str">
        <f>IFERROR(INDEX($A:$A,MATCH(D227,$B:$B,0)),"")</f>
        <v>WHOWON</v>
      </c>
      <c r="F227" s="14"/>
      <c r="G227" t="str">
        <f>_xlfn.TEXTBEFORE(IFERROR(_xlfn.TEXTAFTER(C227,"LET "),"="),"=")</f>
        <v/>
      </c>
      <c r="H227" t="str">
        <f>IFERROR(INDEX(VARS!B:B,MATCH(G227,VARS!A:A,0)),"")</f>
        <v/>
      </c>
      <c r="I227" s="14"/>
    </row>
    <row r="228" spans="1:9" x14ac:dyDescent="0.2">
      <c r="B228" s="2" t="s">
        <v>418</v>
      </c>
      <c r="C228" s="25" t="s">
        <v>419</v>
      </c>
      <c r="D228" s="20" t="str">
        <f t="shared" si="3"/>
        <v/>
      </c>
      <c r="E228" t="str">
        <f>IFERROR(INDEX($A:$A,MATCH(D228,$B:$B,0)),"")</f>
        <v/>
      </c>
      <c r="F228" s="14" t="s">
        <v>662</v>
      </c>
      <c r="G228" t="str">
        <f>_xlfn.TEXTBEFORE(IFERROR(_xlfn.TEXTAFTER(C228,"LET "),"="),"=")</f>
        <v/>
      </c>
      <c r="H228" t="str">
        <f>IFERROR(INDEX(VARS!B:B,MATCH(G228,VARS!A:A,0)),"")</f>
        <v/>
      </c>
      <c r="I228" s="14"/>
    </row>
    <row r="229" spans="1:9" x14ac:dyDescent="0.2">
      <c r="B229" s="2" t="s">
        <v>420</v>
      </c>
      <c r="C229" s="25" t="s">
        <v>301</v>
      </c>
      <c r="D229" s="20" t="str">
        <f t="shared" si="3"/>
        <v>660</v>
      </c>
      <c r="E229" t="str">
        <f>IFERROR(INDEX($A:$A,MATCH(D229,$B:$B,0)),"")</f>
        <v>RENDERCARD</v>
      </c>
      <c r="F229" s="14"/>
      <c r="G229" t="str">
        <f>_xlfn.TEXTBEFORE(IFERROR(_xlfn.TEXTAFTER(C229,"LET "),"="),"=")</f>
        <v/>
      </c>
      <c r="H229" t="str">
        <f>IFERROR(INDEX(VARS!B:B,MATCH(G229,VARS!A:A,0)),"")</f>
        <v/>
      </c>
      <c r="I229" s="14"/>
    </row>
    <row r="230" spans="1:9" x14ac:dyDescent="0.2">
      <c r="A230" t="s">
        <v>654</v>
      </c>
      <c r="B230" s="2" t="s">
        <v>421</v>
      </c>
      <c r="C230" s="26" t="s">
        <v>422</v>
      </c>
      <c r="D230" s="20" t="str">
        <f t="shared" si="3"/>
        <v>3700</v>
      </c>
      <c r="E230" t="str">
        <f>IFERROR(INDEX($A:$A,MATCH(D230,$B:$B,0)),"")</f>
        <v>WIN</v>
      </c>
      <c r="F230" s="14" t="s">
        <v>649</v>
      </c>
      <c r="G230" t="str">
        <f>_xlfn.TEXTBEFORE(IFERROR(_xlfn.TEXTAFTER(C230,"LET "),"="),"=")</f>
        <v/>
      </c>
      <c r="H230" t="str">
        <f>IFERROR(INDEX(VARS!B:B,MATCH(G230,VARS!A:A,0)),"")</f>
        <v/>
      </c>
      <c r="I230" s="14"/>
    </row>
    <row r="231" spans="1:9" x14ac:dyDescent="0.2">
      <c r="B231" s="2" t="s">
        <v>423</v>
      </c>
      <c r="C231" s="26" t="s">
        <v>424</v>
      </c>
      <c r="D231" s="20" t="str">
        <f t="shared" si="3"/>
        <v>3700</v>
      </c>
      <c r="E231" t="str">
        <f>IFERROR(INDEX($A:$A,MATCH(D231,$B:$B,0)),"")</f>
        <v>WIN</v>
      </c>
      <c r="F231" s="14" t="s">
        <v>650</v>
      </c>
      <c r="G231" t="str">
        <f>_xlfn.TEXTBEFORE(IFERROR(_xlfn.TEXTAFTER(C231,"LET "),"="),"=")</f>
        <v/>
      </c>
      <c r="H231" t="str">
        <f>IFERROR(INDEX(VARS!B:B,MATCH(G231,VARS!A:A,0)),"")</f>
        <v/>
      </c>
      <c r="I231" s="14"/>
    </row>
    <row r="232" spans="1:9" x14ac:dyDescent="0.2">
      <c r="B232" s="2" t="s">
        <v>425</v>
      </c>
      <c r="C232" s="26" t="s">
        <v>426</v>
      </c>
      <c r="D232" s="20" t="str">
        <f t="shared" si="3"/>
        <v>3600</v>
      </c>
      <c r="E232" t="str">
        <f>IFERROR(INDEX($A:$A,MATCH(D232,$B:$B,0)),"")</f>
        <v>LOSE</v>
      </c>
      <c r="F232" s="14" t="s">
        <v>651</v>
      </c>
      <c r="G232" t="str">
        <f>_xlfn.TEXTBEFORE(IFERROR(_xlfn.TEXTAFTER(C232,"LET "),"="),"=")</f>
        <v/>
      </c>
      <c r="H232" t="str">
        <f>IFERROR(INDEX(VARS!B:B,MATCH(G232,VARS!A:A,0)),"")</f>
        <v/>
      </c>
      <c r="I232" s="14"/>
    </row>
    <row r="233" spans="1:9" x14ac:dyDescent="0.2">
      <c r="B233" s="2" t="s">
        <v>427</v>
      </c>
      <c r="C233" s="26" t="s">
        <v>428</v>
      </c>
      <c r="D233" s="20" t="str">
        <f t="shared" si="3"/>
        <v/>
      </c>
      <c r="E233" t="str">
        <f>IFERROR(INDEX($A:$A,MATCH(D233,$B:$B,0)),"")</f>
        <v/>
      </c>
      <c r="F233" s="14" t="s">
        <v>653</v>
      </c>
      <c r="G233" t="str">
        <f>_xlfn.TEXTBEFORE(IFERROR(_xlfn.TEXTAFTER(C233,"LET "),"="),"=")</f>
        <v/>
      </c>
      <c r="H233" t="str">
        <f>IFERROR(INDEX(VARS!B:B,MATCH(G233,VARS!A:A,0)),"")</f>
        <v/>
      </c>
      <c r="I233" s="14"/>
    </row>
    <row r="234" spans="1:9" x14ac:dyDescent="0.2">
      <c r="A234" t="s">
        <v>668</v>
      </c>
      <c r="B234" s="2" t="s">
        <v>429</v>
      </c>
      <c r="C234" s="26" t="s">
        <v>430</v>
      </c>
      <c r="D234" s="20" t="str">
        <f t="shared" si="3"/>
        <v/>
      </c>
      <c r="E234" t="str">
        <f>IFERROR(INDEX($A:$A,MATCH(D234,$B:$B,0)),"")</f>
        <v/>
      </c>
      <c r="F234" s="14" t="s">
        <v>663</v>
      </c>
      <c r="G234" t="str">
        <f>_xlfn.TEXTBEFORE(IFERROR(_xlfn.TEXTAFTER(C234,"LET "),"="),"=")</f>
        <v/>
      </c>
      <c r="H234" t="str">
        <f>IFERROR(INDEX(VARS!B:B,MATCH(G234,VARS!A:A,0)),"")</f>
        <v/>
      </c>
      <c r="I234" s="14"/>
    </row>
    <row r="235" spans="1:9" x14ac:dyDescent="0.2">
      <c r="B235" s="2" t="s">
        <v>431</v>
      </c>
      <c r="C235" s="26" t="s">
        <v>432</v>
      </c>
      <c r="D235" s="20" t="str">
        <f t="shared" si="3"/>
        <v/>
      </c>
      <c r="E235" t="str">
        <f>IFERROR(INDEX($A:$A,MATCH(D235,$B:$B,0)),"")</f>
        <v/>
      </c>
      <c r="F235" s="14" t="s">
        <v>664</v>
      </c>
      <c r="G235" t="str">
        <f>_xlfn.TEXTBEFORE(IFERROR(_xlfn.TEXTAFTER(C235,"LET "),"="),"=")</f>
        <v/>
      </c>
      <c r="H235" t="str">
        <f>IFERROR(INDEX(VARS!B:B,MATCH(G235,VARS!A:A,0)),"")</f>
        <v/>
      </c>
      <c r="I235" s="14"/>
    </row>
    <row r="236" spans="1:9" x14ac:dyDescent="0.2">
      <c r="B236" s="2" t="s">
        <v>433</v>
      </c>
      <c r="C236" s="26" t="s">
        <v>434</v>
      </c>
      <c r="D236" s="20" t="str">
        <f t="shared" si="3"/>
        <v>3800</v>
      </c>
      <c r="E236" t="str">
        <f>IFERROR(INDEX($A:$A,MATCH(D236,$B:$B,0)),"")</f>
        <v>REINIT</v>
      </c>
      <c r="F236" s="14" t="s">
        <v>655</v>
      </c>
      <c r="G236" t="str">
        <f>_xlfn.TEXTBEFORE(IFERROR(_xlfn.TEXTAFTER(C236,"LET "),"="),"=")</f>
        <v/>
      </c>
      <c r="H236" t="str">
        <f>IFERROR(INDEX(VARS!B:B,MATCH(G236,VARS!A:A,0)),"")</f>
        <v/>
      </c>
      <c r="I236" s="14"/>
    </row>
    <row r="237" spans="1:9" x14ac:dyDescent="0.2">
      <c r="B237" s="2" t="s">
        <v>435</v>
      </c>
      <c r="C237" s="26" t="s">
        <v>436</v>
      </c>
      <c r="D237" s="20" t="str">
        <f t="shared" si="3"/>
        <v>1780</v>
      </c>
      <c r="E237" t="str">
        <f>IFERROR(INDEX($A:$A,MATCH(D237,$B:$B,0)),"")</f>
        <v>SHUTDOWN</v>
      </c>
      <c r="F237" s="14" t="s">
        <v>656</v>
      </c>
      <c r="G237" t="str">
        <f>_xlfn.TEXTBEFORE(IFERROR(_xlfn.TEXTAFTER(C237,"LET "),"="),"=")</f>
        <v/>
      </c>
      <c r="H237" t="str">
        <f>IFERROR(INDEX(VARS!B:B,MATCH(G237,VARS!A:A,0)),"")</f>
        <v/>
      </c>
      <c r="I237" s="14"/>
    </row>
    <row r="238" spans="1:9" x14ac:dyDescent="0.2">
      <c r="A238" t="s">
        <v>652</v>
      </c>
      <c r="B238" s="2" t="s">
        <v>437</v>
      </c>
      <c r="C238" s="25" t="s">
        <v>438</v>
      </c>
      <c r="D238" s="20" t="str">
        <f t="shared" si="3"/>
        <v/>
      </c>
      <c r="E238" t="str">
        <f>IFERROR(INDEX($A:$A,MATCH(D238,$B:$B,0)),"")</f>
        <v/>
      </c>
      <c r="F238" s="14"/>
      <c r="G238" t="str">
        <f>_xlfn.TEXTBEFORE(IFERROR(_xlfn.TEXTAFTER(C238,"LET "),"="),"=")</f>
        <v/>
      </c>
      <c r="H238" t="str">
        <f>IFERROR(INDEX(VARS!B:B,MATCH(G238,VARS!A:A,0)),"")</f>
        <v/>
      </c>
      <c r="I238" s="14"/>
    </row>
    <row r="239" spans="1:9" x14ac:dyDescent="0.2">
      <c r="B239" s="2" t="s">
        <v>439</v>
      </c>
      <c r="C239" s="25" t="s">
        <v>436</v>
      </c>
      <c r="D239" s="20" t="str">
        <f t="shared" si="3"/>
        <v>1780</v>
      </c>
      <c r="E239" t="str">
        <f>IFERROR(INDEX($A:$A,MATCH(D239,$B:$B,0)),"")</f>
        <v>SHUTDOWN</v>
      </c>
      <c r="F239" s="14"/>
      <c r="G239" t="str">
        <f>_xlfn.TEXTBEFORE(IFERROR(_xlfn.TEXTAFTER(C239,"LET "),"="),"=")</f>
        <v/>
      </c>
      <c r="H239" t="str">
        <f>IFERROR(INDEX(VARS!B:B,MATCH(G239,VARS!A:A,0)),"")</f>
        <v/>
      </c>
      <c r="I239" s="14"/>
    </row>
    <row r="240" spans="1:9" x14ac:dyDescent="0.2">
      <c r="A240" t="s">
        <v>648</v>
      </c>
      <c r="B240" s="2" t="s">
        <v>440</v>
      </c>
      <c r="C240" s="26" t="s">
        <v>441</v>
      </c>
      <c r="D240" s="20" t="str">
        <f t="shared" si="3"/>
        <v/>
      </c>
      <c r="E240" t="str">
        <f>IFERROR(INDEX($A:$A,MATCH(D240,$B:$B,0)),"")</f>
        <v/>
      </c>
      <c r="F240" s="14"/>
      <c r="G240" t="str">
        <f>_xlfn.TEXTBEFORE(IFERROR(_xlfn.TEXTAFTER(C240,"LET "),"="),"=")</f>
        <v/>
      </c>
      <c r="H240" t="str">
        <f>IFERROR(INDEX(VARS!B:B,MATCH(G240,VARS!A:A,0)),"")</f>
        <v/>
      </c>
      <c r="I240" s="14"/>
    </row>
    <row r="241" spans="1:9" x14ac:dyDescent="0.2">
      <c r="B241" s="2" t="s">
        <v>442</v>
      </c>
      <c r="C241" s="26" t="s">
        <v>443</v>
      </c>
      <c r="D241" s="20" t="str">
        <f t="shared" si="3"/>
        <v>3530</v>
      </c>
      <c r="E241" t="str">
        <f>IFERROR(INDEX($A:$A,MATCH(D241,$B:$B,0)),"")</f>
        <v>ASKPLAYAGAIN</v>
      </c>
      <c r="F241" s="14"/>
      <c r="G241" t="str">
        <f>_xlfn.TEXTBEFORE(IFERROR(_xlfn.TEXTAFTER(C241,"LET "),"="),"=")</f>
        <v/>
      </c>
      <c r="H241" t="str">
        <f>IFERROR(INDEX(VARS!B:B,MATCH(G241,VARS!A:A,0)),"")</f>
        <v/>
      </c>
      <c r="I241" s="14"/>
    </row>
    <row r="242" spans="1:9" x14ac:dyDescent="0.2">
      <c r="A242" t="s">
        <v>667</v>
      </c>
      <c r="B242" s="2" t="s">
        <v>444</v>
      </c>
      <c r="C242" s="25" t="s">
        <v>445</v>
      </c>
      <c r="D242" s="20" t="str">
        <f t="shared" ref="D242:D272" si="4">IF(OR(ISNUMBER(FIND("GOTO ",C242)),ISNUMBER(FIND("THEN",C242))),IF(ISNUMBER(VALUE(TRIM(RIGHT(SUBSTITUTE(C242," ",REPT(" ",LEN(C242))),LEN(C242))))),TRIM(RIGHT(SUBSTITUTE(C242," ",REPT(" ",LEN(C242))),LEN(C242))),""),"")</f>
        <v/>
      </c>
      <c r="E242" t="str">
        <f>IFERROR(INDEX($A:$A,MATCH(D242,$B:$B,0)),"")</f>
        <v/>
      </c>
      <c r="F242" s="14" t="s">
        <v>666</v>
      </c>
      <c r="G242" t="str">
        <f>_xlfn.TEXTBEFORE(IFERROR(_xlfn.TEXTAFTER(C242,"LET "),"="),"=")</f>
        <v/>
      </c>
      <c r="H242" t="str">
        <f>IFERROR(INDEX(VARS!B:B,MATCH(G242,VARS!A:A,0)),"")</f>
        <v/>
      </c>
      <c r="I242" s="14"/>
    </row>
    <row r="243" spans="1:9" x14ac:dyDescent="0.2">
      <c r="B243" s="2" t="s">
        <v>446</v>
      </c>
      <c r="C243" s="25" t="s">
        <v>447</v>
      </c>
      <c r="D243" s="20" t="str">
        <f t="shared" si="4"/>
        <v>1760</v>
      </c>
      <c r="E243" t="str">
        <f>IFERROR(INDEX($A:$A,MATCH(D243,$B:$B,0)),"")</f>
        <v>RESTORESTATE</v>
      </c>
      <c r="F243" s="14"/>
      <c r="G243" t="str">
        <f>_xlfn.TEXTBEFORE(IFERROR(_xlfn.TEXTAFTER(C243,"LET "),"="),"=")</f>
        <v/>
      </c>
      <c r="H243" t="str">
        <f>IFERROR(INDEX(VARS!B:B,MATCH(G243,VARS!A:A,0)),"")</f>
        <v/>
      </c>
      <c r="I243" s="14"/>
    </row>
    <row r="244" spans="1:9" x14ac:dyDescent="0.2">
      <c r="A244" t="s">
        <v>501</v>
      </c>
      <c r="B244" s="2" t="s">
        <v>448</v>
      </c>
      <c r="C244" s="24" t="s">
        <v>449</v>
      </c>
      <c r="D244" s="20" t="str">
        <f t="shared" si="4"/>
        <v/>
      </c>
      <c r="E244" t="str">
        <f>IFERROR(INDEX($A:$A,MATCH(D244,$B:$B,0)),"")</f>
        <v/>
      </c>
      <c r="F244" s="14" t="s">
        <v>575</v>
      </c>
      <c r="G244" t="str">
        <f>_xlfn.TEXTBEFORE(IFERROR(_xlfn.TEXTAFTER(C244,"LET "),"="),"=")</f>
        <v/>
      </c>
      <c r="H244" t="str">
        <f>IFERROR(INDEX(VARS!B:B,MATCH(G244,VARS!A:A,0)),"")</f>
        <v/>
      </c>
      <c r="I244" s="14"/>
    </row>
    <row r="245" spans="1:9" x14ac:dyDescent="0.2">
      <c r="B245" s="2" t="s">
        <v>450</v>
      </c>
      <c r="C245" s="24" t="s">
        <v>451</v>
      </c>
      <c r="D245" s="20" t="str">
        <f t="shared" si="4"/>
        <v/>
      </c>
      <c r="E245" t="str">
        <f>IFERROR(INDEX($A:$A,MATCH(D245,$B:$B,0)),"")</f>
        <v/>
      </c>
      <c r="F245" s="14"/>
      <c r="G245" t="str">
        <f>_xlfn.TEXTBEFORE(IFERROR(_xlfn.TEXTAFTER(C245,"LET "),"="),"=")</f>
        <v/>
      </c>
      <c r="H245" t="str">
        <f>IFERROR(INDEX(VARS!B:B,MATCH(G245,VARS!A:A,0)),"")</f>
        <v/>
      </c>
      <c r="I245" s="14"/>
    </row>
    <row r="246" spans="1:9" x14ac:dyDescent="0.2">
      <c r="B246" s="2" t="s">
        <v>452</v>
      </c>
      <c r="C246" s="24" t="s">
        <v>453</v>
      </c>
      <c r="D246" s="20" t="str">
        <f t="shared" si="4"/>
        <v/>
      </c>
      <c r="E246" t="str">
        <f>IFERROR(INDEX($A:$A,MATCH(D246,$B:$B,0)),"")</f>
        <v/>
      </c>
      <c r="F246" s="14"/>
      <c r="G246" t="str">
        <f>_xlfn.TEXTBEFORE(IFERROR(_xlfn.TEXTAFTER(C246,"LET "),"="),"=")</f>
        <v/>
      </c>
      <c r="H246" t="str">
        <f>IFERROR(INDEX(VARS!B:B,MATCH(G246,VARS!A:A,0)),"")</f>
        <v/>
      </c>
      <c r="I246" s="14"/>
    </row>
    <row r="247" spans="1:9" x14ac:dyDescent="0.2">
      <c r="B247" s="2" t="s">
        <v>454</v>
      </c>
      <c r="C247" s="28" t="s">
        <v>455</v>
      </c>
      <c r="D247" s="20" t="str">
        <f t="shared" si="4"/>
        <v/>
      </c>
      <c r="E247" t="str">
        <f>IFERROR(INDEX($A:$A,MATCH(D247,$B:$B,0)),"")</f>
        <v/>
      </c>
      <c r="F247" s="14" t="s">
        <v>577</v>
      </c>
      <c r="G247" t="str">
        <f>_xlfn.TEXTBEFORE(IFERROR(_xlfn.TEXTAFTER(C247,"LET "),"="),"=")</f>
        <v/>
      </c>
      <c r="H247" t="str">
        <f>IFERROR(INDEX(VARS!B:B,MATCH(G247,VARS!A:A,0)),"")</f>
        <v/>
      </c>
      <c r="I247" s="14"/>
    </row>
    <row r="248" spans="1:9" x14ac:dyDescent="0.2">
      <c r="B248" s="2" t="s">
        <v>456</v>
      </c>
      <c r="C248" s="24" t="s">
        <v>457</v>
      </c>
      <c r="D248" s="20" t="str">
        <f t="shared" si="4"/>
        <v/>
      </c>
      <c r="E248" t="str">
        <f>IFERROR(INDEX($A:$A,MATCH(D248,$B:$B,0)),"")</f>
        <v/>
      </c>
      <c r="F248" s="14" t="s">
        <v>576</v>
      </c>
      <c r="G248" t="str">
        <f>_xlfn.TEXTBEFORE(IFERROR(_xlfn.TEXTAFTER(C248,"LET "),"="),"=")</f>
        <v/>
      </c>
      <c r="H248" t="str">
        <f>IFERROR(INDEX(VARS!B:B,MATCH(G248,VARS!A:A,0)),"")</f>
        <v/>
      </c>
      <c r="I248" s="14"/>
    </row>
    <row r="249" spans="1:9" x14ac:dyDescent="0.2">
      <c r="B249" s="2" t="s">
        <v>458</v>
      </c>
      <c r="C249" s="24" t="s">
        <v>459</v>
      </c>
      <c r="D249" s="20" t="str">
        <f t="shared" si="4"/>
        <v/>
      </c>
      <c r="E249" t="str">
        <f>IFERROR(INDEX($A:$A,MATCH(D249,$B:$B,0)),"")</f>
        <v/>
      </c>
      <c r="F249" s="14"/>
      <c r="G249" t="str">
        <f>_xlfn.TEXTBEFORE(IFERROR(_xlfn.TEXTAFTER(C249,"LET "),"="),"=")</f>
        <v/>
      </c>
      <c r="H249" t="str">
        <f>IFERROR(INDEX(VARS!B:B,MATCH(G249,VARS!A:A,0)),"")</f>
        <v/>
      </c>
      <c r="I249" s="14"/>
    </row>
    <row r="250" spans="1:9" x14ac:dyDescent="0.2">
      <c r="B250" s="2" t="s">
        <v>460</v>
      </c>
      <c r="C250" s="24" t="s">
        <v>461</v>
      </c>
      <c r="D250" s="20" t="str">
        <f t="shared" si="4"/>
        <v/>
      </c>
      <c r="E250" t="str">
        <f>IFERROR(INDEX($A:$A,MATCH(D250,$B:$B,0)),"")</f>
        <v/>
      </c>
      <c r="F250" s="14"/>
      <c r="G250" t="str">
        <f>_xlfn.TEXTBEFORE(IFERROR(_xlfn.TEXTAFTER(C250,"LET "),"="),"=")</f>
        <v/>
      </c>
      <c r="H250" t="str">
        <f>IFERROR(INDEX(VARS!B:B,MATCH(G250,VARS!A:A,0)),"")</f>
        <v/>
      </c>
      <c r="I250" s="14"/>
    </row>
    <row r="251" spans="1:9" x14ac:dyDescent="0.2">
      <c r="B251" s="2" t="s">
        <v>462</v>
      </c>
      <c r="C251" s="24" t="s">
        <v>459</v>
      </c>
      <c r="D251" s="20" t="str">
        <f t="shared" si="4"/>
        <v/>
      </c>
      <c r="E251" t="str">
        <f>IFERROR(INDEX($A:$A,MATCH(D251,$B:$B,0)),"")</f>
        <v/>
      </c>
      <c r="F251" s="14"/>
      <c r="G251" t="str">
        <f>_xlfn.TEXTBEFORE(IFERROR(_xlfn.TEXTAFTER(C251,"LET "),"="),"=")</f>
        <v/>
      </c>
      <c r="H251" t="str">
        <f>IFERROR(INDEX(VARS!B:B,MATCH(G251,VARS!A:A,0)),"")</f>
        <v/>
      </c>
      <c r="I251" s="14"/>
    </row>
    <row r="252" spans="1:9" x14ac:dyDescent="0.2">
      <c r="B252" s="2" t="s">
        <v>463</v>
      </c>
      <c r="C252" s="24" t="s">
        <v>464</v>
      </c>
      <c r="D252" s="20" t="str">
        <f t="shared" si="4"/>
        <v/>
      </c>
      <c r="E252" t="str">
        <f>IFERROR(INDEX($A:$A,MATCH(D252,$B:$B,0)),"")</f>
        <v/>
      </c>
      <c r="F252" s="14"/>
      <c r="G252" t="str">
        <f>_xlfn.TEXTBEFORE(IFERROR(_xlfn.TEXTAFTER(C252,"LET "),"="),"=")</f>
        <v/>
      </c>
      <c r="H252" t="str">
        <f>IFERROR(INDEX(VARS!B:B,MATCH(G252,VARS!A:A,0)),"")</f>
        <v/>
      </c>
      <c r="I252" s="14"/>
    </row>
    <row r="253" spans="1:9" x14ac:dyDescent="0.2">
      <c r="B253" s="2" t="s">
        <v>465</v>
      </c>
      <c r="C253" s="24" t="s">
        <v>459</v>
      </c>
      <c r="D253" s="20" t="str">
        <f t="shared" si="4"/>
        <v/>
      </c>
      <c r="E253" t="str">
        <f>IFERROR(INDEX($A:$A,MATCH(D253,$B:$B,0)),"")</f>
        <v/>
      </c>
      <c r="F253" s="14"/>
      <c r="G253" t="str">
        <f>_xlfn.TEXTBEFORE(IFERROR(_xlfn.TEXTAFTER(C253,"LET "),"="),"=")</f>
        <v/>
      </c>
      <c r="H253" t="str">
        <f>IFERROR(INDEX(VARS!B:B,MATCH(G253,VARS!A:A,0)),"")</f>
        <v/>
      </c>
      <c r="I253" s="14"/>
    </row>
    <row r="254" spans="1:9" x14ac:dyDescent="0.2">
      <c r="B254" s="2" t="s">
        <v>466</v>
      </c>
      <c r="C254" s="24" t="s">
        <v>467</v>
      </c>
      <c r="D254" s="20" t="str">
        <f t="shared" si="4"/>
        <v/>
      </c>
      <c r="E254" t="str">
        <f>IFERROR(INDEX($A:$A,MATCH(D254,$B:$B,0)),"")</f>
        <v/>
      </c>
      <c r="F254" s="14"/>
      <c r="G254" t="str">
        <f>_xlfn.TEXTBEFORE(IFERROR(_xlfn.TEXTAFTER(C254,"LET "),"="),"=")</f>
        <v/>
      </c>
      <c r="H254" t="str">
        <f>IFERROR(INDEX(VARS!B:B,MATCH(G254,VARS!A:A,0)),"")</f>
        <v/>
      </c>
      <c r="I254" s="14"/>
    </row>
    <row r="255" spans="1:9" x14ac:dyDescent="0.2">
      <c r="B255" s="2" t="s">
        <v>468</v>
      </c>
      <c r="C255" s="24" t="s">
        <v>469</v>
      </c>
      <c r="D255" s="20" t="str">
        <f t="shared" si="4"/>
        <v/>
      </c>
      <c r="E255" t="str">
        <f>IFERROR(INDEX($A:$A,MATCH(D255,$B:$B,0)),"")</f>
        <v/>
      </c>
      <c r="F255" s="14"/>
      <c r="G255" t="str">
        <f>_xlfn.TEXTBEFORE(IFERROR(_xlfn.TEXTAFTER(C255,"LET "),"="),"=")</f>
        <v/>
      </c>
      <c r="H255" t="str">
        <f>IFERROR(INDEX(VARS!B:B,MATCH(G255,VARS!A:A,0)),"")</f>
        <v/>
      </c>
      <c r="I255" s="14"/>
    </row>
    <row r="256" spans="1:9" x14ac:dyDescent="0.2">
      <c r="B256" s="2" t="s">
        <v>470</v>
      </c>
      <c r="C256" s="24" t="s">
        <v>459</v>
      </c>
      <c r="D256" s="20" t="str">
        <f t="shared" si="4"/>
        <v/>
      </c>
      <c r="E256" t="str">
        <f>IFERROR(INDEX($A:$A,MATCH(D256,$B:$B,0)),"")</f>
        <v/>
      </c>
      <c r="F256" s="14"/>
      <c r="G256" t="str">
        <f>_xlfn.TEXTBEFORE(IFERROR(_xlfn.TEXTAFTER(C256,"LET "),"="),"=")</f>
        <v/>
      </c>
      <c r="H256" t="str">
        <f>IFERROR(INDEX(VARS!B:B,MATCH(G256,VARS!A:A,0)),"")</f>
        <v/>
      </c>
      <c r="I256" s="14"/>
    </row>
    <row r="257" spans="2:9" x14ac:dyDescent="0.2">
      <c r="B257" s="2" t="s">
        <v>471</v>
      </c>
      <c r="C257" s="24" t="s">
        <v>472</v>
      </c>
      <c r="D257" s="20" t="str">
        <f t="shared" si="4"/>
        <v/>
      </c>
      <c r="E257" t="str">
        <f>IFERROR(INDEX($A:$A,MATCH(D257,$B:$B,0)),"")</f>
        <v/>
      </c>
      <c r="F257" s="14"/>
      <c r="G257" t="str">
        <f>_xlfn.TEXTBEFORE(IFERROR(_xlfn.TEXTAFTER(C257,"LET "),"="),"=")</f>
        <v/>
      </c>
      <c r="H257" t="str">
        <f>IFERROR(INDEX(VARS!B:B,MATCH(G257,VARS!A:A,0)),"")</f>
        <v/>
      </c>
      <c r="I257" s="14"/>
    </row>
    <row r="258" spans="2:9" x14ac:dyDescent="0.2">
      <c r="B258" s="2" t="s">
        <v>473</v>
      </c>
      <c r="C258" s="24" t="s">
        <v>474</v>
      </c>
      <c r="D258" s="20" t="str">
        <f t="shared" si="4"/>
        <v/>
      </c>
      <c r="E258" t="str">
        <f>IFERROR(INDEX($A:$A,MATCH(D258,$B:$B,0)),"")</f>
        <v/>
      </c>
      <c r="F258" s="14"/>
      <c r="G258" t="str">
        <f>_xlfn.TEXTBEFORE(IFERROR(_xlfn.TEXTAFTER(C258,"LET "),"="),"=")</f>
        <v/>
      </c>
      <c r="H258" t="str">
        <f>IFERROR(INDEX(VARS!B:B,MATCH(G258,VARS!A:A,0)),"")</f>
        <v/>
      </c>
      <c r="I258" s="14"/>
    </row>
    <row r="259" spans="2:9" x14ac:dyDescent="0.2">
      <c r="B259" s="2" t="s">
        <v>475</v>
      </c>
      <c r="C259" s="24" t="s">
        <v>476</v>
      </c>
      <c r="D259" s="20" t="str">
        <f t="shared" si="4"/>
        <v/>
      </c>
      <c r="E259" t="str">
        <f>IFERROR(INDEX($A:$A,MATCH(D259,$B:$B,0)),"")</f>
        <v/>
      </c>
      <c r="F259" s="14"/>
      <c r="G259" t="str">
        <f>_xlfn.TEXTBEFORE(IFERROR(_xlfn.TEXTAFTER(C259,"LET "),"="),"=")</f>
        <v/>
      </c>
      <c r="H259" t="str">
        <f>IFERROR(INDEX(VARS!B:B,MATCH(G259,VARS!A:A,0)),"")</f>
        <v/>
      </c>
      <c r="I259" s="14"/>
    </row>
    <row r="260" spans="2:9" x14ac:dyDescent="0.2">
      <c r="B260" s="2" t="s">
        <v>477</v>
      </c>
      <c r="C260" s="24" t="s">
        <v>478</v>
      </c>
      <c r="D260" s="20" t="str">
        <f t="shared" si="4"/>
        <v/>
      </c>
      <c r="E260" t="str">
        <f>IFERROR(INDEX($A:$A,MATCH(D260,$B:$B,0)),"")</f>
        <v/>
      </c>
      <c r="F260" s="14"/>
      <c r="G260" t="str">
        <f>_xlfn.TEXTBEFORE(IFERROR(_xlfn.TEXTAFTER(C260,"LET "),"="),"=")</f>
        <v/>
      </c>
      <c r="H260" t="str">
        <f>IFERROR(INDEX(VARS!B:B,MATCH(G260,VARS!A:A,0)),"")</f>
        <v/>
      </c>
      <c r="I260" s="14"/>
    </row>
    <row r="261" spans="2:9" x14ac:dyDescent="0.2">
      <c r="B261" s="2" t="s">
        <v>479</v>
      </c>
      <c r="C261" s="24" t="s">
        <v>480</v>
      </c>
      <c r="D261" s="20" t="str">
        <f t="shared" si="4"/>
        <v/>
      </c>
      <c r="E261" t="str">
        <f>IFERROR(INDEX($A:$A,MATCH(D261,$B:$B,0)),"")</f>
        <v/>
      </c>
      <c r="F261" s="14"/>
      <c r="G261" t="str">
        <f>_xlfn.TEXTBEFORE(IFERROR(_xlfn.TEXTAFTER(C261,"LET "),"="),"=")</f>
        <v/>
      </c>
      <c r="H261" t="str">
        <f>IFERROR(INDEX(VARS!B:B,MATCH(G261,VARS!A:A,0)),"")</f>
        <v/>
      </c>
      <c r="I261" s="14"/>
    </row>
    <row r="262" spans="2:9" x14ac:dyDescent="0.2">
      <c r="B262" s="2" t="s">
        <v>481</v>
      </c>
      <c r="C262" s="24" t="s">
        <v>482</v>
      </c>
      <c r="D262" s="20" t="str">
        <f t="shared" si="4"/>
        <v/>
      </c>
      <c r="E262" t="str">
        <f>IFERROR(INDEX($A:$A,MATCH(D262,$B:$B,0)),"")</f>
        <v/>
      </c>
      <c r="F262" s="14"/>
      <c r="G262" t="str">
        <f>_xlfn.TEXTBEFORE(IFERROR(_xlfn.TEXTAFTER(C262,"LET "),"="),"=")</f>
        <v/>
      </c>
      <c r="H262" t="str">
        <f>IFERROR(INDEX(VARS!B:B,MATCH(G262,VARS!A:A,0)),"")</f>
        <v/>
      </c>
      <c r="I262" s="14"/>
    </row>
    <row r="263" spans="2:9" x14ac:dyDescent="0.2">
      <c r="B263" s="2" t="s">
        <v>483</v>
      </c>
      <c r="C263" s="24" t="s">
        <v>459</v>
      </c>
      <c r="D263" s="20" t="str">
        <f t="shared" si="4"/>
        <v/>
      </c>
      <c r="E263" t="str">
        <f>IFERROR(INDEX($A:$A,MATCH(D263,$B:$B,0)),"")</f>
        <v/>
      </c>
      <c r="F263" s="14"/>
      <c r="G263" t="str">
        <f>_xlfn.TEXTBEFORE(IFERROR(_xlfn.TEXTAFTER(C263,"LET "),"="),"=")</f>
        <v/>
      </c>
      <c r="H263" t="str">
        <f>IFERROR(INDEX(VARS!B:B,MATCH(G263,VARS!A:A,0)),"")</f>
        <v/>
      </c>
      <c r="I263" s="14"/>
    </row>
    <row r="264" spans="2:9" x14ac:dyDescent="0.2">
      <c r="B264" s="2" t="s">
        <v>484</v>
      </c>
      <c r="C264" s="24" t="s">
        <v>485</v>
      </c>
      <c r="D264" s="20" t="str">
        <f t="shared" si="4"/>
        <v/>
      </c>
      <c r="E264" t="str">
        <f>IFERROR(INDEX($A:$A,MATCH(D264,$B:$B,0)),"")</f>
        <v/>
      </c>
      <c r="F264" s="14" t="s">
        <v>578</v>
      </c>
      <c r="G264" t="str">
        <f>_xlfn.TEXTBEFORE(IFERROR(_xlfn.TEXTAFTER(C264,"LET "),"="),"=")</f>
        <v/>
      </c>
      <c r="H264" t="str">
        <f>IFERROR(INDEX(VARS!B:B,MATCH(G264,VARS!A:A,0)),"")</f>
        <v/>
      </c>
      <c r="I264" s="14"/>
    </row>
    <row r="265" spans="2:9" x14ac:dyDescent="0.2">
      <c r="B265" s="2" t="s">
        <v>486</v>
      </c>
      <c r="C265" s="24" t="s">
        <v>7</v>
      </c>
      <c r="D265" s="20" t="str">
        <f t="shared" si="4"/>
        <v/>
      </c>
      <c r="E265" t="str">
        <f>IFERROR(INDEX($A:$A,MATCH(D265,$B:$B,0)),"")</f>
        <v/>
      </c>
      <c r="F265" s="14"/>
      <c r="G265" t="str">
        <f>_xlfn.TEXTBEFORE(IFERROR(_xlfn.TEXTAFTER(C265,"LET "),"="),"=")</f>
        <v/>
      </c>
      <c r="H265" t="str">
        <f>IFERROR(INDEX(VARS!B:B,MATCH(G265,VARS!A:A,0)),"")</f>
        <v/>
      </c>
      <c r="I265" s="14"/>
    </row>
    <row r="266" spans="2:9" x14ac:dyDescent="0.2">
      <c r="B266" s="2" t="s">
        <v>487</v>
      </c>
      <c r="C266" s="24" t="s">
        <v>488</v>
      </c>
      <c r="D266" s="20" t="str">
        <f t="shared" si="4"/>
        <v/>
      </c>
      <c r="E266" t="str">
        <f>IFERROR(INDEX($A:$A,MATCH(D266,$B:$B,0)),"")</f>
        <v/>
      </c>
      <c r="F266" s="14"/>
      <c r="G266" t="str">
        <f>_xlfn.TEXTBEFORE(IFERROR(_xlfn.TEXTAFTER(C266,"LET "),"="),"=")</f>
        <v/>
      </c>
      <c r="H266" t="str">
        <f>IFERROR(INDEX(VARS!B:B,MATCH(G266,VARS!A:A,0)),"")</f>
        <v/>
      </c>
      <c r="I266" s="14"/>
    </row>
    <row r="267" spans="2:9" x14ac:dyDescent="0.2">
      <c r="B267" s="2" t="s">
        <v>489</v>
      </c>
      <c r="C267" s="24" t="s">
        <v>459</v>
      </c>
      <c r="D267" s="20" t="str">
        <f t="shared" si="4"/>
        <v/>
      </c>
      <c r="E267" t="str">
        <f>IFERROR(INDEX($A:$A,MATCH(D267,$B:$B,0)),"")</f>
        <v/>
      </c>
      <c r="F267" s="14"/>
      <c r="G267" t="str">
        <f>_xlfn.TEXTBEFORE(IFERROR(_xlfn.TEXTAFTER(C267,"LET "),"="),"=")</f>
        <v/>
      </c>
      <c r="H267" t="str">
        <f>IFERROR(INDEX(VARS!B:B,MATCH(G267,VARS!A:A,0)),"")</f>
        <v/>
      </c>
      <c r="I267" s="14"/>
    </row>
    <row r="268" spans="2:9" x14ac:dyDescent="0.2">
      <c r="B268" s="2" t="s">
        <v>490</v>
      </c>
      <c r="C268" s="24" t="s">
        <v>491</v>
      </c>
      <c r="D268" s="20" t="str">
        <f t="shared" si="4"/>
        <v/>
      </c>
      <c r="E268" t="str">
        <f>IFERROR(INDEX($A:$A,MATCH(D268,$B:$B,0)),"")</f>
        <v/>
      </c>
      <c r="F268" s="14"/>
      <c r="G268" t="str">
        <f>_xlfn.TEXTBEFORE(IFERROR(_xlfn.TEXTAFTER(C268,"LET "),"="),"=")</f>
        <v/>
      </c>
      <c r="H268" t="str">
        <f>IFERROR(INDEX(VARS!B:B,MATCH(G268,VARS!A:A,0)),"")</f>
        <v/>
      </c>
      <c r="I268" s="14"/>
    </row>
    <row r="269" spans="2:9" x14ac:dyDescent="0.2">
      <c r="B269" s="2" t="s">
        <v>492</v>
      </c>
      <c r="C269" s="24" t="s">
        <v>493</v>
      </c>
      <c r="D269" s="20" t="str">
        <f t="shared" si="4"/>
        <v/>
      </c>
      <c r="E269" t="str">
        <f>IFERROR(INDEX($A:$A,MATCH(D269,$B:$B,0)),"")</f>
        <v/>
      </c>
      <c r="F269" s="14"/>
      <c r="G269" t="str">
        <f>_xlfn.TEXTBEFORE(IFERROR(_xlfn.TEXTAFTER(C269,"LET "),"="),"=")</f>
        <v/>
      </c>
      <c r="H269" t="str">
        <f>IFERROR(INDEX(VARS!B:B,MATCH(G269,VARS!A:A,0)),"")</f>
        <v/>
      </c>
      <c r="I269" s="14"/>
    </row>
    <row r="270" spans="2:9" x14ac:dyDescent="0.2">
      <c r="B270" s="2" t="s">
        <v>494</v>
      </c>
      <c r="C270" s="28" t="s">
        <v>495</v>
      </c>
      <c r="D270" s="20" t="str">
        <f t="shared" si="4"/>
        <v/>
      </c>
      <c r="E270" t="str">
        <f>IFERROR(INDEX($A:$A,MATCH(D270,$B:$B,0)),"")</f>
        <v/>
      </c>
      <c r="F270" s="14"/>
      <c r="G270" t="str">
        <f>_xlfn.TEXTBEFORE(IFERROR(_xlfn.TEXTAFTER(C270,"LET "),"="),"=")</f>
        <v/>
      </c>
      <c r="H270" t="str">
        <f>IFERROR(INDEX(VARS!B:B,MATCH(G270,VARS!A:A,0)),"")</f>
        <v/>
      </c>
      <c r="I270" s="14"/>
    </row>
    <row r="271" spans="2:9" x14ac:dyDescent="0.2">
      <c r="B271" s="2" t="s">
        <v>496</v>
      </c>
      <c r="C271" s="24" t="s">
        <v>497</v>
      </c>
      <c r="D271" s="20" t="str">
        <f t="shared" si="4"/>
        <v/>
      </c>
      <c r="E271" t="str">
        <f>IFERROR(INDEX($A:$A,MATCH(D271,$B:$B,0)),"")</f>
        <v/>
      </c>
      <c r="F271" s="14" t="s">
        <v>578</v>
      </c>
      <c r="G271" t="str">
        <f>_xlfn.TEXTBEFORE(IFERROR(_xlfn.TEXTAFTER(C271,"LET "),"="),"=")</f>
        <v/>
      </c>
      <c r="H271" t="str">
        <f>IFERROR(INDEX(VARS!B:B,MATCH(G271,VARS!A:A,0)),"")</f>
        <v/>
      </c>
      <c r="I271" s="14"/>
    </row>
    <row r="272" spans="2:9" x14ac:dyDescent="0.2">
      <c r="B272" s="2" t="s">
        <v>498</v>
      </c>
      <c r="C272" s="24" t="s">
        <v>499</v>
      </c>
      <c r="D272" s="20" t="str">
        <f t="shared" si="4"/>
        <v>150</v>
      </c>
      <c r="E272" t="str">
        <f>IFERROR(INDEX($A:$A,MATCH(D272,$B:$B,0)),"")</f>
        <v>INIT</v>
      </c>
      <c r="F272" s="14"/>
      <c r="G272" t="str">
        <f>_xlfn.TEXTBEFORE(IFERROR(_xlfn.TEXTAFTER(C272,"LET "),"="),"=")</f>
        <v/>
      </c>
      <c r="H272" t="str">
        <f>IFERROR(INDEX(VARS!B:B,MATCH(G272,VARS!A:A,0)),"")</f>
        <v/>
      </c>
      <c r="I272" s="14"/>
    </row>
  </sheetData>
  <conditionalFormatting sqref="D50:D272">
    <cfRule type="notContainsBlanks" dxfId="1" priority="4">
      <formula>LEN(TRIM(D50))&gt;0</formula>
    </cfRule>
  </conditionalFormatting>
  <conditionalFormatting sqref="D2:D36">
    <cfRule type="notContainsBlanks" dxfId="0" priority="1">
      <formula>LEN(TRIM(D2))&gt;0</formula>
    </cfRule>
  </conditionalFormatting>
  <pageMargins left="0.7" right="0.7" top="0.75" bottom="0.75" header="0.3" footer="0.3"/>
  <pageSetup scale="16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C9FFE-3250-3540-A41E-3BFE32045FBF}">
  <dimension ref="A1:F17"/>
  <sheetViews>
    <sheetView zoomScale="200" zoomScaleNormal="200" workbookViewId="0">
      <selection activeCell="E16" sqref="E16"/>
    </sheetView>
  </sheetViews>
  <sheetFormatPr baseColWidth="10" defaultRowHeight="16" x14ac:dyDescent="0.2"/>
  <cols>
    <col min="2" max="2" width="19.83203125" bestFit="1" customWidth="1"/>
    <col min="3" max="6" width="13.1640625" customWidth="1"/>
  </cols>
  <sheetData>
    <row r="1" spans="1:6" x14ac:dyDescent="0.2">
      <c r="A1" t="s">
        <v>506</v>
      </c>
      <c r="B1" t="s">
        <v>503</v>
      </c>
    </row>
    <row r="2" spans="1:6" x14ac:dyDescent="0.2">
      <c r="A2" t="s">
        <v>505</v>
      </c>
      <c r="B2" t="s">
        <v>507</v>
      </c>
    </row>
    <row r="3" spans="1:6" x14ac:dyDescent="0.2">
      <c r="A3" t="s">
        <v>509</v>
      </c>
      <c r="B3" t="s">
        <v>512</v>
      </c>
    </row>
    <row r="4" spans="1:6" x14ac:dyDescent="0.2">
      <c r="A4" t="s">
        <v>510</v>
      </c>
      <c r="B4" t="s">
        <v>511</v>
      </c>
    </row>
    <row r="5" spans="1:6" x14ac:dyDescent="0.2">
      <c r="A5" t="s">
        <v>515</v>
      </c>
      <c r="B5" t="s">
        <v>514</v>
      </c>
    </row>
    <row r="6" spans="1:6" x14ac:dyDescent="0.2">
      <c r="A6" t="s">
        <v>516</v>
      </c>
      <c r="B6" t="s">
        <v>513</v>
      </c>
    </row>
    <row r="7" spans="1:6" x14ac:dyDescent="0.2">
      <c r="A7" t="s">
        <v>517</v>
      </c>
      <c r="B7" t="s">
        <v>519</v>
      </c>
    </row>
    <row r="8" spans="1:6" x14ac:dyDescent="0.2">
      <c r="A8" t="s">
        <v>518</v>
      </c>
      <c r="B8" t="s">
        <v>520</v>
      </c>
    </row>
    <row r="9" spans="1:6" x14ac:dyDescent="0.2">
      <c r="A9" t="s">
        <v>521</v>
      </c>
      <c r="B9" t="s">
        <v>523</v>
      </c>
    </row>
    <row r="10" spans="1:6" x14ac:dyDescent="0.2">
      <c r="A10" t="s">
        <v>522</v>
      </c>
      <c r="B10" t="s">
        <v>523</v>
      </c>
    </row>
    <row r="11" spans="1:6" x14ac:dyDescent="0.2">
      <c r="A11" t="s">
        <v>524</v>
      </c>
      <c r="B11" t="s">
        <v>525</v>
      </c>
    </row>
    <row r="12" spans="1:6" x14ac:dyDescent="0.2">
      <c r="A12" t="s">
        <v>526</v>
      </c>
      <c r="B12" t="s">
        <v>527</v>
      </c>
    </row>
    <row r="13" spans="1:6" x14ac:dyDescent="0.2">
      <c r="A13" t="s">
        <v>580</v>
      </c>
      <c r="B13" t="s">
        <v>581</v>
      </c>
    </row>
    <row r="14" spans="1:6" x14ac:dyDescent="0.2">
      <c r="A14" t="s">
        <v>590</v>
      </c>
      <c r="B14" t="s">
        <v>591</v>
      </c>
    </row>
    <row r="15" spans="1:6" x14ac:dyDescent="0.2">
      <c r="A15" t="s">
        <v>592</v>
      </c>
      <c r="B15" t="s">
        <v>592</v>
      </c>
    </row>
    <row r="16" spans="1:6" x14ac:dyDescent="0.2">
      <c r="A16" t="s">
        <v>593</v>
      </c>
      <c r="B16" t="s">
        <v>594</v>
      </c>
      <c r="C16" t="s">
        <v>631</v>
      </c>
      <c r="D16" t="s">
        <v>632</v>
      </c>
      <c r="E16" t="s">
        <v>601</v>
      </c>
      <c r="F16" t="s">
        <v>633</v>
      </c>
    </row>
    <row r="17" spans="1:6" x14ac:dyDescent="0.2">
      <c r="A17" t="s">
        <v>595</v>
      </c>
      <c r="B17" t="s">
        <v>596</v>
      </c>
      <c r="C17" t="s">
        <v>597</v>
      </c>
      <c r="D17" t="s">
        <v>598</v>
      </c>
      <c r="E17" t="s">
        <v>599</v>
      </c>
      <c r="F17" t="s">
        <v>600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DA05EA-94B9-FA44-A2BE-BEE8BC80A3B0}">
  <dimension ref="A1:D220"/>
  <sheetViews>
    <sheetView tabSelected="1" zoomScale="150" zoomScaleNormal="150" workbookViewId="0">
      <selection activeCell="C3" sqref="C3"/>
    </sheetView>
  </sheetViews>
  <sheetFormatPr baseColWidth="10" defaultRowHeight="16" x14ac:dyDescent="0.2"/>
  <cols>
    <col min="1" max="1" width="18.83203125" bestFit="1" customWidth="1"/>
    <col min="3" max="3" width="118.5" bestFit="1" customWidth="1"/>
    <col min="4" max="4" width="18.83203125" bestFit="1" customWidth="1"/>
  </cols>
  <sheetData>
    <row r="1" spans="1:4" s="30" customFormat="1" x14ac:dyDescent="0.2">
      <c r="A1" s="30" t="s">
        <v>733</v>
      </c>
      <c r="B1" s="30" t="s">
        <v>508</v>
      </c>
      <c r="C1" s="30" t="s">
        <v>500</v>
      </c>
      <c r="D1" s="30" t="s">
        <v>734</v>
      </c>
    </row>
    <row r="2" spans="1:4" x14ac:dyDescent="0.2">
      <c r="A2" s="20"/>
      <c r="B2" s="7">
        <v>100</v>
      </c>
      <c r="C2" s="7" t="s">
        <v>7</v>
      </c>
      <c r="D2" t="str">
        <f>IFERROR(INDEX($A:$A,MATCH(#REF!,$B:$B,0)),"")</f>
        <v/>
      </c>
    </row>
    <row r="3" spans="1:4" x14ac:dyDescent="0.2">
      <c r="A3" s="20"/>
      <c r="B3" s="7">
        <v>110</v>
      </c>
      <c r="C3" s="7" t="str">
        <f>_xlfn.CONCAT("GOSUB ",INDEX(B:B,MATCH(D3,A:A,0),0)," :: REM CALL ",D3,"")</f>
        <v>GOSUB 210 :: REM CALL INTRO</v>
      </c>
      <c r="D3" t="str">
        <f>A13</f>
        <v>INTRO</v>
      </c>
    </row>
    <row r="4" spans="1:4" x14ac:dyDescent="0.2">
      <c r="A4" s="20"/>
      <c r="B4" s="7">
        <v>120</v>
      </c>
      <c r="C4" s="20" t="s">
        <v>754</v>
      </c>
    </row>
    <row r="5" spans="1:4" x14ac:dyDescent="0.2">
      <c r="A5" s="20"/>
      <c r="B5" s="7">
        <v>130</v>
      </c>
      <c r="C5" s="7" t="s">
        <v>776</v>
      </c>
    </row>
    <row r="6" spans="1:4" x14ac:dyDescent="0.2">
      <c r="A6" s="20"/>
      <c r="B6" s="7">
        <v>140</v>
      </c>
      <c r="C6" s="20" t="s">
        <v>736</v>
      </c>
    </row>
    <row r="7" spans="1:4" x14ac:dyDescent="0.2">
      <c r="A7" s="20"/>
      <c r="B7" s="7">
        <v>150</v>
      </c>
      <c r="C7" s="7" t="str">
        <f>_xlfn.CONCAT("GOSUB ",INDEX(B:B,MATCH(D7,A:A,0),0)," :: REM CALL ",D7,"")</f>
        <v>GOSUB 500 :: REM CALL SETCHARS</v>
      </c>
      <c r="D7" t="str">
        <f>A42</f>
        <v>SETCHARS</v>
      </c>
    </row>
    <row r="8" spans="1:4" x14ac:dyDescent="0.2">
      <c r="A8" s="20"/>
      <c r="B8" s="7">
        <v>160</v>
      </c>
      <c r="C8" s="7" t="str">
        <f>_xlfn.CONCAT("GOSUB ",INDEX(B:B,MATCH(D8,A:A,0),0)," :: REM CALL ",D8,"")</f>
        <v>GOSUB 950 :: REM CALL SETCOLORSCHEME</v>
      </c>
      <c r="D8" t="str">
        <f>A87</f>
        <v>SETCOLORSCHEME</v>
      </c>
    </row>
    <row r="9" spans="1:4" x14ac:dyDescent="0.2">
      <c r="A9" s="20"/>
      <c r="B9" s="7">
        <v>170</v>
      </c>
      <c r="C9" s="7" t="str">
        <f>_xlfn.CONCAT("GOSUB ",INDEX(B:B,MATCH(D9,A:A,0),0)," :: REM CALL ",D9,"")</f>
        <v>GOSUB 1940 :: REM CALL DRAWCARDS</v>
      </c>
      <c r="D9" t="str">
        <f>A186</f>
        <v>DRAWCARDS</v>
      </c>
    </row>
    <row r="10" spans="1:4" x14ac:dyDescent="0.2">
      <c r="A10" s="20"/>
      <c r="B10" s="7">
        <v>180</v>
      </c>
      <c r="C10" s="7" t="str">
        <f>_xlfn.CONCAT("GOSUB ",INDEX(B:B,MATCH(D10,A:A,0),0)," :: REM CALL ",D10,"")</f>
        <v>GOSUB 2110 :: REM CALL PLAY</v>
      </c>
      <c r="D10" t="str">
        <f>A203</f>
        <v>PLAY</v>
      </c>
    </row>
    <row r="11" spans="1:4" x14ac:dyDescent="0.2">
      <c r="A11" s="20"/>
      <c r="B11" s="7">
        <v>190</v>
      </c>
      <c r="C11" s="7" t="s">
        <v>773</v>
      </c>
    </row>
    <row r="12" spans="1:4" x14ac:dyDescent="0.2">
      <c r="A12" s="20"/>
      <c r="B12" s="7">
        <v>200</v>
      </c>
      <c r="C12" s="7" t="s">
        <v>731</v>
      </c>
      <c r="D12" t="str">
        <f>IFERROR(INDEX($A:$A,MATCH(#REF!,$B:$B,0)),"")</f>
        <v/>
      </c>
    </row>
    <row r="13" spans="1:4" x14ac:dyDescent="0.2">
      <c r="A13" t="s">
        <v>501</v>
      </c>
      <c r="B13" s="7">
        <v>210</v>
      </c>
      <c r="C13" s="20" t="str">
        <f>_xlfn.CONCAT("REM SUBROUTINE ***",A13,"***")</f>
        <v>REM SUBROUTINE ***INTRO***</v>
      </c>
    </row>
    <row r="14" spans="1:4" x14ac:dyDescent="0.2">
      <c r="B14" s="7">
        <v>220</v>
      </c>
      <c r="C14" s="20" t="s">
        <v>451</v>
      </c>
    </row>
    <row r="15" spans="1:4" x14ac:dyDescent="0.2">
      <c r="B15" s="7">
        <v>230</v>
      </c>
      <c r="C15" s="20" t="s">
        <v>453</v>
      </c>
    </row>
    <row r="16" spans="1:4" x14ac:dyDescent="0.2">
      <c r="B16" s="7">
        <v>240</v>
      </c>
      <c r="C16" s="20" t="s">
        <v>455</v>
      </c>
    </row>
    <row r="17" spans="2:3" x14ac:dyDescent="0.2">
      <c r="B17" s="7">
        <v>250</v>
      </c>
      <c r="C17" s="20" t="s">
        <v>457</v>
      </c>
    </row>
    <row r="18" spans="2:3" x14ac:dyDescent="0.2">
      <c r="B18" s="7">
        <v>260</v>
      </c>
      <c r="C18" s="20" t="s">
        <v>459</v>
      </c>
    </row>
    <row r="19" spans="2:3" x14ac:dyDescent="0.2">
      <c r="B19" s="7">
        <v>270</v>
      </c>
      <c r="C19" s="20" t="s">
        <v>461</v>
      </c>
    </row>
    <row r="20" spans="2:3" x14ac:dyDescent="0.2">
      <c r="B20" s="7">
        <v>280</v>
      </c>
      <c r="C20" s="20" t="s">
        <v>459</v>
      </c>
    </row>
    <row r="21" spans="2:3" x14ac:dyDescent="0.2">
      <c r="B21" s="7">
        <v>290</v>
      </c>
      <c r="C21" s="20" t="s">
        <v>464</v>
      </c>
    </row>
    <row r="22" spans="2:3" x14ac:dyDescent="0.2">
      <c r="B22" s="7">
        <v>300</v>
      </c>
      <c r="C22" s="20" t="s">
        <v>459</v>
      </c>
    </row>
    <row r="23" spans="2:3" x14ac:dyDescent="0.2">
      <c r="B23" s="7">
        <v>310</v>
      </c>
      <c r="C23" s="20" t="s">
        <v>467</v>
      </c>
    </row>
    <row r="24" spans="2:3" x14ac:dyDescent="0.2">
      <c r="B24" s="7">
        <v>320</v>
      </c>
      <c r="C24" s="20" t="s">
        <v>469</v>
      </c>
    </row>
    <row r="25" spans="2:3" x14ac:dyDescent="0.2">
      <c r="B25" s="7">
        <v>330</v>
      </c>
      <c r="C25" s="20" t="s">
        <v>459</v>
      </c>
    </row>
    <row r="26" spans="2:3" x14ac:dyDescent="0.2">
      <c r="B26" s="7">
        <v>340</v>
      </c>
      <c r="C26" s="20" t="s">
        <v>472</v>
      </c>
    </row>
    <row r="27" spans="2:3" x14ac:dyDescent="0.2">
      <c r="B27" s="7">
        <v>350</v>
      </c>
      <c r="C27" s="20" t="s">
        <v>474</v>
      </c>
    </row>
    <row r="28" spans="2:3" x14ac:dyDescent="0.2">
      <c r="B28" s="7">
        <v>360</v>
      </c>
      <c r="C28" s="20" t="s">
        <v>476</v>
      </c>
    </row>
    <row r="29" spans="2:3" x14ac:dyDescent="0.2">
      <c r="B29" s="7">
        <v>370</v>
      </c>
      <c r="C29" s="20" t="s">
        <v>478</v>
      </c>
    </row>
    <row r="30" spans="2:3" x14ac:dyDescent="0.2">
      <c r="B30" s="7">
        <v>380</v>
      </c>
      <c r="C30" s="20" t="s">
        <v>480</v>
      </c>
    </row>
    <row r="31" spans="2:3" x14ac:dyDescent="0.2">
      <c r="B31" s="7">
        <v>390</v>
      </c>
      <c r="C31" s="20" t="s">
        <v>482</v>
      </c>
    </row>
    <row r="32" spans="2:3" x14ac:dyDescent="0.2">
      <c r="B32" s="7">
        <v>400</v>
      </c>
      <c r="C32" s="20" t="s">
        <v>459</v>
      </c>
    </row>
    <row r="33" spans="1:4" x14ac:dyDescent="0.2">
      <c r="B33" s="7">
        <v>410</v>
      </c>
      <c r="C33" s="20" t="s">
        <v>485</v>
      </c>
    </row>
    <row r="34" spans="1:4" x14ac:dyDescent="0.2">
      <c r="B34" s="7">
        <v>420</v>
      </c>
      <c r="C34" s="20" t="s">
        <v>7</v>
      </c>
    </row>
    <row r="35" spans="1:4" x14ac:dyDescent="0.2">
      <c r="B35" s="7">
        <v>430</v>
      </c>
      <c r="C35" s="20" t="s">
        <v>488</v>
      </c>
    </row>
    <row r="36" spans="1:4" x14ac:dyDescent="0.2">
      <c r="B36" s="7">
        <v>440</v>
      </c>
      <c r="C36" s="20" t="s">
        <v>459</v>
      </c>
    </row>
    <row r="37" spans="1:4" x14ac:dyDescent="0.2">
      <c r="B37" s="7">
        <v>450</v>
      </c>
      <c r="C37" s="20" t="s">
        <v>491</v>
      </c>
    </row>
    <row r="38" spans="1:4" x14ac:dyDescent="0.2">
      <c r="B38" s="7">
        <v>460</v>
      </c>
      <c r="C38" s="20" t="s">
        <v>493</v>
      </c>
    </row>
    <row r="39" spans="1:4" x14ac:dyDescent="0.2">
      <c r="B39" s="7">
        <v>470</v>
      </c>
      <c r="C39" s="20" t="s">
        <v>495</v>
      </c>
    </row>
    <row r="40" spans="1:4" x14ac:dyDescent="0.2">
      <c r="B40" s="7">
        <v>480</v>
      </c>
      <c r="C40" s="20" t="s">
        <v>497</v>
      </c>
    </row>
    <row r="41" spans="1:4" x14ac:dyDescent="0.2">
      <c r="B41" s="7">
        <v>490</v>
      </c>
      <c r="C41" s="20" t="s">
        <v>702</v>
      </c>
    </row>
    <row r="42" spans="1:4" x14ac:dyDescent="0.2">
      <c r="A42" t="s">
        <v>703</v>
      </c>
      <c r="B42" s="7">
        <v>500</v>
      </c>
      <c r="C42" s="20" t="str">
        <f>_xlfn.CONCAT("REM SUBROUTINE ***",A42,"***")</f>
        <v>REM SUBROUTINE ***SETCHARS***</v>
      </c>
    </row>
    <row r="43" spans="1:4" x14ac:dyDescent="0.2">
      <c r="B43" s="7">
        <v>510</v>
      </c>
      <c r="C43" s="20" t="s">
        <v>742</v>
      </c>
    </row>
    <row r="44" spans="1:4" x14ac:dyDescent="0.2">
      <c r="B44" s="7">
        <v>520</v>
      </c>
      <c r="C44" s="7" t="str">
        <f>_xlfn.CONCAT("GOSUB ",INDEX(B:B,MATCH(D44,A:A,0),0)," :: REM CALL ",D44,"")</f>
        <v>GOSUB 600 :: REM CALL SETCHARSREDSUIT</v>
      </c>
      <c r="D44" t="str">
        <f>A52</f>
        <v>SETCHARSREDSUIT</v>
      </c>
    </row>
    <row r="45" spans="1:4" x14ac:dyDescent="0.2">
      <c r="B45" s="7">
        <v>530</v>
      </c>
      <c r="C45" s="20" t="s">
        <v>743</v>
      </c>
    </row>
    <row r="46" spans="1:4" x14ac:dyDescent="0.2">
      <c r="B46" s="7">
        <v>540</v>
      </c>
      <c r="C46" s="7" t="str">
        <f>_xlfn.CONCAT("GOSUB ",INDEX(B:B,MATCH(D46,A:A,0),0)," :: REM CALL ",D46,"")</f>
        <v>GOSUB 680 :: REM CALL SETCHARSBLACKSUIT</v>
      </c>
      <c r="D46" t="str">
        <f>A60</f>
        <v>SETCHARSBLACKSUIT</v>
      </c>
    </row>
    <row r="47" spans="1:4" x14ac:dyDescent="0.2">
      <c r="B47" s="7">
        <v>550</v>
      </c>
      <c r="C47" s="20" t="s">
        <v>744</v>
      </c>
    </row>
    <row r="48" spans="1:4" x14ac:dyDescent="0.2">
      <c r="B48" s="7">
        <v>560</v>
      </c>
      <c r="C48" s="7" t="str">
        <f>_xlfn.CONCAT("GOSUB ",INDEX(B:B,MATCH(D48,A:A,0),0)," :: REM CALL ",D48,"")</f>
        <v>GOSUB 900 :: REM CALL SETCHARSEDGES</v>
      </c>
      <c r="D48" t="str">
        <f>A82</f>
        <v>SETCHARSEDGES</v>
      </c>
    </row>
    <row r="49" spans="1:4" x14ac:dyDescent="0.2">
      <c r="B49" s="7">
        <v>570</v>
      </c>
      <c r="C49" s="20" t="s">
        <v>745</v>
      </c>
    </row>
    <row r="50" spans="1:4" x14ac:dyDescent="0.2">
      <c r="B50" s="7">
        <v>580</v>
      </c>
      <c r="C50" s="7" t="s">
        <v>732</v>
      </c>
    </row>
    <row r="51" spans="1:4" x14ac:dyDescent="0.2">
      <c r="B51" s="7">
        <v>590</v>
      </c>
      <c r="C51" s="20" t="s">
        <v>702</v>
      </c>
    </row>
    <row r="52" spans="1:4" s="7" customFormat="1" x14ac:dyDescent="0.2">
      <c r="A52" t="s">
        <v>729</v>
      </c>
      <c r="B52" s="7">
        <v>600</v>
      </c>
      <c r="C52" s="20" t="str">
        <f>_xlfn.CONCAT("REM SUBROUTINE ***",A52,"***")</f>
        <v>REM SUBROUTINE ***SETCHARSREDSUIT***</v>
      </c>
    </row>
    <row r="53" spans="1:4" x14ac:dyDescent="0.2">
      <c r="B53" s="7">
        <v>610</v>
      </c>
      <c r="C53" s="20" t="s">
        <v>706</v>
      </c>
    </row>
    <row r="54" spans="1:4" x14ac:dyDescent="0.2">
      <c r="B54" s="7">
        <v>620</v>
      </c>
      <c r="C54" s="7" t="s">
        <v>720</v>
      </c>
    </row>
    <row r="55" spans="1:4" x14ac:dyDescent="0.2">
      <c r="B55" s="7">
        <v>630</v>
      </c>
      <c r="C55" s="7" t="s">
        <v>760</v>
      </c>
    </row>
    <row r="56" spans="1:4" x14ac:dyDescent="0.2">
      <c r="B56" s="7">
        <v>640</v>
      </c>
      <c r="C56" s="7" t="str">
        <f>_xlfn.CONCAT("GOSUB ",INDEX(B:B,MATCH(D56,A:A,0),0)," :: REM CALL ",D56,"")</f>
        <v>GOSUB 740 :: REM CALL SETCHARSVALS</v>
      </c>
      <c r="D56" t="str">
        <f>A66</f>
        <v>SETCHARSVALS</v>
      </c>
    </row>
    <row r="57" spans="1:4" x14ac:dyDescent="0.2">
      <c r="B57" s="7">
        <v>650</v>
      </c>
      <c r="C57" s="7" t="s">
        <v>726</v>
      </c>
    </row>
    <row r="58" spans="1:4" x14ac:dyDescent="0.2">
      <c r="B58" s="7">
        <v>660</v>
      </c>
      <c r="C58" s="7" t="s">
        <v>723</v>
      </c>
    </row>
    <row r="59" spans="1:4" x14ac:dyDescent="0.2">
      <c r="B59" s="7">
        <v>670</v>
      </c>
      <c r="C59" s="7" t="s">
        <v>702</v>
      </c>
    </row>
    <row r="60" spans="1:4" x14ac:dyDescent="0.2">
      <c r="A60" t="s">
        <v>730</v>
      </c>
      <c r="B60" s="7">
        <v>680</v>
      </c>
      <c r="C60" s="20" t="str">
        <f>_xlfn.CONCAT("REM SUBROUTINE ***",A60,"***")</f>
        <v>REM SUBROUTINE ***SETCHARSBLACKSUIT***</v>
      </c>
      <c r="D60" s="7"/>
    </row>
    <row r="61" spans="1:4" x14ac:dyDescent="0.2">
      <c r="B61" s="7">
        <v>690</v>
      </c>
      <c r="C61" s="20" t="s">
        <v>722</v>
      </c>
    </row>
    <row r="62" spans="1:4" x14ac:dyDescent="0.2">
      <c r="B62" s="7">
        <v>700</v>
      </c>
      <c r="C62" s="7" t="s">
        <v>721</v>
      </c>
    </row>
    <row r="63" spans="1:4" x14ac:dyDescent="0.2">
      <c r="B63" s="7">
        <v>710</v>
      </c>
      <c r="C63" s="7" t="s">
        <v>761</v>
      </c>
    </row>
    <row r="64" spans="1:4" x14ac:dyDescent="0.2">
      <c r="B64" s="7">
        <v>720</v>
      </c>
      <c r="C64" s="7" t="str">
        <f>_xlfn.CONCAT("GOSUB ",INDEX(B:B,MATCH(D64,A:A,0),0)," :: REM CALL ",D64,"")</f>
        <v>GOSUB 740 :: REM CALL SETCHARSVALS</v>
      </c>
      <c r="D64" t="str">
        <f>A66</f>
        <v>SETCHARSVALS</v>
      </c>
    </row>
    <row r="65" spans="1:3" x14ac:dyDescent="0.2">
      <c r="B65" s="7">
        <v>730</v>
      </c>
      <c r="C65" s="7" t="s">
        <v>702</v>
      </c>
    </row>
    <row r="66" spans="1:3" x14ac:dyDescent="0.2">
      <c r="A66" t="s">
        <v>705</v>
      </c>
      <c r="B66" s="7">
        <v>740</v>
      </c>
      <c r="C66" s="20" t="str">
        <f>_xlfn.CONCAT("REM SUBROUTINE ***",A66,"***")</f>
        <v>REM SUBROUTINE ***SETCHARSVALS***</v>
      </c>
    </row>
    <row r="67" spans="1:3" x14ac:dyDescent="0.2">
      <c r="A67" s="7"/>
      <c r="B67" s="7">
        <v>750</v>
      </c>
      <c r="C67" s="20" t="s">
        <v>704</v>
      </c>
    </row>
    <row r="68" spans="1:3" x14ac:dyDescent="0.2">
      <c r="B68" s="7">
        <v>760</v>
      </c>
      <c r="C68" s="7" t="s">
        <v>707</v>
      </c>
    </row>
    <row r="69" spans="1:3" x14ac:dyDescent="0.2">
      <c r="B69" s="7">
        <v>770</v>
      </c>
      <c r="C69" s="7" t="s">
        <v>708</v>
      </c>
    </row>
    <row r="70" spans="1:3" x14ac:dyDescent="0.2">
      <c r="B70" s="7">
        <v>780</v>
      </c>
      <c r="C70" s="7" t="s">
        <v>709</v>
      </c>
    </row>
    <row r="71" spans="1:3" x14ac:dyDescent="0.2">
      <c r="B71" s="7">
        <v>790</v>
      </c>
      <c r="C71" s="7" t="s">
        <v>710</v>
      </c>
    </row>
    <row r="72" spans="1:3" x14ac:dyDescent="0.2">
      <c r="B72" s="7">
        <v>800</v>
      </c>
      <c r="C72" s="7" t="s">
        <v>711</v>
      </c>
    </row>
    <row r="73" spans="1:3" x14ac:dyDescent="0.2">
      <c r="B73" s="7">
        <v>810</v>
      </c>
      <c r="C73" s="7" t="s">
        <v>712</v>
      </c>
    </row>
    <row r="74" spans="1:3" x14ac:dyDescent="0.2">
      <c r="B74" s="7">
        <v>820</v>
      </c>
      <c r="C74" s="7" t="s">
        <v>713</v>
      </c>
    </row>
    <row r="75" spans="1:3" x14ac:dyDescent="0.2">
      <c r="B75" s="7">
        <v>830</v>
      </c>
      <c r="C75" s="7" t="s">
        <v>714</v>
      </c>
    </row>
    <row r="76" spans="1:3" x14ac:dyDescent="0.2">
      <c r="B76" s="7">
        <v>840</v>
      </c>
      <c r="C76" s="7" t="s">
        <v>715</v>
      </c>
    </row>
    <row r="77" spans="1:3" x14ac:dyDescent="0.2">
      <c r="B77" s="7">
        <v>850</v>
      </c>
      <c r="C77" s="7" t="s">
        <v>716</v>
      </c>
    </row>
    <row r="78" spans="1:3" x14ac:dyDescent="0.2">
      <c r="B78" s="7">
        <v>860</v>
      </c>
      <c r="C78" s="7" t="s">
        <v>717</v>
      </c>
    </row>
    <row r="79" spans="1:3" x14ac:dyDescent="0.2">
      <c r="B79" s="7">
        <v>870</v>
      </c>
      <c r="C79" s="7" t="s">
        <v>718</v>
      </c>
    </row>
    <row r="80" spans="1:3" x14ac:dyDescent="0.2">
      <c r="B80" s="7">
        <v>880</v>
      </c>
      <c r="C80" s="7" t="s">
        <v>719</v>
      </c>
    </row>
    <row r="81" spans="1:3" x14ac:dyDescent="0.2">
      <c r="B81" s="7">
        <v>890</v>
      </c>
      <c r="C81" s="7" t="s">
        <v>702</v>
      </c>
    </row>
    <row r="82" spans="1:3" x14ac:dyDescent="0.2">
      <c r="A82" t="s">
        <v>724</v>
      </c>
      <c r="B82" s="7">
        <v>900</v>
      </c>
      <c r="C82" s="20" t="str">
        <f>_xlfn.CONCAT("REM SUBROUTINE ***",A82,"***")</f>
        <v>REM SUBROUTINE ***SETCHARSEDGES***</v>
      </c>
    </row>
    <row r="83" spans="1:3" x14ac:dyDescent="0.2">
      <c r="B83" s="7">
        <v>910</v>
      </c>
      <c r="C83" s="20" t="s">
        <v>725</v>
      </c>
    </row>
    <row r="84" spans="1:3" x14ac:dyDescent="0.2">
      <c r="B84" s="7">
        <v>920</v>
      </c>
      <c r="C84" s="7" t="s">
        <v>727</v>
      </c>
    </row>
    <row r="85" spans="1:3" x14ac:dyDescent="0.2">
      <c r="B85" s="7">
        <v>930</v>
      </c>
      <c r="C85" s="7" t="s">
        <v>728</v>
      </c>
    </row>
    <row r="86" spans="1:3" x14ac:dyDescent="0.2">
      <c r="B86" s="7">
        <v>940</v>
      </c>
      <c r="C86" s="7" t="s">
        <v>702</v>
      </c>
    </row>
    <row r="87" spans="1:3" x14ac:dyDescent="0.2">
      <c r="A87" t="s">
        <v>735</v>
      </c>
      <c r="B87" s="7">
        <v>950</v>
      </c>
      <c r="C87" s="20" t="str">
        <f>_xlfn.CONCAT("REM SUBROUTINE ***",A87,"***")</f>
        <v>REM SUBROUTINE ***SETCOLORSCHEME***</v>
      </c>
    </row>
    <row r="88" spans="1:3" x14ac:dyDescent="0.2">
      <c r="B88" s="7">
        <v>960</v>
      </c>
      <c r="C88" s="20" t="s">
        <v>737</v>
      </c>
    </row>
    <row r="89" spans="1:3" x14ac:dyDescent="0.2">
      <c r="B89" s="7">
        <v>970</v>
      </c>
      <c r="C89" s="20" t="s">
        <v>738</v>
      </c>
    </row>
    <row r="90" spans="1:3" x14ac:dyDescent="0.2">
      <c r="B90" s="7">
        <v>980</v>
      </c>
      <c r="C90" s="20" t="s">
        <v>739</v>
      </c>
    </row>
    <row r="91" spans="1:3" x14ac:dyDescent="0.2">
      <c r="B91" s="7">
        <v>990</v>
      </c>
      <c r="C91" s="20" t="s">
        <v>740</v>
      </c>
    </row>
    <row r="92" spans="1:3" x14ac:dyDescent="0.2">
      <c r="B92" s="7">
        <v>1000</v>
      </c>
      <c r="C92" s="20" t="s">
        <v>741</v>
      </c>
    </row>
    <row r="93" spans="1:3" x14ac:dyDescent="0.2">
      <c r="B93" s="7">
        <v>1010</v>
      </c>
      <c r="C93" s="20" t="s">
        <v>746</v>
      </c>
    </row>
    <row r="94" spans="1:3" x14ac:dyDescent="0.2">
      <c r="B94" s="7">
        <v>1020</v>
      </c>
      <c r="C94" s="20" t="s">
        <v>747</v>
      </c>
    </row>
    <row r="95" spans="1:3" x14ac:dyDescent="0.2">
      <c r="B95" s="7">
        <v>1030</v>
      </c>
      <c r="C95" s="20" t="s">
        <v>702</v>
      </c>
    </row>
    <row r="96" spans="1:3" x14ac:dyDescent="0.2">
      <c r="A96" t="s">
        <v>614</v>
      </c>
      <c r="B96" s="7">
        <v>1040</v>
      </c>
      <c r="C96" s="20" t="str">
        <f>_xlfn.CONCAT("REM SUBROUTINE ***",A96,"***")</f>
        <v>REM SUBROUTINE ***RENDERCARD***</v>
      </c>
    </row>
    <row r="97" spans="2:3" x14ac:dyDescent="0.2">
      <c r="B97" s="7">
        <v>1050</v>
      </c>
      <c r="C97" s="20" t="s">
        <v>783</v>
      </c>
    </row>
    <row r="98" spans="2:3" x14ac:dyDescent="0.2">
      <c r="B98" s="7">
        <v>1060</v>
      </c>
      <c r="C98" s="20" t="s">
        <v>755</v>
      </c>
    </row>
    <row r="99" spans="2:3" x14ac:dyDescent="0.2">
      <c r="B99" s="7">
        <v>1070</v>
      </c>
      <c r="C99" s="20" t="s">
        <v>762</v>
      </c>
    </row>
    <row r="100" spans="2:3" x14ac:dyDescent="0.2">
      <c r="B100" s="7">
        <v>1080</v>
      </c>
      <c r="C100" s="7" t="s">
        <v>130</v>
      </c>
    </row>
    <row r="101" spans="2:3" x14ac:dyDescent="0.2">
      <c r="B101" s="7">
        <v>1090</v>
      </c>
      <c r="C101" s="7" t="s">
        <v>132</v>
      </c>
    </row>
    <row r="102" spans="2:3" x14ac:dyDescent="0.2">
      <c r="B102" s="7">
        <v>1100</v>
      </c>
      <c r="C102" s="7" t="s">
        <v>57</v>
      </c>
    </row>
    <row r="103" spans="2:3" x14ac:dyDescent="0.2">
      <c r="B103" s="7">
        <v>1110</v>
      </c>
      <c r="C103" s="7" t="s">
        <v>749</v>
      </c>
    </row>
    <row r="104" spans="2:3" x14ac:dyDescent="0.2">
      <c r="B104" s="7">
        <v>1120</v>
      </c>
      <c r="C104" s="7" t="s">
        <v>750</v>
      </c>
    </row>
    <row r="105" spans="2:3" x14ac:dyDescent="0.2">
      <c r="B105" s="7">
        <v>1130</v>
      </c>
      <c r="C105" s="7" t="s">
        <v>784</v>
      </c>
    </row>
    <row r="106" spans="2:3" x14ac:dyDescent="0.2">
      <c r="B106" s="7">
        <v>1140</v>
      </c>
      <c r="C106" s="7" t="s">
        <v>764</v>
      </c>
    </row>
    <row r="107" spans="2:3" x14ac:dyDescent="0.2">
      <c r="B107" s="7">
        <v>1150</v>
      </c>
      <c r="C107" s="7" t="s">
        <v>756</v>
      </c>
    </row>
    <row r="108" spans="2:3" x14ac:dyDescent="0.2">
      <c r="B108" s="7">
        <v>1160</v>
      </c>
      <c r="C108" s="7" t="s">
        <v>757</v>
      </c>
    </row>
    <row r="109" spans="2:3" x14ac:dyDescent="0.2">
      <c r="B109" s="7">
        <v>1170</v>
      </c>
      <c r="C109" s="7" t="s">
        <v>758</v>
      </c>
    </row>
    <row r="110" spans="2:3" x14ac:dyDescent="0.2">
      <c r="B110" s="7">
        <v>1180</v>
      </c>
      <c r="C110" s="7" t="s">
        <v>759</v>
      </c>
    </row>
    <row r="111" spans="2:3" x14ac:dyDescent="0.2">
      <c r="B111" s="7">
        <v>1190</v>
      </c>
      <c r="C111" s="7" t="s">
        <v>763</v>
      </c>
    </row>
    <row r="112" spans="2:3" x14ac:dyDescent="0.2">
      <c r="B112" s="7">
        <v>1200</v>
      </c>
      <c r="C112" s="7" t="s">
        <v>771</v>
      </c>
    </row>
    <row r="113" spans="1:3" x14ac:dyDescent="0.2">
      <c r="B113" s="7">
        <v>1210</v>
      </c>
      <c r="C113" s="7" t="s">
        <v>772</v>
      </c>
    </row>
    <row r="114" spans="1:3" x14ac:dyDescent="0.2">
      <c r="B114" s="7">
        <v>1220</v>
      </c>
      <c r="C114" s="7" t="s">
        <v>767</v>
      </c>
    </row>
    <row r="115" spans="1:3" x14ac:dyDescent="0.2">
      <c r="B115" s="7">
        <v>1230</v>
      </c>
      <c r="C115" s="7" t="s">
        <v>770</v>
      </c>
    </row>
    <row r="116" spans="1:3" x14ac:dyDescent="0.2">
      <c r="B116" s="7">
        <v>1240</v>
      </c>
      <c r="C116" s="7" t="s">
        <v>768</v>
      </c>
    </row>
    <row r="117" spans="1:3" x14ac:dyDescent="0.2">
      <c r="B117" s="7">
        <v>1250</v>
      </c>
      <c r="C117" s="7" t="s">
        <v>769</v>
      </c>
    </row>
    <row r="118" spans="1:3" x14ac:dyDescent="0.2">
      <c r="B118" s="7">
        <v>1260</v>
      </c>
      <c r="C118" s="7" t="s">
        <v>766</v>
      </c>
    </row>
    <row r="119" spans="1:3" x14ac:dyDescent="0.2">
      <c r="B119" s="7">
        <v>1270</v>
      </c>
      <c r="C119" s="7" t="str">
        <f>_xlfn.CONCAT("ON CARDVAL-1 GOSUB ",B121,",",B125,",",B128,",",B134,",",B138,",",B142,",",B146,",",B156,",",B163,",",B167,",",B172,",",B178,",",B184," :: REM CALL RENDERX")</f>
        <v>ON CARDVAL-1 GOSUB 1290,1330,1360,1420,1460,1500,1540,1640,1710,1750,1800,1860,1920 :: REM CALL RENDERX</v>
      </c>
    </row>
    <row r="120" spans="1:3" x14ac:dyDescent="0.2">
      <c r="B120" s="7">
        <v>1280</v>
      </c>
      <c r="C120" s="20" t="s">
        <v>702</v>
      </c>
    </row>
    <row r="121" spans="1:3" x14ac:dyDescent="0.2">
      <c r="A121" t="s">
        <v>765</v>
      </c>
      <c r="B121" s="7">
        <v>1290</v>
      </c>
      <c r="C121" s="20" t="str">
        <f>_xlfn.CONCAT("REM SUBROUTINE ***",A121,"***")</f>
        <v>REM SUBROUTINE ***RENDER2***</v>
      </c>
    </row>
    <row r="122" spans="1:3" x14ac:dyDescent="0.2">
      <c r="B122" s="7">
        <v>1300</v>
      </c>
      <c r="C122" s="7" t="s">
        <v>163</v>
      </c>
    </row>
    <row r="123" spans="1:3" x14ac:dyDescent="0.2">
      <c r="B123" s="7">
        <v>1310</v>
      </c>
      <c r="C123" s="7" t="s">
        <v>165</v>
      </c>
    </row>
    <row r="124" spans="1:3" x14ac:dyDescent="0.2">
      <c r="B124" s="7">
        <v>1320</v>
      </c>
      <c r="C124" s="7" t="s">
        <v>702</v>
      </c>
    </row>
    <row r="125" spans="1:3" x14ac:dyDescent="0.2">
      <c r="A125" t="s">
        <v>615</v>
      </c>
      <c r="B125" s="7">
        <v>1330</v>
      </c>
      <c r="C125" s="20" t="str">
        <f>_xlfn.CONCAT("REM SUBROUTINE ***",A125,"***")</f>
        <v>REM SUBROUTINE ***RENDER3***</v>
      </c>
    </row>
    <row r="126" spans="1:3" x14ac:dyDescent="0.2">
      <c r="B126" s="7">
        <v>1340</v>
      </c>
      <c r="C126" s="7" t="s">
        <v>173</v>
      </c>
    </row>
    <row r="127" spans="1:3" x14ac:dyDescent="0.2">
      <c r="B127" s="7">
        <v>1350</v>
      </c>
      <c r="C127" s="7" t="s">
        <v>702</v>
      </c>
    </row>
    <row r="128" spans="1:3" x14ac:dyDescent="0.2">
      <c r="A128" t="s">
        <v>616</v>
      </c>
      <c r="B128" s="7">
        <v>1360</v>
      </c>
      <c r="C128" s="20" t="str">
        <f>_xlfn.CONCAT("REM SUBROUTINE ***",A128,"***")</f>
        <v>REM SUBROUTINE ***RENDER4***</v>
      </c>
    </row>
    <row r="129" spans="1:4" x14ac:dyDescent="0.2">
      <c r="B129" s="7">
        <v>1370</v>
      </c>
      <c r="C129" s="7" t="s">
        <v>180</v>
      </c>
    </row>
    <row r="130" spans="1:4" x14ac:dyDescent="0.2">
      <c r="B130" s="7">
        <v>1380</v>
      </c>
      <c r="C130" s="7" t="s">
        <v>182</v>
      </c>
    </row>
    <row r="131" spans="1:4" x14ac:dyDescent="0.2">
      <c r="B131" s="7">
        <v>1390</v>
      </c>
      <c r="C131" s="7" t="s">
        <v>184</v>
      </c>
    </row>
    <row r="132" spans="1:4" x14ac:dyDescent="0.2">
      <c r="B132" s="7">
        <v>1400</v>
      </c>
      <c r="C132" s="7" t="s">
        <v>186</v>
      </c>
    </row>
    <row r="133" spans="1:4" x14ac:dyDescent="0.2">
      <c r="B133" s="7">
        <v>1410</v>
      </c>
      <c r="C133" s="7" t="s">
        <v>702</v>
      </c>
    </row>
    <row r="134" spans="1:4" x14ac:dyDescent="0.2">
      <c r="A134" t="s">
        <v>617</v>
      </c>
      <c r="B134" s="7">
        <v>1420</v>
      </c>
      <c r="C134" s="20" t="str">
        <f>_xlfn.CONCAT("REM SUBROUTINE ***",A134,"***")</f>
        <v>REM SUBROUTINE ***RENDER5***</v>
      </c>
    </row>
    <row r="135" spans="1:4" x14ac:dyDescent="0.2">
      <c r="B135" s="7">
        <v>1430</v>
      </c>
      <c r="C135" s="7" t="str">
        <f>_xlfn.CONCAT("GOSUB ",INDEX(B:B,MATCH(D135,A:A,0),0)," :: REM CALL ",D135,"")</f>
        <v>GOSUB 1360 :: REM CALL RENDER4</v>
      </c>
      <c r="D135" t="str">
        <f>A128</f>
        <v>RENDER4</v>
      </c>
    </row>
    <row r="136" spans="1:4" x14ac:dyDescent="0.2">
      <c r="B136" s="7">
        <v>1440</v>
      </c>
      <c r="C136" s="7" t="s">
        <v>192</v>
      </c>
    </row>
    <row r="137" spans="1:4" x14ac:dyDescent="0.2">
      <c r="B137" s="7">
        <v>1450</v>
      </c>
      <c r="C137" s="7" t="s">
        <v>702</v>
      </c>
    </row>
    <row r="138" spans="1:4" x14ac:dyDescent="0.2">
      <c r="A138" t="s">
        <v>618</v>
      </c>
      <c r="B138" s="7">
        <v>1460</v>
      </c>
      <c r="C138" s="20" t="str">
        <f>_xlfn.CONCAT("REM SUBROUTINE ***",A138,"***")</f>
        <v>REM SUBROUTINE ***RENDER6***</v>
      </c>
    </row>
    <row r="139" spans="1:4" x14ac:dyDescent="0.2">
      <c r="B139" s="7">
        <v>1470</v>
      </c>
      <c r="C139" s="7" t="s">
        <v>199</v>
      </c>
    </row>
    <row r="140" spans="1:4" x14ac:dyDescent="0.2">
      <c r="B140" s="7">
        <v>1480</v>
      </c>
      <c r="C140" s="7" t="s">
        <v>201</v>
      </c>
    </row>
    <row r="141" spans="1:4" x14ac:dyDescent="0.2">
      <c r="B141" s="7">
        <v>1490</v>
      </c>
      <c r="C141" s="7" t="s">
        <v>702</v>
      </c>
    </row>
    <row r="142" spans="1:4" x14ac:dyDescent="0.2">
      <c r="A142" t="s">
        <v>619</v>
      </c>
      <c r="B142" s="7">
        <v>1500</v>
      </c>
      <c r="C142" s="20" t="str">
        <f>_xlfn.CONCAT("REM SUBROUTINE ***",A142,"***")</f>
        <v>REM SUBROUTINE ***RENDER7***</v>
      </c>
    </row>
    <row r="143" spans="1:4" x14ac:dyDescent="0.2">
      <c r="B143" s="7">
        <v>1510</v>
      </c>
      <c r="C143" s="7" t="str">
        <f>_xlfn.CONCAT("GOSUB ",INDEX(B:B,MATCH(D143,A:A,0),0)," :: REM CALL ",D143,"")</f>
        <v>GOSUB 1460 :: REM CALL RENDER6</v>
      </c>
      <c r="D143" t="str">
        <f>A138</f>
        <v>RENDER6</v>
      </c>
    </row>
    <row r="144" spans="1:4" x14ac:dyDescent="0.2">
      <c r="B144" s="7">
        <v>1520</v>
      </c>
      <c r="C144" s="7" t="s">
        <v>207</v>
      </c>
    </row>
    <row r="145" spans="1:3" x14ac:dyDescent="0.2">
      <c r="B145" s="7">
        <v>1530</v>
      </c>
      <c r="C145" s="7" t="s">
        <v>702</v>
      </c>
    </row>
    <row r="146" spans="1:3" x14ac:dyDescent="0.2">
      <c r="A146" t="s">
        <v>620</v>
      </c>
      <c r="B146" s="7">
        <v>1540</v>
      </c>
      <c r="C146" s="20" t="str">
        <f>_xlfn.CONCAT("REM SUBROUTINE ***",A146,"***")</f>
        <v>REM SUBROUTINE ***RENDER8***</v>
      </c>
    </row>
    <row r="147" spans="1:3" x14ac:dyDescent="0.2">
      <c r="B147" s="7">
        <v>1550</v>
      </c>
      <c r="C147" s="7" t="s">
        <v>214</v>
      </c>
    </row>
    <row r="148" spans="1:3" x14ac:dyDescent="0.2">
      <c r="B148" s="7">
        <v>1560</v>
      </c>
      <c r="C148" s="7" t="s">
        <v>216</v>
      </c>
    </row>
    <row r="149" spans="1:3" x14ac:dyDescent="0.2">
      <c r="B149" s="7">
        <v>1570</v>
      </c>
      <c r="C149" s="7" t="s">
        <v>163</v>
      </c>
    </row>
    <row r="150" spans="1:3" x14ac:dyDescent="0.2">
      <c r="B150" s="7">
        <v>1580</v>
      </c>
      <c r="C150" s="7" t="s">
        <v>219</v>
      </c>
    </row>
    <row r="151" spans="1:3" x14ac:dyDescent="0.2">
      <c r="B151" s="7">
        <v>1590</v>
      </c>
      <c r="C151" s="7" t="s">
        <v>221</v>
      </c>
    </row>
    <row r="152" spans="1:3" x14ac:dyDescent="0.2">
      <c r="B152" s="7">
        <v>1600</v>
      </c>
      <c r="C152" s="7" t="s">
        <v>165</v>
      </c>
    </row>
    <row r="153" spans="1:3" x14ac:dyDescent="0.2">
      <c r="B153" s="7">
        <v>1610</v>
      </c>
      <c r="C153" s="7" t="s">
        <v>224</v>
      </c>
    </row>
    <row r="154" spans="1:3" x14ac:dyDescent="0.2">
      <c r="B154" s="7">
        <v>1620</v>
      </c>
      <c r="C154" s="7" t="s">
        <v>226</v>
      </c>
    </row>
    <row r="155" spans="1:3" x14ac:dyDescent="0.2">
      <c r="B155" s="7">
        <v>1630</v>
      </c>
      <c r="C155" s="7" t="s">
        <v>702</v>
      </c>
    </row>
    <row r="156" spans="1:3" x14ac:dyDescent="0.2">
      <c r="A156" t="s">
        <v>621</v>
      </c>
      <c r="B156" s="7">
        <v>1640</v>
      </c>
      <c r="C156" s="20" t="str">
        <f>_xlfn.CONCAT("REM SUBROUTINE ***",A156,"***")</f>
        <v>REM SUBROUTINE ***RENDER9***</v>
      </c>
    </row>
    <row r="157" spans="1:3" x14ac:dyDescent="0.2">
      <c r="B157" s="7">
        <v>1650</v>
      </c>
      <c r="C157" s="7" t="s">
        <v>233</v>
      </c>
    </row>
    <row r="158" spans="1:3" x14ac:dyDescent="0.2">
      <c r="B158" s="7">
        <v>1660</v>
      </c>
      <c r="C158" s="7" t="s">
        <v>235</v>
      </c>
    </row>
    <row r="159" spans="1:3" x14ac:dyDescent="0.2">
      <c r="B159" s="7">
        <v>1670</v>
      </c>
      <c r="C159" s="7" t="s">
        <v>237</v>
      </c>
    </row>
    <row r="160" spans="1:3" x14ac:dyDescent="0.2">
      <c r="B160" s="7">
        <v>1680</v>
      </c>
      <c r="C160" s="7" t="s">
        <v>239</v>
      </c>
    </row>
    <row r="161" spans="1:3" x14ac:dyDescent="0.2">
      <c r="B161" s="7">
        <v>1690</v>
      </c>
      <c r="C161" s="7" t="s">
        <v>192</v>
      </c>
    </row>
    <row r="162" spans="1:3" x14ac:dyDescent="0.2">
      <c r="B162" s="7">
        <v>1700</v>
      </c>
      <c r="C162" s="7" t="s">
        <v>702</v>
      </c>
    </row>
    <row r="163" spans="1:3" x14ac:dyDescent="0.2">
      <c r="A163" t="s">
        <v>622</v>
      </c>
      <c r="B163" s="7">
        <v>1710</v>
      </c>
      <c r="C163" s="20" t="str">
        <f>_xlfn.CONCAT("REM SUBROUTINE ***",A163,"***")</f>
        <v>REM SUBROUTINE ***RENDER10***</v>
      </c>
    </row>
    <row r="164" spans="1:3" x14ac:dyDescent="0.2">
      <c r="B164" s="7">
        <v>1720</v>
      </c>
      <c r="C164" s="7" t="s">
        <v>247</v>
      </c>
    </row>
    <row r="165" spans="1:3" x14ac:dyDescent="0.2">
      <c r="B165" s="7">
        <v>1730</v>
      </c>
      <c r="C165" s="7" t="s">
        <v>249</v>
      </c>
    </row>
    <row r="166" spans="1:3" x14ac:dyDescent="0.2">
      <c r="B166" s="7">
        <v>1740</v>
      </c>
      <c r="C166" s="7" t="s">
        <v>702</v>
      </c>
    </row>
    <row r="167" spans="1:3" x14ac:dyDescent="0.2">
      <c r="A167" t="s">
        <v>623</v>
      </c>
      <c r="B167" s="7">
        <v>1750</v>
      </c>
      <c r="C167" s="20" t="str">
        <f>_xlfn.CONCAT("REM SUBROUTINE ***",A167,"***")</f>
        <v>REM SUBROUTINE ***RENDERJACK***</v>
      </c>
    </row>
    <row r="168" spans="1:3" x14ac:dyDescent="0.2">
      <c r="B168" s="7">
        <v>1760</v>
      </c>
      <c r="C168" s="7" t="s">
        <v>249</v>
      </c>
    </row>
    <row r="169" spans="1:3" x14ac:dyDescent="0.2">
      <c r="B169" s="7">
        <v>1770</v>
      </c>
      <c r="C169" s="7" t="s">
        <v>257</v>
      </c>
    </row>
    <row r="170" spans="1:3" x14ac:dyDescent="0.2">
      <c r="B170" s="7">
        <v>1780</v>
      </c>
      <c r="C170" s="7" t="s">
        <v>182</v>
      </c>
    </row>
    <row r="171" spans="1:3" x14ac:dyDescent="0.2">
      <c r="B171" s="7">
        <v>1790</v>
      </c>
      <c r="C171" s="7" t="s">
        <v>702</v>
      </c>
    </row>
    <row r="172" spans="1:3" x14ac:dyDescent="0.2">
      <c r="A172" t="s">
        <v>624</v>
      </c>
      <c r="B172" s="7">
        <v>1800</v>
      </c>
      <c r="C172" s="20" t="str">
        <f>_xlfn.CONCAT("REM SUBROUTINE ***",A172,"***")</f>
        <v>REM SUBROUTINE ***RENDERQUEEN***</v>
      </c>
    </row>
    <row r="173" spans="1:3" x14ac:dyDescent="0.2">
      <c r="B173" s="7">
        <v>1810</v>
      </c>
      <c r="C173" s="7" t="s">
        <v>247</v>
      </c>
    </row>
    <row r="174" spans="1:3" x14ac:dyDescent="0.2">
      <c r="B174" s="7">
        <v>1820</v>
      </c>
      <c r="C174" s="7" t="s">
        <v>249</v>
      </c>
    </row>
    <row r="175" spans="1:3" x14ac:dyDescent="0.2">
      <c r="B175" s="7">
        <v>1830</v>
      </c>
      <c r="C175" s="7" t="s">
        <v>267</v>
      </c>
    </row>
    <row r="176" spans="1:3" x14ac:dyDescent="0.2">
      <c r="B176" s="7">
        <v>1840</v>
      </c>
      <c r="C176" s="7" t="s">
        <v>269</v>
      </c>
    </row>
    <row r="177" spans="1:3" x14ac:dyDescent="0.2">
      <c r="B177" s="7">
        <v>1850</v>
      </c>
      <c r="C177" s="7" t="s">
        <v>702</v>
      </c>
    </row>
    <row r="178" spans="1:3" x14ac:dyDescent="0.2">
      <c r="A178" t="s">
        <v>625</v>
      </c>
      <c r="B178" s="7">
        <v>1860</v>
      </c>
      <c r="C178" s="20" t="str">
        <f>_xlfn.CONCAT("REM SUBROUTINE ***",A178,"***")</f>
        <v>REM SUBROUTINE ***RENDERKING***</v>
      </c>
    </row>
    <row r="179" spans="1:3" x14ac:dyDescent="0.2">
      <c r="B179" s="7">
        <v>1870</v>
      </c>
      <c r="C179" s="7" t="s">
        <v>247</v>
      </c>
    </row>
    <row r="180" spans="1:3" x14ac:dyDescent="0.2">
      <c r="B180" s="7">
        <v>1880</v>
      </c>
      <c r="C180" s="7" t="s">
        <v>235</v>
      </c>
    </row>
    <row r="181" spans="1:3" x14ac:dyDescent="0.2">
      <c r="B181" s="7">
        <v>1890</v>
      </c>
      <c r="C181" s="7" t="s">
        <v>239</v>
      </c>
    </row>
    <row r="182" spans="1:3" x14ac:dyDescent="0.2">
      <c r="B182" s="7">
        <v>1900</v>
      </c>
      <c r="C182" s="7" t="s">
        <v>279</v>
      </c>
    </row>
    <row r="183" spans="1:3" x14ac:dyDescent="0.2">
      <c r="B183" s="7">
        <v>1910</v>
      </c>
      <c r="C183" s="7" t="s">
        <v>702</v>
      </c>
    </row>
    <row r="184" spans="1:3" x14ac:dyDescent="0.2">
      <c r="A184" t="s">
        <v>626</v>
      </c>
      <c r="B184" s="7">
        <v>1920</v>
      </c>
      <c r="C184" s="7" t="s">
        <v>192</v>
      </c>
    </row>
    <row r="185" spans="1:3" x14ac:dyDescent="0.2">
      <c r="B185" s="7">
        <v>1930</v>
      </c>
      <c r="C185" s="7" t="s">
        <v>702</v>
      </c>
    </row>
    <row r="186" spans="1:3" x14ac:dyDescent="0.2">
      <c r="A186" t="s">
        <v>748</v>
      </c>
      <c r="B186" s="7">
        <v>1940</v>
      </c>
      <c r="C186" s="20" t="str">
        <f>_xlfn.CONCAT("REM SUBROUTINE ***",A186,"***")</f>
        <v>REM SUBROUTINE ***DRAWCARDS***</v>
      </c>
    </row>
    <row r="187" spans="1:3" x14ac:dyDescent="0.2">
      <c r="B187" s="7">
        <v>1950</v>
      </c>
      <c r="C187" s="20" t="s">
        <v>751</v>
      </c>
    </row>
    <row r="188" spans="1:3" x14ac:dyDescent="0.2">
      <c r="B188" s="7">
        <v>1960</v>
      </c>
      <c r="C188" s="20" t="s">
        <v>752</v>
      </c>
    </row>
    <row r="189" spans="1:3" x14ac:dyDescent="0.2">
      <c r="B189" s="7">
        <v>1970</v>
      </c>
      <c r="C189" s="20" t="s">
        <v>774</v>
      </c>
    </row>
    <row r="190" spans="1:3" x14ac:dyDescent="0.2">
      <c r="B190" s="7">
        <v>1980</v>
      </c>
      <c r="C190" s="20" t="s">
        <v>753</v>
      </c>
    </row>
    <row r="191" spans="1:3" x14ac:dyDescent="0.2">
      <c r="B191" s="7">
        <v>1990</v>
      </c>
      <c r="C191" s="20" t="s">
        <v>702</v>
      </c>
    </row>
    <row r="192" spans="1:3" x14ac:dyDescent="0.2">
      <c r="A192" t="s">
        <v>775</v>
      </c>
      <c r="B192" s="7">
        <v>2000</v>
      </c>
      <c r="C192" s="20" t="str">
        <f>_xlfn.CONCAT("REM SUBROUTINE ***",A192,"***")</f>
        <v>REM SUBROUTINE ***CLEARTABLE***</v>
      </c>
    </row>
    <row r="193" spans="1:4" x14ac:dyDescent="0.2">
      <c r="B193" s="7">
        <v>2010</v>
      </c>
      <c r="C193" s="7" t="s">
        <v>7</v>
      </c>
    </row>
    <row r="194" spans="1:4" x14ac:dyDescent="0.2">
      <c r="B194" s="7">
        <v>2020</v>
      </c>
      <c r="C194" s="7" t="s">
        <v>128</v>
      </c>
    </row>
    <row r="195" spans="1:4" x14ac:dyDescent="0.2">
      <c r="B195" s="7">
        <v>2030</v>
      </c>
      <c r="C195" s="7" t="s">
        <v>777</v>
      </c>
    </row>
    <row r="196" spans="1:4" x14ac:dyDescent="0.2">
      <c r="B196" s="7">
        <v>2040</v>
      </c>
      <c r="C196" s="7" t="s">
        <v>702</v>
      </c>
    </row>
    <row r="197" spans="1:4" x14ac:dyDescent="0.2">
      <c r="A197" t="s">
        <v>778</v>
      </c>
      <c r="B197" s="7">
        <v>2050</v>
      </c>
      <c r="C197" s="20" t="str">
        <f>_xlfn.CONCAT("REM SUBROUTINE ***",A197,"***")</f>
        <v>REM SUBROUTINE ***DEAL***</v>
      </c>
    </row>
    <row r="198" spans="1:4" x14ac:dyDescent="0.2">
      <c r="B198" s="7">
        <v>2060</v>
      </c>
      <c r="C198" s="20" t="s">
        <v>780</v>
      </c>
    </row>
    <row r="199" spans="1:4" x14ac:dyDescent="0.2">
      <c r="B199" s="7">
        <v>2070</v>
      </c>
      <c r="C199" s="20" t="s">
        <v>779</v>
      </c>
    </row>
    <row r="200" spans="1:4" x14ac:dyDescent="0.2">
      <c r="B200" s="7">
        <v>2080</v>
      </c>
      <c r="C200" s="20" t="s">
        <v>781</v>
      </c>
    </row>
    <row r="201" spans="1:4" x14ac:dyDescent="0.2">
      <c r="B201" s="7">
        <v>2090</v>
      </c>
      <c r="C201" s="7" t="str">
        <f>_xlfn.CONCAT("GOSUB ",INDEX(B:B,MATCH(D201,A:A,0),0)," :: REM CALL ",D201,"")</f>
        <v>GOSUB 1040 :: REM CALL RENDERCARD</v>
      </c>
      <c r="D201" t="s">
        <v>614</v>
      </c>
    </row>
    <row r="202" spans="1:4" x14ac:dyDescent="0.2">
      <c r="B202" s="7">
        <v>2100</v>
      </c>
      <c r="C202" s="20" t="s">
        <v>702</v>
      </c>
    </row>
    <row r="203" spans="1:4" x14ac:dyDescent="0.2">
      <c r="A203" t="s">
        <v>782</v>
      </c>
      <c r="B203" s="7">
        <v>2110</v>
      </c>
      <c r="C203" s="20" t="str">
        <f>_xlfn.CONCAT("REM SUBROUTINE ***",A203,"***")</f>
        <v>REM SUBROUTINE ***PLAY***</v>
      </c>
    </row>
    <row r="204" spans="1:4" x14ac:dyDescent="0.2">
      <c r="B204" s="7">
        <v>2120</v>
      </c>
      <c r="C204" s="7" t="str">
        <f>_xlfn.CONCAT("GOSUB ",INDEX(B:B,MATCH(D204,A:A,0),0)," :: REM CALL ",D204,"")</f>
        <v>GOSUB 2000 :: REM CALL CLEARTABLE</v>
      </c>
      <c r="D204" t="str">
        <f>A192</f>
        <v>CLEARTABLE</v>
      </c>
    </row>
    <row r="205" spans="1:4" x14ac:dyDescent="0.2">
      <c r="B205" s="7">
        <v>2130</v>
      </c>
      <c r="C205" s="7" t="s">
        <v>785</v>
      </c>
    </row>
    <row r="206" spans="1:4" x14ac:dyDescent="0.2">
      <c r="B206" s="7">
        <v>2140</v>
      </c>
      <c r="C206" s="7" t="str">
        <f>_xlfn.CONCAT("GOSUB ",INDEX(B:B,MATCH(D206,A:A,0),0)," :: REM CALL ",D206,"")</f>
        <v>GOSUB 2050 :: REM CALL DEAL</v>
      </c>
      <c r="D206" t="str">
        <f>A197</f>
        <v>DEAL</v>
      </c>
    </row>
    <row r="207" spans="1:4" x14ac:dyDescent="0.2">
      <c r="B207" s="7">
        <v>2150</v>
      </c>
      <c r="C207" s="7" t="str">
        <f>_xlfn.CONCAT("GOSUB ",INDEX(B:B,MATCH(D207,A:A,0),0)," :: REM CALL ",D207,"")</f>
        <v>GOSUB 2050 :: REM CALL DEAL</v>
      </c>
      <c r="D207" t="str">
        <f>A197</f>
        <v>DEAL</v>
      </c>
    </row>
    <row r="208" spans="1:4" x14ac:dyDescent="0.2">
      <c r="B208" s="7">
        <v>2160</v>
      </c>
      <c r="C208" s="7" t="s">
        <v>786</v>
      </c>
    </row>
    <row r="209" spans="2:4" x14ac:dyDescent="0.2">
      <c r="B209" s="7">
        <v>2170</v>
      </c>
      <c r="C209" s="7" t="str">
        <f>_xlfn.CONCAT("GOSUB ",INDEX(B:B,MATCH(D209,A:A,0),0)," :: REM CALL ",D209,"")</f>
        <v>GOSUB 2050 :: REM CALL DEAL</v>
      </c>
      <c r="D209" t="str">
        <f>A197</f>
        <v>DEAL</v>
      </c>
    </row>
    <row r="210" spans="2:4" x14ac:dyDescent="0.2">
      <c r="B210" s="7">
        <v>2180</v>
      </c>
      <c r="C210" s="7" t="s">
        <v>787</v>
      </c>
    </row>
    <row r="211" spans="2:4" x14ac:dyDescent="0.2">
      <c r="B211" s="7">
        <v>2190</v>
      </c>
      <c r="C211" s="7" t="str">
        <f>_xlfn.CONCAT("GOSUB ",INDEX(B:B,MATCH(D211,A:A,0),0)," :: REM CALL ",D211,"")</f>
        <v>GOSUB 2050 :: REM CALL DEAL</v>
      </c>
      <c r="D211" t="str">
        <f>A197</f>
        <v>DEAL</v>
      </c>
    </row>
    <row r="212" spans="2:4" x14ac:dyDescent="0.2">
      <c r="B212" s="7">
        <v>2200</v>
      </c>
      <c r="C212" s="7" t="s">
        <v>790</v>
      </c>
    </row>
    <row r="213" spans="2:4" x14ac:dyDescent="0.2">
      <c r="B213" s="7">
        <v>2210</v>
      </c>
      <c r="C213" s="23" t="s">
        <v>788</v>
      </c>
    </row>
    <row r="214" spans="2:4" x14ac:dyDescent="0.2">
      <c r="B214" s="7">
        <v>2220</v>
      </c>
      <c r="C214" s="23" t="s">
        <v>334</v>
      </c>
    </row>
    <row r="215" spans="2:4" x14ac:dyDescent="0.2">
      <c r="B215" s="7">
        <v>2230</v>
      </c>
      <c r="C215" s="23" t="s">
        <v>791</v>
      </c>
    </row>
    <row r="216" spans="2:4" x14ac:dyDescent="0.2">
      <c r="B216" s="7">
        <v>2240</v>
      </c>
      <c r="C216" s="23" t="str">
        <f>_xlfn.CONCAT("IF A$=""N"" THEN ",B220)</f>
        <v>IF A$="N" THEN 2280</v>
      </c>
    </row>
    <row r="217" spans="2:4" x14ac:dyDescent="0.2">
      <c r="B217" s="7">
        <v>2250</v>
      </c>
      <c r="C217" s="23" t="s">
        <v>785</v>
      </c>
    </row>
    <row r="218" spans="2:4" x14ac:dyDescent="0.2">
      <c r="B218" s="7">
        <v>2260</v>
      </c>
      <c r="C218" s="7" t="str">
        <f>_xlfn.CONCAT("GOSUB ",INDEX(B:B,MATCH(D218,A:A,0),0)," :: REM CALL ",D218,"")</f>
        <v>GOSUB 2050 :: REM CALL DEAL</v>
      </c>
      <c r="D218" t="s">
        <v>778</v>
      </c>
    </row>
    <row r="219" spans="2:4" x14ac:dyDescent="0.2">
      <c r="B219" s="7">
        <v>2270</v>
      </c>
      <c r="C219" s="23" t="s">
        <v>789</v>
      </c>
    </row>
    <row r="220" spans="2:4" x14ac:dyDescent="0.2">
      <c r="B220" s="7">
        <v>2280</v>
      </c>
      <c r="C220" s="7" t="s">
        <v>702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CODE</vt:lpstr>
      <vt:lpstr>VARS</vt:lpstr>
      <vt:lpstr>NEW</vt:lpstr>
      <vt:lpstr>CODE!Print_Area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2023-05-10T21:24:01Z</cp:lastPrinted>
  <dcterms:created xsi:type="dcterms:W3CDTF">2023-05-10T14:02:20Z</dcterms:created>
  <dcterms:modified xsi:type="dcterms:W3CDTF">2023-05-11T04:57:25Z</dcterms:modified>
</cp:coreProperties>
</file>