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1" i="1"/>
  <c r="C11" s="1"/>
  <c r="D11" s="1"/>
  <c r="R8"/>
  <c r="Q8"/>
  <c r="P8"/>
  <c r="O8"/>
  <c r="N8"/>
  <c r="M8"/>
  <c r="R7"/>
  <c r="Q7"/>
  <c r="P7" s="1"/>
  <c r="O7"/>
  <c r="N7"/>
  <c r="M7"/>
  <c r="B12" l="1"/>
  <c r="C12" s="1"/>
  <c r="F11"/>
  <c r="E11"/>
  <c r="G11" l="1"/>
  <c r="J11" s="1"/>
  <c r="B13"/>
  <c r="C13" s="1"/>
  <c r="I11"/>
  <c r="D12"/>
  <c r="E12" s="1"/>
  <c r="F12" l="1"/>
  <c r="I12" s="1"/>
  <c r="D13"/>
  <c r="E13" s="1"/>
  <c r="B14"/>
  <c r="C14" s="1"/>
  <c r="G12" l="1"/>
  <c r="F13" s="1"/>
  <c r="I13" s="1"/>
  <c r="H12"/>
  <c r="D14"/>
  <c r="E14" s="1"/>
  <c r="B15"/>
  <c r="C15" s="1"/>
  <c r="H13" l="1"/>
  <c r="G13"/>
  <c r="J13" s="1"/>
  <c r="J12"/>
  <c r="B16"/>
  <c r="C16" s="1"/>
  <c r="D15"/>
  <c r="E15" s="1"/>
  <c r="F14" l="1"/>
  <c r="H14" s="1"/>
  <c r="B17"/>
  <c r="C17" s="1"/>
  <c r="D16"/>
  <c r="E16" s="1"/>
  <c r="G14" l="1"/>
  <c r="J14" s="1"/>
  <c r="I14"/>
  <c r="D17"/>
  <c r="E17" s="1"/>
  <c r="B18"/>
  <c r="C18" s="1"/>
  <c r="F15" l="1"/>
  <c r="I15" s="1"/>
  <c r="D18"/>
  <c r="E18" s="1"/>
  <c r="B19"/>
  <c r="C19" s="1"/>
  <c r="H15" l="1"/>
  <c r="G15"/>
  <c r="F16" s="1"/>
  <c r="I16" s="1"/>
  <c r="B20"/>
  <c r="C20" s="1"/>
  <c r="D19"/>
  <c r="E19" s="1"/>
  <c r="H16" l="1"/>
  <c r="J15"/>
  <c r="G16"/>
  <c r="F17" s="1"/>
  <c r="B21"/>
  <c r="C21" s="1"/>
  <c r="D20"/>
  <c r="E20" s="1"/>
  <c r="J16" l="1"/>
  <c r="I17"/>
  <c r="G17"/>
  <c r="H17"/>
  <c r="D21"/>
  <c r="E21" s="1"/>
  <c r="B22"/>
  <c r="C22" s="1"/>
  <c r="J17" l="1"/>
  <c r="F18"/>
  <c r="D22"/>
  <c r="E22" s="1"/>
  <c r="B23"/>
  <c r="C23" s="1"/>
  <c r="H18" l="1"/>
  <c r="G18"/>
  <c r="I18"/>
  <c r="B24"/>
  <c r="C24" s="1"/>
  <c r="D23"/>
  <c r="E23" s="1"/>
  <c r="J18" l="1"/>
  <c r="F19"/>
  <c r="B25"/>
  <c r="C25" s="1"/>
  <c r="D24"/>
  <c r="E24" s="1"/>
  <c r="I19" l="1"/>
  <c r="G19"/>
  <c r="H19"/>
  <c r="D25"/>
  <c r="E25" s="1"/>
  <c r="B26"/>
  <c r="C26" s="1"/>
  <c r="J19" l="1"/>
  <c r="F20"/>
  <c r="D26"/>
  <c r="E26" s="1"/>
  <c r="B27"/>
  <c r="C27" s="1"/>
  <c r="G20" l="1"/>
  <c r="I20"/>
  <c r="H20"/>
  <c r="B28"/>
  <c r="C28" s="1"/>
  <c r="D27"/>
  <c r="E27" s="1"/>
  <c r="J20" l="1"/>
  <c r="F21"/>
  <c r="B29"/>
  <c r="C29" s="1"/>
  <c r="D28"/>
  <c r="E28" s="1"/>
  <c r="G21" l="1"/>
  <c r="I21"/>
  <c r="H21"/>
  <c r="D29"/>
  <c r="E29" s="1"/>
  <c r="B30"/>
  <c r="C30" s="1"/>
  <c r="F22" l="1"/>
  <c r="J21"/>
  <c r="D30"/>
  <c r="E30" s="1"/>
  <c r="B31"/>
  <c r="C31" s="1"/>
  <c r="H22" l="1"/>
  <c r="G22"/>
  <c r="I22"/>
  <c r="B32"/>
  <c r="C32" s="1"/>
  <c r="D31"/>
  <c r="E31" s="1"/>
  <c r="F23" l="1"/>
  <c r="J22"/>
  <c r="B33"/>
  <c r="C33" s="1"/>
  <c r="D32"/>
  <c r="E32" s="1"/>
  <c r="G23" l="1"/>
  <c r="I23"/>
  <c r="H23"/>
  <c r="D33"/>
  <c r="E33" s="1"/>
  <c r="B34"/>
  <c r="C34" s="1"/>
  <c r="J23" l="1"/>
  <c r="F24"/>
  <c r="D34"/>
  <c r="E34" s="1"/>
  <c r="B35"/>
  <c r="C35" s="1"/>
  <c r="G24" l="1"/>
  <c r="I24"/>
  <c r="H24"/>
  <c r="B36"/>
  <c r="C36" s="1"/>
  <c r="D35"/>
  <c r="E35" s="1"/>
  <c r="J24" l="1"/>
  <c r="F25"/>
  <c r="B37"/>
  <c r="C37" s="1"/>
  <c r="D36"/>
  <c r="E36" s="1"/>
  <c r="I25" l="1"/>
  <c r="G25"/>
  <c r="H25"/>
  <c r="D37"/>
  <c r="E37" s="1"/>
  <c r="B38"/>
  <c r="C38" s="1"/>
  <c r="J25" l="1"/>
  <c r="F26"/>
  <c r="D38"/>
  <c r="E38" s="1"/>
  <c r="B39"/>
  <c r="C39" s="1"/>
  <c r="I26" l="1"/>
  <c r="G26"/>
  <c r="H26"/>
  <c r="D39"/>
  <c r="E39" s="1"/>
  <c r="B40"/>
  <c r="C40" s="1"/>
  <c r="F27" l="1"/>
  <c r="J26"/>
  <c r="B41"/>
  <c r="C41" s="1"/>
  <c r="D40"/>
  <c r="E40" s="1"/>
  <c r="I27" l="1"/>
  <c r="G27"/>
  <c r="H27"/>
  <c r="B42"/>
  <c r="C42" s="1"/>
  <c r="D41"/>
  <c r="E41" s="1"/>
  <c r="F28" l="1"/>
  <c r="J27"/>
  <c r="D42"/>
  <c r="E42" s="1"/>
  <c r="B43"/>
  <c r="C43" s="1"/>
  <c r="I28" l="1"/>
  <c r="G28"/>
  <c r="H28"/>
  <c r="D43"/>
  <c r="E43" s="1"/>
  <c r="B44"/>
  <c r="C44" s="1"/>
  <c r="F29" l="1"/>
  <c r="J28"/>
  <c r="B45"/>
  <c r="C45" s="1"/>
  <c r="D44"/>
  <c r="E44" s="1"/>
  <c r="I29" l="1"/>
  <c r="G29"/>
  <c r="H29"/>
  <c r="D45"/>
  <c r="E45" s="1"/>
  <c r="B46"/>
  <c r="C46" s="1"/>
  <c r="F30" l="1"/>
  <c r="J29"/>
  <c r="D46"/>
  <c r="E46" s="1"/>
  <c r="B47"/>
  <c r="C47" s="1"/>
  <c r="H30" l="1"/>
  <c r="I30"/>
  <c r="G30"/>
  <c r="D47"/>
  <c r="E47" s="1"/>
  <c r="B48"/>
  <c r="C48" s="1"/>
  <c r="J30" l="1"/>
  <c r="F31"/>
  <c r="B49"/>
  <c r="C49" s="1"/>
  <c r="D48"/>
  <c r="E48" s="1"/>
  <c r="H31" l="1"/>
  <c r="I31"/>
  <c r="G31"/>
  <c r="B50"/>
  <c r="C50" s="1"/>
  <c r="D49"/>
  <c r="E49" s="1"/>
  <c r="F32" l="1"/>
  <c r="J31"/>
  <c r="D50"/>
  <c r="E50" s="1"/>
  <c r="B51"/>
  <c r="C51" s="1"/>
  <c r="H32" l="1"/>
  <c r="G32"/>
  <c r="I32"/>
  <c r="B52"/>
  <c r="C52" s="1"/>
  <c r="D51"/>
  <c r="E51" s="1"/>
  <c r="J32" l="1"/>
  <c r="F33"/>
  <c r="B53"/>
  <c r="C53" s="1"/>
  <c r="D52"/>
  <c r="E52" s="1"/>
  <c r="H33" l="1"/>
  <c r="I33"/>
  <c r="G33"/>
  <c r="D53"/>
  <c r="E53" s="1"/>
  <c r="B54"/>
  <c r="C54" s="1"/>
  <c r="J33" l="1"/>
  <c r="F34"/>
  <c r="D54"/>
  <c r="E54" s="1"/>
  <c r="B55"/>
  <c r="C55" s="1"/>
  <c r="H34" l="1"/>
  <c r="I34"/>
  <c r="G34"/>
  <c r="D55"/>
  <c r="E55" s="1"/>
  <c r="B56"/>
  <c r="C56" s="1"/>
  <c r="F35" l="1"/>
  <c r="H35" s="1"/>
  <c r="J34"/>
  <c r="B57"/>
  <c r="C57" s="1"/>
  <c r="D56"/>
  <c r="E56" s="1"/>
  <c r="I35" l="1"/>
  <c r="G35"/>
  <c r="B58"/>
  <c r="C58" s="1"/>
  <c r="D57"/>
  <c r="E57" s="1"/>
  <c r="F36" l="1"/>
  <c r="J35"/>
  <c r="D58"/>
  <c r="E58" s="1"/>
  <c r="B59"/>
  <c r="C59" s="1"/>
  <c r="H36" l="1"/>
  <c r="I36"/>
  <c r="G36"/>
  <c r="D59"/>
  <c r="E59" s="1"/>
  <c r="B60"/>
  <c r="C60" s="1"/>
  <c r="F37" l="1"/>
  <c r="J36"/>
  <c r="B61"/>
  <c r="C61" s="1"/>
  <c r="D60"/>
  <c r="E60" s="1"/>
  <c r="H37" l="1"/>
  <c r="G37"/>
  <c r="I37"/>
  <c r="D61"/>
  <c r="E61" s="1"/>
  <c r="B62"/>
  <c r="C62" s="1"/>
  <c r="F38" l="1"/>
  <c r="J37"/>
  <c r="D62"/>
  <c r="E62" s="1"/>
  <c r="B63"/>
  <c r="C63" s="1"/>
  <c r="H38" l="1"/>
  <c r="G38"/>
  <c r="I38"/>
  <c r="D63"/>
  <c r="E63" s="1"/>
  <c r="B64"/>
  <c r="C64" s="1"/>
  <c r="J38" l="1"/>
  <c r="F39"/>
  <c r="H39" s="1"/>
  <c r="B65"/>
  <c r="C65" s="1"/>
  <c r="D64"/>
  <c r="E64" s="1"/>
  <c r="G39" l="1"/>
  <c r="I39"/>
  <c r="D65"/>
  <c r="E65" s="1"/>
  <c r="B66"/>
  <c r="C66" s="1"/>
  <c r="F40" l="1"/>
  <c r="J39"/>
  <c r="B67"/>
  <c r="C67" s="1"/>
  <c r="D66"/>
  <c r="E66" s="1"/>
  <c r="H40" l="1"/>
  <c r="G40"/>
  <c r="I40"/>
  <c r="D67"/>
  <c r="E67" s="1"/>
  <c r="B68"/>
  <c r="C68" s="1"/>
  <c r="J40" l="1"/>
  <c r="F41"/>
  <c r="H41" s="1"/>
  <c r="B69"/>
  <c r="C69" s="1"/>
  <c r="D68"/>
  <c r="E68" s="1"/>
  <c r="G41" l="1"/>
  <c r="I41"/>
  <c r="B70"/>
  <c r="C70" s="1"/>
  <c r="D69"/>
  <c r="E69" s="1"/>
  <c r="F42" l="1"/>
  <c r="J41"/>
  <c r="B71"/>
  <c r="C71" s="1"/>
  <c r="D70"/>
  <c r="E70" s="1"/>
  <c r="H42" l="1"/>
  <c r="G42"/>
  <c r="I42"/>
  <c r="D71"/>
  <c r="E71" s="1"/>
  <c r="B72"/>
  <c r="C72" s="1"/>
  <c r="F43" l="1"/>
  <c r="J42"/>
  <c r="B73"/>
  <c r="C73" s="1"/>
  <c r="D72"/>
  <c r="E72" s="1"/>
  <c r="H43" l="1"/>
  <c r="G43"/>
  <c r="I43"/>
  <c r="B74"/>
  <c r="C74" s="1"/>
  <c r="D73"/>
  <c r="E73" s="1"/>
  <c r="F44" l="1"/>
  <c r="J43"/>
  <c r="D74"/>
  <c r="E74" s="1"/>
  <c r="B75"/>
  <c r="C75" s="1"/>
  <c r="H44" l="1"/>
  <c r="I44"/>
  <c r="G44"/>
  <c r="D75"/>
  <c r="E75" s="1"/>
  <c r="B76"/>
  <c r="C76" s="1"/>
  <c r="F45" l="1"/>
  <c r="H45" s="1"/>
  <c r="J44"/>
  <c r="B77"/>
  <c r="C77" s="1"/>
  <c r="D76"/>
  <c r="E76" s="1"/>
  <c r="G45" l="1"/>
  <c r="I45"/>
  <c r="D77"/>
  <c r="E77" s="1"/>
  <c r="B78"/>
  <c r="C78" s="1"/>
  <c r="F46" l="1"/>
  <c r="J45"/>
  <c r="D78"/>
  <c r="E78" s="1"/>
  <c r="B79"/>
  <c r="C79" s="1"/>
  <c r="H46" l="1"/>
  <c r="I46"/>
  <c r="G46"/>
  <c r="D79"/>
  <c r="E79" s="1"/>
  <c r="B80"/>
  <c r="C80" s="1"/>
  <c r="J46" l="1"/>
  <c r="F47"/>
  <c r="B81"/>
  <c r="C81" s="1"/>
  <c r="D80"/>
  <c r="E80" s="1"/>
  <c r="H47" l="1"/>
  <c r="I47"/>
  <c r="G47"/>
  <c r="D81"/>
  <c r="E81" s="1"/>
  <c r="B82"/>
  <c r="C82" s="1"/>
  <c r="F48" l="1"/>
  <c r="H48" s="1"/>
  <c r="J47"/>
  <c r="B83"/>
  <c r="C83" s="1"/>
  <c r="D82"/>
  <c r="E82" s="1"/>
  <c r="G48" l="1"/>
  <c r="I48"/>
  <c r="D83"/>
  <c r="E83" s="1"/>
  <c r="B84"/>
  <c r="C84" s="1"/>
  <c r="F49" l="1"/>
  <c r="H49" s="1"/>
  <c r="J48"/>
  <c r="B85"/>
  <c r="C85" s="1"/>
  <c r="D84"/>
  <c r="E84" s="1"/>
  <c r="G49" l="1"/>
  <c r="I49"/>
  <c r="B86"/>
  <c r="C86" s="1"/>
  <c r="D85"/>
  <c r="E85" s="1"/>
  <c r="J49" l="1"/>
  <c r="F50"/>
  <c r="B87"/>
  <c r="C87" s="1"/>
  <c r="D86"/>
  <c r="E86" s="1"/>
  <c r="H50" l="1"/>
  <c r="G50"/>
  <c r="I50"/>
  <c r="D87"/>
  <c r="E87"/>
  <c r="B88"/>
  <c r="C88" s="1"/>
  <c r="J50" l="1"/>
  <c r="F51"/>
  <c r="H51" s="1"/>
  <c r="B89"/>
  <c r="C89" s="1"/>
  <c r="D88"/>
  <c r="E88" s="1"/>
  <c r="G51" l="1"/>
  <c r="I51"/>
  <c r="C90"/>
  <c r="B90"/>
  <c r="D89"/>
  <c r="E89" s="1"/>
  <c r="F52" l="1"/>
  <c r="J51"/>
  <c r="D90"/>
  <c r="E90" s="1"/>
  <c r="B91"/>
  <c r="C91" s="1"/>
  <c r="H52" l="1"/>
  <c r="I52"/>
  <c r="G52"/>
  <c r="D91"/>
  <c r="E91"/>
  <c r="B92"/>
  <c r="C92" s="1"/>
  <c r="J52" l="1"/>
  <c r="F53"/>
  <c r="H53" s="1"/>
  <c r="B93"/>
  <c r="C93" s="1"/>
  <c r="D92"/>
  <c r="E92" s="1"/>
  <c r="I53" l="1"/>
  <c r="G53"/>
  <c r="D93"/>
  <c r="E93" s="1"/>
  <c r="B94"/>
  <c r="C94" s="1"/>
  <c r="J53" l="1"/>
  <c r="F54"/>
  <c r="H54" s="1"/>
  <c r="D94"/>
  <c r="E94" s="1"/>
  <c r="B95"/>
  <c r="C95" s="1"/>
  <c r="I54" l="1"/>
  <c r="G54"/>
  <c r="D95"/>
  <c r="E95" s="1"/>
  <c r="B96"/>
  <c r="C96" s="1"/>
  <c r="F55" l="1"/>
  <c r="H55" s="1"/>
  <c r="J54"/>
  <c r="G96"/>
  <c r="B97"/>
  <c r="H96"/>
  <c r="F96"/>
  <c r="C97"/>
  <c r="I96"/>
  <c r="E96"/>
  <c r="D96"/>
  <c r="J96"/>
  <c r="I55" l="1"/>
  <c r="G55"/>
  <c r="F97"/>
  <c r="J97"/>
  <c r="D97"/>
  <c r="I97"/>
  <c r="H97"/>
  <c r="C98"/>
  <c r="B98"/>
  <c r="G97"/>
  <c r="E97"/>
  <c r="F56" l="1"/>
  <c r="J55"/>
  <c r="E98"/>
  <c r="I98"/>
  <c r="F98"/>
  <c r="B99"/>
  <c r="D98"/>
  <c r="J98"/>
  <c r="C99"/>
  <c r="H98"/>
  <c r="G98"/>
  <c r="H56" l="1"/>
  <c r="G56"/>
  <c r="I56"/>
  <c r="D99"/>
  <c r="H99"/>
  <c r="C100"/>
  <c r="G99"/>
  <c r="F99"/>
  <c r="B100"/>
  <c r="J99"/>
  <c r="I99"/>
  <c r="E99"/>
  <c r="F57" l="1"/>
  <c r="H57" s="1"/>
  <c r="J56"/>
  <c r="G100"/>
  <c r="B101"/>
  <c r="D100"/>
  <c r="I100"/>
  <c r="F100"/>
  <c r="E100"/>
  <c r="C101"/>
  <c r="J100"/>
  <c r="H100"/>
  <c r="I57" l="1"/>
  <c r="G57"/>
  <c r="F101"/>
  <c r="J101"/>
  <c r="E101"/>
  <c r="B102"/>
  <c r="C102"/>
  <c r="I101"/>
  <c r="H101"/>
  <c r="G101"/>
  <c r="D101"/>
  <c r="F58" l="1"/>
  <c r="J57"/>
  <c r="E102"/>
  <c r="I102"/>
  <c r="G102"/>
  <c r="C103"/>
  <c r="H102"/>
  <c r="F102"/>
  <c r="D102"/>
  <c r="B103"/>
  <c r="J102"/>
  <c r="H58" l="1"/>
  <c r="I58"/>
  <c r="G58"/>
  <c r="D103"/>
  <c r="H103"/>
  <c r="C104"/>
  <c r="I103"/>
  <c r="G103"/>
  <c r="F103"/>
  <c r="E103"/>
  <c r="B104"/>
  <c r="J103"/>
  <c r="J58" l="1"/>
  <c r="F59"/>
  <c r="H59" s="1"/>
  <c r="G104"/>
  <c r="B105"/>
  <c r="E104"/>
  <c r="J104"/>
  <c r="D104"/>
  <c r="C105"/>
  <c r="I104"/>
  <c r="H104"/>
  <c r="F104"/>
  <c r="G59" l="1"/>
  <c r="I59"/>
  <c r="F105"/>
  <c r="J105"/>
  <c r="G105"/>
  <c r="C106"/>
  <c r="B106"/>
  <c r="I105"/>
  <c r="H105"/>
  <c r="E105"/>
  <c r="D105"/>
  <c r="J59" l="1"/>
  <c r="F60"/>
  <c r="H60" s="1"/>
  <c r="E106"/>
  <c r="I106"/>
  <c r="H106"/>
  <c r="G106"/>
  <c r="F106"/>
  <c r="C107"/>
  <c r="D106"/>
  <c r="B107"/>
  <c r="J106"/>
  <c r="G60" l="1"/>
  <c r="I60"/>
  <c r="D107"/>
  <c r="H107"/>
  <c r="C108"/>
  <c r="E107"/>
  <c r="J107"/>
  <c r="G107"/>
  <c r="F107"/>
  <c r="B108"/>
  <c r="I107"/>
  <c r="F61" l="1"/>
  <c r="J60"/>
  <c r="G108"/>
  <c r="B109"/>
  <c r="F108"/>
  <c r="C109"/>
  <c r="D108"/>
  <c r="J108"/>
  <c r="I108"/>
  <c r="H108"/>
  <c r="E108"/>
  <c r="H61" l="1"/>
  <c r="G61"/>
  <c r="I61"/>
  <c r="F109"/>
  <c r="J109"/>
  <c r="H109"/>
  <c r="B110"/>
  <c r="I109"/>
  <c r="G109"/>
  <c r="E109"/>
  <c r="C110"/>
  <c r="D109"/>
  <c r="J61" l="1"/>
  <c r="F62"/>
  <c r="E110"/>
  <c r="E111" s="1"/>
  <c r="I110"/>
  <c r="D110"/>
  <c r="J110"/>
  <c r="G110"/>
  <c r="F110"/>
  <c r="H110"/>
  <c r="C7"/>
  <c r="M10" s="1"/>
  <c r="H62" l="1"/>
  <c r="I62"/>
  <c r="G62"/>
  <c r="E112"/>
  <c r="C8" s="1"/>
  <c r="N10" s="1"/>
  <c r="F63" l="1"/>
  <c r="J62"/>
  <c r="H63" l="1"/>
  <c r="G63"/>
  <c r="I63"/>
  <c r="F64" l="1"/>
  <c r="J63"/>
  <c r="H64" l="1"/>
  <c r="G64"/>
  <c r="I64"/>
  <c r="F65" l="1"/>
  <c r="J64"/>
  <c r="H65" l="1"/>
  <c r="G65"/>
  <c r="I65"/>
  <c r="J65" l="1"/>
  <c r="F66"/>
  <c r="H66" l="1"/>
  <c r="G66"/>
  <c r="I66"/>
  <c r="J66" l="1"/>
  <c r="F67"/>
  <c r="H67" l="1"/>
  <c r="I67"/>
  <c r="G67"/>
  <c r="J67" l="1"/>
  <c r="F68"/>
  <c r="H68" l="1"/>
  <c r="I68"/>
  <c r="G68"/>
  <c r="J68" l="1"/>
  <c r="F69"/>
  <c r="H69" l="1"/>
  <c r="G69"/>
  <c r="I69"/>
  <c r="J69" l="1"/>
  <c r="F70"/>
  <c r="H70" l="1"/>
  <c r="G70"/>
  <c r="I70"/>
  <c r="J70" l="1"/>
  <c r="F71"/>
  <c r="H71" l="1"/>
  <c r="G71"/>
  <c r="I71"/>
  <c r="J71" l="1"/>
  <c r="F72"/>
  <c r="H72" l="1"/>
  <c r="I72"/>
  <c r="G72"/>
  <c r="J72" l="1"/>
  <c r="F73"/>
  <c r="H73" l="1"/>
  <c r="G73"/>
  <c r="I73"/>
  <c r="J73" l="1"/>
  <c r="F74"/>
  <c r="H74" l="1"/>
  <c r="I74"/>
  <c r="G74"/>
  <c r="J74" l="1"/>
  <c r="F75"/>
  <c r="H75" l="1"/>
  <c r="G75"/>
  <c r="I75"/>
  <c r="J75" l="1"/>
  <c r="F76"/>
  <c r="H76" l="1"/>
  <c r="I76"/>
  <c r="G76"/>
  <c r="J76" l="1"/>
  <c r="F77"/>
  <c r="H77" l="1"/>
  <c r="G77"/>
  <c r="I77"/>
  <c r="J77" l="1"/>
  <c r="F78"/>
  <c r="H78" l="1"/>
  <c r="I78"/>
  <c r="G78"/>
  <c r="J78" l="1"/>
  <c r="F79"/>
  <c r="H79" l="1"/>
  <c r="G79"/>
  <c r="I79"/>
  <c r="J79" l="1"/>
  <c r="F80"/>
  <c r="H80" l="1"/>
  <c r="I80"/>
  <c r="G80"/>
  <c r="F81" s="1"/>
  <c r="G81" l="1"/>
  <c r="I81"/>
  <c r="H81"/>
  <c r="J80"/>
  <c r="J81" l="1"/>
  <c r="F82"/>
  <c r="G82" l="1"/>
  <c r="F83" s="1"/>
  <c r="I82"/>
  <c r="H82"/>
  <c r="G83" l="1"/>
  <c r="I83"/>
  <c r="H83"/>
  <c r="H85"/>
  <c r="J82"/>
  <c r="J83" l="1"/>
  <c r="F84"/>
  <c r="H84" s="1"/>
  <c r="H89" l="1"/>
  <c r="H88"/>
  <c r="G84"/>
  <c r="I84"/>
  <c r="J84" l="1"/>
  <c r="F85"/>
  <c r="H90" l="1"/>
  <c r="I85"/>
  <c r="G85"/>
  <c r="J85" l="1"/>
  <c r="F86"/>
  <c r="H91" s="1"/>
  <c r="I86" l="1"/>
  <c r="G86"/>
  <c r="H86"/>
  <c r="J86" l="1"/>
  <c r="F87"/>
  <c r="H92" s="1"/>
  <c r="G87" l="1"/>
  <c r="F88" s="1"/>
  <c r="I87"/>
  <c r="H87"/>
  <c r="I88" l="1"/>
  <c r="G88"/>
  <c r="H93"/>
  <c r="J87"/>
  <c r="J88" l="1"/>
  <c r="F89"/>
  <c r="G89" l="1"/>
  <c r="I89"/>
  <c r="J89" l="1"/>
  <c r="F90"/>
  <c r="I90" l="1"/>
  <c r="G90"/>
  <c r="J90" l="1"/>
  <c r="F91"/>
  <c r="I91" l="1"/>
  <c r="G91"/>
  <c r="J91" l="1"/>
  <c r="F92"/>
  <c r="I92" l="1"/>
  <c r="G92"/>
  <c r="H94"/>
  <c r="J92" l="1"/>
  <c r="F93"/>
  <c r="G93" l="1"/>
  <c r="I93"/>
  <c r="H95"/>
  <c r="J8" s="1"/>
  <c r="J93" l="1"/>
  <c r="F94"/>
  <c r="I94" l="1"/>
  <c r="G94"/>
  <c r="J94" l="1"/>
  <c r="F95"/>
  <c r="I95" l="1"/>
  <c r="I111" s="1"/>
  <c r="G95"/>
  <c r="I112" l="1"/>
  <c r="H7" s="1"/>
  <c r="Q10" s="1"/>
  <c r="J95"/>
  <c r="J111" s="1"/>
  <c r="J112" s="1"/>
  <c r="H8" s="1"/>
  <c r="R10" s="1"/>
  <c r="J7"/>
  <c r="E7" s="1"/>
  <c r="O10" s="1"/>
  <c r="E8" l="1"/>
  <c r="P10" s="1"/>
</calcChain>
</file>

<file path=xl/sharedStrings.xml><?xml version="1.0" encoding="utf-8"?>
<sst xmlns="http://schemas.openxmlformats.org/spreadsheetml/2006/main" count="41" uniqueCount="36">
  <si>
    <r>
      <t>模拟</t>
    </r>
    <r>
      <rPr>
        <b/>
        <sz val="14"/>
        <color indexed="16"/>
        <rFont val="Times New Roman"/>
        <family val="1"/>
      </rPr>
      <t>1</t>
    </r>
    <r>
      <rPr>
        <b/>
        <sz val="14"/>
        <color indexed="16"/>
        <rFont val="宋体"/>
        <family val="3"/>
        <charset val="134"/>
      </rPr>
      <t>：标准的</t>
    </r>
    <r>
      <rPr>
        <b/>
        <sz val="14"/>
        <color indexed="16"/>
        <rFont val="Times New Roman"/>
        <family val="1"/>
      </rPr>
      <t>M/M/1</t>
    </r>
    <r>
      <rPr>
        <b/>
        <sz val="14"/>
        <color indexed="16"/>
        <rFont val="宋体"/>
        <family val="3"/>
        <charset val="134"/>
      </rPr>
      <t>模型</t>
    </r>
    <r>
      <rPr>
        <b/>
        <sz val="14"/>
        <color indexed="16"/>
        <rFont val="Times New Roman"/>
        <family val="1"/>
      </rPr>
      <t xml:space="preserve"> </t>
    </r>
    <r>
      <rPr>
        <b/>
        <sz val="12"/>
        <color indexed="8"/>
        <rFont val="Times New Roman"/>
        <family val="1"/>
      </rPr>
      <t/>
    </r>
    <phoneticPr fontId="5" type="noConversion"/>
  </si>
  <si>
    <t>（红色参数可以改动）</t>
    <phoneticPr fontId="5" type="noConversion"/>
  </si>
  <si>
    <t>开门时间从0开始，关门时间</t>
    <phoneticPr fontId="5" type="noConversion"/>
  </si>
  <si>
    <t>小时</t>
    <phoneticPr fontId="5" type="noConversion"/>
  </si>
  <si>
    <t>到达人数泊松分布均值</t>
    <phoneticPr fontId="5" type="noConversion"/>
  </si>
  <si>
    <r>
      <t>人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宋体"/>
        <family val="3"/>
        <charset val="134"/>
      </rPr>
      <t>小时</t>
    </r>
    <phoneticPr fontId="5" type="noConversion"/>
  </si>
  <si>
    <t>服务时间负指数分布均值</t>
    <phoneticPr fontId="5" type="noConversion"/>
  </si>
  <si>
    <r>
      <t>小时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宋体"/>
        <family val="3"/>
        <charset val="134"/>
      </rPr>
      <t>人</t>
    </r>
    <phoneticPr fontId="5" type="noConversion"/>
  </si>
  <si>
    <t>服务台数量</t>
    <phoneticPr fontId="5" type="noConversion"/>
  </si>
  <si>
    <t>最多到达顾客数</t>
    <phoneticPr fontId="5" type="noConversion"/>
  </si>
  <si>
    <t>人</t>
    <phoneticPr fontId="5" type="noConversion"/>
  </si>
  <si>
    <t>到达的客户数</t>
    <phoneticPr fontId="5" type="noConversion"/>
  </si>
  <si>
    <t>系统忙率</t>
    <phoneticPr fontId="5" type="noConversion"/>
  </si>
  <si>
    <t>平均等待时间</t>
    <phoneticPr fontId="5" type="noConversion"/>
  </si>
  <si>
    <t>关门时间</t>
    <phoneticPr fontId="5" type="noConversion"/>
  </si>
  <si>
    <t>理论值</t>
    <phoneticPr fontId="5" type="noConversion"/>
  </si>
  <si>
    <t>平均服务时间</t>
    <phoneticPr fontId="5" type="noConversion"/>
  </si>
  <si>
    <t>平均队长</t>
    <phoneticPr fontId="5" type="noConversion"/>
  </si>
  <si>
    <t>平均逗留时间</t>
    <phoneticPr fontId="5" type="noConversion"/>
  </si>
  <si>
    <t>最大队长</t>
    <phoneticPr fontId="5" type="noConversion"/>
  </si>
  <si>
    <t>均值</t>
    <phoneticPr fontId="5" type="noConversion"/>
  </si>
  <si>
    <t>顾客序号</t>
    <phoneticPr fontId="5" type="noConversion"/>
  </si>
  <si>
    <r>
      <t>随机数</t>
    </r>
    <r>
      <rPr>
        <b/>
        <sz val="12"/>
        <color theme="1"/>
        <rFont val="Times New Roman"/>
        <family val="1"/>
      </rPr>
      <t>1</t>
    </r>
    <phoneticPr fontId="5" type="noConversion"/>
  </si>
  <si>
    <t>到达时刻</t>
    <phoneticPr fontId="5" type="noConversion"/>
  </si>
  <si>
    <r>
      <t>随机数</t>
    </r>
    <r>
      <rPr>
        <b/>
        <sz val="12"/>
        <color theme="1"/>
        <rFont val="Times New Roman"/>
        <family val="1"/>
      </rPr>
      <t>2</t>
    </r>
    <phoneticPr fontId="5" type="noConversion"/>
  </si>
  <si>
    <t>服务时间</t>
    <phoneticPr fontId="5" type="noConversion"/>
  </si>
  <si>
    <t>服务开始</t>
    <phoneticPr fontId="5" type="noConversion"/>
  </si>
  <si>
    <t>服务结束</t>
    <phoneticPr fontId="5" type="noConversion"/>
  </si>
  <si>
    <t>队长</t>
    <phoneticPr fontId="5" type="noConversion"/>
  </si>
  <si>
    <t>等待时间</t>
    <phoneticPr fontId="5" type="noConversion"/>
  </si>
  <si>
    <t>逗留时间</t>
    <phoneticPr fontId="5" type="noConversion"/>
  </si>
  <si>
    <t>重复模拟序号</t>
    <phoneticPr fontId="5" type="noConversion"/>
  </si>
  <si>
    <t>到达的顾客数</t>
    <phoneticPr fontId="5" type="noConversion"/>
  </si>
  <si>
    <t>合计（只包括被服务的人）</t>
    <phoneticPr fontId="5" type="noConversion"/>
  </si>
  <si>
    <t>按服务人数平均</t>
    <phoneticPr fontId="5" type="noConversion"/>
  </si>
  <si>
    <t>队长：顾客到达时看到的等待队伍的长度，包括该顾客本人。</t>
    <phoneticPr fontId="5" type="noConversion"/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</si>
</sst>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0.0_ "/>
    <numFmt numFmtId="178" formatCode="0_ "/>
    <numFmt numFmtId="179" formatCode="0.00_ "/>
    <numFmt numFmtId="180" formatCode="0.000_);[Red]\(0.000\)"/>
    <numFmt numFmtId="181" formatCode="0_);[Red]\(0\)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indexed="16"/>
      <name val="宋体"/>
      <family val="3"/>
      <charset val="134"/>
    </font>
    <font>
      <b/>
      <sz val="14"/>
      <color indexed="16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color indexed="16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rgb="FF740000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indexed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indexed="55"/>
      <name val="宋体"/>
      <family val="3"/>
      <charset val="134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indexed="27"/>
        <bgColor indexed="64"/>
      </patternFill>
    </fill>
  </fills>
  <borders count="45">
    <border>
      <left/>
      <right/>
      <top/>
      <bottom/>
      <diagonal/>
    </border>
    <border>
      <left style="medium">
        <color indexed="17"/>
      </left>
      <right style="dotted">
        <color indexed="17"/>
      </right>
      <top style="medium">
        <color indexed="17"/>
      </top>
      <bottom style="thin">
        <color indexed="17"/>
      </bottom>
      <diagonal/>
    </border>
    <border>
      <left style="dotted">
        <color indexed="17"/>
      </left>
      <right style="dotted">
        <color indexed="17"/>
      </right>
      <top style="medium">
        <color indexed="17"/>
      </top>
      <bottom style="thin">
        <color indexed="17"/>
      </bottom>
      <diagonal/>
    </border>
    <border>
      <left style="dotted">
        <color indexed="17"/>
      </left>
      <right style="medium">
        <color indexed="17"/>
      </right>
      <top style="medium">
        <color indexed="17"/>
      </top>
      <bottom style="thin">
        <color indexed="17"/>
      </bottom>
      <diagonal/>
    </border>
    <border>
      <left style="medium">
        <color indexed="17"/>
      </left>
      <right style="dotted">
        <color indexed="17"/>
      </right>
      <top style="thin">
        <color indexed="17"/>
      </top>
      <bottom style="thin">
        <color indexed="17"/>
      </bottom>
      <diagonal/>
    </border>
    <border>
      <left style="dotted">
        <color indexed="17"/>
      </left>
      <right style="dotted">
        <color indexed="17"/>
      </right>
      <top style="thin">
        <color indexed="17"/>
      </top>
      <bottom style="thin">
        <color indexed="17"/>
      </bottom>
      <diagonal/>
    </border>
    <border>
      <left style="dotted">
        <color indexed="17"/>
      </left>
      <right style="medium">
        <color indexed="17"/>
      </right>
      <top style="thin">
        <color indexed="17"/>
      </top>
      <bottom style="thin">
        <color indexed="17"/>
      </bottom>
      <diagonal/>
    </border>
    <border>
      <left style="medium">
        <color indexed="17"/>
      </left>
      <right style="dotted">
        <color indexed="17"/>
      </right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 style="dotted">
        <color indexed="17"/>
      </left>
      <right style="dotted">
        <color indexed="17"/>
      </right>
      <top style="thin">
        <color indexed="17"/>
      </top>
      <bottom style="medium">
        <color indexed="17"/>
      </bottom>
      <diagonal/>
    </border>
    <border>
      <left/>
      <right style="medium">
        <color indexed="17"/>
      </right>
      <top style="thin">
        <color indexed="17"/>
      </top>
      <bottom/>
      <diagonal/>
    </border>
    <border>
      <left style="medium">
        <color indexed="17"/>
      </left>
      <right style="dotted">
        <color indexed="17"/>
      </right>
      <top style="thin">
        <color indexed="17"/>
      </top>
      <bottom style="medium">
        <color indexed="17"/>
      </bottom>
      <diagonal/>
    </border>
    <border>
      <left/>
      <right/>
      <top style="thin">
        <color indexed="17"/>
      </top>
      <bottom style="medium">
        <color indexed="17"/>
      </bottom>
      <diagonal/>
    </border>
    <border>
      <left/>
      <right style="medium">
        <color indexed="17"/>
      </right>
      <top style="thin">
        <color indexed="17"/>
      </top>
      <bottom style="medium">
        <color indexed="17"/>
      </bottom>
      <diagonal/>
    </border>
    <border>
      <left style="medium">
        <color indexed="16"/>
      </left>
      <right style="hair">
        <color indexed="16"/>
      </right>
      <top style="medium">
        <color indexed="16"/>
      </top>
      <bottom style="thin">
        <color indexed="16"/>
      </bottom>
      <diagonal/>
    </border>
    <border>
      <left style="hair">
        <color indexed="16"/>
      </left>
      <right style="hair">
        <color indexed="16"/>
      </right>
      <top style="medium">
        <color indexed="16"/>
      </top>
      <bottom style="thin">
        <color indexed="16"/>
      </bottom>
      <diagonal/>
    </border>
    <border>
      <left style="hair">
        <color indexed="16"/>
      </left>
      <right style="medium">
        <color indexed="16"/>
      </right>
      <top style="medium">
        <color indexed="16"/>
      </top>
      <bottom style="thin">
        <color indexed="16"/>
      </bottom>
      <diagonal/>
    </border>
    <border>
      <left/>
      <right style="hair">
        <color indexed="16"/>
      </right>
      <top style="medium">
        <color indexed="16"/>
      </top>
      <bottom style="thin">
        <color indexed="16"/>
      </bottom>
      <diagonal/>
    </border>
    <border>
      <left style="medium">
        <color indexed="16"/>
      </left>
      <right style="thin">
        <color indexed="16"/>
      </right>
      <top style="medium">
        <color indexed="16"/>
      </top>
      <bottom style="thin">
        <color indexed="16"/>
      </bottom>
      <diagonal/>
    </border>
    <border>
      <left style="thin">
        <color indexed="16"/>
      </left>
      <right style="medium">
        <color indexed="16"/>
      </right>
      <top style="medium">
        <color indexed="16"/>
      </top>
      <bottom style="thin">
        <color indexed="16"/>
      </bottom>
      <diagonal/>
    </border>
    <border>
      <left style="thick">
        <color indexed="16"/>
      </left>
      <right style="thin">
        <color indexed="16"/>
      </right>
      <top style="thick">
        <color indexed="16"/>
      </top>
      <bottom style="dotted">
        <color indexed="16"/>
      </bottom>
      <diagonal/>
    </border>
    <border>
      <left style="thin">
        <color indexed="16"/>
      </left>
      <right style="thin">
        <color indexed="16"/>
      </right>
      <top style="thick">
        <color indexed="16"/>
      </top>
      <bottom style="dotted">
        <color indexed="16"/>
      </bottom>
      <diagonal/>
    </border>
    <border>
      <left style="thin">
        <color indexed="16"/>
      </left>
      <right style="thick">
        <color indexed="16"/>
      </right>
      <top style="thick">
        <color indexed="16"/>
      </top>
      <bottom style="dotted">
        <color indexed="16"/>
      </bottom>
      <diagonal/>
    </border>
    <border>
      <left style="medium">
        <color indexed="16"/>
      </left>
      <right style="hair">
        <color indexed="16"/>
      </right>
      <top style="thin">
        <color indexed="16"/>
      </top>
      <bottom style="medium">
        <color indexed="16"/>
      </bottom>
      <diagonal/>
    </border>
    <border>
      <left style="hair">
        <color indexed="16"/>
      </left>
      <right style="hair">
        <color indexed="16"/>
      </right>
      <top style="thin">
        <color indexed="16"/>
      </top>
      <bottom style="medium">
        <color indexed="16"/>
      </bottom>
      <diagonal/>
    </border>
    <border>
      <left style="hair">
        <color indexed="16"/>
      </left>
      <right style="medium">
        <color indexed="16"/>
      </right>
      <top style="thin">
        <color indexed="16"/>
      </top>
      <bottom style="medium">
        <color indexed="16"/>
      </bottom>
      <diagonal/>
    </border>
    <border>
      <left/>
      <right style="hair">
        <color indexed="16"/>
      </right>
      <top style="thin">
        <color indexed="16"/>
      </top>
      <bottom style="medium">
        <color indexed="16"/>
      </bottom>
      <diagonal/>
    </border>
    <border>
      <left style="medium">
        <color indexed="16"/>
      </left>
      <right style="thin">
        <color indexed="16"/>
      </right>
      <top style="thin">
        <color indexed="16"/>
      </top>
      <bottom style="medium">
        <color indexed="16"/>
      </bottom>
      <diagonal/>
    </border>
    <border>
      <left style="thin">
        <color indexed="16"/>
      </left>
      <right style="medium">
        <color indexed="16"/>
      </right>
      <top style="thin">
        <color indexed="16"/>
      </top>
      <bottom style="medium">
        <color indexed="16"/>
      </bottom>
      <diagonal/>
    </border>
    <border>
      <left style="thick">
        <color indexed="16"/>
      </left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 style="thick">
        <color indexed="16"/>
      </right>
      <top/>
      <bottom style="thin">
        <color indexed="16"/>
      </bottom>
      <diagonal/>
    </border>
    <border>
      <left style="medium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medium">
        <color rgb="FF0070C0"/>
      </right>
      <top/>
      <bottom/>
      <diagonal/>
    </border>
    <border>
      <left style="thick">
        <color indexed="16"/>
      </left>
      <right style="thin">
        <color indexed="16"/>
      </right>
      <top style="thin">
        <color indexed="16"/>
      </top>
      <bottom style="dashed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dotted">
        <color indexed="16"/>
      </bottom>
      <diagonal/>
    </border>
    <border>
      <left style="thin">
        <color indexed="16"/>
      </left>
      <right style="thick">
        <color indexed="16"/>
      </right>
      <top style="thin">
        <color indexed="16"/>
      </top>
      <bottom style="dotted">
        <color indexed="16"/>
      </bottom>
      <diagonal/>
    </border>
    <border>
      <left style="thick">
        <color indexed="16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16"/>
      </left>
      <right style="thick">
        <color indexed="16"/>
      </right>
      <top/>
      <bottom/>
      <diagonal/>
    </border>
    <border>
      <left style="medium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ck">
        <color indexed="16"/>
      </left>
      <right style="thin">
        <color indexed="16"/>
      </right>
      <top/>
      <bottom style="thick">
        <color indexed="16"/>
      </bottom>
      <diagonal/>
    </border>
    <border>
      <left style="thin">
        <color indexed="16"/>
      </left>
      <right style="thin">
        <color indexed="16"/>
      </right>
      <top/>
      <bottom style="thick">
        <color indexed="16"/>
      </bottom>
      <diagonal/>
    </border>
    <border>
      <left style="thin">
        <color indexed="16"/>
      </left>
      <right style="thick">
        <color indexed="16"/>
      </right>
      <top/>
      <bottom style="thick">
        <color indexed="16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/>
    <xf numFmtId="176" fontId="2" fillId="0" borderId="0" xfId="0" applyNumberFormat="1" applyFont="1" applyAlignment="1"/>
    <xf numFmtId="176" fontId="0" fillId="0" borderId="0" xfId="0" applyNumberFormat="1" applyAlignment="1"/>
    <xf numFmtId="0" fontId="6" fillId="0" borderId="0" xfId="0" applyFont="1" applyAlignment="1"/>
    <xf numFmtId="0" fontId="7" fillId="0" borderId="1" xfId="0" applyFont="1" applyBorder="1" applyAlignment="1"/>
    <xf numFmtId="0" fontId="0" fillId="0" borderId="2" xfId="0" applyBorder="1" applyAlignment="1"/>
    <xf numFmtId="177" fontId="8" fillId="0" borderId="2" xfId="0" applyNumberFormat="1" applyFont="1" applyBorder="1" applyAlignment="1" applyProtection="1">
      <alignment horizontal="center"/>
      <protection locked="0"/>
    </xf>
    <xf numFmtId="0" fontId="6" fillId="0" borderId="3" xfId="0" applyFont="1" applyBorder="1" applyAlignment="1"/>
    <xf numFmtId="0" fontId="9" fillId="0" borderId="0" xfId="0" applyFont="1" applyAlignment="1"/>
    <xf numFmtId="176" fontId="7" fillId="0" borderId="4" xfId="0" applyNumberFormat="1" applyFont="1" applyBorder="1" applyAlignment="1"/>
    <xf numFmtId="176" fontId="0" fillId="0" borderId="5" xfId="0" applyNumberFormat="1" applyBorder="1" applyAlignment="1"/>
    <xf numFmtId="178" fontId="8" fillId="0" borderId="5" xfId="0" applyNumberFormat="1" applyFont="1" applyBorder="1" applyAlignment="1" applyProtection="1">
      <alignment horizontal="center"/>
      <protection locked="0"/>
    </xf>
    <xf numFmtId="176" fontId="10" fillId="0" borderId="6" xfId="0" applyNumberFormat="1" applyFont="1" applyBorder="1" applyAlignment="1"/>
    <xf numFmtId="13" fontId="8" fillId="0" borderId="5" xfId="0" applyNumberFormat="1" applyFont="1" applyBorder="1" applyAlignment="1" applyProtection="1">
      <alignment horizontal="center"/>
      <protection locked="0"/>
    </xf>
    <xf numFmtId="176" fontId="7" fillId="0" borderId="7" xfId="0" applyNumberFormat="1" applyFont="1" applyBorder="1" applyAlignment="1"/>
    <xf numFmtId="176" fontId="0" fillId="0" borderId="8" xfId="0" applyNumberFormat="1" applyBorder="1" applyAlignment="1"/>
    <xf numFmtId="178" fontId="12" fillId="0" borderId="9" xfId="0" applyNumberFormat="1" applyFont="1" applyBorder="1" applyAlignment="1">
      <alignment horizontal="center"/>
    </xf>
    <xf numFmtId="176" fontId="10" fillId="0" borderId="10" xfId="0" applyNumberFormat="1" applyFont="1" applyBorder="1" applyAlignment="1"/>
    <xf numFmtId="176" fontId="7" fillId="0" borderId="11" xfId="0" applyNumberFormat="1" applyFont="1" applyBorder="1" applyAlignment="1"/>
    <xf numFmtId="0" fontId="0" fillId="0" borderId="12" xfId="0" applyBorder="1" applyAlignment="1"/>
    <xf numFmtId="0" fontId="6" fillId="0" borderId="13" xfId="0" applyFont="1" applyBorder="1" applyAlignment="1"/>
    <xf numFmtId="176" fontId="7" fillId="0" borderId="14" xfId="0" applyNumberFormat="1" applyFont="1" applyBorder="1" applyAlignment="1"/>
    <xf numFmtId="176" fontId="13" fillId="0" borderId="15" xfId="0" applyNumberFormat="1" applyFont="1" applyBorder="1" applyAlignment="1">
      <alignment horizontal="right" vertical="center"/>
    </xf>
    <xf numFmtId="0" fontId="14" fillId="0" borderId="16" xfId="0" applyFont="1" applyBorder="1" applyAlignment="1">
      <alignment horizontal="left"/>
    </xf>
    <xf numFmtId="176" fontId="14" fillId="0" borderId="16" xfId="0" applyNumberFormat="1" applyFont="1" applyBorder="1" applyAlignment="1">
      <alignment horizontal="left"/>
    </xf>
    <xf numFmtId="176" fontId="13" fillId="0" borderId="17" xfId="0" applyNumberFormat="1" applyFont="1" applyBorder="1" applyAlignment="1">
      <alignment horizontal="right" vertical="center"/>
    </xf>
    <xf numFmtId="176" fontId="7" fillId="0" borderId="18" xfId="0" applyNumberFormat="1" applyFont="1" applyFill="1" applyBorder="1" applyAlignment="1"/>
    <xf numFmtId="179" fontId="14" fillId="0" borderId="19" xfId="0" applyNumberFormat="1" applyFont="1" applyBorder="1" applyAlignment="1">
      <alignment horizontal="center"/>
    </xf>
    <xf numFmtId="0" fontId="15" fillId="2" borderId="20" xfId="0" applyFont="1" applyFill="1" applyBorder="1" applyAlignment="1">
      <alignment horizontal="right" vertical="center"/>
    </xf>
    <xf numFmtId="177" fontId="15" fillId="2" borderId="21" xfId="0" applyNumberFormat="1" applyFont="1" applyFill="1" applyBorder="1" applyAlignment="1">
      <alignment vertical="center"/>
    </xf>
    <xf numFmtId="176" fontId="15" fillId="2" borderId="21" xfId="0" applyNumberFormat="1" applyFont="1" applyFill="1" applyBorder="1" applyAlignment="1">
      <alignment vertical="center"/>
    </xf>
    <xf numFmtId="176" fontId="15" fillId="2" borderId="22" xfId="0" applyNumberFormat="1" applyFont="1" applyFill="1" applyBorder="1" applyAlignment="1">
      <alignment vertical="center"/>
    </xf>
    <xf numFmtId="176" fontId="7" fillId="0" borderId="23" xfId="0" applyNumberFormat="1" applyFont="1" applyFill="1" applyBorder="1" applyAlignment="1"/>
    <xf numFmtId="176" fontId="13" fillId="0" borderId="24" xfId="0" applyNumberFormat="1" applyFont="1" applyBorder="1" applyAlignment="1">
      <alignment horizontal="right" vertical="center"/>
    </xf>
    <xf numFmtId="180" fontId="14" fillId="0" borderId="25" xfId="0" applyNumberFormat="1" applyFont="1" applyBorder="1" applyAlignment="1">
      <alignment horizontal="left"/>
    </xf>
    <xf numFmtId="176" fontId="7" fillId="0" borderId="23" xfId="0" applyNumberFormat="1" applyFont="1" applyBorder="1" applyAlignment="1"/>
    <xf numFmtId="176" fontId="14" fillId="0" borderId="25" xfId="0" applyNumberFormat="1" applyFont="1" applyBorder="1" applyAlignment="1">
      <alignment horizontal="left"/>
    </xf>
    <xf numFmtId="176" fontId="13" fillId="0" borderId="26" xfId="0" applyNumberFormat="1" applyFont="1" applyBorder="1" applyAlignment="1">
      <alignment horizontal="right" vertical="center"/>
    </xf>
    <xf numFmtId="176" fontId="7" fillId="0" borderId="27" xfId="0" applyNumberFormat="1" applyFont="1" applyFill="1" applyBorder="1" applyAlignment="1"/>
    <xf numFmtId="178" fontId="14" fillId="0" borderId="28" xfId="0" applyNumberFormat="1" applyFont="1" applyBorder="1" applyAlignment="1">
      <alignment horizontal="center"/>
    </xf>
    <xf numFmtId="0" fontId="13" fillId="2" borderId="29" xfId="0" applyFont="1" applyFill="1" applyBorder="1" applyAlignment="1">
      <alignment horizontal="right" vertical="center"/>
    </xf>
    <xf numFmtId="177" fontId="13" fillId="2" borderId="30" xfId="0" applyNumberFormat="1" applyFont="1" applyFill="1" applyBorder="1" applyAlignment="1">
      <alignment vertical="center"/>
    </xf>
    <xf numFmtId="176" fontId="13" fillId="2" borderId="30" xfId="0" applyNumberFormat="1" applyFont="1" applyFill="1" applyBorder="1" applyAlignment="1">
      <alignment vertical="center"/>
    </xf>
    <xf numFmtId="176" fontId="13" fillId="2" borderId="31" xfId="0" applyNumberFormat="1" applyFont="1" applyFill="1" applyBorder="1" applyAlignment="1">
      <alignment vertical="center"/>
    </xf>
    <xf numFmtId="0" fontId="13" fillId="3" borderId="32" xfId="0" applyFont="1" applyFill="1" applyBorder="1" applyAlignment="1">
      <alignment horizontal="center" vertical="center" wrapText="1"/>
    </xf>
    <xf numFmtId="176" fontId="13" fillId="3" borderId="33" xfId="0" applyNumberFormat="1" applyFont="1" applyFill="1" applyBorder="1" applyAlignment="1">
      <alignment horizontal="center" vertical="center" wrapText="1"/>
    </xf>
    <xf numFmtId="0" fontId="13" fillId="3" borderId="33" xfId="0" applyFont="1" applyFill="1" applyBorder="1" applyAlignment="1">
      <alignment horizontal="center" vertical="center" wrapText="1"/>
    </xf>
    <xf numFmtId="0" fontId="13" fillId="3" borderId="34" xfId="0" applyFont="1" applyFill="1" applyBorder="1" applyAlignment="1">
      <alignment horizontal="center" vertical="center" wrapText="1"/>
    </xf>
    <xf numFmtId="0" fontId="15" fillId="4" borderId="35" xfId="0" applyFont="1" applyFill="1" applyBorder="1" applyAlignment="1">
      <alignment horizontal="center" vertical="center" wrapText="1"/>
    </xf>
    <xf numFmtId="0" fontId="15" fillId="4" borderId="36" xfId="0" applyFont="1" applyFill="1" applyBorder="1" applyAlignment="1">
      <alignment horizontal="center" vertical="center" wrapText="1"/>
    </xf>
    <xf numFmtId="0" fontId="15" fillId="4" borderId="37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/>
    </xf>
    <xf numFmtId="0" fontId="15" fillId="2" borderId="33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0" fontId="17" fillId="2" borderId="34" xfId="0" applyFont="1" applyFill="1" applyBorder="1" applyAlignment="1">
      <alignment horizontal="center"/>
    </xf>
    <xf numFmtId="0" fontId="15" fillId="4" borderId="29" xfId="0" applyFont="1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180" fontId="15" fillId="4" borderId="30" xfId="0" applyNumberFormat="1" applyFont="1" applyFill="1" applyBorder="1" applyAlignment="1">
      <alignment vertical="center"/>
    </xf>
    <xf numFmtId="176" fontId="15" fillId="4" borderId="30" xfId="0" applyNumberFormat="1" applyFont="1" applyFill="1" applyBorder="1" applyAlignment="1">
      <alignment vertical="center"/>
    </xf>
    <xf numFmtId="176" fontId="15" fillId="4" borderId="31" xfId="0" applyNumberFormat="1" applyFont="1" applyFill="1" applyBorder="1" applyAlignment="1">
      <alignment vertical="center"/>
    </xf>
    <xf numFmtId="176" fontId="13" fillId="2" borderId="33" xfId="0" applyNumberFormat="1" applyFont="1" applyFill="1" applyBorder="1" applyAlignment="1"/>
    <xf numFmtId="181" fontId="13" fillId="2" borderId="33" xfId="0" applyNumberFormat="1" applyFont="1" applyFill="1" applyBorder="1" applyAlignment="1">
      <alignment horizontal="center"/>
    </xf>
    <xf numFmtId="176" fontId="13" fillId="2" borderId="34" xfId="0" applyNumberFormat="1" applyFont="1" applyFill="1" applyBorder="1" applyAlignment="1"/>
    <xf numFmtId="0" fontId="15" fillId="0" borderId="0" xfId="0" applyFont="1" applyAlignment="1"/>
    <xf numFmtId="0" fontId="15" fillId="2" borderId="38" xfId="0" applyFont="1" applyFill="1" applyBorder="1" applyAlignment="1">
      <alignment horizontal="center"/>
    </xf>
    <xf numFmtId="0" fontId="6" fillId="2" borderId="39" xfId="0" applyFont="1" applyFill="1" applyBorder="1" applyAlignment="1">
      <alignment horizontal="center"/>
    </xf>
    <xf numFmtId="176" fontId="6" fillId="2" borderId="39" xfId="0" applyNumberFormat="1" applyFont="1" applyFill="1" applyBorder="1" applyAlignment="1"/>
    <xf numFmtId="176" fontId="6" fillId="2" borderId="40" xfId="0" applyNumberFormat="1" applyFont="1" applyFill="1" applyBorder="1" applyAlignment="1"/>
    <xf numFmtId="176" fontId="6" fillId="2" borderId="33" xfId="0" applyNumberFormat="1" applyFont="1" applyFill="1" applyBorder="1" applyAlignment="1"/>
    <xf numFmtId="178" fontId="13" fillId="2" borderId="33" xfId="0" applyNumberFormat="1" applyFont="1" applyFill="1" applyBorder="1" applyAlignment="1">
      <alignment horizontal="center"/>
    </xf>
    <xf numFmtId="176" fontId="6" fillId="2" borderId="34" xfId="0" applyNumberFormat="1" applyFont="1" applyFill="1" applyBorder="1" applyAlignment="1"/>
    <xf numFmtId="0" fontId="7" fillId="2" borderId="41" xfId="0" applyFont="1" applyFill="1" applyBorder="1" applyAlignment="1">
      <alignment horizontal="center"/>
    </xf>
    <xf numFmtId="0" fontId="15" fillId="2" borderId="42" xfId="0" applyFont="1" applyFill="1" applyBorder="1" applyAlignment="1">
      <alignment horizontal="center"/>
    </xf>
    <xf numFmtId="0" fontId="6" fillId="2" borderId="43" xfId="0" applyFont="1" applyFill="1" applyBorder="1" applyAlignment="1">
      <alignment horizontal="center"/>
    </xf>
    <xf numFmtId="176" fontId="6" fillId="2" borderId="43" xfId="0" applyNumberFormat="1" applyFont="1" applyFill="1" applyBorder="1" applyAlignment="1"/>
    <xf numFmtId="176" fontId="6" fillId="2" borderId="44" xfId="0" applyNumberFormat="1" applyFont="1" applyFill="1" applyBorder="1" applyAlignment="1"/>
    <xf numFmtId="176" fontId="15" fillId="5" borderId="0" xfId="0" applyNumberFormat="1" applyFont="1" applyFill="1" applyBorder="1" applyAlignment="1">
      <alignment horizontal="left"/>
    </xf>
    <xf numFmtId="176" fontId="15" fillId="5" borderId="0" xfId="0" applyNumberFormat="1" applyFont="1" applyFill="1" applyAlignment="1"/>
    <xf numFmtId="180" fontId="13" fillId="5" borderId="0" xfId="0" applyNumberFormat="1" applyFont="1" applyFill="1" applyBorder="1" applyAlignment="1"/>
    <xf numFmtId="0" fontId="18" fillId="0" borderId="0" xfId="0" applyFont="1" applyAlignment="1"/>
    <xf numFmtId="176" fontId="13" fillId="5" borderId="0" xfId="0" applyNumberFormat="1" applyFont="1" applyFill="1" applyBorder="1" applyAlignment="1"/>
    <xf numFmtId="180" fontId="13" fillId="5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tabSelected="1" workbookViewId="0">
      <selection activeCell="E11" sqref="E11"/>
    </sheetView>
  </sheetViews>
  <sheetFormatPr defaultRowHeight="13.5"/>
  <cols>
    <col min="1" max="1" width="9.875" style="1" customWidth="1"/>
    <col min="2" max="2" width="8.625" style="1" customWidth="1"/>
    <col min="3" max="3" width="10" style="1" customWidth="1"/>
    <col min="4" max="4" width="9.875" style="1" customWidth="1"/>
    <col min="5" max="5" width="9.25" style="1" customWidth="1"/>
    <col min="6" max="6" width="9.875" style="1" customWidth="1"/>
    <col min="7" max="7" width="10.5" style="1" customWidth="1"/>
    <col min="8" max="8" width="9.625" style="1" customWidth="1"/>
    <col min="9" max="9" width="10" style="1" bestFit="1" customWidth="1"/>
    <col min="10" max="10" width="9.75" style="1" customWidth="1"/>
    <col min="11" max="11" width="3.125" style="1" customWidth="1"/>
    <col min="12" max="12" width="9" style="1" customWidth="1"/>
    <col min="13" max="13" width="8.25" style="1" customWidth="1"/>
    <col min="14" max="19" width="9.625" style="1" customWidth="1"/>
    <col min="20" max="16384" width="9" style="1"/>
  </cols>
  <sheetData>
    <row r="1" spans="1:18" ht="18" customHeight="1" thickBot="1">
      <c r="B1" s="2" t="s">
        <v>0</v>
      </c>
      <c r="D1" s="3"/>
      <c r="F1" s="4" t="s">
        <v>1</v>
      </c>
    </row>
    <row r="2" spans="1:18" ht="18" customHeight="1">
      <c r="B2" s="5" t="s">
        <v>2</v>
      </c>
      <c r="C2" s="6"/>
      <c r="D2" s="6"/>
      <c r="E2" s="7">
        <v>4</v>
      </c>
      <c r="F2" s="8" t="s">
        <v>3</v>
      </c>
      <c r="H2" s="9"/>
    </row>
    <row r="3" spans="1:18" ht="18" customHeight="1">
      <c r="B3" s="10" t="s">
        <v>4</v>
      </c>
      <c r="C3" s="11"/>
      <c r="D3" s="11"/>
      <c r="E3" s="12">
        <v>15</v>
      </c>
      <c r="F3" s="13" t="s">
        <v>5</v>
      </c>
    </row>
    <row r="4" spans="1:18" ht="18" customHeight="1">
      <c r="B4" s="10" t="s">
        <v>6</v>
      </c>
      <c r="C4" s="11"/>
      <c r="D4" s="11"/>
      <c r="E4" s="14">
        <v>0.05</v>
      </c>
      <c r="F4" s="13" t="s">
        <v>7</v>
      </c>
    </row>
    <row r="5" spans="1:18" ht="18" customHeight="1" thickBot="1">
      <c r="B5" s="15" t="s">
        <v>8</v>
      </c>
      <c r="C5" s="16"/>
      <c r="D5" s="16"/>
      <c r="E5" s="17">
        <v>1</v>
      </c>
      <c r="F5" s="18"/>
    </row>
    <row r="6" spans="1:18" ht="18" customHeight="1" thickBot="1">
      <c r="B6" s="19" t="s">
        <v>9</v>
      </c>
      <c r="C6" s="20"/>
      <c r="D6" s="20"/>
      <c r="E6" s="17">
        <v>100</v>
      </c>
      <c r="F6" s="21" t="s">
        <v>10</v>
      </c>
    </row>
    <row r="7" spans="1:18" ht="18" customHeight="1" thickTop="1">
      <c r="A7" s="22"/>
      <c r="B7" s="23" t="s">
        <v>11</v>
      </c>
      <c r="C7" s="24">
        <f ca="1">COUNTIF(C11:C110,"&gt;0")</f>
        <v>54</v>
      </c>
      <c r="D7" s="22" t="s">
        <v>12</v>
      </c>
      <c r="E7" s="25">
        <f ca="1">E111/J7</f>
        <v>0.57650334503367662</v>
      </c>
      <c r="F7" s="26"/>
      <c r="G7" s="23" t="s">
        <v>13</v>
      </c>
      <c r="H7" s="25">
        <f ca="1">I112</f>
        <v>5.1267978650047431E-2</v>
      </c>
      <c r="I7" s="27" t="s">
        <v>14</v>
      </c>
      <c r="J7" s="28">
        <f ca="1">MAX(MAX(G11:G110),$E$2)</f>
        <v>4.2326326491198776</v>
      </c>
      <c r="L7" s="29" t="s">
        <v>15</v>
      </c>
      <c r="M7" s="30">
        <f>E2*E3</f>
        <v>60</v>
      </c>
      <c r="N7" s="31">
        <f>E4</f>
        <v>0.05</v>
      </c>
      <c r="O7" s="31">
        <f>E3*E4</f>
        <v>0.75</v>
      </c>
      <c r="P7" s="31">
        <f>Q7*E3</f>
        <v>2.2500000000000004</v>
      </c>
      <c r="Q7" s="31">
        <f>R7*O7</f>
        <v>0.15000000000000002</v>
      </c>
      <c r="R7" s="32">
        <f>1/(1/E4-E3)</f>
        <v>0.2</v>
      </c>
    </row>
    <row r="8" spans="1:18" ht="18" customHeight="1" thickBot="1">
      <c r="A8" s="33"/>
      <c r="B8" s="34" t="s">
        <v>16</v>
      </c>
      <c r="C8" s="35">
        <f ca="1">E112</f>
        <v>4.5187534824377061E-2</v>
      </c>
      <c r="D8" s="36" t="s">
        <v>17</v>
      </c>
      <c r="E8" s="37">
        <f ca="1">I111/J7</f>
        <v>0.65407775174588556</v>
      </c>
      <c r="F8" s="38"/>
      <c r="G8" s="34" t="s">
        <v>18</v>
      </c>
      <c r="H8" s="37">
        <f ca="1">J112</f>
        <v>9.6455513474424506E-2</v>
      </c>
      <c r="I8" s="39" t="s">
        <v>19</v>
      </c>
      <c r="J8" s="40">
        <f ca="1">MAX(H11:H110)</f>
        <v>4</v>
      </c>
      <c r="L8" s="41" t="s">
        <v>20</v>
      </c>
      <c r="M8" s="42">
        <f t="shared" ref="M8:R8" si="0">AVERAGE(M11:M110)</f>
        <v>61.38</v>
      </c>
      <c r="N8" s="43">
        <f t="shared" si="0"/>
        <v>4.9837472054338999E-2</v>
      </c>
      <c r="O8" s="43">
        <f t="shared" si="0"/>
        <v>0.72917136827967421</v>
      </c>
      <c r="P8" s="43">
        <f t="shared" si="0"/>
        <v>1.9021333807152221</v>
      </c>
      <c r="Q8" s="43">
        <f t="shared" si="0"/>
        <v>0.12541078723706719</v>
      </c>
      <c r="R8" s="44">
        <f t="shared" si="0"/>
        <v>0.17524825929140622</v>
      </c>
    </row>
    <row r="9" spans="1:18" ht="33.75" customHeight="1">
      <c r="A9" s="45" t="s">
        <v>21</v>
      </c>
      <c r="B9" s="46" t="s">
        <v>22</v>
      </c>
      <c r="C9" s="46" t="s">
        <v>23</v>
      </c>
      <c r="D9" s="46" t="s">
        <v>24</v>
      </c>
      <c r="E9" s="46" t="s">
        <v>25</v>
      </c>
      <c r="F9" s="46" t="s">
        <v>26</v>
      </c>
      <c r="G9" s="46" t="s">
        <v>27</v>
      </c>
      <c r="H9" s="46" t="s">
        <v>28</v>
      </c>
      <c r="I9" s="47" t="s">
        <v>29</v>
      </c>
      <c r="J9" s="48" t="s">
        <v>30</v>
      </c>
      <c r="L9" s="49" t="s">
        <v>31</v>
      </c>
      <c r="M9" s="50" t="s">
        <v>32</v>
      </c>
      <c r="N9" s="50" t="s">
        <v>16</v>
      </c>
      <c r="O9" s="50" t="s">
        <v>12</v>
      </c>
      <c r="P9" s="50" t="s">
        <v>17</v>
      </c>
      <c r="Q9" s="50" t="s">
        <v>13</v>
      </c>
      <c r="R9" s="51" t="s">
        <v>18</v>
      </c>
    </row>
    <row r="10" spans="1:18" ht="18" customHeight="1">
      <c r="A10" s="52">
        <v>0</v>
      </c>
      <c r="B10" s="53"/>
      <c r="C10" s="53">
        <v>0</v>
      </c>
      <c r="D10" s="53"/>
      <c r="E10" s="53"/>
      <c r="F10" s="53">
        <v>0</v>
      </c>
      <c r="G10" s="53">
        <v>0</v>
      </c>
      <c r="H10" s="54"/>
      <c r="I10" s="54"/>
      <c r="J10" s="55"/>
      <c r="L10" s="56"/>
      <c r="M10" s="57">
        <f ca="1">C7</f>
        <v>54</v>
      </c>
      <c r="N10" s="58">
        <f ca="1">C8</f>
        <v>4.5187534824377061E-2</v>
      </c>
      <c r="O10" s="59">
        <f ca="1">E7</f>
        <v>0.57650334503367662</v>
      </c>
      <c r="P10" s="59">
        <f ca="1">E8</f>
        <v>0.65407775174588556</v>
      </c>
      <c r="Q10" s="59">
        <f ca="1">H7</f>
        <v>5.1267978650047431E-2</v>
      </c>
      <c r="R10" s="60">
        <f ca="1">H8</f>
        <v>9.6455513474424506E-2</v>
      </c>
    </row>
    <row r="11" spans="1:18" s="64" customFormat="1" ht="18" customHeight="1">
      <c r="A11" s="52">
        <v>1</v>
      </c>
      <c r="B11" s="61">
        <f ca="1">RAND()</f>
        <v>0.45685561742955105</v>
      </c>
      <c r="C11" s="61">
        <f ca="1">IF(C10-LN(B11)/$E$3&lt;=$E$2,C10-LN(B11)/$E$3,"")</f>
        <v>5.2225858240588799E-2</v>
      </c>
      <c r="D11" s="61">
        <f t="shared" ref="D11:D74" ca="1" si="1">IF(C11="","",RAND())</f>
        <v>0.75866222335572431</v>
      </c>
      <c r="E11" s="61">
        <f ca="1">IF(C11="","",-$E$4*LN(D11))</f>
        <v>1.380993145789595E-2</v>
      </c>
      <c r="F11" s="61">
        <f ca="1">C11</f>
        <v>5.2225858240588799E-2</v>
      </c>
      <c r="G11" s="61">
        <f ca="1">IF(C11="","",F11+E11)</f>
        <v>6.6035789698484754E-2</v>
      </c>
      <c r="H11" s="62">
        <v>0</v>
      </c>
      <c r="I11" s="61">
        <f ca="1">IF(C11="","",F11-C11)</f>
        <v>0</v>
      </c>
      <c r="J11" s="63">
        <f ca="1">IF(C11="","",G11-C11)</f>
        <v>1.3809931457895955E-2</v>
      </c>
      <c r="L11" s="65">
        <v>1</v>
      </c>
      <c r="M11" s="66">
        <f t="dataTable" ref="M11:R110" dt2D="0" dtr="0" r1="S15" ca="1"/>
        <v>67</v>
      </c>
      <c r="N11" s="67">
        <v>5.3848282310726761E-2</v>
      </c>
      <c r="O11" s="67">
        <v>0.86571912467896783</v>
      </c>
      <c r="P11" s="67">
        <v>2.9319659221718388</v>
      </c>
      <c r="Q11" s="67">
        <v>0.18237015239912391</v>
      </c>
      <c r="R11" s="68">
        <v>0.2362184347098506</v>
      </c>
    </row>
    <row r="12" spans="1:18" s="64" customFormat="1" ht="15.95" customHeight="1">
      <c r="A12" s="52">
        <v>2</v>
      </c>
      <c r="B12" s="61">
        <f ca="1">IF(C11="","",RAND())</f>
        <v>0.25310373483927684</v>
      </c>
      <c r="C12" s="61">
        <f ca="1">IF(C11="","",IF(C11-LN(B12)/$E$3&lt;=$E$2,C11-LN(B12)/$E$3,""))</f>
        <v>0.14382291525138302</v>
      </c>
      <c r="D12" s="69">
        <f t="shared" ca="1" si="1"/>
        <v>0.92755574767090909</v>
      </c>
      <c r="E12" s="69">
        <f ca="1">IF(C12="","",-$E$4*LN(D12))</f>
        <v>3.7601190500617995E-3</v>
      </c>
      <c r="F12" s="61">
        <f ca="1">IF(C12="","",MAX(C12,G11))</f>
        <v>0.14382291525138302</v>
      </c>
      <c r="G12" s="69">
        <f ca="1">IF(C12="","",F12+E12)</f>
        <v>0.14758303430144482</v>
      </c>
      <c r="H12" s="70">
        <f ca="1">IF(C12="","",A12-MATCH(C12,F$10:F12,1)+1)</f>
        <v>0</v>
      </c>
      <c r="I12" s="69">
        <f ca="1">IF(C12="","",F12-C12)</f>
        <v>0</v>
      </c>
      <c r="J12" s="71">
        <f ca="1">IF(C12="","",G12-C12)</f>
        <v>3.7601190500617943E-3</v>
      </c>
      <c r="L12" s="65">
        <v>2</v>
      </c>
      <c r="M12" s="66">
        <v>48</v>
      </c>
      <c r="N12" s="67">
        <v>5.0672790198400923E-2</v>
      </c>
      <c r="O12" s="67">
        <v>0.60807348238081105</v>
      </c>
      <c r="P12" s="67">
        <v>1.0419131152223104</v>
      </c>
      <c r="Q12" s="67">
        <v>8.6826092935192542E-2</v>
      </c>
      <c r="R12" s="68">
        <v>0.13749888313359343</v>
      </c>
    </row>
    <row r="13" spans="1:18" s="64" customFormat="1" ht="15.95" customHeight="1">
      <c r="A13" s="52">
        <v>3</v>
      </c>
      <c r="B13" s="61">
        <f t="shared" ref="B13:B76" ca="1" si="2">IF(C12="","",RAND())</f>
        <v>2.7228963499586145E-2</v>
      </c>
      <c r="C13" s="61">
        <f t="shared" ref="C13:C76" ca="1" si="3">IF(C12="","",IF(C12-LN(B13)/$E$3&lt;=$E$2,C12-LN(B13)/$E$3,""))</f>
        <v>0.38405451776276561</v>
      </c>
      <c r="D13" s="69">
        <f t="shared" ref="D13:D76" ca="1" si="4">IF(C13="","",RAND())</f>
        <v>0.62109770413488907</v>
      </c>
      <c r="E13" s="69">
        <f t="shared" ref="E13:E76" ca="1" si="5">IF(C13="","",-$E$4*LN(D13))</f>
        <v>2.3813343793686867E-2</v>
      </c>
      <c r="F13" s="61">
        <f t="shared" ref="F13:F76" ca="1" si="6">IF(C13="","",MAX(C13,G12))</f>
        <v>0.38405451776276561</v>
      </c>
      <c r="G13" s="69">
        <f t="shared" ref="G13:G76" ca="1" si="7">IF(C13="","",F13+E13)</f>
        <v>0.40786786155645249</v>
      </c>
      <c r="H13" s="70">
        <f ca="1">IF(C13="","",A13-MATCH(C13,F$10:F13,1)+1)</f>
        <v>0</v>
      </c>
      <c r="I13" s="69">
        <f t="shared" ref="I13:I76" ca="1" si="8">IF(C13="","",F13-C13)</f>
        <v>0</v>
      </c>
      <c r="J13" s="71">
        <f t="shared" ref="J13:J76" ca="1" si="9">IF(C13="","",G13-C13)</f>
        <v>2.3813343793686881E-2</v>
      </c>
      <c r="L13" s="65">
        <v>3</v>
      </c>
      <c r="M13" s="66">
        <v>63</v>
      </c>
      <c r="N13" s="67">
        <v>4.374078727467428E-2</v>
      </c>
      <c r="O13" s="67">
        <v>0.68891739957611986</v>
      </c>
      <c r="P13" s="67">
        <v>0.68315860806522755</v>
      </c>
      <c r="Q13" s="67">
        <v>4.3375149718427146E-2</v>
      </c>
      <c r="R13" s="68">
        <v>8.7115936993101398E-2</v>
      </c>
    </row>
    <row r="14" spans="1:18" s="64" customFormat="1" ht="15.95" customHeight="1">
      <c r="A14" s="52">
        <v>4</v>
      </c>
      <c r="B14" s="61">
        <f t="shared" ca="1" si="2"/>
        <v>0.24770895497298184</v>
      </c>
      <c r="C14" s="61">
        <f t="shared" ca="1" si="3"/>
        <v>0.47708790380579419</v>
      </c>
      <c r="D14" s="69">
        <f t="shared" ca="1" si="4"/>
        <v>0.275916151023615</v>
      </c>
      <c r="E14" s="69">
        <f t="shared" ca="1" si="5"/>
        <v>6.4382913003041289E-2</v>
      </c>
      <c r="F14" s="61">
        <f t="shared" ca="1" si="6"/>
        <v>0.47708790380579419</v>
      </c>
      <c r="G14" s="69">
        <f t="shared" ca="1" si="7"/>
        <v>0.54147081680883546</v>
      </c>
      <c r="H14" s="70">
        <f ca="1">IF(C14="","",A14-MATCH(C14,F$10:F14,1)+1)</f>
        <v>0</v>
      </c>
      <c r="I14" s="69">
        <f t="shared" ca="1" si="8"/>
        <v>0</v>
      </c>
      <c r="J14" s="71">
        <f t="shared" ca="1" si="9"/>
        <v>6.4382913003041276E-2</v>
      </c>
      <c r="L14" s="65">
        <v>4</v>
      </c>
      <c r="M14" s="66">
        <v>56</v>
      </c>
      <c r="N14" s="67">
        <v>5.0253621841487392E-2</v>
      </c>
      <c r="O14" s="67">
        <v>0.70355070578082346</v>
      </c>
      <c r="P14" s="67">
        <v>1.1986618285486448</v>
      </c>
      <c r="Q14" s="67">
        <v>8.5618702039188907E-2</v>
      </c>
      <c r="R14" s="68">
        <v>0.1358723238806763</v>
      </c>
    </row>
    <row r="15" spans="1:18" s="64" customFormat="1" ht="15.95" customHeight="1">
      <c r="A15" s="52">
        <v>5</v>
      </c>
      <c r="B15" s="61">
        <f t="shared" ca="1" si="2"/>
        <v>0.58154460267431429</v>
      </c>
      <c r="C15" s="61">
        <f t="shared" ca="1" si="3"/>
        <v>0.51322574428390144</v>
      </c>
      <c r="D15" s="69">
        <f t="shared" ca="1" si="4"/>
        <v>3.3815863067902185E-2</v>
      </c>
      <c r="E15" s="69">
        <f t="shared" ca="1" si="5"/>
        <v>0.16934126325272514</v>
      </c>
      <c r="F15" s="61">
        <f t="shared" ca="1" si="6"/>
        <v>0.54147081680883546</v>
      </c>
      <c r="G15" s="69">
        <f t="shared" ca="1" si="7"/>
        <v>0.7108120800615606</v>
      </c>
      <c r="H15" s="70">
        <f ca="1">IF(C15="","",A15-MATCH(C15,F$10:F15,1)+1)</f>
        <v>1</v>
      </c>
      <c r="I15" s="69">
        <f t="shared" ca="1" si="8"/>
        <v>2.8245072524934023E-2</v>
      </c>
      <c r="J15" s="71">
        <f t="shared" ca="1" si="9"/>
        <v>0.19758633577765916</v>
      </c>
      <c r="L15" s="65">
        <v>5</v>
      </c>
      <c r="M15" s="66">
        <v>54</v>
      </c>
      <c r="N15" s="67">
        <v>5.0190150912197182E-2</v>
      </c>
      <c r="O15" s="67">
        <v>0.67756703731466195</v>
      </c>
      <c r="P15" s="67">
        <v>1.038433486506507</v>
      </c>
      <c r="Q15" s="67">
        <v>7.6920999000482007E-2</v>
      </c>
      <c r="R15" s="68">
        <v>0.12711114991267922</v>
      </c>
    </row>
    <row r="16" spans="1:18" s="64" customFormat="1" ht="15.95" customHeight="1">
      <c r="A16" s="52">
        <v>6</v>
      </c>
      <c r="B16" s="61">
        <f t="shared" ca="1" si="2"/>
        <v>0.62547790561519623</v>
      </c>
      <c r="C16" s="61">
        <f t="shared" ca="1" si="3"/>
        <v>0.54450836244766909</v>
      </c>
      <c r="D16" s="69">
        <f t="shared" ca="1" si="4"/>
        <v>0.50826635819497334</v>
      </c>
      <c r="E16" s="69">
        <f t="shared" ca="1" si="5"/>
        <v>3.3837482082982429E-2</v>
      </c>
      <c r="F16" s="61">
        <f t="shared" ca="1" si="6"/>
        <v>0.7108120800615606</v>
      </c>
      <c r="G16" s="69">
        <f t="shared" ca="1" si="7"/>
        <v>0.74464956214454303</v>
      </c>
      <c r="H16" s="70">
        <f ca="1">IF(C16="","",A16-MATCH(C16,F$10:F16,1)+1)</f>
        <v>1</v>
      </c>
      <c r="I16" s="69">
        <f t="shared" ca="1" si="8"/>
        <v>0.16630371761389151</v>
      </c>
      <c r="J16" s="71">
        <f t="shared" ca="1" si="9"/>
        <v>0.20014119969687394</v>
      </c>
      <c r="L16" s="65">
        <v>6</v>
      </c>
      <c r="M16" s="66">
        <v>68</v>
      </c>
      <c r="N16" s="67">
        <v>5.2510984687060995E-2</v>
      </c>
      <c r="O16" s="67">
        <v>0.88868456830366538</v>
      </c>
      <c r="P16" s="67">
        <v>3.0560861339177965</v>
      </c>
      <c r="Q16" s="67">
        <v>0.18057936179405013</v>
      </c>
      <c r="R16" s="68">
        <v>0.23309034648111124</v>
      </c>
    </row>
    <row r="17" spans="1:18" s="64" customFormat="1" ht="15.95" customHeight="1">
      <c r="A17" s="52">
        <v>7</v>
      </c>
      <c r="B17" s="61">
        <f t="shared" ca="1" si="2"/>
        <v>0.19815029515640425</v>
      </c>
      <c r="C17" s="61">
        <f t="shared" ca="1" si="3"/>
        <v>0.65242366043342559</v>
      </c>
      <c r="D17" s="69">
        <f t="shared" ca="1" si="4"/>
        <v>0.95951388422051487</v>
      </c>
      <c r="E17" s="69">
        <f t="shared" ca="1" si="5"/>
        <v>2.0664246686387866E-3</v>
      </c>
      <c r="F17" s="61">
        <f t="shared" ca="1" si="6"/>
        <v>0.74464956214454303</v>
      </c>
      <c r="G17" s="69">
        <f t="shared" ca="1" si="7"/>
        <v>0.74671598681318185</v>
      </c>
      <c r="H17" s="70">
        <f ca="1">IF(C17="","",A17-MATCH(C17,F$10:F17,1)+1)</f>
        <v>2</v>
      </c>
      <c r="I17" s="69">
        <f t="shared" ca="1" si="8"/>
        <v>9.2225901711117442E-2</v>
      </c>
      <c r="J17" s="71">
        <f t="shared" ca="1" si="9"/>
        <v>9.4292326379756264E-2</v>
      </c>
      <c r="L17" s="65">
        <v>7</v>
      </c>
      <c r="M17" s="66">
        <v>86</v>
      </c>
      <c r="N17" s="67">
        <v>3.8565587370084121E-2</v>
      </c>
      <c r="O17" s="67">
        <v>0.80833042536176036</v>
      </c>
      <c r="P17" s="67">
        <v>2.1297434669569295</v>
      </c>
      <c r="Q17" s="67">
        <v>0.10161043698687292</v>
      </c>
      <c r="R17" s="68">
        <v>0.14017602435695711</v>
      </c>
    </row>
    <row r="18" spans="1:18" s="64" customFormat="1" ht="15.95" customHeight="1">
      <c r="A18" s="52">
        <v>8</v>
      </c>
      <c r="B18" s="61">
        <f t="shared" ca="1" si="2"/>
        <v>0.12517878534862215</v>
      </c>
      <c r="C18" s="61">
        <f t="shared" ca="1" si="3"/>
        <v>0.79095781248482677</v>
      </c>
      <c r="D18" s="69">
        <f t="shared" ca="1" si="4"/>
        <v>0.86071638623039437</v>
      </c>
      <c r="E18" s="69">
        <f t="shared" ca="1" si="5"/>
        <v>7.4995114623959622E-3</v>
      </c>
      <c r="F18" s="61">
        <f t="shared" ca="1" si="6"/>
        <v>0.79095781248482677</v>
      </c>
      <c r="G18" s="69">
        <f t="shared" ca="1" si="7"/>
        <v>0.79845732394722269</v>
      </c>
      <c r="H18" s="70">
        <f ca="1">IF(C18="","",A18-MATCH(C18,F$10:F18,1)+1)</f>
        <v>0</v>
      </c>
      <c r="I18" s="69">
        <f t="shared" ca="1" si="8"/>
        <v>0</v>
      </c>
      <c r="J18" s="71">
        <f t="shared" ca="1" si="9"/>
        <v>7.4995114623959136E-3</v>
      </c>
      <c r="L18" s="65">
        <v>8</v>
      </c>
      <c r="M18" s="66">
        <v>68</v>
      </c>
      <c r="N18" s="67">
        <v>6.0955235631989804E-2</v>
      </c>
      <c r="O18" s="67">
        <v>0.98082038632394808</v>
      </c>
      <c r="P18" s="67">
        <v>6.7303059225861412</v>
      </c>
      <c r="Q18" s="67">
        <v>0.41826963336701806</v>
      </c>
      <c r="R18" s="68">
        <v>0.47922486899900785</v>
      </c>
    </row>
    <row r="19" spans="1:18" s="64" customFormat="1" ht="15.95" customHeight="1">
      <c r="A19" s="52">
        <v>9</v>
      </c>
      <c r="B19" s="61">
        <f t="shared" ca="1" si="2"/>
        <v>0.42057033133821697</v>
      </c>
      <c r="C19" s="61">
        <f t="shared" ca="1" si="3"/>
        <v>0.84870071629166521</v>
      </c>
      <c r="D19" s="69">
        <f t="shared" ca="1" si="4"/>
        <v>0.64528823605111874</v>
      </c>
      <c r="E19" s="69">
        <f t="shared" ca="1" si="5"/>
        <v>2.1902909220389392E-2</v>
      </c>
      <c r="F19" s="61">
        <f t="shared" ca="1" si="6"/>
        <v>0.84870071629166521</v>
      </c>
      <c r="G19" s="69">
        <f t="shared" ca="1" si="7"/>
        <v>0.87060362551205461</v>
      </c>
      <c r="H19" s="70">
        <f ca="1">IF(C19="","",A19-MATCH(C19,F$10:F19,1)+1)</f>
        <v>0</v>
      </c>
      <c r="I19" s="69">
        <f t="shared" ca="1" si="8"/>
        <v>0</v>
      </c>
      <c r="J19" s="71">
        <f t="shared" ca="1" si="9"/>
        <v>2.1902909220389399E-2</v>
      </c>
      <c r="L19" s="65">
        <v>9</v>
      </c>
      <c r="M19" s="66">
        <v>63</v>
      </c>
      <c r="N19" s="67">
        <v>3.7713222374544671E-2</v>
      </c>
      <c r="O19" s="67">
        <v>0.57534540611550078</v>
      </c>
      <c r="P19" s="67">
        <v>0.5711214558426011</v>
      </c>
      <c r="Q19" s="67">
        <v>3.7436347345653063E-2</v>
      </c>
      <c r="R19" s="68">
        <v>7.5149569720197734E-2</v>
      </c>
    </row>
    <row r="20" spans="1:18" s="64" customFormat="1" ht="15.95" customHeight="1">
      <c r="A20" s="52">
        <v>10</v>
      </c>
      <c r="B20" s="61">
        <f t="shared" ca="1" si="2"/>
        <v>0.21868547237689939</v>
      </c>
      <c r="C20" s="61">
        <f t="shared" ca="1" si="3"/>
        <v>0.95004210167036307</v>
      </c>
      <c r="D20" s="69">
        <f t="shared" ca="1" si="4"/>
        <v>0.84184649998369387</v>
      </c>
      <c r="E20" s="69">
        <f t="shared" ca="1" si="5"/>
        <v>8.6078792708292797E-3</v>
      </c>
      <c r="F20" s="61">
        <f t="shared" ca="1" si="6"/>
        <v>0.95004210167036307</v>
      </c>
      <c r="G20" s="69">
        <f t="shared" ca="1" si="7"/>
        <v>0.95864998094119236</v>
      </c>
      <c r="H20" s="70">
        <f ca="1">IF(C20="","",A20-MATCH(C20,F$10:F20,1)+1)</f>
        <v>0</v>
      </c>
      <c r="I20" s="69">
        <f t="shared" ca="1" si="8"/>
        <v>0</v>
      </c>
      <c r="J20" s="71">
        <f t="shared" ca="1" si="9"/>
        <v>8.6078792708292884E-3</v>
      </c>
      <c r="L20" s="65">
        <v>10</v>
      </c>
      <c r="M20" s="66">
        <v>80</v>
      </c>
      <c r="N20" s="67">
        <v>5.6049904335429154E-2</v>
      </c>
      <c r="O20" s="67">
        <v>0.91738437101635661</v>
      </c>
      <c r="P20" s="67">
        <v>9.2011254380626486</v>
      </c>
      <c r="Q20" s="67">
        <v>0.56216588910309662</v>
      </c>
      <c r="R20" s="68">
        <v>0.61821579343852595</v>
      </c>
    </row>
    <row r="21" spans="1:18" s="64" customFormat="1" ht="15.95" customHeight="1">
      <c r="A21" s="52">
        <v>11</v>
      </c>
      <c r="B21" s="61">
        <f t="shared" ca="1" si="2"/>
        <v>0.36022912452204725</v>
      </c>
      <c r="C21" s="61">
        <f t="shared" ca="1" si="3"/>
        <v>1.0181097678689737</v>
      </c>
      <c r="D21" s="69">
        <f t="shared" ca="1" si="4"/>
        <v>0.36526908892835674</v>
      </c>
      <c r="E21" s="69">
        <f t="shared" ca="1" si="5"/>
        <v>5.0356048353972262E-2</v>
      </c>
      <c r="F21" s="61">
        <f t="shared" ca="1" si="6"/>
        <v>1.0181097678689737</v>
      </c>
      <c r="G21" s="69">
        <f t="shared" ca="1" si="7"/>
        <v>1.0684658162229459</v>
      </c>
      <c r="H21" s="70">
        <f ca="1">IF(C21="","",A21-MATCH(C21,F$10:F21,1)+1)</f>
        <v>0</v>
      </c>
      <c r="I21" s="69">
        <f t="shared" ca="1" si="8"/>
        <v>0</v>
      </c>
      <c r="J21" s="71">
        <f t="shared" ca="1" si="9"/>
        <v>5.0356048353972227E-2</v>
      </c>
      <c r="L21" s="65">
        <v>11</v>
      </c>
      <c r="M21" s="66">
        <v>67</v>
      </c>
      <c r="N21" s="67">
        <v>5.0377577829744898E-2</v>
      </c>
      <c r="O21" s="67">
        <v>0.75777443868169836</v>
      </c>
      <c r="P21" s="67">
        <v>1.1069109175511835</v>
      </c>
      <c r="Q21" s="67">
        <v>7.3588508734262578E-2</v>
      </c>
      <c r="R21" s="68">
        <v>0.12396608656400745</v>
      </c>
    </row>
    <row r="22" spans="1:18" s="64" customFormat="1" ht="15.95" customHeight="1">
      <c r="A22" s="52">
        <v>12</v>
      </c>
      <c r="B22" s="61">
        <f t="shared" ca="1" si="2"/>
        <v>0.66631841058378427</v>
      </c>
      <c r="C22" s="61">
        <f t="shared" ca="1" si="3"/>
        <v>1.0451756097838143</v>
      </c>
      <c r="D22" s="69">
        <f t="shared" ca="1" si="4"/>
        <v>0.12396054394147371</v>
      </c>
      <c r="E22" s="69">
        <f t="shared" ca="1" si="5"/>
        <v>0.10438959790159662</v>
      </c>
      <c r="F22" s="61">
        <f t="shared" ca="1" si="6"/>
        <v>1.0684658162229459</v>
      </c>
      <c r="G22" s="69">
        <f t="shared" ca="1" si="7"/>
        <v>1.1728554141245424</v>
      </c>
      <c r="H22" s="70">
        <f ca="1">IF(C22="","",A22-MATCH(C22,F$10:F22,1)+1)</f>
        <v>1</v>
      </c>
      <c r="I22" s="69">
        <f t="shared" ca="1" si="8"/>
        <v>2.32902064391316E-2</v>
      </c>
      <c r="J22" s="71">
        <f t="shared" ca="1" si="9"/>
        <v>0.12767980434072812</v>
      </c>
      <c r="L22" s="65">
        <v>12</v>
      </c>
      <c r="M22" s="66">
        <v>60</v>
      </c>
      <c r="N22" s="67">
        <v>4.8889268094010875E-2</v>
      </c>
      <c r="O22" s="67">
        <v>0.68396178036625366</v>
      </c>
      <c r="P22" s="67">
        <v>0.73226698224949627</v>
      </c>
      <c r="Q22" s="67">
        <v>5.2342101326798465E-2</v>
      </c>
      <c r="R22" s="68">
        <v>0.10123136942080932</v>
      </c>
    </row>
    <row r="23" spans="1:18" s="64" customFormat="1" ht="15.95" customHeight="1">
      <c r="A23" s="52">
        <v>13</v>
      </c>
      <c r="B23" s="61">
        <f t="shared" ca="1" si="2"/>
        <v>0.83718885110441743</v>
      </c>
      <c r="C23" s="61">
        <f t="shared" ca="1" si="3"/>
        <v>1.0570226501427022</v>
      </c>
      <c r="D23" s="69">
        <f t="shared" ca="1" si="4"/>
        <v>0.84423597566867636</v>
      </c>
      <c r="E23" s="69">
        <f t="shared" ca="1" si="5"/>
        <v>8.4661615720124043E-3</v>
      </c>
      <c r="F23" s="61">
        <f t="shared" ca="1" si="6"/>
        <v>1.1728554141245424</v>
      </c>
      <c r="G23" s="69">
        <f t="shared" ca="1" si="7"/>
        <v>1.1813215756965547</v>
      </c>
      <c r="H23" s="70">
        <f ca="1">IF(C23="","",A23-MATCH(C23,F$10:F23,1)+1)</f>
        <v>2</v>
      </c>
      <c r="I23" s="69">
        <f t="shared" ca="1" si="8"/>
        <v>0.11583276398184017</v>
      </c>
      <c r="J23" s="71">
        <f t="shared" ca="1" si="9"/>
        <v>0.12429892555385247</v>
      </c>
      <c r="L23" s="65">
        <v>13</v>
      </c>
      <c r="M23" s="66">
        <v>63</v>
      </c>
      <c r="N23" s="67">
        <v>5.03058169040623E-2</v>
      </c>
      <c r="O23" s="67">
        <v>0.7883292756636846</v>
      </c>
      <c r="P23" s="67">
        <v>1.3728111948050266</v>
      </c>
      <c r="Q23" s="67">
        <v>8.7603480857117208E-2</v>
      </c>
      <c r="R23" s="68">
        <v>0.13790929776117952</v>
      </c>
    </row>
    <row r="24" spans="1:18" s="64" customFormat="1" ht="15.95" customHeight="1">
      <c r="A24" s="52">
        <v>14</v>
      </c>
      <c r="B24" s="61">
        <f t="shared" ca="1" si="2"/>
        <v>0.65845784891432713</v>
      </c>
      <c r="C24" s="61">
        <f t="shared" ca="1" si="3"/>
        <v>1.0848796348498957</v>
      </c>
      <c r="D24" s="69">
        <f t="shared" ca="1" si="4"/>
        <v>0.37821096222645534</v>
      </c>
      <c r="E24" s="69">
        <f t="shared" ca="1" si="5"/>
        <v>4.8615156895743722E-2</v>
      </c>
      <c r="F24" s="61">
        <f t="shared" ca="1" si="6"/>
        <v>1.1813215756965547</v>
      </c>
      <c r="G24" s="69">
        <f t="shared" ca="1" si="7"/>
        <v>1.2299367325922985</v>
      </c>
      <c r="H24" s="70">
        <f ca="1">IF(C24="","",A24-MATCH(C24,F$10:F24,1)+1)</f>
        <v>2</v>
      </c>
      <c r="I24" s="69">
        <f t="shared" ca="1" si="8"/>
        <v>9.6441940846659024E-2</v>
      </c>
      <c r="J24" s="71">
        <f t="shared" ca="1" si="9"/>
        <v>0.14505709774240283</v>
      </c>
      <c r="L24" s="65">
        <v>14</v>
      </c>
      <c r="M24" s="66">
        <v>58</v>
      </c>
      <c r="N24" s="67">
        <v>5.49994449678506E-2</v>
      </c>
      <c r="O24" s="67">
        <v>0.75805109349975408</v>
      </c>
      <c r="P24" s="67">
        <v>1.5584779088660363</v>
      </c>
      <c r="Q24" s="67">
        <v>0.11307340721132572</v>
      </c>
      <c r="R24" s="68">
        <v>0.16807285217917631</v>
      </c>
    </row>
    <row r="25" spans="1:18" s="64" customFormat="1" ht="15.95" customHeight="1">
      <c r="A25" s="52">
        <v>15</v>
      </c>
      <c r="B25" s="61">
        <f t="shared" ca="1" si="2"/>
        <v>0.82057715427276801</v>
      </c>
      <c r="C25" s="61">
        <f t="shared" ca="1" si="3"/>
        <v>1.0980627908254712</v>
      </c>
      <c r="D25" s="69">
        <f t="shared" ca="1" si="4"/>
        <v>0.45878988515344465</v>
      </c>
      <c r="E25" s="69">
        <f t="shared" ca="1" si="5"/>
        <v>3.8958147013945732E-2</v>
      </c>
      <c r="F25" s="61">
        <f t="shared" ca="1" si="6"/>
        <v>1.2299367325922985</v>
      </c>
      <c r="G25" s="69">
        <f t="shared" ca="1" si="7"/>
        <v>1.2688948796062443</v>
      </c>
      <c r="H25" s="70">
        <f ca="1">IF(C25="","",A25-MATCH(C25,F$10:F25,1)+1)</f>
        <v>3</v>
      </c>
      <c r="I25" s="69">
        <f t="shared" ca="1" si="8"/>
        <v>0.13187394176682732</v>
      </c>
      <c r="J25" s="71">
        <f t="shared" ca="1" si="9"/>
        <v>0.17083208878077305</v>
      </c>
      <c r="L25" s="65">
        <v>15</v>
      </c>
      <c r="M25" s="66">
        <v>59</v>
      </c>
      <c r="N25" s="67">
        <v>5.3238518744915059E-2</v>
      </c>
      <c r="O25" s="67">
        <v>0.78526815148749707</v>
      </c>
      <c r="P25" s="67">
        <v>1.1736924869409877</v>
      </c>
      <c r="Q25" s="67">
        <v>7.9572371995999161E-2</v>
      </c>
      <c r="R25" s="68">
        <v>0.13281089074091423</v>
      </c>
    </row>
    <row r="26" spans="1:18" s="64" customFormat="1" ht="15.95" customHeight="1">
      <c r="A26" s="52">
        <v>16</v>
      </c>
      <c r="B26" s="61">
        <f t="shared" ca="1" si="2"/>
        <v>1.3093761247951807E-2</v>
      </c>
      <c r="C26" s="61">
        <f t="shared" ca="1" si="3"/>
        <v>1.3871040843473361</v>
      </c>
      <c r="D26" s="69">
        <f t="shared" ca="1" si="4"/>
        <v>0.83642063080601337</v>
      </c>
      <c r="E26" s="69">
        <f t="shared" ca="1" si="5"/>
        <v>8.9311822768123987E-3</v>
      </c>
      <c r="F26" s="61">
        <f t="shared" ca="1" si="6"/>
        <v>1.3871040843473361</v>
      </c>
      <c r="G26" s="69">
        <f t="shared" ca="1" si="7"/>
        <v>1.3960352666241485</v>
      </c>
      <c r="H26" s="70">
        <f ca="1">IF(C26="","",A26-MATCH(C26,F$10:F26,1)+1)</f>
        <v>0</v>
      </c>
      <c r="I26" s="69">
        <f t="shared" ca="1" si="8"/>
        <v>0</v>
      </c>
      <c r="J26" s="71">
        <f t="shared" ca="1" si="9"/>
        <v>8.9311822768123328E-3</v>
      </c>
      <c r="L26" s="65">
        <v>16</v>
      </c>
      <c r="M26" s="66">
        <v>73</v>
      </c>
      <c r="N26" s="67">
        <v>5.7071117855728222E-2</v>
      </c>
      <c r="O26" s="67">
        <v>0.86827945762115777</v>
      </c>
      <c r="P26" s="67">
        <v>4.3177894418000635</v>
      </c>
      <c r="Q26" s="67">
        <v>0.28380386976367611</v>
      </c>
      <c r="R26" s="68">
        <v>0.34087498761940432</v>
      </c>
    </row>
    <row r="27" spans="1:18" s="64" customFormat="1" ht="15.95" customHeight="1">
      <c r="A27" s="52">
        <v>17</v>
      </c>
      <c r="B27" s="61">
        <f t="shared" ca="1" si="2"/>
        <v>0.26329124640758295</v>
      </c>
      <c r="C27" s="61">
        <f t="shared" ca="1" si="3"/>
        <v>1.4760703815960716</v>
      </c>
      <c r="D27" s="69">
        <f t="shared" ca="1" si="4"/>
        <v>0.3074966743752654</v>
      </c>
      <c r="E27" s="69">
        <f t="shared" ca="1" si="5"/>
        <v>5.8964550341691735E-2</v>
      </c>
      <c r="F27" s="61">
        <f t="shared" ca="1" si="6"/>
        <v>1.4760703815960716</v>
      </c>
      <c r="G27" s="69">
        <f t="shared" ca="1" si="7"/>
        <v>1.5350349319377634</v>
      </c>
      <c r="H27" s="70">
        <f ca="1">IF(C27="","",A27-MATCH(C27,F$10:F27,1)+1)</f>
        <v>0</v>
      </c>
      <c r="I27" s="69">
        <f t="shared" ca="1" si="8"/>
        <v>0</v>
      </c>
      <c r="J27" s="71">
        <f t="shared" ca="1" si="9"/>
        <v>5.896455034169179E-2</v>
      </c>
      <c r="L27" s="65">
        <v>17</v>
      </c>
      <c r="M27" s="66">
        <v>58</v>
      </c>
      <c r="N27" s="67">
        <v>4.5113335306501877E-2</v>
      </c>
      <c r="O27" s="67">
        <v>0.64924071836349284</v>
      </c>
      <c r="P27" s="67">
        <v>1.3757200755691763</v>
      </c>
      <c r="Q27" s="67">
        <v>9.5593697840576183E-2</v>
      </c>
      <c r="R27" s="68">
        <v>0.14070703314707805</v>
      </c>
    </row>
    <row r="28" spans="1:18" s="64" customFormat="1" ht="15.95" customHeight="1">
      <c r="A28" s="52">
        <v>18</v>
      </c>
      <c r="B28" s="61">
        <f t="shared" ca="1" si="2"/>
        <v>0.79969048835310286</v>
      </c>
      <c r="C28" s="61">
        <f t="shared" ca="1" si="3"/>
        <v>1.490972415978332</v>
      </c>
      <c r="D28" s="69">
        <f t="shared" ca="1" si="4"/>
        <v>0.9813173257996004</v>
      </c>
      <c r="E28" s="69">
        <f t="shared" ca="1" si="5"/>
        <v>9.4296999796930647E-4</v>
      </c>
      <c r="F28" s="61">
        <f t="shared" ca="1" si="6"/>
        <v>1.5350349319377634</v>
      </c>
      <c r="G28" s="69">
        <f t="shared" ca="1" si="7"/>
        <v>1.5359779019357327</v>
      </c>
      <c r="H28" s="70">
        <f ca="1">IF(C28="","",A28-MATCH(C28,F$10:F28,1)+1)</f>
        <v>1</v>
      </c>
      <c r="I28" s="69">
        <f t="shared" ca="1" si="8"/>
        <v>4.4062515959431447E-2</v>
      </c>
      <c r="J28" s="71">
        <f t="shared" ca="1" si="9"/>
        <v>4.5005485957400726E-2</v>
      </c>
      <c r="L28" s="65">
        <v>18</v>
      </c>
      <c r="M28" s="66">
        <v>49</v>
      </c>
      <c r="N28" s="67">
        <v>6.1450204036217863E-2</v>
      </c>
      <c r="O28" s="67">
        <v>0.75276499944366881</v>
      </c>
      <c r="P28" s="67">
        <v>0.9645930113068738</v>
      </c>
      <c r="Q28" s="67">
        <v>7.8742286637295822E-2</v>
      </c>
      <c r="R28" s="68">
        <v>0.14019249067351364</v>
      </c>
    </row>
    <row r="29" spans="1:18" s="64" customFormat="1" ht="15.95" customHeight="1">
      <c r="A29" s="52">
        <v>19</v>
      </c>
      <c r="B29" s="61">
        <f t="shared" ca="1" si="2"/>
        <v>0.85895146018223856</v>
      </c>
      <c r="C29" s="61">
        <f t="shared" ca="1" si="3"/>
        <v>1.5011086070416166</v>
      </c>
      <c r="D29" s="69">
        <f t="shared" ca="1" si="4"/>
        <v>0.71043288456002696</v>
      </c>
      <c r="E29" s="69">
        <f t="shared" ca="1" si="5"/>
        <v>1.7094039908639724E-2</v>
      </c>
      <c r="F29" s="61">
        <f t="shared" ca="1" si="6"/>
        <v>1.5359779019357327</v>
      </c>
      <c r="G29" s="69">
        <f t="shared" ca="1" si="7"/>
        <v>1.5530719418443724</v>
      </c>
      <c r="H29" s="70">
        <f ca="1">IF(C29="","",A29-MATCH(C29,F$10:F29,1)+1)</f>
        <v>2</v>
      </c>
      <c r="I29" s="69">
        <f t="shared" ca="1" si="8"/>
        <v>3.4869294894116054E-2</v>
      </c>
      <c r="J29" s="71">
        <f t="shared" ca="1" si="9"/>
        <v>5.1963334802755723E-2</v>
      </c>
      <c r="L29" s="65">
        <v>19</v>
      </c>
      <c r="M29" s="66">
        <v>57</v>
      </c>
      <c r="N29" s="67">
        <v>4.7439677372790812E-2</v>
      </c>
      <c r="O29" s="67">
        <v>0.67245080503161458</v>
      </c>
      <c r="P29" s="67">
        <v>0.58313212010021354</v>
      </c>
      <c r="Q29" s="67">
        <v>4.1138473530364886E-2</v>
      </c>
      <c r="R29" s="68">
        <v>8.8578150903155711E-2</v>
      </c>
    </row>
    <row r="30" spans="1:18" s="64" customFormat="1" ht="15.95" customHeight="1">
      <c r="A30" s="52">
        <v>20</v>
      </c>
      <c r="B30" s="61">
        <f t="shared" ca="1" si="2"/>
        <v>0.99663377752659565</v>
      </c>
      <c r="C30" s="61">
        <f t="shared" ca="1" si="3"/>
        <v>1.5013334004380963</v>
      </c>
      <c r="D30" s="69">
        <f t="shared" ca="1" si="4"/>
        <v>0.48641921410981004</v>
      </c>
      <c r="E30" s="69">
        <f t="shared" ca="1" si="5"/>
        <v>3.6034222320876233E-2</v>
      </c>
      <c r="F30" s="61">
        <f t="shared" ca="1" si="6"/>
        <v>1.5530719418443724</v>
      </c>
      <c r="G30" s="69">
        <f t="shared" ca="1" si="7"/>
        <v>1.5891061641652486</v>
      </c>
      <c r="H30" s="70">
        <f ca="1">IF(C30="","",A30-MATCH(C30,F$10:F30,1)+1)</f>
        <v>3</v>
      </c>
      <c r="I30" s="69">
        <f t="shared" ca="1" si="8"/>
        <v>5.1738541406276095E-2</v>
      </c>
      <c r="J30" s="71">
        <f t="shared" ca="1" si="9"/>
        <v>8.777276372715237E-2</v>
      </c>
      <c r="L30" s="65">
        <v>20</v>
      </c>
      <c r="M30" s="66">
        <v>60</v>
      </c>
      <c r="N30" s="67">
        <v>3.9090205760666574E-2</v>
      </c>
      <c r="O30" s="67">
        <v>0.53097837805743586</v>
      </c>
      <c r="P30" s="67">
        <v>0.44347926518088865</v>
      </c>
      <c r="Q30" s="67">
        <v>3.2648590682603944E-2</v>
      </c>
      <c r="R30" s="68">
        <v>7.1738796443270497E-2</v>
      </c>
    </row>
    <row r="31" spans="1:18" s="64" customFormat="1" ht="15.95" customHeight="1">
      <c r="A31" s="52">
        <v>21</v>
      </c>
      <c r="B31" s="61">
        <f t="shared" ca="1" si="2"/>
        <v>0.5192392373743886</v>
      </c>
      <c r="C31" s="61">
        <f t="shared" ca="1" si="3"/>
        <v>1.545026103350946</v>
      </c>
      <c r="D31" s="69">
        <f t="shared" ca="1" si="4"/>
        <v>0.96036610165801672</v>
      </c>
      <c r="E31" s="69">
        <f t="shared" ca="1" si="5"/>
        <v>2.0220355662082345E-3</v>
      </c>
      <c r="F31" s="61">
        <f t="shared" ca="1" si="6"/>
        <v>1.5891061641652486</v>
      </c>
      <c r="G31" s="69">
        <f t="shared" ca="1" si="7"/>
        <v>1.5911281997314568</v>
      </c>
      <c r="H31" s="70">
        <f ca="1">IF(C31="","",A31-MATCH(C31,F$10:F31,1)+1)</f>
        <v>2</v>
      </c>
      <c r="I31" s="69">
        <f t="shared" ca="1" si="8"/>
        <v>4.4080060814302602E-2</v>
      </c>
      <c r="J31" s="71">
        <f t="shared" ca="1" si="9"/>
        <v>4.6102096380510771E-2</v>
      </c>
      <c r="L31" s="65">
        <v>21</v>
      </c>
      <c r="M31" s="66">
        <v>48</v>
      </c>
      <c r="N31" s="67">
        <v>4.3842067124390975E-2</v>
      </c>
      <c r="O31" s="67">
        <v>0.52610480549269167</v>
      </c>
      <c r="P31" s="67">
        <v>0.39300144098045892</v>
      </c>
      <c r="Q31" s="67">
        <v>3.2750120081704907E-2</v>
      </c>
      <c r="R31" s="68">
        <v>7.6592187206095869E-2</v>
      </c>
    </row>
    <row r="32" spans="1:18" s="64" customFormat="1" ht="15.95" customHeight="1">
      <c r="A32" s="52">
        <v>22</v>
      </c>
      <c r="B32" s="61">
        <f t="shared" ca="1" si="2"/>
        <v>6.676698686258753E-2</v>
      </c>
      <c r="C32" s="61">
        <f t="shared" ca="1" si="3"/>
        <v>1.7254625386339313</v>
      </c>
      <c r="D32" s="69">
        <f t="shared" ca="1" si="4"/>
        <v>0.42755006108586091</v>
      </c>
      <c r="E32" s="69">
        <f t="shared" ca="1" si="5"/>
        <v>4.2484194775299536E-2</v>
      </c>
      <c r="F32" s="61">
        <f t="shared" ca="1" si="6"/>
        <v>1.7254625386339313</v>
      </c>
      <c r="G32" s="69">
        <f t="shared" ca="1" si="7"/>
        <v>1.7679467334092309</v>
      </c>
      <c r="H32" s="70">
        <f ca="1">IF(C32="","",A32-MATCH(C32,F$10:F32,1)+1)</f>
        <v>0</v>
      </c>
      <c r="I32" s="69">
        <f t="shared" ca="1" si="8"/>
        <v>0</v>
      </c>
      <c r="J32" s="71">
        <f t="shared" ca="1" si="9"/>
        <v>4.2484194775299633E-2</v>
      </c>
      <c r="L32" s="65">
        <v>22</v>
      </c>
      <c r="M32" s="66">
        <v>66</v>
      </c>
      <c r="N32" s="67">
        <v>6.0975991934129975E-2</v>
      </c>
      <c r="O32" s="67">
        <v>0.89675878657650554</v>
      </c>
      <c r="P32" s="67">
        <v>4.4150112065591598</v>
      </c>
      <c r="Q32" s="67">
        <v>0.30020301083191853</v>
      </c>
      <c r="R32" s="68">
        <v>0.36117900276604853</v>
      </c>
    </row>
    <row r="33" spans="1:18" s="64" customFormat="1" ht="15.95" customHeight="1">
      <c r="A33" s="52">
        <v>23</v>
      </c>
      <c r="B33" s="61">
        <f t="shared" ca="1" si="2"/>
        <v>0.27719678527058278</v>
      </c>
      <c r="C33" s="61">
        <f t="shared" ca="1" si="3"/>
        <v>1.8109977125593717</v>
      </c>
      <c r="D33" s="69">
        <f t="shared" ca="1" si="4"/>
        <v>0.25376428069378343</v>
      </c>
      <c r="E33" s="69">
        <f t="shared" ca="1" si="5"/>
        <v>6.8567473580676497E-2</v>
      </c>
      <c r="F33" s="61">
        <f t="shared" ca="1" si="6"/>
        <v>1.8109977125593717</v>
      </c>
      <c r="G33" s="69">
        <f t="shared" ca="1" si="7"/>
        <v>1.8795651861400482</v>
      </c>
      <c r="H33" s="70">
        <f ca="1">IF(C33="","",A33-MATCH(C33,F$10:F33,1)+1)</f>
        <v>0</v>
      </c>
      <c r="I33" s="69">
        <f t="shared" ca="1" si="8"/>
        <v>0</v>
      </c>
      <c r="J33" s="71">
        <f t="shared" ca="1" si="9"/>
        <v>6.8567473580676497E-2</v>
      </c>
      <c r="L33" s="65">
        <v>23</v>
      </c>
      <c r="M33" s="66">
        <v>54</v>
      </c>
      <c r="N33" s="67">
        <v>5.4780791824654111E-2</v>
      </c>
      <c r="O33" s="67">
        <v>0.6865481662874845</v>
      </c>
      <c r="P33" s="67">
        <v>1.8272454779745841</v>
      </c>
      <c r="Q33" s="67">
        <v>0.14579888062733734</v>
      </c>
      <c r="R33" s="68">
        <v>0.2005796724519914</v>
      </c>
    </row>
    <row r="34" spans="1:18" s="64" customFormat="1" ht="15.95" customHeight="1">
      <c r="A34" s="52">
        <v>24</v>
      </c>
      <c r="B34" s="61">
        <f t="shared" ca="1" si="2"/>
        <v>0.64137803865142207</v>
      </c>
      <c r="C34" s="61">
        <f t="shared" ca="1" si="3"/>
        <v>1.8406067946938429</v>
      </c>
      <c r="D34" s="69">
        <f t="shared" ca="1" si="4"/>
        <v>0.13195260762760519</v>
      </c>
      <c r="E34" s="69">
        <f t="shared" ca="1" si="5"/>
        <v>0.10126562269938964</v>
      </c>
      <c r="F34" s="61">
        <f t="shared" ca="1" si="6"/>
        <v>1.8795651861400482</v>
      </c>
      <c r="G34" s="69">
        <f t="shared" ca="1" si="7"/>
        <v>1.9808308088394377</v>
      </c>
      <c r="H34" s="70">
        <f ca="1">IF(C34="","",A34-MATCH(C34,F$10:F34,1)+1)</f>
        <v>1</v>
      </c>
      <c r="I34" s="69">
        <f t="shared" ca="1" si="8"/>
        <v>3.8958391446205276E-2</v>
      </c>
      <c r="J34" s="71">
        <f t="shared" ca="1" si="9"/>
        <v>0.14022401414559482</v>
      </c>
      <c r="L34" s="65">
        <v>24</v>
      </c>
      <c r="M34" s="66">
        <v>59</v>
      </c>
      <c r="N34" s="67">
        <v>5.2901803734303671E-2</v>
      </c>
      <c r="O34" s="67">
        <v>0.74786814735324592</v>
      </c>
      <c r="P34" s="67">
        <v>0.91580971843277881</v>
      </c>
      <c r="Q34" s="67">
        <v>6.4781453995546343E-2</v>
      </c>
      <c r="R34" s="68">
        <v>0.11768325772985001</v>
      </c>
    </row>
    <row r="35" spans="1:18" s="64" customFormat="1" ht="15.95" customHeight="1">
      <c r="A35" s="52">
        <v>25</v>
      </c>
      <c r="B35" s="61">
        <f t="shared" ca="1" si="2"/>
        <v>0.66208713042442491</v>
      </c>
      <c r="C35" s="61">
        <f t="shared" ca="1" si="3"/>
        <v>1.8680973356772133</v>
      </c>
      <c r="D35" s="69">
        <f t="shared" ca="1" si="4"/>
        <v>0.65396768199416666</v>
      </c>
      <c r="E35" s="69">
        <f t="shared" ca="1" si="5"/>
        <v>2.1234867232850244E-2</v>
      </c>
      <c r="F35" s="61">
        <f t="shared" ca="1" si="6"/>
        <v>1.9808308088394377</v>
      </c>
      <c r="G35" s="69">
        <f t="shared" ca="1" si="7"/>
        <v>2.0020656760722879</v>
      </c>
      <c r="H35" s="70">
        <f ca="1">IF(C35="","",A35-MATCH(C35,F$10:F35,1)+1)</f>
        <v>2</v>
      </c>
      <c r="I35" s="69">
        <f t="shared" ca="1" si="8"/>
        <v>0.11273347316222448</v>
      </c>
      <c r="J35" s="71">
        <f t="shared" ca="1" si="9"/>
        <v>0.13396834039507466</v>
      </c>
      <c r="L35" s="65">
        <v>25</v>
      </c>
      <c r="M35" s="66">
        <v>56</v>
      </c>
      <c r="N35" s="67">
        <v>4.3902694038398603E-2</v>
      </c>
      <c r="O35" s="67">
        <v>0.61463771653758048</v>
      </c>
      <c r="P35" s="67">
        <v>1.1288348418758147</v>
      </c>
      <c r="Q35" s="67">
        <v>8.0631060133986771E-2</v>
      </c>
      <c r="R35" s="68">
        <v>0.12453375417238535</v>
      </c>
    </row>
    <row r="36" spans="1:18" s="64" customFormat="1" ht="15.95" customHeight="1">
      <c r="A36" s="52">
        <v>26</v>
      </c>
      <c r="B36" s="61">
        <f t="shared" ca="1" si="2"/>
        <v>8.9238567801443125E-2</v>
      </c>
      <c r="C36" s="61">
        <f t="shared" ca="1" si="3"/>
        <v>2.0291934662363755</v>
      </c>
      <c r="D36" s="69">
        <f t="shared" ca="1" si="4"/>
        <v>0.36451931248783431</v>
      </c>
      <c r="E36" s="69">
        <f t="shared" ca="1" si="5"/>
        <v>5.0458787271564109E-2</v>
      </c>
      <c r="F36" s="61">
        <f t="shared" ca="1" si="6"/>
        <v>2.0291934662363755</v>
      </c>
      <c r="G36" s="69">
        <f t="shared" ca="1" si="7"/>
        <v>2.0796522535079398</v>
      </c>
      <c r="H36" s="70">
        <f ca="1">IF(C36="","",A36-MATCH(C36,F$10:F36,1)+1)</f>
        <v>0</v>
      </c>
      <c r="I36" s="69">
        <f t="shared" ca="1" si="8"/>
        <v>0</v>
      </c>
      <c r="J36" s="71">
        <f t="shared" ca="1" si="9"/>
        <v>5.0458787271564276E-2</v>
      </c>
      <c r="L36" s="65">
        <v>26</v>
      </c>
      <c r="M36" s="66">
        <v>74</v>
      </c>
      <c r="N36" s="67">
        <v>4.6929850008752147E-2</v>
      </c>
      <c r="O36" s="67">
        <v>0.83480688115226698</v>
      </c>
      <c r="P36" s="67">
        <v>2.49965220548926</v>
      </c>
      <c r="Q36" s="67">
        <v>0.14052148553895388</v>
      </c>
      <c r="R36" s="68">
        <v>0.18745133554770604</v>
      </c>
    </row>
    <row r="37" spans="1:18" s="64" customFormat="1" ht="15.95" customHeight="1">
      <c r="A37" s="52">
        <v>27</v>
      </c>
      <c r="B37" s="61">
        <f t="shared" ca="1" si="2"/>
        <v>0.1153586653429759</v>
      </c>
      <c r="C37" s="61">
        <f t="shared" ca="1" si="3"/>
        <v>2.173174077903584</v>
      </c>
      <c r="D37" s="69">
        <f t="shared" ca="1" si="4"/>
        <v>0.3775638656014042</v>
      </c>
      <c r="E37" s="69">
        <f t="shared" ca="1" si="5"/>
        <v>4.8700777210068852E-2</v>
      </c>
      <c r="F37" s="61">
        <f t="shared" ca="1" si="6"/>
        <v>2.173174077903584</v>
      </c>
      <c r="G37" s="69">
        <f t="shared" ca="1" si="7"/>
        <v>2.2218748551136529</v>
      </c>
      <c r="H37" s="70">
        <f ca="1">IF(C37="","",A37-MATCH(C37,F$10:F37,1)+1)</f>
        <v>0</v>
      </c>
      <c r="I37" s="69">
        <f t="shared" ca="1" si="8"/>
        <v>0</v>
      </c>
      <c r="J37" s="71">
        <f t="shared" ca="1" si="9"/>
        <v>4.8700777210068935E-2</v>
      </c>
      <c r="L37" s="65">
        <v>27</v>
      </c>
      <c r="M37" s="66">
        <v>55</v>
      </c>
      <c r="N37" s="67">
        <v>4.8762468571991562E-2</v>
      </c>
      <c r="O37" s="67">
        <v>0.670483942864884</v>
      </c>
      <c r="P37" s="67">
        <v>0.68186016978207242</v>
      </c>
      <c r="Q37" s="67">
        <v>4.9589830529605264E-2</v>
      </c>
      <c r="R37" s="68">
        <v>9.8352299101596818E-2</v>
      </c>
    </row>
    <row r="38" spans="1:18" s="64" customFormat="1" ht="15.95" customHeight="1">
      <c r="A38" s="52">
        <v>28</v>
      </c>
      <c r="B38" s="61">
        <f t="shared" ca="1" si="2"/>
        <v>0.46879707331474219</v>
      </c>
      <c r="C38" s="61">
        <f t="shared" ca="1" si="3"/>
        <v>2.2236797634814591</v>
      </c>
      <c r="D38" s="69">
        <f t="shared" ca="1" si="4"/>
        <v>0.48871828086933489</v>
      </c>
      <c r="E38" s="69">
        <f t="shared" ca="1" si="5"/>
        <v>3.5798453413281153E-2</v>
      </c>
      <c r="F38" s="61">
        <f t="shared" ca="1" si="6"/>
        <v>2.2236797634814591</v>
      </c>
      <c r="G38" s="69">
        <f t="shared" ca="1" si="7"/>
        <v>2.2594782168947405</v>
      </c>
      <c r="H38" s="70">
        <f ca="1">IF(C38="","",A38-MATCH(C38,F$10:F38,1)+1)</f>
        <v>0</v>
      </c>
      <c r="I38" s="69">
        <f t="shared" ca="1" si="8"/>
        <v>0</v>
      </c>
      <c r="J38" s="71">
        <f t="shared" ca="1" si="9"/>
        <v>3.5798453413281361E-2</v>
      </c>
      <c r="L38" s="65">
        <v>28</v>
      </c>
      <c r="M38" s="66">
        <v>71</v>
      </c>
      <c r="N38" s="67">
        <v>5.244831398747403E-2</v>
      </c>
      <c r="O38" s="67">
        <v>0.89744282827847777</v>
      </c>
      <c r="P38" s="67">
        <v>2.3198606234425103</v>
      </c>
      <c r="Q38" s="67">
        <v>0.13557719171803867</v>
      </c>
      <c r="R38" s="68">
        <v>0.18802550570551266</v>
      </c>
    </row>
    <row r="39" spans="1:18" s="64" customFormat="1" ht="15.95" customHeight="1">
      <c r="A39" s="52">
        <v>29</v>
      </c>
      <c r="B39" s="61">
        <f t="shared" ca="1" si="2"/>
        <v>0.12278558872923506</v>
      </c>
      <c r="C39" s="61">
        <f t="shared" ca="1" si="3"/>
        <v>2.3635008052001876</v>
      </c>
      <c r="D39" s="69">
        <f t="shared" ca="1" si="4"/>
        <v>0.4904674961492359</v>
      </c>
      <c r="E39" s="69">
        <f t="shared" ca="1" si="5"/>
        <v>3.5619813447130999E-2</v>
      </c>
      <c r="F39" s="61">
        <f t="shared" ca="1" si="6"/>
        <v>2.3635008052001876</v>
      </c>
      <c r="G39" s="69">
        <f t="shared" ca="1" si="7"/>
        <v>2.3991206186473186</v>
      </c>
      <c r="H39" s="70">
        <f ca="1">IF(C39="","",A39-MATCH(C39,F$10:F39,1)+1)</f>
        <v>0</v>
      </c>
      <c r="I39" s="69">
        <f t="shared" ca="1" si="8"/>
        <v>0</v>
      </c>
      <c r="J39" s="71">
        <f t="shared" ca="1" si="9"/>
        <v>3.5619813447131055E-2</v>
      </c>
      <c r="L39" s="65">
        <v>29</v>
      </c>
      <c r="M39" s="66">
        <v>53</v>
      </c>
      <c r="N39" s="67">
        <v>6.2793187720395868E-2</v>
      </c>
      <c r="O39" s="67">
        <v>0.78964595895932388</v>
      </c>
      <c r="P39" s="67">
        <v>2.1383541374348853</v>
      </c>
      <c r="Q39" s="67">
        <v>0.17004338620512163</v>
      </c>
      <c r="R39" s="68">
        <v>0.23283657392551746</v>
      </c>
    </row>
    <row r="40" spans="1:18" s="64" customFormat="1" ht="15.95" customHeight="1">
      <c r="A40" s="52">
        <v>30</v>
      </c>
      <c r="B40" s="61">
        <f t="shared" ca="1" si="2"/>
        <v>3.2970408010783991E-3</v>
      </c>
      <c r="C40" s="61">
        <f t="shared" ca="1" si="3"/>
        <v>2.7444828011839055</v>
      </c>
      <c r="D40" s="69">
        <f t="shared" ca="1" si="4"/>
        <v>0.99135450428167093</v>
      </c>
      <c r="E40" s="69">
        <f t="shared" ca="1" si="5"/>
        <v>4.3415424121089541E-4</v>
      </c>
      <c r="F40" s="61">
        <f t="shared" ca="1" si="6"/>
        <v>2.7444828011839055</v>
      </c>
      <c r="G40" s="69">
        <f t="shared" ca="1" si="7"/>
        <v>2.7449169554251163</v>
      </c>
      <c r="H40" s="70">
        <f ca="1">IF(C40="","",A40-MATCH(C40,F$10:F40,1)+1)</f>
        <v>0</v>
      </c>
      <c r="I40" s="69">
        <f t="shared" ca="1" si="8"/>
        <v>0</v>
      </c>
      <c r="J40" s="71">
        <f t="shared" ca="1" si="9"/>
        <v>4.3415424121073798E-4</v>
      </c>
      <c r="L40" s="65">
        <v>30</v>
      </c>
      <c r="M40" s="66">
        <v>61</v>
      </c>
      <c r="N40" s="67">
        <v>4.9594694469595038E-2</v>
      </c>
      <c r="O40" s="67">
        <v>0.7563190906613243</v>
      </c>
      <c r="P40" s="67">
        <v>1.8604891283942946</v>
      </c>
      <c r="Q40" s="67">
        <v>0.1219992871078226</v>
      </c>
      <c r="R40" s="68">
        <v>0.17159398157741759</v>
      </c>
    </row>
    <row r="41" spans="1:18" s="64" customFormat="1" ht="15.95" customHeight="1">
      <c r="A41" s="52">
        <v>31</v>
      </c>
      <c r="B41" s="61">
        <f t="shared" ca="1" si="2"/>
        <v>0.56985403767503962</v>
      </c>
      <c r="C41" s="61">
        <f t="shared" ca="1" si="3"/>
        <v>2.7819744695306032</v>
      </c>
      <c r="D41" s="69">
        <f t="shared" ca="1" si="4"/>
        <v>0.71610458118612197</v>
      </c>
      <c r="E41" s="69">
        <f t="shared" ca="1" si="5"/>
        <v>1.6696452978927991E-2</v>
      </c>
      <c r="F41" s="61">
        <f t="shared" ca="1" si="6"/>
        <v>2.7819744695306032</v>
      </c>
      <c r="G41" s="69">
        <f t="shared" ca="1" si="7"/>
        <v>2.7986709225095314</v>
      </c>
      <c r="H41" s="70">
        <f ca="1">IF(C41="","",A41-MATCH(C41,F$10:F41,1)+1)</f>
        <v>0</v>
      </c>
      <c r="I41" s="69">
        <f t="shared" ca="1" si="8"/>
        <v>0</v>
      </c>
      <c r="J41" s="71">
        <f t="shared" ca="1" si="9"/>
        <v>1.6696452978928189E-2</v>
      </c>
      <c r="L41" s="65">
        <v>31</v>
      </c>
      <c r="M41" s="66">
        <v>67</v>
      </c>
      <c r="N41" s="67">
        <v>4.5248030922579632E-2</v>
      </c>
      <c r="O41" s="67">
        <v>0.66359316664689816</v>
      </c>
      <c r="P41" s="67">
        <v>2.1867536819171782</v>
      </c>
      <c r="Q41" s="67">
        <v>0.1491068672684257</v>
      </c>
      <c r="R41" s="68">
        <v>0.1943548981910054</v>
      </c>
    </row>
    <row r="42" spans="1:18" s="64" customFormat="1" ht="15.95" customHeight="1">
      <c r="A42" s="52">
        <v>32</v>
      </c>
      <c r="B42" s="61">
        <f t="shared" ca="1" si="2"/>
        <v>0.54698563017316904</v>
      </c>
      <c r="C42" s="61">
        <f t="shared" ca="1" si="3"/>
        <v>2.822196652674295</v>
      </c>
      <c r="D42" s="69">
        <f t="shared" ca="1" si="4"/>
        <v>0.70482692425659654</v>
      </c>
      <c r="E42" s="69">
        <f t="shared" ca="1" si="5"/>
        <v>1.7490150190884412E-2</v>
      </c>
      <c r="F42" s="61">
        <f t="shared" ca="1" si="6"/>
        <v>2.822196652674295</v>
      </c>
      <c r="G42" s="69">
        <f t="shared" ca="1" si="7"/>
        <v>2.8396868028651796</v>
      </c>
      <c r="H42" s="70">
        <f ca="1">IF(C42="","",A42-MATCH(C42,F$10:F42,1)+1)</f>
        <v>0</v>
      </c>
      <c r="I42" s="69">
        <f t="shared" ca="1" si="8"/>
        <v>0</v>
      </c>
      <c r="J42" s="71">
        <f t="shared" ca="1" si="9"/>
        <v>1.7490150190884624E-2</v>
      </c>
      <c r="L42" s="65">
        <v>32</v>
      </c>
      <c r="M42" s="66">
        <v>63</v>
      </c>
      <c r="N42" s="67">
        <v>3.8867695423166482E-2</v>
      </c>
      <c r="O42" s="67">
        <v>0.58245250098574575</v>
      </c>
      <c r="P42" s="67">
        <v>0.27395335740977295</v>
      </c>
      <c r="Q42" s="67">
        <v>1.8281208575697244E-2</v>
      </c>
      <c r="R42" s="68">
        <v>5.7148903998863729E-2</v>
      </c>
    </row>
    <row r="43" spans="1:18" s="64" customFormat="1" ht="15.95" customHeight="1">
      <c r="A43" s="52">
        <v>33</v>
      </c>
      <c r="B43" s="61">
        <f t="shared" ca="1" si="2"/>
        <v>0.19974431214565413</v>
      </c>
      <c r="C43" s="61">
        <f t="shared" ca="1" si="3"/>
        <v>2.9295777973147272</v>
      </c>
      <c r="D43" s="69">
        <f t="shared" ca="1" si="4"/>
        <v>0.50271135904542064</v>
      </c>
      <c r="E43" s="69">
        <f t="shared" ca="1" si="5"/>
        <v>3.4386955623342139E-2</v>
      </c>
      <c r="F43" s="61">
        <f t="shared" ca="1" si="6"/>
        <v>2.9295777973147272</v>
      </c>
      <c r="G43" s="69">
        <f t="shared" ca="1" si="7"/>
        <v>2.9639647529380695</v>
      </c>
      <c r="H43" s="70">
        <f ca="1">IF(C43="","",A43-MATCH(C43,F$10:F43,1)+1)</f>
        <v>0</v>
      </c>
      <c r="I43" s="69">
        <f t="shared" ca="1" si="8"/>
        <v>0</v>
      </c>
      <c r="J43" s="71">
        <f t="shared" ca="1" si="9"/>
        <v>3.4386955623342264E-2</v>
      </c>
      <c r="L43" s="65">
        <v>33</v>
      </c>
      <c r="M43" s="66">
        <v>58</v>
      </c>
      <c r="N43" s="67">
        <v>5.2360248441387994E-2</v>
      </c>
      <c r="O43" s="67">
        <v>0.75922360240012587</v>
      </c>
      <c r="P43" s="67">
        <v>1.3710861538083874</v>
      </c>
      <c r="Q43" s="67">
        <v>9.4557665779888792E-2</v>
      </c>
      <c r="R43" s="68">
        <v>0.14691791422127676</v>
      </c>
    </row>
    <row r="44" spans="1:18" s="64" customFormat="1" ht="15.95" customHeight="1">
      <c r="A44" s="52">
        <v>34</v>
      </c>
      <c r="B44" s="61">
        <f t="shared" ca="1" si="2"/>
        <v>0.7549091391853251</v>
      </c>
      <c r="C44" s="61">
        <f t="shared" ca="1" si="3"/>
        <v>2.9483216561430678</v>
      </c>
      <c r="D44" s="69">
        <f t="shared" ca="1" si="4"/>
        <v>9.4307290261495869E-2</v>
      </c>
      <c r="E44" s="69">
        <f t="shared" ca="1" si="5"/>
        <v>0.11805983915445967</v>
      </c>
      <c r="F44" s="61">
        <f t="shared" ca="1" si="6"/>
        <v>2.9639647529380695</v>
      </c>
      <c r="G44" s="69">
        <f t="shared" ca="1" si="7"/>
        <v>3.0820245920925293</v>
      </c>
      <c r="H44" s="70">
        <f ca="1">IF(C44="","",A44-MATCH(C44,F$10:F44,1)+1)</f>
        <v>1</v>
      </c>
      <c r="I44" s="69">
        <f t="shared" ca="1" si="8"/>
        <v>1.5643096795001643E-2</v>
      </c>
      <c r="J44" s="71">
        <f t="shared" ca="1" si="9"/>
        <v>0.13370293594946148</v>
      </c>
      <c r="L44" s="65">
        <v>34</v>
      </c>
      <c r="M44" s="66">
        <v>58</v>
      </c>
      <c r="N44" s="67">
        <v>4.7763773399382828E-2</v>
      </c>
      <c r="O44" s="67">
        <v>0.65571849485022426</v>
      </c>
      <c r="P44" s="67">
        <v>0.56684029310011941</v>
      </c>
      <c r="Q44" s="67">
        <v>4.1289717349604495E-2</v>
      </c>
      <c r="R44" s="68">
        <v>8.905349074898733E-2</v>
      </c>
    </row>
    <row r="45" spans="1:18" s="64" customFormat="1" ht="15.95" customHeight="1">
      <c r="A45" s="52">
        <v>35</v>
      </c>
      <c r="B45" s="61">
        <f t="shared" ca="1" si="2"/>
        <v>0.40731905021215886</v>
      </c>
      <c r="C45" s="61">
        <f t="shared" ca="1" si="3"/>
        <v>3.0081988890416742</v>
      </c>
      <c r="D45" s="69">
        <f t="shared" ca="1" si="4"/>
        <v>0.76367032190577677</v>
      </c>
      <c r="E45" s="69">
        <f t="shared" ca="1" si="5"/>
        <v>1.348095493877499E-2</v>
      </c>
      <c r="F45" s="61">
        <f t="shared" ca="1" si="6"/>
        <v>3.0820245920925293</v>
      </c>
      <c r="G45" s="69">
        <f t="shared" ca="1" si="7"/>
        <v>3.0955055470313044</v>
      </c>
      <c r="H45" s="70">
        <f ca="1">IF(C45="","",A45-MATCH(C45,F$10:F45,1)+1)</f>
        <v>1</v>
      </c>
      <c r="I45" s="69">
        <f t="shared" ca="1" si="8"/>
        <v>7.3825703050855118E-2</v>
      </c>
      <c r="J45" s="71">
        <f t="shared" ca="1" si="9"/>
        <v>8.7306657989630221E-2</v>
      </c>
      <c r="L45" s="65">
        <v>35</v>
      </c>
      <c r="M45" s="66">
        <v>63</v>
      </c>
      <c r="N45" s="67">
        <v>5.162798007832077E-2</v>
      </c>
      <c r="O45" s="67">
        <v>0.73204115417911442</v>
      </c>
      <c r="P45" s="67">
        <v>1.2592518432206672</v>
      </c>
      <c r="Q45" s="67">
        <v>8.8810074002312375E-2</v>
      </c>
      <c r="R45" s="68">
        <v>0.14043805408063315</v>
      </c>
    </row>
    <row r="46" spans="1:18" s="64" customFormat="1" ht="15.95" customHeight="1">
      <c r="A46" s="52">
        <v>36</v>
      </c>
      <c r="B46" s="61">
        <f t="shared" ca="1" si="2"/>
        <v>0.43582891513624555</v>
      </c>
      <c r="C46" s="61">
        <f t="shared" ca="1" si="3"/>
        <v>3.063565922982824</v>
      </c>
      <c r="D46" s="69">
        <f t="shared" ca="1" si="4"/>
        <v>0.13992542105582251</v>
      </c>
      <c r="E46" s="69">
        <f t="shared" ca="1" si="5"/>
        <v>9.8332285252780274E-2</v>
      </c>
      <c r="F46" s="61">
        <f t="shared" ca="1" si="6"/>
        <v>3.0955055470313044</v>
      </c>
      <c r="G46" s="69">
        <f t="shared" ca="1" si="7"/>
        <v>3.1938378322840846</v>
      </c>
      <c r="H46" s="70">
        <f ca="1">IF(C46="","",A46-MATCH(C46,F$10:F46,1)+1)</f>
        <v>2</v>
      </c>
      <c r="I46" s="69">
        <f t="shared" ca="1" si="8"/>
        <v>3.1939624048480386E-2</v>
      </c>
      <c r="J46" s="71">
        <f t="shared" ca="1" si="9"/>
        <v>0.13027190930126054</v>
      </c>
      <c r="L46" s="65">
        <v>36</v>
      </c>
      <c r="M46" s="66">
        <v>61</v>
      </c>
      <c r="N46" s="67">
        <v>4.7748173469363095E-2</v>
      </c>
      <c r="O46" s="67">
        <v>0.68881324051970982</v>
      </c>
      <c r="P46" s="67">
        <v>1.0726205648148839</v>
      </c>
      <c r="Q46" s="67">
        <v>7.4353496394675936E-2</v>
      </c>
      <c r="R46" s="68">
        <v>0.12210166986403904</v>
      </c>
    </row>
    <row r="47" spans="1:18" s="64" customFormat="1" ht="15.95" customHeight="1">
      <c r="A47" s="52">
        <v>37</v>
      </c>
      <c r="B47" s="61">
        <f t="shared" ca="1" si="2"/>
        <v>0.38350628260589348</v>
      </c>
      <c r="C47" s="61">
        <f t="shared" ca="1" si="3"/>
        <v>3.1274592080511621</v>
      </c>
      <c r="D47" s="69">
        <f t="shared" ca="1" si="4"/>
        <v>0.30806338828882041</v>
      </c>
      <c r="E47" s="69">
        <f t="shared" ca="1" si="5"/>
        <v>5.8872485552560284E-2</v>
      </c>
      <c r="F47" s="61">
        <f t="shared" ca="1" si="6"/>
        <v>3.1938378322840846</v>
      </c>
      <c r="G47" s="69">
        <f t="shared" ca="1" si="7"/>
        <v>3.252710317836645</v>
      </c>
      <c r="H47" s="70">
        <f ca="1">IF(C47="","",A47-MATCH(C47,F$10:F47,1)+1)</f>
        <v>1</v>
      </c>
      <c r="I47" s="69">
        <f t="shared" ca="1" si="8"/>
        <v>6.6378624232922512E-2</v>
      </c>
      <c r="J47" s="71">
        <f t="shared" ca="1" si="9"/>
        <v>0.12525110978548293</v>
      </c>
      <c r="L47" s="65">
        <v>37</v>
      </c>
      <c r="M47" s="66">
        <v>39</v>
      </c>
      <c r="N47" s="67">
        <v>6.0609780317577577E-2</v>
      </c>
      <c r="O47" s="67">
        <v>0.56681987637495967</v>
      </c>
      <c r="P47" s="67">
        <v>0.89955123695907568</v>
      </c>
      <c r="Q47" s="67">
        <v>9.6188586760898823E-2</v>
      </c>
      <c r="R47" s="68">
        <v>0.15679836707847644</v>
      </c>
    </row>
    <row r="48" spans="1:18" s="64" customFormat="1" ht="15.95" customHeight="1">
      <c r="A48" s="52">
        <v>38</v>
      </c>
      <c r="B48" s="61">
        <f t="shared" ca="1" si="2"/>
        <v>0.49722539794815668</v>
      </c>
      <c r="C48" s="61">
        <f t="shared" ca="1" si="3"/>
        <v>3.1740399972974926</v>
      </c>
      <c r="D48" s="69">
        <f t="shared" ca="1" si="4"/>
        <v>0.34815676367113646</v>
      </c>
      <c r="E48" s="69">
        <f t="shared" ca="1" si="5"/>
        <v>5.2755121515979969E-2</v>
      </c>
      <c r="F48" s="61">
        <f t="shared" ca="1" si="6"/>
        <v>3.252710317836645</v>
      </c>
      <c r="G48" s="69">
        <f t="shared" ca="1" si="7"/>
        <v>3.3054654393526248</v>
      </c>
      <c r="H48" s="70">
        <f ca="1">IF(C48="","",A48-MATCH(C48,F$10:F48,1)+1)</f>
        <v>2</v>
      </c>
      <c r="I48" s="69">
        <f t="shared" ca="1" si="8"/>
        <v>7.867032053915235E-2</v>
      </c>
      <c r="J48" s="71">
        <f t="shared" ca="1" si="9"/>
        <v>0.13142544205513218</v>
      </c>
      <c r="L48" s="65">
        <v>38</v>
      </c>
      <c r="M48" s="66">
        <v>74</v>
      </c>
      <c r="N48" s="67">
        <v>4.180234201767747E-2</v>
      </c>
      <c r="O48" s="67">
        <v>0.7244671586259912</v>
      </c>
      <c r="P48" s="67">
        <v>0.98057257282612276</v>
      </c>
      <c r="Q48" s="67">
        <v>5.6579831914220537E-2</v>
      </c>
      <c r="R48" s="68">
        <v>9.8382173931897993E-2</v>
      </c>
    </row>
    <row r="49" spans="1:18" s="64" customFormat="1" ht="15.95" customHeight="1">
      <c r="A49" s="52">
        <v>39</v>
      </c>
      <c r="B49" s="61">
        <f t="shared" ca="1" si="2"/>
        <v>0.26786005873203078</v>
      </c>
      <c r="C49" s="61">
        <f t="shared" ca="1" si="3"/>
        <v>3.2618593708814445</v>
      </c>
      <c r="D49" s="69">
        <f t="shared" ca="1" si="4"/>
        <v>0.80754470852789439</v>
      </c>
      <c r="E49" s="69">
        <f t="shared" ca="1" si="5"/>
        <v>1.0687842940999366E-2</v>
      </c>
      <c r="F49" s="61">
        <f t="shared" ca="1" si="6"/>
        <v>3.3054654393526248</v>
      </c>
      <c r="G49" s="69">
        <f t="shared" ca="1" si="7"/>
        <v>3.3161532822936244</v>
      </c>
      <c r="H49" s="70">
        <f ca="1">IF(C49="","",A49-MATCH(C49,F$10:F49,1)+1)</f>
        <v>1</v>
      </c>
      <c r="I49" s="69">
        <f t="shared" ca="1" si="8"/>
        <v>4.3606068471180315E-2</v>
      </c>
      <c r="J49" s="71">
        <f t="shared" ca="1" si="9"/>
        <v>5.4293911412179874E-2</v>
      </c>
      <c r="L49" s="65">
        <v>39</v>
      </c>
      <c r="M49" s="66">
        <v>49</v>
      </c>
      <c r="N49" s="67">
        <v>4.7348444661357555E-2</v>
      </c>
      <c r="O49" s="67">
        <v>0.58001844710163009</v>
      </c>
      <c r="P49" s="67">
        <v>0.91576764679329836</v>
      </c>
      <c r="Q49" s="67">
        <v>7.4756542595371289E-2</v>
      </c>
      <c r="R49" s="68">
        <v>0.1221049872567288</v>
      </c>
    </row>
    <row r="50" spans="1:18" s="64" customFormat="1" ht="15.95" customHeight="1">
      <c r="A50" s="52">
        <v>40</v>
      </c>
      <c r="B50" s="61">
        <f t="shared" ca="1" si="2"/>
        <v>0.61217914567947851</v>
      </c>
      <c r="C50" s="61">
        <f t="shared" ca="1" si="3"/>
        <v>3.2945747253885083</v>
      </c>
      <c r="D50" s="69">
        <f t="shared" ca="1" si="4"/>
        <v>0.66423298367244521</v>
      </c>
      <c r="E50" s="69">
        <f t="shared" ca="1" si="5"/>
        <v>2.0456115601229275E-2</v>
      </c>
      <c r="F50" s="61">
        <f t="shared" ca="1" si="6"/>
        <v>3.3161532822936244</v>
      </c>
      <c r="G50" s="69">
        <f t="shared" ca="1" si="7"/>
        <v>3.3366093978948537</v>
      </c>
      <c r="H50" s="70">
        <f ca="1">IF(C50="","",A50-MATCH(C50,F$10:F50,1)+1)</f>
        <v>2</v>
      </c>
      <c r="I50" s="69">
        <f t="shared" ca="1" si="8"/>
        <v>2.157855690511612E-2</v>
      </c>
      <c r="J50" s="71">
        <f t="shared" ca="1" si="9"/>
        <v>4.2034672506345405E-2</v>
      </c>
      <c r="L50" s="65">
        <v>40</v>
      </c>
      <c r="M50" s="66">
        <v>49</v>
      </c>
      <c r="N50" s="67">
        <v>5.4443748701097368E-2</v>
      </c>
      <c r="O50" s="67">
        <v>0.66088478147522289</v>
      </c>
      <c r="P50" s="67">
        <v>0.89015319770849632</v>
      </c>
      <c r="Q50" s="67">
        <v>7.3330901784937744E-2</v>
      </c>
      <c r="R50" s="68">
        <v>0.12777465048603506</v>
      </c>
    </row>
    <row r="51" spans="1:18" s="64" customFormat="1" ht="15.95" customHeight="1">
      <c r="A51" s="52">
        <v>41</v>
      </c>
      <c r="B51" s="61">
        <f t="shared" ca="1" si="2"/>
        <v>0.36325899883241863</v>
      </c>
      <c r="C51" s="61">
        <f t="shared" ca="1" si="3"/>
        <v>3.3620840056370422</v>
      </c>
      <c r="D51" s="69">
        <f t="shared" ca="1" si="4"/>
        <v>0.15890741324156443</v>
      </c>
      <c r="E51" s="69">
        <f t="shared" ca="1" si="5"/>
        <v>9.1971677651254968E-2</v>
      </c>
      <c r="F51" s="61">
        <f t="shared" ca="1" si="6"/>
        <v>3.3620840056370422</v>
      </c>
      <c r="G51" s="69">
        <f t="shared" ca="1" si="7"/>
        <v>3.4540556832882974</v>
      </c>
      <c r="H51" s="70">
        <f ca="1">IF(C51="","",A51-MATCH(C51,F$10:F51,1)+1)</f>
        <v>0</v>
      </c>
      <c r="I51" s="69">
        <f t="shared" ca="1" si="8"/>
        <v>0</v>
      </c>
      <c r="J51" s="71">
        <f t="shared" ca="1" si="9"/>
        <v>9.1971677651255135E-2</v>
      </c>
      <c r="L51" s="65">
        <v>41</v>
      </c>
      <c r="M51" s="66">
        <v>74</v>
      </c>
      <c r="N51" s="67">
        <v>4.5994847622289413E-2</v>
      </c>
      <c r="O51" s="67">
        <v>0.85090468101235417</v>
      </c>
      <c r="P51" s="67">
        <v>6.4099510614724293</v>
      </c>
      <c r="Q51" s="67">
        <v>0.34648384116067188</v>
      </c>
      <c r="R51" s="68">
        <v>0.39247868878296133</v>
      </c>
    </row>
    <row r="52" spans="1:18" s="64" customFormat="1" ht="15.95" customHeight="1">
      <c r="A52" s="52">
        <v>42</v>
      </c>
      <c r="B52" s="61">
        <f t="shared" ca="1" si="2"/>
        <v>0.70126842527383926</v>
      </c>
      <c r="C52" s="61">
        <f t="shared" ca="1" si="3"/>
        <v>3.3857416421430493</v>
      </c>
      <c r="D52" s="69">
        <f t="shared" ca="1" si="4"/>
        <v>0.4006081083679458</v>
      </c>
      <c r="E52" s="69">
        <f t="shared" ca="1" si="5"/>
        <v>4.5738580769811528E-2</v>
      </c>
      <c r="F52" s="61">
        <f t="shared" ca="1" si="6"/>
        <v>3.4540556832882974</v>
      </c>
      <c r="G52" s="69">
        <f t="shared" ca="1" si="7"/>
        <v>3.4997942640581088</v>
      </c>
      <c r="H52" s="70">
        <f ca="1">IF(C52="","",A52-MATCH(C52,F$10:F52,1)+1)</f>
        <v>1</v>
      </c>
      <c r="I52" s="69">
        <f t="shared" ca="1" si="8"/>
        <v>6.8314041145248083E-2</v>
      </c>
      <c r="J52" s="71">
        <f t="shared" ca="1" si="9"/>
        <v>0.11405262191505949</v>
      </c>
      <c r="L52" s="65">
        <v>42</v>
      </c>
      <c r="M52" s="66">
        <v>54</v>
      </c>
      <c r="N52" s="67">
        <v>5.9865908271431956E-2</v>
      </c>
      <c r="O52" s="67">
        <v>0.80818976166433143</v>
      </c>
      <c r="P52" s="67">
        <v>1.4946153378008913</v>
      </c>
      <c r="Q52" s="67">
        <v>0.11071224724451047</v>
      </c>
      <c r="R52" s="68">
        <v>0.17057815551594241</v>
      </c>
    </row>
    <row r="53" spans="1:18" s="64" customFormat="1" ht="15.95" customHeight="1">
      <c r="A53" s="52">
        <v>43</v>
      </c>
      <c r="B53" s="61">
        <f t="shared" ca="1" si="2"/>
        <v>0.34882051444866957</v>
      </c>
      <c r="C53" s="61">
        <f t="shared" ca="1" si="3"/>
        <v>3.4559548270975222</v>
      </c>
      <c r="D53" s="69">
        <f t="shared" ca="1" si="4"/>
        <v>0.2135703648552203</v>
      </c>
      <c r="E53" s="69">
        <f t="shared" ca="1" si="5"/>
        <v>7.7189446141803786E-2</v>
      </c>
      <c r="F53" s="61">
        <f t="shared" ca="1" si="6"/>
        <v>3.4997942640581088</v>
      </c>
      <c r="G53" s="69">
        <f t="shared" ca="1" si="7"/>
        <v>3.5769837101999125</v>
      </c>
      <c r="H53" s="70">
        <f ca="1">IF(C53="","",A53-MATCH(C53,F$10:F53,1)+1)</f>
        <v>1</v>
      </c>
      <c r="I53" s="69">
        <f t="shared" ca="1" si="8"/>
        <v>4.3839436960586564E-2</v>
      </c>
      <c r="J53" s="71">
        <f t="shared" ca="1" si="9"/>
        <v>0.12102888310239024</v>
      </c>
      <c r="L53" s="65">
        <v>43</v>
      </c>
      <c r="M53" s="66">
        <v>61</v>
      </c>
      <c r="N53" s="67">
        <v>5.3885308274303489E-2</v>
      </c>
      <c r="O53" s="67">
        <v>0.7948097349302844</v>
      </c>
      <c r="P53" s="67">
        <v>3.6723723799695236</v>
      </c>
      <c r="Q53" s="67">
        <v>0.24897394822429139</v>
      </c>
      <c r="R53" s="68">
        <v>0.30285925649859496</v>
      </c>
    </row>
    <row r="54" spans="1:18" s="64" customFormat="1" ht="15.95" customHeight="1">
      <c r="A54" s="52">
        <v>44</v>
      </c>
      <c r="B54" s="61">
        <f t="shared" ca="1" si="2"/>
        <v>0.70623874826606414</v>
      </c>
      <c r="C54" s="61">
        <f t="shared" ca="1" si="3"/>
        <v>3.4791416223179934</v>
      </c>
      <c r="D54" s="69">
        <f t="shared" ca="1" si="4"/>
        <v>0.61962362728319498</v>
      </c>
      <c r="E54" s="69">
        <f t="shared" ca="1" si="5"/>
        <v>2.3932151902158767E-2</v>
      </c>
      <c r="F54" s="61">
        <f t="shared" ca="1" si="6"/>
        <v>3.5769837101999125</v>
      </c>
      <c r="G54" s="69">
        <f t="shared" ca="1" si="7"/>
        <v>3.6009158621020712</v>
      </c>
      <c r="H54" s="70">
        <f ca="1">IF(C54="","",A54-MATCH(C54,F$10:F54,1)+1)</f>
        <v>2</v>
      </c>
      <c r="I54" s="69">
        <f t="shared" ca="1" si="8"/>
        <v>9.784208788191906E-2</v>
      </c>
      <c r="J54" s="71">
        <f t="shared" ca="1" si="9"/>
        <v>0.12177423978407775</v>
      </c>
      <c r="L54" s="65">
        <v>44</v>
      </c>
      <c r="M54" s="66">
        <v>55</v>
      </c>
      <c r="N54" s="67">
        <v>4.9776025524428745E-2</v>
      </c>
      <c r="O54" s="67">
        <v>0.68068595439115076</v>
      </c>
      <c r="P54" s="67">
        <v>0.58552177110856318</v>
      </c>
      <c r="Q54" s="67">
        <v>4.2817023674122497E-2</v>
      </c>
      <c r="R54" s="68">
        <v>9.2593049198551242E-2</v>
      </c>
    </row>
    <row r="55" spans="1:18" s="64" customFormat="1" ht="15.95" customHeight="1">
      <c r="A55" s="52">
        <v>45</v>
      </c>
      <c r="B55" s="61">
        <f t="shared" ca="1" si="2"/>
        <v>0.46830191404563859</v>
      </c>
      <c r="C55" s="61">
        <f t="shared" ca="1" si="3"/>
        <v>3.5297177606899868</v>
      </c>
      <c r="D55" s="69">
        <f t="shared" ca="1" si="4"/>
        <v>0.39313823851395924</v>
      </c>
      <c r="E55" s="69">
        <f t="shared" ca="1" si="5"/>
        <v>4.6679698850958538E-2</v>
      </c>
      <c r="F55" s="61">
        <f t="shared" ca="1" si="6"/>
        <v>3.6009158621020712</v>
      </c>
      <c r="G55" s="69">
        <f t="shared" ca="1" si="7"/>
        <v>3.6475955609530297</v>
      </c>
      <c r="H55" s="70">
        <f ca="1">IF(C55="","",A55-MATCH(C55,F$10:F55,1)+1)</f>
        <v>2</v>
      </c>
      <c r="I55" s="69">
        <f t="shared" ca="1" si="8"/>
        <v>7.119810141208438E-2</v>
      </c>
      <c r="J55" s="71">
        <f t="shared" ca="1" si="9"/>
        <v>0.11787780026304295</v>
      </c>
      <c r="L55" s="65">
        <v>45</v>
      </c>
      <c r="M55" s="66">
        <v>54</v>
      </c>
      <c r="N55" s="67">
        <v>4.6917559299894301E-2</v>
      </c>
      <c r="O55" s="67">
        <v>0.63338705054857303</v>
      </c>
      <c r="P55" s="67">
        <v>0.74379238921123192</v>
      </c>
      <c r="Q55" s="67">
        <v>5.5095732534165325E-2</v>
      </c>
      <c r="R55" s="68">
        <v>0.10201329183405966</v>
      </c>
    </row>
    <row r="56" spans="1:18" s="64" customFormat="1" ht="15.95" customHeight="1">
      <c r="A56" s="52">
        <v>46</v>
      </c>
      <c r="B56" s="61">
        <f t="shared" ca="1" si="2"/>
        <v>0.51844687053948735</v>
      </c>
      <c r="C56" s="61">
        <f t="shared" ca="1" si="3"/>
        <v>3.5735122756354425</v>
      </c>
      <c r="D56" s="69">
        <f t="shared" ca="1" si="4"/>
        <v>0.51614486025373485</v>
      </c>
      <c r="E56" s="69">
        <f t="shared" ca="1" si="5"/>
        <v>3.3068390798698437E-2</v>
      </c>
      <c r="F56" s="61">
        <f t="shared" ca="1" si="6"/>
        <v>3.6475955609530297</v>
      </c>
      <c r="G56" s="69">
        <f t="shared" ca="1" si="7"/>
        <v>3.6806639517517281</v>
      </c>
      <c r="H56" s="70">
        <f ca="1">IF(C56="","",A56-MATCH(C56,F$10:F56,1)+1)</f>
        <v>3</v>
      </c>
      <c r="I56" s="69">
        <f t="shared" ca="1" si="8"/>
        <v>7.4083285317587233E-2</v>
      </c>
      <c r="J56" s="71">
        <f t="shared" ca="1" si="9"/>
        <v>0.10715167611628562</v>
      </c>
      <c r="L56" s="65">
        <v>46</v>
      </c>
      <c r="M56" s="66">
        <v>66</v>
      </c>
      <c r="N56" s="67">
        <v>5.5469447628991607E-2</v>
      </c>
      <c r="O56" s="67">
        <v>0.88637214092422612</v>
      </c>
      <c r="P56" s="67">
        <v>4.4682427339162603</v>
      </c>
      <c r="Q56" s="67">
        <v>0.27962403699213118</v>
      </c>
      <c r="R56" s="68">
        <v>0.33509348462112282</v>
      </c>
    </row>
    <row r="57" spans="1:18" s="64" customFormat="1" ht="15.95" customHeight="1">
      <c r="A57" s="52">
        <v>47</v>
      </c>
      <c r="B57" s="61">
        <f t="shared" ca="1" si="2"/>
        <v>0.36367686429793977</v>
      </c>
      <c r="C57" s="61">
        <f t="shared" ca="1" si="3"/>
        <v>3.6409449117061814</v>
      </c>
      <c r="D57" s="69">
        <f t="shared" ca="1" si="4"/>
        <v>9.0467223699286059E-2</v>
      </c>
      <c r="E57" s="69">
        <f t="shared" ca="1" si="5"/>
        <v>0.12013838314719877</v>
      </c>
      <c r="F57" s="61">
        <f t="shared" ca="1" si="6"/>
        <v>3.6806639517517281</v>
      </c>
      <c r="G57" s="69">
        <f t="shared" ca="1" si="7"/>
        <v>3.8008023348989268</v>
      </c>
      <c r="H57" s="70">
        <f ca="1">IF(C57="","",A57-MATCH(C57,F$10:F57,1)+1)</f>
        <v>2</v>
      </c>
      <c r="I57" s="69">
        <f t="shared" ca="1" si="8"/>
        <v>3.9719040045546716E-2</v>
      </c>
      <c r="J57" s="71">
        <f t="shared" ca="1" si="9"/>
        <v>0.15985742319274543</v>
      </c>
      <c r="L57" s="65">
        <v>47</v>
      </c>
      <c r="M57" s="66">
        <v>59</v>
      </c>
      <c r="N57" s="67">
        <v>5.8634998546815156E-2</v>
      </c>
      <c r="O57" s="67">
        <v>0.86486622856552353</v>
      </c>
      <c r="P57" s="67">
        <v>3.9262865897644414</v>
      </c>
      <c r="Q57" s="67">
        <v>0.26618892133996214</v>
      </c>
      <c r="R57" s="68">
        <v>0.32482391988677722</v>
      </c>
    </row>
    <row r="58" spans="1:18" s="64" customFormat="1" ht="15.95" customHeight="1">
      <c r="A58" s="52">
        <v>48</v>
      </c>
      <c r="B58" s="61">
        <f t="shared" ca="1" si="2"/>
        <v>0.79344185202028705</v>
      </c>
      <c r="C58" s="61">
        <f t="shared" ca="1" si="3"/>
        <v>3.6563699131780827</v>
      </c>
      <c r="D58" s="69">
        <f t="shared" ca="1" si="4"/>
        <v>0.58953981883084716</v>
      </c>
      <c r="E58" s="69">
        <f t="shared" ca="1" si="5"/>
        <v>2.6420650724952224E-2</v>
      </c>
      <c r="F58" s="61">
        <f t="shared" ca="1" si="6"/>
        <v>3.8008023348989268</v>
      </c>
      <c r="G58" s="69">
        <f t="shared" ca="1" si="7"/>
        <v>3.8272229856238789</v>
      </c>
      <c r="H58" s="70">
        <f ca="1">IF(C58="","",A58-MATCH(C58,F$10:F58,1)+1)</f>
        <v>2</v>
      </c>
      <c r="I58" s="69">
        <f t="shared" ca="1" si="8"/>
        <v>0.14443242172084414</v>
      </c>
      <c r="J58" s="71">
        <f t="shared" ca="1" si="9"/>
        <v>0.17085307244579617</v>
      </c>
      <c r="L58" s="65">
        <v>48</v>
      </c>
      <c r="M58" s="66">
        <v>57</v>
      </c>
      <c r="N58" s="67">
        <v>5.0734286995308478E-2</v>
      </c>
      <c r="O58" s="67">
        <v>0.69255873161904746</v>
      </c>
      <c r="P58" s="67">
        <v>2.9057838743776765</v>
      </c>
      <c r="Q58" s="67">
        <v>0.21286696174398767</v>
      </c>
      <c r="R58" s="68">
        <v>0.26360124873929619</v>
      </c>
    </row>
    <row r="59" spans="1:18" s="64" customFormat="1" ht="15.95" customHeight="1">
      <c r="A59" s="52">
        <v>49</v>
      </c>
      <c r="B59" s="61">
        <f t="shared" ca="1" si="2"/>
        <v>0.14628180842601513</v>
      </c>
      <c r="C59" s="61">
        <f t="shared" ca="1" si="3"/>
        <v>3.7845179347118987</v>
      </c>
      <c r="D59" s="69">
        <f t="shared" ca="1" si="4"/>
        <v>0.18694645162608703</v>
      </c>
      <c r="E59" s="69">
        <f t="shared" ca="1" si="5"/>
        <v>8.384665290378332E-2</v>
      </c>
      <c r="F59" s="61">
        <f t="shared" ca="1" si="6"/>
        <v>3.8272229856238789</v>
      </c>
      <c r="G59" s="69">
        <f t="shared" ca="1" si="7"/>
        <v>3.9110696385276622</v>
      </c>
      <c r="H59" s="70">
        <f ca="1">IF(C59="","",A59-MATCH(C59,F$10:F59,1)+1)</f>
        <v>2</v>
      </c>
      <c r="I59" s="69">
        <f t="shared" ca="1" si="8"/>
        <v>4.270505091198018E-2</v>
      </c>
      <c r="J59" s="71">
        <f t="shared" ca="1" si="9"/>
        <v>0.12655170381576353</v>
      </c>
      <c r="L59" s="65">
        <v>49</v>
      </c>
      <c r="M59" s="66">
        <v>62</v>
      </c>
      <c r="N59" s="67">
        <v>4.1363097700223971E-2</v>
      </c>
      <c r="O59" s="67">
        <v>0.63120005956195668</v>
      </c>
      <c r="P59" s="67">
        <v>0.7012653573371459</v>
      </c>
      <c r="Q59" s="67">
        <v>4.5954538580761414E-2</v>
      </c>
      <c r="R59" s="68">
        <v>8.7317636280985378E-2</v>
      </c>
    </row>
    <row r="60" spans="1:18" s="64" customFormat="1" ht="15.95" customHeight="1">
      <c r="A60" s="52">
        <v>50</v>
      </c>
      <c r="B60" s="61">
        <f t="shared" ca="1" si="2"/>
        <v>0.8956034091800662</v>
      </c>
      <c r="C60" s="61">
        <f t="shared" ca="1" si="3"/>
        <v>3.7918684405570282</v>
      </c>
      <c r="D60" s="69">
        <f t="shared" ca="1" si="4"/>
        <v>0.36800637719757079</v>
      </c>
      <c r="E60" s="69">
        <f t="shared" ca="1" si="5"/>
        <v>4.9982750581106627E-2</v>
      </c>
      <c r="F60" s="61">
        <f t="shared" ca="1" si="6"/>
        <v>3.9110696385276622</v>
      </c>
      <c r="G60" s="69">
        <f t="shared" ca="1" si="7"/>
        <v>3.9610523891087688</v>
      </c>
      <c r="H60" s="70">
        <f ca="1">IF(C60="","",A60-MATCH(C60,F$10:F60,1)+1)</f>
        <v>3</v>
      </c>
      <c r="I60" s="69">
        <f t="shared" ca="1" si="8"/>
        <v>0.119201197970634</v>
      </c>
      <c r="J60" s="71">
        <f t="shared" ca="1" si="9"/>
        <v>0.16918394855174057</v>
      </c>
      <c r="L60" s="65">
        <v>50</v>
      </c>
      <c r="M60" s="66">
        <v>79</v>
      </c>
      <c r="N60" s="67">
        <v>5.6990456059822212E-2</v>
      </c>
      <c r="O60" s="67">
        <v>0.96130851194493228</v>
      </c>
      <c r="P60" s="67">
        <v>5.3076056329448971</v>
      </c>
      <c r="Q60" s="67">
        <v>0.31465742979350469</v>
      </c>
      <c r="R60" s="68">
        <v>0.37164788585332681</v>
      </c>
    </row>
    <row r="61" spans="1:18" ht="15.95" customHeight="1">
      <c r="A61" s="52">
        <v>51</v>
      </c>
      <c r="B61" s="61">
        <f t="shared" ca="1" si="2"/>
        <v>0.61915480104979981</v>
      </c>
      <c r="C61" s="61">
        <f t="shared" ca="1" si="3"/>
        <v>3.8238284375631313</v>
      </c>
      <c r="D61" s="69">
        <f t="shared" ca="1" si="4"/>
        <v>0.20701774499964376</v>
      </c>
      <c r="E61" s="69">
        <f t="shared" ca="1" si="5"/>
        <v>7.8747538237747716E-2</v>
      </c>
      <c r="F61" s="61">
        <f t="shared" ca="1" si="6"/>
        <v>3.9610523891087688</v>
      </c>
      <c r="G61" s="69">
        <f t="shared" ca="1" si="7"/>
        <v>4.0397999273465164</v>
      </c>
      <c r="H61" s="70">
        <f ca="1">IF(C61="","",A61-MATCH(C61,F$10:F61,1)+1)</f>
        <v>3</v>
      </c>
      <c r="I61" s="69">
        <f t="shared" ca="1" si="8"/>
        <v>0.13722395154563749</v>
      </c>
      <c r="J61" s="71">
        <f t="shared" ca="1" si="9"/>
        <v>0.2159714897833851</v>
      </c>
      <c r="L61" s="65">
        <v>51</v>
      </c>
      <c r="M61" s="66">
        <v>56</v>
      </c>
      <c r="N61" s="67">
        <v>5.0078503359814987E-2</v>
      </c>
      <c r="O61" s="67">
        <v>0.68117697024805868</v>
      </c>
      <c r="P61" s="67">
        <v>0.98148396014696671</v>
      </c>
      <c r="Q61" s="67">
        <v>7.2156355752786797E-2</v>
      </c>
      <c r="R61" s="68">
        <v>0.1222348591126018</v>
      </c>
    </row>
    <row r="62" spans="1:18" ht="15.95" customHeight="1">
      <c r="A62" s="52">
        <v>52</v>
      </c>
      <c r="B62" s="61">
        <f t="shared" ca="1" si="2"/>
        <v>0.38998008972362119</v>
      </c>
      <c r="C62" s="61">
        <f t="shared" ca="1" si="3"/>
        <v>3.8866057437732886</v>
      </c>
      <c r="D62" s="69">
        <f t="shared" ca="1" si="4"/>
        <v>0.1670862154968944</v>
      </c>
      <c r="E62" s="69">
        <f t="shared" ca="1" si="5"/>
        <v>8.9462266966076009E-2</v>
      </c>
      <c r="F62" s="61">
        <f t="shared" ca="1" si="6"/>
        <v>4.0397999273465164</v>
      </c>
      <c r="G62" s="69">
        <f t="shared" ca="1" si="7"/>
        <v>4.1292621943125924</v>
      </c>
      <c r="H62" s="70">
        <f ca="1">IF(C62="","",A62-MATCH(C62,F$10:F62,1)+1)</f>
        <v>3</v>
      </c>
      <c r="I62" s="69">
        <f t="shared" ca="1" si="8"/>
        <v>0.15319418357322778</v>
      </c>
      <c r="J62" s="71">
        <f t="shared" ca="1" si="9"/>
        <v>0.24265645053930385</v>
      </c>
      <c r="L62" s="65">
        <v>52</v>
      </c>
      <c r="M62" s="66">
        <v>57</v>
      </c>
      <c r="N62" s="67">
        <v>4.7184575790543241E-2</v>
      </c>
      <c r="O62" s="67">
        <v>0.66698963138693179</v>
      </c>
      <c r="P62" s="67">
        <v>2.0333776165655784</v>
      </c>
      <c r="Q62" s="67">
        <v>0.14384640441880267</v>
      </c>
      <c r="R62" s="68">
        <v>0.19103098020934595</v>
      </c>
    </row>
    <row r="63" spans="1:18" ht="15.95" customHeight="1">
      <c r="A63" s="52">
        <v>53</v>
      </c>
      <c r="B63" s="61">
        <f t="shared" ca="1" si="2"/>
        <v>0.43670664338384402</v>
      </c>
      <c r="C63" s="61">
        <f t="shared" ca="1" si="3"/>
        <v>3.9418386508340539</v>
      </c>
      <c r="D63" s="69">
        <f t="shared" ca="1" si="4"/>
        <v>0.14733263752074377</v>
      </c>
      <c r="E63" s="69">
        <f t="shared" ca="1" si="5"/>
        <v>9.5753120414679233E-2</v>
      </c>
      <c r="F63" s="61">
        <f t="shared" ca="1" si="6"/>
        <v>4.1292621943125924</v>
      </c>
      <c r="G63" s="69">
        <f t="shared" ca="1" si="7"/>
        <v>4.2250153147272718</v>
      </c>
      <c r="H63" s="70">
        <f ca="1">IF(C63="","",A63-MATCH(C63,F$10:F63,1)+1)</f>
        <v>3</v>
      </c>
      <c r="I63" s="69">
        <f t="shared" ca="1" si="8"/>
        <v>0.18742354347853851</v>
      </c>
      <c r="J63" s="71">
        <f t="shared" ca="1" si="9"/>
        <v>0.28317666389321783</v>
      </c>
      <c r="L63" s="65">
        <v>53</v>
      </c>
      <c r="M63" s="66">
        <v>63</v>
      </c>
      <c r="N63" s="67">
        <v>5.4660778261609456E-2</v>
      </c>
      <c r="O63" s="67">
        <v>0.85244600489555522</v>
      </c>
      <c r="P63" s="67">
        <v>2.4204030459356565</v>
      </c>
      <c r="Q63" s="67">
        <v>0.15520175288266269</v>
      </c>
      <c r="R63" s="68">
        <v>0.2098625311442722</v>
      </c>
    </row>
    <row r="64" spans="1:18" ht="15.95" customHeight="1">
      <c r="A64" s="52">
        <v>54</v>
      </c>
      <c r="B64" s="61">
        <f t="shared" ca="1" si="2"/>
        <v>0.91146723617544301</v>
      </c>
      <c r="C64" s="61">
        <f t="shared" ca="1" si="3"/>
        <v>3.94801862619821</v>
      </c>
      <c r="D64" s="69">
        <f t="shared" ca="1" si="4"/>
        <v>0.85869053155507014</v>
      </c>
      <c r="E64" s="69">
        <f t="shared" ca="1" si="5"/>
        <v>7.6173343926061237E-3</v>
      </c>
      <c r="F64" s="61">
        <f t="shared" ca="1" si="6"/>
        <v>4.2250153147272718</v>
      </c>
      <c r="G64" s="69">
        <f t="shared" ca="1" si="7"/>
        <v>4.2326326491198776</v>
      </c>
      <c r="H64" s="70">
        <f ca="1">IF(C64="","",A64-MATCH(C64,F$10:F64,1)+1)</f>
        <v>4</v>
      </c>
      <c r="I64" s="69">
        <f t="shared" ca="1" si="8"/>
        <v>0.27699668852906179</v>
      </c>
      <c r="J64" s="71">
        <f t="shared" ca="1" si="9"/>
        <v>0.2846140229216676</v>
      </c>
      <c r="L64" s="65">
        <v>54</v>
      </c>
      <c r="M64" s="66">
        <v>54</v>
      </c>
      <c r="N64" s="67">
        <v>4.5373641442397528E-2</v>
      </c>
      <c r="O64" s="67">
        <v>0.60935442763405856</v>
      </c>
      <c r="P64" s="67">
        <v>0.85242165848717633</v>
      </c>
      <c r="Q64" s="67">
        <v>6.3472870526442335E-2</v>
      </c>
      <c r="R64" s="68">
        <v>0.10884651196883981</v>
      </c>
    </row>
    <row r="65" spans="1:18" ht="15.95" customHeight="1">
      <c r="A65" s="52">
        <v>55</v>
      </c>
      <c r="B65" s="61">
        <f t="shared" ca="1" si="2"/>
        <v>0.27316327501858617</v>
      </c>
      <c r="C65" s="61" t="str">
        <f t="shared" ca="1" si="3"/>
        <v/>
      </c>
      <c r="D65" s="69" t="str">
        <f t="shared" ca="1" si="4"/>
        <v/>
      </c>
      <c r="E65" s="69" t="str">
        <f t="shared" ca="1" si="5"/>
        <v/>
      </c>
      <c r="F65" s="61" t="str">
        <f t="shared" ca="1" si="6"/>
        <v/>
      </c>
      <c r="G65" s="69" t="str">
        <f t="shared" ca="1" si="7"/>
        <v/>
      </c>
      <c r="H65" s="70" t="str">
        <f ca="1">IF(C65="","",A65-MATCH(C65,F$10:F65,1)+1)</f>
        <v/>
      </c>
      <c r="I65" s="69" t="str">
        <f t="shared" ca="1" si="8"/>
        <v/>
      </c>
      <c r="J65" s="71" t="str">
        <f t="shared" ca="1" si="9"/>
        <v/>
      </c>
      <c r="L65" s="65">
        <v>55</v>
      </c>
      <c r="M65" s="66">
        <v>68</v>
      </c>
      <c r="N65" s="67">
        <v>6.6940680252901508E-2</v>
      </c>
      <c r="O65" s="67">
        <v>0.95471676268008221</v>
      </c>
      <c r="P65" s="67">
        <v>8.3764539462604848</v>
      </c>
      <c r="Q65" s="67">
        <v>0.58732133674463693</v>
      </c>
      <c r="R65" s="68">
        <v>0.65426201699753839</v>
      </c>
    </row>
    <row r="66" spans="1:18" ht="15.95" customHeight="1">
      <c r="A66" s="52">
        <v>56</v>
      </c>
      <c r="B66" s="61" t="str">
        <f t="shared" ca="1" si="2"/>
        <v/>
      </c>
      <c r="C66" s="61" t="str">
        <f t="shared" ca="1" si="3"/>
        <v/>
      </c>
      <c r="D66" s="69" t="str">
        <f t="shared" ca="1" si="4"/>
        <v/>
      </c>
      <c r="E66" s="69" t="str">
        <f t="shared" ca="1" si="5"/>
        <v/>
      </c>
      <c r="F66" s="61" t="str">
        <f t="shared" ca="1" si="6"/>
        <v/>
      </c>
      <c r="G66" s="69" t="str">
        <f t="shared" ca="1" si="7"/>
        <v/>
      </c>
      <c r="H66" s="70" t="str">
        <f ca="1">IF(C66="","",A66-MATCH(C66,F$10:F66,1)+1)</f>
        <v/>
      </c>
      <c r="I66" s="69" t="str">
        <f t="shared" ca="1" si="8"/>
        <v/>
      </c>
      <c r="J66" s="71" t="str">
        <f t="shared" ca="1" si="9"/>
        <v/>
      </c>
      <c r="L66" s="65">
        <v>56</v>
      </c>
      <c r="M66" s="66">
        <v>78</v>
      </c>
      <c r="N66" s="67">
        <v>5.1575397896908994E-2</v>
      </c>
      <c r="O66" s="67">
        <v>0.86551080083092358</v>
      </c>
      <c r="P66" s="67">
        <v>2.6451859547111898</v>
      </c>
      <c r="Q66" s="67">
        <v>0.15762543690335237</v>
      </c>
      <c r="R66" s="68">
        <v>0.20920083480026136</v>
      </c>
    </row>
    <row r="67" spans="1:18" ht="15.95" customHeight="1">
      <c r="A67" s="52">
        <v>57</v>
      </c>
      <c r="B67" s="61" t="str">
        <f t="shared" ca="1" si="2"/>
        <v/>
      </c>
      <c r="C67" s="61" t="str">
        <f t="shared" ca="1" si="3"/>
        <v/>
      </c>
      <c r="D67" s="69" t="str">
        <f t="shared" ca="1" si="4"/>
        <v/>
      </c>
      <c r="E67" s="69" t="str">
        <f t="shared" ca="1" si="5"/>
        <v/>
      </c>
      <c r="F67" s="61" t="str">
        <f t="shared" ca="1" si="6"/>
        <v/>
      </c>
      <c r="G67" s="69" t="str">
        <f t="shared" ca="1" si="7"/>
        <v/>
      </c>
      <c r="H67" s="70" t="str">
        <f ca="1">IF(C67="","",A67-MATCH(C67,F$10:F67,1)+1)</f>
        <v/>
      </c>
      <c r="I67" s="69" t="str">
        <f t="shared" ca="1" si="8"/>
        <v/>
      </c>
      <c r="J67" s="71" t="str">
        <f t="shared" ca="1" si="9"/>
        <v/>
      </c>
      <c r="L67" s="65">
        <v>57</v>
      </c>
      <c r="M67" s="66">
        <v>54</v>
      </c>
      <c r="N67" s="67">
        <v>5.0022759438176662E-2</v>
      </c>
      <c r="O67" s="67">
        <v>0.67220350203046475</v>
      </c>
      <c r="P67" s="67">
        <v>0.89616958212028686</v>
      </c>
      <c r="Q67" s="67">
        <v>6.6689440454867993E-2</v>
      </c>
      <c r="R67" s="68">
        <v>0.11671219989304467</v>
      </c>
    </row>
    <row r="68" spans="1:18" ht="15.95" customHeight="1">
      <c r="A68" s="52">
        <v>58</v>
      </c>
      <c r="B68" s="61" t="str">
        <f t="shared" ca="1" si="2"/>
        <v/>
      </c>
      <c r="C68" s="61" t="str">
        <f t="shared" ca="1" si="3"/>
        <v/>
      </c>
      <c r="D68" s="69" t="str">
        <f t="shared" ca="1" si="4"/>
        <v/>
      </c>
      <c r="E68" s="69" t="str">
        <f t="shared" ca="1" si="5"/>
        <v/>
      </c>
      <c r="F68" s="61" t="str">
        <f t="shared" ca="1" si="6"/>
        <v/>
      </c>
      <c r="G68" s="69" t="str">
        <f t="shared" ca="1" si="7"/>
        <v/>
      </c>
      <c r="H68" s="70" t="str">
        <f ca="1">IF(C68="","",A68-MATCH(C68,F$10:F68,1)+1)</f>
        <v/>
      </c>
      <c r="I68" s="69" t="str">
        <f t="shared" ca="1" si="8"/>
        <v/>
      </c>
      <c r="J68" s="71" t="str">
        <f t="shared" ca="1" si="9"/>
        <v/>
      </c>
      <c r="L68" s="65">
        <v>58</v>
      </c>
      <c r="M68" s="66">
        <v>70</v>
      </c>
      <c r="N68" s="67">
        <v>4.7357809530506841E-2</v>
      </c>
      <c r="O68" s="67">
        <v>0.82586329748030884</v>
      </c>
      <c r="P68" s="67">
        <v>2.0446231132970167</v>
      </c>
      <c r="Q68" s="67">
        <v>0.11724564132661523</v>
      </c>
      <c r="R68" s="68">
        <v>0.16460345085712208</v>
      </c>
    </row>
    <row r="69" spans="1:18" ht="15.95" customHeight="1">
      <c r="A69" s="52">
        <v>59</v>
      </c>
      <c r="B69" s="61" t="str">
        <f t="shared" ca="1" si="2"/>
        <v/>
      </c>
      <c r="C69" s="61" t="str">
        <f t="shared" ca="1" si="3"/>
        <v/>
      </c>
      <c r="D69" s="69" t="str">
        <f t="shared" ca="1" si="4"/>
        <v/>
      </c>
      <c r="E69" s="69" t="str">
        <f t="shared" ca="1" si="5"/>
        <v/>
      </c>
      <c r="F69" s="61" t="str">
        <f t="shared" ca="1" si="6"/>
        <v/>
      </c>
      <c r="G69" s="69" t="str">
        <f t="shared" ca="1" si="7"/>
        <v/>
      </c>
      <c r="H69" s="70" t="str">
        <f ca="1">IF(C69="","",A69-MATCH(C69,F$10:F69,1)+1)</f>
        <v/>
      </c>
      <c r="I69" s="69" t="str">
        <f t="shared" ca="1" si="8"/>
        <v/>
      </c>
      <c r="J69" s="71" t="str">
        <f t="shared" ca="1" si="9"/>
        <v/>
      </c>
      <c r="L69" s="65">
        <v>59</v>
      </c>
      <c r="M69" s="66">
        <v>67</v>
      </c>
      <c r="N69" s="67">
        <v>5.3576499495818192E-2</v>
      </c>
      <c r="O69" s="67">
        <v>0.87778953356250944</v>
      </c>
      <c r="P69" s="67">
        <v>2.7550071377755327</v>
      </c>
      <c r="Q69" s="67">
        <v>0.16815379186506915</v>
      </c>
      <c r="R69" s="68">
        <v>0.2217302913608874</v>
      </c>
    </row>
    <row r="70" spans="1:18" ht="15.95" customHeight="1">
      <c r="A70" s="52">
        <v>60</v>
      </c>
      <c r="B70" s="61" t="str">
        <f t="shared" ca="1" si="2"/>
        <v/>
      </c>
      <c r="C70" s="61" t="str">
        <f t="shared" ca="1" si="3"/>
        <v/>
      </c>
      <c r="D70" s="69" t="str">
        <f t="shared" ca="1" si="4"/>
        <v/>
      </c>
      <c r="E70" s="69" t="str">
        <f t="shared" ca="1" si="5"/>
        <v/>
      </c>
      <c r="F70" s="61" t="str">
        <f t="shared" ca="1" si="6"/>
        <v/>
      </c>
      <c r="G70" s="69" t="str">
        <f t="shared" ca="1" si="7"/>
        <v/>
      </c>
      <c r="H70" s="70" t="str">
        <f ca="1">IF(C70="","",A70-MATCH(C70,F$10:F70,1)+1)</f>
        <v/>
      </c>
      <c r="I70" s="69" t="str">
        <f t="shared" ca="1" si="8"/>
        <v/>
      </c>
      <c r="J70" s="71" t="str">
        <f t="shared" ca="1" si="9"/>
        <v/>
      </c>
      <c r="L70" s="65">
        <v>60</v>
      </c>
      <c r="M70" s="66">
        <v>56</v>
      </c>
      <c r="N70" s="67">
        <v>5.0239099435601134E-2</v>
      </c>
      <c r="O70" s="67">
        <v>0.66449563596007688</v>
      </c>
      <c r="P70" s="67">
        <v>0.97906025841376909</v>
      </c>
      <c r="Q70" s="67">
        <v>7.4021713633721856E-2</v>
      </c>
      <c r="R70" s="68">
        <v>0.12426081306932295</v>
      </c>
    </row>
    <row r="71" spans="1:18" ht="15.95" customHeight="1">
      <c r="A71" s="52">
        <v>61</v>
      </c>
      <c r="B71" s="61" t="str">
        <f t="shared" ca="1" si="2"/>
        <v/>
      </c>
      <c r="C71" s="61" t="str">
        <f t="shared" ca="1" si="3"/>
        <v/>
      </c>
      <c r="D71" s="69" t="str">
        <f t="shared" ca="1" si="4"/>
        <v/>
      </c>
      <c r="E71" s="69" t="str">
        <f t="shared" ca="1" si="5"/>
        <v/>
      </c>
      <c r="F71" s="61" t="str">
        <f t="shared" ca="1" si="6"/>
        <v/>
      </c>
      <c r="G71" s="69" t="str">
        <f t="shared" ca="1" si="7"/>
        <v/>
      </c>
      <c r="H71" s="70" t="str">
        <f ca="1">IF(C71="","",A71-MATCH(C71,F$10:F71,1)+1)</f>
        <v/>
      </c>
      <c r="I71" s="69" t="str">
        <f t="shared" ca="1" si="8"/>
        <v/>
      </c>
      <c r="J71" s="71" t="str">
        <f t="shared" ca="1" si="9"/>
        <v/>
      </c>
      <c r="L71" s="65">
        <v>61</v>
      </c>
      <c r="M71" s="66">
        <v>59</v>
      </c>
      <c r="N71" s="67">
        <v>5.2063610388989448E-2</v>
      </c>
      <c r="O71" s="67">
        <v>0.76793825323759435</v>
      </c>
      <c r="P71" s="67">
        <v>0.93853995947752211</v>
      </c>
      <c r="Q71" s="67">
        <v>6.3629827761187946E-2</v>
      </c>
      <c r="R71" s="68">
        <v>0.11569343815017738</v>
      </c>
    </row>
    <row r="72" spans="1:18" ht="15.95" customHeight="1">
      <c r="A72" s="52">
        <v>62</v>
      </c>
      <c r="B72" s="61" t="str">
        <f t="shared" ca="1" si="2"/>
        <v/>
      </c>
      <c r="C72" s="61" t="str">
        <f t="shared" ca="1" si="3"/>
        <v/>
      </c>
      <c r="D72" s="69" t="str">
        <f t="shared" ca="1" si="4"/>
        <v/>
      </c>
      <c r="E72" s="69" t="str">
        <f t="shared" ca="1" si="5"/>
        <v/>
      </c>
      <c r="F72" s="61" t="str">
        <f t="shared" ca="1" si="6"/>
        <v/>
      </c>
      <c r="G72" s="69" t="str">
        <f t="shared" ca="1" si="7"/>
        <v/>
      </c>
      <c r="H72" s="70" t="str">
        <f ca="1">IF(C72="","",A72-MATCH(C72,F$10:F72,1)+1)</f>
        <v/>
      </c>
      <c r="I72" s="69" t="str">
        <f t="shared" ca="1" si="8"/>
        <v/>
      </c>
      <c r="J72" s="71" t="str">
        <f t="shared" ca="1" si="9"/>
        <v/>
      </c>
      <c r="L72" s="65">
        <v>62</v>
      </c>
      <c r="M72" s="66">
        <v>54</v>
      </c>
      <c r="N72" s="67">
        <v>4.0640788404427267E-2</v>
      </c>
      <c r="O72" s="67">
        <v>0.54058052221276276</v>
      </c>
      <c r="P72" s="67">
        <v>0.42575962956071056</v>
      </c>
      <c r="Q72" s="67">
        <v>3.2008565431282679E-2</v>
      </c>
      <c r="R72" s="68">
        <v>7.2649353835709932E-2</v>
      </c>
    </row>
    <row r="73" spans="1:18" ht="15.95" customHeight="1">
      <c r="A73" s="52">
        <v>63</v>
      </c>
      <c r="B73" s="61" t="str">
        <f t="shared" ca="1" si="2"/>
        <v/>
      </c>
      <c r="C73" s="61" t="str">
        <f t="shared" ca="1" si="3"/>
        <v/>
      </c>
      <c r="D73" s="69" t="str">
        <f t="shared" ca="1" si="4"/>
        <v/>
      </c>
      <c r="E73" s="69" t="str">
        <f t="shared" ca="1" si="5"/>
        <v/>
      </c>
      <c r="F73" s="61" t="str">
        <f t="shared" ca="1" si="6"/>
        <v/>
      </c>
      <c r="G73" s="69" t="str">
        <f t="shared" ca="1" si="7"/>
        <v/>
      </c>
      <c r="H73" s="70" t="str">
        <f ca="1">IF(C73="","",A73-MATCH(C73,F$10:F73,1)+1)</f>
        <v/>
      </c>
      <c r="I73" s="69" t="str">
        <f t="shared" ca="1" si="8"/>
        <v/>
      </c>
      <c r="J73" s="71" t="str">
        <f t="shared" ca="1" si="9"/>
        <v/>
      </c>
      <c r="L73" s="65">
        <v>63</v>
      </c>
      <c r="M73" s="66">
        <v>53</v>
      </c>
      <c r="N73" s="67">
        <v>4.6975333616964578E-2</v>
      </c>
      <c r="O73" s="67">
        <v>0.62242317042478068</v>
      </c>
      <c r="P73" s="67">
        <v>0.41272304210783395</v>
      </c>
      <c r="Q73" s="67">
        <v>3.1148908838327091E-2</v>
      </c>
      <c r="R73" s="68">
        <v>7.8124242455291648E-2</v>
      </c>
    </row>
    <row r="74" spans="1:18" ht="15.95" customHeight="1">
      <c r="A74" s="52">
        <v>64</v>
      </c>
      <c r="B74" s="61" t="str">
        <f t="shared" ca="1" si="2"/>
        <v/>
      </c>
      <c r="C74" s="61" t="str">
        <f t="shared" ca="1" si="3"/>
        <v/>
      </c>
      <c r="D74" s="69" t="str">
        <f t="shared" ca="1" si="4"/>
        <v/>
      </c>
      <c r="E74" s="69" t="str">
        <f t="shared" ca="1" si="5"/>
        <v/>
      </c>
      <c r="F74" s="61" t="str">
        <f t="shared" ca="1" si="6"/>
        <v/>
      </c>
      <c r="G74" s="69" t="str">
        <f t="shared" ca="1" si="7"/>
        <v/>
      </c>
      <c r="H74" s="70" t="str">
        <f ca="1">IF(C74="","",A74-MATCH(C74,F$10:F74,1)+1)</f>
        <v/>
      </c>
      <c r="I74" s="69" t="str">
        <f t="shared" ca="1" si="8"/>
        <v/>
      </c>
      <c r="J74" s="71" t="str">
        <f t="shared" ca="1" si="9"/>
        <v/>
      </c>
      <c r="L74" s="65">
        <v>64</v>
      </c>
      <c r="M74" s="66">
        <v>66</v>
      </c>
      <c r="N74" s="67">
        <v>4.7341907128769928E-2</v>
      </c>
      <c r="O74" s="67">
        <v>0.78114146762470382</v>
      </c>
      <c r="P74" s="67">
        <v>1.5167886654802736</v>
      </c>
      <c r="Q74" s="67">
        <v>9.1926585786683251E-2</v>
      </c>
      <c r="R74" s="68">
        <v>0.13926849291545315</v>
      </c>
    </row>
    <row r="75" spans="1:18" ht="15.95" customHeight="1">
      <c r="A75" s="52">
        <v>65</v>
      </c>
      <c r="B75" s="61" t="str">
        <f t="shared" ca="1" si="2"/>
        <v/>
      </c>
      <c r="C75" s="61" t="str">
        <f t="shared" ca="1" si="3"/>
        <v/>
      </c>
      <c r="D75" s="69" t="str">
        <f t="shared" ca="1" si="4"/>
        <v/>
      </c>
      <c r="E75" s="69" t="str">
        <f t="shared" ca="1" si="5"/>
        <v/>
      </c>
      <c r="F75" s="61" t="str">
        <f t="shared" ca="1" si="6"/>
        <v/>
      </c>
      <c r="G75" s="69" t="str">
        <f t="shared" ca="1" si="7"/>
        <v/>
      </c>
      <c r="H75" s="70" t="str">
        <f ca="1">IF(C75="","",A75-MATCH(C75,F$10:F75,1)+1)</f>
        <v/>
      </c>
      <c r="I75" s="69" t="str">
        <f t="shared" ca="1" si="8"/>
        <v/>
      </c>
      <c r="J75" s="71" t="str">
        <f t="shared" ca="1" si="9"/>
        <v/>
      </c>
      <c r="L75" s="65">
        <v>65</v>
      </c>
      <c r="M75" s="66">
        <v>79</v>
      </c>
      <c r="N75" s="67">
        <v>5.3390106178937004E-2</v>
      </c>
      <c r="O75" s="67">
        <v>0.89157317124051638</v>
      </c>
      <c r="P75" s="67">
        <v>4.8325248655456221</v>
      </c>
      <c r="Q75" s="67">
        <v>0.28938624894336568</v>
      </c>
      <c r="R75" s="68">
        <v>0.3427763551223027</v>
      </c>
    </row>
    <row r="76" spans="1:18" ht="15.95" customHeight="1">
      <c r="A76" s="52">
        <v>66</v>
      </c>
      <c r="B76" s="61" t="str">
        <f t="shared" ca="1" si="2"/>
        <v/>
      </c>
      <c r="C76" s="61" t="str">
        <f t="shared" ca="1" si="3"/>
        <v/>
      </c>
      <c r="D76" s="69" t="str">
        <f t="shared" ca="1" si="4"/>
        <v/>
      </c>
      <c r="E76" s="69" t="str">
        <f t="shared" ca="1" si="5"/>
        <v/>
      </c>
      <c r="F76" s="61" t="str">
        <f t="shared" ca="1" si="6"/>
        <v/>
      </c>
      <c r="G76" s="69" t="str">
        <f t="shared" ca="1" si="7"/>
        <v/>
      </c>
      <c r="H76" s="70" t="str">
        <f ca="1">IF(C76="","",A76-MATCH(C76,F$10:F76,1)+1)</f>
        <v/>
      </c>
      <c r="I76" s="69" t="str">
        <f t="shared" ca="1" si="8"/>
        <v/>
      </c>
      <c r="J76" s="71" t="str">
        <f t="shared" ca="1" si="9"/>
        <v/>
      </c>
      <c r="L76" s="65">
        <v>66</v>
      </c>
      <c r="M76" s="66">
        <v>76</v>
      </c>
      <c r="N76" s="67">
        <v>4.9811535557435914E-2</v>
      </c>
      <c r="O76" s="67">
        <v>0.83406116533913943</v>
      </c>
      <c r="P76" s="67">
        <v>5.0067147000365626</v>
      </c>
      <c r="Q76" s="67">
        <v>0.29900942241496453</v>
      </c>
      <c r="R76" s="68">
        <v>0.34882095797240031</v>
      </c>
    </row>
    <row r="77" spans="1:18" ht="15.95" customHeight="1">
      <c r="A77" s="52">
        <v>67</v>
      </c>
      <c r="B77" s="61" t="str">
        <f t="shared" ref="B77:B110" ca="1" si="10">IF(C76="","",RAND())</f>
        <v/>
      </c>
      <c r="C77" s="61" t="str">
        <f t="shared" ref="C77:C110" ca="1" si="11">IF(C76="","",IF(C76-LN(B77)/$E$3&lt;=$E$2,C76-LN(B77)/$E$3,""))</f>
        <v/>
      </c>
      <c r="D77" s="69" t="str">
        <f t="shared" ref="D77:D110" ca="1" si="12">IF(C77="","",RAND())</f>
        <v/>
      </c>
      <c r="E77" s="69" t="str">
        <f t="shared" ref="E77:E110" ca="1" si="13">IF(C77="","",-$E$4*LN(D77))</f>
        <v/>
      </c>
      <c r="F77" s="61" t="str">
        <f t="shared" ref="F77:F110" ca="1" si="14">IF(C77="","",MAX(C77,G76))</f>
        <v/>
      </c>
      <c r="G77" s="69" t="str">
        <f t="shared" ref="G77:G110" ca="1" si="15">IF(C77="","",F77+E77)</f>
        <v/>
      </c>
      <c r="H77" s="70" t="str">
        <f ca="1">IF(C77="","",A77-MATCH(C77,F$10:F77,1)+1)</f>
        <v/>
      </c>
      <c r="I77" s="69" t="str">
        <f t="shared" ref="I77:I110" ca="1" si="16">IF(C77="","",F77-C77)</f>
        <v/>
      </c>
      <c r="J77" s="71" t="str">
        <f t="shared" ref="J77:J110" ca="1" si="17">IF(C77="","",G77-C77)</f>
        <v/>
      </c>
      <c r="L77" s="65">
        <v>67</v>
      </c>
      <c r="M77" s="66">
        <v>54</v>
      </c>
      <c r="N77" s="67">
        <v>6.2183023562938276E-2</v>
      </c>
      <c r="O77" s="67">
        <v>0.82074437846772819</v>
      </c>
      <c r="P77" s="67">
        <v>2.0179413553383054</v>
      </c>
      <c r="Q77" s="67">
        <v>0.15288766897422423</v>
      </c>
      <c r="R77" s="68">
        <v>0.21507069253716249</v>
      </c>
    </row>
    <row r="78" spans="1:18" ht="15.95" customHeight="1">
      <c r="A78" s="52">
        <v>68</v>
      </c>
      <c r="B78" s="61" t="str">
        <f t="shared" ca="1" si="10"/>
        <v/>
      </c>
      <c r="C78" s="61" t="str">
        <f t="shared" ca="1" si="11"/>
        <v/>
      </c>
      <c r="D78" s="69" t="str">
        <f t="shared" ca="1" si="12"/>
        <v/>
      </c>
      <c r="E78" s="69" t="str">
        <f t="shared" ca="1" si="13"/>
        <v/>
      </c>
      <c r="F78" s="61" t="str">
        <f t="shared" ca="1" si="14"/>
        <v/>
      </c>
      <c r="G78" s="69" t="str">
        <f t="shared" ca="1" si="15"/>
        <v/>
      </c>
      <c r="H78" s="70" t="str">
        <f ca="1">IF(C78="","",A78-MATCH(C78,F$10:F78,1)+1)</f>
        <v/>
      </c>
      <c r="I78" s="69" t="str">
        <f t="shared" ca="1" si="16"/>
        <v/>
      </c>
      <c r="J78" s="71" t="str">
        <f t="shared" ca="1" si="17"/>
        <v/>
      </c>
      <c r="L78" s="65">
        <v>68</v>
      </c>
      <c r="M78" s="66">
        <v>55</v>
      </c>
      <c r="N78" s="67">
        <v>3.7265548145033175E-2</v>
      </c>
      <c r="O78" s="67">
        <v>0.50037308404767478</v>
      </c>
      <c r="P78" s="67">
        <v>0.72793037363258006</v>
      </c>
      <c r="Q78" s="67">
        <v>5.4212996761137347E-2</v>
      </c>
      <c r="R78" s="68">
        <v>9.1478544906170536E-2</v>
      </c>
    </row>
    <row r="79" spans="1:18" ht="15.95" customHeight="1">
      <c r="A79" s="52">
        <v>69</v>
      </c>
      <c r="B79" s="61" t="str">
        <f t="shared" ca="1" si="10"/>
        <v/>
      </c>
      <c r="C79" s="61" t="str">
        <f t="shared" ca="1" si="11"/>
        <v/>
      </c>
      <c r="D79" s="69" t="str">
        <f t="shared" ca="1" si="12"/>
        <v/>
      </c>
      <c r="E79" s="69" t="str">
        <f t="shared" ca="1" si="13"/>
        <v/>
      </c>
      <c r="F79" s="61" t="str">
        <f t="shared" ca="1" si="14"/>
        <v/>
      </c>
      <c r="G79" s="69" t="str">
        <f t="shared" ca="1" si="15"/>
        <v/>
      </c>
      <c r="H79" s="70" t="str">
        <f ca="1">IF(C79="","",A79-MATCH(C79,F$10:F79,1)+1)</f>
        <v/>
      </c>
      <c r="I79" s="69" t="str">
        <f t="shared" ca="1" si="16"/>
        <v/>
      </c>
      <c r="J79" s="71" t="str">
        <f t="shared" ca="1" si="17"/>
        <v/>
      </c>
      <c r="L79" s="65">
        <v>69</v>
      </c>
      <c r="M79" s="66">
        <v>59</v>
      </c>
      <c r="N79" s="67">
        <v>5.8098233530071833E-2</v>
      </c>
      <c r="O79" s="67">
        <v>0.78163564621618176</v>
      </c>
      <c r="P79" s="67">
        <v>1.7129359258357604</v>
      </c>
      <c r="Q79" s="67">
        <v>0.12732089679253361</v>
      </c>
      <c r="R79" s="68">
        <v>0.18541913032260546</v>
      </c>
    </row>
    <row r="80" spans="1:18" ht="15.95" customHeight="1">
      <c r="A80" s="52">
        <v>70</v>
      </c>
      <c r="B80" s="61" t="str">
        <f t="shared" ca="1" si="10"/>
        <v/>
      </c>
      <c r="C80" s="61" t="str">
        <f t="shared" ca="1" si="11"/>
        <v/>
      </c>
      <c r="D80" s="69" t="str">
        <f t="shared" ca="1" si="12"/>
        <v/>
      </c>
      <c r="E80" s="69" t="str">
        <f t="shared" ca="1" si="13"/>
        <v/>
      </c>
      <c r="F80" s="61" t="str">
        <f t="shared" ca="1" si="14"/>
        <v/>
      </c>
      <c r="G80" s="69" t="str">
        <f t="shared" ca="1" si="15"/>
        <v/>
      </c>
      <c r="H80" s="70" t="str">
        <f ca="1">IF(C80="","",A80-MATCH(C80,F$10:F80,1)+1)</f>
        <v/>
      </c>
      <c r="I80" s="69" t="str">
        <f t="shared" ca="1" si="16"/>
        <v/>
      </c>
      <c r="J80" s="71" t="str">
        <f t="shared" ca="1" si="17"/>
        <v/>
      </c>
      <c r="L80" s="65">
        <v>70</v>
      </c>
      <c r="M80" s="66">
        <v>68</v>
      </c>
      <c r="N80" s="67">
        <v>4.8050746269238429E-2</v>
      </c>
      <c r="O80" s="67">
        <v>0.76319974418007919</v>
      </c>
      <c r="P80" s="67">
        <v>0.81217461446788508</v>
      </c>
      <c r="Q80" s="67">
        <v>5.1134184233825798E-2</v>
      </c>
      <c r="R80" s="68">
        <v>9.9184930503064248E-2</v>
      </c>
    </row>
    <row r="81" spans="1:18" ht="15.95" hidden="1" customHeight="1">
      <c r="A81" s="52">
        <v>71</v>
      </c>
      <c r="B81" s="61" t="str">
        <f t="shared" ca="1" si="10"/>
        <v/>
      </c>
      <c r="C81" s="61" t="str">
        <f t="shared" ca="1" si="11"/>
        <v/>
      </c>
      <c r="D81" s="69" t="str">
        <f t="shared" ca="1" si="12"/>
        <v/>
      </c>
      <c r="E81" s="69" t="str">
        <f t="shared" ca="1" si="13"/>
        <v/>
      </c>
      <c r="F81" s="61" t="str">
        <f t="shared" ca="1" si="14"/>
        <v/>
      </c>
      <c r="G81" s="69" t="str">
        <f t="shared" ca="1" si="15"/>
        <v/>
      </c>
      <c r="H81" s="70" t="str">
        <f ca="1">IF(C81="","",A81-MATCH(C81,F$10:F81,1)+1)</f>
        <v/>
      </c>
      <c r="I81" s="69" t="str">
        <f t="shared" ca="1" si="16"/>
        <v/>
      </c>
      <c r="J81" s="71" t="str">
        <f t="shared" ca="1" si="17"/>
        <v/>
      </c>
      <c r="L81" s="65">
        <v>71</v>
      </c>
      <c r="M81" s="66">
        <v>59</v>
      </c>
      <c r="N81" s="67">
        <v>5.0423904104480645E-2</v>
      </c>
      <c r="O81" s="67">
        <v>0.74375258554108947</v>
      </c>
      <c r="P81" s="67">
        <v>1.630643894201135</v>
      </c>
      <c r="Q81" s="67">
        <v>0.11055212842041594</v>
      </c>
      <c r="R81" s="68">
        <v>0.16097603252489665</v>
      </c>
    </row>
    <row r="82" spans="1:18" ht="15.95" hidden="1" customHeight="1">
      <c r="A82" s="52">
        <v>72</v>
      </c>
      <c r="B82" s="61" t="str">
        <f t="shared" ca="1" si="10"/>
        <v/>
      </c>
      <c r="C82" s="61" t="str">
        <f t="shared" ca="1" si="11"/>
        <v/>
      </c>
      <c r="D82" s="69" t="str">
        <f t="shared" ca="1" si="12"/>
        <v/>
      </c>
      <c r="E82" s="69" t="str">
        <f t="shared" ca="1" si="13"/>
        <v/>
      </c>
      <c r="F82" s="61" t="str">
        <f t="shared" ca="1" si="14"/>
        <v/>
      </c>
      <c r="G82" s="69" t="str">
        <f t="shared" ca="1" si="15"/>
        <v/>
      </c>
      <c r="H82" s="70" t="str">
        <f ca="1">IF(C82="","",A82-MATCH(C82,F$10:F82,1)+1)</f>
        <v/>
      </c>
      <c r="I82" s="69" t="str">
        <f t="shared" ca="1" si="16"/>
        <v/>
      </c>
      <c r="J82" s="71" t="str">
        <f t="shared" ca="1" si="17"/>
        <v/>
      </c>
      <c r="L82" s="65">
        <v>72</v>
      </c>
      <c r="M82" s="66">
        <v>68</v>
      </c>
      <c r="N82" s="67">
        <v>5.4298625695220114E-2</v>
      </c>
      <c r="O82" s="67">
        <v>0.85823181030033269</v>
      </c>
      <c r="P82" s="67">
        <v>2.7588364325678736</v>
      </c>
      <c r="Q82" s="67">
        <v>0.17454611330931377</v>
      </c>
      <c r="R82" s="68">
        <v>0.22884473900453386</v>
      </c>
    </row>
    <row r="83" spans="1:18" ht="15.95" hidden="1" customHeight="1">
      <c r="A83" s="52">
        <v>73</v>
      </c>
      <c r="B83" s="61" t="str">
        <f t="shared" ca="1" si="10"/>
        <v/>
      </c>
      <c r="C83" s="61" t="str">
        <f t="shared" ca="1" si="11"/>
        <v/>
      </c>
      <c r="D83" s="69" t="str">
        <f t="shared" ca="1" si="12"/>
        <v/>
      </c>
      <c r="E83" s="69" t="str">
        <f t="shared" ca="1" si="13"/>
        <v/>
      </c>
      <c r="F83" s="61" t="str">
        <f t="shared" ca="1" si="14"/>
        <v/>
      </c>
      <c r="G83" s="69" t="str">
        <f t="shared" ca="1" si="15"/>
        <v/>
      </c>
      <c r="H83" s="70" t="str">
        <f ca="1">IF(C83="","",A83-MATCH(C83,F$10:F83,1)+1)</f>
        <v/>
      </c>
      <c r="I83" s="69" t="str">
        <f t="shared" ca="1" si="16"/>
        <v/>
      </c>
      <c r="J83" s="71" t="str">
        <f t="shared" ca="1" si="17"/>
        <v/>
      </c>
      <c r="L83" s="65">
        <v>73</v>
      </c>
      <c r="M83" s="66">
        <v>59</v>
      </c>
      <c r="N83" s="67">
        <v>4.1085337729807131E-2</v>
      </c>
      <c r="O83" s="67">
        <v>0.60600873151465517</v>
      </c>
      <c r="P83" s="67">
        <v>1.0524915628421443</v>
      </c>
      <c r="Q83" s="67">
        <v>7.1355360192687747E-2</v>
      </c>
      <c r="R83" s="68">
        <v>0.11244069792249491</v>
      </c>
    </row>
    <row r="84" spans="1:18" ht="15.95" hidden="1" customHeight="1">
      <c r="A84" s="52">
        <v>74</v>
      </c>
      <c r="B84" s="61" t="str">
        <f t="shared" ca="1" si="10"/>
        <v/>
      </c>
      <c r="C84" s="61" t="str">
        <f t="shared" ca="1" si="11"/>
        <v/>
      </c>
      <c r="D84" s="69" t="str">
        <f t="shared" ca="1" si="12"/>
        <v/>
      </c>
      <c r="E84" s="69" t="str">
        <f t="shared" ca="1" si="13"/>
        <v/>
      </c>
      <c r="F84" s="61" t="str">
        <f t="shared" ca="1" si="14"/>
        <v/>
      </c>
      <c r="G84" s="69" t="str">
        <f t="shared" ca="1" si="15"/>
        <v/>
      </c>
      <c r="H84" s="70" t="str">
        <f ca="1">IF(C84="","",A84-MATCH(C84,F$10:F84,1)+1)</f>
        <v/>
      </c>
      <c r="I84" s="69" t="str">
        <f t="shared" ca="1" si="16"/>
        <v/>
      </c>
      <c r="J84" s="71" t="str">
        <f t="shared" ca="1" si="17"/>
        <v/>
      </c>
      <c r="L84" s="65">
        <v>74</v>
      </c>
      <c r="M84" s="66">
        <v>59</v>
      </c>
      <c r="N84" s="67">
        <v>3.7741554249804826E-2</v>
      </c>
      <c r="O84" s="67">
        <v>0.55668792518462118</v>
      </c>
      <c r="P84" s="67">
        <v>0.48454891557601515</v>
      </c>
      <c r="Q84" s="67">
        <v>3.2850773937356963E-2</v>
      </c>
      <c r="R84" s="68">
        <v>7.0592328187161754E-2</v>
      </c>
    </row>
    <row r="85" spans="1:18" ht="15.95" hidden="1" customHeight="1">
      <c r="A85" s="52">
        <v>75</v>
      </c>
      <c r="B85" s="61" t="str">
        <f t="shared" ca="1" si="10"/>
        <v/>
      </c>
      <c r="C85" s="61" t="str">
        <f t="shared" ca="1" si="11"/>
        <v/>
      </c>
      <c r="D85" s="69" t="str">
        <f t="shared" ca="1" si="12"/>
        <v/>
      </c>
      <c r="E85" s="69" t="str">
        <f t="shared" ca="1" si="13"/>
        <v/>
      </c>
      <c r="F85" s="61" t="str">
        <f t="shared" ca="1" si="14"/>
        <v/>
      </c>
      <c r="G85" s="69" t="str">
        <f t="shared" ca="1" si="15"/>
        <v/>
      </c>
      <c r="H85" s="70" t="str">
        <f ca="1">IF(C85="","",A85-MATCH(C85,F$10:F85,1)+1)</f>
        <v/>
      </c>
      <c r="I85" s="69" t="str">
        <f t="shared" ca="1" si="16"/>
        <v/>
      </c>
      <c r="J85" s="71" t="str">
        <f t="shared" ca="1" si="17"/>
        <v/>
      </c>
      <c r="L85" s="65">
        <v>75</v>
      </c>
      <c r="M85" s="66">
        <v>72</v>
      </c>
      <c r="N85" s="67">
        <v>4.7376469606933563E-2</v>
      </c>
      <c r="O85" s="67">
        <v>0.82259640286127056</v>
      </c>
      <c r="P85" s="67">
        <v>1.8096675733266396</v>
      </c>
      <c r="Q85" s="67">
        <v>0.10422566946335397</v>
      </c>
      <c r="R85" s="68">
        <v>0.15160213907028749</v>
      </c>
    </row>
    <row r="86" spans="1:18" ht="15.95" hidden="1" customHeight="1">
      <c r="A86" s="52">
        <v>76</v>
      </c>
      <c r="B86" s="61" t="str">
        <f t="shared" ca="1" si="10"/>
        <v/>
      </c>
      <c r="C86" s="61" t="str">
        <f t="shared" ca="1" si="11"/>
        <v/>
      </c>
      <c r="D86" s="69" t="str">
        <f t="shared" ca="1" si="12"/>
        <v/>
      </c>
      <c r="E86" s="69" t="str">
        <f t="shared" ca="1" si="13"/>
        <v/>
      </c>
      <c r="F86" s="61" t="str">
        <f t="shared" ca="1" si="14"/>
        <v/>
      </c>
      <c r="G86" s="69" t="str">
        <f t="shared" ca="1" si="15"/>
        <v/>
      </c>
      <c r="H86" s="70" t="str">
        <f ca="1">IF(C86="","",A86-MATCH(C86,F$10:F86,1)+1)</f>
        <v/>
      </c>
      <c r="I86" s="69" t="str">
        <f t="shared" ca="1" si="16"/>
        <v/>
      </c>
      <c r="J86" s="71" t="str">
        <f t="shared" ca="1" si="17"/>
        <v/>
      </c>
      <c r="L86" s="65">
        <v>76</v>
      </c>
      <c r="M86" s="66">
        <v>46</v>
      </c>
      <c r="N86" s="67">
        <v>5.1019840452187999E-2</v>
      </c>
      <c r="O86" s="67">
        <v>0.56580693002733795</v>
      </c>
      <c r="P86" s="67">
        <v>0.61664004334895739</v>
      </c>
      <c r="Q86" s="67">
        <v>5.5603554778966759E-2</v>
      </c>
      <c r="R86" s="68">
        <v>0.10662339523115477</v>
      </c>
    </row>
    <row r="87" spans="1:18" ht="15.95" hidden="1" customHeight="1">
      <c r="A87" s="52">
        <v>77</v>
      </c>
      <c r="B87" s="61" t="str">
        <f t="shared" ca="1" si="10"/>
        <v/>
      </c>
      <c r="C87" s="61" t="str">
        <f t="shared" ca="1" si="11"/>
        <v/>
      </c>
      <c r="D87" s="69" t="str">
        <f t="shared" ca="1" si="12"/>
        <v/>
      </c>
      <c r="E87" s="69" t="str">
        <f t="shared" ca="1" si="13"/>
        <v/>
      </c>
      <c r="F87" s="61" t="str">
        <f t="shared" ca="1" si="14"/>
        <v/>
      </c>
      <c r="G87" s="69" t="str">
        <f t="shared" ca="1" si="15"/>
        <v/>
      </c>
      <c r="H87" s="70" t="str">
        <f ca="1">IF(C87="","",A87-MATCH(C87,F$10:F87,1)+1)</f>
        <v/>
      </c>
      <c r="I87" s="69" t="str">
        <f t="shared" ca="1" si="16"/>
        <v/>
      </c>
      <c r="J87" s="71" t="str">
        <f t="shared" ca="1" si="17"/>
        <v/>
      </c>
      <c r="L87" s="65">
        <v>77</v>
      </c>
      <c r="M87" s="66">
        <v>56</v>
      </c>
      <c r="N87" s="67">
        <v>3.913933301728275E-2</v>
      </c>
      <c r="O87" s="67">
        <v>0.54795066224195854</v>
      </c>
      <c r="P87" s="67">
        <v>0.5632809575514296</v>
      </c>
      <c r="Q87" s="67">
        <v>4.0234354110816398E-2</v>
      </c>
      <c r="R87" s="68">
        <v>7.9373687128099182E-2</v>
      </c>
    </row>
    <row r="88" spans="1:18" ht="15.95" hidden="1" customHeight="1">
      <c r="A88" s="52">
        <v>78</v>
      </c>
      <c r="B88" s="61" t="str">
        <f t="shared" ca="1" si="10"/>
        <v/>
      </c>
      <c r="C88" s="61" t="str">
        <f t="shared" ca="1" si="11"/>
        <v/>
      </c>
      <c r="D88" s="69" t="str">
        <f t="shared" ca="1" si="12"/>
        <v/>
      </c>
      <c r="E88" s="69" t="str">
        <f t="shared" ca="1" si="13"/>
        <v/>
      </c>
      <c r="F88" s="61" t="str">
        <f t="shared" ca="1" si="14"/>
        <v/>
      </c>
      <c r="G88" s="69" t="str">
        <f t="shared" ca="1" si="15"/>
        <v/>
      </c>
      <c r="H88" s="70" t="str">
        <f ca="1">IF(C88="","",A88-MATCH(C88,F$10:F88,1)+1)</f>
        <v/>
      </c>
      <c r="I88" s="69" t="str">
        <f t="shared" ca="1" si="16"/>
        <v/>
      </c>
      <c r="J88" s="71" t="str">
        <f t="shared" ca="1" si="17"/>
        <v/>
      </c>
      <c r="L88" s="65">
        <v>78</v>
      </c>
      <c r="M88" s="66">
        <v>65</v>
      </c>
      <c r="N88" s="67">
        <v>4.7291300919841447E-2</v>
      </c>
      <c r="O88" s="67">
        <v>0.70265054382588532</v>
      </c>
      <c r="P88" s="67">
        <v>1.2037505121959335</v>
      </c>
      <c r="Q88" s="67">
        <v>8.1017410724124467E-2</v>
      </c>
      <c r="R88" s="68">
        <v>0.12830871164396587</v>
      </c>
    </row>
    <row r="89" spans="1:18" ht="15.95" hidden="1" customHeight="1">
      <c r="A89" s="52">
        <v>79</v>
      </c>
      <c r="B89" s="61" t="str">
        <f t="shared" ca="1" si="10"/>
        <v/>
      </c>
      <c r="C89" s="61" t="str">
        <f t="shared" ca="1" si="11"/>
        <v/>
      </c>
      <c r="D89" s="69" t="str">
        <f t="shared" ca="1" si="12"/>
        <v/>
      </c>
      <c r="E89" s="69" t="str">
        <f t="shared" ca="1" si="13"/>
        <v/>
      </c>
      <c r="F89" s="61" t="str">
        <f t="shared" ca="1" si="14"/>
        <v/>
      </c>
      <c r="G89" s="69" t="str">
        <f t="shared" ca="1" si="15"/>
        <v/>
      </c>
      <c r="H89" s="70" t="str">
        <f ca="1">IF(C89="","",A89-MATCH(C89,F$10:F89,1)+1)</f>
        <v/>
      </c>
      <c r="I89" s="69" t="str">
        <f t="shared" ca="1" si="16"/>
        <v/>
      </c>
      <c r="J89" s="71" t="str">
        <f t="shared" ca="1" si="17"/>
        <v/>
      </c>
      <c r="L89" s="65">
        <v>79</v>
      </c>
      <c r="M89" s="66">
        <v>62</v>
      </c>
      <c r="N89" s="67">
        <v>5.3318837965083563E-2</v>
      </c>
      <c r="O89" s="67">
        <v>0.82644198845879524</v>
      </c>
      <c r="P89" s="67">
        <v>1.3760283198283725</v>
      </c>
      <c r="Q89" s="67">
        <v>8.8776020634088543E-2</v>
      </c>
      <c r="R89" s="68">
        <v>0.1420948585991722</v>
      </c>
    </row>
    <row r="90" spans="1:18" ht="15.95" hidden="1" customHeight="1">
      <c r="A90" s="52">
        <v>80</v>
      </c>
      <c r="B90" s="61" t="str">
        <f t="shared" ca="1" si="10"/>
        <v/>
      </c>
      <c r="C90" s="61" t="str">
        <f t="shared" ca="1" si="11"/>
        <v/>
      </c>
      <c r="D90" s="69" t="str">
        <f t="shared" ca="1" si="12"/>
        <v/>
      </c>
      <c r="E90" s="69" t="str">
        <f t="shared" ca="1" si="13"/>
        <v/>
      </c>
      <c r="F90" s="61" t="str">
        <f t="shared" ca="1" si="14"/>
        <v/>
      </c>
      <c r="G90" s="69" t="str">
        <f t="shared" ca="1" si="15"/>
        <v/>
      </c>
      <c r="H90" s="70" t="str">
        <f ca="1">IF(C90="","",A90-MATCH(C90,F$10:F90,1)+1)</f>
        <v/>
      </c>
      <c r="I90" s="69" t="str">
        <f t="shared" ca="1" si="16"/>
        <v/>
      </c>
      <c r="J90" s="71" t="str">
        <f t="shared" ca="1" si="17"/>
        <v/>
      </c>
      <c r="L90" s="65">
        <v>80</v>
      </c>
      <c r="M90" s="66">
        <v>57</v>
      </c>
      <c r="N90" s="67">
        <v>4.6270638713263049E-2</v>
      </c>
      <c r="O90" s="67">
        <v>0.64798050131579643</v>
      </c>
      <c r="P90" s="67">
        <v>0.44225454925193242</v>
      </c>
      <c r="Q90" s="67">
        <v>3.1580271977598023E-2</v>
      </c>
      <c r="R90" s="68">
        <v>7.7850910690861058E-2</v>
      </c>
    </row>
    <row r="91" spans="1:18" ht="15.95" hidden="1" customHeight="1">
      <c r="A91" s="52">
        <v>81</v>
      </c>
      <c r="B91" s="61" t="str">
        <f t="shared" ca="1" si="10"/>
        <v/>
      </c>
      <c r="C91" s="61" t="str">
        <f t="shared" ca="1" si="11"/>
        <v/>
      </c>
      <c r="D91" s="69" t="str">
        <f t="shared" ca="1" si="12"/>
        <v/>
      </c>
      <c r="E91" s="69" t="str">
        <f t="shared" ca="1" si="13"/>
        <v/>
      </c>
      <c r="F91" s="61" t="str">
        <f t="shared" ca="1" si="14"/>
        <v/>
      </c>
      <c r="G91" s="69" t="str">
        <f t="shared" ca="1" si="15"/>
        <v/>
      </c>
      <c r="H91" s="70" t="str">
        <f ca="1">IF(C91="","",A91-MATCH(C91,F$10:F91,1)+1)</f>
        <v/>
      </c>
      <c r="I91" s="69" t="str">
        <f t="shared" ca="1" si="16"/>
        <v/>
      </c>
      <c r="J91" s="71" t="str">
        <f t="shared" ca="1" si="17"/>
        <v/>
      </c>
      <c r="L91" s="65">
        <v>81</v>
      </c>
      <c r="M91" s="66">
        <v>66</v>
      </c>
      <c r="N91" s="67">
        <v>4.7831582523034447E-2</v>
      </c>
      <c r="O91" s="67">
        <v>0.74705311868067426</v>
      </c>
      <c r="P91" s="67">
        <v>1.8367709783137254</v>
      </c>
      <c r="Q91" s="67">
        <v>0.1176029661455457</v>
      </c>
      <c r="R91" s="68">
        <v>0.16543454866858009</v>
      </c>
    </row>
    <row r="92" spans="1:18" ht="15.95" hidden="1" customHeight="1">
      <c r="A92" s="52">
        <v>82</v>
      </c>
      <c r="B92" s="61" t="str">
        <f t="shared" ca="1" si="10"/>
        <v/>
      </c>
      <c r="C92" s="61" t="str">
        <f t="shared" ca="1" si="11"/>
        <v/>
      </c>
      <c r="D92" s="69" t="str">
        <f t="shared" ca="1" si="12"/>
        <v/>
      </c>
      <c r="E92" s="69" t="str">
        <f t="shared" ca="1" si="13"/>
        <v/>
      </c>
      <c r="F92" s="61" t="str">
        <f t="shared" ca="1" si="14"/>
        <v/>
      </c>
      <c r="G92" s="69" t="str">
        <f t="shared" ca="1" si="15"/>
        <v/>
      </c>
      <c r="H92" s="70" t="str">
        <f ca="1">IF(C92="","",A92-MATCH(C92,F$10:F92,1)+1)</f>
        <v/>
      </c>
      <c r="I92" s="69" t="str">
        <f t="shared" ca="1" si="16"/>
        <v/>
      </c>
      <c r="J92" s="71" t="str">
        <f t="shared" ca="1" si="17"/>
        <v/>
      </c>
      <c r="L92" s="65">
        <v>82</v>
      </c>
      <c r="M92" s="66">
        <v>46</v>
      </c>
      <c r="N92" s="67">
        <v>5.5241566866377941E-2</v>
      </c>
      <c r="O92" s="67">
        <v>0.57019106434270783</v>
      </c>
      <c r="P92" s="67">
        <v>1.2362163142681304</v>
      </c>
      <c r="Q92" s="67">
        <v>0.11976779444039982</v>
      </c>
      <c r="R92" s="68">
        <v>0.17500936130677774</v>
      </c>
    </row>
    <row r="93" spans="1:18" ht="15.95" hidden="1" customHeight="1">
      <c r="A93" s="52">
        <v>83</v>
      </c>
      <c r="B93" s="61" t="str">
        <f t="shared" ca="1" si="10"/>
        <v/>
      </c>
      <c r="C93" s="61" t="str">
        <f t="shared" ca="1" si="11"/>
        <v/>
      </c>
      <c r="D93" s="69" t="str">
        <f t="shared" ca="1" si="12"/>
        <v/>
      </c>
      <c r="E93" s="69" t="str">
        <f t="shared" ca="1" si="13"/>
        <v/>
      </c>
      <c r="F93" s="61" t="str">
        <f t="shared" ca="1" si="14"/>
        <v/>
      </c>
      <c r="G93" s="69" t="str">
        <f t="shared" ca="1" si="15"/>
        <v/>
      </c>
      <c r="H93" s="70" t="str">
        <f ca="1">IF(C93="","",A93-MATCH(C93,F$10:F93,1)+1)</f>
        <v/>
      </c>
      <c r="I93" s="69" t="str">
        <f t="shared" ca="1" si="16"/>
        <v/>
      </c>
      <c r="J93" s="71" t="str">
        <f t="shared" ca="1" si="17"/>
        <v/>
      </c>
      <c r="L93" s="65">
        <v>83</v>
      </c>
      <c r="M93" s="66">
        <v>67</v>
      </c>
      <c r="N93" s="67">
        <v>5.4165024148757429E-2</v>
      </c>
      <c r="O93" s="67">
        <v>0.82628978515532969</v>
      </c>
      <c r="P93" s="67">
        <v>6.1246729196844596</v>
      </c>
      <c r="Q93" s="67">
        <v>0.40148512369130507</v>
      </c>
      <c r="R93" s="68">
        <v>0.45565014784006241</v>
      </c>
    </row>
    <row r="94" spans="1:18" ht="15.95" hidden="1" customHeight="1">
      <c r="A94" s="52">
        <v>84</v>
      </c>
      <c r="B94" s="61" t="str">
        <f t="shared" ca="1" si="10"/>
        <v/>
      </c>
      <c r="C94" s="61" t="str">
        <f t="shared" ca="1" si="11"/>
        <v/>
      </c>
      <c r="D94" s="69" t="str">
        <f t="shared" ca="1" si="12"/>
        <v/>
      </c>
      <c r="E94" s="69" t="str">
        <f t="shared" ca="1" si="13"/>
        <v/>
      </c>
      <c r="F94" s="61" t="str">
        <f t="shared" ca="1" si="14"/>
        <v/>
      </c>
      <c r="G94" s="69" t="str">
        <f t="shared" ca="1" si="15"/>
        <v/>
      </c>
      <c r="H94" s="70" t="str">
        <f ca="1">IF(C94="","",A94-MATCH(C94,F$10:F94,1)+1)</f>
        <v/>
      </c>
      <c r="I94" s="69" t="str">
        <f t="shared" ca="1" si="16"/>
        <v/>
      </c>
      <c r="J94" s="71" t="str">
        <f t="shared" ca="1" si="17"/>
        <v/>
      </c>
      <c r="L94" s="65">
        <v>84</v>
      </c>
      <c r="M94" s="66">
        <v>68</v>
      </c>
      <c r="N94" s="67">
        <v>4.220964862920229E-2</v>
      </c>
      <c r="O94" s="67">
        <v>0.71756402669643893</v>
      </c>
      <c r="P94" s="67">
        <v>2.8132878460555202</v>
      </c>
      <c r="Q94" s="67">
        <v>0.16548752035620706</v>
      </c>
      <c r="R94" s="68">
        <v>0.20769716898540946</v>
      </c>
    </row>
    <row r="95" spans="1:18" ht="15.95" hidden="1" customHeight="1">
      <c r="A95" s="52">
        <v>85</v>
      </c>
      <c r="B95" s="61" t="str">
        <f t="shared" ca="1" si="10"/>
        <v/>
      </c>
      <c r="C95" s="61" t="str">
        <f t="shared" ca="1" si="11"/>
        <v/>
      </c>
      <c r="D95" s="69" t="str">
        <f t="shared" ca="1" si="12"/>
        <v/>
      </c>
      <c r="E95" s="69" t="str">
        <f t="shared" ca="1" si="13"/>
        <v/>
      </c>
      <c r="F95" s="61" t="str">
        <f t="shared" ca="1" si="14"/>
        <v/>
      </c>
      <c r="G95" s="69" t="str">
        <f t="shared" ca="1" si="15"/>
        <v/>
      </c>
      <c r="H95" s="70" t="str">
        <f ca="1">IF(C95="","",A95-MATCH(C95,F$10:F95,1)+1)</f>
        <v/>
      </c>
      <c r="I95" s="69" t="str">
        <f t="shared" ca="1" si="16"/>
        <v/>
      </c>
      <c r="J95" s="71" t="str">
        <f t="shared" ca="1" si="17"/>
        <v/>
      </c>
      <c r="L95" s="65">
        <v>85</v>
      </c>
      <c r="M95" s="66">
        <v>53</v>
      </c>
      <c r="N95" s="67">
        <v>4.4830940506943931E-2</v>
      </c>
      <c r="O95" s="67">
        <v>0.59400996171700704</v>
      </c>
      <c r="P95" s="67">
        <v>0.61515683794481046</v>
      </c>
      <c r="Q95" s="67">
        <v>4.6426931165646071E-2</v>
      </c>
      <c r="R95" s="68">
        <v>9.1257871672589988E-2</v>
      </c>
    </row>
    <row r="96" spans="1:18" ht="15.95" hidden="1" customHeight="1">
      <c r="A96" s="52">
        <v>86</v>
      </c>
      <c r="B96" s="61" t="str">
        <f t="shared" ca="1" si="10"/>
        <v/>
      </c>
      <c r="C96" s="61" t="str">
        <f t="shared" ca="1" si="11"/>
        <v/>
      </c>
      <c r="D96" s="69" t="str">
        <f t="shared" ca="1" si="12"/>
        <v/>
      </c>
      <c r="E96" s="69" t="str">
        <f t="shared" ca="1" si="13"/>
        <v/>
      </c>
      <c r="F96" s="61" t="str">
        <f t="shared" ca="1" si="14"/>
        <v/>
      </c>
      <c r="G96" s="69" t="str">
        <f t="shared" ca="1" si="15"/>
        <v/>
      </c>
      <c r="H96" s="70" t="str">
        <f ca="1">IF(C96="","",A96-MATCH(C96,F$10:F96,1)+1)</f>
        <v/>
      </c>
      <c r="I96" s="69" t="str">
        <f t="shared" ca="1" si="16"/>
        <v/>
      </c>
      <c r="J96" s="71" t="str">
        <f t="shared" ca="1" si="17"/>
        <v/>
      </c>
      <c r="L96" s="65">
        <v>86</v>
      </c>
      <c r="M96" s="66">
        <v>75</v>
      </c>
      <c r="N96" s="67">
        <v>4.2735761382508064E-2</v>
      </c>
      <c r="O96" s="67">
        <v>0.73125549529771527</v>
      </c>
      <c r="P96" s="67">
        <v>1.1509971193951949</v>
      </c>
      <c r="Q96" s="67">
        <v>6.7266145092558988E-2</v>
      </c>
      <c r="R96" s="68">
        <v>0.11000190647506704</v>
      </c>
    </row>
    <row r="97" spans="1:18" ht="15.95" hidden="1" customHeight="1">
      <c r="A97" s="52">
        <v>87</v>
      </c>
      <c r="B97" s="61" t="str">
        <f t="shared" ca="1" si="10"/>
        <v/>
      </c>
      <c r="C97" s="61" t="str">
        <f t="shared" ca="1" si="11"/>
        <v/>
      </c>
      <c r="D97" s="69" t="str">
        <f t="shared" ca="1" si="12"/>
        <v/>
      </c>
      <c r="E97" s="69" t="str">
        <f t="shared" ca="1" si="13"/>
        <v/>
      </c>
      <c r="F97" s="61" t="str">
        <f t="shared" ca="1" si="14"/>
        <v/>
      </c>
      <c r="G97" s="69" t="str">
        <f t="shared" ca="1" si="15"/>
        <v/>
      </c>
      <c r="H97" s="70" t="str">
        <f ca="1">IF(C97="","",A97-MATCH(C97,F$10:F97,1)+1)</f>
        <v/>
      </c>
      <c r="I97" s="69" t="str">
        <f t="shared" ca="1" si="16"/>
        <v/>
      </c>
      <c r="J97" s="71" t="str">
        <f t="shared" ca="1" si="17"/>
        <v/>
      </c>
      <c r="L97" s="65">
        <v>87</v>
      </c>
      <c r="M97" s="66">
        <v>55</v>
      </c>
      <c r="N97" s="67">
        <v>5.2642794087603008E-2</v>
      </c>
      <c r="O97" s="67">
        <v>0.63479740124698525</v>
      </c>
      <c r="P97" s="67">
        <v>0.96389094778461737</v>
      </c>
      <c r="Q97" s="67">
        <v>7.9934027120233273E-2</v>
      </c>
      <c r="R97" s="68">
        <v>0.13257682120783626</v>
      </c>
    </row>
    <row r="98" spans="1:18" ht="15.95" hidden="1" customHeight="1">
      <c r="A98" s="52">
        <v>88</v>
      </c>
      <c r="B98" s="61" t="str">
        <f t="shared" ca="1" si="10"/>
        <v/>
      </c>
      <c r="C98" s="61" t="str">
        <f t="shared" ca="1" si="11"/>
        <v/>
      </c>
      <c r="D98" s="69" t="str">
        <f t="shared" ca="1" si="12"/>
        <v/>
      </c>
      <c r="E98" s="69" t="str">
        <f t="shared" ca="1" si="13"/>
        <v/>
      </c>
      <c r="F98" s="61" t="str">
        <f t="shared" ca="1" si="14"/>
        <v/>
      </c>
      <c r="G98" s="69" t="str">
        <f t="shared" ca="1" si="15"/>
        <v/>
      </c>
      <c r="H98" s="70" t="str">
        <f ca="1">IF(C98="","",A98-MATCH(C98,F$10:F98,1)+1)</f>
        <v/>
      </c>
      <c r="I98" s="69" t="str">
        <f t="shared" ca="1" si="16"/>
        <v/>
      </c>
      <c r="J98" s="71" t="str">
        <f t="shared" ca="1" si="17"/>
        <v/>
      </c>
      <c r="L98" s="65">
        <v>88</v>
      </c>
      <c r="M98" s="66">
        <v>62</v>
      </c>
      <c r="N98" s="67">
        <v>5.6376693107175024E-2</v>
      </c>
      <c r="O98" s="67">
        <v>0.80347124559599292</v>
      </c>
      <c r="P98" s="67">
        <v>1.2524799810219669</v>
      </c>
      <c r="Q98" s="67">
        <v>8.7882024279012955E-2</v>
      </c>
      <c r="R98" s="68">
        <v>0.14425871738618806</v>
      </c>
    </row>
    <row r="99" spans="1:18" ht="15.95" hidden="1" customHeight="1">
      <c r="A99" s="52">
        <v>89</v>
      </c>
      <c r="B99" s="61" t="str">
        <f t="shared" ca="1" si="10"/>
        <v/>
      </c>
      <c r="C99" s="61" t="str">
        <f t="shared" ca="1" si="11"/>
        <v/>
      </c>
      <c r="D99" s="69" t="str">
        <f t="shared" ca="1" si="12"/>
        <v/>
      </c>
      <c r="E99" s="69" t="str">
        <f t="shared" ca="1" si="13"/>
        <v/>
      </c>
      <c r="F99" s="61" t="str">
        <f t="shared" ca="1" si="14"/>
        <v/>
      </c>
      <c r="G99" s="69" t="str">
        <f t="shared" ca="1" si="15"/>
        <v/>
      </c>
      <c r="H99" s="70" t="str">
        <f ca="1">IF(C99="","",A99-MATCH(C99,F$10:F99,1)+1)</f>
        <v/>
      </c>
      <c r="I99" s="69" t="str">
        <f t="shared" ca="1" si="16"/>
        <v/>
      </c>
      <c r="J99" s="71" t="str">
        <f t="shared" ca="1" si="17"/>
        <v/>
      </c>
      <c r="L99" s="65">
        <v>89</v>
      </c>
      <c r="M99" s="66">
        <v>52</v>
      </c>
      <c r="N99" s="67">
        <v>4.1849814206472942E-2</v>
      </c>
      <c r="O99" s="67">
        <v>0.52377862788232077</v>
      </c>
      <c r="P99" s="67">
        <v>0.50524181380895761</v>
      </c>
      <c r="Q99" s="67">
        <v>4.0368726235994551E-2</v>
      </c>
      <c r="R99" s="68">
        <v>8.2218540442467486E-2</v>
      </c>
    </row>
    <row r="100" spans="1:18" ht="15.95" hidden="1" customHeight="1">
      <c r="A100" s="52">
        <v>90</v>
      </c>
      <c r="B100" s="61" t="str">
        <f t="shared" ca="1" si="10"/>
        <v/>
      </c>
      <c r="C100" s="61" t="str">
        <f t="shared" ca="1" si="11"/>
        <v/>
      </c>
      <c r="D100" s="69" t="str">
        <f t="shared" ca="1" si="12"/>
        <v/>
      </c>
      <c r="E100" s="69" t="str">
        <f t="shared" ca="1" si="13"/>
        <v/>
      </c>
      <c r="F100" s="61" t="str">
        <f t="shared" ca="1" si="14"/>
        <v/>
      </c>
      <c r="G100" s="69" t="str">
        <f t="shared" ca="1" si="15"/>
        <v/>
      </c>
      <c r="H100" s="70" t="str">
        <f ca="1">IF(C100="","",A100-MATCH(C100,F$10:F100,1)+1)</f>
        <v/>
      </c>
      <c r="I100" s="69" t="str">
        <f t="shared" ca="1" si="16"/>
        <v/>
      </c>
      <c r="J100" s="71" t="str">
        <f t="shared" ca="1" si="17"/>
        <v/>
      </c>
      <c r="L100" s="65">
        <v>90</v>
      </c>
      <c r="M100" s="66">
        <v>63</v>
      </c>
      <c r="N100" s="67">
        <v>4.2049930074663386E-2</v>
      </c>
      <c r="O100" s="67">
        <v>0.6622863986759483</v>
      </c>
      <c r="P100" s="67">
        <v>0.56525437675773638</v>
      </c>
      <c r="Q100" s="67">
        <v>3.5889166778268977E-2</v>
      </c>
      <c r="R100" s="68">
        <v>7.7939096852932363E-2</v>
      </c>
    </row>
    <row r="101" spans="1:18" ht="15.95" hidden="1" customHeight="1">
      <c r="A101" s="52">
        <v>91</v>
      </c>
      <c r="B101" s="61" t="str">
        <f t="shared" ca="1" si="10"/>
        <v/>
      </c>
      <c r="C101" s="61" t="str">
        <f t="shared" ca="1" si="11"/>
        <v/>
      </c>
      <c r="D101" s="69" t="str">
        <f t="shared" ca="1" si="12"/>
        <v/>
      </c>
      <c r="E101" s="69" t="str">
        <f t="shared" ca="1" si="13"/>
        <v/>
      </c>
      <c r="F101" s="61" t="str">
        <f t="shared" ca="1" si="14"/>
        <v/>
      </c>
      <c r="G101" s="69" t="str">
        <f t="shared" ca="1" si="15"/>
        <v/>
      </c>
      <c r="H101" s="70" t="str">
        <f ca="1">IF(C101="","",A101-MATCH(C101,F$10:F101,1)+1)</f>
        <v/>
      </c>
      <c r="I101" s="69" t="str">
        <f t="shared" ca="1" si="16"/>
        <v/>
      </c>
      <c r="J101" s="71" t="str">
        <f t="shared" ca="1" si="17"/>
        <v/>
      </c>
      <c r="L101" s="65">
        <v>91</v>
      </c>
      <c r="M101" s="66">
        <v>68</v>
      </c>
      <c r="N101" s="67">
        <v>4.9465606060397793E-2</v>
      </c>
      <c r="O101" s="67">
        <v>0.80705967907275045</v>
      </c>
      <c r="P101" s="67">
        <v>2.5187357616411803</v>
      </c>
      <c r="Q101" s="67">
        <v>0.15437618082806942</v>
      </c>
      <c r="R101" s="68">
        <v>0.20384178688846719</v>
      </c>
    </row>
    <row r="102" spans="1:18" ht="15.95" hidden="1" customHeight="1">
      <c r="A102" s="52">
        <v>92</v>
      </c>
      <c r="B102" s="61" t="str">
        <f t="shared" ca="1" si="10"/>
        <v/>
      </c>
      <c r="C102" s="61" t="str">
        <f t="shared" ca="1" si="11"/>
        <v/>
      </c>
      <c r="D102" s="69" t="str">
        <f t="shared" ca="1" si="12"/>
        <v/>
      </c>
      <c r="E102" s="69" t="str">
        <f t="shared" ca="1" si="13"/>
        <v/>
      </c>
      <c r="F102" s="61" t="str">
        <f t="shared" ca="1" si="14"/>
        <v/>
      </c>
      <c r="G102" s="69" t="str">
        <f t="shared" ca="1" si="15"/>
        <v/>
      </c>
      <c r="H102" s="70" t="str">
        <f ca="1">IF(C102="","",A102-MATCH(C102,F$10:F102,1)+1)</f>
        <v/>
      </c>
      <c r="I102" s="69" t="str">
        <f t="shared" ca="1" si="16"/>
        <v/>
      </c>
      <c r="J102" s="71" t="str">
        <f t="shared" ca="1" si="17"/>
        <v/>
      </c>
      <c r="L102" s="65">
        <v>92</v>
      </c>
      <c r="M102" s="66">
        <v>72</v>
      </c>
      <c r="N102" s="67">
        <v>4.7357243600555633E-2</v>
      </c>
      <c r="O102" s="67">
        <v>0.78183539049005568</v>
      </c>
      <c r="P102" s="67">
        <v>1.5183218341687132</v>
      </c>
      <c r="Q102" s="67">
        <v>9.1967615996125407E-2</v>
      </c>
      <c r="R102" s="68">
        <v>0.13932485959668109</v>
      </c>
    </row>
    <row r="103" spans="1:18" ht="15.95" hidden="1" customHeight="1">
      <c r="A103" s="52">
        <v>93</v>
      </c>
      <c r="B103" s="61" t="str">
        <f t="shared" ca="1" si="10"/>
        <v/>
      </c>
      <c r="C103" s="61" t="str">
        <f t="shared" ca="1" si="11"/>
        <v/>
      </c>
      <c r="D103" s="69" t="str">
        <f t="shared" ca="1" si="12"/>
        <v/>
      </c>
      <c r="E103" s="69" t="str">
        <f t="shared" ca="1" si="13"/>
        <v/>
      </c>
      <c r="F103" s="61" t="str">
        <f t="shared" ca="1" si="14"/>
        <v/>
      </c>
      <c r="G103" s="69" t="str">
        <f t="shared" ca="1" si="15"/>
        <v/>
      </c>
      <c r="H103" s="70" t="str">
        <f ca="1">IF(C103="","",A103-MATCH(C103,F$10:F103,1)+1)</f>
        <v/>
      </c>
      <c r="I103" s="69" t="str">
        <f t="shared" ca="1" si="16"/>
        <v/>
      </c>
      <c r="J103" s="71" t="str">
        <f t="shared" ca="1" si="17"/>
        <v/>
      </c>
      <c r="L103" s="65">
        <v>93</v>
      </c>
      <c r="M103" s="66">
        <v>59</v>
      </c>
      <c r="N103" s="67">
        <v>4.8424172549032564E-2</v>
      </c>
      <c r="O103" s="67">
        <v>0.69090930520595162</v>
      </c>
      <c r="P103" s="67">
        <v>1.6897935487936424</v>
      </c>
      <c r="Q103" s="67">
        <v>0.11843356828814723</v>
      </c>
      <c r="R103" s="68">
        <v>0.16685774083717983</v>
      </c>
    </row>
    <row r="104" spans="1:18" ht="15.95" hidden="1" customHeight="1">
      <c r="A104" s="52">
        <v>94</v>
      </c>
      <c r="B104" s="61" t="str">
        <f t="shared" ca="1" si="10"/>
        <v/>
      </c>
      <c r="C104" s="61" t="str">
        <f t="shared" ca="1" si="11"/>
        <v/>
      </c>
      <c r="D104" s="69" t="str">
        <f t="shared" ca="1" si="12"/>
        <v/>
      </c>
      <c r="E104" s="69" t="str">
        <f t="shared" ca="1" si="13"/>
        <v/>
      </c>
      <c r="F104" s="61" t="str">
        <f t="shared" ca="1" si="14"/>
        <v/>
      </c>
      <c r="G104" s="69" t="str">
        <f t="shared" ca="1" si="15"/>
        <v/>
      </c>
      <c r="H104" s="70" t="str">
        <f ca="1">IF(C104="","",A104-MATCH(C104,F$10:F104,1)+1)</f>
        <v/>
      </c>
      <c r="I104" s="69" t="str">
        <f t="shared" ca="1" si="16"/>
        <v/>
      </c>
      <c r="J104" s="71" t="str">
        <f t="shared" ca="1" si="17"/>
        <v/>
      </c>
      <c r="L104" s="65">
        <v>94</v>
      </c>
      <c r="M104" s="66">
        <v>64</v>
      </c>
      <c r="N104" s="67">
        <v>5.591163989014622E-2</v>
      </c>
      <c r="O104" s="67">
        <v>0.87253251281664745</v>
      </c>
      <c r="P104" s="67">
        <v>2.2697348546702654</v>
      </c>
      <c r="Q104" s="67">
        <v>0.14544397598523046</v>
      </c>
      <c r="R104" s="68">
        <v>0.20135561587537676</v>
      </c>
    </row>
    <row r="105" spans="1:18" ht="15.95" hidden="1" customHeight="1">
      <c r="A105" s="52">
        <v>95</v>
      </c>
      <c r="B105" s="61" t="str">
        <f t="shared" ca="1" si="10"/>
        <v/>
      </c>
      <c r="C105" s="61" t="str">
        <f t="shared" ca="1" si="11"/>
        <v/>
      </c>
      <c r="D105" s="69" t="str">
        <f t="shared" ca="1" si="12"/>
        <v/>
      </c>
      <c r="E105" s="69" t="str">
        <f t="shared" ca="1" si="13"/>
        <v/>
      </c>
      <c r="F105" s="61" t="str">
        <f t="shared" ca="1" si="14"/>
        <v/>
      </c>
      <c r="G105" s="69" t="str">
        <f t="shared" ca="1" si="15"/>
        <v/>
      </c>
      <c r="H105" s="70" t="str">
        <f ca="1">IF(C105="","",A105-MATCH(C105,F$10:F105,1)+1)</f>
        <v/>
      </c>
      <c r="I105" s="69" t="str">
        <f t="shared" ca="1" si="16"/>
        <v/>
      </c>
      <c r="J105" s="71" t="str">
        <f t="shared" ca="1" si="17"/>
        <v/>
      </c>
      <c r="L105" s="65">
        <v>95</v>
      </c>
      <c r="M105" s="66">
        <v>55</v>
      </c>
      <c r="N105" s="67">
        <v>5.4435871911344642E-2</v>
      </c>
      <c r="O105" s="67">
        <v>0.7301626665802553</v>
      </c>
      <c r="P105" s="67">
        <v>1.3262643964885146</v>
      </c>
      <c r="Q105" s="67">
        <v>9.8877088780723321E-2</v>
      </c>
      <c r="R105" s="68">
        <v>0.15331296069206798</v>
      </c>
    </row>
    <row r="106" spans="1:18" ht="15.95" hidden="1" customHeight="1">
      <c r="A106" s="52">
        <v>96</v>
      </c>
      <c r="B106" s="61" t="str">
        <f t="shared" ca="1" si="10"/>
        <v/>
      </c>
      <c r="C106" s="61" t="str">
        <f t="shared" ca="1" si="11"/>
        <v/>
      </c>
      <c r="D106" s="69" t="str">
        <f t="shared" ca="1" si="12"/>
        <v/>
      </c>
      <c r="E106" s="69" t="str">
        <f t="shared" ca="1" si="13"/>
        <v/>
      </c>
      <c r="F106" s="61" t="str">
        <f t="shared" ca="1" si="14"/>
        <v/>
      </c>
      <c r="G106" s="69" t="str">
        <f t="shared" ca="1" si="15"/>
        <v/>
      </c>
      <c r="H106" s="70" t="str">
        <f ca="1">IF(C106="","",A106-MATCH(C106,F$10:F106,1)+1)</f>
        <v/>
      </c>
      <c r="I106" s="69" t="str">
        <f t="shared" ca="1" si="16"/>
        <v/>
      </c>
      <c r="J106" s="71" t="str">
        <f t="shared" ca="1" si="17"/>
        <v/>
      </c>
      <c r="L106" s="65">
        <v>96</v>
      </c>
      <c r="M106" s="66">
        <v>52</v>
      </c>
      <c r="N106" s="67">
        <v>5.5187206556088317E-2</v>
      </c>
      <c r="O106" s="67">
        <v>0.71743368522914808</v>
      </c>
      <c r="P106" s="67">
        <v>0.93335904097664912</v>
      </c>
      <c r="Q106" s="67">
        <v>7.1796849305896082E-2</v>
      </c>
      <c r="R106" s="68">
        <v>0.12698405586198439</v>
      </c>
    </row>
    <row r="107" spans="1:18" ht="15.95" hidden="1" customHeight="1">
      <c r="A107" s="52">
        <v>97</v>
      </c>
      <c r="B107" s="61" t="str">
        <f t="shared" ca="1" si="10"/>
        <v/>
      </c>
      <c r="C107" s="61" t="str">
        <f t="shared" ca="1" si="11"/>
        <v/>
      </c>
      <c r="D107" s="69" t="str">
        <f t="shared" ca="1" si="12"/>
        <v/>
      </c>
      <c r="E107" s="69" t="str">
        <f t="shared" ca="1" si="13"/>
        <v/>
      </c>
      <c r="F107" s="61" t="str">
        <f t="shared" ca="1" si="14"/>
        <v/>
      </c>
      <c r="G107" s="69" t="str">
        <f t="shared" ca="1" si="15"/>
        <v/>
      </c>
      <c r="H107" s="70" t="str">
        <f ca="1">IF(C107="","",A107-MATCH(C107,F$10:F107,1)+1)</f>
        <v/>
      </c>
      <c r="I107" s="69" t="str">
        <f t="shared" ca="1" si="16"/>
        <v/>
      </c>
      <c r="J107" s="71" t="str">
        <f t="shared" ca="1" si="17"/>
        <v/>
      </c>
      <c r="L107" s="65">
        <v>97</v>
      </c>
      <c r="M107" s="66">
        <v>74</v>
      </c>
      <c r="N107" s="67">
        <v>4.6872615864121406E-2</v>
      </c>
      <c r="O107" s="67">
        <v>0.80627073962348261</v>
      </c>
      <c r="P107" s="67">
        <v>1.6276396857538202</v>
      </c>
      <c r="Q107" s="67">
        <v>9.4622967207225323E-2</v>
      </c>
      <c r="R107" s="68">
        <v>0.14149558307134674</v>
      </c>
    </row>
    <row r="108" spans="1:18" ht="15.95" hidden="1" customHeight="1">
      <c r="A108" s="52">
        <v>98</v>
      </c>
      <c r="B108" s="61" t="str">
        <f t="shared" ca="1" si="10"/>
        <v/>
      </c>
      <c r="C108" s="61" t="str">
        <f t="shared" ca="1" si="11"/>
        <v/>
      </c>
      <c r="D108" s="69" t="str">
        <f t="shared" ca="1" si="12"/>
        <v/>
      </c>
      <c r="E108" s="69" t="str">
        <f t="shared" ca="1" si="13"/>
        <v/>
      </c>
      <c r="F108" s="61" t="str">
        <f t="shared" ca="1" si="14"/>
        <v/>
      </c>
      <c r="G108" s="69" t="str">
        <f t="shared" ca="1" si="15"/>
        <v/>
      </c>
      <c r="H108" s="70" t="str">
        <f ca="1">IF(C108="","",A108-MATCH(C108,F$10:F108,1)+1)</f>
        <v/>
      </c>
      <c r="I108" s="69" t="str">
        <f t="shared" ca="1" si="16"/>
        <v/>
      </c>
      <c r="J108" s="71" t="str">
        <f t="shared" ca="1" si="17"/>
        <v/>
      </c>
      <c r="L108" s="65">
        <v>98</v>
      </c>
      <c r="M108" s="66">
        <v>72</v>
      </c>
      <c r="N108" s="67">
        <v>4.593963390817165E-2</v>
      </c>
      <c r="O108" s="67">
        <v>0.79780559736366519</v>
      </c>
      <c r="P108" s="67">
        <v>4.2255123142000981</v>
      </c>
      <c r="Q108" s="67">
        <v>0.24331552627643235</v>
      </c>
      <c r="R108" s="68">
        <v>0.28925516018460384</v>
      </c>
    </row>
    <row r="109" spans="1:18" ht="15.95" customHeight="1">
      <c r="A109" s="52">
        <v>99</v>
      </c>
      <c r="B109" s="61" t="str">
        <f t="shared" ca="1" si="10"/>
        <v/>
      </c>
      <c r="C109" s="61" t="str">
        <f t="shared" ca="1" si="11"/>
        <v/>
      </c>
      <c r="D109" s="69" t="str">
        <f t="shared" ca="1" si="12"/>
        <v/>
      </c>
      <c r="E109" s="69" t="str">
        <f t="shared" ca="1" si="13"/>
        <v/>
      </c>
      <c r="F109" s="61" t="str">
        <f t="shared" ca="1" si="14"/>
        <v/>
      </c>
      <c r="G109" s="69" t="str">
        <f t="shared" ca="1" si="15"/>
        <v/>
      </c>
      <c r="H109" s="70" t="str">
        <f ca="1">IF(C109="","",A109-MATCH(C109,F$10:F109,1)+1)</f>
        <v/>
      </c>
      <c r="I109" s="69" t="str">
        <f t="shared" ca="1" si="16"/>
        <v/>
      </c>
      <c r="J109" s="71" t="str">
        <f t="shared" ca="1" si="17"/>
        <v/>
      </c>
      <c r="L109" s="65">
        <v>99</v>
      </c>
      <c r="M109" s="66">
        <v>56</v>
      </c>
      <c r="N109" s="67">
        <v>4.9373427912674357E-2</v>
      </c>
      <c r="O109" s="67">
        <v>0.66661814522565987</v>
      </c>
      <c r="P109" s="67">
        <v>0.97250938926370789</v>
      </c>
      <c r="Q109" s="67">
        <v>7.2029425795117688E-2</v>
      </c>
      <c r="R109" s="68">
        <v>0.12140285370779202</v>
      </c>
    </row>
    <row r="110" spans="1:18" ht="15.95" customHeight="1" thickBot="1">
      <c r="A110" s="72">
        <v>100</v>
      </c>
      <c r="B110" s="61" t="str">
        <f t="shared" ca="1" si="10"/>
        <v/>
      </c>
      <c r="C110" s="61" t="str">
        <f t="shared" ca="1" si="11"/>
        <v/>
      </c>
      <c r="D110" s="69" t="str">
        <f t="shared" ca="1" si="12"/>
        <v/>
      </c>
      <c r="E110" s="69" t="str">
        <f t="shared" ca="1" si="13"/>
        <v/>
      </c>
      <c r="F110" s="61" t="str">
        <f t="shared" ca="1" si="14"/>
        <v/>
      </c>
      <c r="G110" s="69" t="str">
        <f t="shared" ca="1" si="15"/>
        <v/>
      </c>
      <c r="H110" s="70" t="str">
        <f ca="1">IF(C110="","",A110-MATCH(C110,F$10:F110,1)+1)</f>
        <v/>
      </c>
      <c r="I110" s="69" t="str">
        <f t="shared" ca="1" si="16"/>
        <v/>
      </c>
      <c r="J110" s="71" t="str">
        <f t="shared" ca="1" si="17"/>
        <v/>
      </c>
      <c r="L110" s="73">
        <v>100</v>
      </c>
      <c r="M110" s="74">
        <v>54</v>
      </c>
      <c r="N110" s="75">
        <v>4.3189860929049605E-2</v>
      </c>
      <c r="O110" s="75">
        <v>0.58306312254216963</v>
      </c>
      <c r="P110" s="75">
        <v>0.71764053556587537</v>
      </c>
      <c r="Q110" s="75">
        <v>5.315855819006484E-2</v>
      </c>
      <c r="R110" s="76">
        <v>9.6348419119114459E-2</v>
      </c>
    </row>
    <row r="111" spans="1:18" ht="14.25">
      <c r="A111" s="77" t="s">
        <v>33</v>
      </c>
      <c r="B111" s="78"/>
      <c r="C111" s="78"/>
      <c r="E111" s="79">
        <f ca="1">SUM(E11:E110)</f>
        <v>2.4401268805163614</v>
      </c>
      <c r="F111" s="80"/>
      <c r="G111" s="80"/>
      <c r="I111" s="81">
        <f ca="1">SUM(I11:I110)</f>
        <v>2.7684708471025612</v>
      </c>
      <c r="J111" s="81">
        <f ca="1">SUM(J11:J110)</f>
        <v>5.2085977276189235</v>
      </c>
    </row>
    <row r="112" spans="1:18" ht="14.25">
      <c r="A112" s="78" t="s">
        <v>34</v>
      </c>
      <c r="B112" s="78"/>
      <c r="C112" s="78"/>
      <c r="E112" s="82">
        <f ca="1">E111/$C$7</f>
        <v>4.5187534824377061E-2</v>
      </c>
      <c r="F112" s="80"/>
      <c r="G112" s="80"/>
      <c r="I112" s="82">
        <f ca="1">I111/$C$7</f>
        <v>5.1267978650047431E-2</v>
      </c>
      <c r="J112" s="82">
        <f ca="1">J111/$C$7</f>
        <v>9.6455513474424506E-2</v>
      </c>
    </row>
    <row r="115" spans="3:3" ht="14.25">
      <c r="C115" s="4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2013-11-05T11:46:26Z</dcterms:modified>
</cp:coreProperties>
</file>