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45262\Documents\GitHub\CompFin\Week 4\"/>
    </mc:Choice>
  </mc:AlternateContent>
  <xr:revisionPtr revIDLastSave="0" documentId="13_ncr:1_{87E88DBD-DA2D-4061-B2AF-B06B2C245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F22" i="1" s="1"/>
  <c r="K22" i="1" l="1"/>
  <c r="C13" i="1"/>
  <c r="B23" i="1" l="1"/>
  <c r="K23" i="1" l="1"/>
  <c r="F23" i="1"/>
  <c r="B24" i="1"/>
  <c r="K24" i="1" s="1"/>
  <c r="F24" i="1" l="1"/>
  <c r="B25" i="1"/>
  <c r="B26" i="1" l="1"/>
  <c r="K26" i="1" s="1"/>
  <c r="K25" i="1"/>
  <c r="F25" i="1"/>
  <c r="B27" i="1" l="1"/>
  <c r="K27" i="1" s="1"/>
  <c r="F26" i="1"/>
  <c r="B28" i="1" l="1"/>
  <c r="K28" i="1" s="1"/>
  <c r="F27" i="1"/>
  <c r="B29" i="1" l="1"/>
  <c r="K29" i="1" s="1"/>
  <c r="F28" i="1"/>
  <c r="B30" i="1" l="1"/>
  <c r="K30" i="1" s="1"/>
  <c r="F29" i="1"/>
  <c r="B31" i="1" l="1"/>
  <c r="K31" i="1" s="1"/>
  <c r="F30" i="1"/>
  <c r="B32" i="1" l="1"/>
  <c r="K32" i="1" s="1"/>
  <c r="F31" i="1"/>
  <c r="B33" i="1" l="1"/>
  <c r="K33" i="1" s="1"/>
  <c r="F32" i="1"/>
  <c r="B34" i="1" l="1"/>
  <c r="K34" i="1" s="1"/>
  <c r="F33" i="1"/>
  <c r="B35" i="1" l="1"/>
  <c r="K35" i="1" s="1"/>
  <c r="F34" i="1"/>
  <c r="B36" i="1" l="1"/>
  <c r="K36" i="1" s="1"/>
  <c r="F35" i="1"/>
  <c r="B37" i="1" l="1"/>
  <c r="K37" i="1" s="1"/>
  <c r="F36" i="1"/>
  <c r="B38" i="1" l="1"/>
  <c r="K38" i="1" s="1"/>
  <c r="F37" i="1"/>
  <c r="B39" i="1" l="1"/>
  <c r="K39" i="1" s="1"/>
  <c r="F38" i="1"/>
  <c r="B40" i="1" l="1"/>
  <c r="K40" i="1" s="1"/>
  <c r="F39" i="1"/>
  <c r="F40" i="1" l="1"/>
  <c r="B41" i="1"/>
  <c r="K41" i="1" s="1"/>
  <c r="B42" i="1"/>
  <c r="K42" i="1" s="1"/>
  <c r="F41" i="1" l="1"/>
  <c r="F42" i="1"/>
  <c r="B43" i="1"/>
  <c r="K43" i="1" s="1"/>
  <c r="F43" i="1" l="1"/>
  <c r="B44" i="1"/>
  <c r="K44" i="1" s="1"/>
  <c r="F44" i="1" l="1"/>
  <c r="B45" i="1"/>
  <c r="K45" i="1" s="1"/>
  <c r="F45" i="1" l="1"/>
  <c r="B46" i="1"/>
  <c r="K46" i="1" l="1"/>
  <c r="B47" i="1"/>
  <c r="F46" i="1"/>
  <c r="K47" i="1"/>
  <c r="F47" i="1" l="1"/>
  <c r="B48" i="1"/>
  <c r="K48" i="1" s="1"/>
  <c r="F48" i="1" l="1"/>
  <c r="B49" i="1"/>
  <c r="K49" i="1" s="1"/>
  <c r="F49" i="1" l="1"/>
  <c r="B50" i="1"/>
  <c r="K50" i="1" s="1"/>
  <c r="F50" i="1" l="1"/>
  <c r="B51" i="1"/>
  <c r="K51" i="1" s="1"/>
  <c r="F51" i="1" l="1"/>
  <c r="B52" i="1"/>
  <c r="K52" i="1" s="1"/>
  <c r="F52" i="1" l="1"/>
  <c r="B53" i="1"/>
  <c r="K53" i="1" s="1"/>
  <c r="F53" i="1" l="1"/>
  <c r="B54" i="1"/>
  <c r="K54" i="1" s="1"/>
  <c r="F54" i="1" l="1"/>
  <c r="B55" i="1"/>
  <c r="K55" i="1" s="1"/>
  <c r="F55" i="1" l="1"/>
  <c r="B56" i="1"/>
  <c r="K56" i="1" s="1"/>
  <c r="F56" i="1" l="1"/>
  <c r="B57" i="1"/>
  <c r="K57" i="1" s="1"/>
  <c r="F57" i="1" l="1"/>
  <c r="B58" i="1"/>
  <c r="K58" i="1" s="1"/>
  <c r="F58" i="1" l="1"/>
  <c r="B59" i="1"/>
  <c r="K59" i="1" s="1"/>
  <c r="F59" i="1" l="1"/>
  <c r="B60" i="1"/>
  <c r="K60" i="1" s="1"/>
  <c r="F60" i="1" l="1"/>
  <c r="B61" i="1"/>
  <c r="K61" i="1" s="1"/>
  <c r="F61" i="1" l="1"/>
  <c r="B62" i="1"/>
  <c r="K62" i="1" s="1"/>
  <c r="F62" i="1" l="1"/>
  <c r="B63" i="1"/>
  <c r="K63" i="1" s="1"/>
  <c r="F63" i="1" l="1"/>
  <c r="B64" i="1"/>
  <c r="K64" i="1" s="1"/>
  <c r="F64" i="1" l="1"/>
  <c r="B65" i="1"/>
  <c r="K65" i="1" s="1"/>
  <c r="F65" i="1" l="1"/>
  <c r="B66" i="1"/>
  <c r="K66" i="1" s="1"/>
  <c r="F66" i="1" l="1"/>
  <c r="B67" i="1"/>
  <c r="K67" i="1" s="1"/>
  <c r="F67" i="1" l="1"/>
  <c r="B68" i="1"/>
  <c r="K68" i="1" s="1"/>
  <c r="F68" i="1" l="1"/>
  <c r="B69" i="1"/>
  <c r="K69" i="1" s="1"/>
  <c r="F69" i="1" l="1"/>
  <c r="B70" i="1"/>
  <c r="K70" i="1" s="1"/>
  <c r="F70" i="1" l="1"/>
  <c r="B71" i="1"/>
  <c r="K71" i="1" s="1"/>
  <c r="F71" i="1" l="1"/>
  <c r="B72" i="1"/>
  <c r="K72" i="1" s="1"/>
  <c r="F72" i="1" l="1"/>
  <c r="H22" i="1" a="1"/>
  <c r="H24" i="1" l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I23" i="1"/>
  <c r="I49" i="1"/>
  <c r="I36" i="1"/>
  <c r="L22" i="1" a="1"/>
  <c r="I44" i="1"/>
  <c r="I39" i="1"/>
  <c r="I70" i="1"/>
  <c r="I57" i="1"/>
  <c r="I48" i="1"/>
  <c r="I67" i="1"/>
  <c r="I42" i="1"/>
  <c r="I30" i="1"/>
  <c r="I66" i="1"/>
  <c r="I41" i="1"/>
  <c r="I31" i="1"/>
  <c r="I52" i="1"/>
  <c r="I45" i="1"/>
  <c r="I51" i="1"/>
  <c r="I60" i="1"/>
  <c r="I69" i="1"/>
  <c r="I65" i="1"/>
  <c r="I37" i="1"/>
  <c r="I28" i="1"/>
  <c r="I68" i="1"/>
  <c r="I27" i="1"/>
  <c r="I24" i="1"/>
  <c r="I29" i="1"/>
  <c r="I63" i="1"/>
  <c r="I22" i="1"/>
  <c r="I72" i="1"/>
  <c r="I43" i="1"/>
  <c r="I25" i="1"/>
  <c r="I62" i="1"/>
  <c r="I55" i="1"/>
  <c r="I50" i="1"/>
  <c r="I71" i="1"/>
  <c r="I46" i="1"/>
  <c r="I56" i="1"/>
  <c r="I47" i="1"/>
  <c r="I59" i="1"/>
  <c r="I61" i="1"/>
  <c r="I54" i="1"/>
  <c r="I26" i="1"/>
  <c r="I40" i="1"/>
  <c r="I64" i="1"/>
  <c r="I34" i="1"/>
  <c r="I53" i="1"/>
  <c r="I35" i="1"/>
  <c r="I58" i="1"/>
  <c r="I32" i="1"/>
  <c r="I33" i="1"/>
  <c r="I38" i="1"/>
  <c r="L35" i="1" l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0" i="1" s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</calcChain>
</file>

<file path=xl/sharedStrings.xml><?xml version="1.0" encoding="utf-8"?>
<sst xmlns="http://schemas.openxmlformats.org/spreadsheetml/2006/main" count="31" uniqueCount="22">
  <si>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</si>
  <si>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</si>
  <si>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</si>
  <si>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</si>
  <si>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</si>
  <si>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</si>
  <si>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</si>
  <si>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</si>
  <si>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</si>
  <si>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</si>
  <si>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</si>
  <si>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</si>
  <si>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</si>
  <si>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</si>
  <si>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</si>
  <si>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</si>
  <si>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</si>
  <si>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</si>
  <si>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</si>
  <si>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eq (4) slide 2</t>
  </si>
  <si>
    <t>BachImpl</t>
  </si>
  <si>
    <t>time to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</si>
</sst>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Sheet1!$L$22:$L$72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393220</xdr:colOff>
      <xdr:row>4</xdr:row>
      <xdr:rowOff>140537</xdr:rowOff>
    </xdr:from>
    <xdr:to>
      <xdr:col>20</xdr:col>
      <xdr:colOff>606005</xdr:colOff>
      <xdr:row>19</xdr:row>
      <xdr:rowOff>175762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2"/>
  <sheetViews>
    <sheetView tabSelected="1" zoomScale="80" zoomScaleNormal="80" workbookViewId="0">
      <selection activeCell="I3" sqref="I3"/>
    </sheetView>
  </sheetViews>
  <sheetFormatPr defaultRowHeight="15" x14ac:dyDescent="0.25"/>
  <cols>
    <col min="2" max="2" width="12" bestFit="1" customWidth="1"/>
    <col min="11" max="11" width="11.85546875" bestFit="1" customWidth="1"/>
  </cols>
  <sheetData>
    <row r="2" spans="2:12" x14ac:dyDescent="0.25">
      <c r="B2" t="s">
        <v>6</v>
      </c>
      <c r="C2">
        <v>0.25</v>
      </c>
      <c r="E2" t="s">
        <v>21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-0.25</v>
      </c>
    </row>
    <row r="12" spans="2:12" x14ac:dyDescent="0.25">
      <c r="B12" t="s">
        <v>12</v>
      </c>
      <c r="C12">
        <f ca="1">C3+C8*C6*SQRT(C2)</f>
        <v>0.25</v>
      </c>
    </row>
    <row r="13" spans="2:12" x14ac:dyDescent="0.25">
      <c r="B13" t="s">
        <v>13</v>
      </c>
      <c r="C13">
        <f ca="1"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-0.01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2" x14ac:dyDescent="0.25">
      <c r="B17" t="s">
        <v>2</v>
      </c>
      <c r="C17">
        <v>-1</v>
      </c>
      <c r="K17" s="1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J20" s="2" t="s">
        <v>19</v>
      </c>
      <c r="L20">
        <f ca="1">SUMPRODUCT(L22:L72,F22:F72)</f>
        <v>2.5483573706216622E-2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I21" t="s">
        <v>20</v>
      </c>
      <c r="K21" t="s">
        <v>17</v>
      </c>
    </row>
    <row r="22" spans="2:12" x14ac:dyDescent="0.25">
      <c r="B22">
        <f ca="1">C11</f>
        <v>-0.25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6.4107519555457315E-6</v>
      </c>
    </row>
    <row r="23" spans="2:12" x14ac:dyDescent="0.25">
      <c r="B23">
        <f t="shared" ref="B23:B54" ca="1" si="0">B22+$C$13</f>
        <v>-0.24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1.2322023816333292E-7</v>
      </c>
      <c r="I23">
        <f ca="1">_xll.xBachelierImplied($C$2,$F$15,H23,B23+$C$5*$C$2)</f>
        <v>0.10820001912515051</v>
      </c>
      <c r="K23">
        <f t="shared" ref="K23:K72" ca="1" si="5">IF(ABS(B23-$C$3)&lt;0.0000000001,1,0)</f>
        <v>0</v>
      </c>
      <c r="L23">
        <f ca="1"/>
        <v>2.8190054797883341E-6</v>
      </c>
    </row>
    <row r="24" spans="2:12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2.9965161163662984E-7</v>
      </c>
      <c r="I24">
        <f ca="1">_xll.xBachelierImplied($C$2,$F$15,H24,B24+$C$5*$C$2)</f>
        <v>0.10843830940477074</v>
      </c>
      <c r="K24">
        <f t="shared" ca="1" si="5"/>
        <v>0</v>
      </c>
      <c r="L24">
        <f ca="1"/>
        <v>6.8046775350601484E-6</v>
      </c>
    </row>
    <row r="25" spans="2:12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6.0398256824070033E-7</v>
      </c>
      <c r="I25">
        <f ca="1">_xll.xBachelierImplied($C$2,$F$15,H25,B25+$C$5*$C$2)</f>
        <v>0.10776623761685616</v>
      </c>
      <c r="K25">
        <f t="shared" ca="1" si="5"/>
        <v>0</v>
      </c>
      <c r="L25">
        <f ca="1"/>
        <v>1.3566000574061501E-5</v>
      </c>
    </row>
    <row r="26" spans="2:12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1.1616978173003535E-6</v>
      </c>
      <c r="I26">
        <f ca="1">_xll.xBachelierImplied($C$2,$F$15,H26,B26+$C$5*$C$2)</f>
        <v>0.10689052039837565</v>
      </c>
      <c r="K26">
        <f t="shared" ca="1" si="5"/>
        <v>0</v>
      </c>
      <c r="L26">
        <f ca="1"/>
        <v>2.5742124333696047E-5</v>
      </c>
    </row>
    <row r="27" spans="2:12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2.1964954916766297E-6</v>
      </c>
      <c r="I27">
        <f ca="1">_xll.xBachelierImplied($C$2,$F$15,H27,B27+$C$5*$C$2)</f>
        <v>0.10597694316535662</v>
      </c>
      <c r="K27">
        <f t="shared" ca="1" si="5"/>
        <v>0</v>
      </c>
      <c r="L27">
        <f ca="1"/>
        <v>4.791717426616474E-5</v>
      </c>
    </row>
    <row r="28" spans="2:12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4.1113928676518577E-6</v>
      </c>
      <c r="I28">
        <f ca="1">_xll.xBachelierImplied($C$2,$F$15,H28,B28+$C$5*$C$2)</f>
        <v>0.10507410600092583</v>
      </c>
      <c r="K28">
        <f t="shared" ca="1" si="5"/>
        <v>0</v>
      </c>
      <c r="L28">
        <f ca="1"/>
        <v>8.8117594290314927E-5</v>
      </c>
    </row>
    <row r="29" spans="2:12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7.6283456136717069E-6</v>
      </c>
      <c r="I29">
        <f ca="1">_xll.xBachelierImplied($C$2,$F$15,H29,B29+$C$5*$C$2)</f>
        <v>0.1042004628306436</v>
      </c>
      <c r="K29">
        <f t="shared" ca="1" si="5"/>
        <v>0</v>
      </c>
      <c r="L29">
        <f ca="1"/>
        <v>1.6026073477897176E-4</v>
      </c>
    </row>
    <row r="30" spans="2:12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1.4025662075083168E-5</v>
      </c>
      <c r="I30">
        <f ca="1">_xll.xBachelierImplied($C$2,$F$15,H30,B30+$C$5*$C$2)</f>
        <v>0.10336700795689546</v>
      </c>
      <c r="K30">
        <f t="shared" ca="1" si="5"/>
        <v>0</v>
      </c>
      <c r="L30">
        <f ca="1"/>
        <v>2.8806456680216254E-4</v>
      </c>
    </row>
    <row r="31" spans="2:12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2.5533367033211357E-5</v>
      </c>
      <c r="I31">
        <f ca="1">_xll.xBachelierImplied($C$2,$F$15,H31,B31+$C$5*$C$2)</f>
        <v>0.1025836601442104</v>
      </c>
      <c r="K31">
        <f t="shared" ca="1" si="5"/>
        <v>0</v>
      </c>
      <c r="L31">
        <f ca="1"/>
        <v>5.1105319780145883E-4</v>
      </c>
    </row>
    <row r="32" spans="2:12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4.5973827242358018E-5</v>
      </c>
      <c r="I32">
        <f ca="1">_xll.xBachelierImplied($C$2,$F$15,H32,B32+$C$5*$C$2)</f>
        <v>0.10186115026182907</v>
      </c>
      <c r="K32">
        <f t="shared" ca="1" si="5"/>
        <v>0</v>
      </c>
      <c r="L32">
        <f ca="1"/>
        <v>8.9328280103457972E-4</v>
      </c>
    </row>
    <row r="33" spans="2:12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8.1764339129122705E-5</v>
      </c>
      <c r="I33">
        <f ca="1">_xll.xBachelierImplied($C$2,$F$15,H33,B33+$C$5*$C$2)</f>
        <v>0.10121155618354818</v>
      </c>
      <c r="K33">
        <f t="shared" ca="1" si="5"/>
        <v>0</v>
      </c>
      <c r="L33">
        <f ca="1"/>
        <v>1.5350088452840212E-3</v>
      </c>
    </row>
    <row r="34" spans="2:12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1.4341717764777256E-4</v>
      </c>
      <c r="I34">
        <f ca="1">_xll.xBachelierImplied($C$2,$F$15,H34,B34+$C$5*$C$2)</f>
        <v>0.10064825224121085</v>
      </c>
      <c r="K34">
        <f t="shared" ca="1" si="5"/>
        <v>0</v>
      </c>
      <c r="L34">
        <f ca="1"/>
        <v>2.5862345162289157E-3</v>
      </c>
    </row>
    <row r="35" spans="2:12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2.4765169131308934E-4</v>
      </c>
      <c r="I35">
        <f ca="1">_xll.xBachelierImplied($C$2,$F$15,H35,B35+$C$5*$C$2)</f>
        <v>0.10018528878177214</v>
      </c>
      <c r="K35">
        <f t="shared" ca="1" si="5"/>
        <v>0</v>
      </c>
      <c r="L35">
        <f ca="1"/>
        <v>4.2581684456865325E-3</v>
      </c>
    </row>
    <row r="36" spans="2:12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4.2011861490486149E-4</v>
      </c>
      <c r="I36">
        <f ca="1">_xll.xBachelierImplied($C$2,$F$15,H36,B36+$C$5*$C$2)</f>
        <v>9.9835859420412176E-2</v>
      </c>
      <c r="K36">
        <f t="shared" ca="1" si="5"/>
        <v>0</v>
      </c>
      <c r="L36">
        <f ca="1"/>
        <v>6.8232414591456268E-3</v>
      </c>
    </row>
    <row r="37" spans="2:12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6.9845037981896836E-4</v>
      </c>
      <c r="I37">
        <f ca="1">_xll.xBachelierImplied($C$2,$F$15,H37,B37+$C$5*$C$2)</f>
        <v>9.9609210529577136E-2</v>
      </c>
      <c r="K37">
        <f t="shared" ca="1" si="5"/>
        <v>0</v>
      </c>
      <c r="L37">
        <f ca="1"/>
        <v>1.0586484365381173E-2</v>
      </c>
    </row>
    <row r="38" spans="2:12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1.1348246940539215E-3</v>
      </c>
      <c r="I38">
        <f ca="1">_xll.xBachelierImplied($C$2,$F$15,H38,B38+$C$5*$C$2)</f>
        <v>9.9505093802461544E-2</v>
      </c>
      <c r="K38">
        <f t="shared" ca="1" si="5"/>
        <v>0</v>
      </c>
      <c r="L38">
        <f ca="1"/>
        <v>1.5804255048325597E-2</v>
      </c>
    </row>
    <row r="39" spans="2:12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1.7965342247765847E-3</v>
      </c>
      <c r="I39">
        <f ca="1">_xll.xBachelierImplied($C$2,$F$15,H39,B39+$C$5*$C$2)</f>
        <v>9.9505061551070625E-2</v>
      </c>
      <c r="K39">
        <f t="shared" ca="1" si="5"/>
        <v>0</v>
      </c>
      <c r="L39">
        <f ca="1"/>
        <v>2.253352170659292E-2</v>
      </c>
    </row>
    <row r="40" spans="2:12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2.7627274916104737E-3</v>
      </c>
      <c r="I40">
        <f ca="1">_xll.xBachelierImplied($C$2,$F$15,H40,B40+$C$5*$C$2)</f>
        <v>9.9561971846138311E-2</v>
      </c>
      <c r="K40">
        <f t="shared" ca="1" si="5"/>
        <v>0</v>
      </c>
      <c r="L40">
        <f ca="1"/>
        <v>3.0448373639822626E-2</v>
      </c>
    </row>
    <row r="41" spans="2:12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4.1170769499093152E-3</v>
      </c>
      <c r="I41">
        <f ca="1">_xll.xBachelierImplied($C$2,$F$15,H41,B41+$C$5*$C$2)</f>
        <v>9.9596684731069265E-2</v>
      </c>
      <c r="K41">
        <f t="shared" ca="1" si="5"/>
        <v>0</v>
      </c>
      <c r="L41">
        <f ca="1"/>
        <v>3.8815619160710746E-2</v>
      </c>
    </row>
    <row r="42" spans="2:12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5.9424560164643581E-3</v>
      </c>
      <c r="I42">
        <f ca="1">_xll.xBachelierImplied($C$2,$F$15,H42,B42+$C$5*$C$2)</f>
        <v>9.9530478285689325E-2</v>
      </c>
      <c r="K42">
        <f t="shared" ca="1" si="5"/>
        <v>0</v>
      </c>
      <c r="L42">
        <f ca="1"/>
        <v>4.7102960832646805E-2</v>
      </c>
    </row>
    <row r="43" spans="2:12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8.3355975689457067E-3</v>
      </c>
      <c r="I43">
        <f ca="1">_xll.xBachelierImplied($C$2,$F$15,H43,B43+$C$5*$C$2)</f>
        <v>9.9410945975557441E-2</v>
      </c>
      <c r="K43">
        <f t="shared" ca="1" si="5"/>
        <v>0</v>
      </c>
      <c r="L43">
        <f ca="1"/>
        <v>5.6776248596095896E-2</v>
      </c>
    </row>
    <row r="44" spans="2:12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1.1456325248170821E-2</v>
      </c>
      <c r="I44">
        <f ca="1">_xll.xBachelierImplied($C$2,$F$15,H44,B44+$C$5*$C$2)</f>
        <v>9.9643547645624428E-2</v>
      </c>
      <c r="K44">
        <f t="shared" ca="1" si="5"/>
        <v>0</v>
      </c>
      <c r="L44">
        <f ca="1"/>
        <v>7.2758612676078874E-2</v>
      </c>
    </row>
    <row r="45" spans="2:12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1.5483573706209324E-2</v>
      </c>
      <c r="I45">
        <f ca="1">_xll.xBachelierImplied($C$2,$F$15,H45,B45+$C$5*$C$2)</f>
        <v>0.10071001115348328</v>
      </c>
      <c r="K45">
        <f t="shared" ca="1" si="5"/>
        <v>0</v>
      </c>
      <c r="L45">
        <f ca="1"/>
        <v>9.0652077882168253E-2</v>
      </c>
    </row>
    <row r="46" spans="2:12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8.6736173798840355E-17</v>
      </c>
      <c r="H46">
        <f ca="1"/>
        <v>1.9555105220018916E-2</v>
      </c>
      <c r="I46">
        <f ca="1">_xll.xBachelierImplied($C$2,$F$15,H46,B46+$C$5*$C$2)</f>
        <v>9.8034759315767078E-2</v>
      </c>
      <c r="K46">
        <f t="shared" ca="1" si="5"/>
        <v>0</v>
      </c>
      <c r="L46">
        <f ca="1"/>
        <v>4.4283055774956698E-3</v>
      </c>
    </row>
    <row r="47" spans="2:12" x14ac:dyDescent="0.25">
      <c r="B47">
        <f ca="1">B46+$C$13</f>
        <v>8.6736173798840355E-17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1.0000000000000087E-2</v>
      </c>
      <c r="H47" s="3">
        <f ca="1"/>
        <v>2.5483573706216636E-2</v>
      </c>
      <c r="I47">
        <f ca="1">_xll.xBachelierImplied($C$2,$F$15,H47,B47+$C$5*$C$2)</f>
        <v>0.10071001115352057</v>
      </c>
      <c r="K47">
        <f t="shared" ca="1" si="5"/>
        <v>1</v>
      </c>
      <c r="L47">
        <f ca="1"/>
        <v>0.18569369723896881</v>
      </c>
    </row>
    <row r="48" spans="2:12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2.0000000000000087E-2</v>
      </c>
      <c r="H48">
        <f ca="1"/>
        <v>3.1456325248189317E-2</v>
      </c>
      <c r="I48">
        <f ca="1">_xll.xBachelierImplied($C$2,$F$15,H48,B48+$C$5*$C$2)</f>
        <v>9.9643547645724764E-2</v>
      </c>
      <c r="K48">
        <f t="shared" ca="1" si="5"/>
        <v>0</v>
      </c>
      <c r="L48">
        <f ca="1"/>
        <v>4.4283055774956698E-3</v>
      </c>
    </row>
    <row r="49" spans="2:12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3.0000000000000089E-2</v>
      </c>
      <c r="H49">
        <f ca="1"/>
        <v>3.8335597568985219E-2</v>
      </c>
      <c r="I49">
        <f ca="1">_xll.xBachelierImplied($C$2,$F$15,H49,B49+$C$5*$C$2)</f>
        <v>9.9410945975794862E-2</v>
      </c>
      <c r="K49">
        <f t="shared" ca="1" si="5"/>
        <v>0</v>
      </c>
      <c r="L49">
        <f ca="1"/>
        <v>9.0652077882168225E-2</v>
      </c>
    </row>
    <row r="50" spans="2:12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4.0000000000000091E-2</v>
      </c>
      <c r="H50">
        <f ca="1"/>
        <v>4.5942456016545785E-2</v>
      </c>
      <c r="I50">
        <f ca="1">_xll.xBachelierImplied($C$2,$F$15,H50,B50+$C$5*$C$2)</f>
        <v>9.9530478286252819E-2</v>
      </c>
      <c r="K50">
        <f t="shared" ca="1" si="5"/>
        <v>0</v>
      </c>
      <c r="L50">
        <f ca="1"/>
        <v>7.2758612676078901E-2</v>
      </c>
    </row>
    <row r="51" spans="2:12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5.0000000000000093E-2</v>
      </c>
      <c r="H51">
        <f ca="1"/>
        <v>5.4117076950075615E-2</v>
      </c>
      <c r="I51">
        <f ca="1">_xll.xBachelierImplied($C$2,$F$15,H51,B51+$C$5*$C$2)</f>
        <v>9.9596684732448815E-2</v>
      </c>
      <c r="K51">
        <f t="shared" ca="1" si="5"/>
        <v>0</v>
      </c>
      <c r="L51">
        <f ca="1"/>
        <v>5.6776248596095868E-2</v>
      </c>
    </row>
    <row r="52" spans="2:12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6.0000000000000095E-2</v>
      </c>
      <c r="H52">
        <f ca="1"/>
        <v>6.276272749194893E-2</v>
      </c>
      <c r="I52">
        <f ca="1">_xll.xBachelierImplied($C$2,$F$15,H52,B52+$C$5*$C$2)</f>
        <v>9.9561971849645686E-2</v>
      </c>
      <c r="K52">
        <f t="shared" ca="1" si="5"/>
        <v>0</v>
      </c>
      <c r="L52">
        <f ca="1"/>
        <v>4.7102960832646798E-2</v>
      </c>
    </row>
    <row r="53" spans="2:12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7.000000000000009E-2</v>
      </c>
      <c r="H53">
        <f ca="1"/>
        <v>7.1796534225464018E-2</v>
      </c>
      <c r="I53">
        <f ca="1">_xll.xBachelierImplied($C$2,$F$15,H53,B53+$C$5*$C$2)</f>
        <v>9.9505061560342389E-2</v>
      </c>
      <c r="K53">
        <f t="shared" ca="1" si="5"/>
        <v>0</v>
      </c>
      <c r="L53">
        <f ca="1"/>
        <v>3.8815619160710739E-2</v>
      </c>
    </row>
    <row r="54" spans="2:12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8.0000000000000085E-2</v>
      </c>
      <c r="H54">
        <f ca="1"/>
        <v>8.1134824695447624E-2</v>
      </c>
      <c r="I54">
        <f ca="1">_xll.xBachelierImplied($C$2,$F$15,H54,B54+$C$5*$C$2)</f>
        <v>9.9505093827912575E-2</v>
      </c>
      <c r="K54">
        <f t="shared" ca="1" si="5"/>
        <v>0</v>
      </c>
      <c r="L54">
        <f ca="1"/>
        <v>3.0448373639822609E-2</v>
      </c>
    </row>
    <row r="55" spans="2:12" x14ac:dyDescent="0.25">
      <c r="B55">
        <f t="shared" ref="B55:B72" ca="1" si="6">B54+$C$13</f>
        <v>8.0000000000000085E-2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9.000000000000008E-2</v>
      </c>
      <c r="H55">
        <f ca="1"/>
        <v>9.0698450382639295E-2</v>
      </c>
      <c r="I55">
        <f ca="1">_xll.xBachelierImplied($C$2,$F$15,H55,B55+$C$5*$C$2)</f>
        <v>9.9609210601936699E-2</v>
      </c>
      <c r="K55">
        <f t="shared" ca="1" si="5"/>
        <v>0</v>
      </c>
      <c r="L55">
        <f ca="1"/>
        <v>2.2533521706592934E-2</v>
      </c>
    </row>
    <row r="56" spans="2:12" x14ac:dyDescent="0.25">
      <c r="B56">
        <f t="shared" ca="1" si="6"/>
        <v>9.000000000000008E-2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0.10000000000000007</v>
      </c>
      <c r="H56">
        <f ca="1"/>
        <v>0.10042011862060121</v>
      </c>
      <c r="I56">
        <f ca="1">_xll.xBachelierImplied($C$2,$F$15,H56,B56+$C$5*$C$2)</f>
        <v>9.9835859632814106E-2</v>
      </c>
      <c r="K56">
        <f t="shared" ca="1" si="5"/>
        <v>0</v>
      </c>
      <c r="L56">
        <f ca="1"/>
        <v>1.5804255048325604E-2</v>
      </c>
    </row>
    <row r="57" spans="2:12" x14ac:dyDescent="0.25">
      <c r="B57">
        <f t="shared" ca="1" si="6"/>
        <v>0.10000000000000007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0.11000000000000007</v>
      </c>
      <c r="H57">
        <f ca="1"/>
        <v>0.11024765170279519</v>
      </c>
      <c r="I57">
        <f ca="1">_xll.xBachelierImplied($C$2,$F$15,H57,B57+$C$5*$C$2)</f>
        <v>0.10018528942334659</v>
      </c>
      <c r="K57">
        <f t="shared" ca="1" si="5"/>
        <v>0</v>
      </c>
      <c r="L57">
        <f ca="1"/>
        <v>1.0586484365381179E-2</v>
      </c>
    </row>
    <row r="58" spans="2:12" x14ac:dyDescent="0.25">
      <c r="B58">
        <f t="shared" ca="1" si="6"/>
        <v>0.11000000000000007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0.12000000000000006</v>
      </c>
      <c r="H58">
        <f ca="1"/>
        <v>0.12014341720074298</v>
      </c>
      <c r="I58">
        <f ca="1">_xll.xBachelierImplied($C$2,$F$15,H58,B58+$C$5*$C$2)</f>
        <v>0.10064825422890104</v>
      </c>
      <c r="K58">
        <f t="shared" ca="1" si="5"/>
        <v>0</v>
      </c>
      <c r="L58">
        <f ca="1"/>
        <v>6.8232414591456337E-3</v>
      </c>
    </row>
    <row r="59" spans="2:12" x14ac:dyDescent="0.25">
      <c r="B59">
        <f t="shared" ca="1" si="6"/>
        <v>0.12000000000000006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0.13000000000000006</v>
      </c>
      <c r="H59">
        <f ca="1"/>
        <v>0.13008176438547916</v>
      </c>
      <c r="I59">
        <f ca="1">_xll.xBachelierImplied($C$2,$F$15,H59,B59+$C$5*$C$2)</f>
        <v>0.10121156248080883</v>
      </c>
      <c r="K59">
        <f t="shared" ca="1" si="5"/>
        <v>0</v>
      </c>
      <c r="L59">
        <f ca="1"/>
        <v>4.258168445686536E-3</v>
      </c>
    </row>
    <row r="60" spans="2:12" x14ac:dyDescent="0.25">
      <c r="B60">
        <f t="shared" ca="1" si="6"/>
        <v>0.13000000000000006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0.14000000000000007</v>
      </c>
      <c r="H60">
        <f ca="1"/>
        <v>0.14004597392004259</v>
      </c>
      <c r="I60">
        <f ca="1">_xll.xBachelierImplied($C$2,$F$15,H60,B60+$C$5*$C$2)</f>
        <v>0.10186117060690056</v>
      </c>
      <c r="K60">
        <f t="shared" ca="1" si="5"/>
        <v>0</v>
      </c>
      <c r="L60">
        <f ca="1"/>
        <v>2.586234516228917E-3</v>
      </c>
    </row>
    <row r="61" spans="2:12" x14ac:dyDescent="0.25">
      <c r="B61">
        <f t="shared" ca="1" si="6"/>
        <v>0.14000000000000007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0.15000000000000008</v>
      </c>
      <c r="H61">
        <f ca="1"/>
        <v>0.15002553355236914</v>
      </c>
      <c r="I61">
        <f ca="1">_xll.xBachelierImplied($C$2,$F$15,H61,B61+$C$5*$C$2)</f>
        <v>0.10258372700942302</v>
      </c>
      <c r="K61">
        <f t="shared" ca="1" si="5"/>
        <v>0</v>
      </c>
      <c r="L61">
        <f ca="1"/>
        <v>1.5350088452840214E-3</v>
      </c>
    </row>
    <row r="62" spans="2:12" x14ac:dyDescent="0.25">
      <c r="B62">
        <f t="shared" ca="1" si="6"/>
        <v>0.15000000000000008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0.16000000000000009</v>
      </c>
      <c r="H62">
        <f ca="1"/>
        <v>0.16001402603123643</v>
      </c>
      <c r="I62">
        <f ca="1">_xll.xBachelierImplied($C$2,$F$15,H62,B62+$C$5*$C$2)</f>
        <v>0.10336723101562786</v>
      </c>
      <c r="K62">
        <f t="shared" ca="1" si="5"/>
        <v>0</v>
      </c>
      <c r="L62">
        <f ca="1"/>
        <v>8.9328280103458016E-4</v>
      </c>
    </row>
    <row r="63" spans="2:12" x14ac:dyDescent="0.25">
      <c r="B63">
        <f t="shared" ca="1" si="6"/>
        <v>0.16000000000000009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0.1700000000000001</v>
      </c>
      <c r="H63">
        <f ca="1"/>
        <v>0.17000762907885691</v>
      </c>
      <c r="I63">
        <f ca="1">_xll.xBachelierImplied($C$2,$F$15,H63,B63+$C$5*$C$2)</f>
        <v>0.10420121665731098</v>
      </c>
      <c r="K63">
        <f t="shared" ca="1" si="5"/>
        <v>0</v>
      </c>
      <c r="L63">
        <f ca="1"/>
        <v>5.1105319780145905E-4</v>
      </c>
    </row>
    <row r="64" spans="2:12" x14ac:dyDescent="0.25">
      <c r="B64">
        <f t="shared" ca="1" si="6"/>
        <v>0.1700000000000001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0.1800000000000001</v>
      </c>
      <c r="H64">
        <f ca="1"/>
        <v>0.18000411284490475</v>
      </c>
      <c r="I64">
        <f ca="1">_xll.xBachelierImplied($C$2,$F$15,H64,B64+$C$5*$C$2)</f>
        <v>0.10507668246326886</v>
      </c>
      <c r="K64">
        <f t="shared" ca="1" si="5"/>
        <v>0</v>
      </c>
      <c r="L64">
        <f ca="1"/>
        <v>2.880645668021627E-4</v>
      </c>
    </row>
    <row r="65" spans="2:12" x14ac:dyDescent="0.25">
      <c r="B65">
        <f t="shared" ca="1" si="6"/>
        <v>0.1800000000000001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0.19000000000000011</v>
      </c>
      <c r="H65">
        <f ca="1"/>
        <v>0.1900021993617817</v>
      </c>
      <c r="I65">
        <f ca="1">_xll.xBachelierImplied($C$2,$F$15,H65,B65+$C$5*$C$2)</f>
        <v>0.10598583719335961</v>
      </c>
      <c r="K65">
        <f t="shared" ca="1" si="5"/>
        <v>0</v>
      </c>
      <c r="L65">
        <f ca="1"/>
        <v>1.6026073477897178E-4</v>
      </c>
    </row>
    <row r="66" spans="2:12" x14ac:dyDescent="0.25">
      <c r="B66">
        <f t="shared" ca="1" si="6"/>
        <v>0.19000000000000011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0.20000000000000012</v>
      </c>
      <c r="H66">
        <f ca="1"/>
        <v>0.20000116733655415</v>
      </c>
      <c r="I66">
        <f ca="1">_xll.xBachelierImplied($C$2,$F$15,H66,B66+$C$5*$C$2)</f>
        <v>0.10692151431114895</v>
      </c>
      <c r="K66">
        <f t="shared" ca="1" si="5"/>
        <v>0</v>
      </c>
      <c r="L66">
        <f ca="1"/>
        <v>8.8117594290314981E-5</v>
      </c>
    </row>
    <row r="67" spans="2:12" x14ac:dyDescent="0.25">
      <c r="B67">
        <f t="shared" ca="1" si="6"/>
        <v>0.20000000000000012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0.21000000000000013</v>
      </c>
      <c r="H67">
        <f ca="1"/>
        <v>0.21000061503504702</v>
      </c>
      <c r="I67">
        <f ca="1">_xll.xBachelierImplied($C$2,$F$15,H67,B67+$C$5*$C$2)</f>
        <v>0.10787551085555062</v>
      </c>
      <c r="K67">
        <f t="shared" ca="1" si="5"/>
        <v>0</v>
      </c>
      <c r="L67">
        <f ca="1"/>
        <v>4.7917174266164767E-5</v>
      </c>
    </row>
    <row r="68" spans="2:12" x14ac:dyDescent="0.25">
      <c r="B68">
        <f t="shared" ca="1" si="6"/>
        <v>0.21000000000000013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0.22000000000000014</v>
      </c>
      <c r="H68">
        <f ca="1"/>
        <v>0.22000032123102453</v>
      </c>
      <c r="I68">
        <f ca="1">_xll.xBachelierImplied($C$2,$F$15,H68,B68+$C$5*$C$2)</f>
        <v>0.10883301971401696</v>
      </c>
      <c r="K68">
        <f t="shared" ca="1" si="5"/>
        <v>0</v>
      </c>
      <c r="L68">
        <f ca="1"/>
        <v>2.5742124333696068E-5</v>
      </c>
    </row>
    <row r="69" spans="2:12" x14ac:dyDescent="0.25">
      <c r="B69">
        <f t="shared" ca="1" si="6"/>
        <v>0.22000000000000014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0.23000000000000015</v>
      </c>
      <c r="H69">
        <f ca="1"/>
        <v>0.2300001651763251</v>
      </c>
      <c r="I69">
        <f ca="1">_xll.xBachelierImplied($C$2,$F$15,H69,B69+$C$5*$C$2)</f>
        <v>0.10975245680898045</v>
      </c>
      <c r="K69">
        <f t="shared" ca="1" si="5"/>
        <v>0</v>
      </c>
      <c r="L69">
        <f ca="1"/>
        <v>1.3566000574061508E-5</v>
      </c>
    </row>
    <row r="70" spans="2:12" x14ac:dyDescent="0.25">
      <c r="B70">
        <f t="shared" ca="1" si="6"/>
        <v>0.23000000000000015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0.24000000000000016</v>
      </c>
      <c r="H70">
        <f ca="1"/>
        <v>0.24000008120535188</v>
      </c>
      <c r="I70">
        <f ca="1">_xll.xBachelierImplied($C$2,$F$15,H70,B70+$C$5*$C$2)</f>
        <v>0.11048653974925846</v>
      </c>
      <c r="K70">
        <f t="shared" ca="1" si="5"/>
        <v>0</v>
      </c>
      <c r="L70">
        <f ca="1"/>
        <v>6.8046775350601493E-6</v>
      </c>
    </row>
    <row r="71" spans="2:12" x14ac:dyDescent="0.25">
      <c r="B71">
        <f t="shared" ca="1" si="6"/>
        <v>0.24000000000000016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0.25000000000000017</v>
      </c>
      <c r="H71">
        <f ca="1"/>
        <v>0.25000003318485603</v>
      </c>
      <c r="I71">
        <f ca="1">_xll.xBachelierImplied($C$2,$F$15,H71,B71+$C$5*$C$2)</f>
        <v>0.11039223830353898</v>
      </c>
      <c r="K71">
        <f t="shared" ca="1" si="5"/>
        <v>0</v>
      </c>
      <c r="L71">
        <f ca="1"/>
        <v>2.8190054797883349E-6</v>
      </c>
    </row>
    <row r="72" spans="2:12" x14ac:dyDescent="0.25">
      <c r="B72">
        <f t="shared" ca="1" si="6"/>
        <v>0.25000000000000017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0.26000000000000018</v>
      </c>
      <c r="H72">
        <f ca="1"/>
        <v>0.26000000000000018</v>
      </c>
      <c r="I72">
        <f ca="1">_xll.xBachelierImplied($C$2,$F$15,H72,B72+$C$5*$C$2)</f>
        <v>0</v>
      </c>
      <c r="K72">
        <f t="shared" ca="1" si="5"/>
        <v>0</v>
      </c>
      <c r="L72">
        <f ca="1"/>
        <v>6.4107519555457348E-6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Sebastian Hansen</cp:lastModifiedBy>
  <dcterms:created xsi:type="dcterms:W3CDTF">2022-12-06T09:00:54Z</dcterms:created>
  <dcterms:modified xsi:type="dcterms:W3CDTF">2022-12-16T09:07:25Z</dcterms:modified>
</cp:coreProperties>
</file>