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comments21.xml" ContentType="application/vnd.openxmlformats-officedocument.spreadsheetml.comments+xml"/>
  <Override PartName="/xl/threadedComments/threadedComment21.xml" ContentType="application/vnd.ms-excel.threadedcomments+xml"/>
  <Override PartName="/xl/comments22.xml" ContentType="application/vnd.openxmlformats-officedocument.spreadsheetml.comments+xml"/>
  <Override PartName="/xl/threadedComments/threadedComment22.xml" ContentType="application/vnd.ms-excel.threadedcomments+xml"/>
  <Override PartName="/xl/comments23.xml" ContentType="application/vnd.openxmlformats-officedocument.spreadsheetml.comments+xml"/>
  <Override PartName="/xl/threadedComments/threadedComment2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DOCUMENTOS DEL BOSCO/Curso 2025-2026/cuaderno maria jose/"/>
    </mc:Choice>
  </mc:AlternateContent>
  <xr:revisionPtr revIDLastSave="1218" documentId="8_{0D2C1FE2-6515-43B3-A657-34F84708F2EA}" xr6:coauthVersionLast="47" xr6:coauthVersionMax="47" xr10:uidLastSave="{3F673CF8-0C68-40AE-871B-5486C9F192F6}"/>
  <bookViews>
    <workbookView xWindow="-108" yWindow="-108" windowWidth="23256" windowHeight="12456" firstSheet="6" activeTab="7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4" l="1"/>
  <c r="A4" i="24" s="1"/>
  <c r="A2" i="23"/>
  <c r="A3" i="23" s="1"/>
  <c r="A2" i="22"/>
  <c r="A4" i="22" s="1"/>
  <c r="A2" i="14"/>
  <c r="A3" i="14" s="1"/>
  <c r="A2" i="13"/>
  <c r="A4" i="13" s="1"/>
  <c r="A2" i="12"/>
  <c r="A4" i="12" s="1"/>
  <c r="A2" i="11"/>
  <c r="A3" i="11" s="1"/>
  <c r="A2" i="10"/>
  <c r="A3" i="10" s="1"/>
  <c r="A2" i="9"/>
  <c r="A4" i="9" s="1"/>
  <c r="A2" i="8"/>
  <c r="A4" i="8" s="1"/>
  <c r="A2" i="7"/>
  <c r="A4" i="7" s="1"/>
  <c r="A2" i="6"/>
  <c r="A3" i="6" s="1"/>
  <c r="A2" i="5"/>
  <c r="A4" i="5" s="1"/>
  <c r="A2" i="3"/>
  <c r="A4" i="3" s="1"/>
  <c r="A2" i="2"/>
  <c r="A4" i="2" s="1"/>
  <c r="A3" i="3" l="1"/>
  <c r="A4" i="11"/>
  <c r="A3" i="22"/>
  <c r="A4" i="10"/>
  <c r="A3" i="7"/>
  <c r="A4" i="14"/>
  <c r="A4" i="6"/>
  <c r="A3" i="8"/>
  <c r="A3" i="12"/>
  <c r="A3" i="24"/>
  <c r="A4" i="23"/>
  <c r="A3" i="13"/>
  <c r="A3" i="9"/>
  <c r="A3" i="5"/>
  <c r="A3" i="2"/>
  <c r="BO6" i="27" l="1"/>
  <c r="BB6" i="27"/>
  <c r="AO6" i="27"/>
  <c r="AB6" i="27"/>
  <c r="O6" i="27"/>
  <c r="B6" i="27"/>
  <c r="AF2" i="16"/>
  <c r="Z2" i="16"/>
  <c r="T2" i="16"/>
  <c r="N2" i="16"/>
  <c r="H2" i="16"/>
  <c r="B2" i="16"/>
  <c r="BO3" i="27"/>
  <c r="BB3" i="27"/>
  <c r="AO3" i="27"/>
  <c r="AB3" i="27"/>
  <c r="O3" i="27"/>
  <c r="B3" i="27"/>
  <c r="AF2" i="24"/>
  <c r="Z2" i="24"/>
  <c r="T2" i="24"/>
  <c r="N2" i="24"/>
  <c r="H2" i="24"/>
  <c r="B2" i="24"/>
  <c r="AF2" i="23"/>
  <c r="Z2" i="23"/>
  <c r="T2" i="23"/>
  <c r="N2" i="23"/>
  <c r="H2" i="23"/>
  <c r="B2" i="23"/>
  <c r="AF2" i="22"/>
  <c r="Z2" i="22"/>
  <c r="T2" i="22"/>
  <c r="N2" i="22"/>
  <c r="H2" i="22"/>
  <c r="B2" i="22"/>
  <c r="AF2" i="14"/>
  <c r="Z2" i="14"/>
  <c r="T2" i="14"/>
  <c r="N2" i="14"/>
  <c r="H2" i="14"/>
  <c r="B2" i="14"/>
  <c r="AF2" i="13"/>
  <c r="Z2" i="13"/>
  <c r="T2" i="13"/>
  <c r="N2" i="13"/>
  <c r="H2" i="13"/>
  <c r="B2" i="13"/>
  <c r="AF2" i="12"/>
  <c r="Z2" i="12"/>
  <c r="T2" i="12"/>
  <c r="N2" i="12"/>
  <c r="H2" i="12"/>
  <c r="B2" i="12"/>
  <c r="AF2" i="11"/>
  <c r="Z2" i="11"/>
  <c r="T2" i="11"/>
  <c r="N2" i="11"/>
  <c r="H2" i="11"/>
  <c r="B2" i="11"/>
  <c r="AF2" i="10"/>
  <c r="Z2" i="10"/>
  <c r="T2" i="10"/>
  <c r="N2" i="10"/>
  <c r="H2" i="10"/>
  <c r="B2" i="10"/>
  <c r="AF2" i="9"/>
  <c r="Z2" i="9"/>
  <c r="T2" i="9"/>
  <c r="N2" i="9"/>
  <c r="H2" i="9"/>
  <c r="B2" i="9"/>
  <c r="AF2" i="8"/>
  <c r="Z2" i="8"/>
  <c r="T2" i="8"/>
  <c r="N2" i="8"/>
  <c r="H2" i="8"/>
  <c r="B2" i="8"/>
  <c r="AF2" i="7"/>
  <c r="Z2" i="7"/>
  <c r="T2" i="7"/>
  <c r="N2" i="7"/>
  <c r="H2" i="7"/>
  <c r="B2" i="7"/>
  <c r="AF2" i="6"/>
  <c r="Z2" i="6"/>
  <c r="T2" i="6"/>
  <c r="N2" i="6"/>
  <c r="H2" i="6"/>
  <c r="B2" i="6"/>
  <c r="AF2" i="5"/>
  <c r="Z2" i="5"/>
  <c r="T2" i="5"/>
  <c r="N2" i="5"/>
  <c r="H2" i="5"/>
  <c r="B2" i="5"/>
  <c r="AF2" i="3"/>
  <c r="Z2" i="3"/>
  <c r="T2" i="3"/>
  <c r="N2" i="3"/>
  <c r="H2" i="3"/>
  <c r="B2" i="3"/>
  <c r="AF2" i="2"/>
  <c r="Z2" i="2"/>
  <c r="T2" i="2"/>
  <c r="N2" i="2"/>
  <c r="H2" i="2"/>
  <c r="B2" i="2"/>
  <c r="BO3" i="21"/>
  <c r="BB3" i="21"/>
  <c r="BO3" i="20"/>
  <c r="BB3" i="20"/>
  <c r="BO3" i="26"/>
  <c r="BB3" i="26"/>
  <c r="BO3" i="25"/>
  <c r="BB3" i="25"/>
  <c r="BO3" i="19"/>
  <c r="BB3" i="19"/>
  <c r="AO3" i="19"/>
  <c r="AB3" i="19"/>
  <c r="O3" i="19"/>
  <c r="B3" i="19"/>
  <c r="AO3" i="21"/>
  <c r="AB3" i="21"/>
  <c r="O3" i="21"/>
  <c r="B3" i="21"/>
  <c r="AO3" i="20"/>
  <c r="AB3" i="20"/>
  <c r="O3" i="20"/>
  <c r="B3" i="20"/>
  <c r="AO3" i="26"/>
  <c r="AB3" i="26"/>
  <c r="O3" i="26"/>
  <c r="B3" i="26"/>
  <c r="AO3" i="25"/>
  <c r="AB3" i="25"/>
  <c r="O3" i="25"/>
  <c r="B3" i="25"/>
  <c r="AK3" i="15"/>
  <c r="AD3" i="15"/>
  <c r="W3" i="15"/>
  <c r="P3" i="15"/>
  <c r="I3" i="15"/>
  <c r="B3" i="15"/>
  <c r="A6" i="15" l="1" a="1"/>
  <c r="A6" i="15" s="1"/>
  <c r="A7" i="15" a="1"/>
  <c r="A7" i="15" s="1"/>
  <c r="A8" i="15" a="1"/>
  <c r="A8" i="15" s="1"/>
  <c r="A9" i="15" a="1"/>
  <c r="A9" i="15" s="1"/>
  <c r="A10" i="15" a="1"/>
  <c r="A10" i="15" s="1"/>
  <c r="A11" i="15" a="1"/>
  <c r="A11" i="15" s="1"/>
  <c r="A12" i="15" a="1"/>
  <c r="A12" i="15" s="1"/>
  <c r="A13" i="15" a="1"/>
  <c r="A13" i="15" s="1"/>
  <c r="A14" i="15" a="1"/>
  <c r="A14" i="15" s="1"/>
  <c r="A15" i="15" a="1"/>
  <c r="A15" i="15" s="1"/>
  <c r="A16" i="15" a="1"/>
  <c r="A16" i="15" s="1"/>
  <c r="A17" i="15" a="1"/>
  <c r="A17" i="15" s="1"/>
  <c r="A18" i="15" a="1"/>
  <c r="A18" i="15" s="1"/>
  <c r="A19" i="15" a="1"/>
  <c r="A19" i="15" s="1"/>
  <c r="A20" i="15" a="1"/>
  <c r="A20" i="15" s="1"/>
  <c r="A5" i="15" a="1"/>
  <c r="A5" i="15" s="1"/>
  <c r="A5" i="24" a="1"/>
  <c r="A5" i="24" s="1"/>
  <c r="A5" i="23" a="1"/>
  <c r="A5" i="23" s="1"/>
  <c r="A5" i="22" a="1"/>
  <c r="A5" i="22" s="1"/>
  <c r="A5" i="14" a="1"/>
  <c r="A5" i="14" s="1"/>
  <c r="A5" i="13" a="1"/>
  <c r="A5" i="13" s="1"/>
  <c r="A5" i="12" a="1"/>
  <c r="A5" i="12" s="1"/>
  <c r="A5" i="11" a="1"/>
  <c r="A5" i="11" s="1"/>
  <c r="A5" i="10" a="1"/>
  <c r="A5" i="10" s="1"/>
  <c r="A5" i="9" a="1"/>
  <c r="A5" i="9" s="1"/>
  <c r="A5" i="8" a="1"/>
  <c r="A5" i="8" s="1"/>
  <c r="A5" i="7" a="1"/>
  <c r="A5" i="7" s="1"/>
  <c r="A5" i="6" a="1"/>
  <c r="A5" i="6" s="1"/>
  <c r="A5" i="5" a="1"/>
  <c r="A5" i="5" s="1"/>
  <c r="A5" i="3" a="1"/>
  <c r="A5" i="3" s="1"/>
  <c r="A5" i="2" a="1"/>
  <c r="A5" i="2" s="1"/>
  <c r="A21" i="21" a="1"/>
  <c r="A21" i="21" s="1"/>
  <c r="A21" i="20" a="1"/>
  <c r="A21" i="20" s="1"/>
  <c r="A9" i="27" a="1"/>
  <c r="A9" i="27" s="1"/>
  <c r="A21" i="26" a="1"/>
  <c r="A21" i="26" s="1"/>
  <c r="A21" i="25" a="1"/>
  <c r="A21" i="25" s="1"/>
  <c r="A19" i="19" a="1"/>
  <c r="A19" i="19" s="1"/>
  <c r="AK4" i="24" l="1"/>
  <c r="U4" i="24"/>
  <c r="E4" i="24"/>
  <c r="AB4" i="24"/>
  <c r="L4" i="24"/>
  <c r="AD4" i="24"/>
  <c r="J4" i="24"/>
  <c r="AE4" i="24"/>
  <c r="O4" i="24"/>
  <c r="AF4" i="24"/>
  <c r="AH4" i="24"/>
  <c r="N4" i="24"/>
  <c r="AG4" i="24"/>
  <c r="Q4" i="24"/>
  <c r="R4" i="24"/>
  <c r="X4" i="24"/>
  <c r="H4" i="24"/>
  <c r="Z4" i="24"/>
  <c r="F4" i="24"/>
  <c r="AA4" i="24"/>
  <c r="K4" i="24"/>
  <c r="Y4" i="24"/>
  <c r="P4" i="24"/>
  <c r="AI4" i="24"/>
  <c r="C4" i="24"/>
  <c r="AC4" i="24"/>
  <c r="M4" i="24"/>
  <c r="AJ4" i="24"/>
  <c r="T4" i="24"/>
  <c r="D4" i="24"/>
  <c r="V4" i="24"/>
  <c r="B4" i="24"/>
  <c r="W4" i="24"/>
  <c r="G4" i="24"/>
  <c r="I4" i="24"/>
  <c r="S4" i="24"/>
  <c r="AD4" i="23"/>
  <c r="R4" i="23"/>
  <c r="N4" i="23"/>
  <c r="B4" i="23"/>
  <c r="AH4" i="23"/>
  <c r="V4" i="23"/>
  <c r="F4" i="23"/>
  <c r="Z4" i="23"/>
  <c r="J4" i="23"/>
  <c r="AK4" i="23"/>
  <c r="O4" i="23"/>
  <c r="AE4" i="23"/>
  <c r="L4" i="23"/>
  <c r="AB4" i="23"/>
  <c r="I4" i="23"/>
  <c r="Y4" i="23"/>
  <c r="U4" i="23"/>
  <c r="C4" i="23"/>
  <c r="S4" i="23"/>
  <c r="AI4" i="23"/>
  <c r="P4" i="23"/>
  <c r="AF4" i="23"/>
  <c r="M4" i="23"/>
  <c r="AC4" i="23"/>
  <c r="G4" i="23"/>
  <c r="W4" i="23"/>
  <c r="D4" i="23"/>
  <c r="T4" i="23"/>
  <c r="AJ4" i="23"/>
  <c r="Q4" i="23"/>
  <c r="AG4" i="23"/>
  <c r="K4" i="23"/>
  <c r="AA4" i="23"/>
  <c r="H4" i="23"/>
  <c r="X4" i="23"/>
  <c r="E4" i="23"/>
  <c r="AK4" i="22"/>
  <c r="U4" i="22"/>
  <c r="E4" i="22"/>
  <c r="X4" i="22"/>
  <c r="H4" i="22"/>
  <c r="Z4" i="22"/>
  <c r="J4" i="22"/>
  <c r="AA4" i="22"/>
  <c r="K4" i="22"/>
  <c r="AC4" i="22"/>
  <c r="AF4" i="22"/>
  <c r="AH4" i="22"/>
  <c r="AI4" i="22"/>
  <c r="S4" i="22"/>
  <c r="I4" i="22"/>
  <c r="AD4" i="22"/>
  <c r="AE4" i="22"/>
  <c r="F4" i="22"/>
  <c r="AG4" i="22"/>
  <c r="Q4" i="22"/>
  <c r="AJ4" i="22"/>
  <c r="T4" i="22"/>
  <c r="D4" i="22"/>
  <c r="V4" i="22"/>
  <c r="B4" i="22"/>
  <c r="W4" i="22"/>
  <c r="G4" i="22"/>
  <c r="M4" i="22"/>
  <c r="P4" i="22"/>
  <c r="R4" i="22"/>
  <c r="C4" i="22"/>
  <c r="Y4" i="22"/>
  <c r="AB4" i="22"/>
  <c r="L4" i="22"/>
  <c r="N4" i="22"/>
  <c r="O4" i="22"/>
  <c r="AK4" i="14"/>
  <c r="O4" i="14"/>
  <c r="AE4" i="14"/>
  <c r="AD4" i="14"/>
  <c r="P4" i="14"/>
  <c r="AF4" i="14"/>
  <c r="N4" i="14"/>
  <c r="E4" i="14"/>
  <c r="U4" i="14"/>
  <c r="K4" i="14"/>
  <c r="R4" i="14"/>
  <c r="AB4" i="14"/>
  <c r="Q4" i="14"/>
  <c r="C4" i="14"/>
  <c r="S4" i="14"/>
  <c r="AI4" i="14"/>
  <c r="D4" i="14"/>
  <c r="T4" i="14"/>
  <c r="AJ4" i="14"/>
  <c r="V4" i="14"/>
  <c r="I4" i="14"/>
  <c r="Y4" i="14"/>
  <c r="AG4" i="14"/>
  <c r="G4" i="14"/>
  <c r="W4" i="14"/>
  <c r="J4" i="14"/>
  <c r="H4" i="14"/>
  <c r="X4" i="14"/>
  <c r="B4" i="14"/>
  <c r="Z4" i="14"/>
  <c r="M4" i="14"/>
  <c r="AC4" i="14"/>
  <c r="AA4" i="14"/>
  <c r="L4" i="14"/>
  <c r="F4" i="14"/>
  <c r="AH4" i="14"/>
  <c r="AK4" i="13"/>
  <c r="U4" i="13"/>
  <c r="E4" i="13"/>
  <c r="F4" i="13"/>
  <c r="X4" i="13"/>
  <c r="H4" i="13"/>
  <c r="AA4" i="13"/>
  <c r="K4" i="13"/>
  <c r="V4" i="13"/>
  <c r="AG4" i="13"/>
  <c r="Q4" i="13"/>
  <c r="AD4" i="13"/>
  <c r="AJ4" i="13"/>
  <c r="T4" i="13"/>
  <c r="D4" i="13"/>
  <c r="W4" i="13"/>
  <c r="G4" i="13"/>
  <c r="R4" i="13"/>
  <c r="AC4" i="13"/>
  <c r="M4" i="13"/>
  <c r="Z4" i="13"/>
  <c r="AF4" i="13"/>
  <c r="AI4" i="13"/>
  <c r="S4" i="13"/>
  <c r="C4" i="13"/>
  <c r="J4" i="13"/>
  <c r="Y4" i="13"/>
  <c r="N4" i="13"/>
  <c r="AB4" i="13"/>
  <c r="AE4" i="13"/>
  <c r="O4" i="13"/>
  <c r="B4" i="13"/>
  <c r="P4" i="13"/>
  <c r="I4" i="13"/>
  <c r="L4" i="13"/>
  <c r="AH4" i="13"/>
  <c r="AK4" i="12"/>
  <c r="U4" i="12"/>
  <c r="E4" i="12"/>
  <c r="AJ4" i="12"/>
  <c r="T4" i="12"/>
  <c r="D4" i="12"/>
  <c r="AI4" i="12"/>
  <c r="S4" i="12"/>
  <c r="C4" i="12"/>
  <c r="B4" i="12"/>
  <c r="W4" i="12"/>
  <c r="AG4" i="12"/>
  <c r="Q4" i="12"/>
  <c r="AD4" i="12"/>
  <c r="AF4" i="12"/>
  <c r="P4" i="12"/>
  <c r="AH4" i="12"/>
  <c r="AE4" i="12"/>
  <c r="O4" i="12"/>
  <c r="Z4" i="12"/>
  <c r="Y4" i="12"/>
  <c r="X4" i="12"/>
  <c r="J4" i="12"/>
  <c r="F4" i="12"/>
  <c r="AC4" i="12"/>
  <c r="M4" i="12"/>
  <c r="N4" i="12"/>
  <c r="AB4" i="12"/>
  <c r="L4" i="12"/>
  <c r="V4" i="12"/>
  <c r="AA4" i="12"/>
  <c r="K4" i="12"/>
  <c r="R4" i="12"/>
  <c r="I4" i="12"/>
  <c r="H4" i="12"/>
  <c r="G4" i="12"/>
  <c r="AH4" i="11"/>
  <c r="N4" i="11"/>
  <c r="AD4" i="11"/>
  <c r="V4" i="11"/>
  <c r="Z4" i="11"/>
  <c r="R4" i="11"/>
  <c r="J4" i="11"/>
  <c r="F4" i="11"/>
  <c r="B4" i="11"/>
  <c r="AK4" i="11"/>
  <c r="O4" i="11"/>
  <c r="AE4" i="11"/>
  <c r="L4" i="11"/>
  <c r="AB4" i="11"/>
  <c r="I4" i="11"/>
  <c r="Y4" i="11"/>
  <c r="C4" i="11"/>
  <c r="S4" i="11"/>
  <c r="AI4" i="11"/>
  <c r="P4" i="11"/>
  <c r="AF4" i="11"/>
  <c r="M4" i="11"/>
  <c r="AC4" i="11"/>
  <c r="G4" i="11"/>
  <c r="W4" i="11"/>
  <c r="D4" i="11"/>
  <c r="T4" i="11"/>
  <c r="AJ4" i="11"/>
  <c r="Q4" i="11"/>
  <c r="AG4" i="11"/>
  <c r="K4" i="11"/>
  <c r="AA4" i="11"/>
  <c r="H4" i="11"/>
  <c r="X4" i="11"/>
  <c r="E4" i="11"/>
  <c r="U4" i="11"/>
  <c r="AK4" i="10"/>
  <c r="O4" i="10"/>
  <c r="AE4" i="10"/>
  <c r="R4" i="10"/>
  <c r="H4" i="10"/>
  <c r="X4" i="10"/>
  <c r="B4" i="10"/>
  <c r="E4" i="10"/>
  <c r="U4" i="10"/>
  <c r="AA4" i="10"/>
  <c r="T4" i="10"/>
  <c r="AD4" i="10"/>
  <c r="C4" i="10"/>
  <c r="S4" i="10"/>
  <c r="AI4" i="10"/>
  <c r="Z4" i="10"/>
  <c r="L4" i="10"/>
  <c r="AB4" i="10"/>
  <c r="N4" i="10"/>
  <c r="I4" i="10"/>
  <c r="Y4" i="10"/>
  <c r="K4" i="10"/>
  <c r="J4" i="10"/>
  <c r="AJ4" i="10"/>
  <c r="Q4" i="10"/>
  <c r="G4" i="10"/>
  <c r="W4" i="10"/>
  <c r="F4" i="10"/>
  <c r="AH4" i="10"/>
  <c r="P4" i="10"/>
  <c r="AF4" i="10"/>
  <c r="V4" i="10"/>
  <c r="M4" i="10"/>
  <c r="AC4" i="10"/>
  <c r="D4" i="10"/>
  <c r="AG4" i="10"/>
  <c r="AK4" i="9"/>
  <c r="U4" i="9"/>
  <c r="E4" i="9"/>
  <c r="R4" i="9"/>
  <c r="B4" i="9"/>
  <c r="X4" i="9"/>
  <c r="H4" i="9"/>
  <c r="AE4" i="9"/>
  <c r="O4" i="9"/>
  <c r="AG4" i="9"/>
  <c r="Q4" i="9"/>
  <c r="AH4" i="9"/>
  <c r="N4" i="9"/>
  <c r="AJ4" i="9"/>
  <c r="T4" i="9"/>
  <c r="D4" i="9"/>
  <c r="AA4" i="9"/>
  <c r="K4" i="9"/>
  <c r="AC4" i="9"/>
  <c r="M4" i="9"/>
  <c r="AD4" i="9"/>
  <c r="J4" i="9"/>
  <c r="AF4" i="9"/>
  <c r="P4" i="9"/>
  <c r="V4" i="9"/>
  <c r="W4" i="9"/>
  <c r="G4" i="9"/>
  <c r="Y4" i="9"/>
  <c r="I4" i="9"/>
  <c r="Z4" i="9"/>
  <c r="F4" i="9"/>
  <c r="AB4" i="9"/>
  <c r="L4" i="9"/>
  <c r="AI4" i="9"/>
  <c r="S4" i="9"/>
  <c r="C4" i="9"/>
  <c r="AK4" i="8"/>
  <c r="U4" i="8"/>
  <c r="E4" i="8"/>
  <c r="N4" i="8"/>
  <c r="AB4" i="8"/>
  <c r="L4" i="8"/>
  <c r="R4" i="8"/>
  <c r="AE4" i="8"/>
  <c r="O4" i="8"/>
  <c r="Y4" i="8"/>
  <c r="AD4" i="8"/>
  <c r="C4" i="8"/>
  <c r="AG4" i="8"/>
  <c r="Q4" i="8"/>
  <c r="AH4" i="8"/>
  <c r="F4" i="8"/>
  <c r="X4" i="8"/>
  <c r="H4" i="8"/>
  <c r="J4" i="8"/>
  <c r="AA4" i="8"/>
  <c r="K4" i="8"/>
  <c r="I4" i="8"/>
  <c r="AF4" i="8"/>
  <c r="AI4" i="8"/>
  <c r="AC4" i="8"/>
  <c r="M4" i="8"/>
  <c r="Z4" i="8"/>
  <c r="AJ4" i="8"/>
  <c r="T4" i="8"/>
  <c r="D4" i="8"/>
  <c r="B4" i="8"/>
  <c r="W4" i="8"/>
  <c r="G4" i="8"/>
  <c r="V4" i="8"/>
  <c r="P4" i="8"/>
  <c r="S4" i="8"/>
  <c r="AK4" i="7"/>
  <c r="U4" i="7"/>
  <c r="E4" i="7"/>
  <c r="B4" i="7"/>
  <c r="X4" i="7"/>
  <c r="H4" i="7"/>
  <c r="AA4" i="7"/>
  <c r="K4" i="7"/>
  <c r="Z4" i="7"/>
  <c r="M4" i="7"/>
  <c r="AI4" i="7"/>
  <c r="R4" i="7"/>
  <c r="I4" i="7"/>
  <c r="L4" i="7"/>
  <c r="AH4" i="7"/>
  <c r="AG4" i="7"/>
  <c r="Q4" i="7"/>
  <c r="AD4" i="7"/>
  <c r="AJ4" i="7"/>
  <c r="T4" i="7"/>
  <c r="D4" i="7"/>
  <c r="W4" i="7"/>
  <c r="G4" i="7"/>
  <c r="V4" i="7"/>
  <c r="AC4" i="7"/>
  <c r="N4" i="7"/>
  <c r="AF4" i="7"/>
  <c r="P4" i="7"/>
  <c r="S4" i="7"/>
  <c r="C4" i="7"/>
  <c r="Y4" i="7"/>
  <c r="F4" i="7"/>
  <c r="AB4" i="7"/>
  <c r="AE4" i="7"/>
  <c r="O4" i="7"/>
  <c r="J4" i="7"/>
  <c r="AJ4" i="6"/>
  <c r="AK4" i="6"/>
  <c r="N4" i="6"/>
  <c r="AD4" i="6"/>
  <c r="K4" i="6"/>
  <c r="AA4" i="6"/>
  <c r="H4" i="6"/>
  <c r="X4" i="6"/>
  <c r="I4" i="6"/>
  <c r="Y4" i="6"/>
  <c r="T4" i="6"/>
  <c r="B4" i="6"/>
  <c r="R4" i="6"/>
  <c r="AH4" i="6"/>
  <c r="O4" i="6"/>
  <c r="AE4" i="6"/>
  <c r="L4" i="6"/>
  <c r="AB4" i="6"/>
  <c r="M4" i="6"/>
  <c r="AC4" i="6"/>
  <c r="E4" i="6"/>
  <c r="F4" i="6"/>
  <c r="V4" i="6"/>
  <c r="C4" i="6"/>
  <c r="S4" i="6"/>
  <c r="AI4" i="6"/>
  <c r="P4" i="6"/>
  <c r="AF4" i="6"/>
  <c r="Q4" i="6"/>
  <c r="AG4" i="6"/>
  <c r="J4" i="6"/>
  <c r="Z4" i="6"/>
  <c r="G4" i="6"/>
  <c r="W4" i="6"/>
  <c r="D4" i="6"/>
  <c r="U4" i="6"/>
  <c r="AK4" i="5"/>
  <c r="U4" i="5"/>
  <c r="E4" i="5"/>
  <c r="W4" i="5"/>
  <c r="G4" i="5"/>
  <c r="AF4" i="5"/>
  <c r="P4" i="5"/>
  <c r="AH4" i="5"/>
  <c r="R4" i="5"/>
  <c r="AA4" i="5"/>
  <c r="D4" i="5"/>
  <c r="AG4" i="5"/>
  <c r="Q4" i="5"/>
  <c r="AI4" i="5"/>
  <c r="S4" i="5"/>
  <c r="C4" i="5"/>
  <c r="AB4" i="5"/>
  <c r="L4" i="5"/>
  <c r="AD4" i="5"/>
  <c r="N4" i="5"/>
  <c r="Y4" i="5"/>
  <c r="AJ4" i="5"/>
  <c r="V4" i="5"/>
  <c r="AC4" i="5"/>
  <c r="M4" i="5"/>
  <c r="AE4" i="5"/>
  <c r="O4" i="5"/>
  <c r="B4" i="5"/>
  <c r="X4" i="5"/>
  <c r="H4" i="5"/>
  <c r="Z4" i="5"/>
  <c r="J4" i="5"/>
  <c r="I4" i="5"/>
  <c r="K4" i="5"/>
  <c r="T4" i="5"/>
  <c r="F4" i="5"/>
  <c r="AK4" i="3"/>
  <c r="U4" i="3"/>
  <c r="E4" i="3"/>
  <c r="B4" i="3"/>
  <c r="X4" i="3"/>
  <c r="H4" i="3"/>
  <c r="V4" i="3"/>
  <c r="AE4" i="3"/>
  <c r="O4" i="3"/>
  <c r="F4" i="3"/>
  <c r="Z4" i="3"/>
  <c r="AI4" i="3"/>
  <c r="AG4" i="3"/>
  <c r="Q4" i="3"/>
  <c r="AD4" i="3"/>
  <c r="AJ4" i="3"/>
  <c r="T4" i="3"/>
  <c r="D4" i="3"/>
  <c r="R4" i="3"/>
  <c r="AA4" i="3"/>
  <c r="K4" i="3"/>
  <c r="I4" i="3"/>
  <c r="C4" i="3"/>
  <c r="AC4" i="3"/>
  <c r="M4" i="3"/>
  <c r="N4" i="3"/>
  <c r="AF4" i="3"/>
  <c r="P4" i="3"/>
  <c r="AH4" i="3"/>
  <c r="J4" i="3"/>
  <c r="W4" i="3"/>
  <c r="G4" i="3"/>
  <c r="Y4" i="3"/>
  <c r="AB4" i="3"/>
  <c r="L4" i="3"/>
  <c r="S4" i="3"/>
  <c r="B4" i="2"/>
  <c r="C4" i="2"/>
  <c r="S4" i="2"/>
  <c r="AI4" i="2"/>
  <c r="U4" i="2"/>
  <c r="J4" i="2"/>
  <c r="L4" i="2"/>
  <c r="AB4" i="2"/>
  <c r="AG4" i="2"/>
  <c r="V4" i="2"/>
  <c r="O4" i="2"/>
  <c r="Q4" i="2"/>
  <c r="H4" i="2"/>
  <c r="M4" i="2"/>
  <c r="G4" i="2"/>
  <c r="W4" i="2"/>
  <c r="E4" i="2"/>
  <c r="Y4" i="2"/>
  <c r="AH4" i="2"/>
  <c r="P4" i="2"/>
  <c r="AF4" i="2"/>
  <c r="F4" i="2"/>
  <c r="Z4" i="2"/>
  <c r="AE4" i="2"/>
  <c r="AK4" i="2"/>
  <c r="X4" i="2"/>
  <c r="R4" i="2"/>
  <c r="K4" i="2"/>
  <c r="AA4" i="2"/>
  <c r="I4" i="2"/>
  <c r="AC4" i="2"/>
  <c r="D4" i="2"/>
  <c r="T4" i="2"/>
  <c r="AJ4" i="2"/>
  <c r="N4" i="2"/>
  <c r="AD4" i="2"/>
  <c r="K89" i="17" l="1" a="1"/>
  <c r="K89" i="17" s="1"/>
  <c r="A6" i="26" s="1" a="1"/>
  <c r="A6" i="26" s="1"/>
  <c r="K90" i="17" a="1"/>
  <c r="K90" i="17" s="1"/>
  <c r="A7" i="21" s="1" a="1"/>
  <c r="A7" i="21" s="1"/>
  <c r="K91" i="17" a="1"/>
  <c r="K91" i="17" s="1"/>
  <c r="A8" i="26" s="1" a="1"/>
  <c r="A8" i="26" s="1"/>
  <c r="K92" i="17" a="1"/>
  <c r="K92" i="17" s="1"/>
  <c r="A9" i="26" s="1" a="1"/>
  <c r="A9" i="26" s="1"/>
  <c r="K93" i="17" a="1"/>
  <c r="K93" i="17" s="1"/>
  <c r="A10" i="21" s="1" a="1"/>
  <c r="A10" i="21" s="1"/>
  <c r="K94" i="17" a="1"/>
  <c r="K94" i="17" s="1"/>
  <c r="K95" i="17" a="1"/>
  <c r="K95" i="17" s="1"/>
  <c r="K96" i="17" a="1"/>
  <c r="K96" i="17" s="1"/>
  <c r="K97" i="17" a="1"/>
  <c r="K97" i="17" s="1"/>
  <c r="K98" i="17" a="1"/>
  <c r="K98" i="17" s="1"/>
  <c r="K99" i="17" a="1"/>
  <c r="K99" i="17" s="1"/>
  <c r="K100" i="17" a="1"/>
  <c r="K100" i="17" s="1"/>
  <c r="K101" i="17" a="1"/>
  <c r="K101" i="17" s="1"/>
  <c r="K102" i="17" a="1"/>
  <c r="K102" i="17" s="1"/>
  <c r="K103" i="17" a="1"/>
  <c r="K103" i="17" s="1"/>
  <c r="K88" i="17" a="1"/>
  <c r="K88" i="17" s="1"/>
  <c r="A5" i="21" s="1" a="1"/>
  <c r="A5" i="21" s="1"/>
  <c r="K68" i="17" a="1"/>
  <c r="K68" i="17" s="1"/>
  <c r="A5" i="20" s="1" a="1"/>
  <c r="A5" i="20" s="1"/>
  <c r="K69" i="17" a="1"/>
  <c r="K69" i="17" s="1"/>
  <c r="A6" i="20" s="1" a="1"/>
  <c r="A6" i="20" s="1"/>
  <c r="K70" i="17" a="1"/>
  <c r="K70" i="17" s="1"/>
  <c r="A7" i="25" s="1" a="1"/>
  <c r="A7" i="25" s="1"/>
  <c r="K71" i="17" a="1"/>
  <c r="K71" i="17" s="1"/>
  <c r="A8" i="20" s="1" a="1"/>
  <c r="A8" i="20" s="1"/>
  <c r="K72" i="17" a="1"/>
  <c r="K72" i="17" s="1"/>
  <c r="A9" i="25" s="1" a="1"/>
  <c r="A9" i="25" s="1"/>
  <c r="K73" i="17" a="1"/>
  <c r="K73" i="17" s="1"/>
  <c r="A10" i="20" s="1" a="1"/>
  <c r="A10" i="20" s="1"/>
  <c r="K74" i="17" a="1"/>
  <c r="K74" i="17" s="1"/>
  <c r="K75" i="17" a="1"/>
  <c r="K75" i="17" s="1"/>
  <c r="K76" i="17" a="1"/>
  <c r="K76" i="17" s="1"/>
  <c r="K77" i="17" a="1"/>
  <c r="K77" i="17" s="1"/>
  <c r="K78" i="17" a="1"/>
  <c r="K78" i="17" s="1"/>
  <c r="K79" i="17" a="1"/>
  <c r="K79" i="17" s="1"/>
  <c r="K80" i="17" a="1"/>
  <c r="K80" i="17" s="1"/>
  <c r="K81" i="17" a="1"/>
  <c r="K81" i="17" s="1"/>
  <c r="K82" i="17" a="1"/>
  <c r="K82" i="17" s="1"/>
  <c r="K83" i="17" a="1"/>
  <c r="K83" i="17" s="1"/>
  <c r="K50" i="17" a="1"/>
  <c r="K50" i="17" s="1"/>
  <c r="A6" i="19" s="1" a="1"/>
  <c r="A6" i="19" s="1"/>
  <c r="K51" i="17" a="1"/>
  <c r="K51" i="17" s="1"/>
  <c r="A7" i="19" s="1" a="1"/>
  <c r="A7" i="19" s="1"/>
  <c r="K52" i="17" a="1"/>
  <c r="K52" i="17" s="1"/>
  <c r="A8" i="19" s="1" a="1"/>
  <c r="A8" i="19" s="1"/>
  <c r="K53" i="17" a="1"/>
  <c r="K53" i="17" s="1"/>
  <c r="A9" i="19" s="1" a="1"/>
  <c r="A9" i="19" s="1"/>
  <c r="K54" i="17" a="1"/>
  <c r="K54" i="17" s="1"/>
  <c r="A10" i="19" s="1" a="1"/>
  <c r="A10" i="19" s="1"/>
  <c r="K55" i="17" a="1"/>
  <c r="K55" i="17" s="1"/>
  <c r="K56" i="17" a="1"/>
  <c r="K56" i="17" s="1"/>
  <c r="K57" i="17" a="1"/>
  <c r="K57" i="17" s="1"/>
  <c r="K58" i="17" a="1"/>
  <c r="K58" i="17" s="1"/>
  <c r="K59" i="17" a="1"/>
  <c r="K59" i="17" s="1"/>
  <c r="K60" i="17" a="1"/>
  <c r="K60" i="17" s="1"/>
  <c r="K61" i="17" a="1"/>
  <c r="K61" i="17" s="1"/>
  <c r="K62" i="17" a="1"/>
  <c r="K62" i="17" s="1"/>
  <c r="K63" i="17" a="1"/>
  <c r="K63" i="17" s="1"/>
  <c r="K64" i="17" a="1"/>
  <c r="K64" i="17" s="1"/>
  <c r="K49" i="17" a="1"/>
  <c r="K49" i="17" s="1"/>
  <c r="A5" i="19" s="1" a="1"/>
  <c r="A5" i="19" s="1"/>
  <c r="BB4" i="27"/>
  <c r="AO4" i="27"/>
  <c r="AB4" i="27"/>
  <c r="O4" i="27"/>
  <c r="BI22" i="21"/>
  <c r="BI23" i="21"/>
  <c r="BI24" i="21"/>
  <c r="BI25" i="21"/>
  <c r="BI26" i="21"/>
  <c r="BI27" i="21"/>
  <c r="BI28" i="21"/>
  <c r="BI29" i="21"/>
  <c r="BI30" i="21"/>
  <c r="BI31" i="21"/>
  <c r="BI32" i="21"/>
  <c r="BI33" i="21"/>
  <c r="BI34" i="21"/>
  <c r="BI35" i="21"/>
  <c r="BI36" i="21"/>
  <c r="BI37" i="21"/>
  <c r="BI38" i="21"/>
  <c r="BI39" i="21"/>
  <c r="BI40" i="21"/>
  <c r="BI41" i="21"/>
  <c r="BI42" i="21"/>
  <c r="BI43" i="21"/>
  <c r="BI44" i="21"/>
  <c r="BI45" i="21"/>
  <c r="BI46" i="21"/>
  <c r="BI47" i="21"/>
  <c r="BI48" i="21"/>
  <c r="BI49" i="21"/>
  <c r="BI50" i="21"/>
  <c r="BI51" i="21"/>
  <c r="BI52" i="21"/>
  <c r="BI53" i="21"/>
  <c r="BI54" i="21"/>
  <c r="BI55" i="21"/>
  <c r="BI56" i="21"/>
  <c r="BI57" i="21"/>
  <c r="BI21" i="21"/>
  <c r="AI22" i="21"/>
  <c r="AI23" i="21"/>
  <c r="AI24" i="21"/>
  <c r="AI25" i="21"/>
  <c r="AI26" i="21"/>
  <c r="AI27" i="21"/>
  <c r="AI28" i="21"/>
  <c r="AI29" i="21"/>
  <c r="AI30" i="21"/>
  <c r="AI31" i="21"/>
  <c r="AI32" i="21"/>
  <c r="AI33" i="21"/>
  <c r="AI34" i="21"/>
  <c r="AI35" i="21"/>
  <c r="AI36" i="21"/>
  <c r="AI37" i="21"/>
  <c r="AI38" i="21"/>
  <c r="AI39" i="21"/>
  <c r="AI40" i="21"/>
  <c r="AI41" i="21"/>
  <c r="AI42" i="21"/>
  <c r="AI43" i="21"/>
  <c r="AI44" i="21"/>
  <c r="AI45" i="21"/>
  <c r="AI46" i="21"/>
  <c r="AI47" i="21"/>
  <c r="AI48" i="21"/>
  <c r="AI49" i="21"/>
  <c r="AI50" i="21"/>
  <c r="AI51" i="21"/>
  <c r="AI52" i="21"/>
  <c r="AI53" i="21"/>
  <c r="AI54" i="21"/>
  <c r="AI55" i="21"/>
  <c r="AI56" i="21"/>
  <c r="AI57" i="21"/>
  <c r="AI21" i="21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21" i="20"/>
  <c r="A5" i="25" l="1" a="1"/>
  <c r="A5" i="25" s="1"/>
  <c r="A6" i="25" a="1"/>
  <c r="A6" i="25" s="1"/>
  <c r="A7" i="26" a="1"/>
  <c r="A7" i="26" s="1"/>
  <c r="A7" i="20" a="1"/>
  <c r="A7" i="20" s="1"/>
  <c r="A6" i="21" a="1"/>
  <c r="A6" i="21" s="1"/>
  <c r="A10" i="25" a="1"/>
  <c r="A10" i="25" s="1"/>
  <c r="A5" i="26" a="1"/>
  <c r="A5" i="26" s="1"/>
  <c r="A9" i="20" a="1"/>
  <c r="A9" i="20" s="1"/>
  <c r="A10" i="26" a="1"/>
  <c r="A10" i="26" s="1"/>
  <c r="A9" i="21" a="1"/>
  <c r="A9" i="21" s="1"/>
  <c r="A8" i="25" a="1"/>
  <c r="A8" i="25" s="1"/>
  <c r="A8" i="21" a="1"/>
  <c r="A8" i="21" s="1"/>
  <c r="A1" i="27"/>
  <c r="A1" i="26"/>
  <c r="CB4" i="25" l="1"/>
  <c r="BZ4" i="25"/>
  <c r="BX4" i="25"/>
  <c r="BV4" i="25"/>
  <c r="BT4" i="25"/>
  <c r="BR4" i="25"/>
  <c r="BP4" i="25"/>
  <c r="BO4" i="25"/>
  <c r="BM4" i="25"/>
  <c r="BK4" i="25"/>
  <c r="BI4" i="25"/>
  <c r="BG4" i="25"/>
  <c r="BE4" i="25"/>
  <c r="BC4" i="25"/>
  <c r="BB4" i="25"/>
  <c r="AZ4" i="25"/>
  <c r="AX4" i="25"/>
  <c r="AV4" i="25"/>
  <c r="AT4" i="25"/>
  <c r="AR4" i="25"/>
  <c r="AP4" i="25"/>
  <c r="AO4" i="25"/>
  <c r="AM4" i="25"/>
  <c r="AK4" i="25"/>
  <c r="AI4" i="25"/>
  <c r="AG4" i="25"/>
  <c r="AE4" i="25"/>
  <c r="AC4" i="25"/>
  <c r="AB4" i="25"/>
  <c r="Z4" i="25"/>
  <c r="X4" i="25"/>
  <c r="V4" i="25"/>
  <c r="T4" i="25"/>
  <c r="R4" i="25"/>
  <c r="P4" i="25"/>
  <c r="O4" i="25"/>
  <c r="M4" i="25"/>
  <c r="K4" i="25"/>
  <c r="I4" i="25"/>
  <c r="G4" i="25"/>
  <c r="E4" i="25"/>
  <c r="C4" i="25"/>
  <c r="B4" i="25"/>
  <c r="A1" i="25"/>
  <c r="CB4" i="20" l="1"/>
  <c r="BZ4" i="20"/>
  <c r="BX4" i="20"/>
  <c r="BV4" i="20"/>
  <c r="BT4" i="20"/>
  <c r="BR4" i="20"/>
  <c r="BP4" i="20"/>
  <c r="BO4" i="20"/>
  <c r="BM4" i="20"/>
  <c r="BK4" i="20"/>
  <c r="BI4" i="20"/>
  <c r="BG4" i="20"/>
  <c r="BE4" i="20"/>
  <c r="BC4" i="20"/>
  <c r="BB4" i="20"/>
  <c r="AZ4" i="20"/>
  <c r="AX4" i="20"/>
  <c r="AV4" i="20"/>
  <c r="AT4" i="20"/>
  <c r="AR4" i="20"/>
  <c r="AP4" i="20"/>
  <c r="AO4" i="20"/>
  <c r="AM4" i="20"/>
  <c r="AK4" i="20"/>
  <c r="AI4" i="20"/>
  <c r="AG4" i="20"/>
  <c r="AE4" i="20"/>
  <c r="AC4" i="20"/>
  <c r="AB4" i="20"/>
  <c r="Z4" i="20"/>
  <c r="X4" i="20"/>
  <c r="V4" i="20"/>
  <c r="T4" i="20"/>
  <c r="R4" i="20"/>
  <c r="P4" i="20"/>
  <c r="O4" i="20"/>
  <c r="M4" i="20"/>
  <c r="K4" i="20"/>
  <c r="I4" i="20"/>
  <c r="G4" i="20"/>
  <c r="E4" i="20"/>
  <c r="C4" i="20"/>
  <c r="B4" i="20"/>
  <c r="A2" i="1"/>
  <c r="AR12" i="15"/>
  <c r="AR20" i="15"/>
  <c r="AR6" i="15"/>
  <c r="AR7" i="15"/>
  <c r="AR8" i="15"/>
  <c r="AR9" i="15"/>
  <c r="AR10" i="15"/>
  <c r="AR11" i="15"/>
  <c r="AR13" i="15"/>
  <c r="AR14" i="15"/>
  <c r="AR15" i="15"/>
  <c r="AR16" i="15"/>
  <c r="AR17" i="15"/>
  <c r="AR18" i="15"/>
  <c r="AR19" i="15"/>
  <c r="AR5" i="15"/>
  <c r="A1" i="24"/>
  <c r="A1" i="23"/>
  <c r="A1" i="22"/>
  <c r="A1" i="14"/>
  <c r="A1" i="13"/>
  <c r="A1" i="12"/>
  <c r="A1" i="11"/>
  <c r="A1" i="10"/>
  <c r="A1" i="9"/>
  <c r="A1" i="8"/>
  <c r="A1" i="7"/>
  <c r="A1" i="6"/>
  <c r="A1" i="5"/>
  <c r="A1" i="3"/>
  <c r="A1" i="2"/>
  <c r="A1" i="1"/>
  <c r="A1" i="21"/>
  <c r="A1" i="20"/>
  <c r="A1" i="19"/>
  <c r="A1" i="15"/>
  <c r="CB4" i="19"/>
  <c r="BZ4" i="19"/>
  <c r="BX4" i="19"/>
  <c r="BV4" i="19"/>
  <c r="BT4" i="19"/>
  <c r="BR4" i="19"/>
  <c r="BP4" i="19"/>
  <c r="BO4" i="19"/>
  <c r="BM4" i="19"/>
  <c r="BK4" i="19"/>
  <c r="BI4" i="19"/>
  <c r="BG4" i="19"/>
  <c r="BE4" i="19"/>
  <c r="BC4" i="19"/>
  <c r="BB4" i="19"/>
  <c r="AZ4" i="19"/>
  <c r="AX4" i="19"/>
  <c r="AV4" i="19"/>
  <c r="AT4" i="19"/>
  <c r="AR4" i="19"/>
  <c r="AP4" i="19"/>
  <c r="AO4" i="19"/>
  <c r="AM4" i="19"/>
  <c r="AK4" i="19"/>
  <c r="AI4" i="19"/>
  <c r="AG4" i="19"/>
  <c r="AE4" i="19"/>
  <c r="AC4" i="19"/>
  <c r="AB4" i="19"/>
  <c r="Z4" i="19"/>
  <c r="X4" i="19"/>
  <c r="V4" i="19"/>
  <c r="T4" i="19"/>
  <c r="R4" i="19"/>
  <c r="P4" i="19"/>
  <c r="O4" i="19"/>
  <c r="M4" i="19"/>
  <c r="K4" i="19"/>
  <c r="I4" i="19"/>
  <c r="G4" i="19"/>
  <c r="E4" i="19"/>
  <c r="C4" i="19"/>
  <c r="B4" i="19"/>
  <c r="AQ21" i="15"/>
  <c r="AP21" i="15"/>
  <c r="AO21" i="15"/>
  <c r="AN21" i="15"/>
  <c r="AM21" i="15"/>
  <c r="AL21" i="15"/>
  <c r="AJ21" i="15"/>
  <c r="AI21" i="15"/>
  <c r="AH21" i="15"/>
  <c r="AG21" i="15"/>
  <c r="AF21" i="15"/>
  <c r="AE21" i="15"/>
  <c r="AC21" i="15"/>
  <c r="AB21" i="15"/>
  <c r="AA21" i="15"/>
  <c r="Z21" i="15"/>
  <c r="Y21" i="15"/>
  <c r="X21" i="15"/>
  <c r="V21" i="15"/>
  <c r="U21" i="15"/>
  <c r="T21" i="15"/>
  <c r="S21" i="15"/>
  <c r="R21" i="15"/>
  <c r="Q21" i="15"/>
  <c r="O21" i="15"/>
  <c r="N21" i="15"/>
  <c r="M21" i="15"/>
  <c r="L21" i="15"/>
  <c r="K21" i="15"/>
  <c r="J21" i="15"/>
  <c r="H21" i="15"/>
  <c r="G21" i="15"/>
  <c r="F21" i="15"/>
  <c r="E21" i="15"/>
  <c r="D21" i="15"/>
  <c r="C21" i="15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5" i="1"/>
  <c r="AA4" i="1" l="1"/>
  <c r="BG5" i="21" a="1"/>
  <c r="BG5" i="21" s="1"/>
  <c r="E5" i="19" a="1"/>
  <c r="E5" i="19" s="1"/>
  <c r="AG5" i="19" a="1"/>
  <c r="AG5" i="19" s="1"/>
  <c r="BZ5" i="26" a="1"/>
  <c r="BZ5" i="26" s="1"/>
  <c r="BR5" i="26" a="1"/>
  <c r="BR5" i="26" s="1"/>
  <c r="BK5" i="26" a="1"/>
  <c r="BK5" i="26" s="1"/>
  <c r="BC5" i="26" a="1"/>
  <c r="BC5" i="26" s="1"/>
  <c r="AV5" i="26" a="1"/>
  <c r="AV5" i="26" s="1"/>
  <c r="AO5" i="26" a="1"/>
  <c r="AO5" i="26" s="1"/>
  <c r="AG5" i="26" a="1"/>
  <c r="AG5" i="26" s="1"/>
  <c r="Z5" i="26" a="1"/>
  <c r="Z5" i="26" s="1"/>
  <c r="R5" i="26" a="1"/>
  <c r="R5" i="26" s="1"/>
  <c r="K5" i="26" a="1"/>
  <c r="K5" i="26" s="1"/>
  <c r="C5" i="26" a="1"/>
  <c r="C5" i="26" s="1"/>
  <c r="C5" i="19" a="1"/>
  <c r="C5" i="19" s="1"/>
  <c r="AX5" i="26" a="1"/>
  <c r="AX5" i="26" s="1"/>
  <c r="AB5" i="26" a="1"/>
  <c r="AB5" i="26" s="1"/>
  <c r="E5" i="26" a="1"/>
  <c r="E5" i="26" s="1"/>
  <c r="AE5" i="19" a="1"/>
  <c r="AE5" i="19" s="1"/>
  <c r="BX5" i="26" a="1"/>
  <c r="BX5" i="26" s="1"/>
  <c r="BP5" i="26" a="1"/>
  <c r="BP5" i="26" s="1"/>
  <c r="BI5" i="26" a="1"/>
  <c r="BI5" i="26" s="1"/>
  <c r="BB5" i="26" a="1"/>
  <c r="BB5" i="26" s="1"/>
  <c r="AT5" i="26" a="1"/>
  <c r="AT5" i="26" s="1"/>
  <c r="AM5" i="26" a="1"/>
  <c r="AM5" i="26" s="1"/>
  <c r="AE5" i="26" a="1"/>
  <c r="AE5" i="26" s="1"/>
  <c r="X5" i="26" a="1"/>
  <c r="X5" i="26" s="1"/>
  <c r="P5" i="26" a="1"/>
  <c r="P5" i="26" s="1"/>
  <c r="I5" i="26" a="1"/>
  <c r="I5" i="26" s="1"/>
  <c r="BM5" i="26" a="1"/>
  <c r="BM5" i="26" s="1"/>
  <c r="AP5" i="26" a="1"/>
  <c r="AP5" i="26" s="1"/>
  <c r="T5" i="26" a="1"/>
  <c r="T5" i="26" s="1"/>
  <c r="AC5" i="19" a="1"/>
  <c r="AC5" i="19" s="1"/>
  <c r="BV5" i="26" a="1"/>
  <c r="BV5" i="26" s="1"/>
  <c r="BO5" i="26" a="1"/>
  <c r="BO5" i="26" s="1"/>
  <c r="BG5" i="26" a="1"/>
  <c r="BG5" i="26" s="1"/>
  <c r="AZ5" i="26" a="1"/>
  <c r="AZ5" i="26" s="1"/>
  <c r="AR5" i="26" a="1"/>
  <c r="AR5" i="26" s="1"/>
  <c r="AK5" i="26" a="1"/>
  <c r="AK5" i="26" s="1"/>
  <c r="AC5" i="26" a="1"/>
  <c r="AC5" i="26" s="1"/>
  <c r="V5" i="26" a="1"/>
  <c r="V5" i="26" s="1"/>
  <c r="O5" i="26" a="1"/>
  <c r="O5" i="26" s="1"/>
  <c r="G5" i="26" a="1"/>
  <c r="G5" i="26" s="1"/>
  <c r="BT5" i="26" a="1"/>
  <c r="BT5" i="26" s="1"/>
  <c r="BE5" i="26" a="1"/>
  <c r="BE5" i="26" s="1"/>
  <c r="AI5" i="26" a="1"/>
  <c r="AI5" i="26" s="1"/>
  <c r="M5" i="26" a="1"/>
  <c r="M5" i="26" s="1"/>
  <c r="AG7" i="21" a="1"/>
  <c r="AG7" i="21" s="1"/>
  <c r="AG10" i="21" a="1"/>
  <c r="AG10" i="21" s="1"/>
  <c r="AG6" i="21" a="1"/>
  <c r="AG6" i="21" s="1"/>
  <c r="AG9" i="21" a="1"/>
  <c r="AG9" i="21" s="1"/>
  <c r="AG8" i="21" a="1"/>
  <c r="AG8" i="21" s="1"/>
  <c r="BZ10" i="26" a="1"/>
  <c r="BZ10" i="26" s="1"/>
  <c r="BR10" i="26" a="1"/>
  <c r="BR10" i="26" s="1"/>
  <c r="BK10" i="26" a="1"/>
  <c r="BK10" i="26" s="1"/>
  <c r="BC10" i="26" a="1"/>
  <c r="BC10" i="26" s="1"/>
  <c r="AV10" i="26" a="1"/>
  <c r="AV10" i="26" s="1"/>
  <c r="AO10" i="26" a="1"/>
  <c r="AO10" i="26" s="1"/>
  <c r="AG10" i="26" a="1"/>
  <c r="AG10" i="26" s="1"/>
  <c r="Z10" i="26" a="1"/>
  <c r="Z10" i="26" s="1"/>
  <c r="R10" i="26" a="1"/>
  <c r="R10" i="26" s="1"/>
  <c r="K10" i="26" a="1"/>
  <c r="K10" i="26" s="1"/>
  <c r="C10" i="26" a="1"/>
  <c r="C10" i="26" s="1"/>
  <c r="BT9" i="26" a="1"/>
  <c r="BT9" i="26" s="1"/>
  <c r="BM9" i="26" a="1"/>
  <c r="BM9" i="26" s="1"/>
  <c r="BE9" i="26" a="1"/>
  <c r="BE9" i="26" s="1"/>
  <c r="AX9" i="26" a="1"/>
  <c r="AX9" i="26" s="1"/>
  <c r="AP9" i="26" a="1"/>
  <c r="AP9" i="26" s="1"/>
  <c r="AI9" i="26" a="1"/>
  <c r="AI9" i="26" s="1"/>
  <c r="AB9" i="26" a="1"/>
  <c r="AB9" i="26" s="1"/>
  <c r="T9" i="26" a="1"/>
  <c r="T9" i="26" s="1"/>
  <c r="M9" i="26" a="1"/>
  <c r="M9" i="26" s="1"/>
  <c r="E9" i="26" a="1"/>
  <c r="E9" i="26" s="1"/>
  <c r="BV8" i="26" a="1"/>
  <c r="BV8" i="26" s="1"/>
  <c r="BO8" i="26" a="1"/>
  <c r="BO8" i="26" s="1"/>
  <c r="BG8" i="26" a="1"/>
  <c r="BG8" i="26" s="1"/>
  <c r="AZ8" i="26" a="1"/>
  <c r="AZ8" i="26" s="1"/>
  <c r="AR8" i="26" a="1"/>
  <c r="AR8" i="26" s="1"/>
  <c r="AK8" i="26" a="1"/>
  <c r="AK8" i="26" s="1"/>
  <c r="AC8" i="26" a="1"/>
  <c r="AC8" i="26" s="1"/>
  <c r="V8" i="26" a="1"/>
  <c r="V8" i="26" s="1"/>
  <c r="O8" i="26" a="1"/>
  <c r="O8" i="26" s="1"/>
  <c r="G8" i="26" a="1"/>
  <c r="G8" i="26" s="1"/>
  <c r="BX7" i="26" a="1"/>
  <c r="BX7" i="26" s="1"/>
  <c r="BP7" i="26" a="1"/>
  <c r="BP7" i="26" s="1"/>
  <c r="BI7" i="26" a="1"/>
  <c r="BI7" i="26" s="1"/>
  <c r="BB7" i="26" a="1"/>
  <c r="BB7" i="26" s="1"/>
  <c r="AT7" i="26" a="1"/>
  <c r="AT7" i="26" s="1"/>
  <c r="AM7" i="26" a="1"/>
  <c r="AM7" i="26" s="1"/>
  <c r="AE7" i="26" a="1"/>
  <c r="AE7" i="26" s="1"/>
  <c r="X7" i="26" a="1"/>
  <c r="X7" i="26" s="1"/>
  <c r="P7" i="26" a="1"/>
  <c r="P7" i="26" s="1"/>
  <c r="I7" i="26" a="1"/>
  <c r="I7" i="26" s="1"/>
  <c r="BZ6" i="26" a="1"/>
  <c r="BZ6" i="26" s="1"/>
  <c r="BR6" i="26" a="1"/>
  <c r="BR6" i="26" s="1"/>
  <c r="BK6" i="26" a="1"/>
  <c r="BK6" i="26" s="1"/>
  <c r="BC6" i="26" a="1"/>
  <c r="BC6" i="26" s="1"/>
  <c r="AV6" i="26" a="1"/>
  <c r="AV6" i="26" s="1"/>
  <c r="AO6" i="26" a="1"/>
  <c r="AO6" i="26" s="1"/>
  <c r="AG6" i="26" a="1"/>
  <c r="AG6" i="26" s="1"/>
  <c r="Z6" i="26" a="1"/>
  <c r="Z6" i="26" s="1"/>
  <c r="R6" i="26" a="1"/>
  <c r="R6" i="26" s="1"/>
  <c r="K6" i="26" a="1"/>
  <c r="K6" i="26" s="1"/>
  <c r="C6" i="26" a="1"/>
  <c r="C6" i="26" s="1"/>
  <c r="BV9" i="26" a="1"/>
  <c r="BV9" i="26" s="1"/>
  <c r="AR9" i="26" a="1"/>
  <c r="AR9" i="26" s="1"/>
  <c r="V9" i="26" a="1"/>
  <c r="V9" i="26" s="1"/>
  <c r="BX8" i="26" a="1"/>
  <c r="BX8" i="26" s="1"/>
  <c r="BB8" i="26" a="1"/>
  <c r="BB8" i="26" s="1"/>
  <c r="AM8" i="26" a="1"/>
  <c r="AM8" i="26" s="1"/>
  <c r="I8" i="26" a="1"/>
  <c r="I8" i="26" s="1"/>
  <c r="BC7" i="26" a="1"/>
  <c r="BC7" i="26" s="1"/>
  <c r="AG7" i="26" a="1"/>
  <c r="AG7" i="26" s="1"/>
  <c r="K7" i="26" a="1"/>
  <c r="K7" i="26" s="1"/>
  <c r="C7" i="26" a="1"/>
  <c r="C7" i="26" s="1"/>
  <c r="AX6" i="26" a="1"/>
  <c r="AX6" i="26" s="1"/>
  <c r="AB6" i="26" a="1"/>
  <c r="AB6" i="26" s="1"/>
  <c r="E6" i="26" a="1"/>
  <c r="E6" i="26" s="1"/>
  <c r="BX10" i="26" a="1"/>
  <c r="BX10" i="26" s="1"/>
  <c r="BP10" i="26" a="1"/>
  <c r="BP10" i="26" s="1"/>
  <c r="BI10" i="26" a="1"/>
  <c r="BI10" i="26" s="1"/>
  <c r="BB10" i="26" a="1"/>
  <c r="BB10" i="26" s="1"/>
  <c r="AT10" i="26" a="1"/>
  <c r="AT10" i="26" s="1"/>
  <c r="AM10" i="26" a="1"/>
  <c r="AM10" i="26" s="1"/>
  <c r="AE10" i="26" a="1"/>
  <c r="AE10" i="26" s="1"/>
  <c r="X10" i="26" a="1"/>
  <c r="X10" i="26" s="1"/>
  <c r="P10" i="26" a="1"/>
  <c r="P10" i="26" s="1"/>
  <c r="I10" i="26" a="1"/>
  <c r="I10" i="26" s="1"/>
  <c r="BZ9" i="26" a="1"/>
  <c r="BZ9" i="26" s="1"/>
  <c r="BR9" i="26" a="1"/>
  <c r="BR9" i="26" s="1"/>
  <c r="BK9" i="26" a="1"/>
  <c r="BK9" i="26" s="1"/>
  <c r="BC9" i="26" a="1"/>
  <c r="BC9" i="26" s="1"/>
  <c r="AV9" i="26" a="1"/>
  <c r="AV9" i="26" s="1"/>
  <c r="AO9" i="26" a="1"/>
  <c r="AO9" i="26" s="1"/>
  <c r="AG9" i="26" a="1"/>
  <c r="AG9" i="26" s="1"/>
  <c r="Z9" i="26" a="1"/>
  <c r="Z9" i="26" s="1"/>
  <c r="R9" i="26" a="1"/>
  <c r="R9" i="26" s="1"/>
  <c r="K9" i="26" a="1"/>
  <c r="K9" i="26" s="1"/>
  <c r="C9" i="26" a="1"/>
  <c r="C9" i="26" s="1"/>
  <c r="BT8" i="26" a="1"/>
  <c r="BT8" i="26" s="1"/>
  <c r="BM8" i="26" a="1"/>
  <c r="BM8" i="26" s="1"/>
  <c r="BE8" i="26" a="1"/>
  <c r="BE8" i="26" s="1"/>
  <c r="AX8" i="26" a="1"/>
  <c r="AX8" i="26" s="1"/>
  <c r="AP8" i="26" a="1"/>
  <c r="AP8" i="26" s="1"/>
  <c r="AI8" i="26" a="1"/>
  <c r="AI8" i="26" s="1"/>
  <c r="AB8" i="26" a="1"/>
  <c r="AB8" i="26" s="1"/>
  <c r="T8" i="26" a="1"/>
  <c r="T8" i="26" s="1"/>
  <c r="M8" i="26" a="1"/>
  <c r="M8" i="26" s="1"/>
  <c r="E8" i="26" a="1"/>
  <c r="E8" i="26" s="1"/>
  <c r="BV7" i="26" a="1"/>
  <c r="BV7" i="26" s="1"/>
  <c r="BO7" i="26" a="1"/>
  <c r="BO7" i="26" s="1"/>
  <c r="BG7" i="26" a="1"/>
  <c r="BG7" i="26" s="1"/>
  <c r="AZ7" i="26" a="1"/>
  <c r="AZ7" i="26" s="1"/>
  <c r="AR7" i="26" a="1"/>
  <c r="AR7" i="26" s="1"/>
  <c r="AK7" i="26" a="1"/>
  <c r="AK7" i="26" s="1"/>
  <c r="AC7" i="26" a="1"/>
  <c r="AC7" i="26" s="1"/>
  <c r="V7" i="26" a="1"/>
  <c r="V7" i="26" s="1"/>
  <c r="O7" i="26" a="1"/>
  <c r="O7" i="26" s="1"/>
  <c r="G7" i="26" a="1"/>
  <c r="G7" i="26" s="1"/>
  <c r="BX6" i="26" a="1"/>
  <c r="BX6" i="26" s="1"/>
  <c r="BP6" i="26" a="1"/>
  <c r="BP6" i="26" s="1"/>
  <c r="BI6" i="26" a="1"/>
  <c r="BI6" i="26" s="1"/>
  <c r="BB6" i="26" a="1"/>
  <c r="BB6" i="26" s="1"/>
  <c r="AT6" i="26" a="1"/>
  <c r="AT6" i="26" s="1"/>
  <c r="AM6" i="26" a="1"/>
  <c r="AM6" i="26" s="1"/>
  <c r="AE6" i="26" a="1"/>
  <c r="AE6" i="26" s="1"/>
  <c r="X6" i="26" a="1"/>
  <c r="X6" i="26" s="1"/>
  <c r="P6" i="26" a="1"/>
  <c r="P6" i="26" s="1"/>
  <c r="I6" i="26" a="1"/>
  <c r="I6" i="26" s="1"/>
  <c r="M10" i="26" a="1"/>
  <c r="M10" i="26" s="1"/>
  <c r="AZ9" i="26" a="1"/>
  <c r="AZ9" i="26" s="1"/>
  <c r="AC9" i="26" a="1"/>
  <c r="AC9" i="26" s="1"/>
  <c r="G9" i="26" a="1"/>
  <c r="G9" i="26" s="1"/>
  <c r="BI8" i="26" a="1"/>
  <c r="BI8" i="26" s="1"/>
  <c r="AE8" i="26" a="1"/>
  <c r="AE8" i="26" s="1"/>
  <c r="BZ7" i="26" a="1"/>
  <c r="BZ7" i="26" s="1"/>
  <c r="BK7" i="26" a="1"/>
  <c r="BK7" i="26" s="1"/>
  <c r="AO7" i="26" a="1"/>
  <c r="AO7" i="26" s="1"/>
  <c r="R7" i="26" a="1"/>
  <c r="R7" i="26" s="1"/>
  <c r="BT6" i="26" a="1"/>
  <c r="BT6" i="26" s="1"/>
  <c r="BE6" i="26" a="1"/>
  <c r="BE6" i="26" s="1"/>
  <c r="T6" i="26" a="1"/>
  <c r="T6" i="26" s="1"/>
  <c r="M6" i="26" a="1"/>
  <c r="M6" i="26" s="1"/>
  <c r="BV10" i="26" a="1"/>
  <c r="BV10" i="26" s="1"/>
  <c r="BO10" i="26" a="1"/>
  <c r="BO10" i="26" s="1"/>
  <c r="BG10" i="26" a="1"/>
  <c r="BG10" i="26" s="1"/>
  <c r="AZ10" i="26" a="1"/>
  <c r="AZ10" i="26" s="1"/>
  <c r="AR10" i="26" a="1"/>
  <c r="AR10" i="26" s="1"/>
  <c r="AK10" i="26" a="1"/>
  <c r="AK10" i="26" s="1"/>
  <c r="AC10" i="26" a="1"/>
  <c r="AC10" i="26" s="1"/>
  <c r="V10" i="26" a="1"/>
  <c r="V10" i="26" s="1"/>
  <c r="O10" i="26" a="1"/>
  <c r="O10" i="26" s="1"/>
  <c r="G10" i="26" a="1"/>
  <c r="G10" i="26" s="1"/>
  <c r="BX9" i="26" a="1"/>
  <c r="BX9" i="26" s="1"/>
  <c r="BP9" i="26" a="1"/>
  <c r="BP9" i="26" s="1"/>
  <c r="BI9" i="26" a="1"/>
  <c r="BI9" i="26" s="1"/>
  <c r="BB9" i="26" a="1"/>
  <c r="BB9" i="26" s="1"/>
  <c r="AT9" i="26" a="1"/>
  <c r="AT9" i="26" s="1"/>
  <c r="AM9" i="26" a="1"/>
  <c r="AM9" i="26" s="1"/>
  <c r="AE9" i="26" a="1"/>
  <c r="AE9" i="26" s="1"/>
  <c r="X9" i="26" a="1"/>
  <c r="X9" i="26" s="1"/>
  <c r="P9" i="26" a="1"/>
  <c r="P9" i="26" s="1"/>
  <c r="I9" i="26" a="1"/>
  <c r="I9" i="26" s="1"/>
  <c r="BZ8" i="26" a="1"/>
  <c r="BZ8" i="26" s="1"/>
  <c r="BR8" i="26" a="1"/>
  <c r="BR8" i="26" s="1"/>
  <c r="BK8" i="26" a="1"/>
  <c r="BK8" i="26" s="1"/>
  <c r="BC8" i="26" a="1"/>
  <c r="BC8" i="26" s="1"/>
  <c r="AV8" i="26" a="1"/>
  <c r="AV8" i="26" s="1"/>
  <c r="AO8" i="26" a="1"/>
  <c r="AO8" i="26" s="1"/>
  <c r="AG8" i="26" a="1"/>
  <c r="AG8" i="26" s="1"/>
  <c r="Z8" i="26" a="1"/>
  <c r="Z8" i="26" s="1"/>
  <c r="R8" i="26" a="1"/>
  <c r="R8" i="26" s="1"/>
  <c r="K8" i="26" a="1"/>
  <c r="K8" i="26" s="1"/>
  <c r="C8" i="26" a="1"/>
  <c r="C8" i="26" s="1"/>
  <c r="BT7" i="26" a="1"/>
  <c r="BT7" i="26" s="1"/>
  <c r="BM7" i="26" a="1"/>
  <c r="BM7" i="26" s="1"/>
  <c r="BE7" i="26" a="1"/>
  <c r="BE7" i="26" s="1"/>
  <c r="AX7" i="26" a="1"/>
  <c r="AX7" i="26" s="1"/>
  <c r="AP7" i="26" a="1"/>
  <c r="AP7" i="26" s="1"/>
  <c r="AI7" i="26" a="1"/>
  <c r="AI7" i="26" s="1"/>
  <c r="AB7" i="26" a="1"/>
  <c r="AB7" i="26" s="1"/>
  <c r="T7" i="26" a="1"/>
  <c r="T7" i="26" s="1"/>
  <c r="M7" i="26" a="1"/>
  <c r="M7" i="26" s="1"/>
  <c r="E7" i="26" a="1"/>
  <c r="E7" i="26" s="1"/>
  <c r="BV6" i="26" a="1"/>
  <c r="BV6" i="26" s="1"/>
  <c r="BO6" i="26" a="1"/>
  <c r="BO6" i="26" s="1"/>
  <c r="BG6" i="26" a="1"/>
  <c r="BG6" i="26" s="1"/>
  <c r="AZ6" i="26" a="1"/>
  <c r="AZ6" i="26" s="1"/>
  <c r="AR6" i="26" a="1"/>
  <c r="AR6" i="26" s="1"/>
  <c r="AK6" i="26" a="1"/>
  <c r="AK6" i="26" s="1"/>
  <c r="AC6" i="26" a="1"/>
  <c r="AC6" i="26" s="1"/>
  <c r="V6" i="26" a="1"/>
  <c r="V6" i="26" s="1"/>
  <c r="O6" i="26" a="1"/>
  <c r="O6" i="26" s="1"/>
  <c r="G6" i="26" a="1"/>
  <c r="G6" i="26" s="1"/>
  <c r="BT10" i="26" a="1"/>
  <c r="BT10" i="26" s="1"/>
  <c r="BM10" i="26" a="1"/>
  <c r="BM10" i="26" s="1"/>
  <c r="BE10" i="26" a="1"/>
  <c r="BE10" i="26" s="1"/>
  <c r="AX10" i="26" a="1"/>
  <c r="AX10" i="26" s="1"/>
  <c r="AP10" i="26" a="1"/>
  <c r="AP10" i="26" s="1"/>
  <c r="AI10" i="26" a="1"/>
  <c r="AI10" i="26" s="1"/>
  <c r="AB10" i="26" a="1"/>
  <c r="AB10" i="26" s="1"/>
  <c r="T10" i="26" a="1"/>
  <c r="T10" i="26" s="1"/>
  <c r="E10" i="26" a="1"/>
  <c r="E10" i="26" s="1"/>
  <c r="BO9" i="26" a="1"/>
  <c r="BO9" i="26" s="1"/>
  <c r="BG9" i="26" a="1"/>
  <c r="BG9" i="26" s="1"/>
  <c r="AK9" i="26" a="1"/>
  <c r="AK9" i="26" s="1"/>
  <c r="O9" i="26" a="1"/>
  <c r="O9" i="26" s="1"/>
  <c r="BP8" i="26" a="1"/>
  <c r="BP8" i="26" s="1"/>
  <c r="AT8" i="26" a="1"/>
  <c r="AT8" i="26" s="1"/>
  <c r="X8" i="26" a="1"/>
  <c r="X8" i="26" s="1"/>
  <c r="P8" i="26" a="1"/>
  <c r="P8" i="26" s="1"/>
  <c r="BR7" i="26" a="1"/>
  <c r="BR7" i="26" s="1"/>
  <c r="AV7" i="26" a="1"/>
  <c r="AV7" i="26" s="1"/>
  <c r="Z7" i="26" a="1"/>
  <c r="Z7" i="26" s="1"/>
  <c r="BM6" i="26" a="1"/>
  <c r="BM6" i="26" s="1"/>
  <c r="AP6" i="26" a="1"/>
  <c r="AP6" i="26" s="1"/>
  <c r="AI6" i="26" a="1"/>
  <c r="AI6" i="26" s="1"/>
  <c r="B10" i="26" a="1"/>
  <c r="B10" i="26" s="1"/>
  <c r="B8" i="26" a="1"/>
  <c r="B8" i="26" s="1"/>
  <c r="B6" i="26" a="1"/>
  <c r="B6" i="26" s="1"/>
  <c r="B9" i="26" a="1"/>
  <c r="B9" i="26" s="1"/>
  <c r="B5" i="26" a="1"/>
  <c r="B5" i="26" s="1"/>
  <c r="B7" i="26" a="1"/>
  <c r="B7" i="26" s="1"/>
  <c r="BZ5" i="21" a="1"/>
  <c r="BZ5" i="21" s="1"/>
  <c r="BR5" i="21" a="1"/>
  <c r="BR5" i="21" s="1"/>
  <c r="BK5" i="21" a="1"/>
  <c r="BK5" i="21" s="1"/>
  <c r="BC5" i="21" a="1"/>
  <c r="BC5" i="21" s="1"/>
  <c r="AV5" i="21" a="1"/>
  <c r="AV5" i="21" s="1"/>
  <c r="AO5" i="21" a="1"/>
  <c r="AO5" i="21" s="1"/>
  <c r="AG5" i="21" a="1"/>
  <c r="AG5" i="21" s="1"/>
  <c r="Z5" i="21" a="1"/>
  <c r="Z5" i="21" s="1"/>
  <c r="R5" i="21" a="1"/>
  <c r="R5" i="21" s="1"/>
  <c r="K5" i="21" a="1"/>
  <c r="K5" i="21" s="1"/>
  <c r="C5" i="21" a="1"/>
  <c r="C5" i="21" s="1"/>
  <c r="BX5" i="21" a="1"/>
  <c r="BX5" i="21" s="1"/>
  <c r="BP5" i="21" a="1"/>
  <c r="BP5" i="21" s="1"/>
  <c r="BI5" i="21" a="1"/>
  <c r="BI5" i="21" s="1"/>
  <c r="BB5" i="21" a="1"/>
  <c r="BB5" i="21" s="1"/>
  <c r="AT5" i="21" a="1"/>
  <c r="AT5" i="21" s="1"/>
  <c r="AM5" i="21" a="1"/>
  <c r="AM5" i="21" s="1"/>
  <c r="AE5" i="21" a="1"/>
  <c r="AE5" i="21" s="1"/>
  <c r="X5" i="21" a="1"/>
  <c r="X5" i="21" s="1"/>
  <c r="P5" i="21" a="1"/>
  <c r="P5" i="21" s="1"/>
  <c r="I5" i="21" a="1"/>
  <c r="I5" i="21" s="1"/>
  <c r="BV5" i="21" a="1"/>
  <c r="BV5" i="21" s="1"/>
  <c r="BO5" i="21" a="1"/>
  <c r="BO5" i="21" s="1"/>
  <c r="AZ5" i="21" a="1"/>
  <c r="AZ5" i="21" s="1"/>
  <c r="AR5" i="21" a="1"/>
  <c r="AR5" i="21" s="1"/>
  <c r="AK5" i="21" a="1"/>
  <c r="AK5" i="21" s="1"/>
  <c r="AC5" i="21" a="1"/>
  <c r="AC5" i="21" s="1"/>
  <c r="V5" i="21" a="1"/>
  <c r="V5" i="21" s="1"/>
  <c r="O5" i="21" a="1"/>
  <c r="O5" i="21" s="1"/>
  <c r="G5" i="21" a="1"/>
  <c r="G5" i="21" s="1"/>
  <c r="BT5" i="21" a="1"/>
  <c r="BT5" i="21" s="1"/>
  <c r="BM5" i="21" a="1"/>
  <c r="BM5" i="21" s="1"/>
  <c r="BE5" i="21" a="1"/>
  <c r="BE5" i="21" s="1"/>
  <c r="AX5" i="21" a="1"/>
  <c r="AX5" i="21" s="1"/>
  <c r="AP5" i="21" a="1"/>
  <c r="AP5" i="21" s="1"/>
  <c r="AI5" i="21" a="1"/>
  <c r="AI5" i="21" s="1"/>
  <c r="AB5" i="21" a="1"/>
  <c r="AB5" i="21" s="1"/>
  <c r="T5" i="21" a="1"/>
  <c r="T5" i="21" s="1"/>
  <c r="M5" i="21" a="1"/>
  <c r="M5" i="21" s="1"/>
  <c r="E5" i="21" a="1"/>
  <c r="E5" i="21" s="1"/>
  <c r="AO5" i="19" a="1"/>
  <c r="AO5" i="19" s="1"/>
  <c r="BI9" i="21" a="1"/>
  <c r="BI9" i="21" s="1"/>
  <c r="BI10" i="21" a="1"/>
  <c r="BI10" i="21" s="1"/>
  <c r="BE7" i="21" a="1"/>
  <c r="BE7" i="21" s="1"/>
  <c r="BE9" i="21" a="1"/>
  <c r="BE9" i="21" s="1"/>
  <c r="BE6" i="21" a="1"/>
  <c r="BE6" i="21" s="1"/>
  <c r="BE8" i="21" a="1"/>
  <c r="BE8" i="21" s="1"/>
  <c r="BI7" i="21" a="1"/>
  <c r="BI7" i="21" s="1"/>
  <c r="BI8" i="21" a="1"/>
  <c r="BI8" i="21" s="1"/>
  <c r="BE10" i="21" a="1"/>
  <c r="BE10" i="21" s="1"/>
  <c r="BI6" i="21" a="1"/>
  <c r="BI6" i="21" s="1"/>
  <c r="A4" i="1"/>
  <c r="H4" i="1"/>
  <c r="AK4" i="1"/>
  <c r="T5" i="19" a="1"/>
  <c r="T5" i="19" s="1"/>
  <c r="AT5" i="19" a="1"/>
  <c r="AT5" i="19" s="1"/>
  <c r="AI5" i="19" a="1"/>
  <c r="AI5" i="19" s="1"/>
  <c r="BT5" i="19" a="1"/>
  <c r="BT5" i="19" s="1"/>
  <c r="O5" i="19" a="1"/>
  <c r="O5" i="19" s="1"/>
  <c r="B4" i="1"/>
  <c r="Z4" i="1"/>
  <c r="M5" i="19" a="1"/>
  <c r="M5" i="19" s="1"/>
  <c r="V5" i="19" a="1"/>
  <c r="V5" i="19" s="1"/>
  <c r="AV5" i="19" a="1"/>
  <c r="AV5" i="19" s="1"/>
  <c r="BP5" i="19" a="1"/>
  <c r="BP5" i="19" s="1"/>
  <c r="BI5" i="19" a="1"/>
  <c r="BI5" i="19" s="1"/>
  <c r="BV5" i="19" a="1"/>
  <c r="BV5" i="19" s="1"/>
  <c r="AB5" i="19" a="1"/>
  <c r="AB5" i="19" s="1"/>
  <c r="BX5" i="20" a="1"/>
  <c r="BX5" i="20" s="1"/>
  <c r="C4" i="1"/>
  <c r="R4" i="1"/>
  <c r="G5" i="19" a="1"/>
  <c r="G5" i="19" s="1"/>
  <c r="P5" i="19" a="1"/>
  <c r="P5" i="19" s="1"/>
  <c r="X5" i="19" a="1"/>
  <c r="X5" i="19" s="1"/>
  <c r="AP5" i="19" a="1"/>
  <c r="AP5" i="19" s="1"/>
  <c r="BC5" i="19" a="1"/>
  <c r="BC5" i="19" s="1"/>
  <c r="BR5" i="19" a="1"/>
  <c r="BR5" i="19" s="1"/>
  <c r="AM5" i="19" a="1"/>
  <c r="AM5" i="19" s="1"/>
  <c r="BK5" i="19" a="1"/>
  <c r="BK5" i="19" s="1"/>
  <c r="BX5" i="19" a="1"/>
  <c r="BX5" i="19" s="1"/>
  <c r="T4" i="1"/>
  <c r="K5" i="19" a="1"/>
  <c r="K5" i="19" s="1"/>
  <c r="BG5" i="19" a="1"/>
  <c r="BG5" i="19" s="1"/>
  <c r="AZ5" i="19" a="1"/>
  <c r="AZ5" i="19" s="1"/>
  <c r="BO5" i="19" a="1"/>
  <c r="BO5" i="19" s="1"/>
  <c r="I4" i="1"/>
  <c r="AK5" i="19" a="1"/>
  <c r="AK5" i="19" s="1"/>
  <c r="AB7" i="19" a="1"/>
  <c r="AB7" i="19" s="1"/>
  <c r="BX9" i="25" a="1"/>
  <c r="BX9" i="25" s="1"/>
  <c r="BT9" i="25" a="1"/>
  <c r="BT9" i="25" s="1"/>
  <c r="BP9" i="25" a="1"/>
  <c r="BP9" i="25" s="1"/>
  <c r="BM9" i="25" a="1"/>
  <c r="BM9" i="25" s="1"/>
  <c r="BI9" i="25" a="1"/>
  <c r="BI9" i="25" s="1"/>
  <c r="BE9" i="25" a="1"/>
  <c r="BE9" i="25" s="1"/>
  <c r="BB9" i="25" a="1"/>
  <c r="BB9" i="25" s="1"/>
  <c r="AX9" i="25" a="1"/>
  <c r="AX9" i="25" s="1"/>
  <c r="AT9" i="25" a="1"/>
  <c r="AT9" i="25" s="1"/>
  <c r="AP9" i="25" a="1"/>
  <c r="AP9" i="25" s="1"/>
  <c r="AM9" i="25" a="1"/>
  <c r="AM9" i="25" s="1"/>
  <c r="AI9" i="25" a="1"/>
  <c r="AI9" i="25" s="1"/>
  <c r="AE9" i="25" a="1"/>
  <c r="AE9" i="25" s="1"/>
  <c r="AB9" i="25" a="1"/>
  <c r="AB9" i="25" s="1"/>
  <c r="X9" i="25" a="1"/>
  <c r="X9" i="25" s="1"/>
  <c r="T9" i="25" a="1"/>
  <c r="T9" i="25" s="1"/>
  <c r="P9" i="25" a="1"/>
  <c r="P9" i="25" s="1"/>
  <c r="M9" i="25" a="1"/>
  <c r="M9" i="25" s="1"/>
  <c r="I9" i="25" a="1"/>
  <c r="I9" i="25" s="1"/>
  <c r="E9" i="25" a="1"/>
  <c r="E9" i="25" s="1"/>
  <c r="B9" i="25" a="1"/>
  <c r="B9" i="25" s="1"/>
  <c r="BZ7" i="25" a="1"/>
  <c r="BZ7" i="25" s="1"/>
  <c r="BV7" i="25" a="1"/>
  <c r="BV7" i="25" s="1"/>
  <c r="BR7" i="25" a="1"/>
  <c r="BR7" i="25" s="1"/>
  <c r="BO7" i="25" a="1"/>
  <c r="BO7" i="25" s="1"/>
  <c r="BK7" i="25" a="1"/>
  <c r="BK7" i="25" s="1"/>
  <c r="BG7" i="25" a="1"/>
  <c r="BG7" i="25" s="1"/>
  <c r="BC7" i="25" a="1"/>
  <c r="BC7" i="25" s="1"/>
  <c r="AZ7" i="25" a="1"/>
  <c r="AZ7" i="25" s="1"/>
  <c r="AV7" i="25" a="1"/>
  <c r="AV7" i="25" s="1"/>
  <c r="AR7" i="25" a="1"/>
  <c r="AR7" i="25" s="1"/>
  <c r="AO7" i="25" a="1"/>
  <c r="AO7" i="25" s="1"/>
  <c r="AK7" i="25" a="1"/>
  <c r="AK7" i="25" s="1"/>
  <c r="AG7" i="25" a="1"/>
  <c r="AG7" i="25" s="1"/>
  <c r="AC7" i="25" a="1"/>
  <c r="AC7" i="25" s="1"/>
  <c r="Z7" i="25" a="1"/>
  <c r="Z7" i="25" s="1"/>
  <c r="V7" i="25" a="1"/>
  <c r="V7" i="25" s="1"/>
  <c r="R7" i="25" a="1"/>
  <c r="R7" i="25" s="1"/>
  <c r="O7" i="25" a="1"/>
  <c r="O7" i="25" s="1"/>
  <c r="K7" i="25" a="1"/>
  <c r="K7" i="25" s="1"/>
  <c r="G7" i="25" a="1"/>
  <c r="G7" i="25" s="1"/>
  <c r="C7" i="25" a="1"/>
  <c r="C7" i="25" s="1"/>
  <c r="BZ10" i="25" a="1"/>
  <c r="BZ10" i="25" s="1"/>
  <c r="BV10" i="25" a="1"/>
  <c r="BV10" i="25" s="1"/>
  <c r="BR10" i="25" a="1"/>
  <c r="BR10" i="25" s="1"/>
  <c r="BO10" i="25" a="1"/>
  <c r="BO10" i="25" s="1"/>
  <c r="BK10" i="25" a="1"/>
  <c r="BK10" i="25" s="1"/>
  <c r="BG10" i="25" a="1"/>
  <c r="BG10" i="25" s="1"/>
  <c r="BC10" i="25" a="1"/>
  <c r="BC10" i="25" s="1"/>
  <c r="AZ10" i="25" a="1"/>
  <c r="AZ10" i="25" s="1"/>
  <c r="AV10" i="25" a="1"/>
  <c r="AV10" i="25" s="1"/>
  <c r="AR10" i="25" a="1"/>
  <c r="AR10" i="25" s="1"/>
  <c r="AO10" i="25" a="1"/>
  <c r="AO10" i="25" s="1"/>
  <c r="AK10" i="25" a="1"/>
  <c r="AK10" i="25" s="1"/>
  <c r="AG10" i="25" a="1"/>
  <c r="AG10" i="25" s="1"/>
  <c r="AC10" i="25" a="1"/>
  <c r="AC10" i="25" s="1"/>
  <c r="Z10" i="25" a="1"/>
  <c r="Z10" i="25" s="1"/>
  <c r="V10" i="25" a="1"/>
  <c r="V10" i="25" s="1"/>
  <c r="R10" i="25" a="1"/>
  <c r="R10" i="25" s="1"/>
  <c r="O10" i="25" a="1"/>
  <c r="O10" i="25" s="1"/>
  <c r="K10" i="25" a="1"/>
  <c r="K10" i="25" s="1"/>
  <c r="G10" i="25" a="1"/>
  <c r="G10" i="25" s="1"/>
  <c r="C10" i="25" a="1"/>
  <c r="C10" i="25" s="1"/>
  <c r="BX8" i="25" a="1"/>
  <c r="BX8" i="25" s="1"/>
  <c r="BT8" i="25" a="1"/>
  <c r="BT8" i="25" s="1"/>
  <c r="BP8" i="25" a="1"/>
  <c r="BP8" i="25" s="1"/>
  <c r="BM8" i="25" a="1"/>
  <c r="BM8" i="25" s="1"/>
  <c r="BI8" i="25" a="1"/>
  <c r="BI8" i="25" s="1"/>
  <c r="BE8" i="25" a="1"/>
  <c r="BE8" i="25" s="1"/>
  <c r="BB8" i="25" a="1"/>
  <c r="BB8" i="25" s="1"/>
  <c r="AX8" i="25" a="1"/>
  <c r="AX8" i="25" s="1"/>
  <c r="AT8" i="25" a="1"/>
  <c r="AT8" i="25" s="1"/>
  <c r="AP8" i="25" a="1"/>
  <c r="AP8" i="25" s="1"/>
  <c r="AM8" i="25" a="1"/>
  <c r="AM8" i="25" s="1"/>
  <c r="AI8" i="25" a="1"/>
  <c r="AI8" i="25" s="1"/>
  <c r="AE8" i="25" a="1"/>
  <c r="AE8" i="25" s="1"/>
  <c r="AB8" i="25" a="1"/>
  <c r="AB8" i="25" s="1"/>
  <c r="X8" i="25" a="1"/>
  <c r="X8" i="25" s="1"/>
  <c r="T8" i="25" a="1"/>
  <c r="T8" i="25" s="1"/>
  <c r="P8" i="25" a="1"/>
  <c r="P8" i="25" s="1"/>
  <c r="M8" i="25" a="1"/>
  <c r="M8" i="25" s="1"/>
  <c r="I8" i="25" a="1"/>
  <c r="I8" i="25" s="1"/>
  <c r="E8" i="25" a="1"/>
  <c r="E8" i="25" s="1"/>
  <c r="B8" i="25" a="1"/>
  <c r="B8" i="25" s="1"/>
  <c r="BZ6" i="25" a="1"/>
  <c r="BZ6" i="25" s="1"/>
  <c r="BV6" i="25" a="1"/>
  <c r="BV6" i="25" s="1"/>
  <c r="BR6" i="25" a="1"/>
  <c r="BR6" i="25" s="1"/>
  <c r="BO6" i="25" a="1"/>
  <c r="BO6" i="25" s="1"/>
  <c r="BK6" i="25" a="1"/>
  <c r="BK6" i="25" s="1"/>
  <c r="BG6" i="25" a="1"/>
  <c r="BG6" i="25" s="1"/>
  <c r="BC6" i="25" a="1"/>
  <c r="BC6" i="25" s="1"/>
  <c r="AZ6" i="25" a="1"/>
  <c r="AZ6" i="25" s="1"/>
  <c r="AV6" i="25" a="1"/>
  <c r="AV6" i="25" s="1"/>
  <c r="AR6" i="25" a="1"/>
  <c r="AR6" i="25" s="1"/>
  <c r="AO6" i="25" a="1"/>
  <c r="AO6" i="25" s="1"/>
  <c r="AK6" i="25" a="1"/>
  <c r="AK6" i="25" s="1"/>
  <c r="AG6" i="25" a="1"/>
  <c r="AG6" i="25" s="1"/>
  <c r="AC6" i="25" a="1"/>
  <c r="AC6" i="25" s="1"/>
  <c r="Z6" i="25" a="1"/>
  <c r="Z6" i="25" s="1"/>
  <c r="V6" i="25" a="1"/>
  <c r="V6" i="25" s="1"/>
  <c r="R6" i="25" a="1"/>
  <c r="R6" i="25" s="1"/>
  <c r="O6" i="25" a="1"/>
  <c r="O6" i="25" s="1"/>
  <c r="K6" i="25" a="1"/>
  <c r="K6" i="25" s="1"/>
  <c r="G6" i="25" a="1"/>
  <c r="G6" i="25" s="1"/>
  <c r="C6" i="25" a="1"/>
  <c r="C6" i="25" s="1"/>
  <c r="BX5" i="25" a="1"/>
  <c r="BX5" i="25" s="1"/>
  <c r="BT5" i="25" a="1"/>
  <c r="BT5" i="25" s="1"/>
  <c r="BP5" i="25" a="1"/>
  <c r="BP5" i="25" s="1"/>
  <c r="BM5" i="25" a="1"/>
  <c r="BM5" i="25" s="1"/>
  <c r="BI5" i="25" a="1"/>
  <c r="BI5" i="25" s="1"/>
  <c r="BE5" i="25" a="1"/>
  <c r="BE5" i="25" s="1"/>
  <c r="BB5" i="25" a="1"/>
  <c r="BB5" i="25" s="1"/>
  <c r="AX5" i="25" a="1"/>
  <c r="AX5" i="25" s="1"/>
  <c r="AT5" i="25" a="1"/>
  <c r="AT5" i="25" s="1"/>
  <c r="AP5" i="25" a="1"/>
  <c r="AP5" i="25" s="1"/>
  <c r="AM5" i="25" a="1"/>
  <c r="AM5" i="25" s="1"/>
  <c r="AI5" i="25" a="1"/>
  <c r="AI5" i="25" s="1"/>
  <c r="AE5" i="25" a="1"/>
  <c r="AE5" i="25" s="1"/>
  <c r="AB5" i="25" a="1"/>
  <c r="AB5" i="25" s="1"/>
  <c r="X5" i="25" a="1"/>
  <c r="X5" i="25" s="1"/>
  <c r="T5" i="25" a="1"/>
  <c r="T5" i="25" s="1"/>
  <c r="P5" i="25" a="1"/>
  <c r="P5" i="25" s="1"/>
  <c r="M5" i="25" a="1"/>
  <c r="M5" i="25" s="1"/>
  <c r="I5" i="25" a="1"/>
  <c r="I5" i="25" s="1"/>
  <c r="E5" i="25" a="1"/>
  <c r="E5" i="25" s="1"/>
  <c r="B5" i="25" a="1"/>
  <c r="B5" i="25" s="1"/>
  <c r="BT10" i="25" a="1"/>
  <c r="BT10" i="25" s="1"/>
  <c r="BM10" i="25" a="1"/>
  <c r="BM10" i="25" s="1"/>
  <c r="BE10" i="25" a="1"/>
  <c r="BE10" i="25" s="1"/>
  <c r="AX10" i="25" a="1"/>
  <c r="AX10" i="25" s="1"/>
  <c r="AP10" i="25" a="1"/>
  <c r="AP10" i="25" s="1"/>
  <c r="AI10" i="25" a="1"/>
  <c r="AI10" i="25" s="1"/>
  <c r="AB10" i="25" a="1"/>
  <c r="AB10" i="25" s="1"/>
  <c r="T10" i="25" a="1"/>
  <c r="T10" i="25" s="1"/>
  <c r="M10" i="25" a="1"/>
  <c r="M10" i="25" s="1"/>
  <c r="E10" i="25" a="1"/>
  <c r="E10" i="25" s="1"/>
  <c r="BV8" i="25" a="1"/>
  <c r="BV8" i="25" s="1"/>
  <c r="BO8" i="25" a="1"/>
  <c r="BO8" i="25" s="1"/>
  <c r="BG8" i="25" a="1"/>
  <c r="BG8" i="25" s="1"/>
  <c r="AZ8" i="25" a="1"/>
  <c r="AZ8" i="25" s="1"/>
  <c r="AR8" i="25" a="1"/>
  <c r="AR8" i="25" s="1"/>
  <c r="AK8" i="25" a="1"/>
  <c r="AK8" i="25" s="1"/>
  <c r="AC8" i="25" a="1"/>
  <c r="AC8" i="25" s="1"/>
  <c r="V8" i="25" a="1"/>
  <c r="V8" i="25" s="1"/>
  <c r="O8" i="25" a="1"/>
  <c r="O8" i="25" s="1"/>
  <c r="G8" i="25" a="1"/>
  <c r="G8" i="25" s="1"/>
  <c r="BX6" i="25" a="1"/>
  <c r="BX6" i="25" s="1"/>
  <c r="BP6" i="25" a="1"/>
  <c r="BP6" i="25" s="1"/>
  <c r="BI6" i="25" a="1"/>
  <c r="BI6" i="25" s="1"/>
  <c r="BB6" i="25" a="1"/>
  <c r="BB6" i="25" s="1"/>
  <c r="AM6" i="25" a="1"/>
  <c r="AM6" i="25" s="1"/>
  <c r="X6" i="25" a="1"/>
  <c r="X6" i="25" s="1"/>
  <c r="I6" i="25" a="1"/>
  <c r="I6" i="25" s="1"/>
  <c r="BV5" i="25" a="1"/>
  <c r="BV5" i="25" s="1"/>
  <c r="BG5" i="25" a="1"/>
  <c r="BG5" i="25" s="1"/>
  <c r="AR5" i="25" a="1"/>
  <c r="AR5" i="25" s="1"/>
  <c r="AC5" i="25" a="1"/>
  <c r="AC5" i="25" s="1"/>
  <c r="O5" i="25" a="1"/>
  <c r="O5" i="25" s="1"/>
  <c r="BP10" i="25" a="1"/>
  <c r="BP10" i="25" s="1"/>
  <c r="BI10" i="25" a="1"/>
  <c r="BI10" i="25" s="1"/>
  <c r="AM10" i="25" a="1"/>
  <c r="AM10" i="25" s="1"/>
  <c r="X10" i="25" a="1"/>
  <c r="X10" i="25" s="1"/>
  <c r="I10" i="25" a="1"/>
  <c r="I10" i="25" s="1"/>
  <c r="BR8" i="25" a="1"/>
  <c r="BR8" i="25" s="1"/>
  <c r="BC8" i="25" a="1"/>
  <c r="BC8" i="25" s="1"/>
  <c r="AO8" i="25" a="1"/>
  <c r="AO8" i="25" s="1"/>
  <c r="Z8" i="25" a="1"/>
  <c r="Z8" i="25" s="1"/>
  <c r="K8" i="25" a="1"/>
  <c r="K8" i="25" s="1"/>
  <c r="C8" i="25" a="1"/>
  <c r="C8" i="25" s="1"/>
  <c r="BT6" i="25" a="1"/>
  <c r="BT6" i="25" s="1"/>
  <c r="BE6" i="25" a="1"/>
  <c r="BE6" i="25" s="1"/>
  <c r="AT6" i="25" a="1"/>
  <c r="AT6" i="25" s="1"/>
  <c r="B6" i="25" a="1"/>
  <c r="B6" i="25" s="1"/>
  <c r="AZ5" i="25" a="1"/>
  <c r="AZ5" i="25" s="1"/>
  <c r="V5" i="25" a="1"/>
  <c r="V5" i="25" s="1"/>
  <c r="BZ9" i="25" a="1"/>
  <c r="BZ9" i="25" s="1"/>
  <c r="BC9" i="25" a="1"/>
  <c r="BC9" i="25" s="1"/>
  <c r="AO9" i="25" a="1"/>
  <c r="AO9" i="25" s="1"/>
  <c r="Z9" i="25" a="1"/>
  <c r="Z9" i="25" s="1"/>
  <c r="K9" i="25" a="1"/>
  <c r="K9" i="25" s="1"/>
  <c r="BM7" i="25" a="1"/>
  <c r="BM7" i="25" s="1"/>
  <c r="AX7" i="25" a="1"/>
  <c r="AX7" i="25" s="1"/>
  <c r="AI7" i="25" a="1"/>
  <c r="AI7" i="25" s="1"/>
  <c r="T7" i="25" a="1"/>
  <c r="T7" i="25" s="1"/>
  <c r="E7" i="25" a="1"/>
  <c r="E7" i="25" s="1"/>
  <c r="AI6" i="25" a="1"/>
  <c r="AI6" i="25" s="1"/>
  <c r="E6" i="25" a="1"/>
  <c r="E6" i="25" s="1"/>
  <c r="BR5" i="25" a="1"/>
  <c r="BR5" i="25" s="1"/>
  <c r="Z5" i="25" a="1"/>
  <c r="Z5" i="25" s="1"/>
  <c r="K5" i="25" a="1"/>
  <c r="K5" i="25" s="1"/>
  <c r="BV9" i="25" a="1"/>
  <c r="BV9" i="25" s="1"/>
  <c r="BO9" i="25" a="1"/>
  <c r="BO9" i="25" s="1"/>
  <c r="BG9" i="25" a="1"/>
  <c r="BG9" i="25" s="1"/>
  <c r="AZ9" i="25" a="1"/>
  <c r="AZ9" i="25" s="1"/>
  <c r="AR9" i="25" a="1"/>
  <c r="AR9" i="25" s="1"/>
  <c r="AK9" i="25" a="1"/>
  <c r="AK9" i="25" s="1"/>
  <c r="AC9" i="25" a="1"/>
  <c r="AC9" i="25" s="1"/>
  <c r="V9" i="25" a="1"/>
  <c r="V9" i="25" s="1"/>
  <c r="O9" i="25" a="1"/>
  <c r="O9" i="25" s="1"/>
  <c r="G9" i="25" a="1"/>
  <c r="G9" i="25" s="1"/>
  <c r="BX7" i="25" a="1"/>
  <c r="BX7" i="25" s="1"/>
  <c r="BP7" i="25" a="1"/>
  <c r="BP7" i="25" s="1"/>
  <c r="BI7" i="25" a="1"/>
  <c r="BI7" i="25" s="1"/>
  <c r="BB7" i="25" a="1"/>
  <c r="BB7" i="25" s="1"/>
  <c r="AT7" i="25" a="1"/>
  <c r="AT7" i="25" s="1"/>
  <c r="AM7" i="25" a="1"/>
  <c r="AM7" i="25" s="1"/>
  <c r="AE7" i="25" a="1"/>
  <c r="AE7" i="25" s="1"/>
  <c r="X7" i="25" a="1"/>
  <c r="X7" i="25" s="1"/>
  <c r="P7" i="25" a="1"/>
  <c r="P7" i="25" s="1"/>
  <c r="I7" i="25" a="1"/>
  <c r="I7" i="25" s="1"/>
  <c r="B7" i="25" a="1"/>
  <c r="B7" i="25" s="1"/>
  <c r="AP6" i="25" a="1"/>
  <c r="AP6" i="25" s="1"/>
  <c r="AB6" i="25" a="1"/>
  <c r="AB6" i="25" s="1"/>
  <c r="M6" i="25" a="1"/>
  <c r="M6" i="25" s="1"/>
  <c r="BZ5" i="25" a="1"/>
  <c r="BZ5" i="25" s="1"/>
  <c r="BK5" i="25" a="1"/>
  <c r="BK5" i="25" s="1"/>
  <c r="AV5" i="25" a="1"/>
  <c r="AV5" i="25" s="1"/>
  <c r="AG5" i="25" a="1"/>
  <c r="AG5" i="25" s="1"/>
  <c r="R5" i="25" a="1"/>
  <c r="R5" i="25" s="1"/>
  <c r="C5" i="25" a="1"/>
  <c r="C5" i="25" s="1"/>
  <c r="BX10" i="25" a="1"/>
  <c r="BX10" i="25" s="1"/>
  <c r="BB10" i="25" a="1"/>
  <c r="BB10" i="25" s="1"/>
  <c r="AT10" i="25" a="1"/>
  <c r="AT10" i="25" s="1"/>
  <c r="AE10" i="25" a="1"/>
  <c r="AE10" i="25" s="1"/>
  <c r="P10" i="25" a="1"/>
  <c r="P10" i="25" s="1"/>
  <c r="B10" i="25" a="1"/>
  <c r="B10" i="25" s="1"/>
  <c r="BZ8" i="25" a="1"/>
  <c r="BZ8" i="25" s="1"/>
  <c r="BK8" i="25" a="1"/>
  <c r="BK8" i="25" s="1"/>
  <c r="AV8" i="25" a="1"/>
  <c r="AV8" i="25" s="1"/>
  <c r="AG8" i="25" a="1"/>
  <c r="AG8" i="25" s="1"/>
  <c r="R8" i="25" a="1"/>
  <c r="R8" i="25" s="1"/>
  <c r="BM6" i="25" a="1"/>
  <c r="BM6" i="25" s="1"/>
  <c r="AE6" i="25" a="1"/>
  <c r="AE6" i="25" s="1"/>
  <c r="P6" i="25" a="1"/>
  <c r="P6" i="25" s="1"/>
  <c r="BO5" i="25" a="1"/>
  <c r="BO5" i="25" s="1"/>
  <c r="AK5" i="25" a="1"/>
  <c r="AK5" i="25" s="1"/>
  <c r="G5" i="25" a="1"/>
  <c r="G5" i="25" s="1"/>
  <c r="BR9" i="25" a="1"/>
  <c r="BR9" i="25" s="1"/>
  <c r="BK9" i="25" a="1"/>
  <c r="BK9" i="25" s="1"/>
  <c r="AV9" i="25" a="1"/>
  <c r="AV9" i="25" s="1"/>
  <c r="AG9" i="25" a="1"/>
  <c r="AG9" i="25" s="1"/>
  <c r="R9" i="25" a="1"/>
  <c r="R9" i="25" s="1"/>
  <c r="C9" i="25" a="1"/>
  <c r="C9" i="25" s="1"/>
  <c r="BT7" i="25" a="1"/>
  <c r="BT7" i="25" s="1"/>
  <c r="BE7" i="25" a="1"/>
  <c r="BE7" i="25" s="1"/>
  <c r="AP7" i="25" a="1"/>
  <c r="AP7" i="25" s="1"/>
  <c r="AB7" i="25" a="1"/>
  <c r="AB7" i="25" s="1"/>
  <c r="M7" i="25" a="1"/>
  <c r="M7" i="25" s="1"/>
  <c r="AX6" i="25" a="1"/>
  <c r="AX6" i="25" s="1"/>
  <c r="T6" i="25" a="1"/>
  <c r="T6" i="25" s="1"/>
  <c r="BC5" i="25" a="1"/>
  <c r="BC5" i="25" s="1"/>
  <c r="AO5" i="25" a="1"/>
  <c r="AO5" i="25" s="1"/>
  <c r="AJ4" i="1"/>
  <c r="G4" i="1"/>
  <c r="S4" i="1"/>
  <c r="AC4" i="1"/>
  <c r="I5" i="19" a="1"/>
  <c r="I5" i="19" s="1"/>
  <c r="R5" i="19" a="1"/>
  <c r="R5" i="19" s="1"/>
  <c r="AR5" i="19" a="1"/>
  <c r="AR5" i="19" s="1"/>
  <c r="BE5" i="19" a="1"/>
  <c r="BE5" i="19" s="1"/>
  <c r="Z5" i="19" a="1"/>
  <c r="Z5" i="19" s="1"/>
  <c r="AX5" i="19" a="1"/>
  <c r="AX5" i="19" s="1"/>
  <c r="BM5" i="19" a="1"/>
  <c r="BM5" i="19" s="1"/>
  <c r="BZ5" i="19" a="1"/>
  <c r="BZ5" i="19" s="1"/>
  <c r="BB5" i="19" a="1"/>
  <c r="BB5" i="19" s="1"/>
  <c r="BP9" i="20" a="1"/>
  <c r="BP9" i="20" s="1"/>
  <c r="BZ6" i="19" a="1"/>
  <c r="BZ6" i="19" s="1"/>
  <c r="BR6" i="19" a="1"/>
  <c r="BR6" i="19" s="1"/>
  <c r="BK6" i="19" a="1"/>
  <c r="BK6" i="19" s="1"/>
  <c r="BC6" i="19" a="1"/>
  <c r="BC6" i="19" s="1"/>
  <c r="AT6" i="19" a="1"/>
  <c r="AT6" i="19" s="1"/>
  <c r="AM6" i="19" a="1"/>
  <c r="AM6" i="19" s="1"/>
  <c r="AE6" i="19" a="1"/>
  <c r="AE6" i="19" s="1"/>
  <c r="V6" i="19" a="1"/>
  <c r="V6" i="19" s="1"/>
  <c r="M6" i="19" a="1"/>
  <c r="M6" i="19" s="1"/>
  <c r="E6" i="19" a="1"/>
  <c r="E6" i="19" s="1"/>
  <c r="B6" i="19" a="1"/>
  <c r="B6" i="19" s="1"/>
  <c r="AO6" i="19" a="1"/>
  <c r="AO6" i="19" s="1"/>
  <c r="BO6" i="19" a="1"/>
  <c r="BO6" i="19" s="1"/>
  <c r="BX6" i="19" a="1"/>
  <c r="BX6" i="19" s="1"/>
  <c r="BP6" i="19" a="1"/>
  <c r="BP6" i="19" s="1"/>
  <c r="BI6" i="19" a="1"/>
  <c r="BI6" i="19" s="1"/>
  <c r="AZ6" i="19" a="1"/>
  <c r="AZ6" i="19" s="1"/>
  <c r="AK6" i="19" a="1"/>
  <c r="AK6" i="19" s="1"/>
  <c r="AC6" i="19" a="1"/>
  <c r="AC6" i="19" s="1"/>
  <c r="T6" i="19" a="1"/>
  <c r="T6" i="19" s="1"/>
  <c r="K6" i="19" a="1"/>
  <c r="K6" i="19" s="1"/>
  <c r="C6" i="19" a="1"/>
  <c r="C6" i="19" s="1"/>
  <c r="AX10" i="20" a="1"/>
  <c r="AX10" i="20" s="1"/>
  <c r="BV6" i="19" a="1"/>
  <c r="BV6" i="19" s="1"/>
  <c r="BM9" i="19" a="1"/>
  <c r="BM9" i="19" s="1"/>
  <c r="BG6" i="19" a="1"/>
  <c r="BG6" i="19" s="1"/>
  <c r="AX6" i="19" a="1"/>
  <c r="AX6" i="19" s="1"/>
  <c r="AR6" i="19" a="1"/>
  <c r="AR6" i="19" s="1"/>
  <c r="AI6" i="19" a="1"/>
  <c r="AI6" i="19" s="1"/>
  <c r="Z6" i="19" a="1"/>
  <c r="Z6" i="19" s="1"/>
  <c r="R6" i="19" a="1"/>
  <c r="R6" i="19" s="1"/>
  <c r="I6" i="19" a="1"/>
  <c r="I6" i="19" s="1"/>
  <c r="AB6" i="19" a="1"/>
  <c r="AB6" i="19" s="1"/>
  <c r="BB6" i="19" a="1"/>
  <c r="BB6" i="19" s="1"/>
  <c r="BR9" i="19" a="1"/>
  <c r="BR9" i="19" s="1"/>
  <c r="BT6" i="19" a="1"/>
  <c r="BT6" i="19" s="1"/>
  <c r="BM6" i="19" a="1"/>
  <c r="BM6" i="19" s="1"/>
  <c r="BE6" i="19" a="1"/>
  <c r="BE6" i="19" s="1"/>
  <c r="AV6" i="19" a="1"/>
  <c r="AV6" i="19" s="1"/>
  <c r="AP6" i="19" a="1"/>
  <c r="AP6" i="19" s="1"/>
  <c r="AG6" i="19" a="1"/>
  <c r="AG6" i="19" s="1"/>
  <c r="X6" i="19" a="1"/>
  <c r="X6" i="19" s="1"/>
  <c r="P6" i="19" a="1"/>
  <c r="P6" i="19" s="1"/>
  <c r="G6" i="19" a="1"/>
  <c r="G6" i="19" s="1"/>
  <c r="O6" i="19" a="1"/>
  <c r="O6" i="19" s="1"/>
  <c r="BT7" i="19" a="1"/>
  <c r="BT7" i="19" s="1"/>
  <c r="BK7" i="19" a="1"/>
  <c r="BK7" i="19" s="1"/>
  <c r="BC7" i="19" a="1"/>
  <c r="BC7" i="19" s="1"/>
  <c r="AZ7" i="19" a="1"/>
  <c r="AZ7" i="19" s="1"/>
  <c r="AR7" i="19" a="1"/>
  <c r="AR7" i="19" s="1"/>
  <c r="BX7" i="19" a="1"/>
  <c r="BX7" i="19" s="1"/>
  <c r="BP7" i="19" a="1"/>
  <c r="BP7" i="19" s="1"/>
  <c r="BG7" i="19" a="1"/>
  <c r="BG7" i="19" s="1"/>
  <c r="AV7" i="19" a="1"/>
  <c r="AV7" i="19" s="1"/>
  <c r="AM7" i="19" a="1"/>
  <c r="AM7" i="19" s="1"/>
  <c r="AE7" i="19" a="1"/>
  <c r="AE7" i="19" s="1"/>
  <c r="Z7" i="19" a="1"/>
  <c r="Z7" i="19" s="1"/>
  <c r="R7" i="19" a="1"/>
  <c r="R7" i="19" s="1"/>
  <c r="M7" i="19" a="1"/>
  <c r="M7" i="19" s="1"/>
  <c r="B7" i="19" a="1"/>
  <c r="B7" i="19" s="1"/>
  <c r="BO7" i="19" a="1"/>
  <c r="BO7" i="19" s="1"/>
  <c r="X5" i="20" a="1"/>
  <c r="X5" i="20" s="1"/>
  <c r="BB5" i="20" a="1"/>
  <c r="BB5" i="20" s="1"/>
  <c r="BV10" i="19" a="1"/>
  <c r="BV10" i="19" s="1"/>
  <c r="BV7" i="19" a="1"/>
  <c r="BV7" i="19" s="1"/>
  <c r="BM7" i="19" a="1"/>
  <c r="BM7" i="19" s="1"/>
  <c r="BE7" i="19" a="1"/>
  <c r="BE7" i="19" s="1"/>
  <c r="AV9" i="19" a="1"/>
  <c r="AV9" i="19" s="1"/>
  <c r="AT7" i="19" a="1"/>
  <c r="AT7" i="19" s="1"/>
  <c r="AK7" i="19" a="1"/>
  <c r="AK7" i="19" s="1"/>
  <c r="AC7" i="19" a="1"/>
  <c r="AC7" i="19" s="1"/>
  <c r="X7" i="19" a="1"/>
  <c r="X7" i="19" s="1"/>
  <c r="P7" i="19" a="1"/>
  <c r="P7" i="19" s="1"/>
  <c r="K7" i="19" a="1"/>
  <c r="K7" i="19" s="1"/>
  <c r="E7" i="19" a="1"/>
  <c r="E7" i="19" s="1"/>
  <c r="BB7" i="19" a="1"/>
  <c r="BB7" i="19" s="1"/>
  <c r="B5" i="20" a="1"/>
  <c r="B5" i="20" s="1"/>
  <c r="AE5" i="20" a="1"/>
  <c r="AE5" i="20" s="1"/>
  <c r="BI5" i="20" a="1"/>
  <c r="BI5" i="20" s="1"/>
  <c r="AI7" i="19" a="1"/>
  <c r="AI7" i="19" s="1"/>
  <c r="V7" i="19" a="1"/>
  <c r="V7" i="19" s="1"/>
  <c r="I7" i="19" a="1"/>
  <c r="I7" i="19" s="1"/>
  <c r="C7" i="19" a="1"/>
  <c r="C7" i="19" s="1"/>
  <c r="O7" i="19" a="1"/>
  <c r="O7" i="19" s="1"/>
  <c r="AO7" i="19" a="1"/>
  <c r="AO7" i="19" s="1"/>
  <c r="I5" i="20" a="1"/>
  <c r="I5" i="20" s="1"/>
  <c r="AM5" i="20" a="1"/>
  <c r="AM5" i="20" s="1"/>
  <c r="BP5" i="20" a="1"/>
  <c r="BP5" i="20" s="1"/>
  <c r="BZ7" i="19" a="1"/>
  <c r="BZ7" i="19" s="1"/>
  <c r="BR7" i="19" a="1"/>
  <c r="BR7" i="19" s="1"/>
  <c r="BM10" i="19" a="1"/>
  <c r="BM10" i="19" s="1"/>
  <c r="BI7" i="19" a="1"/>
  <c r="BI7" i="19" s="1"/>
  <c r="AX7" i="19" a="1"/>
  <c r="AX7" i="19" s="1"/>
  <c r="AP7" i="19" a="1"/>
  <c r="AP7" i="19" s="1"/>
  <c r="AM8" i="19" a="1"/>
  <c r="AM8" i="19" s="1"/>
  <c r="AG7" i="19" a="1"/>
  <c r="AG7" i="19" s="1"/>
  <c r="T7" i="19" a="1"/>
  <c r="T7" i="19" s="1"/>
  <c r="G7" i="19" a="1"/>
  <c r="G7" i="19" s="1"/>
  <c r="P5" i="20" a="1"/>
  <c r="P5" i="20" s="1"/>
  <c r="AT5" i="20" a="1"/>
  <c r="AT5" i="20" s="1"/>
  <c r="BP10" i="19" a="1"/>
  <c r="BP10" i="19" s="1"/>
  <c r="BX8" i="19" a="1"/>
  <c r="BX8" i="19" s="1"/>
  <c r="BI10" i="19" a="1"/>
  <c r="BI10" i="19" s="1"/>
  <c r="BG9" i="19" a="1"/>
  <c r="BG9" i="19" s="1"/>
  <c r="Z9" i="19" a="1"/>
  <c r="Z9" i="19" s="1"/>
  <c r="B9" i="19" a="1"/>
  <c r="B9" i="19" s="1"/>
  <c r="C5" i="20" a="1"/>
  <c r="C5" i="20" s="1"/>
  <c r="K5" i="20" a="1"/>
  <c r="K5" i="20" s="1"/>
  <c r="R5" i="20" a="1"/>
  <c r="R5" i="20" s="1"/>
  <c r="Z5" i="20" a="1"/>
  <c r="Z5" i="20" s="1"/>
  <c r="AG5" i="20" a="1"/>
  <c r="AG5" i="20" s="1"/>
  <c r="AO5" i="20" a="1"/>
  <c r="AO5" i="20" s="1"/>
  <c r="AV5" i="20" a="1"/>
  <c r="AV5" i="20" s="1"/>
  <c r="BC5" i="20" a="1"/>
  <c r="BC5" i="20" s="1"/>
  <c r="BK5" i="20" a="1"/>
  <c r="BK5" i="20" s="1"/>
  <c r="BR5" i="20" a="1"/>
  <c r="BR5" i="20" s="1"/>
  <c r="BZ5" i="20" a="1"/>
  <c r="BZ5" i="20" s="1"/>
  <c r="BZ9" i="19" a="1"/>
  <c r="BZ9" i="19" s="1"/>
  <c r="BV8" i="19" a="1"/>
  <c r="BV8" i="19" s="1"/>
  <c r="BG10" i="19" a="1"/>
  <c r="BG10" i="19" s="1"/>
  <c r="I10" i="19" a="1"/>
  <c r="I10" i="19" s="1"/>
  <c r="E5" i="20" a="1"/>
  <c r="E5" i="20" s="1"/>
  <c r="M5" i="20" a="1"/>
  <c r="M5" i="20" s="1"/>
  <c r="T5" i="20" a="1"/>
  <c r="T5" i="20" s="1"/>
  <c r="AB5" i="20" a="1"/>
  <c r="AB5" i="20" s="1"/>
  <c r="AI5" i="20" a="1"/>
  <c r="AI5" i="20" s="1"/>
  <c r="AP5" i="20" a="1"/>
  <c r="AP5" i="20" s="1"/>
  <c r="AX5" i="20" a="1"/>
  <c r="AX5" i="20" s="1"/>
  <c r="BE5" i="20" a="1"/>
  <c r="BE5" i="20" s="1"/>
  <c r="BM5" i="20" a="1"/>
  <c r="BM5" i="20" s="1"/>
  <c r="BT5" i="20" a="1"/>
  <c r="BT5" i="20" s="1"/>
  <c r="T10" i="20" a="1"/>
  <c r="T10" i="20" s="1"/>
  <c r="BM10" i="20" a="1"/>
  <c r="BM10" i="20" s="1"/>
  <c r="BX10" i="19" a="1"/>
  <c r="BX10" i="19" s="1"/>
  <c r="BT9" i="19" a="1"/>
  <c r="BT9" i="19" s="1"/>
  <c r="BP8" i="19" a="1"/>
  <c r="BP8" i="19" s="1"/>
  <c r="BC10" i="19" a="1"/>
  <c r="BC10" i="19" s="1"/>
  <c r="BM8" i="19" a="1"/>
  <c r="BM8" i="19" s="1"/>
  <c r="AP10" i="19" a="1"/>
  <c r="AP10" i="19" s="1"/>
  <c r="AI9" i="19" a="1"/>
  <c r="AI9" i="19" s="1"/>
  <c r="K8" i="19" a="1"/>
  <c r="K8" i="19" s="1"/>
  <c r="G5" i="20" a="1"/>
  <c r="G5" i="20" s="1"/>
  <c r="O5" i="20" a="1"/>
  <c r="O5" i="20" s="1"/>
  <c r="V5" i="20" a="1"/>
  <c r="V5" i="20" s="1"/>
  <c r="AC5" i="20" a="1"/>
  <c r="AC5" i="20" s="1"/>
  <c r="AK5" i="20" a="1"/>
  <c r="AK5" i="20" s="1"/>
  <c r="AR5" i="20" a="1"/>
  <c r="AR5" i="20" s="1"/>
  <c r="AZ5" i="20" a="1"/>
  <c r="AZ5" i="20" s="1"/>
  <c r="BG5" i="20" a="1"/>
  <c r="BG5" i="20" s="1"/>
  <c r="BO5" i="20" a="1"/>
  <c r="BO5" i="20" s="1"/>
  <c r="BV5" i="20" a="1"/>
  <c r="BV5" i="20" s="1"/>
  <c r="K6" i="20" a="1"/>
  <c r="K6" i="20" s="1"/>
  <c r="AO6" i="20" a="1"/>
  <c r="AO6" i="20" s="1"/>
  <c r="BR6" i="20" a="1"/>
  <c r="BR6" i="20" s="1"/>
  <c r="V7" i="20" a="1"/>
  <c r="V7" i="20" s="1"/>
  <c r="AX7" i="20" a="1"/>
  <c r="AX7" i="20" s="1"/>
  <c r="B8" i="20" a="1"/>
  <c r="B8" i="20" s="1"/>
  <c r="AE8" i="20" a="1"/>
  <c r="AE8" i="20" s="1"/>
  <c r="BG8" i="20" a="1"/>
  <c r="BG8" i="20" s="1"/>
  <c r="K9" i="20" a="1"/>
  <c r="K9" i="20" s="1"/>
  <c r="AM9" i="20" a="1"/>
  <c r="AM9" i="20" s="1"/>
  <c r="R9" i="19" a="1"/>
  <c r="R9" i="19" s="1"/>
  <c r="C10" i="19" a="1"/>
  <c r="C10" i="19" s="1"/>
  <c r="O8" i="19" a="1"/>
  <c r="O8" i="19" s="1"/>
  <c r="R6" i="20" a="1"/>
  <c r="R6" i="20" s="1"/>
  <c r="AV6" i="20" a="1"/>
  <c r="AV6" i="20" s="1"/>
  <c r="BZ6" i="20" a="1"/>
  <c r="BZ6" i="20" s="1"/>
  <c r="AC7" i="20" a="1"/>
  <c r="AC7" i="20" s="1"/>
  <c r="BE7" i="20" a="1"/>
  <c r="BE7" i="20" s="1"/>
  <c r="I8" i="20" a="1"/>
  <c r="I8" i="20" s="1"/>
  <c r="AM8" i="20" a="1"/>
  <c r="AM8" i="20" s="1"/>
  <c r="BO8" i="20" a="1"/>
  <c r="BO8" i="20" s="1"/>
  <c r="R9" i="20" a="1"/>
  <c r="R9" i="20" s="1"/>
  <c r="AT9" i="20" a="1"/>
  <c r="AT9" i="20" s="1"/>
  <c r="BX9" i="20" a="1"/>
  <c r="BX9" i="20" s="1"/>
  <c r="AB10" i="20" a="1"/>
  <c r="AB10" i="20" s="1"/>
  <c r="BE10" i="20" a="1"/>
  <c r="BE10" i="20" s="1"/>
  <c r="BT10" i="19" a="1"/>
  <c r="BT10" i="19" s="1"/>
  <c r="BX9" i="19" a="1"/>
  <c r="BX9" i="19" s="1"/>
  <c r="BP9" i="19" a="1"/>
  <c r="BP9" i="19" s="1"/>
  <c r="BT8" i="19" a="1"/>
  <c r="BT8" i="19" s="1"/>
  <c r="BK10" i="19" a="1"/>
  <c r="BK10" i="19" s="1"/>
  <c r="BK9" i="19" a="1"/>
  <c r="BK9" i="19" s="1"/>
  <c r="BE9" i="19" a="1"/>
  <c r="BE9" i="19" s="1"/>
  <c r="BI8" i="19" a="1"/>
  <c r="BI8" i="19" s="1"/>
  <c r="AZ8" i="19" a="1"/>
  <c r="AZ8" i="19" s="1"/>
  <c r="AM10" i="19" a="1"/>
  <c r="AM10" i="19" s="1"/>
  <c r="AE8" i="19" a="1"/>
  <c r="AE8" i="19" s="1"/>
  <c r="V8" i="19" a="1"/>
  <c r="V8" i="19" s="1"/>
  <c r="Z6" i="20" a="1"/>
  <c r="Z6" i="20" s="1"/>
  <c r="BC6" i="20" a="1"/>
  <c r="BC6" i="20" s="1"/>
  <c r="G7" i="20" a="1"/>
  <c r="G7" i="20" s="1"/>
  <c r="AI7" i="20" a="1"/>
  <c r="AI7" i="20" s="1"/>
  <c r="BM7" i="20" a="1"/>
  <c r="BM7" i="20" s="1"/>
  <c r="P8" i="20" a="1"/>
  <c r="P8" i="20" s="1"/>
  <c r="AT8" i="20" a="1"/>
  <c r="AT8" i="20" s="1"/>
  <c r="BV8" i="20" a="1"/>
  <c r="BV8" i="20" s="1"/>
  <c r="BB9" i="20" a="1"/>
  <c r="BB9" i="20" s="1"/>
  <c r="E10" i="20" a="1"/>
  <c r="E10" i="20" s="1"/>
  <c r="AI10" i="20" a="1"/>
  <c r="AI10" i="20" s="1"/>
  <c r="BZ10" i="20" a="1"/>
  <c r="BZ10" i="20" s="1"/>
  <c r="BR10" i="20" a="1"/>
  <c r="BR10" i="20" s="1"/>
  <c r="BK10" i="20" a="1"/>
  <c r="BK10" i="20" s="1"/>
  <c r="BC10" i="20" a="1"/>
  <c r="BC10" i="20" s="1"/>
  <c r="AV10" i="20" a="1"/>
  <c r="AV10" i="20" s="1"/>
  <c r="AO10" i="20" a="1"/>
  <c r="AO10" i="20" s="1"/>
  <c r="AG10" i="20" a="1"/>
  <c r="AG10" i="20" s="1"/>
  <c r="Z10" i="20" a="1"/>
  <c r="Z10" i="20" s="1"/>
  <c r="R10" i="20" a="1"/>
  <c r="R10" i="20" s="1"/>
  <c r="K10" i="20" a="1"/>
  <c r="K10" i="20" s="1"/>
  <c r="C10" i="20" a="1"/>
  <c r="C10" i="20" s="1"/>
  <c r="BV9" i="20" a="1"/>
  <c r="BV9" i="20" s="1"/>
  <c r="BO9" i="20" a="1"/>
  <c r="BO9" i="20" s="1"/>
  <c r="BG9" i="20" a="1"/>
  <c r="BG9" i="20" s="1"/>
  <c r="AZ9" i="20" a="1"/>
  <c r="AZ9" i="20" s="1"/>
  <c r="AR9" i="20" a="1"/>
  <c r="AR9" i="20" s="1"/>
  <c r="AK9" i="20" a="1"/>
  <c r="AK9" i="20" s="1"/>
  <c r="AC9" i="20" a="1"/>
  <c r="AC9" i="20" s="1"/>
  <c r="X9" i="20" a="1"/>
  <c r="X9" i="20" s="1"/>
  <c r="P9" i="20" a="1"/>
  <c r="P9" i="20" s="1"/>
  <c r="I9" i="20" a="1"/>
  <c r="I9" i="20" s="1"/>
  <c r="B9" i="20" a="1"/>
  <c r="B9" i="20" s="1"/>
  <c r="BT8" i="20" a="1"/>
  <c r="BT8" i="20" s="1"/>
  <c r="BM8" i="20" a="1"/>
  <c r="BM8" i="20" s="1"/>
  <c r="BE8" i="20" a="1"/>
  <c r="BE8" i="20" s="1"/>
  <c r="AX8" i="20" a="1"/>
  <c r="AX8" i="20" s="1"/>
  <c r="AR8" i="20" a="1"/>
  <c r="AR8" i="20" s="1"/>
  <c r="AK8" i="20" a="1"/>
  <c r="AK8" i="20" s="1"/>
  <c r="AC8" i="20" a="1"/>
  <c r="AC8" i="20" s="1"/>
  <c r="V8" i="20" a="1"/>
  <c r="V8" i="20" s="1"/>
  <c r="O8" i="20" a="1"/>
  <c r="O8" i="20" s="1"/>
  <c r="G8" i="20" a="1"/>
  <c r="G8" i="20" s="1"/>
  <c r="BZ7" i="20" a="1"/>
  <c r="BZ7" i="20" s="1"/>
  <c r="BR7" i="20" a="1"/>
  <c r="BR7" i="20" s="1"/>
  <c r="BK7" i="20" a="1"/>
  <c r="BK7" i="20" s="1"/>
  <c r="BC7" i="20" a="1"/>
  <c r="BC7" i="20" s="1"/>
  <c r="AV7" i="20" a="1"/>
  <c r="AV7" i="20" s="1"/>
  <c r="AO7" i="20" a="1"/>
  <c r="AO7" i="20" s="1"/>
  <c r="AG7" i="20" a="1"/>
  <c r="AG7" i="20" s="1"/>
  <c r="AB7" i="20" a="1"/>
  <c r="AB7" i="20" s="1"/>
  <c r="T7" i="20" a="1"/>
  <c r="T7" i="20" s="1"/>
  <c r="M7" i="20" a="1"/>
  <c r="M7" i="20" s="1"/>
  <c r="E7" i="20" a="1"/>
  <c r="E7" i="20" s="1"/>
  <c r="BX6" i="20" a="1"/>
  <c r="BX6" i="20" s="1"/>
  <c r="BP6" i="20" a="1"/>
  <c r="BP6" i="20" s="1"/>
  <c r="BI6" i="20" a="1"/>
  <c r="BI6" i="20" s="1"/>
  <c r="BB6" i="20" a="1"/>
  <c r="BB6" i="20" s="1"/>
  <c r="AT6" i="20" a="1"/>
  <c r="AT6" i="20" s="1"/>
  <c r="AM6" i="20" a="1"/>
  <c r="AM6" i="20" s="1"/>
  <c r="AE6" i="20" a="1"/>
  <c r="AE6" i="20" s="1"/>
  <c r="X6" i="20" a="1"/>
  <c r="X6" i="20" s="1"/>
  <c r="P6" i="20" a="1"/>
  <c r="P6" i="20" s="1"/>
  <c r="I6" i="20" a="1"/>
  <c r="I6" i="20" s="1"/>
  <c r="B6" i="20" a="1"/>
  <c r="B6" i="20" s="1"/>
  <c r="BO8" i="19" a="1"/>
  <c r="BO8" i="19" s="1"/>
  <c r="BB9" i="19" a="1"/>
  <c r="BB9" i="19" s="1"/>
  <c r="AO10" i="19" a="1"/>
  <c r="AO10" i="19" s="1"/>
  <c r="AB8" i="19" a="1"/>
  <c r="AB8" i="19" s="1"/>
  <c r="B10" i="19" a="1"/>
  <c r="B10" i="19" s="1"/>
  <c r="O9" i="19" a="1"/>
  <c r="O9" i="19" s="1"/>
  <c r="G8" i="19" a="1"/>
  <c r="G8" i="19" s="1"/>
  <c r="M8" i="19" a="1"/>
  <c r="M8" i="19" s="1"/>
  <c r="K9" i="19" a="1"/>
  <c r="K9" i="19" s="1"/>
  <c r="E10" i="19" a="1"/>
  <c r="E10" i="19" s="1"/>
  <c r="P8" i="19" a="1"/>
  <c r="P8" i="19" s="1"/>
  <c r="X8" i="19" a="1"/>
  <c r="X8" i="19" s="1"/>
  <c r="T9" i="19" a="1"/>
  <c r="T9" i="19" s="1"/>
  <c r="P10" i="19" a="1"/>
  <c r="P10" i="19" s="1"/>
  <c r="X10" i="19" a="1"/>
  <c r="X10" i="19" s="1"/>
  <c r="AG8" i="19" a="1"/>
  <c r="AG8" i="19" s="1"/>
  <c r="AC9" i="19" a="1"/>
  <c r="AC9" i="19" s="1"/>
  <c r="AK9" i="19" a="1"/>
  <c r="AK9" i="19" s="1"/>
  <c r="AG10" i="19" a="1"/>
  <c r="AG10" i="19" s="1"/>
  <c r="AP8" i="19" a="1"/>
  <c r="AP8" i="19" s="1"/>
  <c r="AV8" i="19" a="1"/>
  <c r="AV8" i="19" s="1"/>
  <c r="AP9" i="19" a="1"/>
  <c r="AP9" i="19" s="1"/>
  <c r="AR10" i="19" a="1"/>
  <c r="AR10" i="19" s="1"/>
  <c r="AZ10" i="19" a="1"/>
  <c r="AZ10" i="19" s="1"/>
  <c r="BX10" i="20" a="1"/>
  <c r="BX10" i="20" s="1"/>
  <c r="BP10" i="20" a="1"/>
  <c r="BP10" i="20" s="1"/>
  <c r="BI10" i="20" a="1"/>
  <c r="BI10" i="20" s="1"/>
  <c r="BB10" i="20" a="1"/>
  <c r="BB10" i="20" s="1"/>
  <c r="AT10" i="20" a="1"/>
  <c r="AT10" i="20" s="1"/>
  <c r="AM10" i="20" a="1"/>
  <c r="AM10" i="20" s="1"/>
  <c r="AE10" i="20" a="1"/>
  <c r="AE10" i="20" s="1"/>
  <c r="X10" i="20" a="1"/>
  <c r="X10" i="20" s="1"/>
  <c r="P10" i="20" a="1"/>
  <c r="P10" i="20" s="1"/>
  <c r="I10" i="20" a="1"/>
  <c r="I10" i="20" s="1"/>
  <c r="B10" i="20" a="1"/>
  <c r="B10" i="20" s="1"/>
  <c r="BT9" i="20" a="1"/>
  <c r="BT9" i="20" s="1"/>
  <c r="BM9" i="20" a="1"/>
  <c r="BM9" i="20" s="1"/>
  <c r="BE9" i="20" a="1"/>
  <c r="BE9" i="20" s="1"/>
  <c r="AX9" i="20" a="1"/>
  <c r="AX9" i="20" s="1"/>
  <c r="AP9" i="20" a="1"/>
  <c r="AP9" i="20" s="1"/>
  <c r="AI9" i="20" a="1"/>
  <c r="AI9" i="20" s="1"/>
  <c r="AB9" i="20" a="1"/>
  <c r="AB9" i="20" s="1"/>
  <c r="V9" i="20" a="1"/>
  <c r="V9" i="20" s="1"/>
  <c r="O9" i="20" a="1"/>
  <c r="O9" i="20" s="1"/>
  <c r="G9" i="20" a="1"/>
  <c r="G9" i="20" s="1"/>
  <c r="BZ8" i="20" a="1"/>
  <c r="BZ8" i="20" s="1"/>
  <c r="BR8" i="20" a="1"/>
  <c r="BR8" i="20" s="1"/>
  <c r="BK8" i="20" a="1"/>
  <c r="BK8" i="20" s="1"/>
  <c r="BC8" i="20" a="1"/>
  <c r="BC8" i="20" s="1"/>
  <c r="AP8" i="20" a="1"/>
  <c r="AP8" i="20" s="1"/>
  <c r="AI8" i="20" a="1"/>
  <c r="AI8" i="20" s="1"/>
  <c r="AB8" i="20" a="1"/>
  <c r="AB8" i="20" s="1"/>
  <c r="T8" i="20" a="1"/>
  <c r="T8" i="20" s="1"/>
  <c r="M8" i="20" a="1"/>
  <c r="M8" i="20" s="1"/>
  <c r="E8" i="20" a="1"/>
  <c r="E8" i="20" s="1"/>
  <c r="BX7" i="20" a="1"/>
  <c r="BX7" i="20" s="1"/>
  <c r="BP7" i="20" a="1"/>
  <c r="BP7" i="20" s="1"/>
  <c r="BI7" i="20" a="1"/>
  <c r="BI7" i="20" s="1"/>
  <c r="BB7" i="20" a="1"/>
  <c r="BB7" i="20" s="1"/>
  <c r="AT7" i="20" a="1"/>
  <c r="AT7" i="20" s="1"/>
  <c r="AM7" i="20" a="1"/>
  <c r="AM7" i="20" s="1"/>
  <c r="AE7" i="20" a="1"/>
  <c r="AE7" i="20" s="1"/>
  <c r="Z7" i="20" a="1"/>
  <c r="Z7" i="20" s="1"/>
  <c r="R7" i="20" a="1"/>
  <c r="R7" i="20" s="1"/>
  <c r="K7" i="20" a="1"/>
  <c r="K7" i="20" s="1"/>
  <c r="C7" i="20" a="1"/>
  <c r="C7" i="20" s="1"/>
  <c r="BV6" i="20" a="1"/>
  <c r="BV6" i="20" s="1"/>
  <c r="BO6" i="20" a="1"/>
  <c r="BO6" i="20" s="1"/>
  <c r="BG6" i="20" a="1"/>
  <c r="BG6" i="20" s="1"/>
  <c r="AZ6" i="20" a="1"/>
  <c r="AZ6" i="20" s="1"/>
  <c r="AR6" i="20" a="1"/>
  <c r="AR6" i="20" s="1"/>
  <c r="AK6" i="20" a="1"/>
  <c r="AK6" i="20" s="1"/>
  <c r="AC6" i="20" a="1"/>
  <c r="AC6" i="20" s="1"/>
  <c r="V6" i="20" a="1"/>
  <c r="V6" i="20" s="1"/>
  <c r="O6" i="20" a="1"/>
  <c r="O6" i="20" s="1"/>
  <c r="G6" i="20" a="1"/>
  <c r="G6" i="20" s="1"/>
  <c r="BO9" i="19" a="1"/>
  <c r="BO9" i="19" s="1"/>
  <c r="AB9" i="19" a="1"/>
  <c r="AB9" i="19" s="1"/>
  <c r="O10" i="19" a="1"/>
  <c r="O10" i="19" s="1"/>
  <c r="C8" i="19" a="1"/>
  <c r="C8" i="19" s="1"/>
  <c r="I8" i="19" a="1"/>
  <c r="I8" i="19" s="1"/>
  <c r="G9" i="19" a="1"/>
  <c r="G9" i="19" s="1"/>
  <c r="M9" i="19" a="1"/>
  <c r="M9" i="19" s="1"/>
  <c r="K10" i="19" a="1"/>
  <c r="K10" i="19" s="1"/>
  <c r="R8" i="19" a="1"/>
  <c r="R8" i="19" s="1"/>
  <c r="Z8" i="19" a="1"/>
  <c r="Z8" i="19" s="1"/>
  <c r="V9" i="19" a="1"/>
  <c r="V9" i="19" s="1"/>
  <c r="R10" i="19" a="1"/>
  <c r="R10" i="19" s="1"/>
  <c r="Z10" i="19" a="1"/>
  <c r="Z10" i="19" s="1"/>
  <c r="AI8" i="19" a="1"/>
  <c r="AI8" i="19" s="1"/>
  <c r="AE9" i="19" a="1"/>
  <c r="AE9" i="19" s="1"/>
  <c r="AM9" i="19" a="1"/>
  <c r="AM9" i="19" s="1"/>
  <c r="AI10" i="19" a="1"/>
  <c r="AI10" i="19" s="1"/>
  <c r="AR8" i="19" a="1"/>
  <c r="AR8" i="19" s="1"/>
  <c r="AR9" i="19" a="1"/>
  <c r="AR9" i="19" s="1"/>
  <c r="AX9" i="19" a="1"/>
  <c r="AX9" i="19" s="1"/>
  <c r="AT10" i="19" a="1"/>
  <c r="AT10" i="19" s="1"/>
  <c r="BC8" i="19" a="1"/>
  <c r="BC8" i="19" s="1"/>
  <c r="BK8" i="19" a="1"/>
  <c r="BK8" i="19" s="1"/>
  <c r="BV10" i="20" a="1"/>
  <c r="BV10" i="20" s="1"/>
  <c r="BO10" i="20" a="1"/>
  <c r="BO10" i="20" s="1"/>
  <c r="BG10" i="20" a="1"/>
  <c r="BG10" i="20" s="1"/>
  <c r="AZ10" i="20" a="1"/>
  <c r="AZ10" i="20" s="1"/>
  <c r="AR10" i="20" a="1"/>
  <c r="AR10" i="20" s="1"/>
  <c r="AK10" i="20" a="1"/>
  <c r="AK10" i="20" s="1"/>
  <c r="AC10" i="20" a="1"/>
  <c r="AC10" i="20" s="1"/>
  <c r="V10" i="20" a="1"/>
  <c r="V10" i="20" s="1"/>
  <c r="O10" i="20" a="1"/>
  <c r="O10" i="20" s="1"/>
  <c r="G10" i="20" a="1"/>
  <c r="G10" i="20" s="1"/>
  <c r="BZ9" i="20" a="1"/>
  <c r="BZ9" i="20" s="1"/>
  <c r="BR9" i="20" a="1"/>
  <c r="BR9" i="20" s="1"/>
  <c r="BK9" i="20" a="1"/>
  <c r="BK9" i="20" s="1"/>
  <c r="BC9" i="20" a="1"/>
  <c r="BC9" i="20" s="1"/>
  <c r="AV9" i="20" a="1"/>
  <c r="AV9" i="20" s="1"/>
  <c r="AO9" i="20" a="1"/>
  <c r="AO9" i="20" s="1"/>
  <c r="AG9" i="20" a="1"/>
  <c r="AG9" i="20" s="1"/>
  <c r="Z9" i="20" a="1"/>
  <c r="Z9" i="20" s="1"/>
  <c r="T9" i="20" a="1"/>
  <c r="T9" i="20" s="1"/>
  <c r="M9" i="20" a="1"/>
  <c r="M9" i="20" s="1"/>
  <c r="E9" i="20" a="1"/>
  <c r="E9" i="20" s="1"/>
  <c r="BX8" i="20" a="1"/>
  <c r="BX8" i="20" s="1"/>
  <c r="BP8" i="20" a="1"/>
  <c r="BP8" i="20" s="1"/>
  <c r="BI8" i="20" a="1"/>
  <c r="BI8" i="20" s="1"/>
  <c r="BB8" i="20" a="1"/>
  <c r="BB8" i="20" s="1"/>
  <c r="AV8" i="20" a="1"/>
  <c r="AV8" i="20" s="1"/>
  <c r="AO8" i="20" a="1"/>
  <c r="AO8" i="20" s="1"/>
  <c r="AG8" i="20" a="1"/>
  <c r="AG8" i="20" s="1"/>
  <c r="Z8" i="20" a="1"/>
  <c r="Z8" i="20" s="1"/>
  <c r="R8" i="20" a="1"/>
  <c r="R8" i="20" s="1"/>
  <c r="K8" i="20" a="1"/>
  <c r="K8" i="20" s="1"/>
  <c r="C8" i="20" a="1"/>
  <c r="C8" i="20" s="1"/>
  <c r="BV7" i="20" a="1"/>
  <c r="BV7" i="20" s="1"/>
  <c r="BO7" i="20" a="1"/>
  <c r="BO7" i="20" s="1"/>
  <c r="BG7" i="20" a="1"/>
  <c r="BG7" i="20" s="1"/>
  <c r="AZ7" i="20" a="1"/>
  <c r="AZ7" i="20" s="1"/>
  <c r="AR7" i="20" a="1"/>
  <c r="AR7" i="20" s="1"/>
  <c r="AK7" i="20" a="1"/>
  <c r="AK7" i="20" s="1"/>
  <c r="X7" i="20" a="1"/>
  <c r="X7" i="20" s="1"/>
  <c r="P7" i="20" a="1"/>
  <c r="P7" i="20" s="1"/>
  <c r="I7" i="20" a="1"/>
  <c r="I7" i="20" s="1"/>
  <c r="B7" i="20" a="1"/>
  <c r="B7" i="20" s="1"/>
  <c r="BT6" i="20" a="1"/>
  <c r="BT6" i="20" s="1"/>
  <c r="BM6" i="20" a="1"/>
  <c r="BM6" i="20" s="1"/>
  <c r="BE6" i="20" a="1"/>
  <c r="BE6" i="20" s="1"/>
  <c r="AX6" i="20" a="1"/>
  <c r="AX6" i="20" s="1"/>
  <c r="AP6" i="20" a="1"/>
  <c r="AP6" i="20" s="1"/>
  <c r="AI6" i="20" a="1"/>
  <c r="AI6" i="20" s="1"/>
  <c r="AB6" i="20" a="1"/>
  <c r="AB6" i="20" s="1"/>
  <c r="T6" i="20" a="1"/>
  <c r="T6" i="20" s="1"/>
  <c r="M6" i="20" a="1"/>
  <c r="M6" i="20" s="1"/>
  <c r="E6" i="20" a="1"/>
  <c r="E6" i="20" s="1"/>
  <c r="BO10" i="19" a="1"/>
  <c r="BO10" i="19" s="1"/>
  <c r="BB10" i="19" a="1"/>
  <c r="BB10" i="19" s="1"/>
  <c r="AO8" i="19" a="1"/>
  <c r="AO8" i="19" s="1"/>
  <c r="AB10" i="19" a="1"/>
  <c r="AB10" i="19" s="1"/>
  <c r="B8" i="19" a="1"/>
  <c r="B8" i="19" s="1"/>
  <c r="E8" i="19" a="1"/>
  <c r="E8" i="19" s="1"/>
  <c r="C9" i="19" a="1"/>
  <c r="C9" i="19" s="1"/>
  <c r="I9" i="19" a="1"/>
  <c r="I9" i="19" s="1"/>
  <c r="G10" i="19" a="1"/>
  <c r="G10" i="19" s="1"/>
  <c r="M10" i="19" a="1"/>
  <c r="M10" i="19" s="1"/>
  <c r="T8" i="19" a="1"/>
  <c r="T8" i="19" s="1"/>
  <c r="P9" i="19" a="1"/>
  <c r="P9" i="19" s="1"/>
  <c r="X9" i="19" a="1"/>
  <c r="X9" i="19" s="1"/>
  <c r="T10" i="19" a="1"/>
  <c r="T10" i="19" s="1"/>
  <c r="AC8" i="19" a="1"/>
  <c r="AC8" i="19" s="1"/>
  <c r="AK8" i="19" a="1"/>
  <c r="AK8" i="19" s="1"/>
  <c r="AG9" i="19" a="1"/>
  <c r="AG9" i="19" s="1"/>
  <c r="AC10" i="19" a="1"/>
  <c r="AC10" i="19" s="1"/>
  <c r="AK10" i="19" a="1"/>
  <c r="AK10" i="19" s="1"/>
  <c r="AX8" i="19" a="1"/>
  <c r="AX8" i="19" s="1"/>
  <c r="AT9" i="19" a="1"/>
  <c r="AT9" i="19" s="1"/>
  <c r="AZ9" i="19" a="1"/>
  <c r="AZ9" i="19" s="1"/>
  <c r="AV10" i="19" a="1"/>
  <c r="AV10" i="19" s="1"/>
  <c r="BE8" i="19" a="1"/>
  <c r="BE8" i="19" s="1"/>
  <c r="BZ10" i="19" a="1"/>
  <c r="BZ10" i="19" s="1"/>
  <c r="BR10" i="19" a="1"/>
  <c r="BR10" i="19" s="1"/>
  <c r="BV9" i="19" a="1"/>
  <c r="BV9" i="19" s="1"/>
  <c r="BZ8" i="19" a="1"/>
  <c r="BZ8" i="19" s="1"/>
  <c r="BR8" i="19" a="1"/>
  <c r="BR8" i="19" s="1"/>
  <c r="BE10" i="19" a="1"/>
  <c r="BE10" i="19" s="1"/>
  <c r="BI9" i="19" a="1"/>
  <c r="BI9" i="19" s="1"/>
  <c r="BC9" i="19" a="1"/>
  <c r="BC9" i="19" s="1"/>
  <c r="BG8" i="19" a="1"/>
  <c r="BG8" i="19" s="1"/>
  <c r="AX10" i="19" a="1"/>
  <c r="AX10" i="19" s="1"/>
  <c r="AT8" i="19" a="1"/>
  <c r="AT8" i="19" s="1"/>
  <c r="AE10" i="19" a="1"/>
  <c r="AE10" i="19" s="1"/>
  <c r="V10" i="19" a="1"/>
  <c r="V10" i="19" s="1"/>
  <c r="E9" i="19" a="1"/>
  <c r="E9" i="19" s="1"/>
  <c r="AO9" i="19" a="1"/>
  <c r="AO9" i="19" s="1"/>
  <c r="BB8" i="19" a="1"/>
  <c r="BB8" i="19" s="1"/>
  <c r="C6" i="20" a="1"/>
  <c r="C6" i="20" s="1"/>
  <c r="AG6" i="20" a="1"/>
  <c r="AG6" i="20" s="1"/>
  <c r="BK6" i="20" a="1"/>
  <c r="BK6" i="20" s="1"/>
  <c r="O7" i="20" a="1"/>
  <c r="O7" i="20" s="1"/>
  <c r="AP7" i="20" a="1"/>
  <c r="AP7" i="20" s="1"/>
  <c r="BT7" i="20" a="1"/>
  <c r="BT7" i="20" s="1"/>
  <c r="X8" i="20" a="1"/>
  <c r="X8" i="20" s="1"/>
  <c r="AZ8" i="20" a="1"/>
  <c r="AZ8" i="20" s="1"/>
  <c r="C9" i="20" a="1"/>
  <c r="C9" i="20" s="1"/>
  <c r="AE9" i="20" a="1"/>
  <c r="AE9" i="20" s="1"/>
  <c r="BI9" i="20" a="1"/>
  <c r="BI9" i="20" s="1"/>
  <c r="M10" i="20" a="1"/>
  <c r="M10" i="20" s="1"/>
  <c r="AP10" i="20" a="1"/>
  <c r="AP10" i="20" s="1"/>
  <c r="BT10" i="20" a="1"/>
  <c r="BT10" i="20" s="1"/>
  <c r="BO6" i="21" a="1"/>
  <c r="BO6" i="21" s="1"/>
  <c r="B5" i="19" a="1"/>
  <c r="B5" i="19" s="1"/>
  <c r="BB6" i="21" a="1"/>
  <c r="BB6" i="21" s="1"/>
  <c r="M4" i="1"/>
  <c r="AD4" i="1"/>
  <c r="O6" i="21" a="1"/>
  <c r="O6" i="21" s="1"/>
  <c r="N4" i="1"/>
  <c r="AE4" i="1"/>
  <c r="O4" i="1"/>
  <c r="AF4" i="1"/>
  <c r="AB6" i="21" a="1"/>
  <c r="AB6" i="21" s="1"/>
  <c r="Q4" i="1"/>
  <c r="AG4" i="1"/>
  <c r="AO6" i="21" a="1"/>
  <c r="AO6" i="21" s="1"/>
  <c r="B5" i="21" a="1"/>
  <c r="B5" i="21" s="1"/>
  <c r="B6" i="21" a="1"/>
  <c r="B6" i="21" s="1"/>
  <c r="E4" i="1"/>
  <c r="U4" i="1"/>
  <c r="BO7" i="21" a="1"/>
  <c r="BO7" i="21" s="1"/>
  <c r="F4" i="1"/>
  <c r="Y4" i="1"/>
  <c r="AB10" i="21" a="1"/>
  <c r="AB10" i="21" s="1"/>
  <c r="AB9" i="21" a="1"/>
  <c r="AB9" i="21" s="1"/>
  <c r="BB10" i="21" a="1"/>
  <c r="BB10" i="21" s="1"/>
  <c r="BB9" i="21" a="1"/>
  <c r="BB9" i="21" s="1"/>
  <c r="AB8" i="21" a="1"/>
  <c r="AB8" i="21" s="1"/>
  <c r="BB8" i="21" a="1"/>
  <c r="BB8" i="21" s="1"/>
  <c r="AB7" i="21" a="1"/>
  <c r="AB7" i="21" s="1"/>
  <c r="BB7" i="21" a="1"/>
  <c r="BB7" i="21" s="1"/>
  <c r="O10" i="21" a="1"/>
  <c r="O10" i="21" s="1"/>
  <c r="O9" i="21" a="1"/>
  <c r="O9" i="21" s="1"/>
  <c r="AO10" i="21" a="1"/>
  <c r="AO10" i="21" s="1"/>
  <c r="BO10" i="21" a="1"/>
  <c r="BO10" i="21" s="1"/>
  <c r="O8" i="21" a="1"/>
  <c r="O8" i="21" s="1"/>
  <c r="AO9" i="21" a="1"/>
  <c r="AO9" i="21" s="1"/>
  <c r="BO9" i="21" a="1"/>
  <c r="BO9" i="21" s="1"/>
  <c r="O7" i="21" a="1"/>
  <c r="O7" i="21" s="1"/>
  <c r="AO8" i="21" a="1"/>
  <c r="AO8" i="21" s="1"/>
  <c r="BO8" i="21" a="1"/>
  <c r="BO8" i="21" s="1"/>
  <c r="AO7" i="21" a="1"/>
  <c r="AO7" i="21" s="1"/>
  <c r="D4" i="1"/>
  <c r="P4" i="1"/>
  <c r="AB4" i="1"/>
  <c r="J4" i="1"/>
  <c r="V4" i="1"/>
  <c r="AH4" i="1"/>
  <c r="K4" i="1"/>
  <c r="W4" i="1"/>
  <c r="AI4" i="1"/>
  <c r="L4" i="1"/>
  <c r="X4" i="1"/>
  <c r="B8" i="21" a="1"/>
  <c r="B8" i="21" s="1"/>
  <c r="B9" i="21" a="1"/>
  <c r="B9" i="21" s="1"/>
  <c r="B10" i="21" a="1"/>
  <c r="B10" i="21" s="1"/>
  <c r="B7" i="21" a="1"/>
  <c r="B7" i="21" s="1"/>
  <c r="AK8" i="21" a="1"/>
  <c r="AK8" i="21" s="1"/>
  <c r="AZ9" i="21" a="1"/>
  <c r="AZ9" i="21" s="1"/>
  <c r="T9" i="21" a="1"/>
  <c r="T9" i="21" s="1"/>
  <c r="M6" i="21" a="1"/>
  <c r="M6" i="21" s="1"/>
  <c r="BT8" i="21" a="1"/>
  <c r="BT8" i="21" s="1"/>
  <c r="BK10" i="21" a="1"/>
  <c r="BK10" i="21" s="1"/>
  <c r="AX9" i="21" a="1"/>
  <c r="AX9" i="21" s="1"/>
  <c r="AP6" i="21" a="1"/>
  <c r="AP6" i="21" s="1"/>
  <c r="AI8" i="21" a="1"/>
  <c r="AI8" i="21" s="1"/>
  <c r="R9" i="21" a="1"/>
  <c r="R9" i="21" s="1"/>
  <c r="V6" i="21" a="1"/>
  <c r="V6" i="21" s="1"/>
  <c r="C7" i="21" a="1"/>
  <c r="C7" i="21" s="1"/>
  <c r="K9" i="21" a="1"/>
  <c r="K9" i="21" s="1"/>
  <c r="BT10" i="21" a="1"/>
  <c r="BT10" i="21" s="1"/>
  <c r="BX6" i="21" a="1"/>
  <c r="BX6" i="21" s="1"/>
  <c r="AP8" i="21" a="1"/>
  <c r="AP8" i="21" s="1"/>
  <c r="AI10" i="21" a="1"/>
  <c r="AI10" i="21" s="1"/>
  <c r="X10" i="21" a="1"/>
  <c r="X10" i="21" s="1"/>
  <c r="P8" i="21" a="1"/>
  <c r="P8" i="21" s="1"/>
  <c r="E8" i="21" a="1"/>
  <c r="E8" i="21" s="1"/>
  <c r="M10" i="21" a="1"/>
  <c r="M10" i="21" s="1"/>
  <c r="BP10" i="21" a="1"/>
  <c r="BP10" i="21" s="1"/>
  <c r="V10" i="21" a="1"/>
  <c r="V10" i="21" s="1"/>
  <c r="BV6" i="21" a="1"/>
  <c r="BV6" i="21" s="1"/>
  <c r="I9" i="21" a="1"/>
  <c r="I9" i="21" s="1"/>
  <c r="X6" i="21" a="1"/>
  <c r="X6" i="21" s="1"/>
  <c r="AC6" i="21" a="1"/>
  <c r="AC6" i="21" s="1"/>
  <c r="AT6" i="21" a="1"/>
  <c r="AT6" i="21" s="1"/>
  <c r="BG7" i="21" a="1"/>
  <c r="BG7" i="21" s="1"/>
  <c r="BV8" i="21" a="1"/>
  <c r="BV8" i="21" s="1"/>
  <c r="G8" i="21" a="1"/>
  <c r="G8" i="21" s="1"/>
  <c r="Z7" i="21" a="1"/>
  <c r="Z7" i="21" s="1"/>
  <c r="AE7" i="21" a="1"/>
  <c r="AE7" i="21" s="1"/>
  <c r="AZ7" i="21" a="1"/>
  <c r="AZ7" i="21" s="1"/>
  <c r="BC9" i="21" a="1"/>
  <c r="BC9" i="21" s="1"/>
  <c r="BZ10" i="21" a="1"/>
  <c r="BZ10" i="21" s="1"/>
  <c r="BR10" i="21" a="1"/>
  <c r="BR10" i="21" s="1"/>
  <c r="BV9" i="21" a="1"/>
  <c r="BV9" i="21" s="1"/>
  <c r="BZ8" i="21" a="1"/>
  <c r="BZ8" i="21" s="1"/>
  <c r="BR8" i="21" a="1"/>
  <c r="BR8" i="21" s="1"/>
  <c r="BV7" i="21" a="1"/>
  <c r="BV7" i="21" s="1"/>
  <c r="BZ6" i="21" a="1"/>
  <c r="BZ6" i="21" s="1"/>
  <c r="BR6" i="21" a="1"/>
  <c r="BR6" i="21" s="1"/>
  <c r="BM10" i="21" a="1"/>
  <c r="BM10" i="21" s="1"/>
  <c r="BM8" i="21" a="1"/>
  <c r="BM8" i="21" s="1"/>
  <c r="BM6" i="21" a="1"/>
  <c r="BM6" i="21" s="1"/>
  <c r="AZ10" i="21" a="1"/>
  <c r="AZ10" i="21" s="1"/>
  <c r="AR10" i="21" a="1"/>
  <c r="AR10" i="21" s="1"/>
  <c r="AV9" i="21" a="1"/>
  <c r="AV9" i="21" s="1"/>
  <c r="AZ8" i="21" a="1"/>
  <c r="AZ8" i="21" s="1"/>
  <c r="AR8" i="21" a="1"/>
  <c r="AR8" i="21" s="1"/>
  <c r="AV7" i="21" a="1"/>
  <c r="AV7" i="21" s="1"/>
  <c r="AZ6" i="21" a="1"/>
  <c r="AZ6" i="21" s="1"/>
  <c r="AR6" i="21" a="1"/>
  <c r="AR6" i="21" s="1"/>
  <c r="AM10" i="21" a="1"/>
  <c r="AM10" i="21" s="1"/>
  <c r="AE10" i="21" a="1"/>
  <c r="AE10" i="21" s="1"/>
  <c r="AI9" i="21" a="1"/>
  <c r="AI9" i="21" s="1"/>
  <c r="AM8" i="21" a="1"/>
  <c r="AM8" i="21" s="1"/>
  <c r="BX10" i="21" a="1"/>
  <c r="BX10" i="21" s="1"/>
  <c r="BZ9" i="21" a="1"/>
  <c r="BZ9" i="21" s="1"/>
  <c r="BP9" i="21" a="1"/>
  <c r="BP9" i="21" s="1"/>
  <c r="BP8" i="21" a="1"/>
  <c r="BP8" i="21" s="1"/>
  <c r="BR7" i="21" a="1"/>
  <c r="BR7" i="21" s="1"/>
  <c r="BT6" i="21" a="1"/>
  <c r="BT6" i="21" s="1"/>
  <c r="BK9" i="21" a="1"/>
  <c r="BK9" i="21" s="1"/>
  <c r="BK8" i="21" a="1"/>
  <c r="BK8" i="21" s="1"/>
  <c r="BM7" i="21" a="1"/>
  <c r="BM7" i="21" s="1"/>
  <c r="BC7" i="21" a="1"/>
  <c r="BC7" i="21" s="1"/>
  <c r="BC6" i="21" a="1"/>
  <c r="BC6" i="21" s="1"/>
  <c r="AT10" i="21" a="1"/>
  <c r="AT10" i="21" s="1"/>
  <c r="AT9" i="21" a="1"/>
  <c r="AT9" i="21" s="1"/>
  <c r="AV8" i="21" a="1"/>
  <c r="AV8" i="21" s="1"/>
  <c r="AX7" i="21" a="1"/>
  <c r="AX7" i="21" s="1"/>
  <c r="AX6" i="21" a="1"/>
  <c r="AX6" i="21" s="1"/>
  <c r="AC10" i="21" a="1"/>
  <c r="AC10" i="21" s="1"/>
  <c r="AE9" i="21" a="1"/>
  <c r="AE9" i="21" s="1"/>
  <c r="AK7" i="21" a="1"/>
  <c r="AK7" i="21" s="1"/>
  <c r="AC7" i="21" a="1"/>
  <c r="AC7" i="21" s="1"/>
  <c r="T10" i="21" a="1"/>
  <c r="T10" i="21" s="1"/>
  <c r="X9" i="21" a="1"/>
  <c r="X9" i="21" s="1"/>
  <c r="P9" i="21" a="1"/>
  <c r="P9" i="21" s="1"/>
  <c r="T8" i="21" a="1"/>
  <c r="T8" i="21" s="1"/>
  <c r="X7" i="21" a="1"/>
  <c r="X7" i="21" s="1"/>
  <c r="P7" i="21" a="1"/>
  <c r="P7" i="21" s="1"/>
  <c r="T6" i="21" a="1"/>
  <c r="T6" i="21" s="1"/>
  <c r="I6" i="21" a="1"/>
  <c r="I6" i="21" s="1"/>
  <c r="E7" i="21" a="1"/>
  <c r="E7" i="21" s="1"/>
  <c r="M7" i="21" a="1"/>
  <c r="M7" i="21" s="1"/>
  <c r="I8" i="21" a="1"/>
  <c r="I8" i="21" s="1"/>
  <c r="E9" i="21" a="1"/>
  <c r="E9" i="21" s="1"/>
  <c r="M9" i="21" a="1"/>
  <c r="M9" i="21" s="1"/>
  <c r="I10" i="21" a="1"/>
  <c r="I10" i="21" s="1"/>
  <c r="BV10" i="21" a="1"/>
  <c r="BV10" i="21" s="1"/>
  <c r="BX9" i="21" a="1"/>
  <c r="BX9" i="21" s="1"/>
  <c r="BX8" i="21" a="1"/>
  <c r="BX8" i="21" s="1"/>
  <c r="BZ7" i="21" a="1"/>
  <c r="BZ7" i="21" s="1"/>
  <c r="BP7" i="21" a="1"/>
  <c r="BP7" i="21" s="1"/>
  <c r="BP6" i="21" a="1"/>
  <c r="BP6" i="21" s="1"/>
  <c r="BG10" i="21" a="1"/>
  <c r="BG10" i="21" s="1"/>
  <c r="BG9" i="21" a="1"/>
  <c r="BG9" i="21" s="1"/>
  <c r="BK7" i="21" a="1"/>
  <c r="BK7" i="21" s="1"/>
  <c r="BK6" i="21" a="1"/>
  <c r="BK6" i="21" s="1"/>
  <c r="AP10" i="21" a="1"/>
  <c r="AP10" i="21" s="1"/>
  <c r="AR9" i="21" a="1"/>
  <c r="AR9" i="21" s="1"/>
  <c r="AT8" i="21" a="1"/>
  <c r="AT8" i="21" s="1"/>
  <c r="AT7" i="21" a="1"/>
  <c r="AT7" i="21" s="1"/>
  <c r="AV6" i="21" a="1"/>
  <c r="AV6" i="21" s="1"/>
  <c r="AK10" i="21" a="1"/>
  <c r="AK10" i="21" s="1"/>
  <c r="AM9" i="21" a="1"/>
  <c r="AM9" i="21" s="1"/>
  <c r="AC9" i="21" a="1"/>
  <c r="AC9" i="21" s="1"/>
  <c r="AE8" i="21" a="1"/>
  <c r="AE8" i="21" s="1"/>
  <c r="AI7" i="21" a="1"/>
  <c r="AI7" i="21" s="1"/>
  <c r="AM6" i="21" a="1"/>
  <c r="AM6" i="21" s="1"/>
  <c r="AE6" i="21" a="1"/>
  <c r="AE6" i="21" s="1"/>
  <c r="Z10" i="21" a="1"/>
  <c r="Z10" i="21" s="1"/>
  <c r="R10" i="21" a="1"/>
  <c r="R10" i="21" s="1"/>
  <c r="V9" i="21" a="1"/>
  <c r="V9" i="21" s="1"/>
  <c r="Z8" i="21" a="1"/>
  <c r="Z8" i="21" s="1"/>
  <c r="R8" i="21" a="1"/>
  <c r="R8" i="21" s="1"/>
  <c r="V7" i="21" a="1"/>
  <c r="V7" i="21" s="1"/>
  <c r="Z6" i="21" a="1"/>
  <c r="Z6" i="21" s="1"/>
  <c r="R6" i="21" a="1"/>
  <c r="R6" i="21" s="1"/>
  <c r="C6" i="21" a="1"/>
  <c r="C6" i="21" s="1"/>
  <c r="K6" i="21" a="1"/>
  <c r="K6" i="21" s="1"/>
  <c r="G7" i="21" a="1"/>
  <c r="G7" i="21" s="1"/>
  <c r="C8" i="21" a="1"/>
  <c r="C8" i="21" s="1"/>
  <c r="K8" i="21" a="1"/>
  <c r="K8" i="21" s="1"/>
  <c r="G9" i="21" a="1"/>
  <c r="G9" i="21" s="1"/>
  <c r="C10" i="21" a="1"/>
  <c r="C10" i="21" s="1"/>
  <c r="K10" i="21" a="1"/>
  <c r="K10" i="21" s="1"/>
  <c r="G10" i="21" a="1"/>
  <c r="G10" i="21" s="1"/>
  <c r="C9" i="21" a="1"/>
  <c r="C9" i="21" s="1"/>
  <c r="K7" i="21" a="1"/>
  <c r="K7" i="21" s="1"/>
  <c r="G6" i="21" a="1"/>
  <c r="G6" i="21" s="1"/>
  <c r="R7" i="21" a="1"/>
  <c r="R7" i="21" s="1"/>
  <c r="V8" i="21" a="1"/>
  <c r="V8" i="21" s="1"/>
  <c r="Z9" i="21" a="1"/>
  <c r="Z9" i="21" s="1"/>
  <c r="AI6" i="21" a="1"/>
  <c r="AI6" i="21" s="1"/>
  <c r="AM7" i="21" a="1"/>
  <c r="AM7" i="21" s="1"/>
  <c r="AP7" i="21" a="1"/>
  <c r="AP7" i="21" s="1"/>
  <c r="AX8" i="21" a="1"/>
  <c r="AX8" i="21" s="1"/>
  <c r="AV10" i="21" a="1"/>
  <c r="AV10" i="21" s="1"/>
  <c r="BG6" i="21" a="1"/>
  <c r="BG6" i="21" s="1"/>
  <c r="BC8" i="21" a="1"/>
  <c r="BC8" i="21" s="1"/>
  <c r="BM9" i="21" a="1"/>
  <c r="BM9" i="21" s="1"/>
  <c r="BT7" i="21" a="1"/>
  <c r="BT7" i="21" s="1"/>
  <c r="BR9" i="21" a="1"/>
  <c r="BR9" i="21" s="1"/>
  <c r="E10" i="21" a="1"/>
  <c r="E10" i="21" s="1"/>
  <c r="M8" i="21" a="1"/>
  <c r="M8" i="21" s="1"/>
  <c r="I7" i="21" a="1"/>
  <c r="I7" i="21" s="1"/>
  <c r="E6" i="21" a="1"/>
  <c r="E6" i="21" s="1"/>
  <c r="P6" i="21" a="1"/>
  <c r="P6" i="21" s="1"/>
  <c r="T7" i="21" a="1"/>
  <c r="T7" i="21" s="1"/>
  <c r="X8" i="21" a="1"/>
  <c r="X8" i="21" s="1"/>
  <c r="P10" i="21" a="1"/>
  <c r="P10" i="21" s="1"/>
  <c r="AK6" i="21" a="1"/>
  <c r="AK6" i="21" s="1"/>
  <c r="AC8" i="21" a="1"/>
  <c r="AC8" i="21" s="1"/>
  <c r="AK9" i="21" a="1"/>
  <c r="AK9" i="21" s="1"/>
  <c r="AR7" i="21" a="1"/>
  <c r="AR7" i="21" s="1"/>
  <c r="AP9" i="21" a="1"/>
  <c r="AP9" i="21" s="1"/>
  <c r="AX10" i="21" a="1"/>
  <c r="AX10" i="21" s="1"/>
  <c r="BG8" i="21" a="1"/>
  <c r="BG8" i="21" s="1"/>
  <c r="BC10" i="21" a="1"/>
  <c r="BC10" i="21" s="1"/>
  <c r="BX7" i="21" a="1"/>
  <c r="BX7" i="21" s="1"/>
  <c r="BT9" i="21" a="1"/>
  <c r="BT9" i="21" s="1"/>
  <c r="AR21" i="15"/>
  <c r="AG12" i="21" l="1"/>
  <c r="BM12" i="25"/>
  <c r="BM12" i="20"/>
  <c r="BK12" i="20"/>
  <c r="BK12" i="25"/>
  <c r="BX12" i="26"/>
  <c r="AP12" i="26"/>
  <c r="K12" i="26"/>
  <c r="AG12" i="26"/>
  <c r="BM12" i="26"/>
  <c r="AC12" i="26"/>
  <c r="BG12" i="26"/>
  <c r="I12" i="26"/>
  <c r="C12" i="26"/>
  <c r="BI12" i="26"/>
  <c r="BZ12" i="26"/>
  <c r="CB9" i="26"/>
  <c r="E12" i="26"/>
  <c r="CB8" i="26"/>
  <c r="AE12" i="26"/>
  <c r="X12" i="26"/>
  <c r="BP12" i="26"/>
  <c r="Z12" i="26"/>
  <c r="M12" i="26"/>
  <c r="AM12" i="26"/>
  <c r="BT12" i="26"/>
  <c r="G12" i="26"/>
  <c r="CB10" i="26"/>
  <c r="P12" i="26"/>
  <c r="AR12" i="26"/>
  <c r="CB7" i="26"/>
  <c r="AI12" i="26"/>
  <c r="R12" i="26"/>
  <c r="AK12" i="26"/>
  <c r="T12" i="26"/>
  <c r="AX12" i="26"/>
  <c r="AT12" i="26"/>
  <c r="BV12" i="26"/>
  <c r="BR12" i="26"/>
  <c r="AV12" i="26"/>
  <c r="CB5" i="26"/>
  <c r="BC12" i="26"/>
  <c r="BK12" i="26"/>
  <c r="BE12" i="26"/>
  <c r="V12" i="26"/>
  <c r="AZ12" i="26"/>
  <c r="CB6" i="26"/>
  <c r="K12" i="21"/>
  <c r="M12" i="21"/>
  <c r="G12" i="21"/>
  <c r="E12" i="21"/>
  <c r="I12" i="21"/>
  <c r="BE12" i="21"/>
  <c r="BI12" i="21"/>
  <c r="AK12" i="25"/>
  <c r="BR12" i="25"/>
  <c r="AR12" i="25"/>
  <c r="I12" i="25"/>
  <c r="AM12" i="25"/>
  <c r="X12" i="25"/>
  <c r="BP12" i="25"/>
  <c r="CB9" i="25"/>
  <c r="BZ12" i="25"/>
  <c r="M12" i="25"/>
  <c r="BE12" i="25"/>
  <c r="AG12" i="25"/>
  <c r="K12" i="25"/>
  <c r="AZ12" i="25"/>
  <c r="BV12" i="25"/>
  <c r="P12" i="25"/>
  <c r="AE12" i="25"/>
  <c r="AT12" i="25"/>
  <c r="BI12" i="25"/>
  <c r="BX12" i="25"/>
  <c r="CB7" i="25"/>
  <c r="CB5" i="25"/>
  <c r="C12" i="25"/>
  <c r="BC12" i="25"/>
  <c r="R12" i="25"/>
  <c r="V12" i="25"/>
  <c r="BG12" i="25"/>
  <c r="AP12" i="25"/>
  <c r="BT12" i="25"/>
  <c r="CB10" i="25"/>
  <c r="G12" i="25"/>
  <c r="AV12" i="25"/>
  <c r="Z12" i="25"/>
  <c r="CB8" i="25"/>
  <c r="AC12" i="25"/>
  <c r="E12" i="25"/>
  <c r="T12" i="25"/>
  <c r="AI12" i="25"/>
  <c r="AX12" i="25"/>
  <c r="CB6" i="25"/>
  <c r="CB5" i="20"/>
  <c r="CB6" i="20"/>
  <c r="CB9" i="20"/>
  <c r="CB7" i="20"/>
  <c r="CB8" i="20"/>
  <c r="CB10" i="20"/>
  <c r="CB7" i="19"/>
  <c r="CB8" i="19"/>
  <c r="CB10" i="19"/>
  <c r="CB6" i="19"/>
  <c r="CB9" i="19"/>
  <c r="CB5" i="19"/>
  <c r="K12" i="19"/>
  <c r="I12" i="19"/>
  <c r="E12" i="19"/>
  <c r="M12" i="19"/>
  <c r="G12" i="19"/>
  <c r="C12" i="21"/>
  <c r="C12" i="20"/>
  <c r="I12" i="20"/>
  <c r="M12" i="20"/>
  <c r="G12" i="20"/>
  <c r="K12" i="20"/>
  <c r="E12" i="20"/>
  <c r="D22" i="15"/>
  <c r="H22" i="15"/>
  <c r="M22" i="15"/>
  <c r="R22" i="15"/>
  <c r="V22" i="15"/>
  <c r="AA22" i="15"/>
  <c r="AF22" i="15"/>
  <c r="AJ22" i="15"/>
  <c r="AO22" i="15"/>
  <c r="E22" i="15"/>
  <c r="J22" i="15"/>
  <c r="N22" i="15"/>
  <c r="S22" i="15"/>
  <c r="X22" i="15"/>
  <c r="AB22" i="15"/>
  <c r="AG22" i="15"/>
  <c r="AL22" i="15"/>
  <c r="AP22" i="15"/>
  <c r="F22" i="15"/>
  <c r="K22" i="15"/>
  <c r="O22" i="15"/>
  <c r="T22" i="15"/>
  <c r="Y22" i="15"/>
  <c r="AC22" i="15"/>
  <c r="AH22" i="15"/>
  <c r="AM22" i="15"/>
  <c r="AQ22" i="15"/>
  <c r="G22" i="15"/>
  <c r="L22" i="15"/>
  <c r="Q22" i="15"/>
  <c r="U22" i="15"/>
  <c r="Z22" i="15"/>
  <c r="AE22" i="15"/>
  <c r="AI22" i="15"/>
  <c r="AN22" i="15"/>
  <c r="C22" i="15"/>
  <c r="T12" i="20"/>
  <c r="AG12" i="20"/>
  <c r="BR12" i="21"/>
  <c r="BM12" i="19"/>
  <c r="AK12" i="19"/>
  <c r="BX12" i="21"/>
  <c r="AM12" i="19"/>
  <c r="BK12" i="19"/>
  <c r="AT12" i="21"/>
  <c r="BZ12" i="20"/>
  <c r="AE12" i="21"/>
  <c r="BT12" i="20"/>
  <c r="AP12" i="20"/>
  <c r="AX12" i="19"/>
  <c r="Z12" i="20"/>
  <c r="BM12" i="21"/>
  <c r="BI12" i="19"/>
  <c r="AP12" i="21"/>
  <c r="Z12" i="21"/>
  <c r="BP12" i="21"/>
  <c r="R12" i="20"/>
  <c r="AE12" i="20"/>
  <c r="BX12" i="20"/>
  <c r="AC12" i="20"/>
  <c r="AI12" i="21"/>
  <c r="AV12" i="20"/>
  <c r="BV12" i="19"/>
  <c r="AT12" i="19"/>
  <c r="AX12" i="20"/>
  <c r="CB10" i="21"/>
  <c r="BP12" i="20"/>
  <c r="AK12" i="20"/>
  <c r="AT12" i="20"/>
  <c r="BP12" i="19"/>
  <c r="BG12" i="21"/>
  <c r="AR12" i="21"/>
  <c r="AM12" i="20"/>
  <c r="C12" i="19"/>
  <c r="BC12" i="19"/>
  <c r="BE12" i="19"/>
  <c r="AM12" i="21"/>
  <c r="CB9" i="21"/>
  <c r="BC12" i="21"/>
  <c r="P12" i="19"/>
  <c r="AP12" i="19"/>
  <c r="BR12" i="20"/>
  <c r="AZ12" i="20"/>
  <c r="BV12" i="20"/>
  <c r="AR12" i="20"/>
  <c r="V12" i="20"/>
  <c r="X12" i="21"/>
  <c r="T12" i="21"/>
  <c r="AC12" i="21"/>
  <c r="BK12" i="21"/>
  <c r="AR12" i="19"/>
  <c r="BG12" i="19"/>
  <c r="BX12" i="19"/>
  <c r="AV12" i="21"/>
  <c r="AZ12" i="21"/>
  <c r="BV12" i="21"/>
  <c r="BZ12" i="19"/>
  <c r="AZ12" i="19"/>
  <c r="AG12" i="19"/>
  <c r="BG12" i="20"/>
  <c r="V12" i="19"/>
  <c r="P12" i="20"/>
  <c r="R12" i="21"/>
  <c r="AI12" i="20"/>
  <c r="CB8" i="21"/>
  <c r="CB7" i="21"/>
  <c r="P12" i="21"/>
  <c r="R12" i="19"/>
  <c r="BR12" i="19"/>
  <c r="AC12" i="19"/>
  <c r="X12" i="20"/>
  <c r="BC12" i="20"/>
  <c r="BT12" i="21"/>
  <c r="BE12" i="20"/>
  <c r="V12" i="21"/>
  <c r="BT12" i="19"/>
  <c r="BT3" i="27" s="1"/>
  <c r="BI12" i="20"/>
  <c r="Z12" i="19"/>
  <c r="X12" i="19"/>
  <c r="BZ12" i="21"/>
  <c r="AX12" i="21"/>
  <c r="AK12" i="21"/>
  <c r="AV12" i="19"/>
  <c r="T12" i="19"/>
  <c r="CB6" i="21"/>
  <c r="AI12" i="19"/>
  <c r="AE12" i="19"/>
  <c r="CB5" i="21"/>
  <c r="BP3" i="27" l="1"/>
  <c r="BR3" i="27"/>
  <c r="BZ3" i="27"/>
  <c r="BX3" i="27"/>
  <c r="BV3" i="27"/>
  <c r="AG15" i="21"/>
  <c r="P23" i="15"/>
  <c r="W23" i="15"/>
  <c r="AD23" i="15"/>
  <c r="AK23" i="15"/>
  <c r="C23" i="15"/>
  <c r="I23" i="15"/>
  <c r="BK15" i="20"/>
  <c r="BM15" i="20"/>
  <c r="AP15" i="26"/>
  <c r="AP3" i="27" s="1"/>
  <c r="K15" i="26"/>
  <c r="K3" i="27" s="1"/>
  <c r="BR15" i="26"/>
  <c r="BC15" i="26"/>
  <c r="BC3" i="27" s="1"/>
  <c r="BK15" i="26"/>
  <c r="BK3" i="27" s="1"/>
  <c r="T15" i="26"/>
  <c r="T3" i="27" s="1"/>
  <c r="R15" i="26"/>
  <c r="R3" i="27" s="1"/>
  <c r="BX15" i="26"/>
  <c r="E15" i="26"/>
  <c r="E3" i="27" s="1"/>
  <c r="AE15" i="26"/>
  <c r="AE3" i="27" s="1"/>
  <c r="BG15" i="26"/>
  <c r="BG3" i="27" s="1"/>
  <c r="BI15" i="26"/>
  <c r="BI3" i="27" s="1"/>
  <c r="I15" i="26"/>
  <c r="I3" i="27" s="1"/>
  <c r="CD5" i="26"/>
  <c r="BC13" i="26" s="1"/>
  <c r="BT15" i="26"/>
  <c r="BV15" i="26"/>
  <c r="BM15" i="26"/>
  <c r="BM3" i="27" s="1"/>
  <c r="BZ15" i="26"/>
  <c r="C15" i="26"/>
  <c r="C3" i="27" s="1"/>
  <c r="AI15" i="26"/>
  <c r="AI3" i="27" s="1"/>
  <c r="AC15" i="26"/>
  <c r="AC3" i="27" s="1"/>
  <c r="AG15" i="26"/>
  <c r="AG3" i="27" s="1"/>
  <c r="AR15" i="26"/>
  <c r="AR3" i="27" s="1"/>
  <c r="P15" i="26"/>
  <c r="P3" i="27" s="1"/>
  <c r="BE15" i="26"/>
  <c r="BE3" i="27" s="1"/>
  <c r="AZ15" i="26"/>
  <c r="AZ3" i="27" s="1"/>
  <c r="AT15" i="26"/>
  <c r="AT3" i="27" s="1"/>
  <c r="AK15" i="26"/>
  <c r="AK3" i="27" s="1"/>
  <c r="AM15" i="26"/>
  <c r="AM3" i="27" s="1"/>
  <c r="BP15" i="26"/>
  <c r="X15" i="26"/>
  <c r="X3" i="27" s="1"/>
  <c r="V15" i="26"/>
  <c r="V3" i="27" s="1"/>
  <c r="M15" i="26"/>
  <c r="M3" i="27" s="1"/>
  <c r="CB12" i="26"/>
  <c r="AV15" i="26"/>
  <c r="AV3" i="27" s="1"/>
  <c r="AX15" i="26"/>
  <c r="AX3" i="27" s="1"/>
  <c r="G15" i="26"/>
  <c r="G3" i="27" s="1"/>
  <c r="Z15" i="26"/>
  <c r="Z3" i="27" s="1"/>
  <c r="M15" i="21"/>
  <c r="I15" i="21"/>
  <c r="K15" i="21"/>
  <c r="E15" i="21"/>
  <c r="G15" i="21"/>
  <c r="E15" i="25"/>
  <c r="BE15" i="21"/>
  <c r="AM15" i="25"/>
  <c r="BR15" i="25"/>
  <c r="BI15" i="21"/>
  <c r="BT15" i="25"/>
  <c r="I15" i="25"/>
  <c r="AK15" i="25"/>
  <c r="T15" i="25"/>
  <c r="Z15" i="25"/>
  <c r="BV15" i="25"/>
  <c r="AR15" i="25"/>
  <c r="X15" i="25"/>
  <c r="R15" i="25"/>
  <c r="V15" i="25"/>
  <c r="AZ15" i="25"/>
  <c r="BE15" i="25"/>
  <c r="AT15" i="25"/>
  <c r="BX15" i="25"/>
  <c r="BC15" i="25"/>
  <c r="AE15" i="25"/>
  <c r="AV15" i="25"/>
  <c r="C15" i="25"/>
  <c r="K15" i="25"/>
  <c r="BZ15" i="25"/>
  <c r="AG15" i="25"/>
  <c r="P15" i="25"/>
  <c r="BK15" i="25"/>
  <c r="AC15" i="25"/>
  <c r="BG15" i="25"/>
  <c r="AP15" i="25"/>
  <c r="BP15" i="25"/>
  <c r="AX15" i="25"/>
  <c r="G15" i="25"/>
  <c r="CB12" i="25"/>
  <c r="AI15" i="25"/>
  <c r="BI15" i="25"/>
  <c r="BM15" i="25"/>
  <c r="M15" i="25"/>
  <c r="CD5" i="25"/>
  <c r="BV13" i="25" s="1"/>
  <c r="CD5" i="20"/>
  <c r="C15" i="21"/>
  <c r="K15" i="20"/>
  <c r="M15" i="20"/>
  <c r="T15" i="20"/>
  <c r="V15" i="20"/>
  <c r="R15" i="20"/>
  <c r="G15" i="20"/>
  <c r="BR15" i="21"/>
  <c r="BT15" i="20"/>
  <c r="BC15" i="20"/>
  <c r="AX15" i="20"/>
  <c r="BI15" i="20"/>
  <c r="AM15" i="21"/>
  <c r="AM15" i="20"/>
  <c r="BM15" i="21"/>
  <c r="BG15" i="21"/>
  <c r="AP15" i="20"/>
  <c r="BV15" i="20"/>
  <c r="BX15" i="21"/>
  <c r="BZ15" i="20"/>
  <c r="C15" i="20"/>
  <c r="BG15" i="20"/>
  <c r="BX15" i="20"/>
  <c r="AG15" i="20"/>
  <c r="AP15" i="21"/>
  <c r="BK15" i="21"/>
  <c r="AK15" i="21"/>
  <c r="AT15" i="21"/>
  <c r="AX15" i="21"/>
  <c r="AC15" i="20"/>
  <c r="BP15" i="20"/>
  <c r="BR15" i="20"/>
  <c r="AK15" i="20"/>
  <c r="V15" i="21"/>
  <c r="AT15" i="20"/>
  <c r="AI15" i="20"/>
  <c r="BZ15" i="21"/>
  <c r="Z15" i="21"/>
  <c r="AR15" i="21"/>
  <c r="P15" i="20"/>
  <c r="BC15" i="21"/>
  <c r="AR15" i="20"/>
  <c r="AZ15" i="21"/>
  <c r="AZ15" i="20"/>
  <c r="AV15" i="21"/>
  <c r="P15" i="21"/>
  <c r="AE15" i="20"/>
  <c r="CD5" i="19"/>
  <c r="T15" i="21"/>
  <c r="BV15" i="21"/>
  <c r="E15" i="20"/>
  <c r="Z15" i="20"/>
  <c r="BP15" i="21"/>
  <c r="AC15" i="21"/>
  <c r="CD5" i="21"/>
  <c r="AG13" i="21" s="1"/>
  <c r="X15" i="21"/>
  <c r="R15" i="21"/>
  <c r="X15" i="20"/>
  <c r="BT15" i="21"/>
  <c r="AV15" i="20"/>
  <c r="AI15" i="21"/>
  <c r="BE15" i="20"/>
  <c r="CB12" i="20"/>
  <c r="CB12" i="21"/>
  <c r="AE15" i="21"/>
  <c r="CB12" i="19"/>
  <c r="I15" i="20"/>
  <c r="AR22" i="15"/>
  <c r="AR23" i="15" l="1"/>
  <c r="BR13" i="25"/>
  <c r="BG13" i="25"/>
  <c r="BZ13" i="25"/>
  <c r="BT13" i="25"/>
  <c r="BX13" i="25"/>
  <c r="BE13" i="25"/>
  <c r="BM13" i="25"/>
  <c r="BI13" i="25"/>
  <c r="BK13" i="25"/>
  <c r="P13" i="26"/>
  <c r="BE13" i="26"/>
  <c r="R13" i="26"/>
  <c r="BT13" i="26"/>
  <c r="AT13" i="26"/>
  <c r="G13" i="26"/>
  <c r="AV13" i="26"/>
  <c r="V13" i="26"/>
  <c r="AM13" i="26"/>
  <c r="BZ13" i="26"/>
  <c r="E13" i="26"/>
  <c r="T13" i="26"/>
  <c r="BR13" i="26"/>
  <c r="AX13" i="26"/>
  <c r="X13" i="26"/>
  <c r="CB3" i="27"/>
  <c r="AE13" i="26"/>
  <c r="K13" i="26"/>
  <c r="AG13" i="26"/>
  <c r="BG13" i="26"/>
  <c r="AP13" i="26"/>
  <c r="I13" i="26"/>
  <c r="BX13" i="26"/>
  <c r="BM13" i="26"/>
  <c r="AC13" i="26"/>
  <c r="C13" i="26"/>
  <c r="AZ13" i="26"/>
  <c r="BV13" i="26"/>
  <c r="BK13" i="26"/>
  <c r="Z13" i="26"/>
  <c r="M13" i="26"/>
  <c r="AI13" i="26"/>
  <c r="BP13" i="26"/>
  <c r="AK13" i="26"/>
  <c r="CB15" i="26"/>
  <c r="G16" i="26" s="1"/>
  <c r="G4" i="27" s="1"/>
  <c r="AR13" i="26"/>
  <c r="BI13" i="26"/>
  <c r="BI13" i="21"/>
  <c r="K13" i="21"/>
  <c r="M13" i="21"/>
  <c r="G13" i="21"/>
  <c r="E13" i="21"/>
  <c r="I13" i="21"/>
  <c r="C13" i="21"/>
  <c r="BE13" i="21"/>
  <c r="AV13" i="25"/>
  <c r="X13" i="25"/>
  <c r="CB15" i="25"/>
  <c r="BV16" i="25" s="1"/>
  <c r="AK13" i="25"/>
  <c r="AR13" i="25"/>
  <c r="I13" i="25"/>
  <c r="AM13" i="25"/>
  <c r="T13" i="25"/>
  <c r="AE13" i="25"/>
  <c r="V13" i="25"/>
  <c r="AT13" i="25"/>
  <c r="AX13" i="25"/>
  <c r="BP13" i="25"/>
  <c r="BC13" i="25"/>
  <c r="P13" i="25"/>
  <c r="AI13" i="25"/>
  <c r="K13" i="25"/>
  <c r="C13" i="25"/>
  <c r="AZ13" i="25"/>
  <c r="AC13" i="25"/>
  <c r="E13" i="25"/>
  <c r="AG13" i="25"/>
  <c r="R13" i="25"/>
  <c r="AP13" i="25"/>
  <c r="Z13" i="25"/>
  <c r="M13" i="25"/>
  <c r="G13" i="25"/>
  <c r="K13" i="20"/>
  <c r="AG13" i="19"/>
  <c r="M13" i="19"/>
  <c r="K13" i="19"/>
  <c r="K24" i="19" s="1"/>
  <c r="I13" i="19"/>
  <c r="I27" i="19" s="1"/>
  <c r="E13" i="19"/>
  <c r="E25" i="19" s="1"/>
  <c r="G13" i="19"/>
  <c r="G45" i="19" s="1"/>
  <c r="BV13" i="21"/>
  <c r="BZ13" i="21"/>
  <c r="BR13" i="21"/>
  <c r="BP13" i="21"/>
  <c r="BT13" i="21"/>
  <c r="BX13" i="21"/>
  <c r="BG13" i="21"/>
  <c r="BK13" i="21"/>
  <c r="BC13" i="21"/>
  <c r="BM13" i="21"/>
  <c r="AX13" i="21"/>
  <c r="AK13" i="21"/>
  <c r="AP13" i="21"/>
  <c r="AT13" i="21"/>
  <c r="AR13" i="21"/>
  <c r="AV13" i="21"/>
  <c r="AZ13" i="21"/>
  <c r="AM13" i="21"/>
  <c r="AC13" i="21"/>
  <c r="AE13" i="21"/>
  <c r="AI13" i="21"/>
  <c r="Z13" i="21"/>
  <c r="P13" i="21"/>
  <c r="V13" i="21"/>
  <c r="R13" i="21"/>
  <c r="X13" i="21"/>
  <c r="T13" i="21"/>
  <c r="P13" i="20"/>
  <c r="BK13" i="20"/>
  <c r="BP13" i="20"/>
  <c r="BV13" i="20"/>
  <c r="BT13" i="20"/>
  <c r="BR13" i="20"/>
  <c r="BX13" i="20"/>
  <c r="BZ13" i="20"/>
  <c r="AP13" i="20"/>
  <c r="BG13" i="20"/>
  <c r="BI13" i="20"/>
  <c r="BE13" i="20"/>
  <c r="BM13" i="20"/>
  <c r="BC13" i="20"/>
  <c r="AC13" i="20"/>
  <c r="AX13" i="20"/>
  <c r="AR13" i="20"/>
  <c r="AT13" i="20"/>
  <c r="AZ13" i="20"/>
  <c r="AV13" i="20"/>
  <c r="AK13" i="20"/>
  <c r="AM13" i="20"/>
  <c r="AI13" i="20"/>
  <c r="R13" i="20"/>
  <c r="Z13" i="20"/>
  <c r="AE13" i="20"/>
  <c r="AG13" i="20"/>
  <c r="E13" i="20"/>
  <c r="T13" i="20"/>
  <c r="X13" i="20"/>
  <c r="V13" i="20"/>
  <c r="M13" i="20"/>
  <c r="G13" i="20"/>
  <c r="I13" i="20"/>
  <c r="C13" i="20"/>
  <c r="R13" i="19"/>
  <c r="AE13" i="19"/>
  <c r="AR13" i="19"/>
  <c r="BP13" i="19"/>
  <c r="BC13" i="19"/>
  <c r="BM13" i="19"/>
  <c r="AP13" i="19"/>
  <c r="AZ13" i="19"/>
  <c r="AK13" i="19"/>
  <c r="BE13" i="19"/>
  <c r="BT13" i="19"/>
  <c r="AM13" i="19"/>
  <c r="BI13" i="19"/>
  <c r="P13" i="19"/>
  <c r="BG13" i="19"/>
  <c r="BR13" i="19"/>
  <c r="BK13" i="19"/>
  <c r="BX13" i="19"/>
  <c r="X13" i="19"/>
  <c r="V13" i="19"/>
  <c r="BV13" i="19"/>
  <c r="AC13" i="19"/>
  <c r="T13" i="19"/>
  <c r="AT13" i="19"/>
  <c r="BZ13" i="19"/>
  <c r="AV13" i="19"/>
  <c r="Z13" i="19"/>
  <c r="AX13" i="19"/>
  <c r="AI13" i="19"/>
  <c r="C13" i="19"/>
  <c r="CB15" i="20"/>
  <c r="BV16" i="20" s="1"/>
  <c r="CB15" i="21"/>
  <c r="AG16" i="21" s="1"/>
  <c r="M20" i="19" l="1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19" i="19"/>
  <c r="BV4" i="27"/>
  <c r="BT4" i="27"/>
  <c r="BZ4" i="27"/>
  <c r="BP4" i="27"/>
  <c r="BR4" i="27"/>
  <c r="BX4" i="27"/>
  <c r="AG55" i="21"/>
  <c r="AG51" i="21"/>
  <c r="AG47" i="21"/>
  <c r="AG43" i="21"/>
  <c r="AG39" i="21"/>
  <c r="AG35" i="21"/>
  <c r="AG31" i="21"/>
  <c r="AG27" i="21"/>
  <c r="AG23" i="21"/>
  <c r="AG56" i="21"/>
  <c r="AG52" i="21"/>
  <c r="AG48" i="21"/>
  <c r="AG44" i="21"/>
  <c r="AG40" i="21"/>
  <c r="AG36" i="21"/>
  <c r="AG32" i="21"/>
  <c r="AG28" i="21"/>
  <c r="AG24" i="21"/>
  <c r="AG57" i="21"/>
  <c r="AG53" i="21"/>
  <c r="AG49" i="21"/>
  <c r="AG45" i="21"/>
  <c r="AG41" i="21"/>
  <c r="AG37" i="21"/>
  <c r="AG33" i="21"/>
  <c r="AG29" i="21"/>
  <c r="AG25" i="21"/>
  <c r="AG21" i="21"/>
  <c r="AG54" i="21"/>
  <c r="AG50" i="21"/>
  <c r="AG46" i="21"/>
  <c r="AG42" i="21"/>
  <c r="AG38" i="21"/>
  <c r="AG34" i="21"/>
  <c r="AG30" i="21"/>
  <c r="AG26" i="21"/>
  <c r="AG22" i="21"/>
  <c r="BV24" i="20"/>
  <c r="BV28" i="20"/>
  <c r="BV32" i="20"/>
  <c r="BV36" i="20"/>
  <c r="BV40" i="20"/>
  <c r="BV44" i="20"/>
  <c r="BV48" i="20"/>
  <c r="BV52" i="20"/>
  <c r="BV56" i="20"/>
  <c r="BV25" i="20"/>
  <c r="BV29" i="20"/>
  <c r="BV33" i="20"/>
  <c r="BV37" i="20"/>
  <c r="BV41" i="20"/>
  <c r="BV45" i="20"/>
  <c r="BV49" i="20"/>
  <c r="BV53" i="20"/>
  <c r="BV57" i="20"/>
  <c r="BV22" i="20"/>
  <c r="BV26" i="20"/>
  <c r="BV30" i="20"/>
  <c r="BV34" i="20"/>
  <c r="BV38" i="20"/>
  <c r="BV42" i="20"/>
  <c r="BV46" i="20"/>
  <c r="BV50" i="20"/>
  <c r="BV54" i="20"/>
  <c r="BV21" i="20"/>
  <c r="BV31" i="20"/>
  <c r="BV47" i="20"/>
  <c r="BV35" i="20"/>
  <c r="BV51" i="20"/>
  <c r="BV23" i="20"/>
  <c r="BV39" i="20"/>
  <c r="BV55" i="20"/>
  <c r="BV27" i="20"/>
  <c r="BV43" i="20"/>
  <c r="M16" i="26"/>
  <c r="M4" i="27" s="1"/>
  <c r="C16" i="26"/>
  <c r="BZ16" i="26"/>
  <c r="X16" i="26"/>
  <c r="X4" i="27" s="1"/>
  <c r="BM16" i="26"/>
  <c r="BM4" i="27" s="1"/>
  <c r="AG16" i="26"/>
  <c r="AG4" i="27" s="1"/>
  <c r="AR16" i="26"/>
  <c r="AR4" i="27" s="1"/>
  <c r="V16" i="26"/>
  <c r="V4" i="27" s="1"/>
  <c r="E16" i="26"/>
  <c r="E4" i="27" s="1"/>
  <c r="BI16" i="26"/>
  <c r="BI4" i="27" s="1"/>
  <c r="R16" i="26"/>
  <c r="R4" i="27" s="1"/>
  <c r="BV16" i="26"/>
  <c r="P16" i="26"/>
  <c r="P4" i="27" s="1"/>
  <c r="BX16" i="26"/>
  <c r="O14" i="26"/>
  <c r="AE16" i="26"/>
  <c r="AE4" i="27" s="1"/>
  <c r="AI16" i="26"/>
  <c r="AI4" i="27" s="1"/>
  <c r="BB14" i="26"/>
  <c r="BO14" i="26"/>
  <c r="BR16" i="26"/>
  <c r="BK16" i="26"/>
  <c r="BK4" i="27" s="1"/>
  <c r="BC16" i="26"/>
  <c r="BC4" i="27" s="1"/>
  <c r="AC16" i="26"/>
  <c r="AC4" i="27" s="1"/>
  <c r="K16" i="26"/>
  <c r="K4" i="27" s="1"/>
  <c r="AP16" i="26"/>
  <c r="AP4" i="27" s="1"/>
  <c r="T16" i="26"/>
  <c r="T4" i="27" s="1"/>
  <c r="BE16" i="26"/>
  <c r="BE4" i="27" s="1"/>
  <c r="AK16" i="26"/>
  <c r="AK4" i="27" s="1"/>
  <c r="AT16" i="26"/>
  <c r="AT4" i="27" s="1"/>
  <c r="CB13" i="26"/>
  <c r="B14" i="26"/>
  <c r="BG16" i="26"/>
  <c r="BG4" i="27" s="1"/>
  <c r="Z16" i="26"/>
  <c r="Z4" i="27" s="1"/>
  <c r="AZ16" i="26"/>
  <c r="AZ4" i="27" s="1"/>
  <c r="BT16" i="26"/>
  <c r="I16" i="26"/>
  <c r="BP16" i="26"/>
  <c r="AM16" i="26"/>
  <c r="AM4" i="27" s="1"/>
  <c r="AX16" i="26"/>
  <c r="AX4" i="27" s="1"/>
  <c r="AB14" i="26"/>
  <c r="AO14" i="26"/>
  <c r="AV16" i="26"/>
  <c r="AV4" i="27" s="1"/>
  <c r="BI16" i="21"/>
  <c r="I16" i="21"/>
  <c r="E16" i="21"/>
  <c r="G16" i="21"/>
  <c r="M16" i="21"/>
  <c r="K16" i="21"/>
  <c r="C16" i="21"/>
  <c r="BE16" i="21"/>
  <c r="BZ21" i="19"/>
  <c r="BZ25" i="19"/>
  <c r="BZ29" i="19"/>
  <c r="BZ33" i="19"/>
  <c r="BZ37" i="19"/>
  <c r="BZ41" i="19"/>
  <c r="BZ45" i="19"/>
  <c r="BZ49" i="19"/>
  <c r="BZ53" i="19"/>
  <c r="BZ24" i="19"/>
  <c r="BZ30" i="19"/>
  <c r="BZ35" i="19"/>
  <c r="BZ40" i="19"/>
  <c r="BZ46" i="19"/>
  <c r="BZ51" i="19"/>
  <c r="BZ19" i="19"/>
  <c r="BZ27" i="19"/>
  <c r="BZ32" i="19"/>
  <c r="BZ43" i="19"/>
  <c r="BZ54" i="19"/>
  <c r="BZ20" i="19"/>
  <c r="BZ26" i="19"/>
  <c r="BZ31" i="19"/>
  <c r="BZ36" i="19"/>
  <c r="BZ42" i="19"/>
  <c r="BZ47" i="19"/>
  <c r="BZ52" i="19"/>
  <c r="BZ22" i="19"/>
  <c r="BZ38" i="19"/>
  <c r="BZ48" i="19"/>
  <c r="BZ28" i="19"/>
  <c r="BZ50" i="19"/>
  <c r="BZ34" i="19"/>
  <c r="BZ55" i="19"/>
  <c r="BZ39" i="19"/>
  <c r="BZ23" i="19"/>
  <c r="BZ44" i="19"/>
  <c r="BX20" i="19"/>
  <c r="BX24" i="19"/>
  <c r="BX28" i="19"/>
  <c r="BX32" i="19"/>
  <c r="BX36" i="19"/>
  <c r="BX40" i="19"/>
  <c r="BX44" i="19"/>
  <c r="BX48" i="19"/>
  <c r="BX52" i="19"/>
  <c r="BX19" i="19"/>
  <c r="BX25" i="19"/>
  <c r="BX30" i="19"/>
  <c r="BX35" i="19"/>
  <c r="BX41" i="19"/>
  <c r="BX46" i="19"/>
  <c r="BX51" i="19"/>
  <c r="BX22" i="19"/>
  <c r="BX33" i="19"/>
  <c r="BX43" i="19"/>
  <c r="BX21" i="19"/>
  <c r="BX26" i="19"/>
  <c r="BX31" i="19"/>
  <c r="BX37" i="19"/>
  <c r="BX42" i="19"/>
  <c r="BX47" i="19"/>
  <c r="BX53" i="19"/>
  <c r="BX27" i="19"/>
  <c r="BX38" i="19"/>
  <c r="BX49" i="19"/>
  <c r="BX54" i="19"/>
  <c r="BX34" i="19"/>
  <c r="BX55" i="19"/>
  <c r="BX39" i="19"/>
  <c r="BX23" i="19"/>
  <c r="BX45" i="19"/>
  <c r="BX29" i="19"/>
  <c r="BX50" i="19"/>
  <c r="BV23" i="19"/>
  <c r="BV27" i="19"/>
  <c r="BV31" i="19"/>
  <c r="BV35" i="19"/>
  <c r="BV37" i="25" s="1"/>
  <c r="BV39" i="19"/>
  <c r="BV43" i="19"/>
  <c r="BV47" i="19"/>
  <c r="BV51" i="19"/>
  <c r="BV55" i="19"/>
  <c r="BT22" i="19"/>
  <c r="BT26" i="19"/>
  <c r="BT30" i="19"/>
  <c r="BT34" i="19"/>
  <c r="BT38" i="19"/>
  <c r="BT42" i="19"/>
  <c r="BT46" i="19"/>
  <c r="BT50" i="19"/>
  <c r="BT54" i="19"/>
  <c r="BV20" i="19"/>
  <c r="BV25" i="19"/>
  <c r="BV30" i="19"/>
  <c r="BV36" i="19"/>
  <c r="BV41" i="19"/>
  <c r="BV46" i="19"/>
  <c r="BV52" i="19"/>
  <c r="BT20" i="19"/>
  <c r="BT25" i="19"/>
  <c r="BT31" i="19"/>
  <c r="BT36" i="19"/>
  <c r="BT41" i="19"/>
  <c r="BT47" i="19"/>
  <c r="BT52" i="19"/>
  <c r="BV21" i="19"/>
  <c r="BV23" i="25" s="1"/>
  <c r="BV26" i="19"/>
  <c r="BV32" i="19"/>
  <c r="BV37" i="19"/>
  <c r="BV42" i="19"/>
  <c r="BV44" i="25" s="1"/>
  <c r="BV48" i="19"/>
  <c r="BV53" i="19"/>
  <c r="BT21" i="19"/>
  <c r="BT27" i="19"/>
  <c r="BT32" i="19"/>
  <c r="BT37" i="19"/>
  <c r="BT43" i="19"/>
  <c r="BT48" i="19"/>
  <c r="BT53" i="19"/>
  <c r="BV22" i="19"/>
  <c r="BV28" i="19"/>
  <c r="BV33" i="19"/>
  <c r="BV35" i="25" s="1"/>
  <c r="BV38" i="19"/>
  <c r="BV44" i="19"/>
  <c r="BV49" i="19"/>
  <c r="BV51" i="25" s="1"/>
  <c r="BV54" i="19"/>
  <c r="BT23" i="19"/>
  <c r="BT28" i="19"/>
  <c r="BT33" i="19"/>
  <c r="BT39" i="19"/>
  <c r="BT44" i="19"/>
  <c r="BT49" i="19"/>
  <c r="BT55" i="19"/>
  <c r="BV40" i="19"/>
  <c r="BV42" i="25" s="1"/>
  <c r="BT24" i="19"/>
  <c r="BT45" i="19"/>
  <c r="BV24" i="19"/>
  <c r="BV26" i="25" s="1"/>
  <c r="BV45" i="19"/>
  <c r="BT29" i="19"/>
  <c r="BT51" i="19"/>
  <c r="BV29" i="19"/>
  <c r="BV31" i="25" s="1"/>
  <c r="BV50" i="19"/>
  <c r="BV52" i="25" s="1"/>
  <c r="BT35" i="19"/>
  <c r="BT19" i="19"/>
  <c r="BV34" i="19"/>
  <c r="BV36" i="25" s="1"/>
  <c r="BV19" i="19"/>
  <c r="BV21" i="25" s="1"/>
  <c r="BT40" i="19"/>
  <c r="BR21" i="19"/>
  <c r="BR25" i="19"/>
  <c r="BR29" i="19"/>
  <c r="BR33" i="19"/>
  <c r="BR37" i="19"/>
  <c r="BR41" i="19"/>
  <c r="BR45" i="19"/>
  <c r="BR49" i="19"/>
  <c r="BR53" i="19"/>
  <c r="BR20" i="19"/>
  <c r="BR26" i="19"/>
  <c r="BR31" i="19"/>
  <c r="BR36" i="19"/>
  <c r="BR42" i="19"/>
  <c r="BR47" i="19"/>
  <c r="BR52" i="19"/>
  <c r="BR22" i="19"/>
  <c r="BR27" i="19"/>
  <c r="BR32" i="19"/>
  <c r="BR38" i="19"/>
  <c r="BR43" i="19"/>
  <c r="BR48" i="19"/>
  <c r="BR54" i="19"/>
  <c r="BR23" i="19"/>
  <c r="BR28" i="19"/>
  <c r="BR34" i="19"/>
  <c r="BR39" i="19"/>
  <c r="BR44" i="19"/>
  <c r="BR50" i="19"/>
  <c r="BR55" i="19"/>
  <c r="BR30" i="19"/>
  <c r="BR51" i="19"/>
  <c r="BR35" i="19"/>
  <c r="BR19" i="19"/>
  <c r="BR40" i="19"/>
  <c r="BR24" i="19"/>
  <c r="BR46" i="19"/>
  <c r="BP20" i="19"/>
  <c r="BP24" i="19"/>
  <c r="BP28" i="19"/>
  <c r="BP32" i="19"/>
  <c r="BP36" i="19"/>
  <c r="BP40" i="19"/>
  <c r="BP44" i="19"/>
  <c r="BP48" i="19"/>
  <c r="BP52" i="19"/>
  <c r="BP21" i="19"/>
  <c r="BP26" i="19"/>
  <c r="BP31" i="19"/>
  <c r="BP37" i="19"/>
  <c r="BP42" i="19"/>
  <c r="BP47" i="19"/>
  <c r="BP53" i="19"/>
  <c r="BP22" i="19"/>
  <c r="BP27" i="19"/>
  <c r="BP33" i="19"/>
  <c r="BP38" i="19"/>
  <c r="BP43" i="19"/>
  <c r="BP49" i="19"/>
  <c r="BP54" i="19"/>
  <c r="BP23" i="19"/>
  <c r="BP29" i="19"/>
  <c r="BP34" i="19"/>
  <c r="BP39" i="19"/>
  <c r="BP45" i="19"/>
  <c r="BP50" i="19"/>
  <c r="BP55" i="19"/>
  <c r="BP35" i="19"/>
  <c r="BP19" i="19"/>
  <c r="BP41" i="19"/>
  <c r="BP25" i="19"/>
  <c r="BP46" i="19"/>
  <c r="BP30" i="19"/>
  <c r="BP51" i="19"/>
  <c r="BK23" i="19"/>
  <c r="BK27" i="19"/>
  <c r="BK31" i="19"/>
  <c r="BK35" i="19"/>
  <c r="BK39" i="19"/>
  <c r="BK43" i="19"/>
  <c r="BK47" i="19"/>
  <c r="BK51" i="19"/>
  <c r="BK55" i="19"/>
  <c r="BK20" i="19"/>
  <c r="BK24" i="19"/>
  <c r="BK28" i="19"/>
  <c r="BK32" i="19"/>
  <c r="BK36" i="19"/>
  <c r="BK40" i="19"/>
  <c r="BK44" i="19"/>
  <c r="BK48" i="19"/>
  <c r="BK52" i="19"/>
  <c r="BK19" i="19"/>
  <c r="BK22" i="19"/>
  <c r="BK30" i="19"/>
  <c r="BK38" i="19"/>
  <c r="BK46" i="19"/>
  <c r="BK54" i="19"/>
  <c r="BK26" i="19"/>
  <c r="BK34" i="19"/>
  <c r="BK42" i="19"/>
  <c r="BK50" i="19"/>
  <c r="BK21" i="19"/>
  <c r="BK37" i="19"/>
  <c r="BK53" i="19"/>
  <c r="BK25" i="19"/>
  <c r="BK33" i="19"/>
  <c r="BK41" i="19"/>
  <c r="BK49" i="19"/>
  <c r="BK29" i="19"/>
  <c r="BK45" i="19"/>
  <c r="BI22" i="19"/>
  <c r="BI26" i="19"/>
  <c r="BI30" i="19"/>
  <c r="BI34" i="19"/>
  <c r="BI38" i="19"/>
  <c r="BI42" i="19"/>
  <c r="BI46" i="19"/>
  <c r="BI50" i="19"/>
  <c r="BI54" i="19"/>
  <c r="BI55" i="19"/>
  <c r="BI23" i="19"/>
  <c r="BI27" i="19"/>
  <c r="BI31" i="19"/>
  <c r="BI35" i="19"/>
  <c r="BI39" i="19"/>
  <c r="BI43" i="19"/>
  <c r="BI47" i="19"/>
  <c r="BI51" i="19"/>
  <c r="BI25" i="19"/>
  <c r="BI33" i="19"/>
  <c r="BI41" i="19"/>
  <c r="BI49" i="19"/>
  <c r="BI29" i="19"/>
  <c r="BI45" i="19"/>
  <c r="BI32" i="19"/>
  <c r="BI48" i="19"/>
  <c r="BI20" i="19"/>
  <c r="BI28" i="19"/>
  <c r="BI36" i="19"/>
  <c r="BI44" i="19"/>
  <c r="BI52" i="19"/>
  <c r="BI21" i="19"/>
  <c r="BI37" i="19"/>
  <c r="BI53" i="19"/>
  <c r="BI24" i="19"/>
  <c r="BI40" i="19"/>
  <c r="BI19" i="19"/>
  <c r="BC23" i="19"/>
  <c r="BC27" i="19"/>
  <c r="BC31" i="19"/>
  <c r="BC35" i="19"/>
  <c r="BC39" i="19"/>
  <c r="BC43" i="19"/>
  <c r="BC47" i="19"/>
  <c r="BC51" i="19"/>
  <c r="BC55" i="19"/>
  <c r="BC20" i="19"/>
  <c r="BC24" i="19"/>
  <c r="BC28" i="19"/>
  <c r="BC32" i="19"/>
  <c r="BC36" i="19"/>
  <c r="BC40" i="19"/>
  <c r="BC44" i="19"/>
  <c r="BC48" i="19"/>
  <c r="BC52" i="19"/>
  <c r="BC19" i="19"/>
  <c r="BC26" i="19"/>
  <c r="BC34" i="19"/>
  <c r="BC42" i="19"/>
  <c r="BC50" i="19"/>
  <c r="BC37" i="19"/>
  <c r="BC53" i="19"/>
  <c r="BC22" i="19"/>
  <c r="BC38" i="19"/>
  <c r="BC54" i="19"/>
  <c r="BC33" i="19"/>
  <c r="BC49" i="19"/>
  <c r="BC21" i="19"/>
  <c r="BC29" i="19"/>
  <c r="BC45" i="19"/>
  <c r="BC30" i="19"/>
  <c r="BC46" i="19"/>
  <c r="BC25" i="19"/>
  <c r="BC41" i="19"/>
  <c r="BG21" i="19"/>
  <c r="BG25" i="19"/>
  <c r="BG29" i="19"/>
  <c r="BG33" i="19"/>
  <c r="BG37" i="19"/>
  <c r="BG41" i="19"/>
  <c r="BG45" i="19"/>
  <c r="BG49" i="19"/>
  <c r="BG53" i="19"/>
  <c r="BG22" i="19"/>
  <c r="BG30" i="19"/>
  <c r="BG38" i="19"/>
  <c r="BG42" i="19"/>
  <c r="BG46" i="19"/>
  <c r="BG54" i="19"/>
  <c r="BG26" i="19"/>
  <c r="BG34" i="19"/>
  <c r="BG50" i="19"/>
  <c r="BG20" i="19"/>
  <c r="BG28" i="19"/>
  <c r="BG36" i="19"/>
  <c r="BG44" i="19"/>
  <c r="BG52" i="19"/>
  <c r="BG47" i="19"/>
  <c r="BG24" i="19"/>
  <c r="BG40" i="19"/>
  <c r="BG19" i="19"/>
  <c r="BG27" i="19"/>
  <c r="BG43" i="19"/>
  <c r="BG23" i="19"/>
  <c r="BG31" i="19"/>
  <c r="BG39" i="19"/>
  <c r="BG55" i="19"/>
  <c r="BG32" i="19"/>
  <c r="BG48" i="19"/>
  <c r="BG35" i="19"/>
  <c r="BG51" i="19"/>
  <c r="BE20" i="19"/>
  <c r="BE24" i="19"/>
  <c r="BE28" i="19"/>
  <c r="BE32" i="19"/>
  <c r="BE36" i="19"/>
  <c r="BE40" i="19"/>
  <c r="BE44" i="19"/>
  <c r="BE48" i="19"/>
  <c r="BE52" i="19"/>
  <c r="BE19" i="19"/>
  <c r="BE21" i="19"/>
  <c r="BE25" i="19"/>
  <c r="BE29" i="19"/>
  <c r="BE33" i="19"/>
  <c r="BE37" i="19"/>
  <c r="BE41" i="19"/>
  <c r="BE45" i="19"/>
  <c r="BE49" i="19"/>
  <c r="BE53" i="19"/>
  <c r="BE23" i="19"/>
  <c r="BE31" i="19"/>
  <c r="BE39" i="19"/>
  <c r="BE47" i="19"/>
  <c r="BE55" i="19"/>
  <c r="BE50" i="19"/>
  <c r="BE27" i="19"/>
  <c r="BE43" i="19"/>
  <c r="BE22" i="19"/>
  <c r="BE38" i="19"/>
  <c r="BE54" i="19"/>
  <c r="BE26" i="19"/>
  <c r="BE34" i="19"/>
  <c r="BE42" i="19"/>
  <c r="BE35" i="19"/>
  <c r="BE51" i="19"/>
  <c r="BE30" i="19"/>
  <c r="BE46" i="19"/>
  <c r="BM20" i="19"/>
  <c r="BM24" i="19"/>
  <c r="BM28" i="19"/>
  <c r="BM32" i="19"/>
  <c r="BM36" i="19"/>
  <c r="BM40" i="19"/>
  <c r="BM44" i="19"/>
  <c r="BM48" i="19"/>
  <c r="BM52" i="19"/>
  <c r="BM19" i="19"/>
  <c r="BM22" i="19"/>
  <c r="BM26" i="19"/>
  <c r="BM30" i="19"/>
  <c r="BM21" i="19"/>
  <c r="BM25" i="19"/>
  <c r="BM29" i="19"/>
  <c r="BM33" i="19"/>
  <c r="BM37" i="19"/>
  <c r="BM41" i="19"/>
  <c r="BM45" i="19"/>
  <c r="BM49" i="19"/>
  <c r="BM53" i="19"/>
  <c r="BM23" i="19"/>
  <c r="BM35" i="19"/>
  <c r="BM43" i="19"/>
  <c r="BM51" i="19"/>
  <c r="BM31" i="19"/>
  <c r="BM39" i="19"/>
  <c r="BM55" i="19"/>
  <c r="BM42" i="19"/>
  <c r="BM27" i="19"/>
  <c r="BM38" i="19"/>
  <c r="BM46" i="19"/>
  <c r="BM54" i="19"/>
  <c r="BM47" i="19"/>
  <c r="BM34" i="19"/>
  <c r="BM50" i="19"/>
  <c r="AZ20" i="19"/>
  <c r="AZ24" i="19"/>
  <c r="AZ28" i="19"/>
  <c r="AZ32" i="19"/>
  <c r="AZ36" i="19"/>
  <c r="AZ40" i="19"/>
  <c r="AZ44" i="19"/>
  <c r="AZ48" i="19"/>
  <c r="AZ52" i="19"/>
  <c r="AZ21" i="19"/>
  <c r="AZ25" i="19"/>
  <c r="AZ29" i="19"/>
  <c r="AZ33" i="19"/>
  <c r="AZ37" i="19"/>
  <c r="AZ41" i="19"/>
  <c r="AZ45" i="19"/>
  <c r="AZ49" i="19"/>
  <c r="AZ53" i="19"/>
  <c r="AZ22" i="19"/>
  <c r="AZ26" i="19"/>
  <c r="AZ30" i="19"/>
  <c r="AZ34" i="19"/>
  <c r="AZ38" i="19"/>
  <c r="AZ42" i="19"/>
  <c r="AZ46" i="19"/>
  <c r="AZ50" i="19"/>
  <c r="AZ54" i="19"/>
  <c r="AZ23" i="19"/>
  <c r="AZ27" i="19"/>
  <c r="AZ31" i="19"/>
  <c r="AZ35" i="19"/>
  <c r="AZ39" i="19"/>
  <c r="AZ43" i="19"/>
  <c r="AZ47" i="19"/>
  <c r="AZ51" i="19"/>
  <c r="AZ55" i="19"/>
  <c r="AZ19" i="19"/>
  <c r="AX20" i="19"/>
  <c r="AX24" i="19"/>
  <c r="AX28" i="19"/>
  <c r="AX32" i="19"/>
  <c r="AX36" i="19"/>
  <c r="AX40" i="19"/>
  <c r="AX44" i="19"/>
  <c r="AX48" i="19"/>
  <c r="AX52" i="19"/>
  <c r="AX23" i="19"/>
  <c r="AX35" i="19"/>
  <c r="AX39" i="19"/>
  <c r="AX43" i="19"/>
  <c r="AX55" i="19"/>
  <c r="AX21" i="19"/>
  <c r="AX25" i="19"/>
  <c r="AX29" i="19"/>
  <c r="AX33" i="19"/>
  <c r="AX37" i="19"/>
  <c r="AX41" i="19"/>
  <c r="AX45" i="19"/>
  <c r="AX49" i="19"/>
  <c r="AX53" i="19"/>
  <c r="AX27" i="19"/>
  <c r="AX47" i="19"/>
  <c r="AX22" i="19"/>
  <c r="AX26" i="19"/>
  <c r="AX30" i="19"/>
  <c r="AX34" i="19"/>
  <c r="AX38" i="19"/>
  <c r="AX42" i="19"/>
  <c r="AX46" i="19"/>
  <c r="AX50" i="19"/>
  <c r="AX54" i="19"/>
  <c r="AX31" i="19"/>
  <c r="AX51" i="19"/>
  <c r="AX19" i="19"/>
  <c r="AV19" i="19"/>
  <c r="AV20" i="19"/>
  <c r="AV24" i="19"/>
  <c r="AV28" i="19"/>
  <c r="AV32" i="19"/>
  <c r="AV36" i="19"/>
  <c r="AV40" i="19"/>
  <c r="AV44" i="19"/>
  <c r="AV48" i="19"/>
  <c r="AV52" i="19"/>
  <c r="AV21" i="19"/>
  <c r="AV25" i="19"/>
  <c r="AV29" i="19"/>
  <c r="AV33" i="19"/>
  <c r="AV37" i="19"/>
  <c r="AV41" i="19"/>
  <c r="AV45" i="19"/>
  <c r="AV49" i="19"/>
  <c r="AV53" i="19"/>
  <c r="AV22" i="19"/>
  <c r="AV26" i="19"/>
  <c r="AV30" i="19"/>
  <c r="AV34" i="19"/>
  <c r="AV38" i="19"/>
  <c r="AV42" i="19"/>
  <c r="AV46" i="19"/>
  <c r="AV50" i="19"/>
  <c r="AV54" i="19"/>
  <c r="AV23" i="19"/>
  <c r="AV27" i="19"/>
  <c r="AV31" i="19"/>
  <c r="AV35" i="19"/>
  <c r="AV39" i="19"/>
  <c r="AV43" i="19"/>
  <c r="AV47" i="19"/>
  <c r="AV51" i="19"/>
  <c r="AV55" i="19"/>
  <c r="AT20" i="19"/>
  <c r="AT24" i="19"/>
  <c r="AT28" i="19"/>
  <c r="AT32" i="19"/>
  <c r="AT36" i="19"/>
  <c r="AT40" i="19"/>
  <c r="AT44" i="19"/>
  <c r="AT48" i="19"/>
  <c r="AT52" i="19"/>
  <c r="AT22" i="19"/>
  <c r="AT26" i="19"/>
  <c r="AT30" i="19"/>
  <c r="AT34" i="19"/>
  <c r="AT38" i="19"/>
  <c r="AT42" i="19"/>
  <c r="AT46" i="19"/>
  <c r="AT50" i="19"/>
  <c r="AT54" i="19"/>
  <c r="AT27" i="19"/>
  <c r="AT35" i="19"/>
  <c r="AT43" i="19"/>
  <c r="AT51" i="19"/>
  <c r="AT21" i="19"/>
  <c r="AT25" i="19"/>
  <c r="AT29" i="19"/>
  <c r="AT33" i="19"/>
  <c r="AT37" i="19"/>
  <c r="AT41" i="19"/>
  <c r="AT45" i="19"/>
  <c r="AT49" i="19"/>
  <c r="AT53" i="19"/>
  <c r="AT23" i="19"/>
  <c r="AT31" i="19"/>
  <c r="AT39" i="19"/>
  <c r="AT47" i="19"/>
  <c r="AT55" i="19"/>
  <c r="AT19" i="19"/>
  <c r="AR20" i="19"/>
  <c r="AR24" i="19"/>
  <c r="AR28" i="19"/>
  <c r="AR32" i="19"/>
  <c r="AR36" i="19"/>
  <c r="AR40" i="19"/>
  <c r="AR44" i="19"/>
  <c r="AR48" i="19"/>
  <c r="AR52" i="19"/>
  <c r="AR21" i="19"/>
  <c r="AR25" i="19"/>
  <c r="AR29" i="19"/>
  <c r="AR33" i="19"/>
  <c r="AR37" i="19"/>
  <c r="AR41" i="19"/>
  <c r="AR45" i="19"/>
  <c r="AR49" i="19"/>
  <c r="AR53" i="19"/>
  <c r="AR27" i="19"/>
  <c r="AR55" i="19"/>
  <c r="AR22" i="19"/>
  <c r="AR26" i="19"/>
  <c r="AR30" i="19"/>
  <c r="AR34" i="19"/>
  <c r="AR38" i="19"/>
  <c r="AR42" i="19"/>
  <c r="AR46" i="19"/>
  <c r="AR50" i="19"/>
  <c r="AR54" i="19"/>
  <c r="AR23" i="19"/>
  <c r="AR31" i="19"/>
  <c r="AR35" i="19"/>
  <c r="AR39" i="19"/>
  <c r="AR43" i="19"/>
  <c r="AR47" i="19"/>
  <c r="AR51" i="19"/>
  <c r="AR19" i="19"/>
  <c r="AP20" i="19"/>
  <c r="AP19" i="19"/>
  <c r="AM20" i="19"/>
  <c r="AM24" i="19"/>
  <c r="AM28" i="19"/>
  <c r="AM32" i="19"/>
  <c r="AM36" i="19"/>
  <c r="AM40" i="19"/>
  <c r="AM44" i="19"/>
  <c r="AM48" i="19"/>
  <c r="AM52" i="19"/>
  <c r="AM23" i="19"/>
  <c r="AM51" i="19"/>
  <c r="AM21" i="19"/>
  <c r="AM25" i="19"/>
  <c r="AM29" i="19"/>
  <c r="AM33" i="19"/>
  <c r="AM37" i="19"/>
  <c r="AM41" i="19"/>
  <c r="AM45" i="19"/>
  <c r="AM49" i="19"/>
  <c r="AM53" i="19"/>
  <c r="AM31" i="19"/>
  <c r="AM39" i="19"/>
  <c r="AM43" i="19"/>
  <c r="AM55" i="19"/>
  <c r="AM22" i="19"/>
  <c r="AM26" i="19"/>
  <c r="AM30" i="19"/>
  <c r="AM34" i="19"/>
  <c r="AM38" i="19"/>
  <c r="AM42" i="19"/>
  <c r="AM46" i="19"/>
  <c r="AM50" i="19"/>
  <c r="AM54" i="19"/>
  <c r="AM27" i="19"/>
  <c r="AM35" i="19"/>
  <c r="AM47" i="19"/>
  <c r="AM19" i="19"/>
  <c r="AK20" i="19"/>
  <c r="AK24" i="19"/>
  <c r="AK28" i="19"/>
  <c r="AK32" i="19"/>
  <c r="AK36" i="19"/>
  <c r="AK40" i="19"/>
  <c r="AK44" i="19"/>
  <c r="AK48" i="19"/>
  <c r="AK52" i="19"/>
  <c r="AK21" i="19"/>
  <c r="AK25" i="19"/>
  <c r="AK29" i="19"/>
  <c r="AK33" i="19"/>
  <c r="AK37" i="19"/>
  <c r="AK41" i="19"/>
  <c r="AK45" i="19"/>
  <c r="AK49" i="19"/>
  <c r="AK53" i="19"/>
  <c r="AK22" i="19"/>
  <c r="AK26" i="19"/>
  <c r="AK30" i="19"/>
  <c r="AK34" i="19"/>
  <c r="AK38" i="19"/>
  <c r="AK42" i="19"/>
  <c r="AK46" i="19"/>
  <c r="AK50" i="19"/>
  <c r="AK54" i="19"/>
  <c r="AK23" i="19"/>
  <c r="AK27" i="19"/>
  <c r="AK31" i="19"/>
  <c r="AK35" i="19"/>
  <c r="AK39" i="19"/>
  <c r="AK43" i="19"/>
  <c r="AK47" i="19"/>
  <c r="AK51" i="19"/>
  <c r="AK55" i="19"/>
  <c r="AK19" i="19"/>
  <c r="AI20" i="19"/>
  <c r="AI24" i="19"/>
  <c r="AI28" i="19"/>
  <c r="AI32" i="19"/>
  <c r="AI36" i="19"/>
  <c r="AI40" i="19"/>
  <c r="AI44" i="19"/>
  <c r="AI48" i="19"/>
  <c r="AI52" i="19"/>
  <c r="AI42" i="19"/>
  <c r="AI23" i="19"/>
  <c r="AI55" i="19"/>
  <c r="AI21" i="19"/>
  <c r="AI25" i="19"/>
  <c r="AI29" i="19"/>
  <c r="AI33" i="19"/>
  <c r="AI37" i="19"/>
  <c r="AI41" i="19"/>
  <c r="AI45" i="19"/>
  <c r="AI49" i="19"/>
  <c r="AI53" i="19"/>
  <c r="AI22" i="19"/>
  <c r="AI26" i="19"/>
  <c r="AI30" i="19"/>
  <c r="AI34" i="19"/>
  <c r="AI38" i="19"/>
  <c r="AI46" i="19"/>
  <c r="AI50" i="19"/>
  <c r="AI54" i="19"/>
  <c r="AI27" i="19"/>
  <c r="AI31" i="19"/>
  <c r="AI35" i="19"/>
  <c r="AI39" i="19"/>
  <c r="AI43" i="19"/>
  <c r="AI47" i="19"/>
  <c r="AI51" i="19"/>
  <c r="AI19" i="19"/>
  <c r="AG20" i="19"/>
  <c r="AG24" i="19"/>
  <c r="AG28" i="19"/>
  <c r="AG32" i="19"/>
  <c r="AG36" i="19"/>
  <c r="AG40" i="19"/>
  <c r="AG44" i="19"/>
  <c r="AG48" i="19"/>
  <c r="AG52" i="19"/>
  <c r="AG25" i="19"/>
  <c r="AG45" i="19"/>
  <c r="AG22" i="19"/>
  <c r="AG46" i="19"/>
  <c r="AG54" i="19"/>
  <c r="AG27" i="19"/>
  <c r="AG35" i="19"/>
  <c r="AG43" i="19"/>
  <c r="AG51" i="19"/>
  <c r="AG21" i="19"/>
  <c r="AG29" i="19"/>
  <c r="AG33" i="19"/>
  <c r="AG37" i="19"/>
  <c r="AG41" i="19"/>
  <c r="AG49" i="19"/>
  <c r="AG53" i="19"/>
  <c r="AG26" i="19"/>
  <c r="AG30" i="19"/>
  <c r="AG34" i="19"/>
  <c r="AG38" i="19"/>
  <c r="AG42" i="19"/>
  <c r="AG50" i="19"/>
  <c r="AG23" i="19"/>
  <c r="AG31" i="19"/>
  <c r="AG39" i="19"/>
  <c r="AG47" i="19"/>
  <c r="AG55" i="19"/>
  <c r="AG19" i="19"/>
  <c r="AE20" i="19"/>
  <c r="AE24" i="19"/>
  <c r="AE28" i="19"/>
  <c r="AE32" i="19"/>
  <c r="AE36" i="19"/>
  <c r="AE40" i="19"/>
  <c r="AE44" i="19"/>
  <c r="AE48" i="19"/>
  <c r="AE52" i="19"/>
  <c r="AE26" i="19"/>
  <c r="AE30" i="19"/>
  <c r="AE34" i="19"/>
  <c r="AE42" i="19"/>
  <c r="AE46" i="19"/>
  <c r="AE54" i="19"/>
  <c r="AE27" i="19"/>
  <c r="AE35" i="19"/>
  <c r="AE43" i="19"/>
  <c r="AE51" i="19"/>
  <c r="AE21" i="19"/>
  <c r="AE25" i="19"/>
  <c r="AE29" i="19"/>
  <c r="AE33" i="19"/>
  <c r="AE37" i="19"/>
  <c r="AE41" i="19"/>
  <c r="AE45" i="19"/>
  <c r="AE49" i="19"/>
  <c r="AE53" i="19"/>
  <c r="AE22" i="19"/>
  <c r="AE38" i="19"/>
  <c r="AE50" i="19"/>
  <c r="AE23" i="19"/>
  <c r="AE31" i="19"/>
  <c r="AE39" i="19"/>
  <c r="AE47" i="19"/>
  <c r="AE55" i="19"/>
  <c r="AE19" i="19"/>
  <c r="AC20" i="19"/>
  <c r="AC24" i="19"/>
  <c r="AC28" i="19"/>
  <c r="AC32" i="19"/>
  <c r="AC36" i="19"/>
  <c r="AC40" i="19"/>
  <c r="AC44" i="19"/>
  <c r="AC48" i="19"/>
  <c r="AC52" i="19"/>
  <c r="AC26" i="19"/>
  <c r="AC50" i="19"/>
  <c r="AC23" i="19"/>
  <c r="AC31" i="19"/>
  <c r="AC39" i="19"/>
  <c r="AC47" i="19"/>
  <c r="AC55" i="19"/>
  <c r="AC21" i="19"/>
  <c r="AC25" i="19"/>
  <c r="AC29" i="19"/>
  <c r="AC33" i="19"/>
  <c r="AC37" i="19"/>
  <c r="AC41" i="19"/>
  <c r="AC45" i="19"/>
  <c r="AC49" i="19"/>
  <c r="AC53" i="19"/>
  <c r="AC22" i="19"/>
  <c r="AC30" i="19"/>
  <c r="AC34" i="19"/>
  <c r="AC38" i="19"/>
  <c r="AC42" i="19"/>
  <c r="AC46" i="19"/>
  <c r="AC54" i="19"/>
  <c r="AC27" i="19"/>
  <c r="AC35" i="19"/>
  <c r="AC43" i="19"/>
  <c r="AC51" i="19"/>
  <c r="AC19" i="19"/>
  <c r="Z19" i="19"/>
  <c r="Z20" i="19"/>
  <c r="Z24" i="19"/>
  <c r="Z28" i="19"/>
  <c r="Z32" i="19"/>
  <c r="Z36" i="19"/>
  <c r="Z40" i="19"/>
  <c r="Z44" i="19"/>
  <c r="Z48" i="19"/>
  <c r="Z52" i="19"/>
  <c r="Z31" i="19"/>
  <c r="Z39" i="19"/>
  <c r="Z47" i="19"/>
  <c r="Z55" i="19"/>
  <c r="Z21" i="19"/>
  <c r="Z25" i="19"/>
  <c r="Z29" i="19"/>
  <c r="Z33" i="19"/>
  <c r="Z37" i="19"/>
  <c r="Z41" i="19"/>
  <c r="Z45" i="19"/>
  <c r="Z49" i="19"/>
  <c r="Z53" i="19"/>
  <c r="Z23" i="19"/>
  <c r="Z51" i="19"/>
  <c r="Z22" i="19"/>
  <c r="Z26" i="19"/>
  <c r="Z30" i="19"/>
  <c r="Z34" i="19"/>
  <c r="Z38" i="19"/>
  <c r="Z42" i="19"/>
  <c r="Z46" i="19"/>
  <c r="Z50" i="19"/>
  <c r="Z54" i="19"/>
  <c r="Z27" i="19"/>
  <c r="Z35" i="19"/>
  <c r="Z43" i="19"/>
  <c r="X19" i="19"/>
  <c r="X20" i="19"/>
  <c r="X24" i="19"/>
  <c r="X28" i="19"/>
  <c r="X32" i="19"/>
  <c r="X36" i="19"/>
  <c r="X40" i="19"/>
  <c r="X44" i="19"/>
  <c r="X48" i="19"/>
  <c r="X52" i="19"/>
  <c r="X26" i="19"/>
  <c r="X34" i="19"/>
  <c r="X42" i="19"/>
  <c r="X50" i="19"/>
  <c r="X27" i="19"/>
  <c r="X43" i="19"/>
  <c r="X55" i="19"/>
  <c r="X21" i="19"/>
  <c r="X25" i="19"/>
  <c r="X29" i="19"/>
  <c r="X33" i="19"/>
  <c r="X37" i="19"/>
  <c r="X41" i="19"/>
  <c r="X45" i="19"/>
  <c r="X49" i="19"/>
  <c r="X53" i="19"/>
  <c r="X22" i="19"/>
  <c r="X30" i="19"/>
  <c r="X38" i="19"/>
  <c r="X46" i="19"/>
  <c r="X54" i="19"/>
  <c r="X23" i="19"/>
  <c r="X31" i="19"/>
  <c r="X35" i="19"/>
  <c r="X39" i="19"/>
  <c r="X47" i="19"/>
  <c r="X51" i="19"/>
  <c r="V19" i="19"/>
  <c r="V20" i="19"/>
  <c r="V32" i="19"/>
  <c r="V52" i="19"/>
  <c r="V21" i="19"/>
  <c r="V25" i="19"/>
  <c r="V29" i="19"/>
  <c r="V33" i="19"/>
  <c r="V37" i="19"/>
  <c r="V41" i="19"/>
  <c r="V45" i="19"/>
  <c r="V49" i="19"/>
  <c r="V53" i="19"/>
  <c r="V26" i="19"/>
  <c r="V34" i="19"/>
  <c r="V38" i="19"/>
  <c r="V46" i="19"/>
  <c r="V50" i="19"/>
  <c r="V54" i="19"/>
  <c r="V22" i="19"/>
  <c r="V30" i="19"/>
  <c r="V42" i="19"/>
  <c r="V23" i="19"/>
  <c r="V27" i="19"/>
  <c r="V31" i="19"/>
  <c r="V35" i="19"/>
  <c r="V39" i="19"/>
  <c r="V43" i="19"/>
  <c r="V47" i="19"/>
  <c r="V51" i="19"/>
  <c r="V55" i="19"/>
  <c r="V24" i="19"/>
  <c r="V28" i="19"/>
  <c r="V36" i="19"/>
  <c r="V40" i="19"/>
  <c r="V44" i="19"/>
  <c r="V48" i="19"/>
  <c r="T19" i="19"/>
  <c r="T20" i="19"/>
  <c r="T24" i="19"/>
  <c r="T28" i="19"/>
  <c r="T32" i="19"/>
  <c r="T36" i="19"/>
  <c r="T40" i="19"/>
  <c r="T44" i="19"/>
  <c r="T48" i="19"/>
  <c r="T52" i="19"/>
  <c r="T30" i="19"/>
  <c r="T50" i="19"/>
  <c r="T23" i="19"/>
  <c r="T31" i="19"/>
  <c r="T35" i="19"/>
  <c r="T43" i="19"/>
  <c r="T51" i="19"/>
  <c r="T21" i="19"/>
  <c r="T25" i="19"/>
  <c r="T29" i="19"/>
  <c r="T33" i="19"/>
  <c r="T37" i="19"/>
  <c r="T41" i="19"/>
  <c r="T45" i="19"/>
  <c r="T49" i="19"/>
  <c r="T53" i="19"/>
  <c r="T22" i="19"/>
  <c r="T26" i="19"/>
  <c r="T34" i="19"/>
  <c r="T38" i="19"/>
  <c r="T42" i="19"/>
  <c r="T46" i="19"/>
  <c r="T54" i="19"/>
  <c r="T27" i="19"/>
  <c r="T39" i="19"/>
  <c r="T47" i="19"/>
  <c r="T55" i="19"/>
  <c r="R19" i="19"/>
  <c r="R20" i="19"/>
  <c r="R24" i="19"/>
  <c r="R28" i="19"/>
  <c r="R32" i="19"/>
  <c r="R36" i="19"/>
  <c r="R40" i="19"/>
  <c r="R44" i="19"/>
  <c r="R48" i="19"/>
  <c r="R52" i="19"/>
  <c r="R21" i="19"/>
  <c r="R25" i="19"/>
  <c r="R29" i="19"/>
  <c r="R33" i="19"/>
  <c r="R37" i="19"/>
  <c r="R41" i="19"/>
  <c r="R45" i="19"/>
  <c r="R49" i="19"/>
  <c r="R53" i="19"/>
  <c r="R22" i="19"/>
  <c r="R26" i="19"/>
  <c r="R30" i="19"/>
  <c r="R34" i="19"/>
  <c r="R38" i="19"/>
  <c r="R42" i="19"/>
  <c r="R46" i="19"/>
  <c r="R50" i="19"/>
  <c r="R54" i="19"/>
  <c r="R23" i="19"/>
  <c r="R27" i="19"/>
  <c r="R31" i="19"/>
  <c r="R35" i="19"/>
  <c r="R39" i="19"/>
  <c r="R43" i="19"/>
  <c r="R47" i="19"/>
  <c r="R51" i="19"/>
  <c r="R55" i="19"/>
  <c r="P20" i="19"/>
  <c r="P24" i="19"/>
  <c r="P28" i="19"/>
  <c r="P32" i="19"/>
  <c r="P36" i="19"/>
  <c r="P40" i="19"/>
  <c r="P44" i="19"/>
  <c r="P48" i="19"/>
  <c r="P52" i="19"/>
  <c r="P21" i="19"/>
  <c r="P25" i="19"/>
  <c r="P29" i="19"/>
  <c r="P33" i="19"/>
  <c r="P37" i="19"/>
  <c r="P41" i="19"/>
  <c r="P45" i="19"/>
  <c r="P49" i="19"/>
  <c r="P53" i="19"/>
  <c r="P22" i="19"/>
  <c r="P26" i="19"/>
  <c r="P30" i="19"/>
  <c r="P34" i="19"/>
  <c r="P38" i="19"/>
  <c r="P42" i="19"/>
  <c r="P46" i="19"/>
  <c r="P50" i="19"/>
  <c r="P54" i="19"/>
  <c r="P23" i="19"/>
  <c r="P27" i="19"/>
  <c r="P31" i="19"/>
  <c r="P35" i="19"/>
  <c r="P39" i="19"/>
  <c r="P43" i="19"/>
  <c r="P47" i="19"/>
  <c r="P51" i="19"/>
  <c r="P55" i="19"/>
  <c r="P19" i="19"/>
  <c r="AT16" i="25"/>
  <c r="X16" i="25"/>
  <c r="AX16" i="25"/>
  <c r="AV16" i="25"/>
  <c r="M16" i="25"/>
  <c r="P16" i="25"/>
  <c r="I16" i="25"/>
  <c r="AZ16" i="25"/>
  <c r="BX16" i="25"/>
  <c r="BZ16" i="25"/>
  <c r="BK16" i="25"/>
  <c r="BM16" i="25"/>
  <c r="BE16" i="25"/>
  <c r="BC16" i="25"/>
  <c r="Z16" i="25"/>
  <c r="BG16" i="25"/>
  <c r="G16" i="25"/>
  <c r="AP16" i="25"/>
  <c r="AI16" i="25"/>
  <c r="AK16" i="25"/>
  <c r="AE16" i="25"/>
  <c r="R16" i="25"/>
  <c r="AG16" i="25"/>
  <c r="BP16" i="25"/>
  <c r="AC16" i="25"/>
  <c r="BI16" i="25"/>
  <c r="BR16" i="25"/>
  <c r="C16" i="25"/>
  <c r="AR16" i="25"/>
  <c r="V16" i="25"/>
  <c r="E16" i="25"/>
  <c r="K16" i="25"/>
  <c r="AM16" i="25"/>
  <c r="BT16" i="25"/>
  <c r="T16" i="25"/>
  <c r="AB14" i="25"/>
  <c r="BB14" i="25"/>
  <c r="AO14" i="25"/>
  <c r="BO14" i="25"/>
  <c r="C19" i="19"/>
  <c r="B14" i="25"/>
  <c r="CB13" i="25"/>
  <c r="O14" i="25"/>
  <c r="C20" i="19"/>
  <c r="C24" i="19"/>
  <c r="C28" i="19"/>
  <c r="C32" i="19"/>
  <c r="C36" i="19"/>
  <c r="C40" i="19"/>
  <c r="C44" i="19"/>
  <c r="C48" i="19"/>
  <c r="C52" i="19"/>
  <c r="C21" i="19"/>
  <c r="C25" i="19"/>
  <c r="C29" i="19"/>
  <c r="C33" i="19"/>
  <c r="C37" i="19"/>
  <c r="C41" i="19"/>
  <c r="C45" i="19"/>
  <c r="C49" i="19"/>
  <c r="C53" i="19"/>
  <c r="C22" i="19"/>
  <c r="C26" i="19"/>
  <c r="C30" i="19"/>
  <c r="C34" i="19"/>
  <c r="C38" i="19"/>
  <c r="C42" i="19"/>
  <c r="C46" i="19"/>
  <c r="C50" i="19"/>
  <c r="C54" i="19"/>
  <c r="C23" i="19"/>
  <c r="C27" i="19"/>
  <c r="C31" i="19"/>
  <c r="C35" i="19"/>
  <c r="C39" i="19"/>
  <c r="C43" i="19"/>
  <c r="C47" i="19"/>
  <c r="C51" i="19"/>
  <c r="C55" i="19"/>
  <c r="BX16" i="21"/>
  <c r="BP16" i="21"/>
  <c r="BZ16" i="21"/>
  <c r="BR16" i="21"/>
  <c r="BT16" i="21"/>
  <c r="BV16" i="21"/>
  <c r="BG16" i="21"/>
  <c r="BC16" i="21"/>
  <c r="BM16" i="21"/>
  <c r="BM21" i="21" s="1"/>
  <c r="BK16" i="21"/>
  <c r="AT16" i="21"/>
  <c r="AP16" i="21"/>
  <c r="AR16" i="21"/>
  <c r="AV16" i="21"/>
  <c r="AZ16" i="21"/>
  <c r="AX16" i="21"/>
  <c r="AK16" i="21"/>
  <c r="AM16" i="21"/>
  <c r="AI16" i="21"/>
  <c r="AC16" i="21"/>
  <c r="AE16" i="21"/>
  <c r="T16" i="21"/>
  <c r="X16" i="21"/>
  <c r="V16" i="21"/>
  <c r="P16" i="21"/>
  <c r="Z16" i="21"/>
  <c r="R16" i="21"/>
  <c r="BX16" i="20"/>
  <c r="BP16" i="20"/>
  <c r="BT16" i="20"/>
  <c r="BR16" i="20"/>
  <c r="BZ16" i="20"/>
  <c r="BI16" i="20"/>
  <c r="BK16" i="20"/>
  <c r="BM16" i="20"/>
  <c r="BC16" i="20"/>
  <c r="BG16" i="20"/>
  <c r="BE16" i="20"/>
  <c r="AT16" i="20"/>
  <c r="AP16" i="20"/>
  <c r="AX16" i="20"/>
  <c r="AV16" i="20"/>
  <c r="AZ16" i="20"/>
  <c r="AR16" i="20"/>
  <c r="AM16" i="20"/>
  <c r="AK16" i="20"/>
  <c r="AC16" i="20"/>
  <c r="AG16" i="20"/>
  <c r="AE16" i="20"/>
  <c r="AI16" i="20"/>
  <c r="Z16" i="20"/>
  <c r="P16" i="20"/>
  <c r="R16" i="20"/>
  <c r="T16" i="20"/>
  <c r="X16" i="20"/>
  <c r="V16" i="20"/>
  <c r="E16" i="20"/>
  <c r="K16" i="20"/>
  <c r="G16" i="20"/>
  <c r="M16" i="20"/>
  <c r="I16" i="20"/>
  <c r="C16" i="20"/>
  <c r="C21" i="20" s="1"/>
  <c r="G49" i="19"/>
  <c r="G37" i="19"/>
  <c r="G32" i="19"/>
  <c r="G50" i="19"/>
  <c r="I49" i="19"/>
  <c r="E37" i="19"/>
  <c r="AP36" i="19"/>
  <c r="I54" i="19"/>
  <c r="I41" i="19"/>
  <c r="E44" i="19"/>
  <c r="I36" i="19"/>
  <c r="I33" i="19"/>
  <c r="I28" i="19"/>
  <c r="AP52" i="19"/>
  <c r="I50" i="19"/>
  <c r="I20" i="19"/>
  <c r="I25" i="19"/>
  <c r="B14" i="21"/>
  <c r="O14" i="19"/>
  <c r="G28" i="19"/>
  <c r="G25" i="19"/>
  <c r="G34" i="19"/>
  <c r="K25" i="19"/>
  <c r="K54" i="19"/>
  <c r="K28" i="19"/>
  <c r="K19" i="19"/>
  <c r="K51" i="19"/>
  <c r="K22" i="19"/>
  <c r="BO14" i="21"/>
  <c r="O14" i="21"/>
  <c r="K41" i="19"/>
  <c r="K44" i="19"/>
  <c r="E45" i="19"/>
  <c r="E28" i="19"/>
  <c r="K35" i="19"/>
  <c r="K38" i="19"/>
  <c r="E43" i="19"/>
  <c r="AP33" i="19"/>
  <c r="BB14" i="21"/>
  <c r="G23" i="19"/>
  <c r="G39" i="19"/>
  <c r="G20" i="19"/>
  <c r="G42" i="19"/>
  <c r="G44" i="19"/>
  <c r="G55" i="19"/>
  <c r="G29" i="19"/>
  <c r="BO14" i="20"/>
  <c r="AP49" i="19"/>
  <c r="O14" i="20"/>
  <c r="AP24" i="19"/>
  <c r="AP32" i="19"/>
  <c r="AP40" i="19"/>
  <c r="AP48" i="19"/>
  <c r="AP21" i="19"/>
  <c r="AP29" i="19"/>
  <c r="AP37" i="19"/>
  <c r="AP45" i="19"/>
  <c r="AP53" i="19"/>
  <c r="AP26" i="19"/>
  <c r="AP34" i="19"/>
  <c r="AP42" i="19"/>
  <c r="AP50" i="19"/>
  <c r="AP23" i="19"/>
  <c r="AP31" i="19"/>
  <c r="AP39" i="19"/>
  <c r="AP47" i="19"/>
  <c r="AP55" i="19"/>
  <c r="E22" i="19"/>
  <c r="E30" i="19"/>
  <c r="E38" i="19"/>
  <c r="E46" i="19"/>
  <c r="E54" i="19"/>
  <c r="E27" i="19"/>
  <c r="E35" i="19"/>
  <c r="E24" i="19"/>
  <c r="E32" i="19"/>
  <c r="E40" i="19"/>
  <c r="E48" i="19"/>
  <c r="E21" i="19"/>
  <c r="E19" i="19"/>
  <c r="I42" i="19"/>
  <c r="I46" i="19"/>
  <c r="I26" i="19"/>
  <c r="I47" i="19"/>
  <c r="I39" i="19"/>
  <c r="I31" i="19"/>
  <c r="I23" i="19"/>
  <c r="I19" i="19"/>
  <c r="I52" i="19"/>
  <c r="I40" i="19"/>
  <c r="I32" i="19"/>
  <c r="I24" i="19"/>
  <c r="I53" i="19"/>
  <c r="I45" i="19"/>
  <c r="I37" i="19"/>
  <c r="I29" i="19"/>
  <c r="I21" i="19"/>
  <c r="K49" i="19"/>
  <c r="K33" i="19"/>
  <c r="K52" i="19"/>
  <c r="K36" i="19"/>
  <c r="K20" i="19"/>
  <c r="E55" i="19"/>
  <c r="E41" i="19"/>
  <c r="E31" i="19"/>
  <c r="E52" i="19"/>
  <c r="E36" i="19"/>
  <c r="E20" i="19"/>
  <c r="AP41" i="19"/>
  <c r="AP25" i="19"/>
  <c r="AP44" i="19"/>
  <c r="AP28" i="19"/>
  <c r="I34" i="19"/>
  <c r="I55" i="19"/>
  <c r="E51" i="19"/>
  <c r="E49" i="19"/>
  <c r="E33" i="19"/>
  <c r="E23" i="19"/>
  <c r="E42" i="19"/>
  <c r="E26" i="19"/>
  <c r="AP43" i="19"/>
  <c r="AP27" i="19"/>
  <c r="AP46" i="19"/>
  <c r="AP30" i="19"/>
  <c r="I48" i="19"/>
  <c r="I44" i="19"/>
  <c r="I38" i="19"/>
  <c r="I30" i="19"/>
  <c r="I22" i="19"/>
  <c r="I51" i="19"/>
  <c r="I43" i="19"/>
  <c r="I35" i="19"/>
  <c r="K43" i="19"/>
  <c r="K27" i="19"/>
  <c r="K46" i="19"/>
  <c r="K30" i="19"/>
  <c r="E53" i="19"/>
  <c r="E47" i="19"/>
  <c r="E39" i="19"/>
  <c r="E29" i="19"/>
  <c r="E50" i="19"/>
  <c r="E34" i="19"/>
  <c r="AP51" i="19"/>
  <c r="AP35" i="19"/>
  <c r="AP54" i="19"/>
  <c r="AP38" i="19"/>
  <c r="AP22" i="19"/>
  <c r="BB14" i="20"/>
  <c r="K55" i="19"/>
  <c r="K47" i="19"/>
  <c r="K39" i="19"/>
  <c r="K31" i="19"/>
  <c r="K23" i="19"/>
  <c r="K50" i="19"/>
  <c r="K42" i="19"/>
  <c r="K34" i="19"/>
  <c r="K26" i="19"/>
  <c r="AB14" i="21"/>
  <c r="B14" i="20"/>
  <c r="AB14" i="20"/>
  <c r="AO14" i="20"/>
  <c r="BB14" i="19"/>
  <c r="AO14" i="19"/>
  <c r="K53" i="19"/>
  <c r="K45" i="19"/>
  <c r="K37" i="19"/>
  <c r="K29" i="19"/>
  <c r="K21" i="19"/>
  <c r="K48" i="19"/>
  <c r="K40" i="19"/>
  <c r="K32" i="19"/>
  <c r="AO14" i="21"/>
  <c r="CB13" i="20"/>
  <c r="AB14" i="19"/>
  <c r="B14" i="19"/>
  <c r="BO14" i="19"/>
  <c r="G27" i="19"/>
  <c r="G35" i="19"/>
  <c r="G43" i="19"/>
  <c r="G51" i="19"/>
  <c r="G22" i="19"/>
  <c r="G30" i="19"/>
  <c r="G38" i="19"/>
  <c r="G46" i="19"/>
  <c r="G54" i="19"/>
  <c r="G21" i="19"/>
  <c r="G31" i="19"/>
  <c r="G41" i="19"/>
  <c r="G53" i="19"/>
  <c r="G26" i="19"/>
  <c r="G36" i="19"/>
  <c r="G48" i="19"/>
  <c r="G19" i="19"/>
  <c r="G52" i="19"/>
  <c r="G40" i="19"/>
  <c r="G24" i="19"/>
  <c r="G47" i="19"/>
  <c r="G33" i="19"/>
  <c r="CB13" i="19"/>
  <c r="CB13" i="21"/>
  <c r="CB19" i="19" l="1"/>
  <c r="C4" i="27"/>
  <c r="I4" i="27"/>
  <c r="CB20" i="19"/>
  <c r="CB24" i="19"/>
  <c r="CB28" i="19"/>
  <c r="CB32" i="19"/>
  <c r="CB36" i="19"/>
  <c r="CB40" i="19"/>
  <c r="CB44" i="19"/>
  <c r="CB48" i="19"/>
  <c r="CB52" i="19"/>
  <c r="CB21" i="19"/>
  <c r="CB25" i="19"/>
  <c r="CB29" i="19"/>
  <c r="CB33" i="19"/>
  <c r="CB37" i="19"/>
  <c r="CB41" i="19"/>
  <c r="CB45" i="19"/>
  <c r="CB49" i="19"/>
  <c r="CB53" i="19"/>
  <c r="CB22" i="19"/>
  <c r="CB26" i="19"/>
  <c r="CB30" i="19"/>
  <c r="CB34" i="19"/>
  <c r="CB38" i="19"/>
  <c r="CB42" i="19"/>
  <c r="CB46" i="19"/>
  <c r="CB50" i="19"/>
  <c r="CB54" i="19"/>
  <c r="CB23" i="19"/>
  <c r="CB27" i="19"/>
  <c r="CB31" i="19"/>
  <c r="CB35" i="19"/>
  <c r="CB39" i="19"/>
  <c r="CB43" i="19"/>
  <c r="CB47" i="19"/>
  <c r="CB51" i="19"/>
  <c r="CB55" i="19"/>
  <c r="C21" i="25"/>
  <c r="AI21" i="25"/>
  <c r="AI21" i="26" s="1"/>
  <c r="BO5" i="27"/>
  <c r="BT23" i="26"/>
  <c r="BT27" i="26"/>
  <c r="BT31" i="26"/>
  <c r="BT35" i="26"/>
  <c r="BT39" i="26"/>
  <c r="BT43" i="26"/>
  <c r="BT47" i="26"/>
  <c r="BT51" i="26"/>
  <c r="BT55" i="26"/>
  <c r="BT22" i="26"/>
  <c r="BT30" i="26"/>
  <c r="BT38" i="26"/>
  <c r="BT50" i="26"/>
  <c r="BT21" i="26"/>
  <c r="BT24" i="26"/>
  <c r="BT28" i="26"/>
  <c r="BT32" i="26"/>
  <c r="BT36" i="26"/>
  <c r="BT40" i="26"/>
  <c r="BT44" i="26"/>
  <c r="BT48" i="26"/>
  <c r="BT52" i="26"/>
  <c r="BT56" i="26"/>
  <c r="BT34" i="26"/>
  <c r="BT42" i="26"/>
  <c r="BT54" i="26"/>
  <c r="BT25" i="26"/>
  <c r="BT29" i="26"/>
  <c r="BT33" i="26"/>
  <c r="BT37" i="26"/>
  <c r="BT41" i="26"/>
  <c r="BT45" i="26"/>
  <c r="BT49" i="26"/>
  <c r="BT53" i="26"/>
  <c r="BT57" i="26"/>
  <c r="BT26" i="26"/>
  <c r="BT46" i="26"/>
  <c r="BR22" i="26"/>
  <c r="BR26" i="26"/>
  <c r="BR30" i="26"/>
  <c r="BR34" i="26"/>
  <c r="BR38" i="26"/>
  <c r="BR42" i="26"/>
  <c r="BR46" i="26"/>
  <c r="BR50" i="26"/>
  <c r="BR54" i="26"/>
  <c r="BR21" i="26"/>
  <c r="BR33" i="26"/>
  <c r="BR45" i="26"/>
  <c r="BR23" i="26"/>
  <c r="BR27" i="26"/>
  <c r="BR31" i="26"/>
  <c r="BR35" i="26"/>
  <c r="BR39" i="26"/>
  <c r="BR43" i="26"/>
  <c r="BR47" i="26"/>
  <c r="BR51" i="26"/>
  <c r="BR55" i="26"/>
  <c r="BR29" i="26"/>
  <c r="BR41" i="26"/>
  <c r="BR53" i="26"/>
  <c r="BR24" i="26"/>
  <c r="BR28" i="26"/>
  <c r="BR32" i="26"/>
  <c r="BR36" i="26"/>
  <c r="BR40" i="26"/>
  <c r="BR44" i="26"/>
  <c r="BR48" i="26"/>
  <c r="BR52" i="26"/>
  <c r="BR56" i="26"/>
  <c r="BR25" i="26"/>
  <c r="BR37" i="26"/>
  <c r="BR49" i="26"/>
  <c r="BR57" i="26"/>
  <c r="BV24" i="26"/>
  <c r="BV28" i="26"/>
  <c r="BV32" i="26"/>
  <c r="BV36" i="26"/>
  <c r="BV40" i="26"/>
  <c r="BV44" i="26"/>
  <c r="BV48" i="26"/>
  <c r="BV52" i="26"/>
  <c r="BV56" i="26"/>
  <c r="BV23" i="26"/>
  <c r="BV35" i="26"/>
  <c r="BV47" i="26"/>
  <c r="BV25" i="26"/>
  <c r="BV29" i="26"/>
  <c r="BV33" i="26"/>
  <c r="BV37" i="26"/>
  <c r="BV41" i="26"/>
  <c r="BV45" i="26"/>
  <c r="BV49" i="26"/>
  <c r="BV53" i="26"/>
  <c r="BV57" i="26"/>
  <c r="BV31" i="26"/>
  <c r="BV43" i="26"/>
  <c r="BV55" i="26"/>
  <c r="BV22" i="26"/>
  <c r="BV26" i="26"/>
  <c r="BV30" i="26"/>
  <c r="BV34" i="26"/>
  <c r="BV38" i="26"/>
  <c r="BV42" i="26"/>
  <c r="BV46" i="26"/>
  <c r="BV50" i="26"/>
  <c r="BV54" i="26"/>
  <c r="BV21" i="26"/>
  <c r="BV27" i="26"/>
  <c r="BV39" i="26"/>
  <c r="BV51" i="26"/>
  <c r="BX25" i="26"/>
  <c r="BX29" i="26"/>
  <c r="BX33" i="26"/>
  <c r="BX37" i="26"/>
  <c r="BX41" i="26"/>
  <c r="BX45" i="26"/>
  <c r="BX49" i="26"/>
  <c r="BX53" i="26"/>
  <c r="BX57" i="26"/>
  <c r="BX24" i="26"/>
  <c r="BX48" i="26"/>
  <c r="BX22" i="26"/>
  <c r="BX26" i="26"/>
  <c r="BX30" i="26"/>
  <c r="BX34" i="26"/>
  <c r="BX38" i="26"/>
  <c r="BX42" i="26"/>
  <c r="BX46" i="26"/>
  <c r="BX50" i="26"/>
  <c r="BX54" i="26"/>
  <c r="BX21" i="26"/>
  <c r="BX28" i="26"/>
  <c r="BX44" i="26"/>
  <c r="BX56" i="26"/>
  <c r="BX23" i="26"/>
  <c r="BX27" i="26"/>
  <c r="BX31" i="26"/>
  <c r="BX35" i="26"/>
  <c r="BX39" i="26"/>
  <c r="BX43" i="26"/>
  <c r="BX47" i="26"/>
  <c r="BX51" i="26"/>
  <c r="BX55" i="26"/>
  <c r="BX32" i="26"/>
  <c r="BX36" i="26"/>
  <c r="BX40" i="26"/>
  <c r="BX52" i="26"/>
  <c r="BZ22" i="26"/>
  <c r="BZ26" i="26"/>
  <c r="BZ30" i="26"/>
  <c r="BZ34" i="26"/>
  <c r="BZ38" i="26"/>
  <c r="BZ42" i="26"/>
  <c r="BZ46" i="26"/>
  <c r="BZ50" i="26"/>
  <c r="BZ54" i="26"/>
  <c r="BZ21" i="26"/>
  <c r="BZ33" i="26"/>
  <c r="BZ23" i="26"/>
  <c r="BZ27" i="26"/>
  <c r="BZ31" i="26"/>
  <c r="BZ35" i="26"/>
  <c r="BZ39" i="26"/>
  <c r="BZ43" i="26"/>
  <c r="BZ47" i="26"/>
  <c r="BZ51" i="26"/>
  <c r="BZ55" i="26"/>
  <c r="BZ29" i="26"/>
  <c r="BZ24" i="26"/>
  <c r="BZ28" i="26"/>
  <c r="BZ32" i="26"/>
  <c r="BZ36" i="26"/>
  <c r="BZ40" i="26"/>
  <c r="BZ44" i="26"/>
  <c r="BZ48" i="26"/>
  <c r="BZ52" i="26"/>
  <c r="BZ56" i="26"/>
  <c r="BZ25" i="26"/>
  <c r="BZ37" i="26"/>
  <c r="BZ41" i="26"/>
  <c r="BZ45" i="26"/>
  <c r="BZ49" i="26"/>
  <c r="BZ53" i="26"/>
  <c r="BZ57" i="26"/>
  <c r="BK21" i="21"/>
  <c r="BK22" i="21"/>
  <c r="BK26" i="21"/>
  <c r="BK30" i="21"/>
  <c r="BK34" i="21"/>
  <c r="BK38" i="21"/>
  <c r="BK42" i="21"/>
  <c r="BK46" i="21"/>
  <c r="BK50" i="21"/>
  <c r="BK54" i="21"/>
  <c r="BK23" i="21"/>
  <c r="BK27" i="21"/>
  <c r="BK31" i="21"/>
  <c r="BK35" i="21"/>
  <c r="BK39" i="21"/>
  <c r="BK43" i="21"/>
  <c r="BK47" i="21"/>
  <c r="BK51" i="21"/>
  <c r="BK55" i="21"/>
  <c r="BK24" i="21"/>
  <c r="BK28" i="21"/>
  <c r="BK32" i="21"/>
  <c r="BK36" i="21"/>
  <c r="BK40" i="21"/>
  <c r="BK44" i="21"/>
  <c r="BK48" i="21"/>
  <c r="BK52" i="21"/>
  <c r="BK56" i="21"/>
  <c r="BK25" i="21"/>
  <c r="BK29" i="21"/>
  <c r="BK33" i="21"/>
  <c r="BK37" i="21"/>
  <c r="BK41" i="21"/>
  <c r="BK45" i="21"/>
  <c r="BK49" i="21"/>
  <c r="BK53" i="21"/>
  <c r="BK57" i="21"/>
  <c r="BG21" i="21"/>
  <c r="BG22" i="21"/>
  <c r="BG26" i="21"/>
  <c r="BG30" i="21"/>
  <c r="BG34" i="21"/>
  <c r="BG38" i="21"/>
  <c r="BG42" i="21"/>
  <c r="BG46" i="21"/>
  <c r="BG50" i="21"/>
  <c r="BG54" i="21"/>
  <c r="BG24" i="21"/>
  <c r="BG32" i="21"/>
  <c r="BG36" i="21"/>
  <c r="BG44" i="21"/>
  <c r="BG52" i="21"/>
  <c r="BG25" i="21"/>
  <c r="BG37" i="21"/>
  <c r="BG45" i="21"/>
  <c r="BG53" i="21"/>
  <c r="BG23" i="21"/>
  <c r="BG27" i="21"/>
  <c r="BG31" i="21"/>
  <c r="BG35" i="21"/>
  <c r="BG39" i="21"/>
  <c r="BG43" i="21"/>
  <c r="BG47" i="21"/>
  <c r="BG51" i="21"/>
  <c r="BG55" i="21"/>
  <c r="BG28" i="21"/>
  <c r="BG40" i="21"/>
  <c r="BG48" i="21"/>
  <c r="BG56" i="21"/>
  <c r="BG29" i="21"/>
  <c r="BG33" i="21"/>
  <c r="BG41" i="21"/>
  <c r="BG49" i="21"/>
  <c r="BG57" i="21"/>
  <c r="BR57" i="21"/>
  <c r="BR53" i="21"/>
  <c r="BR49" i="21"/>
  <c r="BR45" i="21"/>
  <c r="BR41" i="21"/>
  <c r="BR37" i="21"/>
  <c r="BR33" i="21"/>
  <c r="BR29" i="21"/>
  <c r="BR25" i="21"/>
  <c r="BR21" i="21"/>
  <c r="BR54" i="21"/>
  <c r="BR50" i="21"/>
  <c r="BR46" i="21"/>
  <c r="BR42" i="21"/>
  <c r="BR38" i="21"/>
  <c r="BR34" i="21"/>
  <c r="BR30" i="21"/>
  <c r="BR26" i="21"/>
  <c r="BR22" i="21"/>
  <c r="BR55" i="21"/>
  <c r="BR51" i="21"/>
  <c r="BR47" i="21"/>
  <c r="BR43" i="21"/>
  <c r="BR39" i="21"/>
  <c r="BR35" i="21"/>
  <c r="BR31" i="21"/>
  <c r="BR27" i="21"/>
  <c r="BR23" i="21"/>
  <c r="BR56" i="21"/>
  <c r="BR52" i="21"/>
  <c r="BR48" i="21"/>
  <c r="BR44" i="21"/>
  <c r="BR40" i="21"/>
  <c r="BR36" i="21"/>
  <c r="BR32" i="21"/>
  <c r="BR28" i="21"/>
  <c r="BR24" i="21"/>
  <c r="BE21" i="21"/>
  <c r="BE22" i="21"/>
  <c r="BE26" i="21"/>
  <c r="BE30" i="21"/>
  <c r="BE34" i="21"/>
  <c r="BE38" i="21"/>
  <c r="BE42" i="21"/>
  <c r="BE46" i="21"/>
  <c r="BE50" i="21"/>
  <c r="BE54" i="21"/>
  <c r="BE28" i="21"/>
  <c r="BE36" i="21"/>
  <c r="BE40" i="21"/>
  <c r="BE48" i="21"/>
  <c r="BE56" i="21"/>
  <c r="BE33" i="21"/>
  <c r="BE45" i="21"/>
  <c r="BE49" i="21"/>
  <c r="BE53" i="21"/>
  <c r="BE23" i="21"/>
  <c r="BE27" i="21"/>
  <c r="BE31" i="21"/>
  <c r="BE35" i="21"/>
  <c r="BE39" i="21"/>
  <c r="BE43" i="21"/>
  <c r="BE47" i="21"/>
  <c r="BE51" i="21"/>
  <c r="BE55" i="21"/>
  <c r="BE24" i="21"/>
  <c r="BE32" i="21"/>
  <c r="BE44" i="21"/>
  <c r="BE52" i="21"/>
  <c r="BE25" i="21"/>
  <c r="BE29" i="21"/>
  <c r="BE37" i="21"/>
  <c r="BE41" i="21"/>
  <c r="BE57" i="21"/>
  <c r="BK55" i="26"/>
  <c r="BK51" i="26"/>
  <c r="BK47" i="26"/>
  <c r="BK43" i="26"/>
  <c r="BK39" i="26"/>
  <c r="BK35" i="26"/>
  <c r="BK31" i="26"/>
  <c r="BK27" i="26"/>
  <c r="BK23" i="26"/>
  <c r="BK53" i="26"/>
  <c r="BK25" i="26"/>
  <c r="BK54" i="26"/>
  <c r="BK50" i="26"/>
  <c r="BK46" i="26"/>
  <c r="BK42" i="26"/>
  <c r="BK38" i="26"/>
  <c r="BK34" i="26"/>
  <c r="BK30" i="26"/>
  <c r="BK26" i="26"/>
  <c r="BK22" i="26"/>
  <c r="BK57" i="26"/>
  <c r="BK49" i="26"/>
  <c r="BK45" i="26"/>
  <c r="BK41" i="26"/>
  <c r="BK37" i="26"/>
  <c r="BK33" i="26"/>
  <c r="BK29" i="26"/>
  <c r="BK21" i="26"/>
  <c r="BK44" i="26"/>
  <c r="BK28" i="26"/>
  <c r="BK32" i="26"/>
  <c r="BK56" i="26"/>
  <c r="BK40" i="26"/>
  <c r="BK24" i="26"/>
  <c r="BK52" i="26"/>
  <c r="BK36" i="26"/>
  <c r="BK48" i="26"/>
  <c r="BM54" i="26"/>
  <c r="BM50" i="26"/>
  <c r="BM46" i="26"/>
  <c r="BM42" i="26"/>
  <c r="BM38" i="26"/>
  <c r="BM34" i="26"/>
  <c r="BM30" i="26"/>
  <c r="BM26" i="26"/>
  <c r="BM22" i="26"/>
  <c r="BM55" i="26"/>
  <c r="BM43" i="26"/>
  <c r="BM57" i="26"/>
  <c r="BM53" i="26"/>
  <c r="BM49" i="26"/>
  <c r="BM45" i="26"/>
  <c r="BM41" i="26"/>
  <c r="BM37" i="26"/>
  <c r="BM33" i="26"/>
  <c r="BM29" i="26"/>
  <c r="BM25" i="26"/>
  <c r="BM21" i="26"/>
  <c r="BM24" i="26"/>
  <c r="BM51" i="26"/>
  <c r="BM39" i="26"/>
  <c r="BM31" i="26"/>
  <c r="BM23" i="26"/>
  <c r="BM56" i="26"/>
  <c r="BM52" i="26"/>
  <c r="BM48" i="26"/>
  <c r="BM44" i="26"/>
  <c r="BM40" i="26"/>
  <c r="BM36" i="26"/>
  <c r="BM32" i="26"/>
  <c r="BM28" i="26"/>
  <c r="BM47" i="26"/>
  <c r="BM27" i="26"/>
  <c r="BM35" i="26"/>
  <c r="AZ57" i="26"/>
  <c r="AZ53" i="26"/>
  <c r="AZ49" i="26"/>
  <c r="AZ45" i="26"/>
  <c r="AZ41" i="26"/>
  <c r="AZ37" i="26"/>
  <c r="AZ33" i="26"/>
  <c r="AZ29" i="26"/>
  <c r="AZ25" i="26"/>
  <c r="AZ21" i="26"/>
  <c r="AZ51" i="26"/>
  <c r="AZ43" i="26"/>
  <c r="AZ39" i="26"/>
  <c r="AZ27" i="26"/>
  <c r="AZ54" i="26"/>
  <c r="AZ34" i="26"/>
  <c r="AZ22" i="26"/>
  <c r="AZ56" i="26"/>
  <c r="AZ52" i="26"/>
  <c r="AZ48" i="26"/>
  <c r="AZ44" i="26"/>
  <c r="AZ40" i="26"/>
  <c r="AZ36" i="26"/>
  <c r="AZ32" i="26"/>
  <c r="AZ28" i="26"/>
  <c r="AZ24" i="26"/>
  <c r="AZ55" i="26"/>
  <c r="AZ47" i="26"/>
  <c r="AZ35" i="26"/>
  <c r="AZ31" i="26"/>
  <c r="AZ23" i="26"/>
  <c r="AZ50" i="26"/>
  <c r="AZ46" i="26"/>
  <c r="AZ42" i="26"/>
  <c r="AZ38" i="26"/>
  <c r="AZ30" i="26"/>
  <c r="AZ26" i="26"/>
  <c r="AM57" i="26"/>
  <c r="AM53" i="26"/>
  <c r="AM49" i="26"/>
  <c r="AM45" i="26"/>
  <c r="AM41" i="26"/>
  <c r="AM37" i="26"/>
  <c r="AM33" i="26"/>
  <c r="AM29" i="26"/>
  <c r="AM25" i="26"/>
  <c r="AM21" i="26"/>
  <c r="AM55" i="26"/>
  <c r="AM47" i="26"/>
  <c r="AM39" i="26"/>
  <c r="AM31" i="26"/>
  <c r="AM23" i="26"/>
  <c r="AM54" i="26"/>
  <c r="AM42" i="26"/>
  <c r="AM34" i="26"/>
  <c r="AM26" i="26"/>
  <c r="AM56" i="26"/>
  <c r="AM52" i="26"/>
  <c r="AM48" i="26"/>
  <c r="AM44" i="26"/>
  <c r="AM40" i="26"/>
  <c r="AM36" i="26"/>
  <c r="AM32" i="26"/>
  <c r="AM28" i="26"/>
  <c r="AM24" i="26"/>
  <c r="AM51" i="26"/>
  <c r="AM43" i="26"/>
  <c r="AM35" i="26"/>
  <c r="AM27" i="26"/>
  <c r="AM50" i="26"/>
  <c r="AM46" i="26"/>
  <c r="AM38" i="26"/>
  <c r="AM30" i="26"/>
  <c r="AM22" i="26"/>
  <c r="AE57" i="26"/>
  <c r="AE53" i="26"/>
  <c r="AE49" i="26"/>
  <c r="AE45" i="26"/>
  <c r="AE41" i="26"/>
  <c r="AE37" i="26"/>
  <c r="AE33" i="26"/>
  <c r="AE29" i="26"/>
  <c r="AE25" i="26"/>
  <c r="AE21" i="26"/>
  <c r="AE56" i="26"/>
  <c r="AE52" i="26"/>
  <c r="AE48" i="26"/>
  <c r="AE44" i="26"/>
  <c r="AE40" i="26"/>
  <c r="AE36" i="26"/>
  <c r="AE32" i="26"/>
  <c r="AE28" i="26"/>
  <c r="AE24" i="26"/>
  <c r="AE50" i="26"/>
  <c r="AE46" i="26"/>
  <c r="AE38" i="26"/>
  <c r="AE34" i="26"/>
  <c r="AE26" i="26"/>
  <c r="AE55" i="26"/>
  <c r="AE51" i="26"/>
  <c r="AE47" i="26"/>
  <c r="AE43" i="26"/>
  <c r="AE39" i="26"/>
  <c r="AE35" i="26"/>
  <c r="AE31" i="26"/>
  <c r="AE27" i="26"/>
  <c r="AE23" i="26"/>
  <c r="AE54" i="26"/>
  <c r="AE42" i="26"/>
  <c r="AE30" i="26"/>
  <c r="AE22" i="26"/>
  <c r="Z57" i="26"/>
  <c r="Z53" i="26"/>
  <c r="Z49" i="26"/>
  <c r="Z45" i="26"/>
  <c r="Z41" i="26"/>
  <c r="Z37" i="26"/>
  <c r="Z33" i="26"/>
  <c r="Z29" i="26"/>
  <c r="Z25" i="26"/>
  <c r="Z21" i="26"/>
  <c r="Z51" i="26"/>
  <c r="Z43" i="26"/>
  <c r="Z39" i="26"/>
  <c r="Z31" i="26"/>
  <c r="Z23" i="26"/>
  <c r="Z50" i="26"/>
  <c r="Z38" i="26"/>
  <c r="Z30" i="26"/>
  <c r="Z22" i="26"/>
  <c r="Z56" i="26"/>
  <c r="Z52" i="26"/>
  <c r="Z48" i="26"/>
  <c r="Z44" i="26"/>
  <c r="Z40" i="26"/>
  <c r="Z36" i="26"/>
  <c r="Z32" i="26"/>
  <c r="Z28" i="26"/>
  <c r="Z24" i="26"/>
  <c r="Z55" i="26"/>
  <c r="Z47" i="26"/>
  <c r="Z35" i="26"/>
  <c r="Z27" i="26"/>
  <c r="Z54" i="26"/>
  <c r="Z46" i="26"/>
  <c r="Z42" i="26"/>
  <c r="Z34" i="26"/>
  <c r="Z26" i="26"/>
  <c r="M57" i="26"/>
  <c r="M53" i="26"/>
  <c r="M49" i="26"/>
  <c r="M45" i="26"/>
  <c r="M41" i="26"/>
  <c r="M37" i="26"/>
  <c r="M33" i="26"/>
  <c r="M29" i="26"/>
  <c r="M25" i="26"/>
  <c r="M21" i="26"/>
  <c r="M56" i="26"/>
  <c r="M52" i="26"/>
  <c r="M48" i="26"/>
  <c r="M44" i="26"/>
  <c r="M40" i="26"/>
  <c r="M36" i="26"/>
  <c r="M32" i="26"/>
  <c r="M24" i="26"/>
  <c r="M55" i="26"/>
  <c r="M51" i="26"/>
  <c r="M47" i="26"/>
  <c r="M43" i="26"/>
  <c r="M39" i="26"/>
  <c r="M35" i="26"/>
  <c r="M31" i="26"/>
  <c r="M27" i="26"/>
  <c r="M23" i="26"/>
  <c r="M54" i="26"/>
  <c r="M50" i="26"/>
  <c r="M46" i="26"/>
  <c r="M42" i="26"/>
  <c r="M38" i="26"/>
  <c r="M34" i="26"/>
  <c r="M30" i="26"/>
  <c r="M26" i="26"/>
  <c r="M22" i="26"/>
  <c r="M28" i="26"/>
  <c r="AE21" i="25"/>
  <c r="AE23" i="25"/>
  <c r="AE27" i="25"/>
  <c r="AE31" i="25"/>
  <c r="AE35" i="25"/>
  <c r="AE39" i="25"/>
  <c r="AE43" i="25"/>
  <c r="AE47" i="25"/>
  <c r="AE51" i="25"/>
  <c r="AE55" i="25"/>
  <c r="AE29" i="25"/>
  <c r="AE41" i="25"/>
  <c r="AE53" i="25"/>
  <c r="AE26" i="25"/>
  <c r="AE30" i="25"/>
  <c r="AE38" i="25"/>
  <c r="AE46" i="25"/>
  <c r="AE54" i="25"/>
  <c r="AE24" i="25"/>
  <c r="AE28" i="25"/>
  <c r="AE32" i="25"/>
  <c r="AE36" i="25"/>
  <c r="AE40" i="25"/>
  <c r="AE44" i="25"/>
  <c r="AE48" i="25"/>
  <c r="AE52" i="25"/>
  <c r="AE56" i="25"/>
  <c r="AE25" i="25"/>
  <c r="AE33" i="25"/>
  <c r="AE37" i="25"/>
  <c r="AE45" i="25"/>
  <c r="AE49" i="25"/>
  <c r="AE57" i="25"/>
  <c r="AE22" i="25"/>
  <c r="AE34" i="25"/>
  <c r="AE42" i="25"/>
  <c r="AE50" i="25"/>
  <c r="BX21" i="21"/>
  <c r="BX22" i="21"/>
  <c r="BX24" i="21"/>
  <c r="BX26" i="21"/>
  <c r="BX28" i="21"/>
  <c r="BX30" i="21"/>
  <c r="BX32" i="21"/>
  <c r="BX34" i="21"/>
  <c r="BX36" i="21"/>
  <c r="BX38" i="21"/>
  <c r="BX40" i="21"/>
  <c r="BX42" i="21"/>
  <c r="BX44" i="21"/>
  <c r="BX46" i="21"/>
  <c r="BX48" i="21"/>
  <c r="BX50" i="21"/>
  <c r="BX52" i="21"/>
  <c r="BX54" i="21"/>
  <c r="BX56" i="21"/>
  <c r="BX23" i="21"/>
  <c r="BX25" i="21"/>
  <c r="BX27" i="21"/>
  <c r="BX29" i="21"/>
  <c r="BX31" i="21"/>
  <c r="BX33" i="21"/>
  <c r="BX35" i="21"/>
  <c r="BX37" i="21"/>
  <c r="BX39" i="21"/>
  <c r="BX41" i="21"/>
  <c r="BX43" i="21"/>
  <c r="BX45" i="21"/>
  <c r="BX47" i="21"/>
  <c r="BX49" i="21"/>
  <c r="BX51" i="21"/>
  <c r="BX53" i="21"/>
  <c r="BX55" i="21"/>
  <c r="BX57" i="21"/>
  <c r="BZ21" i="21"/>
  <c r="BZ23" i="21"/>
  <c r="BZ43" i="21"/>
  <c r="BZ45" i="21"/>
  <c r="BZ47" i="21"/>
  <c r="BZ49" i="21"/>
  <c r="BZ51" i="21"/>
  <c r="BZ53" i="21"/>
  <c r="BZ55" i="21"/>
  <c r="BZ57" i="21"/>
  <c r="BZ22" i="21"/>
  <c r="BZ24" i="21"/>
  <c r="BZ26" i="21"/>
  <c r="BZ28" i="21"/>
  <c r="BZ30" i="21"/>
  <c r="BZ32" i="21"/>
  <c r="BZ34" i="21"/>
  <c r="BZ36" i="21"/>
  <c r="BZ38" i="21"/>
  <c r="BZ40" i="21"/>
  <c r="BZ42" i="21"/>
  <c r="BZ44" i="21"/>
  <c r="BZ46" i="21"/>
  <c r="BZ48" i="21"/>
  <c r="BZ50" i="21"/>
  <c r="BZ52" i="21"/>
  <c r="BZ54" i="21"/>
  <c r="BZ56" i="21"/>
  <c r="BZ25" i="21"/>
  <c r="BZ29" i="21"/>
  <c r="BZ31" i="21"/>
  <c r="BZ35" i="21"/>
  <c r="BZ27" i="21"/>
  <c r="BZ33" i="21"/>
  <c r="BZ37" i="21"/>
  <c r="BZ39" i="21"/>
  <c r="BZ41" i="21"/>
  <c r="BT21" i="21"/>
  <c r="BT23" i="21"/>
  <c r="BT25" i="21"/>
  <c r="BT27" i="21"/>
  <c r="BT29" i="21"/>
  <c r="BT31" i="21"/>
  <c r="BT33" i="21"/>
  <c r="BT35" i="21"/>
  <c r="BT37" i="21"/>
  <c r="BT39" i="21"/>
  <c r="BT41" i="21"/>
  <c r="BT43" i="21"/>
  <c r="BT45" i="21"/>
  <c r="BT47" i="21"/>
  <c r="BT49" i="21"/>
  <c r="BT51" i="21"/>
  <c r="BT53" i="21"/>
  <c r="BT55" i="21"/>
  <c r="BT57" i="21"/>
  <c r="BT22" i="21"/>
  <c r="BT24" i="21"/>
  <c r="BT26" i="21"/>
  <c r="BT28" i="21"/>
  <c r="BT30" i="21"/>
  <c r="BT32" i="21"/>
  <c r="BT34" i="21"/>
  <c r="BT36" i="21"/>
  <c r="BT38" i="21"/>
  <c r="BT40" i="21"/>
  <c r="BT42" i="21"/>
  <c r="BT44" i="21"/>
  <c r="BT46" i="21"/>
  <c r="BT48" i="21"/>
  <c r="BT50" i="21"/>
  <c r="BT52" i="21"/>
  <c r="BT54" i="21"/>
  <c r="BT56" i="21"/>
  <c r="BV21" i="21"/>
  <c r="BV38" i="21"/>
  <c r="BV23" i="21"/>
  <c r="BV25" i="21"/>
  <c r="BV27" i="21"/>
  <c r="BV29" i="21"/>
  <c r="BV31" i="21"/>
  <c r="BV33" i="21"/>
  <c r="BV35" i="21"/>
  <c r="BV37" i="21"/>
  <c r="BV39" i="21"/>
  <c r="BV41" i="21"/>
  <c r="BV43" i="21"/>
  <c r="BV45" i="21"/>
  <c r="BV47" i="21"/>
  <c r="BV49" i="21"/>
  <c r="BV51" i="21"/>
  <c r="BV53" i="21"/>
  <c r="BV55" i="21"/>
  <c r="BV57" i="21"/>
  <c r="BV24" i="21"/>
  <c r="BV28" i="21"/>
  <c r="BV34" i="21"/>
  <c r="BV40" i="21"/>
  <c r="BV42" i="21"/>
  <c r="BV44" i="21"/>
  <c r="BV46" i="21"/>
  <c r="BV48" i="21"/>
  <c r="BV50" i="21"/>
  <c r="BV52" i="21"/>
  <c r="BV54" i="21"/>
  <c r="BV56" i="21"/>
  <c r="BV22" i="21"/>
  <c r="BV26" i="21"/>
  <c r="BV30" i="21"/>
  <c r="BV32" i="21"/>
  <c r="BV36" i="21"/>
  <c r="BP21" i="21"/>
  <c r="BP22" i="21"/>
  <c r="BP24" i="21"/>
  <c r="BP26" i="21"/>
  <c r="BP28" i="21"/>
  <c r="BP30" i="21"/>
  <c r="BP32" i="21"/>
  <c r="BP34" i="21"/>
  <c r="BP36" i="21"/>
  <c r="BP38" i="21"/>
  <c r="BP40" i="21"/>
  <c r="BP42" i="21"/>
  <c r="BP44" i="21"/>
  <c r="BP46" i="21"/>
  <c r="BP48" i="21"/>
  <c r="BP50" i="21"/>
  <c r="BP52" i="21"/>
  <c r="BP54" i="21"/>
  <c r="BP56" i="21"/>
  <c r="BP23" i="21"/>
  <c r="BP25" i="21"/>
  <c r="BP27" i="21"/>
  <c r="BP29" i="21"/>
  <c r="BP31" i="21"/>
  <c r="BP33" i="21"/>
  <c r="BP35" i="21"/>
  <c r="BP37" i="21"/>
  <c r="BP39" i="21"/>
  <c r="BP41" i="21"/>
  <c r="BP43" i="21"/>
  <c r="BP45" i="21"/>
  <c r="BP47" i="21"/>
  <c r="BP49" i="21"/>
  <c r="BP51" i="21"/>
  <c r="BP53" i="21"/>
  <c r="BP55" i="21"/>
  <c r="BP57" i="21"/>
  <c r="BC21" i="21"/>
  <c r="BC22" i="21"/>
  <c r="BC24" i="21"/>
  <c r="BC26" i="21"/>
  <c r="BC28" i="21"/>
  <c r="BC30" i="21"/>
  <c r="BC32" i="21"/>
  <c r="BC34" i="21"/>
  <c r="BC36" i="21"/>
  <c r="BC38" i="21"/>
  <c r="BC40" i="21"/>
  <c r="BC42" i="21"/>
  <c r="BC44" i="21"/>
  <c r="BC46" i="21"/>
  <c r="BC48" i="21"/>
  <c r="BC50" i="21"/>
  <c r="BC52" i="21"/>
  <c r="BC54" i="21"/>
  <c r="BC56" i="21"/>
  <c r="BC23" i="21"/>
  <c r="BC25" i="21"/>
  <c r="BC27" i="21"/>
  <c r="BC29" i="21"/>
  <c r="BC31" i="21"/>
  <c r="BC33" i="21"/>
  <c r="BC35" i="21"/>
  <c r="BC37" i="21"/>
  <c r="BC39" i="21"/>
  <c r="BC41" i="21"/>
  <c r="BC43" i="21"/>
  <c r="BC45" i="21"/>
  <c r="BC47" i="21"/>
  <c r="BC49" i="21"/>
  <c r="BC51" i="21"/>
  <c r="BC53" i="21"/>
  <c r="BC55" i="21"/>
  <c r="BC57" i="21"/>
  <c r="BM25" i="21"/>
  <c r="BM29" i="21"/>
  <c r="BM33" i="21"/>
  <c r="BM35" i="21"/>
  <c r="BM37" i="21"/>
  <c r="BM41" i="21"/>
  <c r="BM43" i="21"/>
  <c r="BM47" i="21"/>
  <c r="BM49" i="21"/>
  <c r="BM51" i="21"/>
  <c r="BM53" i="21"/>
  <c r="BM22" i="21"/>
  <c r="BM24" i="21"/>
  <c r="BM26" i="21"/>
  <c r="BM28" i="21"/>
  <c r="BM30" i="21"/>
  <c r="BM32" i="21"/>
  <c r="BM34" i="21"/>
  <c r="BM36" i="21"/>
  <c r="BM38" i="21"/>
  <c r="BM40" i="21"/>
  <c r="BM42" i="21"/>
  <c r="BM44" i="21"/>
  <c r="BM46" i="21"/>
  <c r="BM48" i="21"/>
  <c r="BM50" i="21"/>
  <c r="BM52" i="21"/>
  <c r="BM54" i="21"/>
  <c r="BM56" i="21"/>
  <c r="BM27" i="21"/>
  <c r="BM31" i="21"/>
  <c r="BM55" i="21"/>
  <c r="BM23" i="21"/>
  <c r="BM39" i="21"/>
  <c r="BM45" i="21"/>
  <c r="BM57" i="21"/>
  <c r="AX21" i="21"/>
  <c r="AX22" i="21"/>
  <c r="AX24" i="21"/>
  <c r="AX26" i="21"/>
  <c r="AX28" i="21"/>
  <c r="AX30" i="21"/>
  <c r="AX32" i="21"/>
  <c r="AX34" i="21"/>
  <c r="AX36" i="21"/>
  <c r="AX38" i="21"/>
  <c r="AX40" i="21"/>
  <c r="AX42" i="21"/>
  <c r="AX44" i="21"/>
  <c r="AX46" i="21"/>
  <c r="AX48" i="21"/>
  <c r="AX50" i="21"/>
  <c r="AX52" i="21"/>
  <c r="AX54" i="21"/>
  <c r="AX56" i="21"/>
  <c r="AX27" i="21"/>
  <c r="AX29" i="21"/>
  <c r="AX33" i="21"/>
  <c r="AX37" i="21"/>
  <c r="AX41" i="21"/>
  <c r="AX45" i="21"/>
  <c r="AX49" i="21"/>
  <c r="AX53" i="21"/>
  <c r="AX57" i="21"/>
  <c r="AX23" i="21"/>
  <c r="AX25" i="21"/>
  <c r="AX31" i="21"/>
  <c r="AX35" i="21"/>
  <c r="AX39" i="21"/>
  <c r="AX43" i="21"/>
  <c r="AX47" i="21"/>
  <c r="AX51" i="21"/>
  <c r="AX55" i="21"/>
  <c r="AP21" i="21"/>
  <c r="AP22" i="21"/>
  <c r="AP24" i="21"/>
  <c r="AP26" i="21"/>
  <c r="AP28" i="21"/>
  <c r="AP30" i="21"/>
  <c r="AP32" i="21"/>
  <c r="AP34" i="21"/>
  <c r="AP36" i="21"/>
  <c r="AP38" i="21"/>
  <c r="AP40" i="21"/>
  <c r="AP42" i="21"/>
  <c r="AP44" i="21"/>
  <c r="AP46" i="21"/>
  <c r="AP48" i="21"/>
  <c r="AP50" i="21"/>
  <c r="AP52" i="21"/>
  <c r="AP54" i="21"/>
  <c r="AP56" i="21"/>
  <c r="AP23" i="21"/>
  <c r="AP25" i="21"/>
  <c r="AP31" i="21"/>
  <c r="AP35" i="21"/>
  <c r="AP39" i="21"/>
  <c r="AP43" i="21"/>
  <c r="AP47" i="21"/>
  <c r="AP51" i="21"/>
  <c r="AP55" i="21"/>
  <c r="AP27" i="21"/>
  <c r="AP29" i="21"/>
  <c r="AP33" i="21"/>
  <c r="AP37" i="21"/>
  <c r="AP41" i="21"/>
  <c r="AP45" i="21"/>
  <c r="AP49" i="21"/>
  <c r="AP53" i="21"/>
  <c r="AP57" i="21"/>
  <c r="AZ21" i="21"/>
  <c r="AZ25" i="21"/>
  <c r="AZ22" i="21"/>
  <c r="AZ24" i="21"/>
  <c r="AZ26" i="21"/>
  <c r="AZ28" i="21"/>
  <c r="AZ30" i="21"/>
  <c r="AZ32" i="21"/>
  <c r="AZ34" i="21"/>
  <c r="AZ36" i="21"/>
  <c r="AZ38" i="21"/>
  <c r="AZ40" i="21"/>
  <c r="AZ42" i="21"/>
  <c r="AZ44" i="21"/>
  <c r="AZ46" i="21"/>
  <c r="AZ48" i="21"/>
  <c r="AZ50" i="21"/>
  <c r="AZ52" i="21"/>
  <c r="AZ54" i="21"/>
  <c r="AZ56" i="21"/>
  <c r="AZ23" i="21"/>
  <c r="AZ31" i="21"/>
  <c r="AZ39" i="21"/>
  <c r="AZ47" i="21"/>
  <c r="AZ55" i="21"/>
  <c r="AZ29" i="21"/>
  <c r="AZ37" i="21"/>
  <c r="AZ45" i="21"/>
  <c r="AZ53" i="21"/>
  <c r="AZ27" i="21"/>
  <c r="AZ35" i="21"/>
  <c r="AZ43" i="21"/>
  <c r="AZ51" i="21"/>
  <c r="AZ33" i="21"/>
  <c r="AZ41" i="21"/>
  <c r="AZ49" i="21"/>
  <c r="AZ57" i="21"/>
  <c r="AT21" i="21"/>
  <c r="AT23" i="21"/>
  <c r="AT25" i="21"/>
  <c r="AT27" i="21"/>
  <c r="AT29" i="21"/>
  <c r="AT31" i="21"/>
  <c r="AT33" i="21"/>
  <c r="AT35" i="21"/>
  <c r="AT37" i="21"/>
  <c r="AT39" i="21"/>
  <c r="AT41" i="21"/>
  <c r="AT43" i="21"/>
  <c r="AT45" i="21"/>
  <c r="AT47" i="21"/>
  <c r="AT49" i="21"/>
  <c r="AT51" i="21"/>
  <c r="AT53" i="21"/>
  <c r="AT55" i="21"/>
  <c r="AT57" i="21"/>
  <c r="AT26" i="21"/>
  <c r="AT32" i="21"/>
  <c r="AT36" i="21"/>
  <c r="AT40" i="21"/>
  <c r="AT44" i="21"/>
  <c r="AT48" i="21"/>
  <c r="AT52" i="21"/>
  <c r="AT56" i="21"/>
  <c r="AT22" i="21"/>
  <c r="AT24" i="21"/>
  <c r="AT28" i="21"/>
  <c r="AT30" i="21"/>
  <c r="AT34" i="21"/>
  <c r="AT38" i="21"/>
  <c r="AT42" i="21"/>
  <c r="AT46" i="21"/>
  <c r="AT50" i="21"/>
  <c r="AT54" i="21"/>
  <c r="AR21" i="21"/>
  <c r="AR22" i="21"/>
  <c r="AR24" i="21"/>
  <c r="AR26" i="21"/>
  <c r="AR28" i="21"/>
  <c r="AR30" i="21"/>
  <c r="AR32" i="21"/>
  <c r="AR34" i="21"/>
  <c r="AR36" i="21"/>
  <c r="AR38" i="21"/>
  <c r="AR40" i="21"/>
  <c r="AR42" i="21"/>
  <c r="AR44" i="21"/>
  <c r="AR46" i="21"/>
  <c r="AR48" i="21"/>
  <c r="AR50" i="21"/>
  <c r="AR52" i="21"/>
  <c r="AR54" i="21"/>
  <c r="AR56" i="21"/>
  <c r="AR23" i="21"/>
  <c r="AR29" i="21"/>
  <c r="AR37" i="21"/>
  <c r="AR45" i="21"/>
  <c r="AR53" i="21"/>
  <c r="AR27" i="21"/>
  <c r="AR35" i="21"/>
  <c r="AR43" i="21"/>
  <c r="AR51" i="21"/>
  <c r="AR33" i="21"/>
  <c r="AR41" i="21"/>
  <c r="AR49" i="21"/>
  <c r="AR57" i="21"/>
  <c r="AR25" i="21"/>
  <c r="AR31" i="21"/>
  <c r="AR39" i="21"/>
  <c r="AR47" i="21"/>
  <c r="AR55" i="21"/>
  <c r="AV21" i="21"/>
  <c r="AV22" i="21"/>
  <c r="AV23" i="21"/>
  <c r="AV25" i="21"/>
  <c r="AV27" i="21"/>
  <c r="AV29" i="21"/>
  <c r="AV31" i="21"/>
  <c r="AV33" i="21"/>
  <c r="AV35" i="21"/>
  <c r="AV37" i="21"/>
  <c r="AV39" i="21"/>
  <c r="AV41" i="21"/>
  <c r="AV43" i="21"/>
  <c r="AV45" i="21"/>
  <c r="AV47" i="21"/>
  <c r="AV49" i="21"/>
  <c r="AV51" i="21"/>
  <c r="AV53" i="21"/>
  <c r="AV55" i="21"/>
  <c r="AV57" i="21"/>
  <c r="AV24" i="21"/>
  <c r="AV28" i="21"/>
  <c r="AV52" i="21"/>
  <c r="AV26" i="21"/>
  <c r="AV34" i="21"/>
  <c r="AV42" i="21"/>
  <c r="AV50" i="21"/>
  <c r="AV32" i="21"/>
  <c r="AV40" i="21"/>
  <c r="AV48" i="21"/>
  <c r="AV56" i="21"/>
  <c r="AV30" i="21"/>
  <c r="AV38" i="21"/>
  <c r="AV46" i="21"/>
  <c r="AV54" i="21"/>
  <c r="AV36" i="21"/>
  <c r="AV44" i="21"/>
  <c r="AC21" i="21"/>
  <c r="AC22" i="21"/>
  <c r="AC24" i="21"/>
  <c r="AC26" i="21"/>
  <c r="AC28" i="21"/>
  <c r="AC30" i="21"/>
  <c r="AC32" i="21"/>
  <c r="AC34" i="21"/>
  <c r="AC36" i="21"/>
  <c r="AC38" i="21"/>
  <c r="AC40" i="21"/>
  <c r="AC42" i="21"/>
  <c r="AC44" i="21"/>
  <c r="AC46" i="21"/>
  <c r="AC48" i="21"/>
  <c r="AC50" i="21"/>
  <c r="AC52" i="21"/>
  <c r="AC54" i="21"/>
  <c r="AC56" i="21"/>
  <c r="AC23" i="21"/>
  <c r="AC25" i="21"/>
  <c r="AC27" i="21"/>
  <c r="AC29" i="21"/>
  <c r="AC31" i="21"/>
  <c r="AC33" i="21"/>
  <c r="AC35" i="21"/>
  <c r="AC37" i="21"/>
  <c r="AC39" i="21"/>
  <c r="AC41" i="21"/>
  <c r="AC43" i="21"/>
  <c r="AC45" i="21"/>
  <c r="AC47" i="21"/>
  <c r="AC49" i="21"/>
  <c r="AC51" i="21"/>
  <c r="AC53" i="21"/>
  <c r="AC55" i="21"/>
  <c r="AC57" i="21"/>
  <c r="AK21" i="21"/>
  <c r="AK22" i="21"/>
  <c r="AK24" i="21"/>
  <c r="AK26" i="21"/>
  <c r="AK28" i="21"/>
  <c r="AK30" i="21"/>
  <c r="AK32" i="21"/>
  <c r="AK34" i="21"/>
  <c r="AK36" i="21"/>
  <c r="AK38" i="21"/>
  <c r="AK40" i="21"/>
  <c r="AK42" i="21"/>
  <c r="AK44" i="21"/>
  <c r="AK46" i="21"/>
  <c r="AK48" i="21"/>
  <c r="AK50" i="21"/>
  <c r="AK52" i="21"/>
  <c r="AK54" i="21"/>
  <c r="AK56" i="21"/>
  <c r="AK23" i="21"/>
  <c r="AK25" i="21"/>
  <c r="AK27" i="21"/>
  <c r="AK29" i="21"/>
  <c r="AK31" i="21"/>
  <c r="AK33" i="21"/>
  <c r="AK35" i="21"/>
  <c r="AK37" i="21"/>
  <c r="AK39" i="21"/>
  <c r="AK41" i="21"/>
  <c r="AK43" i="21"/>
  <c r="AK45" i="21"/>
  <c r="AK47" i="21"/>
  <c r="AK49" i="21"/>
  <c r="AK51" i="21"/>
  <c r="AK53" i="21"/>
  <c r="AK55" i="21"/>
  <c r="AK57" i="21"/>
  <c r="AE21" i="21"/>
  <c r="AE33" i="21"/>
  <c r="AE53" i="21"/>
  <c r="AE22" i="21"/>
  <c r="AE24" i="21"/>
  <c r="AE26" i="21"/>
  <c r="AE28" i="21"/>
  <c r="AE30" i="21"/>
  <c r="AE32" i="21"/>
  <c r="AE34" i="21"/>
  <c r="AE36" i="21"/>
  <c r="AE38" i="21"/>
  <c r="AE40" i="21"/>
  <c r="AE42" i="21"/>
  <c r="AE44" i="21"/>
  <c r="AE46" i="21"/>
  <c r="AE48" i="21"/>
  <c r="AE50" i="21"/>
  <c r="AE52" i="21"/>
  <c r="AE54" i="21"/>
  <c r="AE56" i="21"/>
  <c r="AE23" i="21"/>
  <c r="AE25" i="21"/>
  <c r="AE27" i="21"/>
  <c r="AE29" i="21"/>
  <c r="AE31" i="21"/>
  <c r="AE35" i="21"/>
  <c r="AE37" i="21"/>
  <c r="AE39" i="21"/>
  <c r="AE41" i="21"/>
  <c r="AE43" i="21"/>
  <c r="AE45" i="21"/>
  <c r="AE47" i="21"/>
  <c r="AE49" i="21"/>
  <c r="AE51" i="21"/>
  <c r="AE55" i="21"/>
  <c r="AE57" i="21"/>
  <c r="AM21" i="21"/>
  <c r="AM31" i="21"/>
  <c r="AM22" i="21"/>
  <c r="AM24" i="21"/>
  <c r="AM26" i="21"/>
  <c r="AM28" i="21"/>
  <c r="AM30" i="21"/>
  <c r="AM32" i="21"/>
  <c r="AM34" i="21"/>
  <c r="AM36" i="21"/>
  <c r="AM38" i="21"/>
  <c r="AM40" i="21"/>
  <c r="AM42" i="21"/>
  <c r="AM44" i="21"/>
  <c r="AM46" i="21"/>
  <c r="AM48" i="21"/>
  <c r="AM50" i="21"/>
  <c r="AM52" i="21"/>
  <c r="AM54" i="21"/>
  <c r="AM56" i="21"/>
  <c r="AM25" i="21"/>
  <c r="AM27" i="21"/>
  <c r="AM29" i="21"/>
  <c r="AM33" i="21"/>
  <c r="AM35" i="21"/>
  <c r="AM37" i="21"/>
  <c r="AM39" i="21"/>
  <c r="AM41" i="21"/>
  <c r="AM43" i="21"/>
  <c r="AM45" i="21"/>
  <c r="AM47" i="21"/>
  <c r="AM49" i="21"/>
  <c r="AM51" i="21"/>
  <c r="AM53" i="21"/>
  <c r="AM55" i="21"/>
  <c r="AM57" i="21"/>
  <c r="AM23" i="21"/>
  <c r="V21" i="21"/>
  <c r="V28" i="21"/>
  <c r="V30" i="21"/>
  <c r="V52" i="21"/>
  <c r="V54" i="21"/>
  <c r="V23" i="21"/>
  <c r="V25" i="21"/>
  <c r="V27" i="21"/>
  <c r="V29" i="21"/>
  <c r="V31" i="21"/>
  <c r="V33" i="21"/>
  <c r="V35" i="21"/>
  <c r="V37" i="21"/>
  <c r="V39" i="21"/>
  <c r="V41" i="21"/>
  <c r="V43" i="21"/>
  <c r="V45" i="21"/>
  <c r="V47" i="21"/>
  <c r="V49" i="21"/>
  <c r="V51" i="21"/>
  <c r="V53" i="21"/>
  <c r="V55" i="21"/>
  <c r="V57" i="21"/>
  <c r="V36" i="21"/>
  <c r="V38" i="21"/>
  <c r="V40" i="21"/>
  <c r="V42" i="21"/>
  <c r="V44" i="21"/>
  <c r="V46" i="21"/>
  <c r="V48" i="21"/>
  <c r="V50" i="21"/>
  <c r="V22" i="21"/>
  <c r="V24" i="21"/>
  <c r="V26" i="21"/>
  <c r="V32" i="21"/>
  <c r="V34" i="21"/>
  <c r="V56" i="21"/>
  <c r="R21" i="21"/>
  <c r="R25" i="21"/>
  <c r="R27" i="21"/>
  <c r="R37" i="21"/>
  <c r="R39" i="21"/>
  <c r="R43" i="21"/>
  <c r="R45" i="21"/>
  <c r="R47" i="21"/>
  <c r="R49" i="21"/>
  <c r="R55" i="21"/>
  <c r="R57" i="21"/>
  <c r="R22" i="21"/>
  <c r="R24" i="21"/>
  <c r="R26" i="21"/>
  <c r="R28" i="21"/>
  <c r="R30" i="21"/>
  <c r="R32" i="21"/>
  <c r="R34" i="21"/>
  <c r="R36" i="21"/>
  <c r="R38" i="21"/>
  <c r="R40" i="21"/>
  <c r="R42" i="21"/>
  <c r="R44" i="21"/>
  <c r="R46" i="21"/>
  <c r="R48" i="21"/>
  <c r="R50" i="21"/>
  <c r="R52" i="21"/>
  <c r="R54" i="21"/>
  <c r="R56" i="21"/>
  <c r="R23" i="21"/>
  <c r="R31" i="21"/>
  <c r="R33" i="21"/>
  <c r="R35" i="21"/>
  <c r="R51" i="21"/>
  <c r="R53" i="21"/>
  <c r="R29" i="21"/>
  <c r="R41" i="21"/>
  <c r="X21" i="21"/>
  <c r="X22" i="21"/>
  <c r="X24" i="21"/>
  <c r="X26" i="21"/>
  <c r="X28" i="21"/>
  <c r="X30" i="21"/>
  <c r="X32" i="21"/>
  <c r="X34" i="21"/>
  <c r="X36" i="21"/>
  <c r="X38" i="21"/>
  <c r="X40" i="21"/>
  <c r="X42" i="21"/>
  <c r="X44" i="21"/>
  <c r="X46" i="21"/>
  <c r="X48" i="21"/>
  <c r="X50" i="21"/>
  <c r="X52" i="21"/>
  <c r="X54" i="21"/>
  <c r="X56" i="21"/>
  <c r="X23" i="21"/>
  <c r="X25" i="21"/>
  <c r="X27" i="21"/>
  <c r="X29" i="21"/>
  <c r="X31" i="21"/>
  <c r="X33" i="21"/>
  <c r="X35" i="21"/>
  <c r="X37" i="21"/>
  <c r="X39" i="21"/>
  <c r="X41" i="21"/>
  <c r="X43" i="21"/>
  <c r="X45" i="21"/>
  <c r="X47" i="21"/>
  <c r="X49" i="21"/>
  <c r="X51" i="21"/>
  <c r="X53" i="21"/>
  <c r="X55" i="21"/>
  <c r="X57" i="21"/>
  <c r="Z21" i="21"/>
  <c r="Z23" i="21"/>
  <c r="Z25" i="21"/>
  <c r="Z31" i="21"/>
  <c r="Z33" i="21"/>
  <c r="Z41" i="21"/>
  <c r="Z22" i="21"/>
  <c r="Z24" i="21"/>
  <c r="Z26" i="21"/>
  <c r="Z28" i="21"/>
  <c r="Z30" i="21"/>
  <c r="Z32" i="21"/>
  <c r="Z34" i="21"/>
  <c r="Z36" i="21"/>
  <c r="Z38" i="21"/>
  <c r="Z40" i="21"/>
  <c r="Z42" i="21"/>
  <c r="Z44" i="21"/>
  <c r="Z46" i="21"/>
  <c r="Z48" i="21"/>
  <c r="Z50" i="21"/>
  <c r="Z52" i="21"/>
  <c r="Z54" i="21"/>
  <c r="Z56" i="21"/>
  <c r="Z55" i="21"/>
  <c r="Z57" i="21"/>
  <c r="Z27" i="21"/>
  <c r="Z29" i="21"/>
  <c r="Z35" i="21"/>
  <c r="Z37" i="21"/>
  <c r="Z39" i="21"/>
  <c r="Z43" i="21"/>
  <c r="Z45" i="21"/>
  <c r="Z47" i="21"/>
  <c r="Z49" i="21"/>
  <c r="Z51" i="21"/>
  <c r="Z53" i="21"/>
  <c r="T21" i="21"/>
  <c r="T23" i="21"/>
  <c r="T25" i="21"/>
  <c r="T27" i="21"/>
  <c r="T29" i="21"/>
  <c r="T31" i="21"/>
  <c r="T33" i="21"/>
  <c r="T35" i="21"/>
  <c r="T37" i="21"/>
  <c r="T39" i="21"/>
  <c r="T41" i="21"/>
  <c r="T43" i="21"/>
  <c r="T45" i="21"/>
  <c r="T47" i="21"/>
  <c r="T49" i="21"/>
  <c r="T51" i="21"/>
  <c r="T53" i="21"/>
  <c r="T55" i="21"/>
  <c r="T57" i="21"/>
  <c r="T22" i="21"/>
  <c r="T24" i="21"/>
  <c r="T26" i="21"/>
  <c r="T28" i="21"/>
  <c r="T30" i="21"/>
  <c r="T32" i="21"/>
  <c r="T34" i="21"/>
  <c r="T36" i="21"/>
  <c r="T38" i="21"/>
  <c r="T40" i="21"/>
  <c r="T42" i="21"/>
  <c r="T44" i="21"/>
  <c r="T46" i="21"/>
  <c r="T48" i="21"/>
  <c r="T50" i="21"/>
  <c r="T52" i="21"/>
  <c r="T54" i="21"/>
  <c r="T56" i="21"/>
  <c r="P21" i="21"/>
  <c r="P22" i="21"/>
  <c r="P24" i="21"/>
  <c r="P26" i="21"/>
  <c r="P28" i="21"/>
  <c r="P30" i="21"/>
  <c r="P32" i="21"/>
  <c r="P34" i="21"/>
  <c r="P36" i="21"/>
  <c r="P38" i="21"/>
  <c r="P40" i="21"/>
  <c r="P42" i="21"/>
  <c r="P44" i="21"/>
  <c r="P46" i="21"/>
  <c r="P48" i="21"/>
  <c r="P50" i="21"/>
  <c r="P52" i="21"/>
  <c r="P54" i="21"/>
  <c r="P56" i="21"/>
  <c r="P23" i="21"/>
  <c r="P25" i="21"/>
  <c r="P27" i="21"/>
  <c r="P29" i="21"/>
  <c r="P31" i="21"/>
  <c r="P33" i="21"/>
  <c r="P35" i="21"/>
  <c r="P37" i="21"/>
  <c r="P39" i="21"/>
  <c r="P41" i="21"/>
  <c r="P43" i="21"/>
  <c r="P45" i="21"/>
  <c r="P47" i="21"/>
  <c r="P49" i="21"/>
  <c r="P51" i="21"/>
  <c r="P53" i="21"/>
  <c r="P55" i="21"/>
  <c r="P57" i="21"/>
  <c r="M21" i="21"/>
  <c r="M22" i="21"/>
  <c r="M26" i="21"/>
  <c r="M30" i="21"/>
  <c r="M34" i="21"/>
  <c r="M38" i="21"/>
  <c r="M42" i="21"/>
  <c r="M46" i="21"/>
  <c r="M50" i="21"/>
  <c r="M54" i="21"/>
  <c r="M33" i="21"/>
  <c r="M37" i="21"/>
  <c r="M45" i="21"/>
  <c r="M53" i="21"/>
  <c r="M23" i="21"/>
  <c r="M27" i="21"/>
  <c r="M31" i="21"/>
  <c r="M35" i="21"/>
  <c r="M39" i="21"/>
  <c r="M43" i="21"/>
  <c r="M47" i="21"/>
  <c r="M51" i="21"/>
  <c r="M55" i="21"/>
  <c r="M29" i="21"/>
  <c r="M24" i="21"/>
  <c r="M28" i="21"/>
  <c r="M32" i="21"/>
  <c r="M36" i="21"/>
  <c r="M40" i="21"/>
  <c r="M44" i="21"/>
  <c r="M48" i="21"/>
  <c r="M52" i="21"/>
  <c r="M56" i="21"/>
  <c r="M25" i="21"/>
  <c r="M41" i="21"/>
  <c r="M49" i="21"/>
  <c r="M57" i="21"/>
  <c r="K21" i="21"/>
  <c r="K22" i="21"/>
  <c r="K26" i="21"/>
  <c r="K30" i="21"/>
  <c r="K34" i="21"/>
  <c r="K38" i="21"/>
  <c r="K42" i="21"/>
  <c r="K46" i="21"/>
  <c r="K50" i="21"/>
  <c r="K54" i="21"/>
  <c r="K29" i="21"/>
  <c r="K23" i="21"/>
  <c r="K27" i="21"/>
  <c r="K31" i="21"/>
  <c r="K35" i="21"/>
  <c r="K39" i="21"/>
  <c r="K43" i="21"/>
  <c r="K47" i="21"/>
  <c r="K51" i="21"/>
  <c r="K55" i="21"/>
  <c r="K25" i="21"/>
  <c r="K37" i="21"/>
  <c r="K41" i="21"/>
  <c r="K45" i="21"/>
  <c r="K49" i="21"/>
  <c r="K53" i="21"/>
  <c r="K57" i="21"/>
  <c r="K24" i="21"/>
  <c r="K28" i="21"/>
  <c r="K32" i="21"/>
  <c r="K36" i="21"/>
  <c r="K40" i="21"/>
  <c r="K44" i="21"/>
  <c r="K48" i="21"/>
  <c r="K52" i="21"/>
  <c r="K56" i="21"/>
  <c r="K33" i="21"/>
  <c r="I21" i="21"/>
  <c r="I22" i="21"/>
  <c r="I26" i="21"/>
  <c r="I30" i="21"/>
  <c r="I34" i="21"/>
  <c r="I38" i="21"/>
  <c r="I42" i="21"/>
  <c r="I46" i="21"/>
  <c r="I50" i="21"/>
  <c r="I54" i="21"/>
  <c r="I33" i="21"/>
  <c r="I41" i="21"/>
  <c r="I57" i="21"/>
  <c r="I23" i="21"/>
  <c r="I27" i="21"/>
  <c r="I31" i="21"/>
  <c r="I35" i="21"/>
  <c r="I39" i="21"/>
  <c r="I43" i="21"/>
  <c r="I47" i="21"/>
  <c r="I51" i="21"/>
  <c r="I55" i="21"/>
  <c r="I29" i="21"/>
  <c r="I37" i="21"/>
  <c r="I49" i="21"/>
  <c r="I24" i="21"/>
  <c r="I28" i="21"/>
  <c r="I32" i="21"/>
  <c r="I36" i="21"/>
  <c r="I40" i="21"/>
  <c r="I44" i="21"/>
  <c r="I48" i="21"/>
  <c r="I52" i="21"/>
  <c r="I56" i="21"/>
  <c r="I25" i="21"/>
  <c r="I45" i="21"/>
  <c r="I53" i="21"/>
  <c r="G21" i="21"/>
  <c r="G22" i="21"/>
  <c r="G26" i="21"/>
  <c r="G30" i="21"/>
  <c r="G34" i="21"/>
  <c r="G38" i="21"/>
  <c r="G42" i="21"/>
  <c r="G46" i="21"/>
  <c r="G50" i="21"/>
  <c r="G54" i="21"/>
  <c r="G33" i="21"/>
  <c r="G23" i="21"/>
  <c r="G27" i="21"/>
  <c r="G31" i="21"/>
  <c r="G35" i="21"/>
  <c r="G39" i="21"/>
  <c r="G43" i="21"/>
  <c r="G47" i="21"/>
  <c r="G51" i="21"/>
  <c r="G55" i="21"/>
  <c r="G29" i="21"/>
  <c r="G41" i="21"/>
  <c r="G49" i="21"/>
  <c r="G57" i="21"/>
  <c r="G24" i="21"/>
  <c r="G28" i="21"/>
  <c r="G32" i="21"/>
  <c r="G36" i="21"/>
  <c r="G40" i="21"/>
  <c r="G44" i="21"/>
  <c r="G48" i="21"/>
  <c r="G52" i="21"/>
  <c r="G56" i="21"/>
  <c r="G25" i="21"/>
  <c r="G37" i="21"/>
  <c r="G45" i="21"/>
  <c r="G53" i="21"/>
  <c r="E21" i="21"/>
  <c r="E22" i="21"/>
  <c r="E26" i="21"/>
  <c r="E30" i="21"/>
  <c r="E34" i="21"/>
  <c r="E38" i="21"/>
  <c r="E42" i="21"/>
  <c r="E46" i="21"/>
  <c r="E50" i="21"/>
  <c r="E54" i="21"/>
  <c r="E33" i="21"/>
  <c r="E37" i="21"/>
  <c r="E41" i="21"/>
  <c r="E49" i="21"/>
  <c r="E57" i="21"/>
  <c r="E23" i="21"/>
  <c r="E27" i="21"/>
  <c r="E31" i="21"/>
  <c r="E35" i="21"/>
  <c r="E39" i="21"/>
  <c r="E43" i="21"/>
  <c r="E47" i="21"/>
  <c r="E51" i="21"/>
  <c r="E55" i="21"/>
  <c r="E29" i="21"/>
  <c r="E24" i="21"/>
  <c r="E28" i="21"/>
  <c r="E32" i="21"/>
  <c r="E36" i="21"/>
  <c r="E40" i="21"/>
  <c r="E44" i="21"/>
  <c r="E48" i="21"/>
  <c r="E52" i="21"/>
  <c r="E56" i="21"/>
  <c r="E25" i="21"/>
  <c r="E45" i="21"/>
  <c r="E53" i="21"/>
  <c r="C21" i="21"/>
  <c r="C22" i="21"/>
  <c r="C26" i="21"/>
  <c r="C30" i="21"/>
  <c r="C34" i="21"/>
  <c r="C38" i="21"/>
  <c r="C42" i="21"/>
  <c r="C46" i="21"/>
  <c r="C50" i="21"/>
  <c r="C54" i="21"/>
  <c r="C33" i="21"/>
  <c r="C41" i="21"/>
  <c r="C45" i="21"/>
  <c r="C53" i="21"/>
  <c r="C23" i="21"/>
  <c r="C27" i="21"/>
  <c r="C31" i="21"/>
  <c r="C35" i="21"/>
  <c r="C39" i="21"/>
  <c r="C43" i="21"/>
  <c r="C47" i="21"/>
  <c r="C51" i="21"/>
  <c r="C55" i="21"/>
  <c r="C29" i="21"/>
  <c r="C24" i="21"/>
  <c r="C28" i="21"/>
  <c r="C32" i="21"/>
  <c r="C36" i="21"/>
  <c r="C40" i="21"/>
  <c r="C44" i="21"/>
  <c r="C48" i="21"/>
  <c r="C52" i="21"/>
  <c r="C56" i="21"/>
  <c r="C25" i="21"/>
  <c r="C37" i="21"/>
  <c r="C49" i="21"/>
  <c r="C57" i="21"/>
  <c r="BC25" i="20"/>
  <c r="BC25" i="25" s="1"/>
  <c r="BC29" i="20"/>
  <c r="BC29" i="25" s="1"/>
  <c r="BC33" i="20"/>
  <c r="BC33" i="25" s="1"/>
  <c r="BC37" i="20"/>
  <c r="BC37" i="25" s="1"/>
  <c r="BC41" i="20"/>
  <c r="BC41" i="25" s="1"/>
  <c r="BC45" i="20"/>
  <c r="BC45" i="25" s="1"/>
  <c r="BC49" i="20"/>
  <c r="BC49" i="25" s="1"/>
  <c r="BC53" i="20"/>
  <c r="BC53" i="25" s="1"/>
  <c r="BC57" i="20"/>
  <c r="BC57" i="25" s="1"/>
  <c r="BC22" i="20"/>
  <c r="BC22" i="25" s="1"/>
  <c r="BC26" i="20"/>
  <c r="BC26" i="25" s="1"/>
  <c r="BC30" i="20"/>
  <c r="BC30" i="25" s="1"/>
  <c r="BC34" i="20"/>
  <c r="BC34" i="25" s="1"/>
  <c r="BC38" i="20"/>
  <c r="BC38" i="25" s="1"/>
  <c r="BC42" i="20"/>
  <c r="BC42" i="25" s="1"/>
  <c r="BC46" i="20"/>
  <c r="BC46" i="25" s="1"/>
  <c r="BC50" i="20"/>
  <c r="BC50" i="25" s="1"/>
  <c r="BC54" i="20"/>
  <c r="BC54" i="25" s="1"/>
  <c r="BC21" i="20"/>
  <c r="BC21" i="25" s="1"/>
  <c r="BC23" i="20"/>
  <c r="BC23" i="25" s="1"/>
  <c r="BC27" i="20"/>
  <c r="BC27" i="25" s="1"/>
  <c r="BC31" i="20"/>
  <c r="BC31" i="25" s="1"/>
  <c r="BC35" i="20"/>
  <c r="BC35" i="25" s="1"/>
  <c r="BC39" i="20"/>
  <c r="BC39" i="25" s="1"/>
  <c r="BC43" i="20"/>
  <c r="BC43" i="25" s="1"/>
  <c r="BC47" i="20"/>
  <c r="BC47" i="25" s="1"/>
  <c r="BC51" i="20"/>
  <c r="BC51" i="25" s="1"/>
  <c r="BC55" i="20"/>
  <c r="BC55" i="25" s="1"/>
  <c r="BC32" i="20"/>
  <c r="BC32" i="25" s="1"/>
  <c r="BC48" i="20"/>
  <c r="BC48" i="25" s="1"/>
  <c r="BC36" i="20"/>
  <c r="BC36" i="25" s="1"/>
  <c r="BC52" i="20"/>
  <c r="BC52" i="25" s="1"/>
  <c r="BC28" i="20"/>
  <c r="BC28" i="25" s="1"/>
  <c r="BC24" i="20"/>
  <c r="BC24" i="25" s="1"/>
  <c r="BC40" i="20"/>
  <c r="BC40" i="25" s="1"/>
  <c r="BC56" i="20"/>
  <c r="BC56" i="25" s="1"/>
  <c r="BC44" i="20"/>
  <c r="BC44" i="25" s="1"/>
  <c r="BZ22" i="20"/>
  <c r="BZ26" i="20"/>
  <c r="BZ30" i="20"/>
  <c r="BZ34" i="20"/>
  <c r="BZ38" i="20"/>
  <c r="BZ42" i="20"/>
  <c r="BZ46" i="20"/>
  <c r="BZ50" i="20"/>
  <c r="BZ54" i="20"/>
  <c r="BZ21" i="20"/>
  <c r="BZ23" i="20"/>
  <c r="BZ27" i="20"/>
  <c r="BZ31" i="20"/>
  <c r="BZ35" i="20"/>
  <c r="BZ39" i="20"/>
  <c r="BZ43" i="20"/>
  <c r="BZ47" i="20"/>
  <c r="BZ51" i="20"/>
  <c r="BZ55" i="20"/>
  <c r="BZ24" i="20"/>
  <c r="BZ28" i="20"/>
  <c r="BZ32" i="20"/>
  <c r="BZ36" i="20"/>
  <c r="BZ40" i="20"/>
  <c r="BZ44" i="20"/>
  <c r="BZ48" i="20"/>
  <c r="BZ52" i="20"/>
  <c r="BZ56" i="20"/>
  <c r="BZ25" i="20"/>
  <c r="BZ41" i="20"/>
  <c r="BZ57" i="20"/>
  <c r="BZ29" i="20"/>
  <c r="BZ45" i="20"/>
  <c r="BZ33" i="20"/>
  <c r="BZ49" i="20"/>
  <c r="BZ37" i="20"/>
  <c r="BZ53" i="20"/>
  <c r="BX25" i="20"/>
  <c r="BX29" i="20"/>
  <c r="BX33" i="20"/>
  <c r="BX37" i="20"/>
  <c r="BX41" i="20"/>
  <c r="BX45" i="20"/>
  <c r="BX49" i="20"/>
  <c r="BX53" i="20"/>
  <c r="BX57" i="20"/>
  <c r="BX22" i="20"/>
  <c r="BX26" i="20"/>
  <c r="BX30" i="20"/>
  <c r="BX34" i="20"/>
  <c r="BX38" i="20"/>
  <c r="BX42" i="20"/>
  <c r="BX46" i="20"/>
  <c r="BX50" i="20"/>
  <c r="BX54" i="20"/>
  <c r="BX21" i="20"/>
  <c r="BX23" i="20"/>
  <c r="BX27" i="20"/>
  <c r="BX31" i="20"/>
  <c r="BX35" i="20"/>
  <c r="BX39" i="20"/>
  <c r="BX43" i="20"/>
  <c r="BX47" i="20"/>
  <c r="BX51" i="20"/>
  <c r="BX55" i="20"/>
  <c r="BX36" i="20"/>
  <c r="BX52" i="20"/>
  <c r="BX24" i="20"/>
  <c r="BX40" i="20"/>
  <c r="BX56" i="20"/>
  <c r="BX28" i="20"/>
  <c r="BX44" i="20"/>
  <c r="BX32" i="20"/>
  <c r="BX48" i="20"/>
  <c r="AZ24" i="20"/>
  <c r="AZ28" i="20"/>
  <c r="AZ32" i="20"/>
  <c r="AZ36" i="20"/>
  <c r="AZ40" i="20"/>
  <c r="AZ44" i="20"/>
  <c r="AZ48" i="20"/>
  <c r="AZ52" i="20"/>
  <c r="AZ56" i="20"/>
  <c r="AZ25" i="20"/>
  <c r="AZ29" i="20"/>
  <c r="AZ33" i="20"/>
  <c r="AZ37" i="20"/>
  <c r="AZ41" i="20"/>
  <c r="AZ45" i="20"/>
  <c r="AZ49" i="20"/>
  <c r="AZ53" i="20"/>
  <c r="AZ57" i="20"/>
  <c r="AZ22" i="20"/>
  <c r="AZ26" i="20"/>
  <c r="AZ30" i="20"/>
  <c r="AZ34" i="20"/>
  <c r="AZ38" i="20"/>
  <c r="AZ42" i="20"/>
  <c r="AZ46" i="20"/>
  <c r="AZ50" i="20"/>
  <c r="AZ54" i="20"/>
  <c r="AZ21" i="20"/>
  <c r="AZ27" i="20"/>
  <c r="AZ43" i="20"/>
  <c r="AZ23" i="20"/>
  <c r="AZ55" i="20"/>
  <c r="AZ31" i="20"/>
  <c r="AZ47" i="20"/>
  <c r="AZ39" i="20"/>
  <c r="AZ35" i="20"/>
  <c r="AZ51" i="20"/>
  <c r="AT25" i="20"/>
  <c r="AT29" i="20"/>
  <c r="AT33" i="20"/>
  <c r="AT37" i="20"/>
  <c r="AT41" i="20"/>
  <c r="AT45" i="20"/>
  <c r="AT49" i="20"/>
  <c r="AT53" i="20"/>
  <c r="AT57" i="20"/>
  <c r="AT22" i="20"/>
  <c r="AT26" i="20"/>
  <c r="AT30" i="20"/>
  <c r="AT34" i="20"/>
  <c r="AT38" i="20"/>
  <c r="AT42" i="20"/>
  <c r="AT46" i="20"/>
  <c r="AT50" i="20"/>
  <c r="AT54" i="20"/>
  <c r="AT21" i="20"/>
  <c r="AT23" i="20"/>
  <c r="AT27" i="20"/>
  <c r="AT31" i="20"/>
  <c r="AT35" i="20"/>
  <c r="AT39" i="20"/>
  <c r="AT43" i="20"/>
  <c r="AT47" i="20"/>
  <c r="AT51" i="20"/>
  <c r="AT55" i="20"/>
  <c r="AT28" i="20"/>
  <c r="AT44" i="20"/>
  <c r="AT40" i="20"/>
  <c r="AT32" i="20"/>
  <c r="AT48" i="20"/>
  <c r="AT24" i="20"/>
  <c r="AT36" i="20"/>
  <c r="AT52" i="20"/>
  <c r="AT56" i="20"/>
  <c r="BM24" i="20"/>
  <c r="BM28" i="20"/>
  <c r="BM32" i="20"/>
  <c r="BM36" i="20"/>
  <c r="BM40" i="20"/>
  <c r="BM44" i="20"/>
  <c r="BM48" i="20"/>
  <c r="BM52" i="20"/>
  <c r="BM56" i="20"/>
  <c r="BM25" i="20"/>
  <c r="BM29" i="20"/>
  <c r="BM33" i="20"/>
  <c r="BM37" i="20"/>
  <c r="BM41" i="20"/>
  <c r="BM45" i="20"/>
  <c r="BM49" i="20"/>
  <c r="BM53" i="20"/>
  <c r="BM57" i="20"/>
  <c r="BM22" i="20"/>
  <c r="BM26" i="20"/>
  <c r="BM30" i="20"/>
  <c r="BM34" i="20"/>
  <c r="BM38" i="20"/>
  <c r="BM42" i="20"/>
  <c r="BM46" i="20"/>
  <c r="BM50" i="20"/>
  <c r="BM54" i="20"/>
  <c r="BM21" i="20"/>
  <c r="BM27" i="20"/>
  <c r="BM43" i="20"/>
  <c r="BM31" i="20"/>
  <c r="BM47" i="20"/>
  <c r="BM35" i="20"/>
  <c r="BM51" i="20"/>
  <c r="BM55" i="20"/>
  <c r="BM23" i="20"/>
  <c r="BM39" i="20"/>
  <c r="BR22" i="20"/>
  <c r="BR26" i="20"/>
  <c r="BR30" i="20"/>
  <c r="BR34" i="20"/>
  <c r="BR38" i="20"/>
  <c r="BR42" i="20"/>
  <c r="BR46" i="20"/>
  <c r="BR50" i="20"/>
  <c r="BR54" i="20"/>
  <c r="BR21" i="20"/>
  <c r="BR23" i="20"/>
  <c r="BR27" i="20"/>
  <c r="BR31" i="20"/>
  <c r="BR35" i="20"/>
  <c r="BR39" i="20"/>
  <c r="BR43" i="20"/>
  <c r="BR47" i="20"/>
  <c r="BR51" i="20"/>
  <c r="BR55" i="20"/>
  <c r="BR24" i="20"/>
  <c r="BR28" i="20"/>
  <c r="BR32" i="20"/>
  <c r="BR36" i="20"/>
  <c r="BR40" i="20"/>
  <c r="BR44" i="20"/>
  <c r="BR48" i="20"/>
  <c r="BR52" i="20"/>
  <c r="BR56" i="20"/>
  <c r="BR37" i="20"/>
  <c r="BR53" i="20"/>
  <c r="BR25" i="20"/>
  <c r="BR41" i="20"/>
  <c r="BR57" i="20"/>
  <c r="BR29" i="20"/>
  <c r="BR45" i="20"/>
  <c r="BR33" i="20"/>
  <c r="BR49" i="20"/>
  <c r="AV22" i="20"/>
  <c r="AV22" i="25" s="1"/>
  <c r="AV26" i="20"/>
  <c r="AV26" i="25" s="1"/>
  <c r="AV30" i="20"/>
  <c r="AV30" i="25" s="1"/>
  <c r="AV34" i="20"/>
  <c r="AV34" i="25" s="1"/>
  <c r="AV38" i="20"/>
  <c r="AV38" i="25" s="1"/>
  <c r="AV42" i="20"/>
  <c r="AV42" i="25" s="1"/>
  <c r="AV46" i="20"/>
  <c r="AV46" i="25" s="1"/>
  <c r="AV50" i="20"/>
  <c r="AV50" i="25" s="1"/>
  <c r="AV54" i="20"/>
  <c r="AV54" i="25" s="1"/>
  <c r="AV21" i="20"/>
  <c r="AV21" i="25" s="1"/>
  <c r="AV23" i="20"/>
  <c r="AV23" i="25" s="1"/>
  <c r="AV27" i="20"/>
  <c r="AV27" i="25" s="1"/>
  <c r="AV31" i="20"/>
  <c r="AV31" i="25" s="1"/>
  <c r="AV35" i="20"/>
  <c r="AV35" i="25" s="1"/>
  <c r="AV39" i="20"/>
  <c r="AV39" i="25" s="1"/>
  <c r="AV43" i="20"/>
  <c r="AV43" i="25" s="1"/>
  <c r="AV47" i="20"/>
  <c r="AV47" i="25" s="1"/>
  <c r="AV51" i="20"/>
  <c r="AV51" i="25" s="1"/>
  <c r="AV55" i="20"/>
  <c r="AV55" i="25" s="1"/>
  <c r="AV24" i="20"/>
  <c r="AV24" i="25" s="1"/>
  <c r="AV28" i="20"/>
  <c r="AV28" i="25" s="1"/>
  <c r="AV32" i="20"/>
  <c r="AV32" i="25" s="1"/>
  <c r="AV36" i="20"/>
  <c r="AV36" i="25" s="1"/>
  <c r="AV40" i="20"/>
  <c r="AV40" i="25" s="1"/>
  <c r="AV44" i="20"/>
  <c r="AV44" i="25" s="1"/>
  <c r="AV48" i="20"/>
  <c r="AV48" i="25" s="1"/>
  <c r="AV52" i="20"/>
  <c r="AV52" i="25" s="1"/>
  <c r="AV56" i="20"/>
  <c r="AV56" i="25" s="1"/>
  <c r="AV33" i="20"/>
  <c r="AV33" i="25" s="1"/>
  <c r="AV49" i="20"/>
  <c r="AV49" i="25" s="1"/>
  <c r="AV29" i="20"/>
  <c r="AV29" i="25" s="1"/>
  <c r="AV37" i="20"/>
  <c r="AV37" i="25" s="1"/>
  <c r="AV53" i="20"/>
  <c r="AV53" i="25" s="1"/>
  <c r="AV25" i="20"/>
  <c r="AV25" i="25" s="1"/>
  <c r="AV41" i="20"/>
  <c r="AV41" i="25" s="1"/>
  <c r="AV57" i="20"/>
  <c r="AV57" i="25" s="1"/>
  <c r="AV45" i="20"/>
  <c r="AV45" i="25" s="1"/>
  <c r="BE22" i="20"/>
  <c r="BE26" i="20"/>
  <c r="BE30" i="20"/>
  <c r="BE34" i="20"/>
  <c r="BE38" i="20"/>
  <c r="BE42" i="20"/>
  <c r="BE46" i="20"/>
  <c r="BE50" i="20"/>
  <c r="BE54" i="20"/>
  <c r="BE21" i="20"/>
  <c r="BE23" i="20"/>
  <c r="BE27" i="20"/>
  <c r="BE31" i="20"/>
  <c r="BE35" i="20"/>
  <c r="BE39" i="20"/>
  <c r="BE43" i="20"/>
  <c r="BE47" i="20"/>
  <c r="BE51" i="20"/>
  <c r="BE55" i="20"/>
  <c r="BE24" i="20"/>
  <c r="BE28" i="20"/>
  <c r="BE32" i="20"/>
  <c r="BE36" i="20"/>
  <c r="BE40" i="20"/>
  <c r="BE44" i="20"/>
  <c r="BE48" i="20"/>
  <c r="BE52" i="20"/>
  <c r="BE56" i="20"/>
  <c r="BE37" i="20"/>
  <c r="BE53" i="20"/>
  <c r="BE49" i="20"/>
  <c r="BE25" i="20"/>
  <c r="BE41" i="20"/>
  <c r="BE57" i="20"/>
  <c r="BE29" i="20"/>
  <c r="BE45" i="20"/>
  <c r="BE33" i="20"/>
  <c r="BK23" i="20"/>
  <c r="BK27" i="20"/>
  <c r="BK31" i="20"/>
  <c r="BK35" i="20"/>
  <c r="BK39" i="20"/>
  <c r="BK43" i="20"/>
  <c r="BK47" i="20"/>
  <c r="BK51" i="20"/>
  <c r="BK55" i="20"/>
  <c r="BK24" i="20"/>
  <c r="BK28" i="20"/>
  <c r="BK32" i="20"/>
  <c r="BK36" i="20"/>
  <c r="BK40" i="20"/>
  <c r="BK44" i="20"/>
  <c r="BK48" i="20"/>
  <c r="BK52" i="20"/>
  <c r="BK56" i="20"/>
  <c r="BK25" i="20"/>
  <c r="BK29" i="20"/>
  <c r="BK33" i="20"/>
  <c r="BK37" i="20"/>
  <c r="BK41" i="20"/>
  <c r="BK45" i="20"/>
  <c r="BK49" i="20"/>
  <c r="BK53" i="20"/>
  <c r="BK57" i="20"/>
  <c r="BK22" i="20"/>
  <c r="BK38" i="20"/>
  <c r="BK54" i="20"/>
  <c r="BK26" i="20"/>
  <c r="BK42" i="20"/>
  <c r="BK21" i="20"/>
  <c r="BK30" i="20"/>
  <c r="BK46" i="20"/>
  <c r="BK34" i="20"/>
  <c r="BK50" i="20"/>
  <c r="BT23" i="20"/>
  <c r="BT27" i="20"/>
  <c r="BT31" i="20"/>
  <c r="BT35" i="20"/>
  <c r="BT39" i="20"/>
  <c r="BT43" i="20"/>
  <c r="BT47" i="20"/>
  <c r="BT51" i="20"/>
  <c r="BT55" i="20"/>
  <c r="BT24" i="20"/>
  <c r="BT28" i="20"/>
  <c r="BT32" i="20"/>
  <c r="BT36" i="20"/>
  <c r="BT40" i="20"/>
  <c r="BT44" i="20"/>
  <c r="BT48" i="20"/>
  <c r="BT52" i="20"/>
  <c r="BT56" i="20"/>
  <c r="BT25" i="20"/>
  <c r="BT29" i="20"/>
  <c r="BT33" i="20"/>
  <c r="BT37" i="20"/>
  <c r="BT41" i="20"/>
  <c r="BT45" i="20"/>
  <c r="BT49" i="20"/>
  <c r="BT53" i="20"/>
  <c r="BT57" i="20"/>
  <c r="BT26" i="20"/>
  <c r="BT42" i="20"/>
  <c r="BT21" i="20"/>
  <c r="BT30" i="20"/>
  <c r="BT46" i="20"/>
  <c r="BT34" i="20"/>
  <c r="BT50" i="20"/>
  <c r="BT54" i="20"/>
  <c r="BT38" i="20"/>
  <c r="BT22" i="20"/>
  <c r="AX23" i="20"/>
  <c r="AX27" i="20"/>
  <c r="AX31" i="20"/>
  <c r="AX35" i="20"/>
  <c r="AX39" i="20"/>
  <c r="AX43" i="20"/>
  <c r="AX47" i="20"/>
  <c r="AX51" i="20"/>
  <c r="AX55" i="20"/>
  <c r="AX24" i="20"/>
  <c r="AX28" i="20"/>
  <c r="AX32" i="20"/>
  <c r="AX36" i="20"/>
  <c r="AX40" i="20"/>
  <c r="AX44" i="20"/>
  <c r="AX48" i="20"/>
  <c r="AX52" i="20"/>
  <c r="AX56" i="20"/>
  <c r="AX25" i="20"/>
  <c r="AX29" i="20"/>
  <c r="AX33" i="20"/>
  <c r="AX37" i="20"/>
  <c r="AX41" i="20"/>
  <c r="AX45" i="20"/>
  <c r="AX49" i="20"/>
  <c r="AX53" i="20"/>
  <c r="AX57" i="20"/>
  <c r="AX22" i="20"/>
  <c r="AX38" i="20"/>
  <c r="AX54" i="20"/>
  <c r="AX26" i="20"/>
  <c r="AX42" i="20"/>
  <c r="AX21" i="20"/>
  <c r="AX50" i="20"/>
  <c r="AX30" i="20"/>
  <c r="AX46" i="20"/>
  <c r="AX34" i="20"/>
  <c r="BG54" i="20"/>
  <c r="BG57" i="20"/>
  <c r="BG56" i="20"/>
  <c r="BG52" i="20"/>
  <c r="BG53" i="20"/>
  <c r="BG48" i="20"/>
  <c r="BG44" i="20"/>
  <c r="BG40" i="20"/>
  <c r="BG36" i="20"/>
  <c r="BG32" i="20"/>
  <c r="BG28" i="20"/>
  <c r="BG24" i="20"/>
  <c r="BG51" i="20"/>
  <c r="BG47" i="20"/>
  <c r="BG43" i="20"/>
  <c r="BG39" i="20"/>
  <c r="BG35" i="20"/>
  <c r="BG31" i="20"/>
  <c r="BG27" i="20"/>
  <c r="BG23" i="20"/>
  <c r="BG50" i="20"/>
  <c r="BG46" i="20"/>
  <c r="BG42" i="20"/>
  <c r="BG38" i="20"/>
  <c r="BG34" i="20"/>
  <c r="BG30" i="20"/>
  <c r="BG26" i="20"/>
  <c r="BG22" i="20"/>
  <c r="BG55" i="20"/>
  <c r="BG37" i="20"/>
  <c r="BG21" i="20"/>
  <c r="BG41" i="20"/>
  <c r="BG49" i="20"/>
  <c r="BG33" i="20"/>
  <c r="BG45" i="20"/>
  <c r="BG29" i="20"/>
  <c r="BG25" i="20"/>
  <c r="BI22" i="20"/>
  <c r="BI22" i="25" s="1"/>
  <c r="BI22" i="26" s="1"/>
  <c r="BI26" i="20"/>
  <c r="BI26" i="25" s="1"/>
  <c r="BI26" i="26" s="1"/>
  <c r="BI30" i="20"/>
  <c r="BI30" i="25" s="1"/>
  <c r="BI30" i="26" s="1"/>
  <c r="BI34" i="20"/>
  <c r="BI34" i="25" s="1"/>
  <c r="BI34" i="26" s="1"/>
  <c r="BI38" i="20"/>
  <c r="BI38" i="25" s="1"/>
  <c r="BI38" i="26" s="1"/>
  <c r="BI42" i="20"/>
  <c r="BI42" i="25" s="1"/>
  <c r="BI42" i="26" s="1"/>
  <c r="BI46" i="20"/>
  <c r="BI46" i="25" s="1"/>
  <c r="BI46" i="26" s="1"/>
  <c r="BI50" i="20"/>
  <c r="BI50" i="25" s="1"/>
  <c r="BI50" i="26" s="1"/>
  <c r="BI54" i="20"/>
  <c r="BI54" i="25" s="1"/>
  <c r="BI54" i="26" s="1"/>
  <c r="BI21" i="20"/>
  <c r="BI21" i="25" s="1"/>
  <c r="BI21" i="26" s="1"/>
  <c r="BI23" i="20"/>
  <c r="BI23" i="25" s="1"/>
  <c r="BI23" i="26" s="1"/>
  <c r="BI27" i="20"/>
  <c r="BI27" i="25" s="1"/>
  <c r="BI27" i="26" s="1"/>
  <c r="BI31" i="20"/>
  <c r="BI31" i="25" s="1"/>
  <c r="BI31" i="26" s="1"/>
  <c r="BI35" i="20"/>
  <c r="BI35" i="25" s="1"/>
  <c r="BI35" i="26" s="1"/>
  <c r="BI39" i="20"/>
  <c r="BI39" i="25" s="1"/>
  <c r="BI39" i="26" s="1"/>
  <c r="BI43" i="20"/>
  <c r="BI43" i="25" s="1"/>
  <c r="BI43" i="26" s="1"/>
  <c r="BI47" i="20"/>
  <c r="BI47" i="25" s="1"/>
  <c r="BI47" i="26" s="1"/>
  <c r="BI51" i="20"/>
  <c r="BI51" i="25" s="1"/>
  <c r="BI51" i="26" s="1"/>
  <c r="BI55" i="20"/>
  <c r="BI55" i="25" s="1"/>
  <c r="BI55" i="26" s="1"/>
  <c r="BI24" i="20"/>
  <c r="BI24" i="25" s="1"/>
  <c r="BI24" i="26" s="1"/>
  <c r="BI28" i="20"/>
  <c r="BI28" i="25" s="1"/>
  <c r="BI28" i="26" s="1"/>
  <c r="BI32" i="20"/>
  <c r="BI32" i="25" s="1"/>
  <c r="BI32" i="26" s="1"/>
  <c r="BI36" i="20"/>
  <c r="BI36" i="25" s="1"/>
  <c r="BI36" i="26" s="1"/>
  <c r="BI40" i="20"/>
  <c r="BI40" i="25" s="1"/>
  <c r="BI40" i="26" s="1"/>
  <c r="BI44" i="20"/>
  <c r="BI44" i="25" s="1"/>
  <c r="BI44" i="26" s="1"/>
  <c r="BI48" i="20"/>
  <c r="BI48" i="25" s="1"/>
  <c r="BI48" i="26" s="1"/>
  <c r="BI52" i="20"/>
  <c r="BI52" i="25" s="1"/>
  <c r="BI52" i="26" s="1"/>
  <c r="BI56" i="20"/>
  <c r="BI56" i="25" s="1"/>
  <c r="BI56" i="26" s="1"/>
  <c r="BI33" i="20"/>
  <c r="BI33" i="25" s="1"/>
  <c r="BI33" i="26" s="1"/>
  <c r="BI49" i="20"/>
  <c r="BI49" i="25" s="1"/>
  <c r="BI49" i="26" s="1"/>
  <c r="BI37" i="20"/>
  <c r="BI37" i="25" s="1"/>
  <c r="BI37" i="26" s="1"/>
  <c r="BI53" i="20"/>
  <c r="BI53" i="25" s="1"/>
  <c r="BI53" i="26" s="1"/>
  <c r="BI25" i="20"/>
  <c r="BI25" i="25" s="1"/>
  <c r="BI25" i="26" s="1"/>
  <c r="BI41" i="20"/>
  <c r="BI41" i="25" s="1"/>
  <c r="BI41" i="26" s="1"/>
  <c r="BI57" i="20"/>
  <c r="BI57" i="25" s="1"/>
  <c r="BI57" i="26" s="1"/>
  <c r="BI29" i="20"/>
  <c r="BI29" i="25" s="1"/>
  <c r="BI29" i="26" s="1"/>
  <c r="BI45" i="20"/>
  <c r="BI45" i="25" s="1"/>
  <c r="BI45" i="26" s="1"/>
  <c r="BP25" i="20"/>
  <c r="BP25" i="25" s="1"/>
  <c r="BP29" i="20"/>
  <c r="BP29" i="25" s="1"/>
  <c r="BP33" i="20"/>
  <c r="BP33" i="25" s="1"/>
  <c r="BP37" i="20"/>
  <c r="BP37" i="25" s="1"/>
  <c r="BP41" i="20"/>
  <c r="BP41" i="25" s="1"/>
  <c r="BP45" i="20"/>
  <c r="BP45" i="25" s="1"/>
  <c r="BP49" i="20"/>
  <c r="BP49" i="25" s="1"/>
  <c r="BP53" i="20"/>
  <c r="BP53" i="25" s="1"/>
  <c r="BP57" i="20"/>
  <c r="BP57" i="25" s="1"/>
  <c r="BP22" i="20"/>
  <c r="BP22" i="25" s="1"/>
  <c r="BP26" i="20"/>
  <c r="BP26" i="25" s="1"/>
  <c r="BP30" i="20"/>
  <c r="BP30" i="25" s="1"/>
  <c r="BP34" i="20"/>
  <c r="BP34" i="25" s="1"/>
  <c r="BP38" i="20"/>
  <c r="BP38" i="25" s="1"/>
  <c r="BP42" i="20"/>
  <c r="BP42" i="25" s="1"/>
  <c r="BP46" i="20"/>
  <c r="BP46" i="25" s="1"/>
  <c r="BP50" i="20"/>
  <c r="BP50" i="25" s="1"/>
  <c r="BP54" i="20"/>
  <c r="BP54" i="25" s="1"/>
  <c r="BP21" i="20"/>
  <c r="BP21" i="25" s="1"/>
  <c r="BP23" i="20"/>
  <c r="BP23" i="25" s="1"/>
  <c r="BP27" i="20"/>
  <c r="BP27" i="25" s="1"/>
  <c r="BP31" i="20"/>
  <c r="BP31" i="25" s="1"/>
  <c r="BP35" i="20"/>
  <c r="BP35" i="25" s="1"/>
  <c r="BP39" i="20"/>
  <c r="BP39" i="25" s="1"/>
  <c r="BP43" i="20"/>
  <c r="BP43" i="25" s="1"/>
  <c r="BP47" i="20"/>
  <c r="BP47" i="25" s="1"/>
  <c r="BP51" i="20"/>
  <c r="BP51" i="25" s="1"/>
  <c r="BP55" i="20"/>
  <c r="BP55" i="25" s="1"/>
  <c r="BP32" i="20"/>
  <c r="BP32" i="25" s="1"/>
  <c r="BP48" i="20"/>
  <c r="BP48" i="25" s="1"/>
  <c r="BP36" i="20"/>
  <c r="BP36" i="25" s="1"/>
  <c r="BP52" i="20"/>
  <c r="BP52" i="25" s="1"/>
  <c r="BP24" i="20"/>
  <c r="BP24" i="25" s="1"/>
  <c r="BP40" i="20"/>
  <c r="BP40" i="25" s="1"/>
  <c r="BP56" i="20"/>
  <c r="BP56" i="25" s="1"/>
  <c r="BP44" i="20"/>
  <c r="BP44" i="25" s="1"/>
  <c r="BP28" i="20"/>
  <c r="BP28" i="25" s="1"/>
  <c r="AR22" i="20"/>
  <c r="AR22" i="25" s="1"/>
  <c r="AR26" i="20"/>
  <c r="AR26" i="25" s="1"/>
  <c r="AR30" i="20"/>
  <c r="AR30" i="25" s="1"/>
  <c r="AR34" i="20"/>
  <c r="AR34" i="25" s="1"/>
  <c r="AR38" i="20"/>
  <c r="AR38" i="25" s="1"/>
  <c r="AR42" i="20"/>
  <c r="AR42" i="25" s="1"/>
  <c r="AR46" i="20"/>
  <c r="AR46" i="25" s="1"/>
  <c r="AR50" i="20"/>
  <c r="AR50" i="25" s="1"/>
  <c r="AR54" i="20"/>
  <c r="AR54" i="25" s="1"/>
  <c r="AR21" i="20"/>
  <c r="AR21" i="25" s="1"/>
  <c r="AR23" i="20"/>
  <c r="AR23" i="25" s="1"/>
  <c r="AR27" i="20"/>
  <c r="AR27" i="25" s="1"/>
  <c r="AR31" i="20"/>
  <c r="AR31" i="25" s="1"/>
  <c r="AR35" i="20"/>
  <c r="AR35" i="25" s="1"/>
  <c r="AR39" i="20"/>
  <c r="AR39" i="25" s="1"/>
  <c r="AR43" i="20"/>
  <c r="AR43" i="25" s="1"/>
  <c r="AR47" i="20"/>
  <c r="AR47" i="25" s="1"/>
  <c r="AR51" i="20"/>
  <c r="AR51" i="25" s="1"/>
  <c r="AR55" i="20"/>
  <c r="AR55" i="25" s="1"/>
  <c r="AR29" i="20"/>
  <c r="AR29" i="25" s="1"/>
  <c r="AR53" i="20"/>
  <c r="AR53" i="25" s="1"/>
  <c r="AR24" i="20"/>
  <c r="AR24" i="25" s="1"/>
  <c r="AR28" i="20"/>
  <c r="AR28" i="25" s="1"/>
  <c r="AR32" i="20"/>
  <c r="AR32" i="25" s="1"/>
  <c r="AR36" i="20"/>
  <c r="AR36" i="25" s="1"/>
  <c r="AR40" i="20"/>
  <c r="AR40" i="25" s="1"/>
  <c r="AR44" i="20"/>
  <c r="AR44" i="25" s="1"/>
  <c r="AR48" i="20"/>
  <c r="AR48" i="25" s="1"/>
  <c r="AR52" i="20"/>
  <c r="AR52" i="25" s="1"/>
  <c r="AR56" i="20"/>
  <c r="AR56" i="25" s="1"/>
  <c r="AR25" i="20"/>
  <c r="AR25" i="25" s="1"/>
  <c r="AR33" i="20"/>
  <c r="AR33" i="25" s="1"/>
  <c r="AR37" i="20"/>
  <c r="AR37" i="25" s="1"/>
  <c r="AR41" i="20"/>
  <c r="AR41" i="25" s="1"/>
  <c r="AR45" i="20"/>
  <c r="AR45" i="25" s="1"/>
  <c r="AR49" i="20"/>
  <c r="AR49" i="25" s="1"/>
  <c r="AR57" i="20"/>
  <c r="AR57" i="25" s="1"/>
  <c r="AP21" i="20"/>
  <c r="AP21" i="25" s="1"/>
  <c r="AP22" i="20"/>
  <c r="AP22" i="25" s="1"/>
  <c r="AP26" i="20"/>
  <c r="AP26" i="25" s="1"/>
  <c r="AP30" i="20"/>
  <c r="AP30" i="25" s="1"/>
  <c r="AP34" i="20"/>
  <c r="AP34" i="25" s="1"/>
  <c r="AP38" i="20"/>
  <c r="AP38" i="25" s="1"/>
  <c r="AP42" i="20"/>
  <c r="AP42" i="25" s="1"/>
  <c r="AP46" i="20"/>
  <c r="AP46" i="25" s="1"/>
  <c r="AP50" i="20"/>
  <c r="AP50" i="25" s="1"/>
  <c r="AP54" i="20"/>
  <c r="AP54" i="25" s="1"/>
  <c r="AP33" i="20"/>
  <c r="AP33" i="25" s="1"/>
  <c r="AP23" i="20"/>
  <c r="AP23" i="25" s="1"/>
  <c r="AP27" i="20"/>
  <c r="AP27" i="25" s="1"/>
  <c r="AP31" i="20"/>
  <c r="AP31" i="25" s="1"/>
  <c r="AP35" i="20"/>
  <c r="AP35" i="25" s="1"/>
  <c r="AP39" i="20"/>
  <c r="AP39" i="25" s="1"/>
  <c r="AP43" i="20"/>
  <c r="AP43" i="25" s="1"/>
  <c r="AP47" i="20"/>
  <c r="AP47" i="25" s="1"/>
  <c r="AP51" i="20"/>
  <c r="AP51" i="25" s="1"/>
  <c r="AP55" i="20"/>
  <c r="AP55" i="25" s="1"/>
  <c r="AP29" i="20"/>
  <c r="AP29" i="25" s="1"/>
  <c r="AP41" i="20"/>
  <c r="AP41" i="25" s="1"/>
  <c r="AP49" i="20"/>
  <c r="AP49" i="25" s="1"/>
  <c r="AP57" i="20"/>
  <c r="AP57" i="25" s="1"/>
  <c r="AP24" i="20"/>
  <c r="AP24" i="25" s="1"/>
  <c r="AP28" i="20"/>
  <c r="AP28" i="25" s="1"/>
  <c r="AP32" i="20"/>
  <c r="AP32" i="25" s="1"/>
  <c r="AP36" i="20"/>
  <c r="AP36" i="25" s="1"/>
  <c r="AP40" i="20"/>
  <c r="AP40" i="25" s="1"/>
  <c r="AP44" i="20"/>
  <c r="AP44" i="25" s="1"/>
  <c r="AP48" i="20"/>
  <c r="AP48" i="25" s="1"/>
  <c r="AP52" i="20"/>
  <c r="AP52" i="25" s="1"/>
  <c r="AP56" i="20"/>
  <c r="AP56" i="25" s="1"/>
  <c r="AP25" i="20"/>
  <c r="AP25" i="25" s="1"/>
  <c r="AP37" i="20"/>
  <c r="AP37" i="25" s="1"/>
  <c r="AP45" i="20"/>
  <c r="AP45" i="25" s="1"/>
  <c r="AP53" i="20"/>
  <c r="AP53" i="25" s="1"/>
  <c r="AM21" i="20"/>
  <c r="AM22" i="20"/>
  <c r="AM26" i="20"/>
  <c r="AM30" i="20"/>
  <c r="AM34" i="20"/>
  <c r="AM38" i="20"/>
  <c r="AM42" i="20"/>
  <c r="AM46" i="20"/>
  <c r="AM50" i="20"/>
  <c r="AM54" i="20"/>
  <c r="AM23" i="20"/>
  <c r="AM27" i="20"/>
  <c r="AM31" i="20"/>
  <c r="AM35" i="20"/>
  <c r="AM39" i="20"/>
  <c r="AM43" i="20"/>
  <c r="AM47" i="20"/>
  <c r="AM51" i="20"/>
  <c r="AM55" i="20"/>
  <c r="AM24" i="20"/>
  <c r="AM28" i="20"/>
  <c r="AM32" i="20"/>
  <c r="AM36" i="20"/>
  <c r="AM40" i="20"/>
  <c r="AM44" i="20"/>
  <c r="AM48" i="20"/>
  <c r="AM52" i="20"/>
  <c r="AM56" i="20"/>
  <c r="AM25" i="20"/>
  <c r="AM29" i="20"/>
  <c r="AM33" i="20"/>
  <c r="AM37" i="20"/>
  <c r="AM41" i="20"/>
  <c r="AM45" i="20"/>
  <c r="AM49" i="20"/>
  <c r="AM53" i="20"/>
  <c r="AM57" i="20"/>
  <c r="AK21" i="20"/>
  <c r="AK21" i="25" s="1"/>
  <c r="AK22" i="20"/>
  <c r="AK22" i="25" s="1"/>
  <c r="AK26" i="20"/>
  <c r="AK26" i="25" s="1"/>
  <c r="AK30" i="20"/>
  <c r="AK30" i="25" s="1"/>
  <c r="AK34" i="20"/>
  <c r="AK34" i="25" s="1"/>
  <c r="AK38" i="20"/>
  <c r="AK38" i="25" s="1"/>
  <c r="AK42" i="20"/>
  <c r="AK42" i="25" s="1"/>
  <c r="AK46" i="20"/>
  <c r="AK46" i="25" s="1"/>
  <c r="AK50" i="20"/>
  <c r="AK50" i="25" s="1"/>
  <c r="AK54" i="20"/>
  <c r="AK54" i="25" s="1"/>
  <c r="AK23" i="20"/>
  <c r="AK23" i="25" s="1"/>
  <c r="AK27" i="20"/>
  <c r="AK27" i="25" s="1"/>
  <c r="AK31" i="20"/>
  <c r="AK31" i="25" s="1"/>
  <c r="AK35" i="20"/>
  <c r="AK35" i="25" s="1"/>
  <c r="AK39" i="20"/>
  <c r="AK39" i="25" s="1"/>
  <c r="AK43" i="20"/>
  <c r="AK43" i="25" s="1"/>
  <c r="AK47" i="20"/>
  <c r="AK47" i="25" s="1"/>
  <c r="AK51" i="20"/>
  <c r="AK51" i="25" s="1"/>
  <c r="AK55" i="20"/>
  <c r="AK55" i="25" s="1"/>
  <c r="AK25" i="20"/>
  <c r="AK25" i="25" s="1"/>
  <c r="AK29" i="20"/>
  <c r="AK29" i="25" s="1"/>
  <c r="AK33" i="20"/>
  <c r="AK33" i="25" s="1"/>
  <c r="AK37" i="20"/>
  <c r="AK37" i="25" s="1"/>
  <c r="AK41" i="20"/>
  <c r="AK41" i="25" s="1"/>
  <c r="AK45" i="20"/>
  <c r="AK45" i="25" s="1"/>
  <c r="AK49" i="20"/>
  <c r="AK49" i="25" s="1"/>
  <c r="AK53" i="20"/>
  <c r="AK53" i="25" s="1"/>
  <c r="AK57" i="20"/>
  <c r="AK57" i="25" s="1"/>
  <c r="AK24" i="20"/>
  <c r="AK24" i="25" s="1"/>
  <c r="AK28" i="20"/>
  <c r="AK28" i="25" s="1"/>
  <c r="AK32" i="20"/>
  <c r="AK32" i="25" s="1"/>
  <c r="AK36" i="20"/>
  <c r="AK36" i="25" s="1"/>
  <c r="AK40" i="20"/>
  <c r="AK40" i="25" s="1"/>
  <c r="AK44" i="20"/>
  <c r="AK44" i="25" s="1"/>
  <c r="AK48" i="20"/>
  <c r="AK48" i="25" s="1"/>
  <c r="AK52" i="20"/>
  <c r="AK52" i="25" s="1"/>
  <c r="AK56" i="20"/>
  <c r="AK56" i="25" s="1"/>
  <c r="AI22" i="25"/>
  <c r="AI22" i="26" s="1"/>
  <c r="AI26" i="25"/>
  <c r="AI26" i="26" s="1"/>
  <c r="AI30" i="25"/>
  <c r="AI30" i="26" s="1"/>
  <c r="AI38" i="25"/>
  <c r="AI38" i="26" s="1"/>
  <c r="AI42" i="25"/>
  <c r="AI42" i="26" s="1"/>
  <c r="AI46" i="25"/>
  <c r="AI46" i="26" s="1"/>
  <c r="AI50" i="25"/>
  <c r="AI50" i="26" s="1"/>
  <c r="AI54" i="25"/>
  <c r="AI54" i="26" s="1"/>
  <c r="AI29" i="25"/>
  <c r="AI29" i="26" s="1"/>
  <c r="AI41" i="25"/>
  <c r="AI41" i="26" s="1"/>
  <c r="AI57" i="25"/>
  <c r="AI57" i="26" s="1"/>
  <c r="AI23" i="25"/>
  <c r="AI23" i="26" s="1"/>
  <c r="AI27" i="25"/>
  <c r="AI27" i="26" s="1"/>
  <c r="AI31" i="25"/>
  <c r="AI31" i="26" s="1"/>
  <c r="AI35" i="25"/>
  <c r="AI35" i="26" s="1"/>
  <c r="AI39" i="25"/>
  <c r="AI39" i="26" s="1"/>
  <c r="AI43" i="25"/>
  <c r="AI43" i="26" s="1"/>
  <c r="AI47" i="25"/>
  <c r="AI47" i="26" s="1"/>
  <c r="AI51" i="25"/>
  <c r="AI51" i="26" s="1"/>
  <c r="AI55" i="25"/>
  <c r="AI55" i="26" s="1"/>
  <c r="AI33" i="25"/>
  <c r="AI33" i="26" s="1"/>
  <c r="AI24" i="25"/>
  <c r="AI24" i="26" s="1"/>
  <c r="AI28" i="25"/>
  <c r="AI28" i="26" s="1"/>
  <c r="AI32" i="25"/>
  <c r="AI32" i="26" s="1"/>
  <c r="AI36" i="25"/>
  <c r="AI36" i="26" s="1"/>
  <c r="AI40" i="25"/>
  <c r="AI40" i="26" s="1"/>
  <c r="AI44" i="25"/>
  <c r="AI44" i="26" s="1"/>
  <c r="AI48" i="25"/>
  <c r="AI48" i="26" s="1"/>
  <c r="AI56" i="25"/>
  <c r="AI56" i="26" s="1"/>
  <c r="AI25" i="25"/>
  <c r="AI25" i="26" s="1"/>
  <c r="AI37" i="25"/>
  <c r="AI37" i="26" s="1"/>
  <c r="AI45" i="25"/>
  <c r="AI45" i="26" s="1"/>
  <c r="AI53" i="25"/>
  <c r="AI53" i="26" s="1"/>
  <c r="AG21" i="20"/>
  <c r="AG21" i="25" s="1"/>
  <c r="AG21" i="26" s="1"/>
  <c r="AG23" i="20"/>
  <c r="AG23" i="25" s="1"/>
  <c r="AG23" i="26" s="1"/>
  <c r="AG27" i="20"/>
  <c r="AG27" i="25" s="1"/>
  <c r="AG27" i="26" s="1"/>
  <c r="AG31" i="20"/>
  <c r="AG31" i="25" s="1"/>
  <c r="AG31" i="26" s="1"/>
  <c r="AG35" i="20"/>
  <c r="AG35" i="25" s="1"/>
  <c r="AG35" i="26" s="1"/>
  <c r="AG39" i="20"/>
  <c r="AG39" i="25" s="1"/>
  <c r="AG39" i="26" s="1"/>
  <c r="AG43" i="20"/>
  <c r="AG43" i="25" s="1"/>
  <c r="AG43" i="26" s="1"/>
  <c r="AG47" i="20"/>
  <c r="AG47" i="25" s="1"/>
  <c r="AG47" i="26" s="1"/>
  <c r="AG51" i="20"/>
  <c r="AG51" i="25" s="1"/>
  <c r="AG51" i="26" s="1"/>
  <c r="AG55" i="20"/>
  <c r="AG55" i="25" s="1"/>
  <c r="AG55" i="26" s="1"/>
  <c r="AG24" i="20"/>
  <c r="AG24" i="25" s="1"/>
  <c r="AG24" i="26" s="1"/>
  <c r="AG28" i="20"/>
  <c r="AG28" i="25" s="1"/>
  <c r="AG28" i="26" s="1"/>
  <c r="AG32" i="20"/>
  <c r="AG32" i="25" s="1"/>
  <c r="AG32" i="26" s="1"/>
  <c r="AG36" i="20"/>
  <c r="AG36" i="25" s="1"/>
  <c r="AG36" i="26" s="1"/>
  <c r="AG40" i="20"/>
  <c r="AG40" i="25" s="1"/>
  <c r="AG40" i="26" s="1"/>
  <c r="AG44" i="20"/>
  <c r="AG44" i="25" s="1"/>
  <c r="AG44" i="26" s="1"/>
  <c r="AG48" i="20"/>
  <c r="AG48" i="25" s="1"/>
  <c r="AG48" i="26" s="1"/>
  <c r="AG52" i="20"/>
  <c r="AG52" i="25" s="1"/>
  <c r="AG52" i="26" s="1"/>
  <c r="AG56" i="20"/>
  <c r="AG56" i="25" s="1"/>
  <c r="AG56" i="26" s="1"/>
  <c r="AG25" i="20"/>
  <c r="AG25" i="25" s="1"/>
  <c r="AG25" i="26" s="1"/>
  <c r="AG29" i="20"/>
  <c r="AG29" i="25" s="1"/>
  <c r="AG29" i="26" s="1"/>
  <c r="AG33" i="20"/>
  <c r="AG33" i="25" s="1"/>
  <c r="AG33" i="26" s="1"/>
  <c r="AG37" i="20"/>
  <c r="AG37" i="25" s="1"/>
  <c r="AG37" i="26" s="1"/>
  <c r="AG41" i="20"/>
  <c r="AG41" i="25" s="1"/>
  <c r="AG41" i="26" s="1"/>
  <c r="AG45" i="20"/>
  <c r="AG45" i="25" s="1"/>
  <c r="AG45" i="26" s="1"/>
  <c r="AG49" i="20"/>
  <c r="AG49" i="25" s="1"/>
  <c r="AG49" i="26" s="1"/>
  <c r="AG53" i="20"/>
  <c r="AG53" i="25" s="1"/>
  <c r="AG53" i="26" s="1"/>
  <c r="AG57" i="20"/>
  <c r="AG57" i="25" s="1"/>
  <c r="AG57" i="26" s="1"/>
  <c r="AG22" i="20"/>
  <c r="AG22" i="25" s="1"/>
  <c r="AG22" i="26" s="1"/>
  <c r="AG26" i="20"/>
  <c r="AG26" i="25" s="1"/>
  <c r="AG26" i="26" s="1"/>
  <c r="AG30" i="20"/>
  <c r="AG30" i="25" s="1"/>
  <c r="AG30" i="26" s="1"/>
  <c r="AG34" i="20"/>
  <c r="AG34" i="25" s="1"/>
  <c r="AG34" i="26" s="1"/>
  <c r="AG38" i="20"/>
  <c r="AG38" i="25" s="1"/>
  <c r="AG38" i="26" s="1"/>
  <c r="AG42" i="20"/>
  <c r="AG42" i="25" s="1"/>
  <c r="AG42" i="26" s="1"/>
  <c r="AG46" i="20"/>
  <c r="AG46" i="25" s="1"/>
  <c r="AG46" i="26" s="1"/>
  <c r="AG50" i="20"/>
  <c r="AG50" i="25" s="1"/>
  <c r="AG50" i="26" s="1"/>
  <c r="AG54" i="20"/>
  <c r="AG54" i="25" s="1"/>
  <c r="AG54" i="26" s="1"/>
  <c r="AE21" i="20"/>
  <c r="AE23" i="20"/>
  <c r="AE27" i="20"/>
  <c r="AE31" i="20"/>
  <c r="AE35" i="20"/>
  <c r="AE39" i="20"/>
  <c r="AE43" i="20"/>
  <c r="AE47" i="20"/>
  <c r="AE51" i="20"/>
  <c r="AE55" i="20"/>
  <c r="AE29" i="20"/>
  <c r="AE33" i="20"/>
  <c r="AE45" i="20"/>
  <c r="AE49" i="20"/>
  <c r="AE26" i="20"/>
  <c r="AE34" i="20"/>
  <c r="AE42" i="20"/>
  <c r="AE46" i="20"/>
  <c r="AE54" i="20"/>
  <c r="AE24" i="20"/>
  <c r="AE28" i="20"/>
  <c r="AE32" i="20"/>
  <c r="AE36" i="20"/>
  <c r="AE40" i="20"/>
  <c r="AE44" i="20"/>
  <c r="AE48" i="20"/>
  <c r="AE52" i="20"/>
  <c r="AE56" i="20"/>
  <c r="AE25" i="20"/>
  <c r="AE37" i="20"/>
  <c r="AE41" i="20"/>
  <c r="AE53" i="20"/>
  <c r="AE57" i="20"/>
  <c r="AE22" i="20"/>
  <c r="AE30" i="20"/>
  <c r="AE38" i="20"/>
  <c r="AE50" i="20"/>
  <c r="AC21" i="20"/>
  <c r="AC21" i="25" s="1"/>
  <c r="AC22" i="20"/>
  <c r="AC22" i="25" s="1"/>
  <c r="AC26" i="20"/>
  <c r="AC26" i="25" s="1"/>
  <c r="AC30" i="20"/>
  <c r="AC30" i="25" s="1"/>
  <c r="AC34" i="20"/>
  <c r="AC34" i="25" s="1"/>
  <c r="AC38" i="20"/>
  <c r="AC38" i="25" s="1"/>
  <c r="AC42" i="20"/>
  <c r="AC42" i="25" s="1"/>
  <c r="AC46" i="20"/>
  <c r="AC46" i="25" s="1"/>
  <c r="AC50" i="20"/>
  <c r="AC50" i="25" s="1"/>
  <c r="AC54" i="20"/>
  <c r="AC54" i="25" s="1"/>
  <c r="AC28" i="20"/>
  <c r="AC28" i="25" s="1"/>
  <c r="AC40" i="20"/>
  <c r="AC40" i="25" s="1"/>
  <c r="AC44" i="20"/>
  <c r="AC44" i="25" s="1"/>
  <c r="AC52" i="20"/>
  <c r="AC52" i="25" s="1"/>
  <c r="AC29" i="20"/>
  <c r="AC29" i="25" s="1"/>
  <c r="AC33" i="20"/>
  <c r="AC33" i="25" s="1"/>
  <c r="AC37" i="20"/>
  <c r="AC37" i="25" s="1"/>
  <c r="AC45" i="20"/>
  <c r="AC45" i="25" s="1"/>
  <c r="AC53" i="20"/>
  <c r="AC53" i="25" s="1"/>
  <c r="AC23" i="20"/>
  <c r="AC23" i="25" s="1"/>
  <c r="AC27" i="20"/>
  <c r="AC27" i="25" s="1"/>
  <c r="AC31" i="20"/>
  <c r="AC31" i="25" s="1"/>
  <c r="AC35" i="20"/>
  <c r="AC35" i="25" s="1"/>
  <c r="AC39" i="20"/>
  <c r="AC39" i="25" s="1"/>
  <c r="AC43" i="20"/>
  <c r="AC43" i="25" s="1"/>
  <c r="AC47" i="20"/>
  <c r="AC47" i="25" s="1"/>
  <c r="AC51" i="20"/>
  <c r="AC51" i="25" s="1"/>
  <c r="AC55" i="20"/>
  <c r="AC55" i="25" s="1"/>
  <c r="AC24" i="20"/>
  <c r="AC24" i="25" s="1"/>
  <c r="AC32" i="20"/>
  <c r="AC32" i="25" s="1"/>
  <c r="AC36" i="20"/>
  <c r="AC36" i="25" s="1"/>
  <c r="AC48" i="20"/>
  <c r="AC48" i="25" s="1"/>
  <c r="AC56" i="20"/>
  <c r="AC56" i="25" s="1"/>
  <c r="AC25" i="20"/>
  <c r="AC25" i="25" s="1"/>
  <c r="AC41" i="20"/>
  <c r="AC41" i="25" s="1"/>
  <c r="AC49" i="20"/>
  <c r="AC49" i="25" s="1"/>
  <c r="AC57" i="20"/>
  <c r="AC57" i="25" s="1"/>
  <c r="Z21" i="20"/>
  <c r="Z22" i="20"/>
  <c r="Z26" i="20"/>
  <c r="Z30" i="20"/>
  <c r="Z34" i="20"/>
  <c r="Z38" i="20"/>
  <c r="Z42" i="20"/>
  <c r="Z46" i="20"/>
  <c r="Z50" i="20"/>
  <c r="Z54" i="20"/>
  <c r="Z33" i="20"/>
  <c r="Z41" i="20"/>
  <c r="Z53" i="20"/>
  <c r="Z23" i="20"/>
  <c r="Z27" i="20"/>
  <c r="Z31" i="20"/>
  <c r="Z35" i="20"/>
  <c r="Z39" i="20"/>
  <c r="Z43" i="20"/>
  <c r="Z47" i="20"/>
  <c r="Z51" i="20"/>
  <c r="Z55" i="20"/>
  <c r="Z29" i="20"/>
  <c r="Z24" i="20"/>
  <c r="Z28" i="20"/>
  <c r="Z32" i="20"/>
  <c r="Z36" i="20"/>
  <c r="Z40" i="20"/>
  <c r="Z44" i="20"/>
  <c r="Z48" i="20"/>
  <c r="Z52" i="20"/>
  <c r="Z56" i="20"/>
  <c r="Z25" i="20"/>
  <c r="Z37" i="20"/>
  <c r="Z45" i="20"/>
  <c r="Z49" i="20"/>
  <c r="Z57" i="20"/>
  <c r="X21" i="20"/>
  <c r="X21" i="25" s="1"/>
  <c r="X22" i="20"/>
  <c r="X22" i="25" s="1"/>
  <c r="X26" i="20"/>
  <c r="X26" i="25" s="1"/>
  <c r="X30" i="20"/>
  <c r="X30" i="25" s="1"/>
  <c r="X34" i="20"/>
  <c r="X34" i="25" s="1"/>
  <c r="X38" i="20"/>
  <c r="X38" i="25" s="1"/>
  <c r="X42" i="20"/>
  <c r="X42" i="25" s="1"/>
  <c r="X46" i="20"/>
  <c r="X46" i="25" s="1"/>
  <c r="X50" i="20"/>
  <c r="X50" i="25" s="1"/>
  <c r="X54" i="20"/>
  <c r="X54" i="25" s="1"/>
  <c r="X33" i="20"/>
  <c r="X33" i="25" s="1"/>
  <c r="X41" i="20"/>
  <c r="X41" i="25" s="1"/>
  <c r="X49" i="20"/>
  <c r="X49" i="25" s="1"/>
  <c r="X57" i="20"/>
  <c r="X57" i="25" s="1"/>
  <c r="X23" i="20"/>
  <c r="X23" i="25" s="1"/>
  <c r="X27" i="20"/>
  <c r="X27" i="25" s="1"/>
  <c r="X31" i="20"/>
  <c r="X31" i="25" s="1"/>
  <c r="X35" i="20"/>
  <c r="X35" i="25" s="1"/>
  <c r="X39" i="20"/>
  <c r="X39" i="25" s="1"/>
  <c r="X43" i="20"/>
  <c r="X43" i="25" s="1"/>
  <c r="X47" i="20"/>
  <c r="X47" i="25" s="1"/>
  <c r="X51" i="20"/>
  <c r="X51" i="25" s="1"/>
  <c r="X55" i="20"/>
  <c r="X55" i="25" s="1"/>
  <c r="X29" i="20"/>
  <c r="X29" i="25" s="1"/>
  <c r="X24" i="20"/>
  <c r="X24" i="25" s="1"/>
  <c r="X28" i="20"/>
  <c r="X28" i="25" s="1"/>
  <c r="X32" i="20"/>
  <c r="X32" i="25" s="1"/>
  <c r="X36" i="20"/>
  <c r="X36" i="25" s="1"/>
  <c r="X40" i="20"/>
  <c r="X40" i="25" s="1"/>
  <c r="X44" i="20"/>
  <c r="X44" i="25" s="1"/>
  <c r="X48" i="20"/>
  <c r="X48" i="25" s="1"/>
  <c r="X52" i="20"/>
  <c r="X52" i="25" s="1"/>
  <c r="X56" i="20"/>
  <c r="X56" i="25" s="1"/>
  <c r="X25" i="20"/>
  <c r="X25" i="25" s="1"/>
  <c r="X37" i="20"/>
  <c r="X37" i="25" s="1"/>
  <c r="X45" i="20"/>
  <c r="X45" i="25" s="1"/>
  <c r="X53" i="20"/>
  <c r="X53" i="25" s="1"/>
  <c r="V21" i="20"/>
  <c r="V21" i="25" s="1"/>
  <c r="V22" i="20"/>
  <c r="V22" i="25" s="1"/>
  <c r="V26" i="20"/>
  <c r="V26" i="25" s="1"/>
  <c r="V30" i="20"/>
  <c r="V30" i="25" s="1"/>
  <c r="V34" i="20"/>
  <c r="V34" i="25" s="1"/>
  <c r="V38" i="20"/>
  <c r="V38" i="25" s="1"/>
  <c r="V42" i="20"/>
  <c r="V42" i="25" s="1"/>
  <c r="V46" i="20"/>
  <c r="V46" i="25" s="1"/>
  <c r="V50" i="20"/>
  <c r="V50" i="25" s="1"/>
  <c r="V54" i="20"/>
  <c r="V54" i="25" s="1"/>
  <c r="V29" i="20"/>
  <c r="V29" i="25" s="1"/>
  <c r="V41" i="20"/>
  <c r="V41" i="25" s="1"/>
  <c r="V49" i="20"/>
  <c r="V49" i="25" s="1"/>
  <c r="V57" i="20"/>
  <c r="V57" i="25" s="1"/>
  <c r="V23" i="20"/>
  <c r="V23" i="25" s="1"/>
  <c r="V27" i="20"/>
  <c r="V27" i="25" s="1"/>
  <c r="V31" i="20"/>
  <c r="V31" i="25" s="1"/>
  <c r="V35" i="20"/>
  <c r="V35" i="25" s="1"/>
  <c r="V39" i="20"/>
  <c r="V39" i="25" s="1"/>
  <c r="V43" i="20"/>
  <c r="V43" i="25" s="1"/>
  <c r="V47" i="20"/>
  <c r="V47" i="25" s="1"/>
  <c r="V51" i="20"/>
  <c r="V51" i="25" s="1"/>
  <c r="V55" i="20"/>
  <c r="V55" i="25" s="1"/>
  <c r="V33" i="20"/>
  <c r="V33" i="25" s="1"/>
  <c r="V24" i="20"/>
  <c r="V24" i="25" s="1"/>
  <c r="V28" i="20"/>
  <c r="V28" i="25" s="1"/>
  <c r="V32" i="20"/>
  <c r="V32" i="25" s="1"/>
  <c r="V36" i="20"/>
  <c r="V36" i="25" s="1"/>
  <c r="V40" i="20"/>
  <c r="V40" i="25" s="1"/>
  <c r="V44" i="20"/>
  <c r="V44" i="25" s="1"/>
  <c r="V48" i="20"/>
  <c r="V48" i="25" s="1"/>
  <c r="V52" i="20"/>
  <c r="V52" i="25" s="1"/>
  <c r="V56" i="20"/>
  <c r="V56" i="25" s="1"/>
  <c r="V25" i="20"/>
  <c r="V25" i="25" s="1"/>
  <c r="V37" i="20"/>
  <c r="V37" i="25" s="1"/>
  <c r="V45" i="20"/>
  <c r="V45" i="25" s="1"/>
  <c r="V53" i="20"/>
  <c r="V53" i="25" s="1"/>
  <c r="T21" i="20"/>
  <c r="T21" i="25" s="1"/>
  <c r="T22" i="20"/>
  <c r="T22" i="25" s="1"/>
  <c r="T26" i="20"/>
  <c r="T26" i="25" s="1"/>
  <c r="T30" i="20"/>
  <c r="T30" i="25" s="1"/>
  <c r="T34" i="20"/>
  <c r="T34" i="25" s="1"/>
  <c r="T38" i="20"/>
  <c r="T38" i="25" s="1"/>
  <c r="T42" i="20"/>
  <c r="T42" i="25" s="1"/>
  <c r="T46" i="20"/>
  <c r="T46" i="25" s="1"/>
  <c r="T50" i="20"/>
  <c r="T50" i="25" s="1"/>
  <c r="T54" i="20"/>
  <c r="T54" i="25" s="1"/>
  <c r="T29" i="20"/>
  <c r="T29" i="25" s="1"/>
  <c r="T37" i="20"/>
  <c r="T37" i="25" s="1"/>
  <c r="T45" i="20"/>
  <c r="T45" i="25" s="1"/>
  <c r="T57" i="20"/>
  <c r="T57" i="25" s="1"/>
  <c r="T23" i="20"/>
  <c r="T23" i="25" s="1"/>
  <c r="T27" i="20"/>
  <c r="T27" i="25" s="1"/>
  <c r="T31" i="20"/>
  <c r="T31" i="25" s="1"/>
  <c r="T35" i="20"/>
  <c r="T35" i="25" s="1"/>
  <c r="T39" i="20"/>
  <c r="T39" i="25" s="1"/>
  <c r="T43" i="20"/>
  <c r="T43" i="25" s="1"/>
  <c r="T47" i="20"/>
  <c r="T47" i="25" s="1"/>
  <c r="T51" i="20"/>
  <c r="T51" i="25" s="1"/>
  <c r="T55" i="20"/>
  <c r="T55" i="25" s="1"/>
  <c r="T25" i="20"/>
  <c r="T25" i="25" s="1"/>
  <c r="T41" i="20"/>
  <c r="T41" i="25" s="1"/>
  <c r="T49" i="20"/>
  <c r="T49" i="25" s="1"/>
  <c r="T53" i="20"/>
  <c r="T53" i="25" s="1"/>
  <c r="T24" i="20"/>
  <c r="T24" i="25" s="1"/>
  <c r="T28" i="20"/>
  <c r="T28" i="25" s="1"/>
  <c r="T32" i="20"/>
  <c r="T32" i="25" s="1"/>
  <c r="T36" i="20"/>
  <c r="T36" i="25" s="1"/>
  <c r="T40" i="20"/>
  <c r="T40" i="25" s="1"/>
  <c r="T44" i="20"/>
  <c r="T44" i="25" s="1"/>
  <c r="T48" i="20"/>
  <c r="T48" i="25" s="1"/>
  <c r="T52" i="20"/>
  <c r="T52" i="25" s="1"/>
  <c r="T56" i="20"/>
  <c r="T56" i="25" s="1"/>
  <c r="T33" i="20"/>
  <c r="T33" i="25" s="1"/>
  <c r="R21" i="20"/>
  <c r="R21" i="25" s="1"/>
  <c r="R22" i="20"/>
  <c r="R22" i="25" s="1"/>
  <c r="R26" i="20"/>
  <c r="R26" i="25" s="1"/>
  <c r="R30" i="20"/>
  <c r="R30" i="25" s="1"/>
  <c r="R34" i="20"/>
  <c r="R34" i="25" s="1"/>
  <c r="R38" i="20"/>
  <c r="R38" i="25" s="1"/>
  <c r="R42" i="20"/>
  <c r="R42" i="25" s="1"/>
  <c r="R46" i="20"/>
  <c r="R46" i="25" s="1"/>
  <c r="R50" i="20"/>
  <c r="R50" i="25" s="1"/>
  <c r="R54" i="20"/>
  <c r="R54" i="25" s="1"/>
  <c r="R23" i="20"/>
  <c r="R23" i="25" s="1"/>
  <c r="R27" i="20"/>
  <c r="R27" i="25" s="1"/>
  <c r="R31" i="20"/>
  <c r="R31" i="25" s="1"/>
  <c r="R35" i="20"/>
  <c r="R35" i="25" s="1"/>
  <c r="R39" i="20"/>
  <c r="R39" i="25" s="1"/>
  <c r="R43" i="20"/>
  <c r="R43" i="25" s="1"/>
  <c r="R47" i="20"/>
  <c r="R47" i="25" s="1"/>
  <c r="R51" i="20"/>
  <c r="R51" i="25" s="1"/>
  <c r="R55" i="20"/>
  <c r="R55" i="25" s="1"/>
  <c r="R29" i="20"/>
  <c r="R29" i="25" s="1"/>
  <c r="R37" i="20"/>
  <c r="R37" i="25" s="1"/>
  <c r="R45" i="20"/>
  <c r="R45" i="25" s="1"/>
  <c r="R53" i="20"/>
  <c r="R53" i="25" s="1"/>
  <c r="R24" i="20"/>
  <c r="R24" i="25" s="1"/>
  <c r="R28" i="20"/>
  <c r="R28" i="25" s="1"/>
  <c r="R32" i="20"/>
  <c r="R32" i="25" s="1"/>
  <c r="R36" i="20"/>
  <c r="R36" i="25" s="1"/>
  <c r="R40" i="20"/>
  <c r="R40" i="25" s="1"/>
  <c r="R44" i="20"/>
  <c r="R44" i="25" s="1"/>
  <c r="R48" i="20"/>
  <c r="R48" i="25" s="1"/>
  <c r="R52" i="20"/>
  <c r="R52" i="25" s="1"/>
  <c r="R56" i="20"/>
  <c r="R56" i="25" s="1"/>
  <c r="R25" i="20"/>
  <c r="R25" i="25" s="1"/>
  <c r="R33" i="20"/>
  <c r="R33" i="25" s="1"/>
  <c r="R41" i="20"/>
  <c r="R41" i="25" s="1"/>
  <c r="R49" i="20"/>
  <c r="R49" i="25" s="1"/>
  <c r="R57" i="20"/>
  <c r="R57" i="25" s="1"/>
  <c r="P21" i="20"/>
  <c r="P21" i="25" s="1"/>
  <c r="P22" i="20"/>
  <c r="P22" i="25" s="1"/>
  <c r="P26" i="20"/>
  <c r="P26" i="25" s="1"/>
  <c r="P30" i="20"/>
  <c r="P30" i="25" s="1"/>
  <c r="P34" i="20"/>
  <c r="P34" i="25" s="1"/>
  <c r="P38" i="20"/>
  <c r="P38" i="25" s="1"/>
  <c r="P42" i="20"/>
  <c r="P42" i="25" s="1"/>
  <c r="P46" i="20"/>
  <c r="P46" i="25" s="1"/>
  <c r="P50" i="20"/>
  <c r="P50" i="25" s="1"/>
  <c r="P54" i="20"/>
  <c r="P54" i="25" s="1"/>
  <c r="P24" i="20"/>
  <c r="P24" i="25" s="1"/>
  <c r="P32" i="20"/>
  <c r="P32" i="25" s="1"/>
  <c r="P36" i="20"/>
  <c r="P36" i="25" s="1"/>
  <c r="P40" i="20"/>
  <c r="P40" i="25" s="1"/>
  <c r="P48" i="20"/>
  <c r="P48" i="25" s="1"/>
  <c r="P52" i="20"/>
  <c r="P52" i="25" s="1"/>
  <c r="P29" i="20"/>
  <c r="P29" i="25" s="1"/>
  <c r="P23" i="20"/>
  <c r="P23" i="25" s="1"/>
  <c r="P27" i="20"/>
  <c r="P27" i="25" s="1"/>
  <c r="P31" i="20"/>
  <c r="P31" i="25" s="1"/>
  <c r="P35" i="20"/>
  <c r="P35" i="25" s="1"/>
  <c r="P39" i="20"/>
  <c r="P39" i="25" s="1"/>
  <c r="P43" i="20"/>
  <c r="P43" i="25" s="1"/>
  <c r="P47" i="20"/>
  <c r="P47" i="25" s="1"/>
  <c r="P51" i="20"/>
  <c r="P51" i="25" s="1"/>
  <c r="P55" i="20"/>
  <c r="P55" i="25" s="1"/>
  <c r="P28" i="20"/>
  <c r="P28" i="25" s="1"/>
  <c r="P44" i="20"/>
  <c r="P44" i="25" s="1"/>
  <c r="P56" i="20"/>
  <c r="P56" i="25" s="1"/>
  <c r="P25" i="20"/>
  <c r="P25" i="25" s="1"/>
  <c r="P33" i="20"/>
  <c r="P33" i="25" s="1"/>
  <c r="P37" i="20"/>
  <c r="P37" i="25" s="1"/>
  <c r="P41" i="20"/>
  <c r="P41" i="25" s="1"/>
  <c r="P45" i="20"/>
  <c r="P45" i="25" s="1"/>
  <c r="P49" i="20"/>
  <c r="P49" i="25" s="1"/>
  <c r="P53" i="20"/>
  <c r="P53" i="25" s="1"/>
  <c r="P57" i="20"/>
  <c r="P57" i="25" s="1"/>
  <c r="C22" i="20"/>
  <c r="C22" i="25" s="1"/>
  <c r="C26" i="20"/>
  <c r="C26" i="25" s="1"/>
  <c r="C30" i="20"/>
  <c r="C30" i="25" s="1"/>
  <c r="C34" i="20"/>
  <c r="C34" i="25" s="1"/>
  <c r="C38" i="20"/>
  <c r="C38" i="25" s="1"/>
  <c r="C42" i="20"/>
  <c r="C42" i="25" s="1"/>
  <c r="C46" i="20"/>
  <c r="C46" i="25" s="1"/>
  <c r="C50" i="20"/>
  <c r="C50" i="25" s="1"/>
  <c r="C54" i="20"/>
  <c r="C54" i="25" s="1"/>
  <c r="C23" i="20"/>
  <c r="C23" i="25" s="1"/>
  <c r="C27" i="20"/>
  <c r="C27" i="25" s="1"/>
  <c r="C31" i="20"/>
  <c r="C31" i="25" s="1"/>
  <c r="C35" i="20"/>
  <c r="C35" i="25" s="1"/>
  <c r="C39" i="20"/>
  <c r="C39" i="25" s="1"/>
  <c r="C43" i="20"/>
  <c r="C43" i="25" s="1"/>
  <c r="C47" i="20"/>
  <c r="C47" i="25" s="1"/>
  <c r="C51" i="20"/>
  <c r="C51" i="25" s="1"/>
  <c r="C55" i="20"/>
  <c r="C55" i="25" s="1"/>
  <c r="C29" i="20"/>
  <c r="C29" i="25" s="1"/>
  <c r="C33" i="20"/>
  <c r="C33" i="25" s="1"/>
  <c r="C45" i="20"/>
  <c r="C45" i="25" s="1"/>
  <c r="C49" i="20"/>
  <c r="C49" i="25" s="1"/>
  <c r="C24" i="20"/>
  <c r="C24" i="25" s="1"/>
  <c r="C28" i="20"/>
  <c r="C28" i="25" s="1"/>
  <c r="C32" i="20"/>
  <c r="C32" i="25" s="1"/>
  <c r="C36" i="20"/>
  <c r="C36" i="25" s="1"/>
  <c r="C40" i="20"/>
  <c r="C40" i="25" s="1"/>
  <c r="C44" i="20"/>
  <c r="C44" i="25" s="1"/>
  <c r="C48" i="20"/>
  <c r="C48" i="25" s="1"/>
  <c r="C52" i="20"/>
  <c r="C52" i="25" s="1"/>
  <c r="C56" i="20"/>
  <c r="C56" i="25" s="1"/>
  <c r="C25" i="20"/>
  <c r="C25" i="25" s="1"/>
  <c r="C37" i="20"/>
  <c r="C37" i="25" s="1"/>
  <c r="C41" i="20"/>
  <c r="C41" i="25" s="1"/>
  <c r="C53" i="20"/>
  <c r="C53" i="25" s="1"/>
  <c r="C57" i="20"/>
  <c r="C57" i="25" s="1"/>
  <c r="E21" i="20"/>
  <c r="E21" i="25" s="1"/>
  <c r="E22" i="20"/>
  <c r="E22" i="25" s="1"/>
  <c r="E26" i="20"/>
  <c r="E26" i="25" s="1"/>
  <c r="E30" i="20"/>
  <c r="E30" i="25" s="1"/>
  <c r="E34" i="20"/>
  <c r="E34" i="25" s="1"/>
  <c r="E38" i="20"/>
  <c r="E38" i="25" s="1"/>
  <c r="E42" i="20"/>
  <c r="E42" i="25" s="1"/>
  <c r="E46" i="20"/>
  <c r="E46" i="25" s="1"/>
  <c r="E50" i="20"/>
  <c r="E50" i="25" s="1"/>
  <c r="E54" i="20"/>
  <c r="E29" i="20"/>
  <c r="E29" i="25" s="1"/>
  <c r="E37" i="20"/>
  <c r="E37" i="25" s="1"/>
  <c r="E45" i="20"/>
  <c r="E45" i="25" s="1"/>
  <c r="E57" i="20"/>
  <c r="E57" i="25" s="1"/>
  <c r="E23" i="20"/>
  <c r="E23" i="25" s="1"/>
  <c r="E27" i="20"/>
  <c r="E27" i="25" s="1"/>
  <c r="E31" i="20"/>
  <c r="E31" i="25" s="1"/>
  <c r="E35" i="20"/>
  <c r="E35" i="25" s="1"/>
  <c r="E39" i="20"/>
  <c r="E39" i="25" s="1"/>
  <c r="E43" i="20"/>
  <c r="E43" i="25" s="1"/>
  <c r="E47" i="20"/>
  <c r="E47" i="25" s="1"/>
  <c r="E51" i="20"/>
  <c r="E51" i="25" s="1"/>
  <c r="E55" i="20"/>
  <c r="E55" i="25" s="1"/>
  <c r="E33" i="20"/>
  <c r="E33" i="25" s="1"/>
  <c r="E53" i="20"/>
  <c r="E53" i="25" s="1"/>
  <c r="E24" i="20"/>
  <c r="E24" i="25" s="1"/>
  <c r="E28" i="20"/>
  <c r="E28" i="25" s="1"/>
  <c r="E32" i="20"/>
  <c r="E32" i="25" s="1"/>
  <c r="E36" i="20"/>
  <c r="E40" i="20"/>
  <c r="E40" i="25" s="1"/>
  <c r="E44" i="20"/>
  <c r="E44" i="25" s="1"/>
  <c r="E48" i="20"/>
  <c r="E48" i="25" s="1"/>
  <c r="E52" i="20"/>
  <c r="E56" i="20"/>
  <c r="E56" i="25" s="1"/>
  <c r="E25" i="20"/>
  <c r="E25" i="25" s="1"/>
  <c r="E41" i="20"/>
  <c r="E41" i="25" s="1"/>
  <c r="E49" i="20"/>
  <c r="E49" i="25" s="1"/>
  <c r="G21" i="20"/>
  <c r="G21" i="25" s="1"/>
  <c r="G22" i="20"/>
  <c r="G22" i="25" s="1"/>
  <c r="G26" i="20"/>
  <c r="G26" i="25" s="1"/>
  <c r="G30" i="20"/>
  <c r="G30" i="25" s="1"/>
  <c r="G34" i="20"/>
  <c r="G34" i="25" s="1"/>
  <c r="G38" i="20"/>
  <c r="G38" i="25" s="1"/>
  <c r="G42" i="20"/>
  <c r="G42" i="25" s="1"/>
  <c r="G46" i="20"/>
  <c r="G46" i="25" s="1"/>
  <c r="G50" i="20"/>
  <c r="G50" i="25" s="1"/>
  <c r="G54" i="20"/>
  <c r="G54" i="25" s="1"/>
  <c r="G33" i="20"/>
  <c r="G33" i="25" s="1"/>
  <c r="G41" i="20"/>
  <c r="G41" i="25" s="1"/>
  <c r="G49" i="20"/>
  <c r="G49" i="25" s="1"/>
  <c r="G57" i="20"/>
  <c r="G57" i="25" s="1"/>
  <c r="G23" i="20"/>
  <c r="G23" i="25" s="1"/>
  <c r="G27" i="20"/>
  <c r="G27" i="25" s="1"/>
  <c r="G31" i="20"/>
  <c r="G31" i="25" s="1"/>
  <c r="G35" i="20"/>
  <c r="G35" i="25" s="1"/>
  <c r="G39" i="20"/>
  <c r="G39" i="25" s="1"/>
  <c r="G43" i="20"/>
  <c r="G43" i="25" s="1"/>
  <c r="G47" i="20"/>
  <c r="G47" i="25" s="1"/>
  <c r="G51" i="20"/>
  <c r="G51" i="25" s="1"/>
  <c r="G55" i="20"/>
  <c r="G55" i="25" s="1"/>
  <c r="G29" i="20"/>
  <c r="G29" i="25" s="1"/>
  <c r="G24" i="20"/>
  <c r="G24" i="25" s="1"/>
  <c r="G28" i="20"/>
  <c r="G28" i="25" s="1"/>
  <c r="G32" i="20"/>
  <c r="G32" i="25" s="1"/>
  <c r="G36" i="20"/>
  <c r="G36" i="25" s="1"/>
  <c r="G40" i="20"/>
  <c r="G40" i="25" s="1"/>
  <c r="G44" i="20"/>
  <c r="G44" i="25" s="1"/>
  <c r="G48" i="20"/>
  <c r="G48" i="25" s="1"/>
  <c r="G52" i="20"/>
  <c r="G52" i="25" s="1"/>
  <c r="G56" i="20"/>
  <c r="G56" i="25" s="1"/>
  <c r="G25" i="20"/>
  <c r="G25" i="25" s="1"/>
  <c r="G37" i="20"/>
  <c r="G45" i="20"/>
  <c r="G45" i="25" s="1"/>
  <c r="G53" i="20"/>
  <c r="I21" i="20"/>
  <c r="I21" i="25" s="1"/>
  <c r="I22" i="20"/>
  <c r="I26" i="20"/>
  <c r="I26" i="25" s="1"/>
  <c r="I30" i="20"/>
  <c r="I30" i="25" s="1"/>
  <c r="I34" i="20"/>
  <c r="I34" i="25" s="1"/>
  <c r="I38" i="20"/>
  <c r="I38" i="25" s="1"/>
  <c r="I42" i="20"/>
  <c r="I42" i="25" s="1"/>
  <c r="I46" i="20"/>
  <c r="I46" i="25" s="1"/>
  <c r="I50" i="20"/>
  <c r="I50" i="25" s="1"/>
  <c r="I54" i="20"/>
  <c r="I54" i="25" s="1"/>
  <c r="I25" i="20"/>
  <c r="I25" i="25" s="1"/>
  <c r="I57" i="20"/>
  <c r="I57" i="25" s="1"/>
  <c r="I23" i="20"/>
  <c r="I23" i="25" s="1"/>
  <c r="I27" i="20"/>
  <c r="I31" i="20"/>
  <c r="I31" i="25" s="1"/>
  <c r="I35" i="20"/>
  <c r="I35" i="25" s="1"/>
  <c r="I39" i="20"/>
  <c r="I39" i="25" s="1"/>
  <c r="I43" i="20"/>
  <c r="I47" i="20"/>
  <c r="I47" i="25" s="1"/>
  <c r="I51" i="20"/>
  <c r="I51" i="25" s="1"/>
  <c r="I55" i="20"/>
  <c r="I55" i="25" s="1"/>
  <c r="I33" i="20"/>
  <c r="I33" i="25" s="1"/>
  <c r="I41" i="20"/>
  <c r="I41" i="25" s="1"/>
  <c r="I53" i="20"/>
  <c r="I24" i="20"/>
  <c r="I24" i="25" s="1"/>
  <c r="I28" i="20"/>
  <c r="I28" i="25" s="1"/>
  <c r="I32" i="20"/>
  <c r="I32" i="25" s="1"/>
  <c r="I36" i="20"/>
  <c r="I36" i="25" s="1"/>
  <c r="I40" i="20"/>
  <c r="I40" i="25" s="1"/>
  <c r="I44" i="20"/>
  <c r="I44" i="25" s="1"/>
  <c r="I48" i="20"/>
  <c r="I48" i="25" s="1"/>
  <c r="I52" i="20"/>
  <c r="I52" i="25" s="1"/>
  <c r="I56" i="20"/>
  <c r="I29" i="20"/>
  <c r="I29" i="25" s="1"/>
  <c r="I37" i="20"/>
  <c r="I37" i="25" s="1"/>
  <c r="I45" i="20"/>
  <c r="I45" i="25" s="1"/>
  <c r="I49" i="20"/>
  <c r="I49" i="25" s="1"/>
  <c r="K21" i="20"/>
  <c r="K21" i="25" s="1"/>
  <c r="K22" i="20"/>
  <c r="K22" i="25" s="1"/>
  <c r="K26" i="20"/>
  <c r="K26" i="25" s="1"/>
  <c r="K30" i="20"/>
  <c r="K30" i="25" s="1"/>
  <c r="K34" i="20"/>
  <c r="K34" i="25" s="1"/>
  <c r="K38" i="20"/>
  <c r="K38" i="25" s="1"/>
  <c r="K42" i="20"/>
  <c r="K42" i="25" s="1"/>
  <c r="K46" i="20"/>
  <c r="K46" i="25" s="1"/>
  <c r="K50" i="20"/>
  <c r="K50" i="25" s="1"/>
  <c r="K54" i="20"/>
  <c r="K54" i="25" s="1"/>
  <c r="K23" i="20"/>
  <c r="K23" i="25" s="1"/>
  <c r="K27" i="20"/>
  <c r="K27" i="25" s="1"/>
  <c r="K31" i="20"/>
  <c r="K31" i="25" s="1"/>
  <c r="K35" i="20"/>
  <c r="K35" i="25" s="1"/>
  <c r="K39" i="20"/>
  <c r="K39" i="25" s="1"/>
  <c r="K43" i="20"/>
  <c r="K43" i="25" s="1"/>
  <c r="K47" i="20"/>
  <c r="K47" i="25" s="1"/>
  <c r="K51" i="20"/>
  <c r="K51" i="25" s="1"/>
  <c r="K55" i="20"/>
  <c r="K55" i="25" s="1"/>
  <c r="K29" i="20"/>
  <c r="K29" i="25" s="1"/>
  <c r="K37" i="20"/>
  <c r="K37" i="25" s="1"/>
  <c r="K45" i="20"/>
  <c r="K45" i="25" s="1"/>
  <c r="K53" i="20"/>
  <c r="K53" i="25" s="1"/>
  <c r="K24" i="20"/>
  <c r="K24" i="25" s="1"/>
  <c r="K28" i="20"/>
  <c r="K28" i="25" s="1"/>
  <c r="K32" i="20"/>
  <c r="K32" i="25" s="1"/>
  <c r="K36" i="20"/>
  <c r="K36" i="25" s="1"/>
  <c r="K40" i="20"/>
  <c r="K40" i="25" s="1"/>
  <c r="K44" i="20"/>
  <c r="K44" i="25" s="1"/>
  <c r="K48" i="20"/>
  <c r="K48" i="25" s="1"/>
  <c r="K52" i="20"/>
  <c r="K52" i="25" s="1"/>
  <c r="K56" i="20"/>
  <c r="K56" i="25" s="1"/>
  <c r="K25" i="20"/>
  <c r="K25" i="25" s="1"/>
  <c r="K33" i="20"/>
  <c r="K33" i="25" s="1"/>
  <c r="K41" i="20"/>
  <c r="K41" i="25" s="1"/>
  <c r="K49" i="20"/>
  <c r="K49" i="25" s="1"/>
  <c r="K57" i="20"/>
  <c r="K57" i="25" s="1"/>
  <c r="M21" i="20"/>
  <c r="M22" i="20"/>
  <c r="M26" i="20"/>
  <c r="M30" i="20"/>
  <c r="M34" i="20"/>
  <c r="M38" i="20"/>
  <c r="M42" i="20"/>
  <c r="M46" i="20"/>
  <c r="M50" i="20"/>
  <c r="M54" i="20"/>
  <c r="M29" i="20"/>
  <c r="M41" i="20"/>
  <c r="M49" i="20"/>
  <c r="M53" i="20"/>
  <c r="M23" i="20"/>
  <c r="M27" i="20"/>
  <c r="M31" i="20"/>
  <c r="M35" i="20"/>
  <c r="M39" i="20"/>
  <c r="M43" i="20"/>
  <c r="M47" i="20"/>
  <c r="M51" i="20"/>
  <c r="M55" i="20"/>
  <c r="M33" i="20"/>
  <c r="M24" i="20"/>
  <c r="M28" i="20"/>
  <c r="M32" i="20"/>
  <c r="M36" i="20"/>
  <c r="M40" i="20"/>
  <c r="M44" i="20"/>
  <c r="M48" i="20"/>
  <c r="M52" i="20"/>
  <c r="M56" i="20"/>
  <c r="M25" i="20"/>
  <c r="M37" i="20"/>
  <c r="M45" i="20"/>
  <c r="M57" i="20"/>
  <c r="AI52" i="25"/>
  <c r="AI52" i="26" s="1"/>
  <c r="AI34" i="25"/>
  <c r="AI34" i="26" s="1"/>
  <c r="AI49" i="25"/>
  <c r="AI49" i="26" s="1"/>
  <c r="O22" i="19"/>
  <c r="O41" i="19"/>
  <c r="O25" i="19"/>
  <c r="O38" i="19"/>
  <c r="O55" i="19"/>
  <c r="O48" i="19"/>
  <c r="O32" i="19"/>
  <c r="O54" i="19"/>
  <c r="AB43" i="19"/>
  <c r="B40" i="19"/>
  <c r="B50" i="19"/>
  <c r="B37" i="19"/>
  <c r="B24" i="19"/>
  <c r="B46" i="19"/>
  <c r="B36" i="19"/>
  <c r="B47" i="19"/>
  <c r="B53" i="19"/>
  <c r="B21" i="19"/>
  <c r="B43" i="19"/>
  <c r="B30" i="19"/>
  <c r="B33" i="19"/>
  <c r="B20" i="19"/>
  <c r="B55" i="19"/>
  <c r="B39" i="19"/>
  <c r="B23" i="19"/>
  <c r="B42" i="19"/>
  <c r="B26" i="19"/>
  <c r="B45" i="19"/>
  <c r="B29" i="19"/>
  <c r="B48" i="19"/>
  <c r="B32" i="19"/>
  <c r="B31" i="19"/>
  <c r="B34" i="19"/>
  <c r="B27" i="19"/>
  <c r="B49" i="19"/>
  <c r="B52" i="19"/>
  <c r="B19" i="19"/>
  <c r="O31" i="19"/>
  <c r="O24" i="19"/>
  <c r="B51" i="19"/>
  <c r="B35" i="19"/>
  <c r="B54" i="19"/>
  <c r="B38" i="19"/>
  <c r="B22" i="19"/>
  <c r="B41" i="19"/>
  <c r="B25" i="19"/>
  <c r="B44" i="19"/>
  <c r="B28" i="19"/>
  <c r="AB39" i="19"/>
  <c r="O47" i="19"/>
  <c r="O50" i="19"/>
  <c r="O34" i="19"/>
  <c r="O51" i="19"/>
  <c r="O53" i="19"/>
  <c r="O37" i="19"/>
  <c r="O21" i="19"/>
  <c r="O44" i="19"/>
  <c r="O28" i="19"/>
  <c r="O39" i="19"/>
  <c r="O46" i="19"/>
  <c r="O30" i="19"/>
  <c r="O43" i="19"/>
  <c r="O49" i="19"/>
  <c r="O33" i="19"/>
  <c r="O27" i="19"/>
  <c r="O40" i="19"/>
  <c r="O19" i="19"/>
  <c r="AB26" i="19"/>
  <c r="O23" i="19"/>
  <c r="O42" i="19"/>
  <c r="O26" i="19"/>
  <c r="O35" i="19"/>
  <c r="O45" i="19"/>
  <c r="O29" i="19"/>
  <c r="O52" i="19"/>
  <c r="O36" i="19"/>
  <c r="O20" i="19"/>
  <c r="AB45" i="19"/>
  <c r="AB29" i="19"/>
  <c r="AB23" i="19"/>
  <c r="AB48" i="19"/>
  <c r="AB32" i="19"/>
  <c r="AB42" i="19"/>
  <c r="AB19" i="19"/>
  <c r="AB54" i="19"/>
  <c r="AB38" i="19"/>
  <c r="AB22" i="19"/>
  <c r="AB31" i="19"/>
  <c r="AB41" i="19"/>
  <c r="AB25" i="19"/>
  <c r="AB35" i="19"/>
  <c r="AB44" i="19"/>
  <c r="AB28" i="19"/>
  <c r="AB50" i="19"/>
  <c r="AB34" i="19"/>
  <c r="AB55" i="19"/>
  <c r="AB53" i="19"/>
  <c r="AB37" i="19"/>
  <c r="AB21" i="19"/>
  <c r="AB27" i="19"/>
  <c r="AB40" i="19"/>
  <c r="AB24" i="19"/>
  <c r="AB46" i="19"/>
  <c r="AB30" i="19"/>
  <c r="AB47" i="19"/>
  <c r="AB49" i="19"/>
  <c r="AB33" i="19"/>
  <c r="AB51" i="19"/>
  <c r="AB52" i="19"/>
  <c r="AB36" i="19"/>
  <c r="AB20" i="19"/>
  <c r="AO19" i="19"/>
  <c r="AO51" i="19"/>
  <c r="AO46" i="19"/>
  <c r="AO27" i="19"/>
  <c r="AO32" i="19"/>
  <c r="BO41" i="19"/>
  <c r="BO50" i="19"/>
  <c r="BO29" i="19"/>
  <c r="BO43" i="19"/>
  <c r="BO22" i="19"/>
  <c r="BO37" i="19"/>
  <c r="BO52" i="19"/>
  <c r="BO36" i="19"/>
  <c r="BO20" i="19"/>
  <c r="AO47" i="19"/>
  <c r="AO23" i="19"/>
  <c r="AO42" i="19"/>
  <c r="AO26" i="19"/>
  <c r="AO53" i="19"/>
  <c r="AO37" i="19"/>
  <c r="AO21" i="19"/>
  <c r="AO44" i="19"/>
  <c r="AO28" i="19"/>
  <c r="AO48" i="19"/>
  <c r="BO45" i="19"/>
  <c r="BO23" i="19"/>
  <c r="BO38" i="19"/>
  <c r="BO53" i="19"/>
  <c r="AO43" i="19"/>
  <c r="AO54" i="19"/>
  <c r="AO38" i="19"/>
  <c r="AO22" i="19"/>
  <c r="AO49" i="19"/>
  <c r="AO33" i="19"/>
  <c r="AO31" i="19"/>
  <c r="AO40" i="19"/>
  <c r="AO24" i="19"/>
  <c r="AO35" i="19"/>
  <c r="AO30" i="19"/>
  <c r="AO41" i="19"/>
  <c r="AO25" i="19"/>
  <c r="AO39" i="19"/>
  <c r="AO50" i="19"/>
  <c r="AO34" i="19"/>
  <c r="AO55" i="19"/>
  <c r="AO45" i="19"/>
  <c r="AO29" i="19"/>
  <c r="AO52" i="19"/>
  <c r="AO36" i="19"/>
  <c r="AO20" i="19"/>
  <c r="BB30" i="19"/>
  <c r="BB52" i="19"/>
  <c r="BB36" i="19"/>
  <c r="BB27" i="19"/>
  <c r="BB45" i="19"/>
  <c r="BB53" i="19"/>
  <c r="BB48" i="19"/>
  <c r="BB32" i="19"/>
  <c r="BO19" i="19"/>
  <c r="BO48" i="19"/>
  <c r="BB25" i="19"/>
  <c r="BB29" i="19"/>
  <c r="BB54" i="19"/>
  <c r="BB37" i="19"/>
  <c r="BB26" i="19"/>
  <c r="BB44" i="19"/>
  <c r="BB28" i="19"/>
  <c r="BB51" i="19"/>
  <c r="BB35" i="19"/>
  <c r="BO46" i="19"/>
  <c r="BO35" i="19"/>
  <c r="BO39" i="19"/>
  <c r="BO54" i="19"/>
  <c r="BO33" i="19"/>
  <c r="BO47" i="19"/>
  <c r="BO26" i="19"/>
  <c r="BO44" i="19"/>
  <c r="BO28" i="19"/>
  <c r="BB49" i="19"/>
  <c r="BB22" i="19"/>
  <c r="BB42" i="19"/>
  <c r="BB20" i="19"/>
  <c r="BB43" i="19"/>
  <c r="BO51" i="19"/>
  <c r="BB41" i="19"/>
  <c r="BB33" i="19"/>
  <c r="BB34" i="19"/>
  <c r="BB55" i="19"/>
  <c r="BB39" i="19"/>
  <c r="BB23" i="19"/>
  <c r="BO30" i="19"/>
  <c r="BO31" i="19"/>
  <c r="BO32" i="19"/>
  <c r="BB46" i="19"/>
  <c r="BB21" i="19"/>
  <c r="BB38" i="19"/>
  <c r="BB50" i="19"/>
  <c r="BB19" i="19"/>
  <c r="BB40" i="19"/>
  <c r="BB24" i="19"/>
  <c r="BB47" i="19"/>
  <c r="BB31" i="19"/>
  <c r="BO25" i="19"/>
  <c r="BO55" i="19"/>
  <c r="BO34" i="19"/>
  <c r="BO49" i="19"/>
  <c r="BO27" i="19"/>
  <c r="BO42" i="19"/>
  <c r="BO21" i="19"/>
  <c r="BO40" i="19"/>
  <c r="BO24" i="19"/>
  <c r="BV22" i="25"/>
  <c r="BV47" i="25"/>
  <c r="BV54" i="25"/>
  <c r="BV57" i="25"/>
  <c r="BV41" i="25"/>
  <c r="BV25" i="25"/>
  <c r="BV55" i="25"/>
  <c r="BV49" i="25"/>
  <c r="BV24" i="25"/>
  <c r="BV45" i="25"/>
  <c r="BV38" i="25"/>
  <c r="BV39" i="25"/>
  <c r="BV48" i="25"/>
  <c r="BZ24" i="25"/>
  <c r="BZ26" i="25"/>
  <c r="BZ38" i="25"/>
  <c r="BZ40" i="25"/>
  <c r="BZ48" i="25"/>
  <c r="BZ54" i="25"/>
  <c r="BZ56" i="25"/>
  <c r="BZ23" i="25"/>
  <c r="BZ25" i="25"/>
  <c r="BZ29" i="25"/>
  <c r="BZ31" i="25"/>
  <c r="BZ33" i="25"/>
  <c r="BZ35" i="25"/>
  <c r="BZ37" i="25"/>
  <c r="BZ39" i="25"/>
  <c r="BZ41" i="25"/>
  <c r="BZ43" i="25"/>
  <c r="BZ45" i="25"/>
  <c r="BZ47" i="25"/>
  <c r="BZ49" i="25"/>
  <c r="BZ51" i="25"/>
  <c r="BZ53" i="25"/>
  <c r="BZ55" i="25"/>
  <c r="BZ57" i="25"/>
  <c r="BZ22" i="25"/>
  <c r="BZ42" i="25"/>
  <c r="BZ50" i="25"/>
  <c r="BZ52" i="25"/>
  <c r="BZ21" i="25"/>
  <c r="BZ28" i="25"/>
  <c r="BZ30" i="25"/>
  <c r="BZ32" i="25"/>
  <c r="BZ34" i="25"/>
  <c r="BZ44" i="25"/>
  <c r="BZ46" i="25"/>
  <c r="BR28" i="25"/>
  <c r="BR30" i="25"/>
  <c r="BR42" i="25"/>
  <c r="BR44" i="25"/>
  <c r="BR46" i="25"/>
  <c r="BR23" i="25"/>
  <c r="BR25" i="25"/>
  <c r="BR27" i="25"/>
  <c r="BR29" i="25"/>
  <c r="BR31" i="25"/>
  <c r="BR33" i="25"/>
  <c r="BR35" i="25"/>
  <c r="BR37" i="25"/>
  <c r="BR39" i="25"/>
  <c r="BR41" i="25"/>
  <c r="BR43" i="25"/>
  <c r="BR45" i="25"/>
  <c r="BR47" i="25"/>
  <c r="BR49" i="25"/>
  <c r="BR51" i="25"/>
  <c r="BR53" i="25"/>
  <c r="BR55" i="25"/>
  <c r="BR57" i="25"/>
  <c r="BR24" i="25"/>
  <c r="BR26" i="25"/>
  <c r="BR32" i="25"/>
  <c r="BR34" i="25"/>
  <c r="BR36" i="25"/>
  <c r="BR38" i="25"/>
  <c r="BR40" i="25"/>
  <c r="BR54" i="25"/>
  <c r="BR56" i="25"/>
  <c r="BR21" i="25"/>
  <c r="BR22" i="25"/>
  <c r="BR48" i="25"/>
  <c r="BR50" i="25"/>
  <c r="BR52" i="25"/>
  <c r="BV33" i="25"/>
  <c r="BX23" i="25"/>
  <c r="BX25" i="25"/>
  <c r="BX27" i="25"/>
  <c r="BX29" i="25"/>
  <c r="BX31" i="25"/>
  <c r="BX33" i="25"/>
  <c r="BX35" i="25"/>
  <c r="BX37" i="25"/>
  <c r="BX39" i="25"/>
  <c r="BX41" i="25"/>
  <c r="BX43" i="25"/>
  <c r="BX45" i="25"/>
  <c r="BX47" i="25"/>
  <c r="BX49" i="25"/>
  <c r="BX51" i="25"/>
  <c r="BX53" i="25"/>
  <c r="BX55" i="25"/>
  <c r="BX57" i="25"/>
  <c r="BX21" i="25"/>
  <c r="BX22" i="25"/>
  <c r="BX24" i="25"/>
  <c r="BX26" i="25"/>
  <c r="BX28" i="25"/>
  <c r="BX30" i="25"/>
  <c r="BX32" i="25"/>
  <c r="BX34" i="25"/>
  <c r="BX36" i="25"/>
  <c r="BX38" i="25"/>
  <c r="BX40" i="25"/>
  <c r="BX42" i="25"/>
  <c r="BX44" i="25"/>
  <c r="BX46" i="25"/>
  <c r="BX48" i="25"/>
  <c r="BX50" i="25"/>
  <c r="BX52" i="25"/>
  <c r="BX54" i="25"/>
  <c r="BX56" i="25"/>
  <c r="BT22" i="25"/>
  <c r="BT24" i="25"/>
  <c r="BT26" i="25"/>
  <c r="BT28" i="25"/>
  <c r="BT30" i="25"/>
  <c r="BT32" i="25"/>
  <c r="BT34" i="25"/>
  <c r="BT36" i="25"/>
  <c r="BT38" i="25"/>
  <c r="BT40" i="25"/>
  <c r="BT42" i="25"/>
  <c r="BT44" i="25"/>
  <c r="BT46" i="25"/>
  <c r="BT48" i="25"/>
  <c r="BT50" i="25"/>
  <c r="BT52" i="25"/>
  <c r="BT54" i="25"/>
  <c r="BT56" i="25"/>
  <c r="BT21" i="25"/>
  <c r="BT23" i="25"/>
  <c r="BT25" i="25"/>
  <c r="BT27" i="25"/>
  <c r="BT29" i="25"/>
  <c r="BT31" i="25"/>
  <c r="BT33" i="25"/>
  <c r="BT35" i="25"/>
  <c r="BT37" i="25"/>
  <c r="BT39" i="25"/>
  <c r="BT41" i="25"/>
  <c r="BT43" i="25"/>
  <c r="BT45" i="25"/>
  <c r="BT47" i="25"/>
  <c r="BT49" i="25"/>
  <c r="BT51" i="25"/>
  <c r="BT53" i="25"/>
  <c r="BT55" i="25"/>
  <c r="BT57" i="25"/>
  <c r="BV56" i="25"/>
  <c r="BV32" i="25"/>
  <c r="BV46" i="25"/>
  <c r="BV43" i="25"/>
  <c r="BZ36" i="25"/>
  <c r="BV30" i="25"/>
  <c r="BV27" i="25"/>
  <c r="BV53" i="25"/>
  <c r="BV34" i="25"/>
  <c r="BV40" i="25"/>
  <c r="BV50" i="25"/>
  <c r="BV28" i="25"/>
  <c r="BV29" i="25"/>
  <c r="O17" i="26"/>
  <c r="O5" i="27" s="1"/>
  <c r="CB14" i="26"/>
  <c r="BB17" i="26"/>
  <c r="BB5" i="27" s="1"/>
  <c r="AO17" i="26"/>
  <c r="AO5" i="27" s="1"/>
  <c r="BO17" i="26"/>
  <c r="AB17" i="26"/>
  <c r="AB5" i="27" s="1"/>
  <c r="CB16" i="26"/>
  <c r="B17" i="26"/>
  <c r="BZ27" i="25"/>
  <c r="AZ22" i="25"/>
  <c r="AZ26" i="25"/>
  <c r="AZ30" i="25"/>
  <c r="AZ25" i="25"/>
  <c r="AZ31" i="25"/>
  <c r="AZ35" i="25"/>
  <c r="AZ39" i="25"/>
  <c r="AZ43" i="25"/>
  <c r="AZ47" i="25"/>
  <c r="AZ51" i="25"/>
  <c r="AZ55" i="25"/>
  <c r="AZ27" i="25"/>
  <c r="AZ32" i="25"/>
  <c r="AZ36" i="25"/>
  <c r="AZ40" i="25"/>
  <c r="AZ44" i="25"/>
  <c r="AZ23" i="25"/>
  <c r="AZ28" i="25"/>
  <c r="AZ33" i="25"/>
  <c r="AZ37" i="25"/>
  <c r="AZ41" i="25"/>
  <c r="AZ45" i="25"/>
  <c r="AZ49" i="25"/>
  <c r="AZ53" i="25"/>
  <c r="AZ57" i="25"/>
  <c r="AZ34" i="25"/>
  <c r="AZ48" i="25"/>
  <c r="AZ56" i="25"/>
  <c r="AZ46" i="25"/>
  <c r="AZ38" i="25"/>
  <c r="AZ50" i="25"/>
  <c r="AZ21" i="25"/>
  <c r="AZ24" i="25"/>
  <c r="AZ42" i="25"/>
  <c r="AZ52" i="25"/>
  <c r="AZ29" i="25"/>
  <c r="AZ54" i="25"/>
  <c r="AT24" i="25"/>
  <c r="AT28" i="25"/>
  <c r="AT32" i="25"/>
  <c r="AT36" i="25"/>
  <c r="AT40" i="25"/>
  <c r="AT44" i="25"/>
  <c r="AT48" i="25"/>
  <c r="AT52" i="25"/>
  <c r="AT56" i="25"/>
  <c r="AT23" i="25"/>
  <c r="AT29" i="25"/>
  <c r="AT34" i="25"/>
  <c r="AT39" i="25"/>
  <c r="AT45" i="25"/>
  <c r="AT50" i="25"/>
  <c r="AT55" i="25"/>
  <c r="AT27" i="25"/>
  <c r="AT38" i="25"/>
  <c r="AT49" i="25"/>
  <c r="AT25" i="25"/>
  <c r="AT30" i="25"/>
  <c r="AT35" i="25"/>
  <c r="AT41" i="25"/>
  <c r="AT46" i="25"/>
  <c r="AT51" i="25"/>
  <c r="AT57" i="25"/>
  <c r="AT26" i="25"/>
  <c r="AT31" i="25"/>
  <c r="AT37" i="25"/>
  <c r="AT42" i="25"/>
  <c r="AT47" i="25"/>
  <c r="AT53" i="25"/>
  <c r="AT21" i="25"/>
  <c r="AT22" i="25"/>
  <c r="AT33" i="25"/>
  <c r="AT43" i="25"/>
  <c r="AT54" i="25"/>
  <c r="BM24" i="25"/>
  <c r="BM28" i="25"/>
  <c r="BM32" i="25"/>
  <c r="BM36" i="25"/>
  <c r="BM40" i="25"/>
  <c r="BM44" i="25"/>
  <c r="BM48" i="25"/>
  <c r="BM52" i="25"/>
  <c r="BM56" i="25"/>
  <c r="BM23" i="25"/>
  <c r="BM29" i="25"/>
  <c r="BM34" i="25"/>
  <c r="BM39" i="25"/>
  <c r="BM45" i="25"/>
  <c r="BM50" i="25"/>
  <c r="BM55" i="25"/>
  <c r="BM25" i="25"/>
  <c r="BM30" i="25"/>
  <c r="BM35" i="25"/>
  <c r="BM41" i="25"/>
  <c r="BM46" i="25"/>
  <c r="BM51" i="25"/>
  <c r="BM57" i="25"/>
  <c r="BM26" i="25"/>
  <c r="BM31" i="25"/>
  <c r="BM37" i="25"/>
  <c r="BM42" i="25"/>
  <c r="BM47" i="25"/>
  <c r="BM53" i="25"/>
  <c r="BM21" i="25"/>
  <c r="BM22" i="25"/>
  <c r="BM43" i="25"/>
  <c r="BM27" i="25"/>
  <c r="BM49" i="25"/>
  <c r="BM33" i="25"/>
  <c r="BM54" i="25"/>
  <c r="BM38" i="25"/>
  <c r="BE24" i="25"/>
  <c r="BE28" i="25"/>
  <c r="BE32" i="25"/>
  <c r="BE36" i="25"/>
  <c r="BE40" i="25"/>
  <c r="BE44" i="25"/>
  <c r="BE48" i="25"/>
  <c r="BE52" i="25"/>
  <c r="BE56" i="25"/>
  <c r="BE25" i="25"/>
  <c r="BE30" i="25"/>
  <c r="BE35" i="25"/>
  <c r="BE41" i="25"/>
  <c r="BE46" i="25"/>
  <c r="BE51" i="25"/>
  <c r="BE57" i="25"/>
  <c r="BE26" i="25"/>
  <c r="BE31" i="25"/>
  <c r="BE37" i="25"/>
  <c r="BE42" i="25"/>
  <c r="BE47" i="25"/>
  <c r="BE53" i="25"/>
  <c r="BE21" i="25"/>
  <c r="BE22" i="25"/>
  <c r="BE27" i="25"/>
  <c r="BE33" i="25"/>
  <c r="BE38" i="25"/>
  <c r="BE43" i="25"/>
  <c r="BE49" i="25"/>
  <c r="BE54" i="25"/>
  <c r="BE23" i="25"/>
  <c r="BE45" i="25"/>
  <c r="BE29" i="25"/>
  <c r="BE50" i="25"/>
  <c r="BE34" i="25"/>
  <c r="BE55" i="25"/>
  <c r="BE39" i="25"/>
  <c r="BK23" i="25"/>
  <c r="BK27" i="25"/>
  <c r="BK31" i="25"/>
  <c r="BK35" i="25"/>
  <c r="BK39" i="25"/>
  <c r="BK43" i="25"/>
  <c r="BK47" i="25"/>
  <c r="BK51" i="25"/>
  <c r="BK55" i="25"/>
  <c r="BK24" i="25"/>
  <c r="BK29" i="25"/>
  <c r="BK34" i="25"/>
  <c r="BK40" i="25"/>
  <c r="BK45" i="25"/>
  <c r="BK50" i="25"/>
  <c r="BK56" i="25"/>
  <c r="BK25" i="25"/>
  <c r="BK30" i="25"/>
  <c r="BK36" i="25"/>
  <c r="BK41" i="25"/>
  <c r="BK46" i="25"/>
  <c r="BK52" i="25"/>
  <c r="BK57" i="25"/>
  <c r="BK26" i="25"/>
  <c r="BK32" i="25"/>
  <c r="BK37" i="25"/>
  <c r="BK42" i="25"/>
  <c r="BK48" i="25"/>
  <c r="BK53" i="25"/>
  <c r="BK21" i="25"/>
  <c r="BK28" i="25"/>
  <c r="BK49" i="25"/>
  <c r="BK33" i="25"/>
  <c r="BK54" i="25"/>
  <c r="BK38" i="25"/>
  <c r="BK22" i="25"/>
  <c r="BK44" i="25"/>
  <c r="AX22" i="25"/>
  <c r="AX26" i="25"/>
  <c r="AX30" i="25"/>
  <c r="AX34" i="25"/>
  <c r="AX38" i="25"/>
  <c r="AX42" i="25"/>
  <c r="AX46" i="25"/>
  <c r="AX50" i="25"/>
  <c r="AX54" i="25"/>
  <c r="AX21" i="25"/>
  <c r="AX24" i="25"/>
  <c r="AX28" i="25"/>
  <c r="AX32" i="25"/>
  <c r="AX36" i="25"/>
  <c r="AX40" i="25"/>
  <c r="AX44" i="25"/>
  <c r="AX48" i="25"/>
  <c r="AX52" i="25"/>
  <c r="AX56" i="25"/>
  <c r="AX27" i="25"/>
  <c r="AX35" i="25"/>
  <c r="AX43" i="25"/>
  <c r="AX51" i="25"/>
  <c r="AX25" i="25"/>
  <c r="AX41" i="25"/>
  <c r="AX49" i="25"/>
  <c r="AX29" i="25"/>
  <c r="AX37" i="25"/>
  <c r="AX45" i="25"/>
  <c r="AX53" i="25"/>
  <c r="AX23" i="25"/>
  <c r="AX31" i="25"/>
  <c r="AX39" i="25"/>
  <c r="AX47" i="25"/>
  <c r="AX55" i="25"/>
  <c r="AX33" i="25"/>
  <c r="AX57" i="25"/>
  <c r="BG25" i="25"/>
  <c r="BG29" i="25"/>
  <c r="BG33" i="25"/>
  <c r="BG37" i="25"/>
  <c r="BG41" i="25"/>
  <c r="BG45" i="25"/>
  <c r="BG49" i="25"/>
  <c r="BG53" i="25"/>
  <c r="BG57" i="25"/>
  <c r="BG24" i="25"/>
  <c r="BG30" i="25"/>
  <c r="BG35" i="25"/>
  <c r="BG40" i="25"/>
  <c r="BG46" i="25"/>
  <c r="BG51" i="25"/>
  <c r="BG56" i="25"/>
  <c r="BG26" i="25"/>
  <c r="BG31" i="25"/>
  <c r="BG36" i="25"/>
  <c r="BG42" i="25"/>
  <c r="BG47" i="25"/>
  <c r="BG52" i="25"/>
  <c r="BG21" i="25"/>
  <c r="BG22" i="25"/>
  <c r="BG27" i="25"/>
  <c r="BG32" i="25"/>
  <c r="BG38" i="25"/>
  <c r="BG43" i="25"/>
  <c r="BG48" i="25"/>
  <c r="BG54" i="25"/>
  <c r="BG39" i="25"/>
  <c r="BG23" i="25"/>
  <c r="BG44" i="25"/>
  <c r="BG28" i="25"/>
  <c r="BG50" i="25"/>
  <c r="BG34" i="25"/>
  <c r="BG55" i="25"/>
  <c r="AM21" i="25"/>
  <c r="AM22" i="25"/>
  <c r="AM26" i="25"/>
  <c r="AM30" i="25"/>
  <c r="AM34" i="25"/>
  <c r="AM38" i="25"/>
  <c r="AM42" i="25"/>
  <c r="AM46" i="25"/>
  <c r="AM50" i="25"/>
  <c r="AM54" i="25"/>
  <c r="AM33" i="25"/>
  <c r="AM23" i="25"/>
  <c r="AM27" i="25"/>
  <c r="AM31" i="25"/>
  <c r="AM35" i="25"/>
  <c r="AM39" i="25"/>
  <c r="AM43" i="25"/>
  <c r="AM47" i="25"/>
  <c r="AM51" i="25"/>
  <c r="AM55" i="25"/>
  <c r="AM29" i="25"/>
  <c r="AM41" i="25"/>
  <c r="AM49" i="25"/>
  <c r="AM57" i="25"/>
  <c r="AM24" i="25"/>
  <c r="AM28" i="25"/>
  <c r="AM32" i="25"/>
  <c r="AM36" i="25"/>
  <c r="AM40" i="25"/>
  <c r="AM44" i="25"/>
  <c r="AM48" i="25"/>
  <c r="AM52" i="25"/>
  <c r="AM56" i="25"/>
  <c r="AM25" i="25"/>
  <c r="AM37" i="25"/>
  <c r="AM45" i="25"/>
  <c r="AM53" i="25"/>
  <c r="Z21" i="25"/>
  <c r="Z22" i="25"/>
  <c r="Z26" i="25"/>
  <c r="Z30" i="25"/>
  <c r="Z34" i="25"/>
  <c r="Z38" i="25"/>
  <c r="Z42" i="25"/>
  <c r="Z46" i="25"/>
  <c r="Z50" i="25"/>
  <c r="Z54" i="25"/>
  <c r="Z29" i="25"/>
  <c r="Z37" i="25"/>
  <c r="Z45" i="25"/>
  <c r="Z23" i="25"/>
  <c r="Z27" i="25"/>
  <c r="Z31" i="25"/>
  <c r="Z35" i="25"/>
  <c r="Z39" i="25"/>
  <c r="Z43" i="25"/>
  <c r="Z47" i="25"/>
  <c r="Z51" i="25"/>
  <c r="Z55" i="25"/>
  <c r="Z33" i="25"/>
  <c r="Z41" i="25"/>
  <c r="Z49" i="25"/>
  <c r="Z53" i="25"/>
  <c r="Z57" i="25"/>
  <c r="Z24" i="25"/>
  <c r="Z28" i="25"/>
  <c r="Z32" i="25"/>
  <c r="Z36" i="25"/>
  <c r="Z40" i="25"/>
  <c r="Z44" i="25"/>
  <c r="Z48" i="25"/>
  <c r="Z52" i="25"/>
  <c r="Z56" i="25"/>
  <c r="Z25" i="25"/>
  <c r="M21" i="25"/>
  <c r="M22" i="25"/>
  <c r="M26" i="25"/>
  <c r="M30" i="25"/>
  <c r="M34" i="25"/>
  <c r="M38" i="25"/>
  <c r="M42" i="25"/>
  <c r="M46" i="25"/>
  <c r="M50" i="25"/>
  <c r="M54" i="25"/>
  <c r="M29" i="25"/>
  <c r="M41" i="25"/>
  <c r="M49" i="25"/>
  <c r="M23" i="25"/>
  <c r="M27" i="25"/>
  <c r="M31" i="25"/>
  <c r="M35" i="25"/>
  <c r="M39" i="25"/>
  <c r="M43" i="25"/>
  <c r="M47" i="25"/>
  <c r="M51" i="25"/>
  <c r="M55" i="25"/>
  <c r="M33" i="25"/>
  <c r="M45" i="25"/>
  <c r="M57" i="25"/>
  <c r="M24" i="25"/>
  <c r="M28" i="25"/>
  <c r="M32" i="25"/>
  <c r="M36" i="25"/>
  <c r="M40" i="25"/>
  <c r="M44" i="25"/>
  <c r="M48" i="25"/>
  <c r="M52" i="25"/>
  <c r="M56" i="25"/>
  <c r="M53" i="25"/>
  <c r="AB17" i="25"/>
  <c r="BB17" i="25"/>
  <c r="CB16" i="25"/>
  <c r="AO17" i="25"/>
  <c r="BO17" i="25"/>
  <c r="B17" i="25"/>
  <c r="O17" i="25"/>
  <c r="CB14" i="25"/>
  <c r="CB14" i="20"/>
  <c r="BB17" i="21"/>
  <c r="BO17" i="21"/>
  <c r="BO17" i="20"/>
  <c r="B17" i="20"/>
  <c r="AB17" i="20"/>
  <c r="O17" i="21"/>
  <c r="O17" i="20"/>
  <c r="CB14" i="19"/>
  <c r="AO17" i="21"/>
  <c r="CB14" i="21"/>
  <c r="AB17" i="21"/>
  <c r="CB16" i="21"/>
  <c r="B17" i="21"/>
  <c r="AO17" i="20"/>
  <c r="CB16" i="20"/>
  <c r="BB17" i="20"/>
  <c r="I24" i="26" l="1"/>
  <c r="I12" i="27" s="1"/>
  <c r="I23" i="26"/>
  <c r="I25" i="26"/>
  <c r="I13" i="27" s="1"/>
  <c r="I21" i="26"/>
  <c r="I9" i="27" s="1"/>
  <c r="C21" i="26"/>
  <c r="CC19" i="19"/>
  <c r="B5" i="27"/>
  <c r="CB5" i="27" s="1"/>
  <c r="CB4" i="27"/>
  <c r="CB21" i="25"/>
  <c r="CB26" i="25"/>
  <c r="CB30" i="25"/>
  <c r="CB34" i="25"/>
  <c r="CB38" i="25"/>
  <c r="CB42" i="25"/>
  <c r="CB46" i="25"/>
  <c r="CB50" i="25"/>
  <c r="CB32" i="25"/>
  <c r="CB40" i="25"/>
  <c r="CB29" i="25"/>
  <c r="CB35" i="25"/>
  <c r="CB39" i="25"/>
  <c r="CB51" i="25"/>
  <c r="CB55" i="25"/>
  <c r="CB44" i="25"/>
  <c r="CB45" i="25"/>
  <c r="CB57" i="25"/>
  <c r="CB24" i="25"/>
  <c r="CB48" i="25"/>
  <c r="CB23" i="25"/>
  <c r="CB31" i="25"/>
  <c r="CB47" i="25"/>
  <c r="CB28" i="25"/>
  <c r="CB33" i="25"/>
  <c r="CB41" i="25"/>
  <c r="CB49" i="25"/>
  <c r="CC40" i="19"/>
  <c r="CC50" i="19"/>
  <c r="CC37" i="19"/>
  <c r="CC24" i="19"/>
  <c r="CC46" i="19"/>
  <c r="CC36" i="19"/>
  <c r="CC47" i="19"/>
  <c r="CC53" i="19"/>
  <c r="CC21" i="19"/>
  <c r="CC43" i="19"/>
  <c r="CC30" i="19"/>
  <c r="CC33" i="19"/>
  <c r="CC20" i="19"/>
  <c r="CC55" i="19"/>
  <c r="CC39" i="19"/>
  <c r="CC23" i="19"/>
  <c r="CC42" i="19"/>
  <c r="CC26" i="19"/>
  <c r="CC45" i="19"/>
  <c r="CC29" i="19"/>
  <c r="CC48" i="19"/>
  <c r="CC32" i="19"/>
  <c r="CC31" i="19"/>
  <c r="CC34" i="19"/>
  <c r="CC27" i="19"/>
  <c r="CC49" i="19"/>
  <c r="CC52" i="19"/>
  <c r="CC51" i="19"/>
  <c r="CC35" i="19"/>
  <c r="CC54" i="19"/>
  <c r="CC38" i="19"/>
  <c r="CC22" i="19"/>
  <c r="CC41" i="19"/>
  <c r="CC25" i="19"/>
  <c r="CC44" i="19"/>
  <c r="CC28" i="19"/>
  <c r="BP33" i="26"/>
  <c r="BO33" i="26" s="1"/>
  <c r="BP49" i="26"/>
  <c r="BO49" i="26" s="1"/>
  <c r="BP30" i="26"/>
  <c r="BO30" i="26" s="1"/>
  <c r="BP46" i="26"/>
  <c r="BO46" i="26" s="1"/>
  <c r="BP21" i="26"/>
  <c r="BO21" i="26" s="1"/>
  <c r="BP31" i="26"/>
  <c r="BO31" i="26" s="1"/>
  <c r="BP47" i="26"/>
  <c r="BO47" i="26" s="1"/>
  <c r="BP32" i="26"/>
  <c r="BO32" i="26" s="1"/>
  <c r="BP36" i="26"/>
  <c r="BO36" i="26" s="1"/>
  <c r="BP24" i="26"/>
  <c r="BO24" i="26" s="1"/>
  <c r="BP37" i="26"/>
  <c r="BO37" i="26" s="1"/>
  <c r="BP43" i="26"/>
  <c r="BO43" i="26" s="1"/>
  <c r="BP27" i="26"/>
  <c r="BO27" i="26" s="1"/>
  <c r="BP51" i="26"/>
  <c r="BO51" i="26" s="1"/>
  <c r="BP35" i="26"/>
  <c r="BO35" i="26" s="1"/>
  <c r="BP54" i="26"/>
  <c r="BO54" i="26" s="1"/>
  <c r="BP38" i="26"/>
  <c r="BO38" i="26" s="1"/>
  <c r="BP22" i="26"/>
  <c r="BO22" i="26" s="1"/>
  <c r="BP56" i="26"/>
  <c r="BO56" i="26" s="1"/>
  <c r="BP57" i="26"/>
  <c r="BO57" i="26" s="1"/>
  <c r="BP41" i="26"/>
  <c r="BO41" i="26" s="1"/>
  <c r="BP25" i="26"/>
  <c r="BO25" i="26" s="1"/>
  <c r="BP52" i="26"/>
  <c r="BO52" i="26" s="1"/>
  <c r="BP44" i="26"/>
  <c r="BO44" i="26" s="1"/>
  <c r="BP40" i="26"/>
  <c r="BO40" i="26" s="1"/>
  <c r="BP48" i="26"/>
  <c r="BO48" i="26" s="1"/>
  <c r="BP45" i="26"/>
  <c r="BO45" i="26" s="1"/>
  <c r="BP29" i="26"/>
  <c r="BO29" i="26" s="1"/>
  <c r="BP53" i="26"/>
  <c r="BO53" i="26" s="1"/>
  <c r="BG50" i="26"/>
  <c r="BG38" i="27" s="1"/>
  <c r="BG21" i="26"/>
  <c r="BG9" i="27" s="1"/>
  <c r="BG36" i="26"/>
  <c r="BG24" i="27" s="1"/>
  <c r="BP50" i="26"/>
  <c r="BO50" i="26" s="1"/>
  <c r="BP34" i="26"/>
  <c r="BO34" i="26" s="1"/>
  <c r="BP42" i="26"/>
  <c r="BO42" i="26" s="1"/>
  <c r="BP26" i="26"/>
  <c r="BO26" i="26" s="1"/>
  <c r="BP28" i="26"/>
  <c r="BO28" i="26" s="1"/>
  <c r="BP55" i="26"/>
  <c r="BO55" i="26" s="1"/>
  <c r="BP39" i="26"/>
  <c r="BO39" i="26" s="1"/>
  <c r="BP23" i="26"/>
  <c r="BO23" i="26" s="1"/>
  <c r="BG29" i="26"/>
  <c r="BG17" i="27" s="1"/>
  <c r="BG27" i="26"/>
  <c r="BG15" i="27" s="1"/>
  <c r="BG57" i="26"/>
  <c r="BG45" i="27" s="1"/>
  <c r="BG34" i="26"/>
  <c r="BG22" i="27" s="1"/>
  <c r="BG37" i="26"/>
  <c r="BG25" i="27" s="1"/>
  <c r="BG31" i="26"/>
  <c r="BG19" i="27" s="1"/>
  <c r="BG45" i="26"/>
  <c r="BG33" i="27" s="1"/>
  <c r="AV44" i="26"/>
  <c r="AV32" i="27" s="1"/>
  <c r="AV38" i="26"/>
  <c r="AV26" i="27" s="1"/>
  <c r="AR31" i="26"/>
  <c r="AR19" i="27" s="1"/>
  <c r="AR37" i="26"/>
  <c r="AR25" i="27" s="1"/>
  <c r="AR54" i="26"/>
  <c r="AR38" i="26"/>
  <c r="AR22" i="26"/>
  <c r="AR10" i="27" s="1"/>
  <c r="AP27" i="26"/>
  <c r="C49" i="26"/>
  <c r="C52" i="26"/>
  <c r="C36" i="26"/>
  <c r="C41" i="26"/>
  <c r="E53" i="26"/>
  <c r="E41" i="27" s="1"/>
  <c r="E50" i="26"/>
  <c r="E38" i="27" s="1"/>
  <c r="E34" i="26"/>
  <c r="E22" i="27" s="1"/>
  <c r="E21" i="26"/>
  <c r="E9" i="27" s="1"/>
  <c r="G41" i="26"/>
  <c r="G29" i="27" s="1"/>
  <c r="G47" i="26"/>
  <c r="G35" i="27" s="1"/>
  <c r="G31" i="26"/>
  <c r="G19" i="27" s="1"/>
  <c r="I42" i="26"/>
  <c r="I30" i="27" s="1"/>
  <c r="I26" i="26"/>
  <c r="I14" i="27" s="1"/>
  <c r="K45" i="26"/>
  <c r="K33" i="27" s="1"/>
  <c r="K55" i="26"/>
  <c r="K43" i="27" s="1"/>
  <c r="K39" i="26"/>
  <c r="K27" i="27" s="1"/>
  <c r="K23" i="26"/>
  <c r="P43" i="26"/>
  <c r="P27" i="26"/>
  <c r="P46" i="26"/>
  <c r="P30" i="26"/>
  <c r="T44" i="26"/>
  <c r="T32" i="27" s="1"/>
  <c r="T28" i="26"/>
  <c r="T16" i="27" s="1"/>
  <c r="T57" i="26"/>
  <c r="T45" i="27" s="1"/>
  <c r="T49" i="26"/>
  <c r="T37" i="27" s="1"/>
  <c r="T41" i="26"/>
  <c r="T29" i="27" s="1"/>
  <c r="T33" i="26"/>
  <c r="T21" i="27" s="1"/>
  <c r="X41" i="26"/>
  <c r="X29" i="27" s="1"/>
  <c r="X33" i="26"/>
  <c r="X21" i="27" s="1"/>
  <c r="X52" i="26"/>
  <c r="X40" i="27" s="1"/>
  <c r="X36" i="26"/>
  <c r="X24" i="27" s="1"/>
  <c r="R50" i="26"/>
  <c r="R38" i="27" s="1"/>
  <c r="R34" i="26"/>
  <c r="R22" i="27" s="1"/>
  <c r="R43" i="26"/>
  <c r="R31" i="27" s="1"/>
  <c r="R25" i="26"/>
  <c r="R13" i="27" s="1"/>
  <c r="V32" i="26"/>
  <c r="V20" i="27" s="1"/>
  <c r="V42" i="26"/>
  <c r="V30" i="27" s="1"/>
  <c r="V57" i="26"/>
  <c r="V45" i="27" s="1"/>
  <c r="V25" i="26"/>
  <c r="V13" i="27" s="1"/>
  <c r="AK51" i="26"/>
  <c r="AK39" i="27" s="1"/>
  <c r="AK35" i="26"/>
  <c r="AK23" i="27" s="1"/>
  <c r="AK54" i="26"/>
  <c r="AK42" i="27" s="1"/>
  <c r="AK38" i="26"/>
  <c r="AK26" i="27" s="1"/>
  <c r="AK22" i="26"/>
  <c r="AK10" i="27" s="1"/>
  <c r="AC45" i="26"/>
  <c r="AC37" i="26"/>
  <c r="AC56" i="26"/>
  <c r="AC32" i="26"/>
  <c r="AC24" i="26"/>
  <c r="AP43" i="26"/>
  <c r="C37" i="26"/>
  <c r="C48" i="26"/>
  <c r="C32" i="26"/>
  <c r="C20" i="27" s="1"/>
  <c r="C55" i="26"/>
  <c r="C39" i="26"/>
  <c r="C23" i="26"/>
  <c r="C42" i="26"/>
  <c r="C26" i="26"/>
  <c r="E45" i="26"/>
  <c r="E33" i="27" s="1"/>
  <c r="G56" i="26"/>
  <c r="G44" i="27" s="1"/>
  <c r="G40" i="26"/>
  <c r="G28" i="27" s="1"/>
  <c r="G24" i="26"/>
  <c r="G12" i="27" s="1"/>
  <c r="G29" i="26"/>
  <c r="G17" i="27" s="1"/>
  <c r="G43" i="26"/>
  <c r="G31" i="27" s="1"/>
  <c r="G27" i="26"/>
  <c r="G50" i="26"/>
  <c r="G38" i="27" s="1"/>
  <c r="G34" i="26"/>
  <c r="G21" i="26"/>
  <c r="G9" i="27" s="1"/>
  <c r="K52" i="26"/>
  <c r="K40" i="27" s="1"/>
  <c r="K36" i="26"/>
  <c r="K24" i="27" s="1"/>
  <c r="K41" i="26"/>
  <c r="K29" i="27" s="1"/>
  <c r="K51" i="26"/>
  <c r="K39" i="27" s="1"/>
  <c r="K35" i="26"/>
  <c r="K23" i="27" s="1"/>
  <c r="K42" i="26"/>
  <c r="K30" i="27" s="1"/>
  <c r="K26" i="26"/>
  <c r="K14" i="27" s="1"/>
  <c r="P49" i="26"/>
  <c r="P33" i="26"/>
  <c r="P52" i="26"/>
  <c r="P44" i="26"/>
  <c r="P28" i="26"/>
  <c r="T50" i="26"/>
  <c r="T38" i="27" s="1"/>
  <c r="T34" i="26"/>
  <c r="T47" i="26"/>
  <c r="T35" i="27" s="1"/>
  <c r="T31" i="26"/>
  <c r="T19" i="27" s="1"/>
  <c r="X55" i="26"/>
  <c r="X43" i="27" s="1"/>
  <c r="X39" i="26"/>
  <c r="X27" i="27" s="1"/>
  <c r="X23" i="26"/>
  <c r="X11" i="27" s="1"/>
  <c r="X42" i="26"/>
  <c r="X30" i="27" s="1"/>
  <c r="X26" i="26"/>
  <c r="X14" i="27" s="1"/>
  <c r="R56" i="26"/>
  <c r="R40" i="26"/>
  <c r="R28" i="27" s="1"/>
  <c r="R24" i="26"/>
  <c r="R12" i="27" s="1"/>
  <c r="R21" i="26"/>
  <c r="R9" i="27" s="1"/>
  <c r="V26" i="26"/>
  <c r="V14" i="27" s="1"/>
  <c r="V48" i="26"/>
  <c r="V36" i="27" s="1"/>
  <c r="V55" i="26"/>
  <c r="V43" i="27" s="1"/>
  <c r="V39" i="26"/>
  <c r="V27" i="27" s="1"/>
  <c r="V23" i="26"/>
  <c r="V11" i="27" s="1"/>
  <c r="V28" i="26"/>
  <c r="V16" i="27" s="1"/>
  <c r="AK49" i="26"/>
  <c r="AK37" i="27" s="1"/>
  <c r="AK33" i="26"/>
  <c r="AK21" i="27" s="1"/>
  <c r="AK44" i="26"/>
  <c r="AK32" i="27" s="1"/>
  <c r="AK28" i="26"/>
  <c r="AK16" i="27" s="1"/>
  <c r="AC43" i="26"/>
  <c r="AC27" i="26"/>
  <c r="AC54" i="26"/>
  <c r="AC38" i="26"/>
  <c r="AC22" i="26"/>
  <c r="AV28" i="26"/>
  <c r="AV16" i="27" s="1"/>
  <c r="AV53" i="26"/>
  <c r="AV41" i="27" s="1"/>
  <c r="AV45" i="26"/>
  <c r="AV33" i="27" s="1"/>
  <c r="AV22" i="26"/>
  <c r="AV10" i="27" s="1"/>
  <c r="C29" i="26"/>
  <c r="C43" i="26"/>
  <c r="C27" i="26"/>
  <c r="C46" i="26"/>
  <c r="C30" i="26"/>
  <c r="E29" i="26"/>
  <c r="E17" i="27" s="1"/>
  <c r="E43" i="26"/>
  <c r="E31" i="27" s="1"/>
  <c r="E27" i="26"/>
  <c r="E15" i="27" s="1"/>
  <c r="E41" i="26"/>
  <c r="G25" i="26"/>
  <c r="G13" i="27" s="1"/>
  <c r="G44" i="26"/>
  <c r="G32" i="27" s="1"/>
  <c r="G28" i="26"/>
  <c r="G54" i="26"/>
  <c r="G42" i="27" s="1"/>
  <c r="G38" i="26"/>
  <c r="G22" i="26"/>
  <c r="I44" i="26"/>
  <c r="I32" i="27" s="1"/>
  <c r="I28" i="26"/>
  <c r="I16" i="27" s="1"/>
  <c r="I29" i="26"/>
  <c r="I17" i="27" s="1"/>
  <c r="I33" i="26"/>
  <c r="K56" i="26"/>
  <c r="K44" i="27" s="1"/>
  <c r="K40" i="26"/>
  <c r="K28" i="27" s="1"/>
  <c r="K24" i="26"/>
  <c r="K12" i="27" s="1"/>
  <c r="K46" i="26"/>
  <c r="K34" i="27" s="1"/>
  <c r="C33" i="26"/>
  <c r="C21" i="27" s="1"/>
  <c r="E48" i="26"/>
  <c r="E36" i="27" s="1"/>
  <c r="E32" i="26"/>
  <c r="E20" i="27" s="1"/>
  <c r="E55" i="26"/>
  <c r="E43" i="27" s="1"/>
  <c r="E39" i="26"/>
  <c r="E27" i="27" s="1"/>
  <c r="E23" i="26"/>
  <c r="E11" i="27" s="1"/>
  <c r="E37" i="26"/>
  <c r="E25" i="27" s="1"/>
  <c r="E46" i="26"/>
  <c r="E34" i="27" s="1"/>
  <c r="E30" i="26"/>
  <c r="E18" i="27" s="1"/>
  <c r="I40" i="26"/>
  <c r="I28" i="27" s="1"/>
  <c r="K30" i="26"/>
  <c r="K18" i="27" s="1"/>
  <c r="P51" i="26"/>
  <c r="P35" i="26"/>
  <c r="P54" i="26"/>
  <c r="P38" i="26"/>
  <c r="P22" i="26"/>
  <c r="T52" i="26"/>
  <c r="T40" i="27" s="1"/>
  <c r="T36" i="26"/>
  <c r="T24" i="27" s="1"/>
  <c r="T25" i="26"/>
  <c r="T13" i="27" s="1"/>
  <c r="X57" i="26"/>
  <c r="X45" i="27" s="1"/>
  <c r="X49" i="26"/>
  <c r="X37" i="27" s="1"/>
  <c r="X25" i="26"/>
  <c r="X13" i="27" s="1"/>
  <c r="X44" i="26"/>
  <c r="X32" i="27" s="1"/>
  <c r="X28" i="26"/>
  <c r="X16" i="27" s="1"/>
  <c r="X21" i="26"/>
  <c r="X9" i="27" s="1"/>
  <c r="R51" i="26"/>
  <c r="R39" i="27" s="1"/>
  <c r="R23" i="26"/>
  <c r="R11" i="27" s="1"/>
  <c r="R42" i="26"/>
  <c r="R30" i="27" s="1"/>
  <c r="R26" i="26"/>
  <c r="R14" i="27" s="1"/>
  <c r="R55" i="26"/>
  <c r="R43" i="27" s="1"/>
  <c r="V50" i="26"/>
  <c r="V38" i="27" s="1"/>
  <c r="V49" i="26"/>
  <c r="V37" i="27" s="1"/>
  <c r="V41" i="26"/>
  <c r="V29" i="27" s="1"/>
  <c r="V33" i="26"/>
  <c r="V21" i="27" s="1"/>
  <c r="V30" i="26"/>
  <c r="V18" i="27" s="1"/>
  <c r="AK43" i="26"/>
  <c r="AK31" i="27" s="1"/>
  <c r="AK27" i="26"/>
  <c r="AK15" i="27" s="1"/>
  <c r="AK46" i="26"/>
  <c r="AK34" i="27" s="1"/>
  <c r="AK30" i="26"/>
  <c r="AK18" i="27" s="1"/>
  <c r="AC53" i="26"/>
  <c r="AC29" i="26"/>
  <c r="AC48" i="26"/>
  <c r="AC40" i="26"/>
  <c r="AV46" i="26"/>
  <c r="AV34" i="27" s="1"/>
  <c r="AV48" i="26"/>
  <c r="AV36" i="27" s="1"/>
  <c r="AV42" i="26"/>
  <c r="AV30" i="27" s="1"/>
  <c r="AV37" i="26"/>
  <c r="AV25" i="27" s="1"/>
  <c r="AV29" i="26"/>
  <c r="AV17" i="27" s="1"/>
  <c r="AR39" i="26"/>
  <c r="AR27" i="27" s="1"/>
  <c r="AR49" i="26"/>
  <c r="AR37" i="27" s="1"/>
  <c r="AR43" i="26"/>
  <c r="AR31" i="27" s="1"/>
  <c r="AR45" i="26"/>
  <c r="AR56" i="26"/>
  <c r="AR44" i="27" s="1"/>
  <c r="AR48" i="26"/>
  <c r="AR40" i="26"/>
  <c r="AR28" i="27" s="1"/>
  <c r="AR32" i="26"/>
  <c r="AR20" i="27" s="1"/>
  <c r="AR24" i="26"/>
  <c r="AR12" i="27" s="1"/>
  <c r="AT50" i="26"/>
  <c r="AT38" i="27" s="1"/>
  <c r="AT34" i="26"/>
  <c r="AT22" i="27" s="1"/>
  <c r="AT22" i="26"/>
  <c r="AT44" i="26"/>
  <c r="AT32" i="27" s="1"/>
  <c r="AT26" i="26"/>
  <c r="AT14" i="27" s="1"/>
  <c r="AT51" i="26"/>
  <c r="AT39" i="27" s="1"/>
  <c r="AT43" i="26"/>
  <c r="AT31" i="27" s="1"/>
  <c r="AT35" i="26"/>
  <c r="AT23" i="27" s="1"/>
  <c r="AT27" i="26"/>
  <c r="AT15" i="27" s="1"/>
  <c r="AP45" i="26"/>
  <c r="AP29" i="26"/>
  <c r="AP47" i="26"/>
  <c r="AP31" i="26"/>
  <c r="AP54" i="26"/>
  <c r="AP46" i="26"/>
  <c r="AP38" i="26"/>
  <c r="AP30" i="26"/>
  <c r="AP22" i="26"/>
  <c r="AX47" i="26"/>
  <c r="AX35" i="27" s="1"/>
  <c r="AX31" i="26"/>
  <c r="AX19" i="27" s="1"/>
  <c r="AX53" i="26"/>
  <c r="AX41" i="27" s="1"/>
  <c r="AX37" i="26"/>
  <c r="AX25" i="27" s="1"/>
  <c r="AX56" i="26"/>
  <c r="AX44" i="27" s="1"/>
  <c r="AX48" i="26"/>
  <c r="AX36" i="27" s="1"/>
  <c r="AX40" i="26"/>
  <c r="AX28" i="27" s="1"/>
  <c r="AX32" i="26"/>
  <c r="AX20" i="27" s="1"/>
  <c r="AX24" i="26"/>
  <c r="AX12" i="27" s="1"/>
  <c r="I55" i="26"/>
  <c r="I43" i="27" s="1"/>
  <c r="I54" i="26"/>
  <c r="I42" i="27" s="1"/>
  <c r="K29" i="26"/>
  <c r="K17" i="27" s="1"/>
  <c r="P57" i="26"/>
  <c r="P25" i="26"/>
  <c r="P36" i="26"/>
  <c r="P21" i="26"/>
  <c r="T42" i="26"/>
  <c r="T30" i="27" s="1"/>
  <c r="T26" i="26"/>
  <c r="T14" i="27" s="1"/>
  <c r="T55" i="26"/>
  <c r="T43" i="27" s="1"/>
  <c r="T39" i="26"/>
  <c r="T27" i="27" s="1"/>
  <c r="T23" i="26"/>
  <c r="T11" i="27" s="1"/>
  <c r="X47" i="26"/>
  <c r="X35" i="27" s="1"/>
  <c r="X31" i="26"/>
  <c r="X19" i="27" s="1"/>
  <c r="X50" i="26"/>
  <c r="X38" i="27" s="1"/>
  <c r="X34" i="26"/>
  <c r="X22" i="27" s="1"/>
  <c r="R41" i="26"/>
  <c r="R29" i="27" s="1"/>
  <c r="R35" i="26"/>
  <c r="R23" i="27" s="1"/>
  <c r="R48" i="26"/>
  <c r="R36" i="27" s="1"/>
  <c r="R32" i="26"/>
  <c r="R20" i="27" s="1"/>
  <c r="R49" i="26"/>
  <c r="R37" i="27" s="1"/>
  <c r="R39" i="26"/>
  <c r="R27" i="27" s="1"/>
  <c r="V40" i="26"/>
  <c r="V28" i="27" s="1"/>
  <c r="V47" i="26"/>
  <c r="V35" i="27" s="1"/>
  <c r="V31" i="26"/>
  <c r="V19" i="27" s="1"/>
  <c r="AK57" i="26"/>
  <c r="AK45" i="27" s="1"/>
  <c r="AK41" i="26"/>
  <c r="AK29" i="27" s="1"/>
  <c r="AK25" i="26"/>
  <c r="AK13" i="27" s="1"/>
  <c r="AK52" i="26"/>
  <c r="AK40" i="27" s="1"/>
  <c r="AK36" i="26"/>
  <c r="AK24" i="27" s="1"/>
  <c r="AK21" i="26"/>
  <c r="AK9" i="27" s="1"/>
  <c r="AC51" i="26"/>
  <c r="AC35" i="26"/>
  <c r="AC46" i="26"/>
  <c r="AC30" i="26"/>
  <c r="AV40" i="26"/>
  <c r="AV28" i="27" s="1"/>
  <c r="AV34" i="26"/>
  <c r="AV22" i="27" s="1"/>
  <c r="AV24" i="26"/>
  <c r="AV12" i="27" s="1"/>
  <c r="AV51" i="26"/>
  <c r="AV39" i="27" s="1"/>
  <c r="AV43" i="26"/>
  <c r="AV31" i="27" s="1"/>
  <c r="AV35" i="26"/>
  <c r="AV23" i="27" s="1"/>
  <c r="AV27" i="26"/>
  <c r="AV15" i="27" s="1"/>
  <c r="AV21" i="26"/>
  <c r="AV9" i="27" s="1"/>
  <c r="AR41" i="26"/>
  <c r="AR29" i="27" s="1"/>
  <c r="AR35" i="26"/>
  <c r="AR46" i="26"/>
  <c r="AR34" i="27" s="1"/>
  <c r="AR30" i="26"/>
  <c r="AR18" i="27" s="1"/>
  <c r="AT46" i="26"/>
  <c r="AT34" i="27" s="1"/>
  <c r="AT30" i="26"/>
  <c r="AT18" i="27" s="1"/>
  <c r="AT56" i="26"/>
  <c r="AT44" i="27" s="1"/>
  <c r="AT40" i="26"/>
  <c r="AT28" i="27" s="1"/>
  <c r="AT57" i="26"/>
  <c r="AT45" i="27" s="1"/>
  <c r="AT49" i="26"/>
  <c r="AT41" i="26"/>
  <c r="AT33" i="26"/>
  <c r="AT21" i="27" s="1"/>
  <c r="AT25" i="26"/>
  <c r="AT13" i="27" s="1"/>
  <c r="AP57" i="26"/>
  <c r="AP41" i="26"/>
  <c r="AP25" i="26"/>
  <c r="AP52" i="26"/>
  <c r="AP44" i="26"/>
  <c r="AP36" i="26"/>
  <c r="AP28" i="26"/>
  <c r="I39" i="26"/>
  <c r="I27" i="27" s="1"/>
  <c r="I38" i="26"/>
  <c r="I26" i="27" s="1"/>
  <c r="K57" i="26"/>
  <c r="K45" i="27" s="1"/>
  <c r="P41" i="26"/>
  <c r="C25" i="26"/>
  <c r="C44" i="26"/>
  <c r="C28" i="26"/>
  <c r="C51" i="26"/>
  <c r="C35" i="26"/>
  <c r="C53" i="26"/>
  <c r="C54" i="26"/>
  <c r="C38" i="26"/>
  <c r="C22" i="26"/>
  <c r="E25" i="26"/>
  <c r="E13" i="27" s="1"/>
  <c r="E44" i="26"/>
  <c r="E32" i="27" s="1"/>
  <c r="E28" i="26"/>
  <c r="E51" i="26"/>
  <c r="E39" i="27" s="1"/>
  <c r="E35" i="26"/>
  <c r="E23" i="27" s="1"/>
  <c r="E57" i="26"/>
  <c r="E45" i="27" s="1"/>
  <c r="E33" i="26"/>
  <c r="E21" i="27" s="1"/>
  <c r="E42" i="26"/>
  <c r="E30" i="27" s="1"/>
  <c r="E26" i="26"/>
  <c r="E14" i="27" s="1"/>
  <c r="G45" i="26"/>
  <c r="G33" i="27" s="1"/>
  <c r="G52" i="26"/>
  <c r="G40" i="27" s="1"/>
  <c r="G36" i="26"/>
  <c r="G24" i="27" s="1"/>
  <c r="G57" i="26"/>
  <c r="G45" i="27" s="1"/>
  <c r="G55" i="26"/>
  <c r="G43" i="27" s="1"/>
  <c r="G39" i="26"/>
  <c r="G27" i="27" s="1"/>
  <c r="G23" i="26"/>
  <c r="G11" i="27" s="1"/>
  <c r="G46" i="26"/>
  <c r="G34" i="27" s="1"/>
  <c r="G30" i="26"/>
  <c r="G18" i="27" s="1"/>
  <c r="I52" i="26"/>
  <c r="I40" i="27" s="1"/>
  <c r="I36" i="26"/>
  <c r="I24" i="27" s="1"/>
  <c r="I49" i="26"/>
  <c r="I37" i="27" s="1"/>
  <c r="I51" i="26"/>
  <c r="I39" i="27" s="1"/>
  <c r="I35" i="26"/>
  <c r="I23" i="27" s="1"/>
  <c r="I57" i="26"/>
  <c r="I45" i="27" s="1"/>
  <c r="I50" i="26"/>
  <c r="I38" i="27" s="1"/>
  <c r="I34" i="26"/>
  <c r="I22" i="27" s="1"/>
  <c r="K48" i="26"/>
  <c r="K36" i="27" s="1"/>
  <c r="K32" i="26"/>
  <c r="K20" i="27" s="1"/>
  <c r="K53" i="26"/>
  <c r="K41" i="27" s="1"/>
  <c r="K37" i="26"/>
  <c r="K25" i="27" s="1"/>
  <c r="K47" i="26"/>
  <c r="K35" i="27" s="1"/>
  <c r="K31" i="26"/>
  <c r="K19" i="27" s="1"/>
  <c r="K54" i="26"/>
  <c r="K42" i="27" s="1"/>
  <c r="K38" i="26"/>
  <c r="K26" i="27" s="1"/>
  <c r="K22" i="26"/>
  <c r="K10" i="27" s="1"/>
  <c r="P55" i="26"/>
  <c r="P47" i="26"/>
  <c r="P39" i="26"/>
  <c r="P31" i="26"/>
  <c r="P23" i="26"/>
  <c r="P50" i="26"/>
  <c r="P42" i="26"/>
  <c r="P34" i="26"/>
  <c r="P26" i="26"/>
  <c r="T56" i="26"/>
  <c r="T44" i="27" s="1"/>
  <c r="T48" i="26"/>
  <c r="T36" i="27" s="1"/>
  <c r="T40" i="26"/>
  <c r="T28" i="27" s="1"/>
  <c r="T32" i="26"/>
  <c r="T20" i="27" s="1"/>
  <c r="T24" i="26"/>
  <c r="T12" i="27" s="1"/>
  <c r="T53" i="26"/>
  <c r="T41" i="27" s="1"/>
  <c r="T45" i="26"/>
  <c r="T33" i="27" s="1"/>
  <c r="T37" i="26"/>
  <c r="T25" i="27" s="1"/>
  <c r="T29" i="26"/>
  <c r="T17" i="27" s="1"/>
  <c r="T21" i="26"/>
  <c r="T9" i="27" s="1"/>
  <c r="X53" i="26"/>
  <c r="X41" i="27" s="1"/>
  <c r="X45" i="26"/>
  <c r="X33" i="27" s="1"/>
  <c r="X37" i="26"/>
  <c r="X25" i="27" s="1"/>
  <c r="X29" i="26"/>
  <c r="X17" i="27" s="1"/>
  <c r="X56" i="26"/>
  <c r="X44" i="27" s="1"/>
  <c r="X48" i="26"/>
  <c r="X36" i="27" s="1"/>
  <c r="X40" i="26"/>
  <c r="X28" i="27" s="1"/>
  <c r="X32" i="26"/>
  <c r="X20" i="27" s="1"/>
  <c r="X24" i="26"/>
  <c r="X12" i="27" s="1"/>
  <c r="R29" i="26"/>
  <c r="R17" i="27" s="1"/>
  <c r="R33" i="26"/>
  <c r="R21" i="27" s="1"/>
  <c r="R54" i="26"/>
  <c r="R42" i="27" s="1"/>
  <c r="R46" i="26"/>
  <c r="R34" i="27" s="1"/>
  <c r="R38" i="26"/>
  <c r="R26" i="27" s="1"/>
  <c r="R30" i="26"/>
  <c r="R18" i="27" s="1"/>
  <c r="R22" i="26"/>
  <c r="R10" i="27" s="1"/>
  <c r="R47" i="26"/>
  <c r="R35" i="27" s="1"/>
  <c r="R37" i="26"/>
  <c r="R25" i="27" s="1"/>
  <c r="V56" i="26"/>
  <c r="V44" i="27" s="1"/>
  <c r="V24" i="26"/>
  <c r="V12" i="27" s="1"/>
  <c r="V46" i="26"/>
  <c r="V34" i="27" s="1"/>
  <c r="V38" i="26"/>
  <c r="V26" i="27" s="1"/>
  <c r="V53" i="26"/>
  <c r="V41" i="27" s="1"/>
  <c r="V45" i="26"/>
  <c r="V33" i="27" s="1"/>
  <c r="V37" i="26"/>
  <c r="V25" i="27" s="1"/>
  <c r="V29" i="26"/>
  <c r="V17" i="27" s="1"/>
  <c r="V54" i="26"/>
  <c r="V42" i="27" s="1"/>
  <c r="V21" i="26"/>
  <c r="V9" i="27" s="1"/>
  <c r="AK55" i="26"/>
  <c r="AK43" i="27" s="1"/>
  <c r="AK47" i="26"/>
  <c r="AK35" i="27" s="1"/>
  <c r="AK39" i="26"/>
  <c r="AK27" i="27" s="1"/>
  <c r="AK31" i="26"/>
  <c r="AK19" i="27" s="1"/>
  <c r="AK23" i="26"/>
  <c r="AK11" i="27" s="1"/>
  <c r="AK50" i="26"/>
  <c r="AK38" i="27" s="1"/>
  <c r="AK42" i="26"/>
  <c r="AK30" i="27" s="1"/>
  <c r="AK34" i="26"/>
  <c r="AK22" i="27" s="1"/>
  <c r="AK26" i="26"/>
  <c r="AK14" i="27" s="1"/>
  <c r="AC57" i="26"/>
  <c r="AC49" i="26"/>
  <c r="AC41" i="26"/>
  <c r="AC33" i="26"/>
  <c r="AC25" i="26"/>
  <c r="AC52" i="26"/>
  <c r="AC44" i="26"/>
  <c r="AC36" i="26"/>
  <c r="AC28" i="26"/>
  <c r="AC21" i="26"/>
  <c r="BC55" i="26"/>
  <c r="BC47" i="26"/>
  <c r="BC39" i="26"/>
  <c r="BC31" i="26"/>
  <c r="BC23" i="26"/>
  <c r="BC50" i="26"/>
  <c r="BC42" i="26"/>
  <c r="BC34" i="26"/>
  <c r="BC26" i="26"/>
  <c r="C57" i="26"/>
  <c r="C56" i="26"/>
  <c r="C40" i="26"/>
  <c r="C24" i="26"/>
  <c r="C47" i="26"/>
  <c r="C31" i="26"/>
  <c r="C45" i="26"/>
  <c r="C50" i="26"/>
  <c r="C34" i="26"/>
  <c r="E56" i="26"/>
  <c r="E44" i="27" s="1"/>
  <c r="E40" i="26"/>
  <c r="E24" i="26"/>
  <c r="E12" i="27" s="1"/>
  <c r="E47" i="26"/>
  <c r="E35" i="27" s="1"/>
  <c r="E31" i="26"/>
  <c r="E19" i="27" s="1"/>
  <c r="E49" i="26"/>
  <c r="E37" i="27" s="1"/>
  <c r="E38" i="26"/>
  <c r="E26" i="27" s="1"/>
  <c r="E22" i="26"/>
  <c r="E10" i="27" s="1"/>
  <c r="G48" i="26"/>
  <c r="G36" i="27" s="1"/>
  <c r="G32" i="26"/>
  <c r="G20" i="27" s="1"/>
  <c r="G49" i="26"/>
  <c r="G37" i="27" s="1"/>
  <c r="G51" i="26"/>
  <c r="G39" i="27" s="1"/>
  <c r="G35" i="26"/>
  <c r="G23" i="27" s="1"/>
  <c r="G33" i="26"/>
  <c r="G21" i="27" s="1"/>
  <c r="G42" i="26"/>
  <c r="G30" i="27" s="1"/>
  <c r="G26" i="26"/>
  <c r="I45" i="26"/>
  <c r="I33" i="27" s="1"/>
  <c r="I48" i="26"/>
  <c r="I36" i="27" s="1"/>
  <c r="I32" i="26"/>
  <c r="I20" i="27" s="1"/>
  <c r="I37" i="26"/>
  <c r="I25" i="27" s="1"/>
  <c r="I47" i="26"/>
  <c r="I35" i="27" s="1"/>
  <c r="I31" i="26"/>
  <c r="I19" i="27" s="1"/>
  <c r="I41" i="26"/>
  <c r="I29" i="27" s="1"/>
  <c r="I46" i="26"/>
  <c r="I34" i="27" s="1"/>
  <c r="I30" i="26"/>
  <c r="I18" i="27" s="1"/>
  <c r="K33" i="26"/>
  <c r="K21" i="27" s="1"/>
  <c r="K44" i="26"/>
  <c r="K32" i="27" s="1"/>
  <c r="K28" i="26"/>
  <c r="K16" i="27" s="1"/>
  <c r="K49" i="26"/>
  <c r="K37" i="27" s="1"/>
  <c r="K25" i="26"/>
  <c r="K13" i="27" s="1"/>
  <c r="K43" i="26"/>
  <c r="K31" i="27" s="1"/>
  <c r="K27" i="26"/>
  <c r="K15" i="27" s="1"/>
  <c r="K50" i="26"/>
  <c r="K38" i="27" s="1"/>
  <c r="K34" i="26"/>
  <c r="K22" i="27" s="1"/>
  <c r="K21" i="26"/>
  <c r="K9" i="27" s="1"/>
  <c r="P53" i="26"/>
  <c r="P45" i="26"/>
  <c r="P37" i="26"/>
  <c r="P29" i="26"/>
  <c r="P56" i="26"/>
  <c r="P48" i="26"/>
  <c r="P40" i="26"/>
  <c r="P32" i="26"/>
  <c r="P24" i="26"/>
  <c r="T54" i="26"/>
  <c r="T42" i="27" s="1"/>
  <c r="T46" i="26"/>
  <c r="T34" i="27" s="1"/>
  <c r="T38" i="26"/>
  <c r="T26" i="27" s="1"/>
  <c r="T30" i="26"/>
  <c r="T18" i="27" s="1"/>
  <c r="T22" i="26"/>
  <c r="T10" i="27" s="1"/>
  <c r="T51" i="26"/>
  <c r="T39" i="27" s="1"/>
  <c r="T43" i="26"/>
  <c r="T31" i="27" s="1"/>
  <c r="T35" i="26"/>
  <c r="T23" i="27" s="1"/>
  <c r="T27" i="26"/>
  <c r="T15" i="27" s="1"/>
  <c r="X51" i="26"/>
  <c r="X39" i="27" s="1"/>
  <c r="X43" i="26"/>
  <c r="X31" i="27" s="1"/>
  <c r="X35" i="26"/>
  <c r="X23" i="27" s="1"/>
  <c r="X27" i="26"/>
  <c r="X15" i="27" s="1"/>
  <c r="X54" i="26"/>
  <c r="X42" i="27" s="1"/>
  <c r="X46" i="26"/>
  <c r="X34" i="27" s="1"/>
  <c r="X38" i="26"/>
  <c r="X26" i="27" s="1"/>
  <c r="X30" i="26"/>
  <c r="X18" i="27" s="1"/>
  <c r="X22" i="26"/>
  <c r="X10" i="27" s="1"/>
  <c r="R53" i="26"/>
  <c r="R41" i="27" s="1"/>
  <c r="R31" i="26"/>
  <c r="R19" i="27" s="1"/>
  <c r="R52" i="26"/>
  <c r="R40" i="27" s="1"/>
  <c r="R44" i="26"/>
  <c r="R32" i="27" s="1"/>
  <c r="R36" i="26"/>
  <c r="R24" i="27" s="1"/>
  <c r="R28" i="26"/>
  <c r="R16" i="27" s="1"/>
  <c r="R57" i="26"/>
  <c r="R45" i="27" s="1"/>
  <c r="R45" i="26"/>
  <c r="R33" i="27" s="1"/>
  <c r="R27" i="26"/>
  <c r="R15" i="27" s="1"/>
  <c r="V34" i="26"/>
  <c r="V22" i="27" s="1"/>
  <c r="V22" i="26"/>
  <c r="V10" i="27" s="1"/>
  <c r="V44" i="26"/>
  <c r="V32" i="27" s="1"/>
  <c r="V36" i="26"/>
  <c r="V24" i="27" s="1"/>
  <c r="V51" i="26"/>
  <c r="V39" i="27" s="1"/>
  <c r="V43" i="26"/>
  <c r="V31" i="27" s="1"/>
  <c r="V35" i="26"/>
  <c r="V23" i="27" s="1"/>
  <c r="V27" i="26"/>
  <c r="V15" i="27" s="1"/>
  <c r="V52" i="26"/>
  <c r="V40" i="27" s="1"/>
  <c r="AK53" i="26"/>
  <c r="AK41" i="27" s="1"/>
  <c r="AK45" i="26"/>
  <c r="AK33" i="27" s="1"/>
  <c r="AK37" i="26"/>
  <c r="AK25" i="27" s="1"/>
  <c r="AK29" i="26"/>
  <c r="AK17" i="27" s="1"/>
  <c r="AK56" i="26"/>
  <c r="AK44" i="27" s="1"/>
  <c r="AK48" i="26"/>
  <c r="AK36" i="27" s="1"/>
  <c r="AK40" i="26"/>
  <c r="AK28" i="27" s="1"/>
  <c r="AK32" i="26"/>
  <c r="AK20" i="27" s="1"/>
  <c r="AK24" i="26"/>
  <c r="AK12" i="27" s="1"/>
  <c r="AC55" i="26"/>
  <c r="AC47" i="26"/>
  <c r="AC39" i="26"/>
  <c r="AC31" i="26"/>
  <c r="AC23" i="26"/>
  <c r="AC50" i="26"/>
  <c r="AC42" i="26"/>
  <c r="AC34" i="26"/>
  <c r="AC26" i="26"/>
  <c r="AV54" i="26"/>
  <c r="AV42" i="27" s="1"/>
  <c r="AV56" i="26"/>
  <c r="AV44" i="27" s="1"/>
  <c r="AV50" i="26"/>
  <c r="AV38" i="27" s="1"/>
  <c r="BC53" i="26"/>
  <c r="BC45" i="26"/>
  <c r="BC37" i="26"/>
  <c r="BC29" i="26"/>
  <c r="BC56" i="26"/>
  <c r="BC48" i="26"/>
  <c r="BC40" i="26"/>
  <c r="BC32" i="26"/>
  <c r="BC24" i="26"/>
  <c r="BE41" i="26"/>
  <c r="BE29" i="27" s="1"/>
  <c r="BE52" i="26"/>
  <c r="BE40" i="27" s="1"/>
  <c r="BE55" i="26"/>
  <c r="BE43" i="27" s="1"/>
  <c r="BE39" i="26"/>
  <c r="BE27" i="27" s="1"/>
  <c r="BE23" i="26"/>
  <c r="BE11" i="27" s="1"/>
  <c r="BE33" i="26"/>
  <c r="BE21" i="27" s="1"/>
  <c r="BE36" i="26"/>
  <c r="BE24" i="27" s="1"/>
  <c r="BE46" i="26"/>
  <c r="BE34" i="27" s="1"/>
  <c r="BE30" i="26"/>
  <c r="BE18" i="27" s="1"/>
  <c r="AP21" i="26"/>
  <c r="AX43" i="26"/>
  <c r="AX31" i="27" s="1"/>
  <c r="AX25" i="26"/>
  <c r="AX13" i="27" s="1"/>
  <c r="AX49" i="26"/>
  <c r="AX37" i="27" s="1"/>
  <c r="AX33" i="26"/>
  <c r="AX21" i="27" s="1"/>
  <c r="AX54" i="26"/>
  <c r="AX42" i="27" s="1"/>
  <c r="AX46" i="26"/>
  <c r="AX34" i="27" s="1"/>
  <c r="AX38" i="26"/>
  <c r="AX26" i="27" s="1"/>
  <c r="AX30" i="26"/>
  <c r="AX18" i="27" s="1"/>
  <c r="AX22" i="26"/>
  <c r="AX10" i="27" s="1"/>
  <c r="BC51" i="26"/>
  <c r="BC43" i="26"/>
  <c r="BC35" i="26"/>
  <c r="BC27" i="26"/>
  <c r="BC54" i="26"/>
  <c r="BC46" i="26"/>
  <c r="BC38" i="26"/>
  <c r="BC30" i="26"/>
  <c r="BC22" i="26"/>
  <c r="BE29" i="26"/>
  <c r="BE17" i="27" s="1"/>
  <c r="BE32" i="26"/>
  <c r="BE20" i="27" s="1"/>
  <c r="BE47" i="26"/>
  <c r="BE35" i="27" s="1"/>
  <c r="BG41" i="26"/>
  <c r="BG29" i="27" s="1"/>
  <c r="BG48" i="26"/>
  <c r="BG36" i="27" s="1"/>
  <c r="BG51" i="26"/>
  <c r="BG39" i="27" s="1"/>
  <c r="BG35" i="26"/>
  <c r="BG23" i="27" s="1"/>
  <c r="BG53" i="26"/>
  <c r="BG41" i="27" s="1"/>
  <c r="BG52" i="26"/>
  <c r="BG40" i="27" s="1"/>
  <c r="BG24" i="26"/>
  <c r="BG12" i="27" s="1"/>
  <c r="BG42" i="26"/>
  <c r="BG30" i="27" s="1"/>
  <c r="BG26" i="26"/>
  <c r="BG14" i="27" s="1"/>
  <c r="AV36" i="26"/>
  <c r="AV24" i="27" s="1"/>
  <c r="AV30" i="26"/>
  <c r="AV18" i="27" s="1"/>
  <c r="AV32" i="26"/>
  <c r="AV20" i="27" s="1"/>
  <c r="AV26" i="26"/>
  <c r="AV14" i="27" s="1"/>
  <c r="AV57" i="26"/>
  <c r="AV45" i="27" s="1"/>
  <c r="AV49" i="26"/>
  <c r="AV37" i="27" s="1"/>
  <c r="AV41" i="26"/>
  <c r="AV29" i="27" s="1"/>
  <c r="AV33" i="26"/>
  <c r="AV21" i="27" s="1"/>
  <c r="AV25" i="26"/>
  <c r="AV13" i="27" s="1"/>
  <c r="AR55" i="26"/>
  <c r="AR43" i="27" s="1"/>
  <c r="AR25" i="26"/>
  <c r="AR13" i="27" s="1"/>
  <c r="AR33" i="26"/>
  <c r="AR21" i="27" s="1"/>
  <c r="AR27" i="26"/>
  <c r="AR29" i="26"/>
  <c r="AR17" i="27" s="1"/>
  <c r="AR52" i="26"/>
  <c r="AR40" i="27" s="1"/>
  <c r="AR44" i="26"/>
  <c r="AR32" i="27" s="1"/>
  <c r="AR36" i="26"/>
  <c r="AR24" i="27" s="1"/>
  <c r="AR28" i="26"/>
  <c r="AR16" i="27" s="1"/>
  <c r="AR21" i="26"/>
  <c r="AT42" i="26"/>
  <c r="AT30" i="27" s="1"/>
  <c r="AT28" i="26"/>
  <c r="AT52" i="26"/>
  <c r="AT40" i="27" s="1"/>
  <c r="AT36" i="26"/>
  <c r="AT24" i="27" s="1"/>
  <c r="AT55" i="26"/>
  <c r="AT43" i="27" s="1"/>
  <c r="AT47" i="26"/>
  <c r="AT39" i="26"/>
  <c r="AT27" i="27" s="1"/>
  <c r="AT31" i="26"/>
  <c r="AT19" i="27" s="1"/>
  <c r="AT23" i="26"/>
  <c r="AT11" i="27" s="1"/>
  <c r="AP53" i="26"/>
  <c r="AP37" i="26"/>
  <c r="AP55" i="26"/>
  <c r="AP39" i="26"/>
  <c r="AP23" i="26"/>
  <c r="AP50" i="26"/>
  <c r="AP42" i="26"/>
  <c r="AP34" i="26"/>
  <c r="AP26" i="26"/>
  <c r="AX55" i="26"/>
  <c r="AX43" i="27" s="1"/>
  <c r="AX39" i="26"/>
  <c r="AX27" i="27" s="1"/>
  <c r="AX23" i="26"/>
  <c r="AX11" i="27" s="1"/>
  <c r="AX45" i="26"/>
  <c r="AX33" i="27" s="1"/>
  <c r="AX29" i="26"/>
  <c r="AX17" i="27" s="1"/>
  <c r="AX52" i="26"/>
  <c r="AX40" i="27" s="1"/>
  <c r="AX44" i="26"/>
  <c r="AX32" i="27" s="1"/>
  <c r="AX36" i="26"/>
  <c r="AX24" i="27" s="1"/>
  <c r="AX28" i="26"/>
  <c r="AX16" i="27" s="1"/>
  <c r="AX21" i="26"/>
  <c r="AX9" i="27" s="1"/>
  <c r="BE57" i="26"/>
  <c r="BE45" i="27" s="1"/>
  <c r="BE25" i="26"/>
  <c r="BE13" i="27" s="1"/>
  <c r="BE24" i="26"/>
  <c r="BE12" i="27" s="1"/>
  <c r="BE43" i="26"/>
  <c r="BE31" i="27" s="1"/>
  <c r="BE27" i="26"/>
  <c r="BE15" i="27" s="1"/>
  <c r="BE45" i="26"/>
  <c r="BE33" i="27" s="1"/>
  <c r="BE40" i="26"/>
  <c r="BE28" i="27" s="1"/>
  <c r="BE50" i="26"/>
  <c r="BE38" i="27" s="1"/>
  <c r="BE34" i="26"/>
  <c r="BE22" i="27" s="1"/>
  <c r="BE21" i="26"/>
  <c r="BE9" i="27" s="1"/>
  <c r="BG33" i="26"/>
  <c r="BG21" i="27" s="1"/>
  <c r="BG40" i="26"/>
  <c r="BG28" i="27" s="1"/>
  <c r="BG47" i="26"/>
  <c r="BG35" i="27" s="1"/>
  <c r="BG44" i="26"/>
  <c r="BG32" i="27" s="1"/>
  <c r="BG54" i="26"/>
  <c r="BG42" i="27" s="1"/>
  <c r="BG38" i="26"/>
  <c r="BG26" i="27" s="1"/>
  <c r="BG22" i="26"/>
  <c r="BG10" i="27" s="1"/>
  <c r="AV52" i="26"/>
  <c r="AV40" i="27" s="1"/>
  <c r="AV55" i="26"/>
  <c r="AV43" i="27" s="1"/>
  <c r="AV47" i="26"/>
  <c r="AV35" i="27" s="1"/>
  <c r="AV39" i="26"/>
  <c r="AV27" i="27" s="1"/>
  <c r="AV31" i="26"/>
  <c r="AV19" i="27" s="1"/>
  <c r="AV23" i="26"/>
  <c r="AV11" i="27" s="1"/>
  <c r="AR47" i="26"/>
  <c r="AR35" i="27" s="1"/>
  <c r="AR57" i="26"/>
  <c r="AR45" i="27" s="1"/>
  <c r="AR51" i="26"/>
  <c r="AR53" i="26"/>
  <c r="AR23" i="26"/>
  <c r="AR11" i="27" s="1"/>
  <c r="AR50" i="26"/>
  <c r="AR38" i="27" s="1"/>
  <c r="AR42" i="26"/>
  <c r="AR34" i="26"/>
  <c r="AR22" i="27" s="1"/>
  <c r="AR26" i="26"/>
  <c r="AR14" i="27" s="1"/>
  <c r="AT54" i="26"/>
  <c r="AT42" i="27" s="1"/>
  <c r="AT38" i="26"/>
  <c r="AT26" i="27" s="1"/>
  <c r="AT24" i="26"/>
  <c r="AT12" i="27" s="1"/>
  <c r="AT48" i="26"/>
  <c r="AT36" i="27" s="1"/>
  <c r="AT32" i="26"/>
  <c r="AT20" i="27" s="1"/>
  <c r="AT53" i="26"/>
  <c r="AT41" i="27" s="1"/>
  <c r="AT45" i="26"/>
  <c r="AT33" i="27" s="1"/>
  <c r="AT37" i="26"/>
  <c r="AT25" i="27" s="1"/>
  <c r="AT29" i="26"/>
  <c r="AT17" i="27" s="1"/>
  <c r="AT21" i="26"/>
  <c r="AT9" i="27" s="1"/>
  <c r="AP49" i="26"/>
  <c r="AP33" i="26"/>
  <c r="AP51" i="26"/>
  <c r="AP35" i="26"/>
  <c r="AP56" i="26"/>
  <c r="AP48" i="26"/>
  <c r="AP40" i="26"/>
  <c r="AP32" i="26"/>
  <c r="AP24" i="26"/>
  <c r="AX51" i="26"/>
  <c r="AX39" i="27" s="1"/>
  <c r="AX35" i="26"/>
  <c r="AX23" i="27" s="1"/>
  <c r="AX57" i="26"/>
  <c r="AX45" i="27" s="1"/>
  <c r="AX41" i="26"/>
  <c r="AX29" i="27" s="1"/>
  <c r="AX27" i="26"/>
  <c r="AX15" i="27" s="1"/>
  <c r="AX50" i="26"/>
  <c r="AX38" i="27" s="1"/>
  <c r="AX42" i="26"/>
  <c r="AX30" i="27" s="1"/>
  <c r="AX34" i="26"/>
  <c r="AX22" i="27" s="1"/>
  <c r="AX26" i="26"/>
  <c r="AX14" i="27" s="1"/>
  <c r="BC57" i="26"/>
  <c r="BC49" i="26"/>
  <c r="BC41" i="26"/>
  <c r="BC33" i="26"/>
  <c r="BC25" i="26"/>
  <c r="BC52" i="26"/>
  <c r="BC44" i="26"/>
  <c r="BC36" i="26"/>
  <c r="BC28" i="26"/>
  <c r="BC21" i="26"/>
  <c r="BE37" i="26"/>
  <c r="BE25" i="27" s="1"/>
  <c r="BE44" i="26"/>
  <c r="BE32" i="27" s="1"/>
  <c r="BE51" i="26"/>
  <c r="BE39" i="27" s="1"/>
  <c r="BE35" i="26"/>
  <c r="BE23" i="27" s="1"/>
  <c r="BE53" i="26"/>
  <c r="BE41" i="27" s="1"/>
  <c r="BE56" i="26"/>
  <c r="BE44" i="27" s="1"/>
  <c r="BE28" i="26"/>
  <c r="BE16" i="27" s="1"/>
  <c r="BE42" i="26"/>
  <c r="BE30" i="27" s="1"/>
  <c r="BE26" i="26"/>
  <c r="BE14" i="27" s="1"/>
  <c r="BG28" i="26"/>
  <c r="BG16" i="27" s="1"/>
  <c r="BG43" i="26"/>
  <c r="BG31" i="27" s="1"/>
  <c r="BE31" i="26"/>
  <c r="BE19" i="27" s="1"/>
  <c r="BE49" i="26"/>
  <c r="BE37" i="27" s="1"/>
  <c r="BE48" i="26"/>
  <c r="BE36" i="27" s="1"/>
  <c r="BE54" i="26"/>
  <c r="BE42" i="27" s="1"/>
  <c r="BE38" i="26"/>
  <c r="BE26" i="27" s="1"/>
  <c r="BE22" i="26"/>
  <c r="BE10" i="27" s="1"/>
  <c r="BG49" i="26"/>
  <c r="BG37" i="27" s="1"/>
  <c r="BG56" i="26"/>
  <c r="BG44" i="27" s="1"/>
  <c r="BG55" i="26"/>
  <c r="BG43" i="27" s="1"/>
  <c r="BG39" i="26"/>
  <c r="BG27" i="27" s="1"/>
  <c r="BG23" i="26"/>
  <c r="BG11" i="27" s="1"/>
  <c r="BG25" i="26"/>
  <c r="BG13" i="27" s="1"/>
  <c r="BG32" i="26"/>
  <c r="BG20" i="27" s="1"/>
  <c r="BG46" i="26"/>
  <c r="BG34" i="27" s="1"/>
  <c r="BG30" i="26"/>
  <c r="BG18" i="27" s="1"/>
  <c r="B21" i="25"/>
  <c r="BO56" i="25"/>
  <c r="BO32" i="25"/>
  <c r="BO39" i="25"/>
  <c r="AO34" i="25"/>
  <c r="AO51" i="25"/>
  <c r="BB29" i="25"/>
  <c r="BB32" i="25"/>
  <c r="BB51" i="25"/>
  <c r="BO53" i="25"/>
  <c r="BB57" i="25"/>
  <c r="BO26" i="25"/>
  <c r="AO50" i="25"/>
  <c r="AO52" i="25"/>
  <c r="AO57" i="25"/>
  <c r="BO48" i="25"/>
  <c r="BO47" i="25"/>
  <c r="BO31" i="25"/>
  <c r="BO54" i="25"/>
  <c r="BO38" i="25"/>
  <c r="BO22" i="25"/>
  <c r="BO45" i="25"/>
  <c r="BO29" i="25"/>
  <c r="BB56" i="25"/>
  <c r="BB52" i="25"/>
  <c r="BB55" i="25"/>
  <c r="BB39" i="25"/>
  <c r="BB46" i="25"/>
  <c r="BB30" i="25"/>
  <c r="BB53" i="25"/>
  <c r="BB37" i="25"/>
  <c r="BB34" i="25"/>
  <c r="BB28" i="25"/>
  <c r="BB41" i="25"/>
  <c r="BB31" i="25"/>
  <c r="BO42" i="25"/>
  <c r="BO24" i="25"/>
  <c r="BO49" i="25"/>
  <c r="BO33" i="25"/>
  <c r="BO28" i="25"/>
  <c r="BO27" i="25"/>
  <c r="BO34" i="25"/>
  <c r="BO57" i="25"/>
  <c r="BO41" i="25"/>
  <c r="BB40" i="25"/>
  <c r="BB36" i="25"/>
  <c r="BB35" i="25"/>
  <c r="BB21" i="25"/>
  <c r="BB26" i="25"/>
  <c r="BB49" i="25"/>
  <c r="BB33" i="25"/>
  <c r="AO29" i="25"/>
  <c r="BB45" i="25"/>
  <c r="BB44" i="25"/>
  <c r="BB43" i="25"/>
  <c r="AO41" i="25"/>
  <c r="AO35" i="25"/>
  <c r="BO50" i="25"/>
  <c r="BO51" i="25"/>
  <c r="BO35" i="25"/>
  <c r="AO36" i="25"/>
  <c r="BO40" i="25"/>
  <c r="BB23" i="25"/>
  <c r="BB50" i="25"/>
  <c r="BB42" i="25"/>
  <c r="BB25" i="25"/>
  <c r="BB27" i="25"/>
  <c r="BO36" i="25"/>
  <c r="BO21" i="25"/>
  <c r="BO43" i="25"/>
  <c r="BO25" i="25"/>
  <c r="BO44" i="25"/>
  <c r="BO52" i="25"/>
  <c r="BO55" i="25"/>
  <c r="BO23" i="25"/>
  <c r="BO46" i="25"/>
  <c r="BO30" i="25"/>
  <c r="BO37" i="25"/>
  <c r="BB24" i="25"/>
  <c r="BB48" i="25"/>
  <c r="BB47" i="25"/>
  <c r="BB54" i="25"/>
  <c r="BB38" i="25"/>
  <c r="BB22" i="25"/>
  <c r="AO21" i="25"/>
  <c r="AO53" i="25"/>
  <c r="AO37" i="25"/>
  <c r="AO48" i="25"/>
  <c r="AO32" i="25"/>
  <c r="AO47" i="25"/>
  <c r="AO31" i="25"/>
  <c r="AO56" i="25"/>
  <c r="AO46" i="25"/>
  <c r="AO30" i="25"/>
  <c r="AO49" i="25"/>
  <c r="AO33" i="25"/>
  <c r="AO44" i="25"/>
  <c r="AO24" i="25"/>
  <c r="AO43" i="25"/>
  <c r="AO27" i="25"/>
  <c r="AO28" i="25"/>
  <c r="AO42" i="25"/>
  <c r="AO26" i="25"/>
  <c r="AO45" i="25"/>
  <c r="AO25" i="25"/>
  <c r="AO40" i="25"/>
  <c r="AO55" i="25"/>
  <c r="AO39" i="25"/>
  <c r="AO23" i="25"/>
  <c r="AO54" i="25"/>
  <c r="AO38" i="25"/>
  <c r="AO22" i="25"/>
  <c r="AB21" i="25"/>
  <c r="AB40" i="25"/>
  <c r="AB34" i="25"/>
  <c r="AB49" i="25"/>
  <c r="AB52" i="25"/>
  <c r="AB36" i="25"/>
  <c r="AB53" i="25"/>
  <c r="AB55" i="25"/>
  <c r="AB39" i="25"/>
  <c r="AB23" i="25"/>
  <c r="AB46" i="25"/>
  <c r="AB30" i="25"/>
  <c r="AB57" i="25"/>
  <c r="AB24" i="25"/>
  <c r="AB50" i="25"/>
  <c r="AB41" i="25"/>
  <c r="AB48" i="25"/>
  <c r="AB32" i="25"/>
  <c r="AB45" i="25"/>
  <c r="AB51" i="25"/>
  <c r="AB35" i="25"/>
  <c r="AB33" i="25"/>
  <c r="AB42" i="25"/>
  <c r="AB26" i="25"/>
  <c r="AB56" i="25"/>
  <c r="AB29" i="25"/>
  <c r="AB43" i="25"/>
  <c r="AB27" i="25"/>
  <c r="AB25" i="25"/>
  <c r="AB44" i="25"/>
  <c r="AB28" i="25"/>
  <c r="AB37" i="25"/>
  <c r="AB47" i="25"/>
  <c r="AB31" i="25"/>
  <c r="AB54" i="25"/>
  <c r="AB38" i="25"/>
  <c r="AB22" i="25"/>
  <c r="AG29" i="27"/>
  <c r="AG16" i="27"/>
  <c r="AG14" i="27"/>
  <c r="AI33" i="27"/>
  <c r="AI13" i="27"/>
  <c r="AI16" i="27"/>
  <c r="AI18" i="27"/>
  <c r="O41" i="25"/>
  <c r="O56" i="25"/>
  <c r="O40" i="25"/>
  <c r="O24" i="25"/>
  <c r="O43" i="25"/>
  <c r="O27" i="25"/>
  <c r="O50" i="25"/>
  <c r="O34" i="25"/>
  <c r="O21" i="25"/>
  <c r="B57" i="25"/>
  <c r="B49" i="25"/>
  <c r="B46" i="25"/>
  <c r="B44" i="25"/>
  <c r="B31" i="25"/>
  <c r="B26" i="25"/>
  <c r="O45" i="25"/>
  <c r="O52" i="25"/>
  <c r="O36" i="25"/>
  <c r="O55" i="25"/>
  <c r="O39" i="25"/>
  <c r="O23" i="25"/>
  <c r="O33" i="25"/>
  <c r="O46" i="25"/>
  <c r="O30" i="25"/>
  <c r="O37" i="25"/>
  <c r="O48" i="25"/>
  <c r="O32" i="25"/>
  <c r="O51" i="25"/>
  <c r="O35" i="25"/>
  <c r="O57" i="25"/>
  <c r="O29" i="25"/>
  <c r="O42" i="25"/>
  <c r="O26" i="25"/>
  <c r="O53" i="25"/>
  <c r="O25" i="25"/>
  <c r="O44" i="25"/>
  <c r="O28" i="25"/>
  <c r="O47" i="25"/>
  <c r="O31" i="25"/>
  <c r="O49" i="25"/>
  <c r="O54" i="25"/>
  <c r="O38" i="25"/>
  <c r="O22" i="25"/>
  <c r="B48" i="25"/>
  <c r="B55" i="25"/>
  <c r="B45" i="25"/>
  <c r="B30" i="25"/>
  <c r="B24" i="25"/>
  <c r="B39" i="25"/>
  <c r="B32" i="25"/>
  <c r="B41" i="25"/>
  <c r="B40" i="25"/>
  <c r="B29" i="25"/>
  <c r="B23" i="25"/>
  <c r="B35" i="25"/>
  <c r="B34" i="25"/>
  <c r="B42" i="25"/>
  <c r="B50" i="25"/>
  <c r="B47" i="25"/>
  <c r="B51" i="25"/>
  <c r="B38" i="25"/>
  <c r="B33" i="25"/>
  <c r="B28" i="25"/>
  <c r="AE34" i="27"/>
  <c r="AE18" i="27"/>
  <c r="AE45" i="27"/>
  <c r="AE42" i="27"/>
  <c r="BI14" i="27"/>
  <c r="AE27" i="27"/>
  <c r="AG37" i="27"/>
  <c r="AG34" i="27"/>
  <c r="AG18" i="27"/>
  <c r="AI38" i="27"/>
  <c r="BK10" i="27"/>
  <c r="BK22" i="27"/>
  <c r="BI28" i="27"/>
  <c r="BI9" i="27"/>
  <c r="BI21" i="27"/>
  <c r="BI34" i="27"/>
  <c r="AG36" i="27"/>
  <c r="AG20" i="27"/>
  <c r="AG19" i="27"/>
  <c r="AI32" i="27"/>
  <c r="BI36" i="27"/>
  <c r="BI15" i="27"/>
  <c r="BI44" i="27"/>
  <c r="BI10" i="27"/>
  <c r="AG31" i="27"/>
  <c r="AG21" i="27"/>
  <c r="AI43" i="27"/>
  <c r="AI27" i="27"/>
  <c r="BK26" i="27"/>
  <c r="BK16" i="27"/>
  <c r="BI16" i="27"/>
  <c r="BI38" i="27"/>
  <c r="AG13" i="27"/>
  <c r="AI23" i="27"/>
  <c r="AI24" i="27"/>
  <c r="AI25" i="27"/>
  <c r="AI42" i="27"/>
  <c r="AE11" i="27"/>
  <c r="BK21" i="27"/>
  <c r="BK41" i="27"/>
  <c r="AG38" i="27"/>
  <c r="AI45" i="27"/>
  <c r="AI26" i="27"/>
  <c r="BT12" i="27"/>
  <c r="AE36" i="27"/>
  <c r="AG24" i="27"/>
  <c r="AG23" i="27"/>
  <c r="AG41" i="27"/>
  <c r="AI37" i="27"/>
  <c r="BI33" i="27"/>
  <c r="BI18" i="27"/>
  <c r="BK14" i="27"/>
  <c r="BK23" i="27"/>
  <c r="BV34" i="27"/>
  <c r="AE39" i="27"/>
  <c r="AE23" i="27"/>
  <c r="AG33" i="27"/>
  <c r="AG30" i="27"/>
  <c r="AI34" i="27"/>
  <c r="BI11" i="27"/>
  <c r="BI41" i="27"/>
  <c r="BI20" i="27"/>
  <c r="BI13" i="27"/>
  <c r="BI30" i="27"/>
  <c r="BK30" i="27"/>
  <c r="AE44" i="27"/>
  <c r="AE28" i="27"/>
  <c r="AE9" i="27"/>
  <c r="AG26" i="27"/>
  <c r="AI29" i="27"/>
  <c r="BK18" i="27"/>
  <c r="BK33" i="27"/>
  <c r="BX23" i="27"/>
  <c r="AE24" i="27"/>
  <c r="AG45" i="27"/>
  <c r="BI45" i="27"/>
  <c r="BI17" i="27"/>
  <c r="BI22" i="27"/>
  <c r="BK34" i="27"/>
  <c r="BK13" i="27"/>
  <c r="AE41" i="27"/>
  <c r="AE35" i="27"/>
  <c r="AE22" i="27"/>
  <c r="AG32" i="27"/>
  <c r="AG15" i="27"/>
  <c r="AG42" i="27"/>
  <c r="AG10" i="27"/>
  <c r="AI11" i="27"/>
  <c r="AI44" i="27"/>
  <c r="AI28" i="27"/>
  <c r="AI12" i="27"/>
  <c r="AI30" i="27"/>
  <c r="AI14" i="27"/>
  <c r="BI37" i="27"/>
  <c r="BI27" i="27"/>
  <c r="BI29" i="27"/>
  <c r="BI23" i="27"/>
  <c r="BI42" i="27"/>
  <c r="BI26" i="27"/>
  <c r="BX15" i="27"/>
  <c r="BK42" i="27"/>
  <c r="BK9" i="27"/>
  <c r="BK40" i="27"/>
  <c r="E36" i="25"/>
  <c r="E52" i="25"/>
  <c r="E54" i="25"/>
  <c r="BV18" i="27"/>
  <c r="I56" i="25"/>
  <c r="AG22" i="27"/>
  <c r="AI40" i="27"/>
  <c r="BI31" i="27"/>
  <c r="BI24" i="27"/>
  <c r="BI39" i="27"/>
  <c r="BK28" i="27"/>
  <c r="BT15" i="27"/>
  <c r="I53" i="25"/>
  <c r="I53" i="26" s="1"/>
  <c r="G53" i="25"/>
  <c r="G37" i="25"/>
  <c r="AG28" i="27"/>
  <c r="I43" i="25"/>
  <c r="I27" i="25"/>
  <c r="I22" i="25"/>
  <c r="I22" i="26" s="1"/>
  <c r="M25" i="25"/>
  <c r="M37" i="25"/>
  <c r="M25" i="27" s="1"/>
  <c r="AG39" i="27"/>
  <c r="AI35" i="27"/>
  <c r="AI19" i="27"/>
  <c r="AI21" i="27"/>
  <c r="AI20" i="27"/>
  <c r="AI22" i="27"/>
  <c r="BI19" i="27"/>
  <c r="BK36" i="27"/>
  <c r="BK44" i="27"/>
  <c r="BK39" i="27"/>
  <c r="BK38" i="27"/>
  <c r="BK19" i="27"/>
  <c r="BR35" i="27"/>
  <c r="M32" i="27"/>
  <c r="M16" i="27"/>
  <c r="M35" i="27"/>
  <c r="M19" i="27"/>
  <c r="M33" i="27"/>
  <c r="M22" i="27"/>
  <c r="M14" i="27"/>
  <c r="M27" i="27"/>
  <c r="M45" i="27"/>
  <c r="M43" i="27"/>
  <c r="M11" i="27"/>
  <c r="M36" i="27"/>
  <c r="M20" i="27"/>
  <c r="M28" i="27"/>
  <c r="M12" i="27"/>
  <c r="M30" i="27"/>
  <c r="M10" i="27"/>
  <c r="M44" i="27"/>
  <c r="M21" i="27"/>
  <c r="M41" i="27"/>
  <c r="M39" i="27"/>
  <c r="M23" i="27"/>
  <c r="M38" i="27"/>
  <c r="M9" i="27"/>
  <c r="M31" i="27"/>
  <c r="M15" i="27"/>
  <c r="M17" i="27"/>
  <c r="M40" i="27"/>
  <c r="M24" i="27"/>
  <c r="M42" i="27"/>
  <c r="M26" i="27"/>
  <c r="BV35" i="27"/>
  <c r="AM22" i="27"/>
  <c r="BV30" i="27"/>
  <c r="BV38" i="27"/>
  <c r="M37" i="27"/>
  <c r="AG17" i="27"/>
  <c r="AG43" i="27"/>
  <c r="AG27" i="27"/>
  <c r="AG9" i="27"/>
  <c r="AI39" i="27"/>
  <c r="AI10" i="27"/>
  <c r="AM40" i="27"/>
  <c r="AM24" i="27"/>
  <c r="AM43" i="27"/>
  <c r="AM27" i="27"/>
  <c r="AM11" i="27"/>
  <c r="BI43" i="27"/>
  <c r="BK32" i="27"/>
  <c r="BK43" i="27"/>
  <c r="BK27" i="27"/>
  <c r="BK11" i="27"/>
  <c r="BV25" i="27"/>
  <c r="BV14" i="27"/>
  <c r="BV28" i="27"/>
  <c r="BV20" i="27"/>
  <c r="AM17" i="27"/>
  <c r="AM38" i="27"/>
  <c r="M29" i="27"/>
  <c r="M34" i="27"/>
  <c r="M18" i="27"/>
  <c r="AE25" i="27"/>
  <c r="AE17" i="27"/>
  <c r="AE30" i="27"/>
  <c r="AE14" i="27"/>
  <c r="AG40" i="27"/>
  <c r="AI36" i="27"/>
  <c r="AI9" i="27"/>
  <c r="AM36" i="27"/>
  <c r="AM20" i="27"/>
  <c r="AM39" i="27"/>
  <c r="AM23" i="27"/>
  <c r="AM21" i="27"/>
  <c r="BI32" i="27"/>
  <c r="BI25" i="27"/>
  <c r="BI40" i="27"/>
  <c r="BI12" i="27"/>
  <c r="BV9" i="27"/>
  <c r="BV19" i="27"/>
  <c r="BV42" i="27"/>
  <c r="BV39" i="27"/>
  <c r="BV17" i="27"/>
  <c r="BV22" i="27"/>
  <c r="BV41" i="27"/>
  <c r="BV44" i="27"/>
  <c r="BT41" i="27"/>
  <c r="BT33" i="27"/>
  <c r="BT25" i="27"/>
  <c r="BT17" i="27"/>
  <c r="BT9" i="27"/>
  <c r="BT38" i="27"/>
  <c r="BT30" i="27"/>
  <c r="BT22" i="27"/>
  <c r="BT14" i="27"/>
  <c r="BX42" i="27"/>
  <c r="BX34" i="27"/>
  <c r="BX26" i="27"/>
  <c r="BX18" i="27"/>
  <c r="BX10" i="27"/>
  <c r="BX41" i="27"/>
  <c r="BX33" i="27"/>
  <c r="BX25" i="27"/>
  <c r="BX17" i="27"/>
  <c r="BV21" i="27"/>
  <c r="BR10" i="27"/>
  <c r="BR28" i="27"/>
  <c r="BR20" i="27"/>
  <c r="BR43" i="27"/>
  <c r="BR27" i="27"/>
  <c r="BR19" i="27"/>
  <c r="BR11" i="27"/>
  <c r="BV27" i="27"/>
  <c r="BV37" i="27"/>
  <c r="BV45" i="27"/>
  <c r="AM41" i="27"/>
  <c r="AM9" i="27"/>
  <c r="AG35" i="27"/>
  <c r="AI17" i="27"/>
  <c r="AI31" i="27"/>
  <c r="AI15" i="27"/>
  <c r="AM32" i="27"/>
  <c r="AM16" i="27"/>
  <c r="AM35" i="27"/>
  <c r="AM19" i="27"/>
  <c r="BI35" i="27"/>
  <c r="BX39" i="27"/>
  <c r="BK24" i="27"/>
  <c r="BK35" i="27"/>
  <c r="BV11" i="27"/>
  <c r="BV10" i="27"/>
  <c r="BV16" i="27"/>
  <c r="BR33" i="27"/>
  <c r="BV15" i="27"/>
  <c r="BV31" i="27"/>
  <c r="BT39" i="27"/>
  <c r="BT31" i="27"/>
  <c r="BT23" i="27"/>
  <c r="BT44" i="27"/>
  <c r="BT36" i="27"/>
  <c r="BT28" i="27"/>
  <c r="BT20" i="27"/>
  <c r="BX40" i="27"/>
  <c r="BX32" i="27"/>
  <c r="BX24" i="27"/>
  <c r="BX16" i="27"/>
  <c r="BX9" i="27"/>
  <c r="BR26" i="27"/>
  <c r="AM37" i="27"/>
  <c r="BV43" i="27"/>
  <c r="BX31" i="27"/>
  <c r="BR40" i="27"/>
  <c r="BR9" i="27"/>
  <c r="BR14" i="27"/>
  <c r="BR41" i="27"/>
  <c r="BR25" i="27"/>
  <c r="BR17" i="27"/>
  <c r="BR16" i="27"/>
  <c r="BV26" i="27"/>
  <c r="BT45" i="27"/>
  <c r="BT37" i="27"/>
  <c r="BT29" i="27"/>
  <c r="BT21" i="27"/>
  <c r="BT13" i="27"/>
  <c r="BT42" i="27"/>
  <c r="BT34" i="27"/>
  <c r="BT26" i="27"/>
  <c r="BT18" i="27"/>
  <c r="BT10" i="27"/>
  <c r="BX38" i="27"/>
  <c r="BX30" i="27"/>
  <c r="BX22" i="27"/>
  <c r="BX14" i="27"/>
  <c r="BX45" i="27"/>
  <c r="BX37" i="27"/>
  <c r="BX29" i="27"/>
  <c r="BX21" i="27"/>
  <c r="BX13" i="27"/>
  <c r="BR38" i="27"/>
  <c r="BR44" i="27"/>
  <c r="BR24" i="27"/>
  <c r="BR12" i="27"/>
  <c r="BR39" i="27"/>
  <c r="BR31" i="27"/>
  <c r="BR23" i="27"/>
  <c r="BR15" i="27"/>
  <c r="BR32" i="27"/>
  <c r="BV33" i="27"/>
  <c r="BV13" i="27"/>
  <c r="BT43" i="27"/>
  <c r="BT35" i="27"/>
  <c r="BT27" i="27"/>
  <c r="BT19" i="27"/>
  <c r="BT11" i="27"/>
  <c r="BT40" i="27"/>
  <c r="BT32" i="27"/>
  <c r="BT24" i="27"/>
  <c r="BT16" i="27"/>
  <c r="BX44" i="27"/>
  <c r="BX36" i="27"/>
  <c r="BX28" i="27"/>
  <c r="BX20" i="27"/>
  <c r="BX12" i="27"/>
  <c r="BX43" i="27"/>
  <c r="BX35" i="27"/>
  <c r="BX27" i="27"/>
  <c r="BX19" i="27"/>
  <c r="BX11" i="27"/>
  <c r="BR36" i="27"/>
  <c r="BR42" i="27"/>
  <c r="BR22" i="27"/>
  <c r="BR45" i="27"/>
  <c r="BR37" i="27"/>
  <c r="BR29" i="27"/>
  <c r="BR21" i="27"/>
  <c r="BR13" i="27"/>
  <c r="BR30" i="27"/>
  <c r="BV36" i="27"/>
  <c r="BV12" i="27"/>
  <c r="BV29" i="27"/>
  <c r="AM44" i="27"/>
  <c r="AM28" i="27"/>
  <c r="AM12" i="27"/>
  <c r="AM31" i="27"/>
  <c r="AM15" i="27"/>
  <c r="BV23" i="27"/>
  <c r="BV24" i="27"/>
  <c r="BV32" i="27"/>
  <c r="BV40" i="27"/>
  <c r="AM13" i="27"/>
  <c r="AM29" i="27"/>
  <c r="AM42" i="27"/>
  <c r="AM26" i="27"/>
  <c r="AM10" i="27"/>
  <c r="AM45" i="27"/>
  <c r="AM34" i="27"/>
  <c r="AM18" i="27"/>
  <c r="AM33" i="27"/>
  <c r="AM30" i="27"/>
  <c r="AM25" i="27"/>
  <c r="AM14" i="27"/>
  <c r="BM21" i="27"/>
  <c r="BM30" i="27"/>
  <c r="BM23" i="27"/>
  <c r="BM38" i="27"/>
  <c r="BM25" i="27"/>
  <c r="BM39" i="27"/>
  <c r="BK45" i="27"/>
  <c r="BK17" i="27"/>
  <c r="BZ14" i="27"/>
  <c r="BZ9" i="27"/>
  <c r="BZ22" i="27"/>
  <c r="BZ32" i="27"/>
  <c r="BZ10" i="27"/>
  <c r="BZ42" i="27"/>
  <c r="BZ39" i="27"/>
  <c r="BZ16" i="27"/>
  <c r="BK20" i="27"/>
  <c r="BM26" i="27"/>
  <c r="BM19" i="27"/>
  <c r="BM34" i="27"/>
  <c r="BM27" i="27"/>
  <c r="BZ19" i="27"/>
  <c r="BZ12" i="27"/>
  <c r="BZ21" i="27"/>
  <c r="BZ37" i="27"/>
  <c r="BZ15" i="27"/>
  <c r="BZ43" i="27"/>
  <c r="BZ24" i="27"/>
  <c r="BZ17" i="27"/>
  <c r="BM45" i="27"/>
  <c r="BM36" i="27"/>
  <c r="AZ34" i="27"/>
  <c r="BK25" i="27"/>
  <c r="AZ44" i="27"/>
  <c r="BZ35" i="27"/>
  <c r="BZ36" i="27"/>
  <c r="BM15" i="27"/>
  <c r="BZ38" i="27"/>
  <c r="BZ20" i="27"/>
  <c r="BZ29" i="27"/>
  <c r="BZ45" i="27"/>
  <c r="BK37" i="27"/>
  <c r="BM31" i="27"/>
  <c r="BM22" i="27"/>
  <c r="BZ30" i="27"/>
  <c r="BZ18" i="27"/>
  <c r="BZ13" i="27"/>
  <c r="BM41" i="27"/>
  <c r="BM13" i="27"/>
  <c r="BM35" i="27"/>
  <c r="BZ11" i="27"/>
  <c r="BZ40" i="27"/>
  <c r="BZ33" i="27"/>
  <c r="BZ31" i="27"/>
  <c r="BZ23" i="27"/>
  <c r="AZ40" i="27"/>
  <c r="BZ34" i="27"/>
  <c r="BZ27" i="27"/>
  <c r="BZ25" i="27"/>
  <c r="BZ41" i="27"/>
  <c r="BZ26" i="27"/>
  <c r="BZ28" i="27"/>
  <c r="BZ44" i="27"/>
  <c r="AZ38" i="27"/>
  <c r="AZ37" i="27"/>
  <c r="AZ21" i="27"/>
  <c r="BM40" i="27"/>
  <c r="BM24" i="27"/>
  <c r="BM17" i="27"/>
  <c r="BM20" i="27"/>
  <c r="BK12" i="27"/>
  <c r="BK31" i="27"/>
  <c r="BK15" i="27"/>
  <c r="BM9" i="27"/>
  <c r="BM33" i="27"/>
  <c r="BM32" i="27"/>
  <c r="AZ17" i="27"/>
  <c r="BM44" i="27"/>
  <c r="BM28" i="27"/>
  <c r="BM12" i="27"/>
  <c r="BM14" i="27"/>
  <c r="BM29" i="27"/>
  <c r="AZ33" i="27"/>
  <c r="AZ16" i="27"/>
  <c r="BM42" i="27"/>
  <c r="BM43" i="27"/>
  <c r="BM10" i="27"/>
  <c r="BM37" i="27"/>
  <c r="BM18" i="27"/>
  <c r="BM11" i="27"/>
  <c r="BM16" i="27"/>
  <c r="AZ41" i="27"/>
  <c r="AZ13" i="27"/>
  <c r="BK29" i="27"/>
  <c r="AZ23" i="27"/>
  <c r="AZ26" i="27"/>
  <c r="AZ39" i="27"/>
  <c r="AZ32" i="27"/>
  <c r="AZ15" i="27"/>
  <c r="AZ31" i="27"/>
  <c r="AZ11" i="27"/>
  <c r="AZ29" i="27"/>
  <c r="AZ30" i="27"/>
  <c r="AZ22" i="27"/>
  <c r="AZ24" i="27"/>
  <c r="AZ14" i="27"/>
  <c r="AE40" i="27"/>
  <c r="AZ12" i="27"/>
  <c r="AZ45" i="27"/>
  <c r="AZ20" i="27"/>
  <c r="AZ35" i="27"/>
  <c r="AZ19" i="27"/>
  <c r="AZ10" i="27"/>
  <c r="AZ25" i="27"/>
  <c r="AZ9" i="27"/>
  <c r="AZ42" i="27"/>
  <c r="AZ36" i="27"/>
  <c r="AZ28" i="27"/>
  <c r="AZ43" i="27"/>
  <c r="AZ27" i="27"/>
  <c r="AZ18" i="27"/>
  <c r="Z13" i="27"/>
  <c r="Z32" i="27"/>
  <c r="Z16" i="27"/>
  <c r="Z38" i="27"/>
  <c r="Z22" i="27"/>
  <c r="Z9" i="27"/>
  <c r="Z21" i="27"/>
  <c r="Z17" i="27"/>
  <c r="Z20" i="27"/>
  <c r="Z39" i="27"/>
  <c r="Z23" i="27"/>
  <c r="Z42" i="27"/>
  <c r="Z26" i="27"/>
  <c r="Z10" i="27"/>
  <c r="Z29" i="27"/>
  <c r="AE12" i="27"/>
  <c r="Z45" i="27"/>
  <c r="Z35" i="27"/>
  <c r="Z36" i="27"/>
  <c r="Z41" i="27"/>
  <c r="Z25" i="27"/>
  <c r="Z44" i="27"/>
  <c r="Z28" i="27"/>
  <c r="Z12" i="27"/>
  <c r="Z31" i="27"/>
  <c r="Z15" i="27"/>
  <c r="Z34" i="27"/>
  <c r="Z18" i="27"/>
  <c r="Z19" i="27"/>
  <c r="Z33" i="27"/>
  <c r="Z37" i="27"/>
  <c r="Z40" i="27"/>
  <c r="Z24" i="27"/>
  <c r="Z43" i="27"/>
  <c r="Z27" i="27"/>
  <c r="Z11" i="27"/>
  <c r="Z30" i="27"/>
  <c r="Z14" i="27"/>
  <c r="AE20" i="27"/>
  <c r="AE13" i="27"/>
  <c r="AE29" i="27"/>
  <c r="AE21" i="27"/>
  <c r="AE37" i="27"/>
  <c r="AE32" i="27"/>
  <c r="AE16" i="27"/>
  <c r="AE10" i="27"/>
  <c r="CB17" i="26"/>
  <c r="CB21" i="20"/>
  <c r="CB22" i="20"/>
  <c r="CB24" i="20"/>
  <c r="CB26" i="20"/>
  <c r="CB28" i="20"/>
  <c r="CB23" i="20"/>
  <c r="CB25" i="20"/>
  <c r="CB31" i="20"/>
  <c r="CB29" i="20"/>
  <c r="CB35" i="20"/>
  <c r="CB37" i="20"/>
  <c r="CB39" i="20"/>
  <c r="CB41" i="20"/>
  <c r="CB43" i="20"/>
  <c r="CB45" i="20"/>
  <c r="CB30" i="20"/>
  <c r="CB32" i="20"/>
  <c r="CB33" i="20"/>
  <c r="CB46" i="20"/>
  <c r="CB48" i="20"/>
  <c r="CB50" i="20"/>
  <c r="CB52" i="20"/>
  <c r="CB54" i="20"/>
  <c r="CB56" i="20"/>
  <c r="CB34" i="20"/>
  <c r="CB38" i="20"/>
  <c r="CB42" i="20"/>
  <c r="CB49" i="20"/>
  <c r="CB53" i="20"/>
  <c r="CB47" i="20"/>
  <c r="CB55" i="20"/>
  <c r="CB36" i="20"/>
  <c r="CB44" i="20"/>
  <c r="CB27" i="20"/>
  <c r="CB51" i="20"/>
  <c r="CB57" i="20"/>
  <c r="CB40" i="20"/>
  <c r="CB17" i="25"/>
  <c r="CB17" i="21"/>
  <c r="AB57" i="21"/>
  <c r="CB17" i="20"/>
  <c r="CB30" i="26" l="1"/>
  <c r="CB44" i="26"/>
  <c r="CB51" i="26"/>
  <c r="CB38" i="26"/>
  <c r="CB57" i="26"/>
  <c r="CB21" i="26"/>
  <c r="CB41" i="26"/>
  <c r="CB55" i="26"/>
  <c r="CB23" i="26"/>
  <c r="CB50" i="26"/>
  <c r="CB26" i="26"/>
  <c r="CB45" i="26"/>
  <c r="CB29" i="26"/>
  <c r="CB48" i="26"/>
  <c r="CB24" i="26"/>
  <c r="CB46" i="26"/>
  <c r="CB49" i="26"/>
  <c r="CB35" i="26"/>
  <c r="P15" i="27"/>
  <c r="O15" i="27" s="1"/>
  <c r="P21" i="27"/>
  <c r="O21" i="27" s="1"/>
  <c r="CB33" i="26"/>
  <c r="P16" i="27"/>
  <c r="O16" i="27" s="1"/>
  <c r="CB28" i="26"/>
  <c r="P10" i="27"/>
  <c r="O10" i="27" s="1"/>
  <c r="P13" i="27"/>
  <c r="O13" i="27" s="1"/>
  <c r="CB25" i="26"/>
  <c r="P35" i="27"/>
  <c r="O35" i="27" s="1"/>
  <c r="CB47" i="26"/>
  <c r="P27" i="27"/>
  <c r="O27" i="27" s="1"/>
  <c r="CB39" i="26"/>
  <c r="P19" i="27"/>
  <c r="O19" i="27" s="1"/>
  <c r="CB31" i="26"/>
  <c r="P30" i="27"/>
  <c r="O30" i="27" s="1"/>
  <c r="CB42" i="26"/>
  <c r="P22" i="27"/>
  <c r="CB34" i="26"/>
  <c r="P41" i="27"/>
  <c r="O41" i="27" s="1"/>
  <c r="P44" i="27"/>
  <c r="P28" i="27"/>
  <c r="O28" i="27" s="1"/>
  <c r="CB40" i="26"/>
  <c r="P20" i="27"/>
  <c r="O20" i="27" s="1"/>
  <c r="CB32" i="26"/>
  <c r="E36" i="26"/>
  <c r="CB36" i="26" s="1"/>
  <c r="CB36" i="25"/>
  <c r="E52" i="26"/>
  <c r="CB52" i="25"/>
  <c r="E54" i="26"/>
  <c r="CB54" i="26" s="1"/>
  <c r="CB54" i="25"/>
  <c r="I56" i="26"/>
  <c r="CB56" i="25"/>
  <c r="G53" i="26"/>
  <c r="CB53" i="26" s="1"/>
  <c r="CB53" i="25"/>
  <c r="G37" i="26"/>
  <c r="CB37" i="25"/>
  <c r="I43" i="26"/>
  <c r="CB43" i="26" s="1"/>
  <c r="CB43" i="25"/>
  <c r="I27" i="26"/>
  <c r="CB27" i="26" s="1"/>
  <c r="CB27" i="25"/>
  <c r="CB22" i="26"/>
  <c r="CB22" i="25"/>
  <c r="M13" i="27"/>
  <c r="CB25" i="25"/>
  <c r="BP36" i="27"/>
  <c r="B28" i="26"/>
  <c r="B34" i="26"/>
  <c r="B47" i="26"/>
  <c r="B25" i="26"/>
  <c r="B29" i="26"/>
  <c r="B40" i="26"/>
  <c r="B51" i="26"/>
  <c r="B50" i="26"/>
  <c r="C34" i="27"/>
  <c r="B34" i="27" s="1"/>
  <c r="B46" i="26"/>
  <c r="B41" i="26"/>
  <c r="B42" i="26"/>
  <c r="B38" i="26"/>
  <c r="B32" i="26"/>
  <c r="B30" i="26"/>
  <c r="G16" i="27"/>
  <c r="C17" i="27"/>
  <c r="B17" i="27" s="1"/>
  <c r="B45" i="26"/>
  <c r="B57" i="26"/>
  <c r="B49" i="26"/>
  <c r="B39" i="26"/>
  <c r="B33" i="26"/>
  <c r="B48" i="26"/>
  <c r="K11" i="27"/>
  <c r="B23" i="26"/>
  <c r="G14" i="27"/>
  <c r="B26" i="26"/>
  <c r="B31" i="26"/>
  <c r="B24" i="26"/>
  <c r="B55" i="26"/>
  <c r="B44" i="26"/>
  <c r="B35" i="26"/>
  <c r="I10" i="27"/>
  <c r="B37" i="25"/>
  <c r="B27" i="25"/>
  <c r="B56" i="25"/>
  <c r="B25" i="25"/>
  <c r="B36" i="25"/>
  <c r="B53" i="25"/>
  <c r="B43" i="25"/>
  <c r="B22" i="25"/>
  <c r="B54" i="25"/>
  <c r="B52" i="25"/>
  <c r="BB49" i="26"/>
  <c r="BB34" i="26"/>
  <c r="BB44" i="26"/>
  <c r="BB24" i="26"/>
  <c r="BB57" i="26"/>
  <c r="BB23" i="26"/>
  <c r="BB28" i="26"/>
  <c r="BB27" i="26"/>
  <c r="BB53" i="26"/>
  <c r="BB21" i="26"/>
  <c r="BB39" i="26"/>
  <c r="BB22" i="26"/>
  <c r="BB42" i="26"/>
  <c r="BB55" i="26"/>
  <c r="BB30" i="26"/>
  <c r="BB46" i="26"/>
  <c r="AB57" i="26"/>
  <c r="AB40" i="26"/>
  <c r="BB47" i="26"/>
  <c r="BB32" i="26"/>
  <c r="BB36" i="26"/>
  <c r="BB43" i="26"/>
  <c r="BB45" i="26"/>
  <c r="BB35" i="26"/>
  <c r="BB26" i="26"/>
  <c r="AO46" i="26"/>
  <c r="AO48" i="26"/>
  <c r="BB40" i="26"/>
  <c r="BB37" i="26"/>
  <c r="BB50" i="26"/>
  <c r="BB38" i="26"/>
  <c r="BB33" i="26"/>
  <c r="BB51" i="26"/>
  <c r="BB54" i="26"/>
  <c r="BB48" i="26"/>
  <c r="BB56" i="26"/>
  <c r="BB29" i="26"/>
  <c r="BB41" i="26"/>
  <c r="BB31" i="26"/>
  <c r="BB52" i="26"/>
  <c r="BB25" i="26"/>
  <c r="AO23" i="26"/>
  <c r="AB51" i="26"/>
  <c r="AO49" i="26"/>
  <c r="AB35" i="26"/>
  <c r="AB43" i="26"/>
  <c r="AB38" i="26"/>
  <c r="AB37" i="26"/>
  <c r="AB53" i="26"/>
  <c r="AO33" i="26"/>
  <c r="AO51" i="26"/>
  <c r="BR34" i="27"/>
  <c r="AO45" i="26"/>
  <c r="AO52" i="26"/>
  <c r="BR18" i="27"/>
  <c r="AP38" i="27"/>
  <c r="AO38" i="27" s="1"/>
  <c r="AO50" i="26"/>
  <c r="AO25" i="26"/>
  <c r="AO27" i="26"/>
  <c r="AO37" i="26"/>
  <c r="AB33" i="26"/>
  <c r="AO47" i="26"/>
  <c r="AO22" i="26"/>
  <c r="AO55" i="26"/>
  <c r="AB31" i="26"/>
  <c r="AO42" i="26"/>
  <c r="AP22" i="27"/>
  <c r="AO22" i="27" s="1"/>
  <c r="AO34" i="26"/>
  <c r="AP16" i="27"/>
  <c r="AO28" i="26"/>
  <c r="AP18" i="27"/>
  <c r="AO18" i="27" s="1"/>
  <c r="AO30" i="26"/>
  <c r="AP12" i="27"/>
  <c r="AO12" i="27" s="1"/>
  <c r="AO24" i="26"/>
  <c r="AO53" i="26"/>
  <c r="AO31" i="26"/>
  <c r="AO39" i="26"/>
  <c r="AO26" i="26"/>
  <c r="AO56" i="26"/>
  <c r="AO36" i="26"/>
  <c r="AP31" i="27"/>
  <c r="AO31" i="27" s="1"/>
  <c r="AO43" i="26"/>
  <c r="AO44" i="26"/>
  <c r="AO32" i="26"/>
  <c r="AB55" i="26"/>
  <c r="AO21" i="26"/>
  <c r="AO38" i="26"/>
  <c r="AO40" i="26"/>
  <c r="AO29" i="26"/>
  <c r="AO57" i="26"/>
  <c r="AP42" i="27"/>
  <c r="AO54" i="26"/>
  <c r="AP23" i="27"/>
  <c r="AO35" i="26"/>
  <c r="AP29" i="27"/>
  <c r="AO41" i="26"/>
  <c r="AC15" i="27"/>
  <c r="AB27" i="26"/>
  <c r="AB24" i="26"/>
  <c r="AB54" i="26"/>
  <c r="AB21" i="26"/>
  <c r="AB30" i="26"/>
  <c r="AB41" i="26"/>
  <c r="AB23" i="26"/>
  <c r="AB28" i="26"/>
  <c r="AB46" i="26"/>
  <c r="AB29" i="26"/>
  <c r="AB44" i="26"/>
  <c r="AB45" i="26"/>
  <c r="AC24" i="27"/>
  <c r="AB24" i="27" s="1"/>
  <c r="AB36" i="26"/>
  <c r="AB42" i="26"/>
  <c r="AB39" i="26"/>
  <c r="AB25" i="26"/>
  <c r="AB32" i="26"/>
  <c r="AB34" i="26"/>
  <c r="AB22" i="26"/>
  <c r="AB49" i="26"/>
  <c r="AB56" i="26"/>
  <c r="AB48" i="26"/>
  <c r="AB47" i="26"/>
  <c r="AB50" i="26"/>
  <c r="AB26" i="26"/>
  <c r="AC40" i="27"/>
  <c r="AB40" i="27" s="1"/>
  <c r="AB52" i="26"/>
  <c r="BO36" i="27"/>
  <c r="BP10" i="27"/>
  <c r="BO10" i="27" s="1"/>
  <c r="BP29" i="27"/>
  <c r="BO29" i="27" s="1"/>
  <c r="BP38" i="27"/>
  <c r="BO38" i="27" s="1"/>
  <c r="BP14" i="27"/>
  <c r="BO14" i="27" s="1"/>
  <c r="BP45" i="27"/>
  <c r="BO45" i="27" s="1"/>
  <c r="BP16" i="27"/>
  <c r="BO16" i="27" s="1"/>
  <c r="BP26" i="27"/>
  <c r="BO26" i="27" s="1"/>
  <c r="BP12" i="27"/>
  <c r="BO12" i="27" s="1"/>
  <c r="BP9" i="27"/>
  <c r="BO9" i="27" s="1"/>
  <c r="BP40" i="27"/>
  <c r="BO40" i="27" s="1"/>
  <c r="BP39" i="27"/>
  <c r="BO39" i="27" s="1"/>
  <c r="BP28" i="27"/>
  <c r="BO28" i="27" s="1"/>
  <c r="BP30" i="27"/>
  <c r="BO30" i="27" s="1"/>
  <c r="BP17" i="27"/>
  <c r="BO17" i="27" s="1"/>
  <c r="BP35" i="27"/>
  <c r="BO35" i="27" s="1"/>
  <c r="BP42" i="27"/>
  <c r="BO42" i="27" s="1"/>
  <c r="BP18" i="27"/>
  <c r="BO18" i="27" s="1"/>
  <c r="BP19" i="27"/>
  <c r="BO19" i="27" s="1"/>
  <c r="BP21" i="27"/>
  <c r="BO21" i="27" s="1"/>
  <c r="BP25" i="27"/>
  <c r="BO25" i="27" s="1"/>
  <c r="BP34" i="27"/>
  <c r="BP33" i="27"/>
  <c r="BO33" i="27" s="1"/>
  <c r="BP27" i="27"/>
  <c r="BO27" i="27" s="1"/>
  <c r="BP43" i="27"/>
  <c r="BO43" i="27" s="1"/>
  <c r="BP20" i="27"/>
  <c r="BO20" i="27" s="1"/>
  <c r="AP19" i="27"/>
  <c r="AO19" i="27" s="1"/>
  <c r="AP14" i="27"/>
  <c r="AO14" i="27" s="1"/>
  <c r="AP44" i="27"/>
  <c r="AO44" i="27" s="1"/>
  <c r="AG12" i="27"/>
  <c r="AP41" i="27"/>
  <c r="AP37" i="27"/>
  <c r="AP15" i="27"/>
  <c r="AT29" i="27"/>
  <c r="AP35" i="27"/>
  <c r="AR23" i="27"/>
  <c r="AO23" i="27" s="1"/>
  <c r="AP10" i="27"/>
  <c r="AP43" i="27"/>
  <c r="AO43" i="27" s="1"/>
  <c r="AP30" i="27"/>
  <c r="AP33" i="27"/>
  <c r="AP36" i="27"/>
  <c r="AP11" i="27"/>
  <c r="AO11" i="27" s="1"/>
  <c r="AP32" i="27"/>
  <c r="AO32" i="27" s="1"/>
  <c r="AP20" i="27"/>
  <c r="AO20" i="27" s="1"/>
  <c r="AP9" i="27"/>
  <c r="AR39" i="27"/>
  <c r="AP26" i="27"/>
  <c r="AP28" i="27"/>
  <c r="AO28" i="27" s="1"/>
  <c r="AP45" i="27"/>
  <c r="AO45" i="27" s="1"/>
  <c r="AC31" i="27"/>
  <c r="AC9" i="27"/>
  <c r="AB9" i="27" s="1"/>
  <c r="AC11" i="27"/>
  <c r="AC16" i="27"/>
  <c r="AB16" i="27" s="1"/>
  <c r="AC34" i="27"/>
  <c r="AB34" i="27" s="1"/>
  <c r="O22" i="26"/>
  <c r="AC27" i="27"/>
  <c r="AB27" i="27" s="1"/>
  <c r="AC21" i="27"/>
  <c r="AB21" i="27" s="1"/>
  <c r="AC13" i="27"/>
  <c r="AB13" i="27" s="1"/>
  <c r="AC20" i="27"/>
  <c r="AB20" i="27" s="1"/>
  <c r="AC19" i="27"/>
  <c r="AC22" i="27"/>
  <c r="AB22" i="27" s="1"/>
  <c r="AC33" i="27"/>
  <c r="O27" i="26"/>
  <c r="AC43" i="27"/>
  <c r="AC44" i="27"/>
  <c r="AC38" i="27"/>
  <c r="O28" i="26"/>
  <c r="AC26" i="27"/>
  <c r="AC45" i="27"/>
  <c r="AB45" i="27" s="1"/>
  <c r="AC28" i="27"/>
  <c r="AB28" i="27" s="1"/>
  <c r="AC25" i="27"/>
  <c r="AC41" i="27"/>
  <c r="O37" i="26"/>
  <c r="AC30" i="27"/>
  <c r="AB30" i="27" s="1"/>
  <c r="P29" i="27"/>
  <c r="O29" i="27" s="1"/>
  <c r="O41" i="26"/>
  <c r="O33" i="26"/>
  <c r="O49" i="26"/>
  <c r="T22" i="27"/>
  <c r="O34" i="26"/>
  <c r="O50" i="26"/>
  <c r="P31" i="27"/>
  <c r="O31" i="27" s="1"/>
  <c r="O43" i="26"/>
  <c r="P14" i="27"/>
  <c r="O14" i="27" s="1"/>
  <c r="O26" i="26"/>
  <c r="P11" i="27"/>
  <c r="O11" i="27" s="1"/>
  <c r="O23" i="26"/>
  <c r="O53" i="26"/>
  <c r="O31" i="26"/>
  <c r="O55" i="26"/>
  <c r="O30" i="26"/>
  <c r="P42" i="27"/>
  <c r="O42" i="27" s="1"/>
  <c r="O54" i="26"/>
  <c r="P45" i="27"/>
  <c r="O45" i="27" s="1"/>
  <c r="O57" i="26"/>
  <c r="P39" i="27"/>
  <c r="O39" i="27" s="1"/>
  <c r="O51" i="26"/>
  <c r="P32" i="27"/>
  <c r="O32" i="27" s="1"/>
  <c r="O44" i="26"/>
  <c r="P36" i="27"/>
  <c r="O36" i="27" s="1"/>
  <c r="O48" i="26"/>
  <c r="O25" i="26"/>
  <c r="P9" i="27"/>
  <c r="O9" i="27" s="1"/>
  <c r="O21" i="26"/>
  <c r="P24" i="27"/>
  <c r="O24" i="27" s="1"/>
  <c r="O36" i="26"/>
  <c r="P34" i="27"/>
  <c r="O34" i="27" s="1"/>
  <c r="O46" i="26"/>
  <c r="R44" i="27"/>
  <c r="O56" i="26"/>
  <c r="P40" i="27"/>
  <c r="O40" i="27" s="1"/>
  <c r="O52" i="26"/>
  <c r="O39" i="26"/>
  <c r="P25" i="27"/>
  <c r="O25" i="27" s="1"/>
  <c r="P26" i="27"/>
  <c r="O26" i="27" s="1"/>
  <c r="O38" i="26"/>
  <c r="P23" i="27"/>
  <c r="O23" i="27" s="1"/>
  <c r="O35" i="26"/>
  <c r="P17" i="27"/>
  <c r="O17" i="27" s="1"/>
  <c r="O29" i="26"/>
  <c r="O45" i="26"/>
  <c r="P12" i="27"/>
  <c r="O12" i="27" s="1"/>
  <c r="O24" i="26"/>
  <c r="O42" i="26"/>
  <c r="O47" i="26"/>
  <c r="O40" i="26"/>
  <c r="O32" i="26"/>
  <c r="C14" i="27"/>
  <c r="C35" i="27"/>
  <c r="B35" i="27" s="1"/>
  <c r="C10" i="27"/>
  <c r="C32" i="27"/>
  <c r="B32" i="27" s="1"/>
  <c r="C19" i="27"/>
  <c r="B19" i="27" s="1"/>
  <c r="C13" i="27"/>
  <c r="C37" i="27"/>
  <c r="B37" i="27" s="1"/>
  <c r="C29" i="27"/>
  <c r="C26" i="27"/>
  <c r="C25" i="27"/>
  <c r="C11" i="27"/>
  <c r="C41" i="27"/>
  <c r="C44" i="27"/>
  <c r="C16" i="27"/>
  <c r="C30" i="27"/>
  <c r="B30" i="27" s="1"/>
  <c r="C45" i="27"/>
  <c r="B45" i="27" s="1"/>
  <c r="C42" i="27"/>
  <c r="C15" i="27"/>
  <c r="C33" i="27"/>
  <c r="B33" i="27" s="1"/>
  <c r="B21" i="26"/>
  <c r="C28" i="27"/>
  <c r="C38" i="27"/>
  <c r="B38" i="27" s="1"/>
  <c r="C22" i="27"/>
  <c r="C23" i="27"/>
  <c r="B23" i="27" s="1"/>
  <c r="C27" i="27"/>
  <c r="B27" i="27" s="1"/>
  <c r="C31" i="27"/>
  <c r="BP41" i="27"/>
  <c r="BO41" i="27" s="1"/>
  <c r="AI41" i="27"/>
  <c r="AE43" i="27"/>
  <c r="G26" i="27"/>
  <c r="E28" i="27"/>
  <c r="AP40" i="27"/>
  <c r="AO40" i="27" s="1"/>
  <c r="AR36" i="27"/>
  <c r="BC17" i="27"/>
  <c r="BB17" i="27" s="1"/>
  <c r="AG25" i="27"/>
  <c r="AC29" i="27"/>
  <c r="AB29" i="27" s="1"/>
  <c r="BC28" i="27"/>
  <c r="BB28" i="27" s="1"/>
  <c r="AP21" i="27"/>
  <c r="AO21" i="27" s="1"/>
  <c r="BC23" i="27"/>
  <c r="BB23" i="27" s="1"/>
  <c r="BC30" i="27"/>
  <c r="BB30" i="27" s="1"/>
  <c r="BC43" i="27"/>
  <c r="BB43" i="27" s="1"/>
  <c r="AP34" i="27"/>
  <c r="AO34" i="27" s="1"/>
  <c r="BC20" i="27"/>
  <c r="BB20" i="27" s="1"/>
  <c r="AE15" i="27"/>
  <c r="BC26" i="27"/>
  <c r="BB26" i="27" s="1"/>
  <c r="BP37" i="27"/>
  <c r="BO37" i="27" s="1"/>
  <c r="BP23" i="27"/>
  <c r="BO23" i="27" s="1"/>
  <c r="AE38" i="27"/>
  <c r="BC24" i="27"/>
  <c r="BB24" i="27" s="1"/>
  <c r="AE26" i="27"/>
  <c r="BC29" i="27"/>
  <c r="BB29" i="27" s="1"/>
  <c r="BC37" i="27"/>
  <c r="BB37" i="27" s="1"/>
  <c r="AT35" i="27"/>
  <c r="P37" i="27"/>
  <c r="I21" i="27"/>
  <c r="B21" i="27" s="1"/>
  <c r="G15" i="27"/>
  <c r="C40" i="27"/>
  <c r="AC39" i="27"/>
  <c r="AB39" i="27" s="1"/>
  <c r="AC10" i="27"/>
  <c r="AB10" i="27" s="1"/>
  <c r="C9" i="27"/>
  <c r="B9" i="27" s="1"/>
  <c r="AR30" i="27"/>
  <c r="BC34" i="27"/>
  <c r="BB34" i="27" s="1"/>
  <c r="BC41" i="27"/>
  <c r="BB41" i="27" s="1"/>
  <c r="BC42" i="27"/>
  <c r="BB42" i="27" s="1"/>
  <c r="BP32" i="27"/>
  <c r="BO32" i="27" s="1"/>
  <c r="BP24" i="27"/>
  <c r="BO24" i="27" s="1"/>
  <c r="BP15" i="27"/>
  <c r="BO15" i="27" s="1"/>
  <c r="AP39" i="27"/>
  <c r="AE31" i="27"/>
  <c r="AE33" i="27"/>
  <c r="AC37" i="27"/>
  <c r="AB37" i="27" s="1"/>
  <c r="BC25" i="27"/>
  <c r="BB25" i="27" s="1"/>
  <c r="AR26" i="27"/>
  <c r="BC40" i="27"/>
  <c r="BB40" i="27" s="1"/>
  <c r="AP27" i="27"/>
  <c r="AO27" i="27" s="1"/>
  <c r="AR41" i="27"/>
  <c r="BC39" i="27"/>
  <c r="BB39" i="27" s="1"/>
  <c r="BC45" i="27"/>
  <c r="BB45" i="27" s="1"/>
  <c r="BC38" i="27"/>
  <c r="BB38" i="27" s="1"/>
  <c r="AT16" i="27"/>
  <c r="BP22" i="27"/>
  <c r="BO22" i="27" s="1"/>
  <c r="AP17" i="27"/>
  <c r="AO17" i="27" s="1"/>
  <c r="P18" i="27"/>
  <c r="O18" i="27" s="1"/>
  <c r="I11" i="27"/>
  <c r="G22" i="27"/>
  <c r="C18" i="27"/>
  <c r="B18" i="27" s="1"/>
  <c r="C43" i="27"/>
  <c r="B43" i="27" s="1"/>
  <c r="AR15" i="27"/>
  <c r="AR9" i="27"/>
  <c r="AP25" i="27"/>
  <c r="AO25" i="27" s="1"/>
  <c r="AG44" i="27"/>
  <c r="C24" i="27"/>
  <c r="BC14" i="27"/>
  <c r="BB14" i="27" s="1"/>
  <c r="BC12" i="27"/>
  <c r="BB12" i="27" s="1"/>
  <c r="AC42" i="27"/>
  <c r="AB42" i="27" s="1"/>
  <c r="BC31" i="27"/>
  <c r="BB31" i="27" s="1"/>
  <c r="AC14" i="27"/>
  <c r="AB14" i="27" s="1"/>
  <c r="AC12" i="27"/>
  <c r="BC19" i="27"/>
  <c r="BB19" i="27" s="1"/>
  <c r="BC44" i="27"/>
  <c r="BB44" i="27" s="1"/>
  <c r="AC36" i="27"/>
  <c r="AB36" i="27" s="1"/>
  <c r="BC35" i="27"/>
  <c r="BB35" i="27" s="1"/>
  <c r="BC9" i="27"/>
  <c r="BB9" i="27" s="1"/>
  <c r="AC18" i="27"/>
  <c r="AB18" i="27" s="1"/>
  <c r="BC32" i="27"/>
  <c r="BB32" i="27" s="1"/>
  <c r="AP13" i="27"/>
  <c r="P33" i="27"/>
  <c r="O33" i="27" s="1"/>
  <c r="C12" i="27"/>
  <c r="B12" i="27" s="1"/>
  <c r="C36" i="27"/>
  <c r="B36" i="27" s="1"/>
  <c r="BC16" i="27"/>
  <c r="BB16" i="27" s="1"/>
  <c r="AC35" i="27"/>
  <c r="AB35" i="27" s="1"/>
  <c r="BP44" i="27"/>
  <c r="BO44" i="27" s="1"/>
  <c r="BP11" i="27"/>
  <c r="BO11" i="27" s="1"/>
  <c r="AR42" i="27"/>
  <c r="BC10" i="27"/>
  <c r="BB10" i="27" s="1"/>
  <c r="AT10" i="27"/>
  <c r="AC23" i="27"/>
  <c r="AB23" i="27" s="1"/>
  <c r="BC27" i="27"/>
  <c r="BB27" i="27" s="1"/>
  <c r="BC36" i="27"/>
  <c r="BB36" i="27" s="1"/>
  <c r="BC33" i="27"/>
  <c r="BB33" i="27" s="1"/>
  <c r="AT37" i="27"/>
  <c r="BP13" i="27"/>
  <c r="BO13" i="27" s="1"/>
  <c r="BP31" i="27"/>
  <c r="BO31" i="27" s="1"/>
  <c r="P38" i="27"/>
  <c r="O38" i="27" s="1"/>
  <c r="AR33" i="27"/>
  <c r="BC11" i="27"/>
  <c r="BB11" i="27" s="1"/>
  <c r="AC17" i="27"/>
  <c r="AB17" i="27" s="1"/>
  <c r="G10" i="27"/>
  <c r="BC15" i="27"/>
  <c r="BB15" i="27" s="1"/>
  <c r="BC13" i="27"/>
  <c r="BB13" i="27" s="1"/>
  <c r="BC21" i="27"/>
  <c r="BB21" i="27" s="1"/>
  <c r="BC22" i="27"/>
  <c r="BB22" i="27" s="1"/>
  <c r="AP24" i="27"/>
  <c r="AO24" i="27" s="1"/>
  <c r="AG11" i="27"/>
  <c r="AC32" i="27"/>
  <c r="P43" i="27"/>
  <c r="O43" i="27" s="1"/>
  <c r="E29" i="27"/>
  <c r="E16" i="27"/>
  <c r="C39" i="27"/>
  <c r="BC18" i="27"/>
  <c r="BB18" i="27" s="1"/>
  <c r="AE19" i="27"/>
  <c r="B20" i="27"/>
  <c r="I15" i="27" l="1"/>
  <c r="B15" i="27" s="1"/>
  <c r="B36" i="26"/>
  <c r="I31" i="27"/>
  <c r="CB31" i="27" s="1"/>
  <c r="B54" i="26"/>
  <c r="CB56" i="26"/>
  <c r="B56" i="26"/>
  <c r="CB52" i="26"/>
  <c r="E40" i="27"/>
  <c r="CB37" i="26"/>
  <c r="B37" i="26"/>
  <c r="G25" i="27"/>
  <c r="O22" i="27"/>
  <c r="O44" i="27"/>
  <c r="E42" i="27"/>
  <c r="I44" i="27"/>
  <c r="B13" i="27"/>
  <c r="B14" i="27"/>
  <c r="B52" i="26"/>
  <c r="B27" i="26"/>
  <c r="B22" i="26"/>
  <c r="G41" i="27"/>
  <c r="B53" i="26"/>
  <c r="B43" i="26"/>
  <c r="I41" i="27"/>
  <c r="E24" i="27"/>
  <c r="B24" i="27" s="1"/>
  <c r="AO16" i="27"/>
  <c r="AB15" i="27"/>
  <c r="BO34" i="27"/>
  <c r="AO42" i="27"/>
  <c r="AO29" i="27"/>
  <c r="AB11" i="27"/>
  <c r="AB19" i="27"/>
  <c r="AB26" i="27"/>
  <c r="AO10" i="27"/>
  <c r="AB12" i="27"/>
  <c r="AO35" i="27"/>
  <c r="AO33" i="27"/>
  <c r="AO30" i="27"/>
  <c r="AB38" i="27"/>
  <c r="AO15" i="27"/>
  <c r="AO26" i="27"/>
  <c r="AB33" i="27"/>
  <c r="AO36" i="27"/>
  <c r="AO41" i="27"/>
  <c r="AO39" i="27"/>
  <c r="AB25" i="27"/>
  <c r="AO37" i="27"/>
  <c r="AB44" i="27"/>
  <c r="B11" i="27"/>
  <c r="AO9" i="27"/>
  <c r="B28" i="27"/>
  <c r="B16" i="27"/>
  <c r="B29" i="27"/>
  <c r="B10" i="27"/>
  <c r="B22" i="27"/>
  <c r="B26" i="27"/>
  <c r="CB20" i="27"/>
  <c r="CB32" i="27"/>
  <c r="CB34" i="27"/>
  <c r="CB22" i="27"/>
  <c r="CB30" i="27"/>
  <c r="CB28" i="27"/>
  <c r="CB10" i="27"/>
  <c r="CB39" i="27"/>
  <c r="CB14" i="27"/>
  <c r="CB33" i="27"/>
  <c r="B39" i="27"/>
  <c r="CB11" i="27"/>
  <c r="AB32" i="27"/>
  <c r="AB41" i="27"/>
  <c r="CB19" i="27"/>
  <c r="CB23" i="27"/>
  <c r="CB9" i="27"/>
  <c r="CB12" i="27"/>
  <c r="CB13" i="27"/>
  <c r="CB37" i="27"/>
  <c r="CB36" i="27"/>
  <c r="CB43" i="27"/>
  <c r="CB26" i="27"/>
  <c r="CB38" i="27"/>
  <c r="CB18" i="27"/>
  <c r="O37" i="27"/>
  <c r="AO13" i="27"/>
  <c r="CB27" i="27"/>
  <c r="CB21" i="27"/>
  <c r="CB16" i="27"/>
  <c r="CB17" i="27"/>
  <c r="AB31" i="27"/>
  <c r="AB43" i="27"/>
  <c r="CB29" i="27"/>
  <c r="CB35" i="27"/>
  <c r="CB45" i="27"/>
  <c r="CB15" i="27" l="1"/>
  <c r="B31" i="27"/>
  <c r="CB40" i="27"/>
  <c r="B40" i="27"/>
  <c r="CB25" i="27"/>
  <c r="B25" i="27"/>
  <c r="B42" i="27"/>
  <c r="CB42" i="27"/>
  <c r="B44" i="27"/>
  <c r="CB44" i="27"/>
  <c r="B41" i="27"/>
  <c r="CB24" i="27"/>
  <c r="CB41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tc={C39917B5-B5E5-413F-8046-ECF413E18BAD}</author>
    <author>tc={1292B50A-822C-4316-99F4-F1C747C62DD5}</author>
    <author>tc={A513E177-E2DB-429A-B60B-65DBF1BAD895}</author>
    <author>tc={CBE3D9C7-BB00-4F46-A0A1-34237076F0C7}</author>
    <author>tc={ECB614A8-A984-4F1D-A6C7-20CB78802AA1}</author>
    <author>tc={956367A1-9AD0-4260-9974-80BE789F4F68}</author>
    <author>tc={2D52A7D7-0D41-4733-A184-254CFB1F9F32}</author>
    <author>tc={A99118FA-4D47-4037-92BC-0A8B89C82993}</author>
    <author>tc={CD510675-A5F6-444D-9355-0EC0ED9C9E3F}</author>
    <author>tc={280FC8F8-6C7E-4438-99C4-892F5023B3A9}</author>
    <author>tc={0AB575A0-7D79-427D-9BFA-ED4BD08D74A9}</author>
    <author>tc={1263E071-00C3-4F4B-B95C-34F218DF6160}</author>
    <author>tc={8B33B40D-DBBA-4624-B1BB-D57197EF0CE5}</author>
    <author>tc={005F32DC-1D2E-4DFF-A646-2DFE17549683}</author>
    <author>tc={66893787-6626-4987-ADC6-E7469B506709}</author>
    <author>tc={37DA0285-0603-4E4A-94EE-C95D3F3EE74B}</author>
    <author>tc={A59FDFDD-F19B-4B2B-B242-2BEBBA72E6A2}</author>
    <author>tc={D9843AD8-76DE-4FB5-B8C2-9AD67C8E6E68}</author>
    <author>tc={F804E80B-9720-452F-BEAA-F30050831ED1}</author>
    <author>tc={A7FFDB09-B9CA-47DC-8459-3F17555B3CD9}</author>
    <author>tc={5A963CEC-E14A-4E72-B808-2F30D72B26E6}</author>
    <author>tc={50EA8DC4-FE7B-4E39-B624-B8D7B2A578BD}</author>
    <author>tc={ED314D43-5B07-4F30-AA76-A5D88792E7B2}</author>
    <author>tc={EE1A095A-551A-4F15-A3DB-AAE367298970}</author>
    <author>tc={6856D74A-B0CC-4FCD-839A-8D9A889E1FA2}</author>
    <author>tc={3CF85B67-7EA1-4D30-AFD7-BAF56A9421EE}</author>
    <author>tc={7CC14C7B-1C6B-4006-B86C-3E3B9F173124}</author>
    <author>tc={9265DC24-AFF6-4E7A-9103-13D75FA1725B}</author>
    <author>tc={14786FE0-A9D2-43E2-A02B-83E3C701A51B}</author>
    <author>tc={4A40139F-ECEF-457E-BA88-A16BB352CE89}</author>
    <author>tc={520AE4D3-72D4-4181-913C-FE04C458E94C}</author>
    <author>tc={73BC64A1-AA17-4924-A20A-24C4068C3D18}</author>
    <author>tc={4E0255E9-CB86-4FB5-94A5-FD316B99F314}</author>
    <author>tc={7FA9B1D4-1B39-461B-A822-6D5FC02DC7D6}</author>
    <author>tc={6CB1AE57-7C1F-4D53-AAB5-13087C91E953}</author>
    <author>tc={8A5103E9-5B92-4F89-AA17-30C31AA33B27}</author>
  </authors>
  <commentList>
    <comment ref="B3" authorId="0" shapeId="0" xr:uid="{C39917B5-B5E5-413F-8046-ECF413E18B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292B50A-822C-4316-99F4-F1C747C62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513E177-E2DB-429A-B60B-65DBF1BAD8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CBE3D9C7-BB00-4F46-A0A1-34237076F0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ECB614A8-A984-4F1D-A6C7-20CB78802A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56367A1-9AD0-4260-9974-80BE789F4F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D52A7D7-0D41-4733-A184-254CFB1F9F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A99118FA-4D47-4037-92BC-0A8B89C829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D510675-A5F6-444D-9355-0EC0ED9C9E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80FC8F8-6C7E-4438-99C4-892F5023B3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AB575A0-7D79-427D-9BFA-ED4BD08D74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263E071-00C3-4F4B-B95C-34F218DF61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B33B40D-DBBA-4624-B1BB-D57197EF0C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05F32DC-1D2E-4DFF-A646-2DFE175496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66893787-6626-4987-ADC6-E7469B50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7DA0285-0603-4E4A-94EE-C95D3F3EE7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59FDFDD-F19B-4B2B-B242-2BEBBA72E6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9843AD8-76DE-4FB5-B8C2-9AD67C8E6E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F804E80B-9720-452F-BEAA-F30050831E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7FFDB09-B9CA-47DC-8459-3F17555B3C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5A963CEC-E14A-4E72-B808-2F30D72B2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0EA8DC4-FE7B-4E39-B624-B8D7B2A578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ED314D43-5B07-4F30-AA76-A5D88792E7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E1A095A-551A-4F15-A3DB-AAE36729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6856D74A-B0CC-4FCD-839A-8D9A889E1F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CF85B67-7EA1-4D30-AFD7-BAF56A9421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7CC14C7B-1C6B-4006-B86C-3E3B9F1731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9265DC24-AFF6-4E7A-9103-13D75FA172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14786FE0-A9D2-43E2-A02B-83E3C701A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A40139F-ECEF-457E-BA88-A16BB352C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520AE4D3-72D4-4181-913C-FE04C458E9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3BC64A1-AA17-4924-A20A-24C4068C3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E0255E9-CB86-4FB5-94A5-FD316B99F3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7FA9B1D4-1B39-461B-A822-6D5FC02DC7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6CB1AE57-7C1F-4D53-AAB5-13087C91E9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A5103E9-5B92-4F89-AA17-30C31AA33B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tc={1B02BC1B-972F-41A8-BE93-88CDC4A40F73}</author>
    <author>tc={4C433AD5-54A1-40FA-A3DD-DC68293B79AA}</author>
    <author>tc={58355F24-92A1-4952-B647-837BE955418D}</author>
    <author>tc={A0882C9C-1426-40F7-8FF2-A442EAB0ACEA}</author>
    <author>tc={525A6368-10E5-4C99-8B55-03DE951A5D55}</author>
    <author>tc={F6B8ED0A-7F13-4F6D-8E62-31FC9E21BDE0}</author>
    <author>tc={13AD48B5-DF8C-4DA0-9C0A-B4D7E56BE0F0}</author>
    <author>tc={0F0E1694-A2D4-4EB4-B1B7-62FC089E2997}</author>
    <author>tc={1333E436-A319-49CD-A7A1-471F846289A5}</author>
    <author>tc={0ECEF90C-9867-475B-9ADA-5A1D8743E5D7}</author>
    <author>tc={D56590E4-12AF-4444-8D88-A0DB4F2FFC66}</author>
    <author>tc={307A7AE6-D4A9-4875-97F4-1B9F086CC32E}</author>
    <author>tc={FF6F87EE-ECFC-4FDF-913F-87E76E5C4885}</author>
    <author>tc={7D18C94F-4E50-4505-872C-F6B8B97E2D2D}</author>
    <author>tc={F73BE925-B540-47AE-A788-2E2522E9E26D}</author>
    <author>tc={EA2A8F9C-1B72-4992-B8F3-CD719D09A392}</author>
    <author>tc={280A5548-09DF-48A9-803C-F6AF48F9E8BB}</author>
    <author>tc={03017031-EE39-463B-96D3-7E512EC3DCCE}</author>
    <author>tc={6D53BF76-6304-4542-94B8-5CF2C7CC310C}</author>
    <author>tc={FB38DEA0-80AC-46DC-9631-7298E256C71A}</author>
    <author>tc={5BBC01FD-777D-4467-A42C-2B0E9ECAE3B2}</author>
    <author>tc={6CE32B08-2F94-4353-B3BB-7D3C54FFA1CA}</author>
    <author>tc={5DBD4DC3-F922-4502-84C1-70B99699F454}</author>
    <author>tc={4EF66464-056C-4A9A-961D-C9CE95CCFED0}</author>
    <author>tc={8DA50072-52FA-415C-92A6-D40777EAE97F}</author>
    <author>tc={AB56D4B6-3907-44B5-AA07-56F8FB6CB3AC}</author>
    <author>tc={B057DB82-3B26-4EDC-9FEA-2DA07C190BAF}</author>
    <author>tc={CC8353C3-C066-4B4E-ABF4-666A53354975}</author>
    <author>tc={E90268E9-1924-4467-9AE7-792627682BA7}</author>
    <author>tc={5D0CF352-D352-4B10-B122-4C4E8CC09C4E}</author>
    <author>tc={DE171A32-5A8A-47F1-8599-E4ADE76F3A47}</author>
    <author>tc={31D19B0A-92F2-4B64-9461-6DCB92EDFE32}</author>
    <author>tc={D09B7474-EE63-4D60-B300-467596BEAC3C}</author>
    <author>tc={9E42D33B-6E75-4677-99F3-C54DC3486643}</author>
    <author>tc={CA2CA40C-8193-483E-8A20-BF49FCC44F8D}</author>
    <author>tc={EA3A3AD7-235E-4D05-8BA5-9E1904FA5EC5}</author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4" authorId="0" shapeId="0" xr:uid="{1B02BC1B-972F-41A8-BE93-88CDC4A40F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4C433AD5-54A1-40FA-A3DD-DC68293B7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58355F24-92A1-4952-B647-837BE95541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A0882C9C-1426-40F7-8FF2-A442EAB0AC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5A6368-10E5-4C99-8B55-03DE951A5D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F6B8ED0A-7F13-4F6D-8E62-31FC9E21B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13AD48B5-DF8C-4DA0-9C0A-B4D7E56BE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0F0E1694-A2D4-4EB4-B1B7-62FC089E2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1333E436-A319-49CD-A7A1-471F846289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0ECEF90C-9867-475B-9ADA-5A1D8743E5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56590E4-12AF-4444-8D88-A0DB4F2FFC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307A7AE6-D4A9-4875-97F4-1B9F086CC3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FF6F87EE-ECFC-4FDF-913F-87E76E5C48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D18C94F-4E50-4505-872C-F6B8B97E2D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F73BE925-B540-47AE-A788-2E2522E9E2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EA2A8F9C-1B72-4992-B8F3-CD719D09A3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280A5548-09DF-48A9-803C-F6AF48F9E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03017031-EE39-463B-96D3-7E512EC3DC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D53BF76-6304-4542-94B8-5CF2C7CC31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FB38DEA0-80AC-46DC-9631-7298E256C7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5BBC01FD-777D-4467-A42C-2B0E9ECAE3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6CE32B08-2F94-4353-B3BB-7D3C54FFA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5DBD4DC3-F922-4502-84C1-70B99699F4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4EF66464-056C-4A9A-961D-C9CE95CCFE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8DA50072-52FA-415C-92A6-D40777EAE9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AB56D4B6-3907-44B5-AA07-56F8FB6CB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B057DB82-3B26-4EDC-9FEA-2DA07C190B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CC8353C3-C066-4B4E-ABF4-666A53354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E90268E9-1924-4467-9AE7-792627682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5D0CF352-D352-4B10-B122-4C4E8CC09C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DE171A32-5A8A-47F1-8599-E4ADE76F3A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31D19B0A-92F2-4B64-9461-6DCB92EDFE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D09B7474-EE63-4D60-B300-467596BEAC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9E42D33B-6E75-4677-99F3-C54DC34866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A2CA40C-8193-483E-8A20-BF49FCC44F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EA3A3AD7-235E-4D05-8BA5-9E1904FA5E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9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tc={4F73147A-A4BF-4A2B-8067-5F705C2EC8C9}</author>
    <author>tc={2CCD7F33-EE0B-4042-A240-0B111CCB8059}</author>
    <author>tc={F48C91E0-FB96-41E1-A888-E742AB2F5E89}</author>
    <author>tc={72A8E41A-106F-4A74-A992-138457A08711}</author>
    <author>tc={E27E4C37-B065-4A67-BBD8-A780B1DC20BF}</author>
    <author>tc={B5A7238D-361C-4FF9-9CCD-38D02F316705}</author>
    <author>tc={9661E2AB-2A9D-4289-9DF4-FF4DFE72866A}</author>
    <author>tc={C424AA3E-ABD4-4535-A277-13CBACE917CA}</author>
    <author>tc={46E455B9-A76C-4993-92A3-807194FCB103}</author>
    <author>tc={46DCB4A9-ED2A-4B27-AFBD-238A90724271}</author>
    <author>tc={446960B4-D05B-4B93-9E77-F6F5CF82F1C4}</author>
    <author>tc={202F73F1-161A-4331-8ACE-93F103E084EA}</author>
    <author>tc={AEF54C71-A138-41B3-8FBD-E154645DDD4F}</author>
    <author>tc={E57F7722-0A5B-41B1-885A-5FA565F92087}</author>
    <author>tc={5B5F6338-192E-4CE8-87A1-A76C76A1491B}</author>
    <author>tc={DB5D9FD2-1A6A-4CFB-AE5F-EA5AE1F08106}</author>
    <author>tc={F519A0E6-7065-4159-ADE0-4EDBCD483730}</author>
    <author>tc={8D0E6886-EEF2-4DC5-9C2A-B1F5D5D59657}</author>
    <author>tc={BF536E07-C072-42D6-934F-1907F413C48E}</author>
    <author>tc={812174AA-0CCC-4E97-960F-E74343407F57}</author>
    <author>tc={BC791C82-B749-4D68-BC73-6375ABAFB9F7}</author>
    <author>tc={17E70B55-DFA0-4DEF-822D-58D31C24C0A5}</author>
    <author>tc={F2C24071-1E00-47C6-B15E-F3FB5E8B5E5C}</author>
    <author>tc={130CA630-470B-45B4-BF0F-CF19CAEBFC9E}</author>
    <author>tc={2867B396-84AD-4F31-B9C3-86F041B666C5}</author>
    <author>tc={7E27E986-2B19-45A3-BC32-D4D8F5EBCA0C}</author>
    <author>tc={689081E6-8C40-4A4C-915E-44E6001453C1}</author>
    <author>tc={B0088947-5F3A-48E6-B254-A31E905D41EF}</author>
    <author>tc={B4F89591-6339-48E0-B6A2-A364CD3FFDB9}</author>
    <author>tc={65C58D80-D342-4758-B25E-E4F6F4B22C4B}</author>
    <author>tc={72EB0CD9-360F-42CF-8F75-A54FE4CFDF5C}</author>
    <author>tc={9DA1E6FC-9695-4E33-9EA1-44DC733F4064}</author>
    <author>tc={17644E02-1458-47B9-8EF9-1783EADF9613}</author>
    <author>tc={8E01F07E-9B91-4877-B450-C6C0244448DB}</author>
    <author>tc={2CCEDB34-950B-45AE-9C6D-16FE4A2FFA7F}</author>
    <author>tc={C5ADAFFB-35A4-4696-BC8C-F1412EBFF0F8}</author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4" authorId="0" shapeId="0" xr:uid="{4F73147A-A4BF-4A2B-8067-5F705C2EC8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2CCD7F33-EE0B-4042-A240-0B111CCB8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F48C91E0-FB96-41E1-A888-E742AB2F5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72A8E41A-106F-4A74-A992-138457A087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27E4C37-B065-4A67-BBD8-A780B1DC20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B5A7238D-361C-4FF9-9CCD-38D02F3167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9661E2AB-2A9D-4289-9DF4-FF4DFE7286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424AA3E-ABD4-4535-A277-13CBACE91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46E455B9-A76C-4993-92A3-807194FCB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6DCB4A9-ED2A-4B27-AFBD-238A907242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446960B4-D05B-4B93-9E77-F6F5CF82F1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02F73F1-161A-4331-8ACE-93F103E084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AEF54C71-A138-41B3-8FBD-E154645DDD4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E57F7722-0A5B-41B1-885A-5FA565F920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5B5F6338-192E-4CE8-87A1-A76C76A149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DB5D9FD2-1A6A-4CFB-AE5F-EA5AE1F081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519A0E6-7065-4159-ADE0-4EDBCD4837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8D0E6886-EEF2-4DC5-9C2A-B1F5D5D596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BF536E07-C072-42D6-934F-1907F413C48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812174AA-0CCC-4E97-960F-E74343407F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BC791C82-B749-4D68-BC73-6375ABAFB9F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17E70B55-DFA0-4DEF-822D-58D31C24C0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F2C24071-1E00-47C6-B15E-F3FB5E8B5E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130CA630-470B-45B4-BF0F-CF19CAEBFC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2867B396-84AD-4F31-B9C3-86F041B66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7E27E986-2B19-45A3-BC32-D4D8F5EBCA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689081E6-8C40-4A4C-915E-44E6001453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B0088947-5F3A-48E6-B254-A31E905D41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B4F89591-6339-48E0-B6A2-A364CD3FFD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5C58D80-D342-4758-B25E-E4F6F4B22C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72EB0CD9-360F-42CF-8F75-A54FE4CFDF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9DA1E6FC-9695-4E33-9EA1-44DC733F4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17644E02-1458-47B9-8EF9-1783EADF96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8E01F07E-9B91-4877-B450-C6C0244448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2CCEDB34-950B-45AE-9C6D-16FE4A2F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5ADAFFB-35A4-4696-BC8C-F1412EBFF0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tc={2E350DEA-FEDE-49DB-A8EA-4A6CB323EC8C}</author>
    <author>tc={6627A62A-6723-48E1-9A4D-B1ACF992DF40}</author>
    <author>tc={642F4204-F51F-4188-9DD7-1DCFE4B514A4}</author>
    <author>tc={051DD841-3BF9-4018-B5B4-CD2041E951A7}</author>
    <author>tc={E02D4FB1-2F46-4056-91F7-9439AA8A5197}</author>
    <author>tc={D150B804-49AE-4FF4-B603-B005C5661045}</author>
    <author>tc={5BB93AA2-C846-460B-8BE5-E97F64C62D93}</author>
    <author>tc={54D33CCA-83CB-4AD5-92FB-C2D5A0822E75}</author>
    <author>tc={C3301DD2-8150-4C90-BA37-46EC7BE1E057}</author>
    <author>tc={4DFB34E0-24BF-490D-865B-BA7944B63DE4}</author>
    <author>tc={DD0759A5-F1C0-42A8-9D3E-24E2A25F32C6}</author>
    <author>tc={D0F587E4-B95B-4FE4-B844-5D1CD72F54B9}</author>
    <author>tc={3D42B6AF-9DCE-43B2-AAE5-1CF92AD17005}</author>
    <author>tc={72AC5D33-CA58-49CB-9141-E27020B66DFE}</author>
    <author>tc={9FD0FF8D-B5F2-4CA7-A0D5-F1796CBF8356}</author>
    <author>tc={55213EFA-3B93-447D-91AC-2F9840C9D3DC}</author>
    <author>tc={30ADA29C-F3DD-4B45-B499-79546F173D11}</author>
    <author>tc={E0E0CBDD-78FD-48F8-B434-4EE1B13E71BC}</author>
    <author>tc={11E9355E-C583-4462-B716-AFEEE884A448}</author>
    <author>tc={565EADE9-3F21-4EA2-9D6B-D2A93AD643FE}</author>
    <author>tc={CC2C0A22-A076-4CAD-9E15-332A14A4E4E7}</author>
    <author>tc={C33217A2-7539-4611-AD1C-A78A127D5971}</author>
    <author>tc={4B49A6F1-973B-4056-B1D9-F0E68D739AD9}</author>
    <author>tc={F2623C8B-6FBA-4C49-9F5C-0CF0B9C6BD89}</author>
    <author>tc={9F461CBE-0B6E-4DB5-B481-4CE97440F8E4}</author>
    <author>tc={6394C21A-01CC-49F4-9E9E-4750D5F8E7B1}</author>
    <author>tc={48C20B47-4A92-45E3-9FB0-F21A07BB2FB9}</author>
    <author>tc={EBA08CA7-4101-4AE3-BD37-20390A3E812B}</author>
    <author>tc={C60C81F5-47EA-474E-A46B-F8DC1A8237CA}</author>
    <author>tc={646DB982-7852-4723-B6BB-4FE9E0D2B38A}</author>
    <author>tc={E5C61489-BBE9-45B3-95DB-25CC8F0EB9C3}</author>
    <author>tc={84F6861B-B07A-4056-A9E1-CE0A834A7521}</author>
    <author>tc={57EAE668-6CFE-4933-AB66-A6E90D89C922}</author>
    <author>tc={7CD215B6-267A-4130-A0B2-7A5C825C6E65}</author>
    <author>tc={CE4020D1-A4A8-49C0-B1D9-A78696EE3183}</author>
    <author>tc={7B7CCE64-8A33-4F18-B344-24C4D6B7CAC9}</author>
    <author>tc={333DC222-83C7-4D4E-9A5B-E181B0CBE283}</author>
    <author>tc={C3EB045F-AECC-4846-B491-3A35DE976A2F}</author>
  </authors>
  <commentList>
    <comment ref="C4" authorId="0" shapeId="0" xr:uid="{2E350DEA-FEDE-49DB-A8EA-4A6CB323E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627A62A-6723-48E1-9A4D-B1ACF992DF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642F4204-F51F-4188-9DD7-1DCFE4B514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051DD841-3BF9-4018-B5B4-CD2041E951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02D4FB1-2F46-4056-91F7-9439AA8A51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D150B804-49AE-4FF4-B603-B005C5661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5BB93AA2-C846-460B-8BE5-E97F64C62D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54D33CCA-83CB-4AD5-92FB-C2D5A0822E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C3301DD2-8150-4C90-BA37-46EC7BE1E0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DFB34E0-24BF-490D-865B-BA7944B63D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D0759A5-F1C0-42A8-9D3E-24E2A25F32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D0F587E4-B95B-4FE4-B844-5D1CD72F54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3D42B6AF-9DCE-43B2-AAE5-1CF92AD170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2AC5D33-CA58-49CB-9141-E27020B66D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9FD0FF8D-B5F2-4CA7-A0D5-F1796CBF835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5213EFA-3B93-447D-91AC-2F9840C9D3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30ADA29C-F3DD-4B45-B499-79546F173D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E0E0CBDD-78FD-48F8-B434-4EE1B13E7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11E9355E-C583-4462-B716-AFEEE884A4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565EADE9-3F21-4EA2-9D6B-D2A93AD643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CC2C0A22-A076-4CAD-9E15-332A14A4E4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C33217A2-7539-4611-AD1C-A78A127D59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4B49A6F1-973B-4056-B1D9-F0E68D739A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F2623C8B-6FBA-4C49-9F5C-0CF0B9C6BD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9F461CBE-0B6E-4DB5-B481-4CE97440F8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6394C21A-01CC-49F4-9E9E-4750D5F8E7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48C20B47-4A92-45E3-9FB0-F21A07BB2F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EBA08CA7-4101-4AE3-BD37-20390A3E81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C60C81F5-47EA-474E-A46B-F8DC1A823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46DB982-7852-4723-B6BB-4FE9E0D2B3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E5C61489-BBE9-45B3-95DB-25CC8F0EB9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84F6861B-B07A-4056-A9E1-CE0A834A75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57EAE668-6CFE-4933-AB66-A6E90D89C9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7CD215B6-267A-4130-A0B2-7A5C825C6E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E4020D1-A4A8-49C0-B1D9-A78696EE31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7B7CCE64-8A33-4F18-B344-24C4D6B7C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tc={E6F1A87E-325E-47AD-BCAB-8BD91AC79121}</author>
    <author>tc={EFF68C3B-C140-48CE-AF32-816C02C44E71}</author>
    <author>tc={CE6812A7-CE38-48DA-AF11-8DE2C62826F6}</author>
    <author>tc={C7733386-6D87-4BEA-B996-AE22AEED0862}</author>
    <author>tc={566CFCE5-3368-4588-9372-16827A307247}</author>
    <author>tc={F03492E1-21B3-4194-8FB8-362EB7C847F5}</author>
    <author>tc={D7B34DC3-08CB-4A64-AAEF-EB860B6DF2BA}</author>
    <author>tc={CEA041E1-B5CE-46E1-97DD-48A32CE5269A}</author>
    <author>tc={983AB40D-E78B-4F1A-A101-CAEDC5459BAE}</author>
    <author>tc={CDA8D66C-AA6E-42D9-BC0C-9813A41F357B}</author>
    <author>tc={293AD6AD-CE1C-415A-B32F-8071A882FC76}</author>
    <author>tc={4B9C5324-C505-4D21-9DF0-CF7972E96DD2}</author>
    <author>tc={B3EA0C98-EC92-4FCF-877E-047608CEC6E0}</author>
    <author>tc={88DE5508-7ADA-44E1-9A48-1875C6DD98AA}</author>
    <author>tc={3C1A99CB-93E1-4D44-88DD-ABCFF4D7AF82}</author>
    <author>tc={21BA2FFD-B6BF-42E7-AF75-88F797594740}</author>
    <author>tc={F70C0055-A539-4340-B826-5E13D8448910}</author>
    <author>tc={66793B62-E7DE-417A-8C7A-7D14F34E350B}</author>
    <author>tc={CA2FA61A-0E28-4850-83DD-B9E816ED20D6}</author>
    <author>tc={4B10F477-AD2D-444F-8AB6-1338FB394B58}</author>
    <author>tc={DAA314EF-B21C-488C-A756-EBE40BA9D92A}</author>
    <author>tc={A3274694-D92C-4FFF-A94A-104F816CA4C9}</author>
    <author>tc={F7D537D6-8E9A-41DD-8F37-6DD3B32ABC75}</author>
    <author>tc={D41BAA02-1AFB-4790-A688-0ADF049E1E3E}</author>
    <author>tc={8EE17B5D-BC86-4C35-85F9-41305336CC7E}</author>
    <author>tc={E344E44E-9483-42E6-AECB-BDCC67BDF880}</author>
    <author>tc={14E975FC-4995-4F6D-BD18-5DBEB48266DB}</author>
    <author>tc={E711F0B9-6D47-4EDD-B6B0-3F3636FA65CD}</author>
    <author>tc={CE48DB30-5E36-4425-9F06-3C254B30BCDA}</author>
    <author>tc={32BB7DCC-4C47-4040-ACA1-38C9DAEBA503}</author>
    <author>tc={B51C51BC-D1A6-4B57-8B27-F556A0AC3D48}</author>
    <author>tc={9F4FBCB2-0243-41C0-BB86-EBA3B32E7026}</author>
    <author>tc={83F7FCD5-4A68-4567-8B66-E0C8396C7C3F}</author>
    <author>tc={B62E46B0-AC60-44B2-9E59-567042D6B0A1}</author>
    <author>tc={0EA66F13-5A81-41AE-8EB5-9157B4358AE7}</author>
    <author>tc={2ACC7F75-5874-412B-A214-D22773187FE0}</author>
  </authors>
  <commentList>
    <comment ref="C7" authorId="0" shapeId="0" xr:uid="{E6F1A87E-325E-47AD-BCAB-8BD91AC791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7" authorId="1" shapeId="0" xr:uid="{EFF68C3B-C140-48CE-AF32-816C02C44E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7" authorId="2" shapeId="0" xr:uid="{CE6812A7-CE38-48DA-AF11-8DE2C62826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7" authorId="3" shapeId="0" xr:uid="{C7733386-6D87-4BEA-B996-AE22AEED0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7" authorId="4" shapeId="0" xr:uid="{566CFCE5-3368-4588-9372-16827A3072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7" authorId="5" shapeId="0" xr:uid="{F03492E1-21B3-4194-8FB8-362EB7C847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7" authorId="6" shapeId="0" xr:uid="{D7B34DC3-08CB-4A64-AAEF-EB860B6DF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7" authorId="7" shapeId="0" xr:uid="{CEA041E1-B5CE-46E1-97DD-48A32CE526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7" authorId="8" shapeId="0" xr:uid="{983AB40D-E78B-4F1A-A101-CAEDC5459B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7" authorId="9" shapeId="0" xr:uid="{CDA8D66C-AA6E-42D9-BC0C-9813A41F3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7" authorId="10" shapeId="0" xr:uid="{293AD6AD-CE1C-415A-B32F-8071A882FC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7" authorId="11" shapeId="0" xr:uid="{4B9C5324-C505-4D21-9DF0-CF7972E96D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7" authorId="12" shapeId="0" xr:uid="{B3EA0C98-EC92-4FCF-877E-047608CEC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7" authorId="13" shapeId="0" xr:uid="{88DE5508-7ADA-44E1-9A48-1875C6DD98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7" authorId="14" shapeId="0" xr:uid="{3C1A99CB-93E1-4D44-88DD-ABCFF4D7A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7" authorId="15" shapeId="0" xr:uid="{21BA2FFD-B6BF-42E7-AF75-88F7975947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7" authorId="16" shapeId="0" xr:uid="{F70C0055-A539-4340-B826-5E13D84489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7" authorId="17" shapeId="0" xr:uid="{66793B62-E7DE-417A-8C7A-7D14F34E35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7" authorId="18" shapeId="0" xr:uid="{CA2FA61A-0E28-4850-83DD-B9E816ED20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7" authorId="19" shapeId="0" xr:uid="{4B10F477-AD2D-444F-8AB6-1338FB394B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7" authorId="20" shapeId="0" xr:uid="{DAA314EF-B21C-488C-A756-EBE40BA9D9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7" authorId="21" shapeId="0" xr:uid="{A3274694-D92C-4FFF-A94A-104F816CA4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7" authorId="22" shapeId="0" xr:uid="{F7D537D6-8E9A-41DD-8F37-6DD3B32ABC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7" authorId="23" shapeId="0" xr:uid="{D41BAA02-1AFB-4790-A688-0ADF049E1E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7" authorId="24" shapeId="0" xr:uid="{8EE17B5D-BC86-4C35-85F9-41305336CC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7" authorId="25" shapeId="0" xr:uid="{E344E44E-9483-42E6-AECB-BDCC67BDF8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7" authorId="26" shapeId="0" xr:uid="{14E975FC-4995-4F6D-BD18-5DBEB4826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7" authorId="27" shapeId="0" xr:uid="{E711F0B9-6D47-4EDD-B6B0-3F3636FA65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7" authorId="28" shapeId="0" xr:uid="{CE48DB30-5E36-4425-9F06-3C254B30B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7" authorId="29" shapeId="0" xr:uid="{32BB7DCC-4C47-4040-ACA1-38C9DAEBA5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7" authorId="30" shapeId="0" xr:uid="{B51C51BC-D1A6-4B57-8B27-F556A0AC3D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7" authorId="31" shapeId="0" xr:uid="{9F4FBCB2-0243-41C0-BB86-EBA3B32E7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7" authorId="32" shapeId="0" xr:uid="{83F7FCD5-4A68-4567-8B66-E0C8396C7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7" authorId="33" shapeId="0" xr:uid="{B62E46B0-AC60-44B2-9E59-567042D6B0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7" authorId="34" shapeId="0" xr:uid="{0EA66F13-5A81-41AE-8EB5-9157B4358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7" authorId="35" shapeId="0" xr:uid="{2ACC7F75-5874-412B-A214-D22773187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tc={B42333BE-0D49-4388-B059-96651C62DF98}</author>
    <author>tc={9B7083DE-8D75-4226-82E1-188781CF2EA6}</author>
    <author>tc={BF5BA9F1-777C-4427-BDF3-3A70FE1C1EFA}</author>
    <author>tc={145F13A3-7CDD-4B0C-BF4F-C76DB35065EB}</author>
    <author>tc={BA64CEF4-D8A5-4DE9-9B2D-6DC38214B64A}</author>
    <author>tc={BF3047CE-E566-4867-8ECC-94A2E668CB81}</author>
    <author>tc={94998E93-6351-42DE-A1C0-EE232E1F0B23}</author>
    <author>tc={ED5EAEC4-B3DE-432D-859D-40931676E3EF}</author>
    <author>tc={851D36F5-DE41-4706-B3C7-6A9F78F83B04}</author>
    <author>tc={C1EE08E3-5E0E-49B0-9A7F-673218D0DC44}</author>
    <author>tc={A9909074-E063-4A60-8D30-A86200724216}</author>
    <author>tc={37358DC3-31F7-40A6-94F2-D30603BD8D70}</author>
    <author>tc={F8FB2765-38F6-4FF8-9A3E-05EC0FA90CBA}</author>
    <author>tc={FA830CB4-3988-467D-8EE5-7A8429148322}</author>
    <author>tc={B557B82A-7221-42DA-AB37-26CAF970DA8A}</author>
    <author>tc={4327FA10-FDEC-424C-9D62-61FF3BAEE1D2}</author>
    <author>tc={BFBE1BE5-D949-4E48-BB0A-38309E5EBDD0}</author>
    <author>tc={01988C20-DA74-4283-B6D4-9FF20FD85801}</author>
    <author>tc={3555EE38-3CFA-4BDC-8209-9E0ECAA07DB5}</author>
    <author>tc={86BB97CE-186F-4C3C-BCF8-B4A5B57710B5}</author>
    <author>tc={167A68F4-F8F6-47C2-9566-C8A822BA7B33}</author>
    <author>tc={4FE244D2-45CD-4ED7-AF16-9436A2EA93B8}</author>
    <author>tc={3FE21DFC-76B6-4844-9945-602E02E19B46}</author>
    <author>tc={4EB63EA8-ABEA-478F-A188-C71CC5A51389}</author>
    <author>tc={80D7E86F-585F-4A8F-9033-3A85674D7ADC}</author>
    <author>tc={86F51423-BA4E-49BE-8402-2032BE577B93}</author>
    <author>tc={84BF2CFA-51CE-45B5-AD8C-5728DBD3812A}</author>
    <author>tc={3350488A-4B06-4B12-82E0-52D7143E8862}</author>
    <author>tc={00C41305-417D-4198-BA65-F5852C0C596D}</author>
    <author>tc={4EFC3BBE-77AB-44B6-9119-64BA4959C70D}</author>
    <author>tc={4B6C7EFF-26B1-4B3A-9046-5CAAE613BB6A}</author>
    <author>tc={A6EAF94C-6D4D-401A-BC0F-77B1D70B52B5}</author>
    <author>tc={F0023E4A-0814-4FF7-BD76-E66E40D82B86}</author>
    <author>tc={D9E5B0AC-E945-439C-BC0E-EFBD0865A5E6}</author>
    <author>tc={E3F4BBBB-E55B-449F-A861-D4429ADFFAFC}</author>
    <author>tc={C8FB32FB-E0FE-4C2E-9AAA-4E74BA7FA54B}</author>
    <author>tc={09140A61-D65C-4069-BA67-04A798D3E2BC}</author>
    <author>tc={D6800946-59BE-49E0-983C-194C8BA00CB7}</author>
  </authors>
  <commentList>
    <comment ref="C4" authorId="0" shapeId="0" xr:uid="{B42333BE-0D49-4388-B059-96651C62DF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D4" authorId="1" shapeId="0" xr:uid="{9B7083DE-8D75-4226-82E1-188781CF2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E4" authorId="2" shapeId="0" xr:uid="{BF5BA9F1-777C-4427-BDF3-3A70FE1C1E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F4" authorId="3" shapeId="0" xr:uid="{145F13A3-7CDD-4B0C-BF4F-C76DB3506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G4" authorId="4" shapeId="0" xr:uid="{BA64CEF4-D8A5-4DE9-9B2D-6DC38214B6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H4" authorId="5" shapeId="0" xr:uid="{BF3047CE-E566-4867-8ECC-94A2E668CB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J4" authorId="6" shapeId="0" xr:uid="{94998E93-6351-42DE-A1C0-EE232E1F0B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K4" authorId="7" shapeId="0" xr:uid="{ED5EAEC4-B3DE-432D-859D-40931676E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L4" authorId="8" shapeId="0" xr:uid="{851D36F5-DE41-4706-B3C7-6A9F78F83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M4" authorId="9" shapeId="0" xr:uid="{C1EE08E3-5E0E-49B0-9A7F-673218D0DC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N4" authorId="10" shapeId="0" xr:uid="{A9909074-E063-4A60-8D30-A862007242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O4" authorId="11" shapeId="0" xr:uid="{37358DC3-31F7-40A6-94F2-D30603BD8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Q4" authorId="12" shapeId="0" xr:uid="{F8FB2765-38F6-4FF8-9A3E-05EC0FA90C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R4" authorId="13" shapeId="0" xr:uid="{FA830CB4-3988-467D-8EE5-7A84291483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S4" authorId="14" shapeId="0" xr:uid="{B557B82A-7221-42DA-AB37-26CAF970DA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T4" authorId="15" shapeId="0" xr:uid="{4327FA10-FDEC-424C-9D62-61FF3BAEE1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U4" authorId="16" shapeId="0" xr:uid="{BFBE1BE5-D949-4E48-BB0A-38309E5EBD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V4" authorId="17" shapeId="0" xr:uid="{01988C20-DA74-4283-B6D4-9FF20FD858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X4" authorId="18" shapeId="0" xr:uid="{3555EE38-3CFA-4BDC-8209-9E0ECAA07D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Y4" authorId="19" shapeId="0" xr:uid="{86BB97CE-186F-4C3C-BCF8-B4A5B57710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Z4" authorId="20" shapeId="0" xr:uid="{167A68F4-F8F6-47C2-9566-C8A822BA7B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A4" authorId="21" shapeId="0" xr:uid="{4FE244D2-45CD-4ED7-AF16-9436A2EA93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B4" authorId="22" shapeId="0" xr:uid="{3FE21DFC-76B6-4844-9945-602E02E19B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C4" authorId="23" shapeId="0" xr:uid="{4EB63EA8-ABEA-478F-A188-C71CC5A513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AE4" authorId="24" shapeId="0" xr:uid="{80D7E86F-585F-4A8F-9033-3A85674D7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F4" authorId="25" shapeId="0" xr:uid="{86F51423-BA4E-49BE-8402-2032BE577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G4" authorId="26" shapeId="0" xr:uid="{84BF2CFA-51CE-45B5-AD8C-5728DBD381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H4" authorId="27" shapeId="0" xr:uid="{3350488A-4B06-4B12-82E0-52D7143E8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I4" authorId="28" shapeId="0" xr:uid="{00C41305-417D-4198-BA65-F5852C0C59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J4" authorId="29" shapeId="0" xr:uid="{4EFC3BBE-77AB-44B6-9119-64BA4959C7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L4" authorId="30" shapeId="0" xr:uid="{4B6C7EFF-26B1-4B3A-9046-5CAAE613B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M4" authorId="31" shapeId="0" xr:uid="{A6EAF94C-6D4D-401A-BC0F-77B1D70B52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N4" authorId="32" shapeId="0" xr:uid="{F0023E4A-0814-4FF7-BD76-E66E40D82B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O4" authorId="33" shapeId="0" xr:uid="{D9E5B0AC-E945-439C-BC0E-EFBD0865A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P4" authorId="34" shapeId="0" xr:uid="{E3F4BBBB-E55B-449F-A861-D4429ADFFA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Q4" authorId="35" shapeId="0" xr:uid="{C8FB32FB-E0FE-4C2E-9AAA-4E74BA7FA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AR5" authorId="36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37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tc={1ABD45FA-EB84-4152-A3EF-ABDE2D040655}</author>
    <author>tc={07037EE9-317C-445A-ADB6-11FE9BAD7F51}</author>
    <author>tc={B62AA2A4-3B3A-471F-AD52-46178A85326E}</author>
    <author>tc={153CFF32-0B58-41CF-8459-85207D3A6515}</author>
    <author>tc={5286A147-63A6-4710-AB3C-84725ECD1750}</author>
    <author>tc={8BE5FAC5-9568-47A5-BEAD-B54A8940B8C0}</author>
    <author>tc={69A12F2F-1CE9-41D1-9E36-E861DB23ECAB}</author>
    <author>tc={EED98197-5F8F-4461-9F21-55520D60D518}</author>
    <author>tc={5676AB05-F946-4861-ACD1-86A710163CE8}</author>
    <author>tc={CFCB714D-E407-4156-A830-3A3DE216EDA4}</author>
    <author>tc={20B3EF48-C54D-4CF8-B3D7-A098BE5D57DF}</author>
    <author>tc={29E5C0DD-8F05-48AA-AA4F-4AE984ED3264}</author>
    <author>tc={D2263397-72C1-4E4B-A8CF-796F31F7C3CF}</author>
    <author>tc={523D88DF-47A6-484F-84BB-9E23B3F6BA57}</author>
    <author>tc={37922C02-307A-4661-9143-1DA3D161CF3C}</author>
    <author>tc={5819D783-8C43-4F4E-B932-05BC028F5109}</author>
    <author>tc={F1EE8D7F-99A5-4039-99A2-988777DE5D13}</author>
    <author>tc={DF6A2B81-D792-4620-89F4-97ECCEFB8DA4}</author>
    <author>tc={57E4FDE4-6188-4656-BE2A-62095F528CD1}</author>
    <author>tc={619B4CF8-5F7E-4DC7-9F1B-533CF2BBB81E}</author>
    <author>tc={29A6EBDA-76B6-4782-90B9-1AEEDB29CF52}</author>
    <author>tc={485974B0-A37D-4DE4-ACF5-BF6695F000D1}</author>
    <author>tc={39339C6A-2CEF-49F7-8E54-E8D6FE10E95F}</author>
    <author>tc={8756F445-D013-4899-9841-5A009D4FA3B6}</author>
    <author>tc={068CB164-7466-47F3-9CF8-5982A9AE8D1A}</author>
    <author>tc={C9363713-6846-423D-A8ED-256D968D154B}</author>
    <author>tc={E666A818-A5E6-4F65-B18D-FF6C4C81D142}</author>
    <author>tc={A28BF3A5-B5A8-46CE-A493-CCE982013D13}</author>
    <author>tc={4A269081-D180-405B-86B9-1DC1984840B3}</author>
    <author>tc={BD424190-5B36-478D-9A45-4EB851A6D847}</author>
    <author>tc={C604721E-CBD6-49DD-BAC9-1ADF1C5E7BF3}</author>
    <author>tc={C6B50153-B50F-4B85-87A3-06CB270F9B4C}</author>
    <author>tc={4F9BEA9D-B39C-4098-BDAA-31E73A329D70}</author>
    <author>tc={68863F12-FD1B-4CED-97DB-BECF24A3EE0F}</author>
    <author>tc={DA553686-5057-4D65-A1F5-99B25D0B9079}</author>
    <author>tc={CDF2EF6A-D30A-47BE-B46A-31B7E70AF9B9}</author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4" authorId="0" shapeId="0" xr:uid="{1ABD45FA-EB84-4152-A3EF-ABDE2D0406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07037EE9-317C-445A-ADB6-11FE9BAD7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B62AA2A4-3B3A-471F-AD52-46178A8532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153CFF32-0B58-41CF-8459-85207D3A65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86A147-63A6-4710-AB3C-84725ECD17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8BE5FAC5-9568-47A5-BEAD-B54A8940B8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69A12F2F-1CE9-41D1-9E36-E861DB23EC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EED98197-5F8F-4461-9F21-55520D60D5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5676AB05-F946-4861-ACD1-86A710163C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CFCB714D-E407-4156-A830-3A3DE216E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0B3EF48-C54D-4CF8-B3D7-A098BE5D57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9E5C0DD-8F05-48AA-AA4F-4AE984ED32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D2263397-72C1-4E4B-A8CF-796F31F7C3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523D88DF-47A6-484F-84BB-9E23B3F6BA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37922C02-307A-4661-9143-1DA3D161CF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819D783-8C43-4F4E-B932-05BC028F51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1EE8D7F-99A5-4039-99A2-988777DE5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DF6A2B81-D792-4620-89F4-97ECCEFB8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57E4FDE4-6188-4656-BE2A-62095F528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619B4CF8-5F7E-4DC7-9F1B-533CF2BBB8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29A6EBDA-76B6-4782-90B9-1AEEDB29CF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485974B0-A37D-4DE4-ACF5-BF6695F000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39339C6A-2CEF-49F7-8E54-E8D6FE10E9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8756F445-D013-4899-9841-5A009D4FA3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068CB164-7466-47F3-9CF8-5982A9AE8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C9363713-6846-423D-A8ED-256D968D1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E666A818-A5E6-4F65-B18D-FF6C4C81D1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A28BF3A5-B5A8-46CE-A493-CCE982013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4A269081-D180-405B-86B9-1DC1984840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BD424190-5B36-478D-9A45-4EB851A6D8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C604721E-CBD6-49DD-BAC9-1ADF1C5E7B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C6B50153-B50F-4B85-87A3-06CB270F9B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4F9BEA9D-B39C-4098-BDAA-31E73A329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68863F12-FD1B-4CED-97DB-BECF24A3EE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DA553686-5057-4D65-A1F5-99B25D0B90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DF2EF6A-D30A-47BE-B46A-31B7E70AF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tc={F4A7E415-D4D2-4F36-AD1B-FC43478F2825}</author>
    <author>tc={62302A4C-3918-44B7-B620-959096E5BE9A}</author>
    <author>tc={2F8A4547-44E7-4409-A407-D5DF5A3FA395}</author>
    <author>tc={668571F5-C1C1-4898-AD99-043D9D3B1C7A}</author>
    <author>tc={FB758F41-ABA7-4B5D-B844-07217416DA0D}</author>
    <author>tc={9B48414B-E377-4939-8637-394A5F3AA717}</author>
    <author>tc={22DC14E2-9A87-4BEF-B962-764FD0A2A261}</author>
    <author>tc={C36E3B7A-15E8-4DFD-ABB4-4ADED213FEB3}</author>
    <author>tc={AA66373D-ECBB-4E36-A88C-88304A5B8144}</author>
    <author>tc={20A8DAAE-36F7-497E-842F-60D92D9372B3}</author>
    <author>tc={2B6747C0-2E96-4A86-BD29-39944D236D33}</author>
    <author>tc={BA32DC9A-35FE-414C-84B8-173C47D7B5A0}</author>
    <author>tc={817FE5CC-9241-4D70-A26E-2F02E51B4A81}</author>
    <author>tc={885523E3-2A53-451C-9C6C-38DD15EF8060}</author>
    <author>tc={B3F90E1C-33AF-4BA1-97E6-98EBFBE182BE}</author>
    <author>tc={240C5065-16D4-4947-BEBF-6F625A2037E5}</author>
    <author>tc={ECF81FC5-5397-4169-B891-BE13D97A06A7}</author>
    <author>tc={20F800AD-0583-4791-BF80-469C71732F76}</author>
    <author>tc={61437733-981A-4638-BC07-0AB56FBCD154}</author>
    <author>tc={EA40DACF-774B-4E84-A675-0B1818EC8DE3}</author>
    <author>tc={3800A693-2214-4ED4-AA38-598F02287FD1}</author>
    <author>tc={E67BA62A-887D-429B-9ADE-8E1283763E79}</author>
    <author>tc={B9437CB6-1F51-4167-AEF1-1434B1A2E7B0}</author>
    <author>tc={9F637B7C-0A14-47FD-8569-A40E9B43ACA1}</author>
    <author>tc={1726B9A3-8F32-4006-862F-1D37F8959C18}</author>
    <author>tc={ED94CC7B-49BC-4245-AFF6-0100C0952E40}</author>
    <author>tc={71492F42-9F61-4C58-9E6D-62F87CD6C8B8}</author>
    <author>tc={703A2D9A-3C60-43EE-AF6E-28243D9017BA}</author>
    <author>tc={1D855AD6-F28A-4053-BFB6-33E5D3CBDFB5}</author>
    <author>tc={86A818DE-3C8F-47C2-8844-5A1345A521BC}</author>
    <author>tc={380BD945-A930-4D50-9D20-9F5BBF16AB37}</author>
    <author>tc={05103538-F162-4B05-964C-0B903A71ED5D}</author>
    <author>tc={2359C3EB-4E7C-4049-B588-C9FF7D5113C4}</author>
    <author>tc={B98124FF-D1D0-44AD-A94B-6E4FD6DD0E4B}</author>
    <author>tc={9DAAE484-3F4E-401E-AAFE-D0C467085D97}</author>
    <author>tc={9FE61B9B-8EC3-4163-AA8B-21116086BE1D}</author>
    <author>tc={05949128-3368-4B6A-B5B6-A2DEF3F62117}</author>
    <author>tc={6F49C982-2053-4902-8269-D0A44455563C}</author>
  </authors>
  <commentList>
    <comment ref="C4" authorId="0" shapeId="0" xr:uid="{F4A7E415-D4D2-4F36-AD1B-FC43478F2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2302A4C-3918-44B7-B620-959096E5BE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2F8A4547-44E7-4409-A407-D5DF5A3FA3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668571F5-C1C1-4898-AD99-043D9D3B1C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FB758F41-ABA7-4B5D-B844-07217416DA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9B48414B-E377-4939-8637-394A5F3AA7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22DC14E2-9A87-4BEF-B962-764FD0A2A2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36E3B7A-15E8-4DFD-ABB4-4ADED213FE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AA66373D-ECBB-4E36-A88C-88304A5B8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20A8DAAE-36F7-497E-842F-60D92D9372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B6747C0-2E96-4A86-BD29-39944D236D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BA32DC9A-35FE-414C-84B8-173C47D7B5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817FE5CC-9241-4D70-A26E-2F02E51B4A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885523E3-2A53-451C-9C6C-38DD15EF80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B3F90E1C-33AF-4BA1-97E6-98EBFBE182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240C5065-16D4-4947-BEBF-6F625A2037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ECF81FC5-5397-4169-B891-BE13D97A06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20F800AD-0583-4791-BF80-469C71732F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1437733-981A-4638-BC07-0AB56FBCD1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EA40DACF-774B-4E84-A675-0B1818EC8D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3800A693-2214-4ED4-AA38-598F02287F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E67BA62A-887D-429B-9ADE-8E1283763E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B9437CB6-1F51-4167-AEF1-1434B1A2E7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9F637B7C-0A14-47FD-8569-A40E9B43AC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1726B9A3-8F32-4006-862F-1D37F8959C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ED94CC7B-49BC-4245-AFF6-0100C0952E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71492F42-9F61-4C58-9E6D-62F87CD6C8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703A2D9A-3C60-43EE-AF6E-28243D9017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1D855AD6-F28A-4053-BFB6-33E5D3CBDF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86A818DE-3C8F-47C2-8844-5A1345A52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380BD945-A930-4D50-9D20-9F5BBF16AB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05103538-F162-4B05-964C-0B903A71ED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2359C3EB-4E7C-4049-B588-C9FF7D5113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B98124FF-D1D0-44AD-A94B-6E4FD6DD0E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9DAAE484-3F4E-401E-AAFE-D0C467085D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9FE61B9B-8EC3-4163-AA8B-21116086BE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tc={E8E77F72-374A-49FD-82E1-2397CD2EFB28}</author>
    <author>tc={260A611A-7673-4E8A-A572-265D0ACF4F25}</author>
    <author>tc={04B63EF4-1323-46E8-9044-93D6B8836682}</author>
    <author>tc={89840412-E493-4FFF-8CB7-A8E1D7331974}</author>
    <author>tc={515FA297-E313-4C48-821A-C101F6322185}</author>
    <author>tc={EDCD1D03-63CD-4659-A880-10ADDF3B7EE5}</author>
    <author>tc={BDF31E71-B66A-4176-82B6-30A0040192BD}</author>
    <author>tc={17418F25-F401-4A73-860E-458226EAD4C0}</author>
    <author>tc={A40AAB16-C0BA-4CD6-9D4D-FEEC9C20533D}</author>
    <author>tc={47B41CA5-90E4-4B66-A5F9-48F5765E85F9}</author>
    <author>tc={0BA33B3F-2C0A-4898-A026-7BB77FAAD5D6}</author>
    <author>tc={E646DA66-74F9-4AE6-8120-317CE1D58BD1}</author>
    <author>tc={6148C80D-6496-46DB-B08C-C436788BF42E}</author>
    <author>tc={B920734E-B866-4E08-A87D-12B0DF362FE5}</author>
    <author>tc={E88DEEC9-241E-498F-8663-D74E4FD6BDD5}</author>
    <author>tc={2E907292-A7D3-4FEA-B131-A80026D9F34B}</author>
    <author>tc={2D4ED710-F0E1-46D0-BA28-176A1DB4D1BD}</author>
    <author>tc={E41CE818-B4A1-4DA2-847E-902C73A49985}</author>
    <author>tc={7A7CFCF2-815C-4BC4-B79C-27DE31D0AD1D}</author>
    <author>tc={BFC6BD27-BF01-41D7-8004-F7CB3628AAB7}</author>
    <author>tc={FC1107F3-088B-44EE-BFCA-895600D16760}</author>
    <author>tc={6BBCC13C-5FF3-4EB8-8DB3-7110B2BF5243}</author>
    <author>tc={95FE7615-631F-4E4E-A927-3AA159AD332D}</author>
    <author>tc={B3522BB6-4565-4F4E-A69F-3A670662D4CE}</author>
    <author>tc={D78FE67A-4C5D-4B44-89FD-A4BAE230B16F}</author>
    <author>tc={CFED895D-1B7F-48D5-BD6A-312CEF514E73}</author>
    <author>tc={BE812DFC-EF7A-4696-B31D-865468C09BC7}</author>
    <author>tc={D0C0312D-2FDD-4D3C-B20F-CEC47909B192}</author>
    <author>tc={4FF7B5D8-C093-4980-ACEA-3D893D7A3306}</author>
    <author>tc={DAE80F83-1D9A-4A36-8425-9663BE206258}</author>
    <author>tc={A0084D1C-2909-40F7-8B31-2B06341A747C}</author>
    <author>tc={BCB0FB7D-2A88-46B7-9F86-6158592F74F6}</author>
    <author>tc={B144E1F8-2024-4430-9047-7DF605A7D82F}</author>
    <author>tc={B3999927-7B61-4262-93EA-48FF8875F3FA}</author>
    <author>tc={509B75DE-9B95-421C-98BB-8B80572594D8}</author>
    <author>tc={4A2A5638-DF6A-404C-99BB-6466D74AB023}</author>
  </authors>
  <commentList>
    <comment ref="B3" authorId="0" shapeId="0" xr:uid="{E8E77F72-374A-49FD-82E1-2397CD2EF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60A611A-7673-4E8A-A572-265D0ACF4F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4B63EF4-1323-46E8-9044-93D6B88366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9840412-E493-4FFF-8CB7-A8E1D7331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15FA297-E313-4C48-821A-C101F63221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DCD1D03-63CD-4659-A880-10ADDF3B7E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BDF31E71-B66A-4176-82B6-30A0040192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7418F25-F401-4A73-860E-458226EAD4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40AAB16-C0BA-4CD6-9D4D-FEEC9C2053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7B41CA5-90E4-4B66-A5F9-48F5765E8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BA33B3F-2C0A-4898-A026-7BB77FAAD5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E646DA66-74F9-4AE6-8120-317CE1D58B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148C80D-6496-46DB-B08C-C436788BF4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920734E-B866-4E08-A87D-12B0DF362F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E88DEEC9-241E-498F-8663-D74E4FD6B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E907292-A7D3-4FEA-B131-A80026D9F3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2D4ED710-F0E1-46D0-BA28-176A1DB4D1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E41CE818-B4A1-4DA2-847E-902C73A49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A7CFCF2-815C-4BC4-B79C-27DE31D0AD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BFC6BD27-BF01-41D7-8004-F7CB3628AA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FC1107F3-088B-44EE-BFCA-895600D16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6BBCC13C-5FF3-4EB8-8DB3-7110B2BF52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5FE7615-631F-4E4E-A927-3AA159AD3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B3522BB6-4565-4F4E-A69F-3A670662D4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78FE67A-4C5D-4B44-89FD-A4BAE230B1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FED895D-1B7F-48D5-BD6A-312CEF514E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E812DFC-EF7A-4696-B31D-865468C09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D0C0312D-2FDD-4D3C-B20F-CEC47909B1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FF7B5D8-C093-4980-ACEA-3D893D7A33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AE80F83-1D9A-4A36-8425-9663BE206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0084D1C-2909-40F7-8B31-2B06341A74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CB0FB7D-2A88-46B7-9F86-6158592F74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144E1F8-2024-4430-9047-7DF605A7D8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3999927-7B61-4262-93EA-48FF8875F3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09B75DE-9B95-421C-98BB-8B8057259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4A2A5638-DF6A-404C-99BB-6466D74AB0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tc={7D2F0380-FC8C-4747-B851-CD2A1203393E}</author>
    <author>tc={B85402C6-F9E4-4751-BD6E-FF47F158032D}</author>
    <author>tc={1B6B82DF-8494-4F6C-AACB-8B0464D3EF3E}</author>
    <author>tc={3E3C0B5C-91A0-44C3-8287-B8C2318A2011}</author>
    <author>tc={CBFF0175-FE72-4108-B34F-2C53C5C5D0F0}</author>
    <author>tc={FD73DD75-8C97-4019-A61F-D880DE84BB94}</author>
    <author>tc={DB3DC8ED-6D8E-4674-976B-6CB82FD9D710}</author>
    <author>tc={3D34C7E9-A8B0-41A7-97E8-3496BA37B187}</author>
    <author>tc={6538D42F-15B5-4DCE-A4F6-88AFEFB8F1F6}</author>
    <author>tc={6CC86304-32DB-45AA-A132-25CA6BE30208}</author>
    <author>tc={DCB676F7-D43F-4A9F-94D0-2F5075FDAB11}</author>
    <author>tc={DE660EA6-AD96-4EC9-BA4A-706DE6B3EB24}</author>
    <author>tc={B1B5FA5B-E33B-43CC-A952-6A1D9FFCEB7C}</author>
    <author>tc={0D4FF04D-9F22-4652-A46A-8DAD4EB387CD}</author>
    <author>tc={B293AA9B-D681-45EB-9D4D-F1450DA038D5}</author>
    <author>tc={99EC76E7-9A33-4A1D-B749-8CA3D2E37BC7}</author>
    <author>tc={7143F3B7-5CA8-4AD5-99DB-BD7D163A72DC}</author>
    <author>tc={C0CD133C-F911-45B1-8438-E8E70073D480}</author>
    <author>tc={37414EE5-9235-4FA2-A328-25446C9ADFAE}</author>
    <author>tc={0A851D22-44CA-4426-91DA-7DF2618EC0BB}</author>
    <author>tc={6BA5B245-2DD6-4038-B3B3-0033C4F364EE}</author>
    <author>tc={ED6615BD-6C68-4399-AEDD-5DFCCBAEE072}</author>
    <author>tc={5489EFA6-504C-4CDB-8F8B-A8AEBA88BB78}</author>
    <author>tc={CFC2E0BD-5712-4D97-AC3E-CB4503977852}</author>
    <author>tc={17A67F29-8E44-4E7E-95D5-E0FDFE3F3445}</author>
    <author>tc={581B36B1-6931-4A1D-B10E-647DD7CDBBB1}</author>
    <author>tc={2E3C3C2E-C64A-49C8-A90E-DE3A5DDF2AF6}</author>
    <author>tc={22353BE1-5AF1-4C9D-BD1C-7FF6E624CBC4}</author>
    <author>tc={57544D02-BE9A-40B1-88A2-AF506905A9CC}</author>
    <author>tc={24D00765-8CA2-4CF6-ACF3-712BC9C91076}</author>
    <author>tc={77D3DD51-67F0-461A-A60F-249B5EDE53A7}</author>
    <author>tc={68DEB7B5-21F3-4EE5-92E0-1C64447DB067}</author>
    <author>tc={00649794-5BA4-41D8-8647-110658D6CE97}</author>
    <author>tc={08D2D7B6-14F7-4D57-BAB7-35D10B29478D}</author>
    <author>tc={C990872D-BC0D-44A1-8E5F-B0B766E3F04D}</author>
    <author>tc={98C7B220-B914-4A79-8FE0-2406C3892E5B}</author>
  </authors>
  <commentList>
    <comment ref="B3" authorId="0" shapeId="0" xr:uid="{7D2F0380-FC8C-4747-B851-CD2A120339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85402C6-F9E4-4751-BD6E-FF47F1580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1B6B82DF-8494-4F6C-AACB-8B0464D3EF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E3C0B5C-91A0-44C3-8287-B8C2318A20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BFF0175-FE72-4108-B34F-2C53C5C5D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FD73DD75-8C97-4019-A61F-D880DE84BB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B3DC8ED-6D8E-4674-976B-6CB82FD9D7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3D34C7E9-A8B0-41A7-97E8-3496BA37B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538D42F-15B5-4DCE-A4F6-88AFEFB8F1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CC86304-32DB-45AA-A132-25CA6BE302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DCB676F7-D43F-4A9F-94D0-2F5075FDAB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E660EA6-AD96-4EC9-BA4A-706DE6B3EB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1B5FA5B-E33B-43CC-A952-6A1D9FFCEB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D4FF04D-9F22-4652-A46A-8DAD4EB387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293AA9B-D681-45EB-9D4D-F1450DA038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9EC76E7-9A33-4A1D-B749-8CA3D2E37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7143F3B7-5CA8-4AD5-99DB-BD7D163A7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0CD133C-F911-45B1-8438-E8E70073D4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37414EE5-9235-4FA2-A328-25446C9ADF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0A851D22-44CA-4426-91DA-7DF2618EC0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BA5B245-2DD6-4038-B3B3-0033C4F364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D6615BD-6C68-4399-AEDD-5DFCCBAEE0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489EFA6-504C-4CDB-8F8B-A8AEBA88BB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C2E0BD-5712-4D97-AC3E-CB45039778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7A67F29-8E44-4E7E-95D5-E0FDFE3F34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581B36B1-6931-4A1D-B10E-647DD7CDBB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E3C3C2E-C64A-49C8-A90E-DE3A5DDF2A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2353BE1-5AF1-4C9D-BD1C-7FF6E624CB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57544D02-BE9A-40B1-88A2-AF506905A9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24D00765-8CA2-4CF6-ACF3-712BC9C910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77D3DD51-67F0-461A-A60F-249B5EDE53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68DEB7B5-21F3-4EE5-92E0-1C64447DB0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0649794-5BA4-41D8-8647-110658D6CE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8D2D7B6-14F7-4D57-BAB7-35D10B2947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990872D-BC0D-44A1-8E5F-B0B766E3F0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C7B220-B914-4A79-8FE0-2406C3892E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tc={205A574E-3765-4715-9028-41554AEC6092}</author>
    <author>tc={2473DF57-989C-45EC-9F7A-BA873D1DA8DC}</author>
    <author>tc={039F5A41-D72A-4F1E-BC6D-4E39EAAD3ADC}</author>
    <author>tc={AFF42C07-EE57-4C9B-9621-3B70D1B42DE8}</author>
    <author>tc={D639594B-9830-4154-8FF9-74967DE0AB1F}</author>
    <author>tc={568B05DC-9528-48EB-BCE8-DAAC117B55A5}</author>
    <author>tc={10F56C3E-1B0D-4B29-B06B-E906368CB8A0}</author>
    <author>tc={B64CC300-5190-4B6F-80A5-4BCB382E3ADF}</author>
    <author>tc={AF692F72-5A86-470E-B19B-216FDEE5A34C}</author>
    <author>tc={253130B0-11C3-4DF5-B189-A23A42263986}</author>
    <author>tc={3AAE70CA-29F0-46CA-83DA-4C876DC6DF1D}</author>
    <author>tc={DA1FF712-26BD-4FB3-BFE1-509BAE09FA70}</author>
    <author>tc={A96385AC-3BE1-48FC-8BFB-CEB971280C74}</author>
    <author>tc={764D589A-DE39-4DEE-A4B8-55D19B7D4BC9}</author>
    <author>tc={2B4F1A4D-D7FE-475C-9FB0-D4B9C57FF57A}</author>
    <author>tc={BF76160D-3DCE-4366-8D39-962AF4C3CCDD}</author>
    <author>tc={BC13BD73-A03C-4A21-825F-52AC07ACA4F5}</author>
    <author>tc={C3DA48AF-9ABA-4942-89D7-AC8E77FBF80B}</author>
    <author>tc={8593958E-43E7-474F-BB06-6696C6B7256F}</author>
    <author>tc={132847C3-32F8-4AF0-8381-985A11651917}</author>
    <author>tc={A7D3975F-BE85-46F1-8489-74F7B8E650B1}</author>
    <author>tc={A46F317E-0469-4521-BB04-39A51589E3AC}</author>
    <author>tc={430234CB-40B5-41B5-BFB1-FC0874BA9C53}</author>
    <author>tc={CFBD58F5-DD94-4168-92B9-EA97F11BB83E}</author>
    <author>tc={872761D7-0DFB-4AC2-A82D-663690C89290}</author>
    <author>tc={7A5E3DD0-27B1-452D-8C0D-A4C7908C6858}</author>
    <author>tc={55BBA3B2-3FCB-42EC-BCD9-05E42080FA80}</author>
    <author>tc={84BF9CC7-6BB2-4617-A3FE-9133FD701F2E}</author>
    <author>tc={449C1D71-AC7A-467D-96FC-5B3D004BDCFA}</author>
    <author>tc={A94FFFB8-3A7E-45AE-BEA1-4C1E45D21759}</author>
    <author>tc={849B000A-6651-4313-A2B8-1FE45900EB06}</author>
    <author>tc={A5061970-D78A-4A19-BD65-FB99A3F09478}</author>
    <author>tc={525A14AB-D653-49E5-B64A-5D5039842725}</author>
    <author>tc={EAFB9CA0-0A9B-4EFC-8D01-8B08EFF6A431}</author>
    <author>tc={C3539314-88D7-4A3C-B062-254D3110AFB7}</author>
    <author>tc={05B52BD3-2D61-4ECE-99CA-168E14D88D7E}</author>
  </authors>
  <commentList>
    <comment ref="B3" authorId="0" shapeId="0" xr:uid="{205A574E-3765-4715-9028-41554AEC60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473DF57-989C-45EC-9F7A-BA873D1DA8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39F5A41-D72A-4F1E-BC6D-4E39EAAD3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FF42C07-EE57-4C9B-9621-3B70D1B42D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D639594B-9830-4154-8FF9-74967DE0AB1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68B05DC-9528-48EB-BCE8-DAAC117B55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0F56C3E-1B0D-4B29-B06B-E906368CB8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B64CC300-5190-4B6F-80A5-4BCB382E3A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F692F72-5A86-470E-B19B-216FDEE5A3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53130B0-11C3-4DF5-B189-A23A422639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AAE70CA-29F0-46CA-83DA-4C876DC6DF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A1FF712-26BD-4FB3-BFE1-509BAE09FA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A96385AC-3BE1-48FC-8BFB-CEB971280C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764D589A-DE39-4DEE-A4B8-55D19B7D4B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B4F1A4D-D7FE-475C-9FB0-D4B9C57FF5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F76160D-3DCE-4366-8D39-962AF4C3C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C13BD73-A03C-4A21-825F-52AC07ACA4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3DA48AF-9ABA-4942-89D7-AC8E77FBF8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593958E-43E7-474F-BB06-6696C6B725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132847C3-32F8-4AF0-8381-985A116519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7D3975F-BE85-46F1-8489-74F7B8E650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46F317E-0469-4521-BB04-39A51589E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30234CB-40B5-41B5-BFB1-FC0874BA9C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BD58F5-DD94-4168-92B9-EA97F11BB8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872761D7-0DFB-4AC2-A82D-663690C89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7A5E3DD0-27B1-452D-8C0D-A4C7908C68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5BBA3B2-3FCB-42EC-BCD9-05E42080FA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4BF9CC7-6BB2-4617-A3FE-9133FD701F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49C1D71-AC7A-467D-96FC-5B3D004BDC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4FFFB8-3A7E-45AE-BEA1-4C1E45D217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849B000A-6651-4313-A2B8-1FE45900EB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5061970-D78A-4A19-BD65-FB99A3F094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525A14AB-D653-49E5-B64A-5D50398427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AFB9CA0-0A9B-4EFC-8D01-8B08EFF6A4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3539314-88D7-4A3C-B062-254D3110AF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5B52BD3-2D61-4ECE-99CA-168E14D88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tc={A9CF6BC5-725F-49D2-8191-28D72D159CF2}</author>
    <author>tc={C6557C4C-72EA-417B-A1D9-81FC1648BC69}</author>
    <author>tc={0ABB306C-F6B3-4A3E-84AB-B1953EA4E842}</author>
    <author>tc={69FF6107-FB2C-4186-AA4F-98370BC2FBA7}</author>
    <author>tc={7C5653C2-4E00-4557-82C2-5FCC84C41159}</author>
    <author>tc={931A6AD7-BAC0-4DF1-B1BC-53D93365F297}</author>
    <author>tc={1268D612-000F-41A8-BD47-CA70814DA3CB}</author>
    <author>tc={DD55A0ED-ABF4-45D5-9750-2613851DB78B}</author>
    <author>tc={FEC2C5EB-8098-4109-9D7E-513C72BCD489}</author>
    <author>tc={DF203863-1A59-416D-8237-F5A8DC47E094}</author>
    <author>tc={37081308-3850-476C-BACA-78A1E2358F85}</author>
    <author>tc={D785BF93-A9B6-456D-AB22-5A4F5CCCB022}</author>
    <author>tc={8069153F-03A6-41DF-ABF2-9528E4D73A14}</author>
    <author>tc={B7F3FCE3-E08C-460C-9D2C-3B3B78CCF8A7}</author>
    <author>tc={72DFF332-C695-4DB5-B276-6267FBB222ED}</author>
    <author>tc={3A5DE019-F105-4842-B899-B0229680E512}</author>
    <author>tc={0389E05D-D57B-4AAA-982F-65A28D06C4D8}</author>
    <author>tc={C510D3A2-1F0D-4F1D-A02D-72E7C24D12C3}</author>
    <author>tc={79699052-A49B-4511-AC08-1F91E40E0B42}</author>
    <author>tc={A1B4D241-B72B-450B-B4E9-10C22EB35EF6}</author>
    <author>tc={466EEAEA-C1D3-483B-819D-39B8C90CC128}</author>
    <author>tc={AEF9A856-AA29-4A8D-8EA4-F199A836B038}</author>
    <author>tc={5E49F4BB-79BA-4A2A-8F64-0F6042FBD0A6}</author>
    <author>tc={8ED1557B-84C8-4DE4-AE66-43254B2777B9}</author>
    <author>tc={EB5A303E-667A-457E-9943-2EE134A1BFBE}</author>
    <author>tc={FBC2A529-E9D1-4E9F-A6B9-ED3AD89BEC3F}</author>
    <author>tc={25BFC994-AB38-4771-9384-D5AD4B554E92}</author>
    <author>tc={B2929875-45BD-441B-8FD4-274B4D4C30A2}</author>
    <author>tc={7251F1AE-BDDF-44C9-9CE0-8190A4E4ABE8}</author>
    <author>tc={18AF7C9D-6048-4E50-8EBB-ADFC5B92164E}</author>
    <author>tc={3357E0D8-D704-4129-A619-DD7E4ED5A7FF}</author>
    <author>tc={B1E9427F-6AB1-4143-B853-0849EF74CFDF}</author>
    <author>tc={E9BA90B2-F1C3-46F4-99D5-8E01B4A396CB}</author>
    <author>tc={E3D5D709-6F67-4D78-8DD5-DBC3EEFA026A}</author>
    <author>tc={F87D0C20-775C-4772-8134-837A56097CF9}</author>
    <author>tc={653ECD2F-E7EE-4447-9D7C-0E9B48034F7C}</author>
  </authors>
  <commentList>
    <comment ref="B3" authorId="0" shapeId="0" xr:uid="{A9CF6BC5-725F-49D2-8191-28D72D159C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C6557C4C-72EA-417B-A1D9-81FC1648BC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ABB306C-F6B3-4A3E-84AB-B1953EA4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9FF6107-FB2C-4186-AA4F-98370BC2F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C5653C2-4E00-4557-82C2-5FCC84C411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31A6AD7-BAC0-4DF1-B1BC-53D93365F2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268D612-000F-41A8-BD47-CA70814DA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D55A0ED-ABF4-45D5-9750-2613851DB7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EC2C5EB-8098-4109-9D7E-513C72BCD4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DF203863-1A59-416D-8237-F5A8DC47E0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7081308-3850-476C-BACA-78A1E2358F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785BF93-A9B6-456D-AB22-5A4F5CCCB0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069153F-03A6-41DF-ABF2-9528E4D73A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7F3FCE3-E08C-460C-9D2C-3B3B78CCF8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2DFF332-C695-4DB5-B276-6267FBB222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A5DE019-F105-4842-B899-B0229680E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0389E05D-D57B-4AAA-982F-65A28D06C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510D3A2-1F0D-4F1D-A02D-72E7C24D12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9699052-A49B-4511-AC08-1F91E40E0B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1B4D241-B72B-450B-B4E9-10C22EB35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466EEAEA-C1D3-483B-819D-39B8C90CC1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EF9A856-AA29-4A8D-8EA4-F199A836B0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E49F4BB-79BA-4A2A-8F64-0F6042FBD0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ED1557B-84C8-4DE4-AE66-43254B2777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B5A303E-667A-457E-9943-2EE134A1BF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BC2A529-E9D1-4E9F-A6B9-ED3AD89BE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5BFC994-AB38-4771-9384-D5AD4B554E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B2929875-45BD-441B-8FD4-274B4D4C30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251F1AE-BDDF-44C9-9CE0-8190A4E4AB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8AF7C9D-6048-4E50-8EBB-ADFC5B9216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357E0D8-D704-4129-A619-DD7E4ED5A7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1E9427F-6AB1-4143-B853-0849EF74CF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9BA90B2-F1C3-46F4-99D5-8E01B4A396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3D5D709-6F67-4D78-8DD5-DBC3EEFA02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87D0C20-775C-4772-8134-837A56097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653ECD2F-E7EE-4447-9D7C-0E9B48034F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tc={163DE3ED-83CA-4023-AAC1-9F61403424F3}</author>
    <author>tc={3DFE20AB-E063-46FC-A019-3F0A360EAB9A}</author>
    <author>tc={837F3C0B-0454-40AD-8B9F-1991BFE822E7}</author>
    <author>tc={7E1E0574-BCD5-46E1-A992-58D0F867D01B}</author>
    <author>tc={39310608-B52D-40D6-8033-F286B141D1DE}</author>
    <author>tc={2EB18F73-B51A-4FA7-BCB8-8643110228FA}</author>
    <author>tc={6720FECF-B041-43ED-83F8-5EE0769B4B6A}</author>
    <author>tc={55425DA2-B895-4AC4-B7A3-42BD6183B71D}</author>
    <author>tc={33764A32-F356-4B50-AAF4-8BD91434DCD1}</author>
    <author>tc={A5FB329C-A38D-45E7-8680-18C537016BB2}</author>
    <author>tc={9F98DD85-081F-4591-9FB0-0931EFDFBC07}</author>
    <author>tc={20DA5486-CA5D-4122-863B-7D4F4C5B8529}</author>
    <author>tc={DB57E6D1-C0D9-4B02-B8B1-5C316E338CBE}</author>
    <author>tc={EDAE6B74-D58E-4BB3-B69F-5ABEF635F41D}</author>
    <author>tc={BC96BE67-EBF4-456A-B4C7-7B9089009058}</author>
    <author>tc={AC526E3B-2380-4607-988F-3A7D8A801DE0}</author>
    <author>tc={5C6FF815-3706-437D-A36C-0CE1BEEE3F95}</author>
    <author>tc={3BA1C756-574A-44EC-85F7-0ECEF3C6CA30}</author>
    <author>tc={24ACA38E-D36F-4BA3-B7F7-22F806EDF23E}</author>
    <author>tc={FFEED5D2-1C1A-46C5-AFCA-3E8316FBFF27}</author>
    <author>tc={8159D814-685D-4BFB-B356-1FA7C72583F5}</author>
    <author>tc={BD9EA27E-2025-46F6-9EE3-28296D1F20FB}</author>
    <author>tc={B40711AC-2E96-4AA4-9A76-49FA3A68AEA6}</author>
    <author>tc={38BCD9F8-86FB-4FCA-9E3B-7A75C6551144}</author>
    <author>tc={5D4AF753-CB7A-46E9-8E48-0D88EB8492CA}</author>
    <author>tc={46050C21-D319-4053-A7B1-37C187CAC33B}</author>
    <author>tc={E6E0CDA7-ECAE-4F7A-8C00-CF9206982577}</author>
    <author>tc={6F79C7E5-8A39-4DA9-8CE3-F9641D0E4E72}</author>
    <author>tc={C69E211F-2780-476D-B161-B02F6A783A69}</author>
    <author>tc={1A8DB484-78D5-4F33-B81E-BD8876341592}</author>
    <author>tc={229340F2-CD39-4590-A3FC-3943241B55F0}</author>
    <author>tc={CCAB9092-1440-4C52-ACAA-7BDB2CF070D7}</author>
    <author>tc={BF96EDC2-C193-40B0-8D2B-BC77384721A1}</author>
    <author>tc={44BA833F-2573-4258-8499-B4888B1ABB43}</author>
    <author>tc={2F183BAC-EF7F-4208-B0BE-627BDF7D232C}</author>
    <author>tc={09DCE491-5E96-4099-9C8C-42DEAC1BCC83}</author>
  </authors>
  <commentList>
    <comment ref="B3" authorId="0" shapeId="0" xr:uid="{163DE3ED-83CA-4023-AAC1-9F61403424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DFE20AB-E063-46FC-A019-3F0A360EAB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837F3C0B-0454-40AD-8B9F-1991BFE822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7E1E0574-BCD5-46E1-A992-58D0F867D0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39310608-B52D-40D6-8033-F286B141D1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2EB18F73-B51A-4FA7-BCB8-8643110228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720FECF-B041-43ED-83F8-5EE0769B4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55425DA2-B895-4AC4-B7A3-42BD6183B7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33764A32-F356-4B50-AAF4-8BD91434D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5FB329C-A38D-45E7-8680-18C537016B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8DD85-081F-4591-9FB0-0931EFDFBC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0DA5486-CA5D-4122-863B-7D4F4C5B85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B57E6D1-C0D9-4B02-B8B1-5C316E338C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DAE6B74-D58E-4BB3-B69F-5ABEF635F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C96BE67-EBF4-456A-B4C7-7B90890090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AC526E3B-2380-4607-988F-3A7D8A801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C6FF815-3706-437D-A36C-0CE1BEEE3F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BA1C756-574A-44EC-85F7-0ECEF3C6CA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4ACA38E-D36F-4BA3-B7F7-22F806EDF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FEED5D2-1C1A-46C5-AFCA-3E8316FBFF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8159D814-685D-4BFB-B356-1FA7C72583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BD9EA27E-2025-46F6-9EE3-28296D1F20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B40711AC-2E96-4AA4-9A76-49FA3A68A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8BCD9F8-86FB-4FCA-9E3B-7A75C6551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D4AF753-CB7A-46E9-8E48-0D88EB8492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6050C21-D319-4053-A7B1-37C187CAC3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E6E0CDA7-ECAE-4F7A-8C00-CF9206982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6F79C7E5-8A39-4DA9-8CE3-F9641D0E4E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C69E211F-2780-476D-B161-B02F6A783A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A8DB484-78D5-4F33-B81E-BD88763415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229340F2-CD39-4590-A3FC-3943241B55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CAB9092-1440-4C52-ACAA-7BDB2CF070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F96EDC2-C193-40B0-8D2B-BC77384721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44BA833F-2573-4258-8499-B4888B1ABB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2F183BAC-EF7F-4208-B0BE-627BDF7D23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9DCE491-5E96-4099-9C8C-42DEAC1BCC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tc={ED116208-B661-4A8C-A211-C9707FE194DB}</author>
    <author>tc={55166725-6A9B-4D5E-8087-9254A723C2B8}</author>
    <author>tc={D4857731-A64A-4758-81E2-425820A3A8BB}</author>
    <author>tc={05707103-1621-4708-B871-9EE4EFF59119}</author>
    <author>tc={C4C2B0B9-44D1-4C66-A631-FD1FF0D35EBC}</author>
    <author>tc={57B4ECB6-8884-4FDD-8660-4997047CFC8C}</author>
    <author>tc={2B4FCF54-EFBE-4F97-AD24-074A5A27F9F4}</author>
    <author>tc={D7884795-6CD5-4657-997E-D20978A1A1A6}</author>
    <author>tc={CAA87F69-063E-4829-8C8D-FCC742C1E04E}</author>
    <author>tc={42270778-9FF2-4C7E-BF42-682DC69AE904}</author>
    <author>tc={E3179A9F-7292-43B4-8846-288E9C28EAA0}</author>
    <author>tc={6FD9B73F-C392-4CC0-813B-9C9B6CC69225}</author>
    <author>tc={018DB89A-E1BB-4195-8087-FB306BDE12F3}</author>
    <author>tc={E554C656-DC2A-4D87-8969-A8A47A3F157B}</author>
    <author>tc={7F00118A-6FD9-4F2E-8AE5-22FBBC40D152}</author>
    <author>tc={B0798BEE-6985-4FEC-BD09-2542C870350A}</author>
    <author>tc={C34EE446-C990-4CD8-92E5-58E06D3E4C65}</author>
    <author>tc={36BBAA60-5EBD-4324-A715-3524CF17D6E6}</author>
    <author>tc={871BF9B2-15E0-494E-97E8-32BD027C1BE2}</author>
    <author>tc={772B3361-FE55-4FCC-B80A-41786990FA7F}</author>
    <author>tc={90FC681C-5602-4253-93D2-6A2569C7CC59}</author>
    <author>tc={3F785C58-0034-4429-B6AB-6590D5288C3D}</author>
    <author>tc={9E842278-5375-4BBA-B537-8BE2D400FBFB}</author>
    <author>tc={D0799891-E649-426B-B306-4AEC5EE9BCD0}</author>
    <author>tc={181A2C94-D621-47AB-92A3-F966285E12EB}</author>
    <author>tc={FF66A2EE-DE3F-472E-8CBD-92C6C92D9241}</author>
    <author>tc={C20B2D39-3B0A-4444-84DE-534C4B2AA7AE}</author>
    <author>tc={880C98CF-1C94-4ABD-9E6E-BA42EE61BEA2}</author>
    <author>tc={B465B287-C19D-42AA-A1DD-4F9DD4340C45}</author>
    <author>tc={79417D86-A5E4-40EA-8F3E-1476CE6C3C7D}</author>
    <author>tc={B5DDC539-B2A7-4DA3-A6E9-8D073BAB743F}</author>
    <author>tc={C1AF9DF9-564B-41D1-AC46-DFF3F80C9A38}</author>
    <author>tc={7C6FDC1D-126B-402A-905D-FF2543297D23}</author>
    <author>tc={14629B36-A1DD-46DA-A4DD-AF38B885D649}</author>
    <author>tc={C76F9D81-8E77-41FD-B00F-6C697DDF85B8}</author>
    <author>tc={9818A657-8D6C-4D63-9F62-970BB6A9D0AF}</author>
  </authors>
  <commentList>
    <comment ref="B3" authorId="0" shapeId="0" xr:uid="{ED116208-B661-4A8C-A211-C9707FE194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55166725-6A9B-4D5E-8087-9254A723C2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4857731-A64A-4758-81E2-425820A3A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05707103-1621-4708-B871-9EE4EFF591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4C2B0B9-44D1-4C66-A631-FD1FF0D35E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7B4ECB6-8884-4FDD-8660-4997047CF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B4FCF54-EFBE-4F97-AD24-074A5A27F9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7884795-6CD5-4657-997E-D20978A1A1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AA87F69-063E-4829-8C8D-FCC742C1E0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2270778-9FF2-4C7E-BF42-682DC69AE9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E3179A9F-7292-43B4-8846-288E9C28EA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FD9B73F-C392-4CC0-813B-9C9B6CC692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018DB89A-E1BB-4195-8087-FB306BDE12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554C656-DC2A-4D87-8969-A8A47A3F1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F00118A-6FD9-4F2E-8AE5-22FBBC40D1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0798BEE-6985-4FEC-BD09-2542C87035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34EE446-C990-4CD8-92E5-58E06D3E4C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6BBAA60-5EBD-4324-A715-3524CF17D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71BF9B2-15E0-494E-97E8-32BD027C1B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772B3361-FE55-4FCC-B80A-41786990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0FC681C-5602-4253-93D2-6A2569C7CC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3F785C58-0034-4429-B6AB-6590D5288C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E842278-5375-4BBA-B537-8BE2D400FB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D0799891-E649-426B-B306-4AEC5EE9BC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81A2C94-D621-47AB-92A3-F966285E12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F66A2EE-DE3F-472E-8CBD-92C6C92D92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C20B2D39-3B0A-4444-84DE-534C4B2AA7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80C98CF-1C94-4ABD-9E6E-BA42EE61BE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B465B287-C19D-42AA-A1DD-4F9DD4340C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9417D86-A5E4-40EA-8F3E-1476CE6C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B5DDC539-B2A7-4DA3-A6E9-8D073BAB74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1AF9DF9-564B-41D1-AC46-DFF3F80C9A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7C6FDC1D-126B-402A-905D-FF2543297D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14629B36-A1DD-46DA-A4DD-AF38B885D6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76F9D81-8E77-41FD-B00F-6C697DDF85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18A657-8D6C-4D63-9F62-970BB6A9D0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tc={1518098E-B7C1-4CA8-B0AE-BD0D0A5DEBF0}</author>
    <author>tc={3849ABFA-7014-4A76-B048-D98216575C6F}</author>
    <author>tc={53AC8FE2-AF8B-43C3-9AFC-D3A05C5E1528}</author>
    <author>tc={4CDBD1CE-7A51-4123-9523-D3F2BFBFD2D0}</author>
    <author>tc={28F66AFC-1899-4580-A77B-DD30C9DD5198}</author>
    <author>tc={E290B67A-2BC8-4D72-957B-8A5D6BA014A1}</author>
    <author>tc={94916CC0-80D9-4C9A-9A5B-846BF143E3AE}</author>
    <author>tc={4AC46289-9697-491D-AB7E-957AF092E76A}</author>
    <author>tc={BF189BB8-0533-4DF3-9E3C-C221A0F00B15}</author>
    <author>tc={BF56F283-C5C3-4936-95CF-2B8ADD1D435A}</author>
    <author>tc={16C317A1-EFA9-4F97-B35D-89521F0FDFAB}</author>
    <author>tc={6839B5D7-193A-45FD-959D-BE326F0B3BBF}</author>
    <author>tc={213DE47E-440B-423C-833D-C558A2047538}</author>
    <author>tc={26D98AF6-264F-4075-BECB-7865773DDB89}</author>
    <author>tc={8FC41BDF-4A34-465F-80C2-5DEEA746BE4D}</author>
    <author>tc={140E8302-1E1E-43B3-8AF4-AA59848F7C7F}</author>
    <author>tc={A7CA5D50-188A-4A65-B0FE-C7DC4F1516E0}</author>
    <author>tc={7E4B9BBF-2E0E-4DC5-8D38-47613598E2DA}</author>
    <author>tc={20006CA6-B6F0-4752-8572-3B7D7B1F86F5}</author>
    <author>tc={893435E2-E762-48AE-9300-AD46A9B2200B}</author>
    <author>tc={9B9A4645-4D7B-4951-BC34-4FEB15C24572}</author>
    <author>tc={7B7ECA6C-E27C-4535-83C7-F59A3DC602A7}</author>
    <author>tc={171F6CED-11A2-44D1-AF5B-4EDF11B98455}</author>
    <author>tc={29096A6C-731B-4B98-843C-F4CAF46E7493}</author>
    <author>tc={C95FE91A-1331-47D1-A59B-260012D5DB7E}</author>
    <author>tc={C7E5B4A5-0B1C-4DED-9131-6D4BEF298EB5}</author>
    <author>tc={6C4FA27C-E61D-4E2A-B595-12DE05055470}</author>
    <author>tc={4E200D2D-CCFA-4BAF-BC29-9FB77E35EA76}</author>
    <author>tc={F8B21EB0-B50A-44AA-961F-7EE189A15434}</author>
    <author>tc={7C8065A6-3D38-403D-92A1-801A40E68B76}</author>
    <author>tc={3A3F9951-63A1-4ECE-B668-2CDC0285261D}</author>
    <author>tc={4C7DE83A-08D2-485F-A4B1-8F9F41AA73E0}</author>
    <author>tc={C934FBD8-CA88-42C2-B30B-3F8CAE547975}</author>
    <author>tc={06C1C208-53ED-45FF-ACBE-42B34726EF1C}</author>
    <author>tc={BDD041D9-8E61-4FF2-BFD5-4860920B65B1}</author>
    <author>tc={32676C58-5CBC-4E14-9783-261BBB4B3103}</author>
  </authors>
  <commentList>
    <comment ref="B3" authorId="0" shapeId="0" xr:uid="{1518098E-B7C1-4CA8-B0AE-BD0D0A5DEB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849ABFA-7014-4A76-B048-D98216575C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53AC8FE2-AF8B-43C3-9AFC-D3A05C5E15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4CDBD1CE-7A51-4123-9523-D3F2BFBFD2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28F66AFC-1899-4580-A77B-DD30C9DD51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290B67A-2BC8-4D72-957B-8A5D6BA014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94916CC0-80D9-4C9A-9A5B-846BF143E3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4AC46289-9697-491D-AB7E-957AF092E7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BF189BB8-0533-4DF3-9E3C-C221A0F00B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F56F283-C5C3-4936-95CF-2B8ADD1D43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16C317A1-EFA9-4F97-B35D-89521F0FDF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839B5D7-193A-45FD-959D-BE326F0B3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213DE47E-440B-423C-833D-C558A20475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26D98AF6-264F-4075-BECB-7865773DDB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FC41BDF-4A34-465F-80C2-5DEEA746BE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40E8302-1E1E-43B3-8AF4-AA59848F7C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7CA5D50-188A-4A65-B0FE-C7DC4F151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7E4B9BBF-2E0E-4DC5-8D38-47613598E2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0006CA6-B6F0-4752-8572-3B7D7B1F86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893435E2-E762-48AE-9300-AD46A9B220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B9A4645-4D7B-4951-BC34-4FEB15C245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7B7ECA6C-E27C-4535-83C7-F59A3DC60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171F6CED-11A2-44D1-AF5B-4EDF11B984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096A6C-731B-4B98-843C-F4CAF46E74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95FE91A-1331-47D1-A59B-260012D5D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7E5B4A5-0B1C-4DED-9131-6D4BEF298E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C4FA27C-E61D-4E2A-B595-12DE050554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E200D2D-CCFA-4BAF-BC29-9FB77E35EA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F8B21EB0-B50A-44AA-961F-7EE189A154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C8065A6-3D38-403D-92A1-801A40E68B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A3F9951-63A1-4ECE-B668-2CDC02852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4C7DE83A-08D2-485F-A4B1-8F9F41AA73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C934FBD8-CA88-42C2-B30B-3F8CAE547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6C1C208-53ED-45FF-ACBE-42B34726EF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BDD041D9-8E61-4FF2-BFD5-4860920B65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32676C58-5CBC-4E14-9783-261BBB4B3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tc={705E46EE-A249-47B5-BBD0-53DE35FF5FB6}</author>
    <author>tc={B21C24D2-79BF-40DB-81AF-6BC91B8F13D5}</author>
    <author>tc={34E2F964-B212-4F43-9E39-CF2DACD0300D}</author>
    <author>tc={B819F842-21AE-484F-BBE4-461935E769F6}</author>
    <author>tc={540E6D92-986F-4956-A751-32E00D2D17E4}</author>
    <author>tc={5BA17887-3C24-4218-989D-2B8CB8C9472B}</author>
    <author>tc={A3D44D99-1B54-4840-87BE-56E054CA8326}</author>
    <author>tc={195507AF-1B54-4161-816F-121DAC870D82}</author>
    <author>tc={5AA8BB1F-31D8-4198-A0C8-83ABA947DA10}</author>
    <author>tc={502C0864-1F72-4121-8909-6A6D3DF51F64}</author>
    <author>tc={526F5F2D-1C64-48B1-913E-D9DA9D3977D0}</author>
    <author>tc={268F92A0-22B1-43C3-B419-647F94978695}</author>
    <author>tc={5B15208B-6D87-418D-98D4-3EF68CAC6D16}</author>
    <author>tc={8675A65A-B32F-4B24-8BAA-7C3B5FE75DB2}</author>
    <author>tc={F6F033DF-A0FC-487B-981F-806FDDC22600}</author>
    <author>tc={E4B04FB3-5EF2-4446-87F3-3654A899FA23}</author>
    <author>tc={CB1CB9D2-0D0B-4595-AD8E-18DA849C32EC}</author>
    <author>tc={2E125790-1DB2-4243-A8EC-781C85C71D57}</author>
    <author>tc={C206EEBD-DA52-4335-83BB-02167528BE86}</author>
    <author>tc={28EE6099-D8DD-4371-A84D-2FBB5C99AD3E}</author>
    <author>tc={3F4CA646-D1F7-4D7B-B12E-C65FD39EC695}</author>
    <author>tc={A8C0D0D2-995B-4EFF-AF89-2066397140B7}</author>
    <author>tc={7948D3D4-439C-4228-8EF6-29D683F13A95}</author>
    <author>tc={E0219611-538A-41A5-B2A6-AA63D8E28158}</author>
    <author>tc={DD5DFA2B-29C4-47D5-A147-DD79EF020D65}</author>
    <author>tc={A8DA7880-69A6-4AF9-A6E0-A9FE9BD046C5}</author>
    <author>tc={91A52ACC-E0D8-4FF4-B909-CAA24FD6C2A7}</author>
    <author>tc={AF2F95A2-A052-4695-BBA3-F3E5BBBAB6DB}</author>
    <author>tc={A19ECB5C-CC26-4B4D-9730-34C87BF69D6F}</author>
    <author>tc={3147AA7B-447B-44C3-B9F7-9FABDEAE7002}</author>
    <author>tc={63B7E169-271E-4B7D-A98C-731445721245}</author>
    <author>tc={D99C7161-F72D-4301-BA2E-893AEC028066}</author>
    <author>tc={98EBCFA9-F3AD-4B2E-AFAE-451E10513F4C}</author>
    <author>tc={E254A023-8814-48CF-9B09-262454248DD8}</author>
    <author>tc={FA96BB3B-3036-4B8C-BC9C-FB1C7B5E20AB}</author>
    <author>tc={C6BECB63-6ADB-4EB8-945F-5D62432384BF}</author>
  </authors>
  <commentList>
    <comment ref="B3" authorId="0" shapeId="0" xr:uid="{705E46EE-A249-47B5-BBD0-53DE35FF5F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21C24D2-79BF-40DB-81AF-6BC91B8F13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34E2F964-B212-4F43-9E39-CF2DACD030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B819F842-21AE-484F-BBE4-461935E76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40E6D92-986F-4956-A751-32E00D2D17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BA17887-3C24-4218-989D-2B8CB8C947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3D44D99-1B54-4840-87BE-56E054CA83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95507AF-1B54-4161-816F-121DAC870D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5AA8BB1F-31D8-4198-A0C8-83ABA947DA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502C0864-1F72-4121-8909-6A6D3DF51F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26F5F2D-1C64-48B1-913E-D9DA9D397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68F92A0-22B1-43C3-B419-647F94978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B15208B-6D87-418D-98D4-3EF68CAC6D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8675A65A-B32F-4B24-8BAA-7C3B5FE75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F6F033DF-A0FC-487B-981F-806FDDC226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E4B04FB3-5EF2-4446-87F3-3654A899FA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B1CB9D2-0D0B-4595-AD8E-18DA849C32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2E125790-1DB2-4243-A8EC-781C85C71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206EEBD-DA52-4335-83BB-02167528BE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8EE6099-D8DD-4371-A84D-2FBB5C99AD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3F4CA646-D1F7-4D7B-B12E-C65FD39EC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8C0D0D2-995B-4EFF-AF89-2066397140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7948D3D4-439C-4228-8EF6-29D683F13A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0219611-538A-41A5-B2A6-AA63D8E281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D5DFA2B-29C4-47D5-A147-DD79EF020D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8DA7880-69A6-4AF9-A6E0-A9FE9BD04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91A52ACC-E0D8-4FF4-B909-CAA24FD6C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F2F95A2-A052-4695-BBA3-F3E5BBBAB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A19ECB5C-CC26-4B4D-9730-34C87BF69D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3147AA7B-447B-44C3-B9F7-9FABDEAE7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3B7E169-271E-4B7D-A98C-7314457212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D99C7161-F72D-4301-BA2E-893AEC0280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98EBCFA9-F3AD-4B2E-AFAE-451E10513F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254A023-8814-48CF-9B09-262454248D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96BB3B-3036-4B8C-BC9C-FB1C7B5E20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C6BECB63-6ADB-4EB8-945F-5D62432384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tc={340AE17E-8237-4990-BB89-5C2FE0233396}</author>
    <author>tc={E1E7AA10-1EF6-4B38-9195-9C8D6EB2C7A8}</author>
    <author>tc={E6DA2B25-27EC-43C1-8B39-E7F7FDEC97F3}</author>
    <author>tc={9CBFF0BC-AADB-49DA-BA64-5A3BA2F688E3}</author>
    <author>tc={093B93A3-76D2-441E-9433-2E0C053FBB5C}</author>
    <author>tc={7972E89A-557E-4961-8505-D714D134AFC6}</author>
    <author>tc={1E4ECFE3-EB0F-49AB-8F0C-7630FFF35045}</author>
    <author>tc={23C463D3-A31E-4B75-B13A-2A38866B1D54}</author>
    <author>tc={66B2DD05-8A06-4C7C-AF44-4134673B11CC}</author>
    <author>tc={658F8275-6430-4D39-8418-43E8D30AE9E8}</author>
    <author>tc={F11E2190-09B9-40FF-B4C0-DFD2FE249D67}</author>
    <author>tc={52845149-ADFD-45B0-9FA1-F803F3174B9F}</author>
    <author>tc={BE9C8A8A-844D-4BF0-93D8-42D3F96E8065}</author>
    <author>tc={B6E9C6A9-22A9-4EE7-9773-C264D1257146}</author>
    <author>tc={56B1E930-1CC1-4F38-A234-67EB2A685716}</author>
    <author>tc={C668FFEB-7622-483C-9C3B-665EA3A908AF}</author>
    <author>tc={BA51288F-0177-4C46-BEB3-95A19705D06C}</author>
    <author>tc={A4AD909F-C86B-4D65-9A9B-ADCF8678CDD5}</author>
    <author>tc={C85F0580-990A-4B07-9587-A9EBE4E57727}</author>
    <author>tc={FE597354-46E2-4AA7-AC6E-C196EDBCF72E}</author>
    <author>tc={033AD859-2BC7-47B7-9016-FD67940B7612}</author>
    <author>tc={5ADF4DCE-7995-4412-AE9D-4C08B30F4A64}</author>
    <author>tc={65A66026-6B9E-402B-9942-DC918B45D9A8}</author>
    <author>tc={76110B99-699D-41AB-8359-55B0E79B4ECB}</author>
    <author>tc={53B765B2-38EE-4BBF-A123-6F719FFA1131}</author>
    <author>tc={A18259E5-3514-4074-B428-38D99AAD66E4}</author>
    <author>tc={459F3991-E387-4018-AA2D-6E25B4FB360E}</author>
    <author>tc={2FAE71E9-1815-4EB0-AC46-2697951991F9}</author>
    <author>tc={E93DB43D-AAA7-4BD2-B07B-F3EAD2874BBF}</author>
    <author>tc={EC0BB07C-23FD-4F02-806E-745E0EB333BC}</author>
    <author>tc={C2D595D0-8E02-4C86-B46D-9F6749A4E9C2}</author>
    <author>tc={A74D1C87-DB1B-4D27-A74B-760099CDF0B9}</author>
    <author>tc={2703CC0D-C89F-4E7B-AA4A-59F822DD9A5A}</author>
    <author>tc={B058D6B5-75BD-4206-975C-E53F50AA5D0A}</author>
    <author>tc={5EFC66FB-42BA-4B76-8CEA-450E6755DAE7}</author>
    <author>tc={9D69891E-96F9-42F1-8BC4-F906B2B0DC2C}</author>
  </authors>
  <commentList>
    <comment ref="B3" authorId="0" shapeId="0" xr:uid="{340AE17E-8237-4990-BB89-5C2FE02333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1E7AA10-1EF6-4B38-9195-9C8D6EB2C7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E6DA2B25-27EC-43C1-8B39-E7F7FDEC97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9CBFF0BC-AADB-49DA-BA64-5A3BA2F688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93B93A3-76D2-441E-9433-2E0C053FBB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972E89A-557E-4961-8505-D714D134AF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E4ECFE3-EB0F-49AB-8F0C-7630FFF35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3C463D3-A31E-4B75-B13A-2A38866B1D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6B2DD05-8A06-4C7C-AF44-4134673B11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58F8275-6430-4D39-8418-43E8D30AE9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F11E2190-09B9-40FF-B4C0-DFD2FE249D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52845149-ADFD-45B0-9FA1-F803F3174B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E9C8A8A-844D-4BF0-93D8-42D3F96E80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6E9C6A9-22A9-4EE7-9773-C264D12571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56B1E930-1CC1-4F38-A234-67EB2A6857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C668FFEB-7622-483C-9C3B-665EA3A90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A51288F-0177-4C46-BEB3-95A19705D0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4AD909F-C86B-4D65-9A9B-ADCF8678C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85F0580-990A-4B07-9587-A9EBE4E57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E597354-46E2-4AA7-AC6E-C196EDBCF7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033AD859-2BC7-47B7-9016-FD67940B76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ADF4DCE-7995-4412-AE9D-4C08B30F4A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65A66026-6B9E-402B-9942-DC918B45D9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76110B99-699D-41AB-8359-55B0E79B4E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3B765B2-38EE-4BBF-A123-6F719FFA11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18259E5-3514-4074-B428-38D99AAD66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59F3991-E387-4018-AA2D-6E25B4FB36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FAE71E9-1815-4EB0-AC46-2697951991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93DB43D-AAA7-4BD2-B07B-F3EAD2874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EC0BB07C-23FD-4F02-806E-745E0EB333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C2D595D0-8E02-4C86-B46D-9F6749A4E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74D1C87-DB1B-4D27-A74B-760099CDF0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2703CC0D-C89F-4E7B-AA4A-59F822DD9A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058D6B5-75BD-4206-975C-E53F50AA5D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EFC66FB-42BA-4B76-8CEA-450E6755D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D69891E-96F9-42F1-8BC4-F906B2B0DC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tc={5806F6AC-E5DF-4E72-9541-3A6AF48F0171}</author>
    <author>tc={1E63AEDD-CACF-454F-8CBA-838704FC7B7E}</author>
    <author>tc={A35ABD2E-2608-4DFB-9EB0-8CFBF0A0A68B}</author>
    <author>tc={A4EB81B1-5B56-4E5A-8EA3-4F13528D51FD}</author>
    <author>tc={73ADD597-0D8B-4E7F-8145-84846D91979A}</author>
    <author>tc={3DB0EFF7-3DDB-46A3-8FC1-FD6F705248E2}</author>
    <author>tc={6AEEF140-23DF-4D44-AB79-C5F0ABD3F176}</author>
    <author>tc={2211ACA6-034D-472D-9CF6-5AB28CA10E55}</author>
    <author>tc={E3892704-8BD3-42DF-9518-3A665B5707A7}</author>
    <author>tc={804EDE17-ACF5-42C6-A8D9-86F89DDEC7D0}</author>
    <author>tc={24FF1239-980A-4016-87C4-2B359C37584C}</author>
    <author>tc={2FC2162F-91D7-41FD-A7DC-65B757DC5D18}</author>
    <author>tc={5D031A95-D551-41FF-8893-F7E5F3B34985}</author>
    <author>tc={D0415D0C-14CF-4B37-AF35-B45BF23107E2}</author>
    <author>tc={27FFB6DB-BE88-478F-AB64-DBDAF93A63A6}</author>
    <author>tc={B19E4CB7-3DA7-45AE-B0EB-703276F339F9}</author>
    <author>tc={456A3487-839F-4936-9258-9A49BF42A54E}</author>
    <author>tc={167F29C9-DCD1-47BA-ABA2-FC49A73774BE}</author>
    <author>tc={4E3E7F36-5526-44A4-82AB-E5D3A495B918}</author>
    <author>tc={AF0E60EF-34FD-4C99-88D6-ED91F0420DB0}</author>
    <author>tc={AE1E246B-4BE1-4B83-8055-7E3DF48FC567}</author>
    <author>tc={5CF8944D-3828-4199-A51A-FEC51BDE6C0E}</author>
    <author>tc={85E9EC56-65F8-465F-A277-CE6EE9F8E719}</author>
    <author>tc={E65D614E-C407-491C-B317-A0C8D2312C31}</author>
    <author>tc={F57E98B0-3329-4CE1-925C-A8FA71C93BF2}</author>
    <author>tc={4C398D80-EF9D-42B6-AA90-397238F972B2}</author>
    <author>tc={4FF6BBDA-C3F2-4AA2-9D9A-4769D3A48378}</author>
    <author>tc={1E9CD7E0-01CA-47D9-94B0-49125C172760}</author>
    <author>tc={EF99AECD-86FA-4B72-8BE3-8834DC96FCB5}</author>
    <author>tc={F50006C9-CB08-4996-A058-5FA5147322B6}</author>
    <author>tc={4814B58D-546A-44F4-B40D-0F3348E6BFE4}</author>
    <author>tc={7CB06AEB-D4C2-41E5-BE1A-AA4FFE5BA66E}</author>
    <author>tc={0F898FBD-0AAD-4AD5-BBBA-F0083239FCDD}</author>
    <author>tc={8FF09DC4-119D-416F-91F2-41C9B5E1F9A0}</author>
    <author>tc={080B51E1-3024-48A6-900A-813BA0F80512}</author>
    <author>tc={8B89BDEA-F66C-4D5E-A2D0-05D685AB4974}</author>
  </authors>
  <commentList>
    <comment ref="B3" authorId="0" shapeId="0" xr:uid="{5806F6AC-E5DF-4E72-9541-3A6AF48F01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E63AEDD-CACF-454F-8CBA-838704FC7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35ABD2E-2608-4DFB-9EB0-8CFBF0A0A6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4EB81B1-5B56-4E5A-8EA3-4F13528D51F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3ADD597-0D8B-4E7F-8145-84846D919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DB0EFF7-3DDB-46A3-8FC1-FD6F70524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AEEF140-23DF-4D44-AB79-C5F0ABD3F1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211ACA6-034D-472D-9CF6-5AB28CA10E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E3892704-8BD3-42DF-9518-3A665B5707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804EDE17-ACF5-42C6-A8D9-86F89DDEC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24FF1239-980A-4016-87C4-2B359C3758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FC2162F-91D7-41FD-A7DC-65B757DC5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D031A95-D551-41FF-8893-F7E5F3B34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0415D0C-14CF-4B37-AF35-B45BF231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7FFB6DB-BE88-478F-AB64-DBDAF93A63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19E4CB7-3DA7-45AE-B0EB-703276F339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456A3487-839F-4936-9258-9A49BF42A5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167F29C9-DCD1-47BA-ABA2-FC49A73774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3E7F36-5526-44A4-82AB-E5D3A495B9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F0E60EF-34FD-4C99-88D6-ED91F0420D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1E246B-4BE1-4B83-8055-7E3DF48FC5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CF8944D-3828-4199-A51A-FEC51BDE6C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5E9EC56-65F8-465F-A277-CE6EE9F8E7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65D614E-C407-491C-B317-A0C8D2312C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F57E98B0-3329-4CE1-925C-A8FA71C93B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C398D80-EF9D-42B6-AA90-397238F972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FF6BBDA-C3F2-4AA2-9D9A-4769D3A483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1E9CD7E0-01CA-47D9-94B0-49125C172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F99AECD-86FA-4B72-8BE3-8834DC96F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F50006C9-CB08-4996-A058-5FA5147322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4814B58D-546A-44F4-B40D-0F3348E6BF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CB06AEB-D4C2-41E5-BE1A-AA4FFE5BA6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F898FBD-0AAD-4AD5-BBBA-F0083239F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8FF09DC4-119D-416F-91F2-41C9B5E1F9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080B51E1-3024-48A6-900A-813BA0F80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B89BDEA-F66C-4D5E-A2D0-05D685AB4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tc={EF9DFCE3-9782-437D-AAC4-FB99242F40E3}</author>
    <author>tc={1DE63472-C53B-4961-BF58-DE77703C0AFE}</author>
    <author>tc={DEBC4AE6-E908-4BF2-A38C-B73BD918A4B1}</author>
    <author>tc={6BA05FB0-6833-4A90-AB93-38BBB866C542}</author>
    <author>tc={0EDE2FD2-DF60-4B73-918E-F3C04CFCBD8D}</author>
    <author>tc={A5F20175-3934-4265-9BE1-07AD7387C3AC}</author>
    <author>tc={479D6F20-F9F9-4101-9043-FDBB2FCE0663}</author>
    <author>tc={89D19A29-E846-41EB-B1BC-4673839B998A}</author>
    <author>tc={D3750167-8F0F-4FDA-AB86-EEDD587D2DA0}</author>
    <author>tc={B8EDF711-1B07-49AB-A367-7270B927884E}</author>
    <author>tc={088BBA97-F8A8-4928-AB87-D8B179411C5D}</author>
    <author>tc={1F5FC759-C838-4980-BD80-B9304A21AF21}</author>
    <author>tc={7D7CD2FC-A3FD-457D-A141-1A94F2D1ACA3}</author>
    <author>tc={AB9EF4ED-B91A-4560-B257-B0B931ABDE5D}</author>
    <author>tc={3B7DB55F-F0D9-4B30-9AF1-80B83C7FF34E}</author>
    <author>tc={1244619D-1B17-410A-8D04-6FED2F51DFD7}</author>
    <author>tc={D6AF7D14-7239-4093-9316-4937C84E37E7}</author>
    <author>tc={A2B9A8A9-6EBB-45EC-9B2C-87DF565A1997}</author>
    <author>tc={4EBEE0B9-AA57-41F6-93A6-7538243766B8}</author>
    <author>tc={2A63592B-4C48-4D0D-AE55-69DFE80F03A3}</author>
    <author>tc={2493AFDB-F8E3-4D87-BC01-70E445DB1495}</author>
    <author>tc={E68A9E77-8C3F-4ED8-BB16-DAC154575735}</author>
    <author>tc={8CBC5A25-AB19-474C-B6A4-C11CA040B89D}</author>
    <author>tc={889DE607-5470-4BD2-A6E6-56FB7345974C}</author>
    <author>tc={AC94EED8-FAB0-44EC-8466-56A8EB428E19}</author>
    <author>tc={DD47C382-0B55-4F73-9AF1-26EB4DF06B91}</author>
    <author>tc={B8CEFD0D-0D70-4D24-9069-6D6338B332E6}</author>
    <author>tc={ADF84AE1-FEF4-41C1-A51C-ABBEA9CDA571}</author>
    <author>tc={6AC6ED2C-ABBE-4C6E-960C-A86B7A0B711E}</author>
    <author>tc={A96A22DC-FCD1-4F65-8262-46AD8E96D52A}</author>
    <author>tc={E809DCD0-775D-437B-AB64-23935F712D44}</author>
    <author>tc={B54BD5FA-3ACE-45D0-965B-E58854D419AE}</author>
    <author>tc={4BB920A9-450E-4059-B07D-E9A48766E3A5}</author>
    <author>tc={5B544E75-F190-4B6D-8A67-A2F988561FE0}</author>
    <author>tc={3D58F3F2-DA3C-4786-B3EE-455F31366D43}</author>
    <author>tc={770448D0-E487-450E-BFC4-ADFF3AFEAFFF}</author>
  </authors>
  <commentList>
    <comment ref="B3" authorId="0" shapeId="0" xr:uid="{EF9DFCE3-9782-437D-AAC4-FB99242F4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DE63472-C53B-4961-BF58-DE77703C0A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EBC4AE6-E908-4BF2-A38C-B73BD918A4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BA05FB0-6833-4A90-AB93-38BBB866C5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EDE2FD2-DF60-4B73-918E-F3C04CFCBD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A5F20175-3934-4265-9BE1-07AD7387C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479D6F20-F9F9-4101-9043-FDBB2FCE06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89D19A29-E846-41EB-B1BC-4673839B99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D3750167-8F0F-4FDA-AB86-EEDD587D2D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8EDF711-1B07-49AB-A367-7270B92788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88BBA97-F8A8-4928-AB87-D8B179411C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5FC759-C838-4980-BD80-B9304A21AF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D7CD2FC-A3FD-457D-A141-1A94F2D1AC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AB9EF4ED-B91A-4560-B257-B0B931ABDE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3B7DB55F-F0D9-4B30-9AF1-80B83C7FF3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244619D-1B17-410A-8D04-6FED2F51DF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D6AF7D14-7239-4093-9316-4937C84E37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2B9A8A9-6EBB-45EC-9B2C-87DF565A1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BEE0B9-AA57-41F6-93A6-7538243766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A63592B-4C48-4D0D-AE55-69DFE80F03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2493AFDB-F8E3-4D87-BC01-70E445DB14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68A9E77-8C3F-4ED8-BB16-DAC15457573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CBC5A25-AB19-474C-B6A4-C11CA040B8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89DE607-5470-4BD2-A6E6-56FB7345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AC94EED8-FAB0-44EC-8466-56A8EB428E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DD47C382-0B55-4F73-9AF1-26EB4DF06B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8CEFD0D-0D70-4D24-9069-6D6338B332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DF84AE1-FEF4-41C1-A51C-ABBEA9CDA5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6AC6ED2C-ABBE-4C6E-960C-A86B7A0B71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6A22DC-FCD1-4F65-8262-46AD8E96D5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E809DCD0-775D-437B-AB64-23935F712D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54BD5FA-3ACE-45D0-965B-E58854D419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BB920A9-450E-4059-B07D-E9A48766E3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5B544E75-F190-4B6D-8A67-A2F988561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3D58F3F2-DA3C-4786-B3EE-455F31366D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770448D0-E487-450E-BFC4-ADFF3AFEAF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tc={C07DF7D5-A046-4097-98F6-7032B4EB888D}</author>
    <author>tc={EE192103-62CA-49B0-AE8B-A3CFE20CC79A}</author>
    <author>tc={26718E32-7A1D-4A05-9240-5E2BB5684305}</author>
    <author>tc={5B9443B7-BA33-446A-9B72-9E39FBFA8293}</author>
    <author>tc={6550AC8C-8804-46BF-AEEA-114C80BBCB93}</author>
    <author>tc={53338D58-1A07-4F9A-948B-5E24786F7FB3}</author>
    <author>tc={DC4B8F57-A5D9-40A8-B2FD-BC89EFFF2210}</author>
    <author>tc={F123DE50-28A6-415C-A741-65462A405D57}</author>
    <author>tc={F239FFC3-ECE6-447C-8962-743458E646DD}</author>
    <author>tc={2D2B236E-56F1-4207-B041-E8206C6680CD}</author>
    <author>tc={50A4E356-78F3-46AC-B9D8-9E903AC4577A}</author>
    <author>tc={D441632C-F2A0-4F70-A510-78AFA4CD92FB}</author>
    <author>tc={D5D10DBC-0D35-4612-9DAF-6D37E2249FDC}</author>
    <author>tc={DD24880D-B5F9-447D-9B8A-50C18703E1B0}</author>
    <author>tc={44F318BF-2981-4421-AEDA-B74DC9D9DE98}</author>
    <author>tc={D16A7B7B-7C30-4A85-AE19-4D5859D0702D}</author>
    <author>tc={A3FF57DD-C46F-4D08-BEDC-3A0BD4A37A44}</author>
    <author>tc={C896E396-B618-4338-9864-BC6B7BAC609C}</author>
    <author>tc={166CA7DE-FD9A-4A86-BE2E-849D22C397B3}</author>
    <author>tc={31B3A94F-94A6-4C93-9C72-E8722098053E}</author>
    <author>tc={7E89B0C5-03DF-41C8-B5F6-9058A7673EB7}</author>
    <author>tc={F89B281A-E63F-43CF-90D7-8F529ADF9CF9}</author>
    <author>tc={49195DFA-E89B-47ED-9125-2B86C6BB6418}</author>
    <author>tc={2976AADF-0DEE-4528-91EC-956BEA6C087E}</author>
    <author>tc={376F512C-BE72-48FF-8201-B4A1B2ACE410}</author>
    <author>tc={90AE648B-DF0B-40B0-871B-33A984F92FC2}</author>
    <author>tc={BD14AAFD-0365-40C4-B98E-B251D2F9B2CE}</author>
    <author>tc={47B2B673-141E-4BB1-BF52-FB80439AA35E}</author>
    <author>tc={7FA25655-1F3B-4EEB-A7C0-F626F21A4CE9}</author>
    <author>tc={8E9D51A5-2938-4A96-80E4-D60246492EE8}</author>
    <author>tc={66C553CB-47C0-4681-A68A-E1E09E463840}</author>
    <author>tc={762B0D49-26D6-44E2-AEC6-652CA6BB6EC2}</author>
    <author>tc={F84152F3-44BD-4BF3-905D-72D58F383300}</author>
    <author>tc={093C8850-A84B-4417-ABA5-534B449AADAD}</author>
    <author>tc={F44DEBA9-7477-40CB-9817-85C0AC7525F9}</author>
    <author>tc={A6A1FB0A-8B25-4FB9-83E7-610B980A2AE2}</author>
  </authors>
  <commentList>
    <comment ref="B3" authorId="0" shapeId="0" xr:uid="{C07DF7D5-A046-4097-98F6-7032B4EB88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E192103-62CA-49B0-AE8B-A3CFE20CC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26718E32-7A1D-4A05-9240-5E2BB56843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5B9443B7-BA33-446A-9B72-9E39FBFA8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6550AC8C-8804-46BF-AEEA-114C80BBC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3338D58-1A07-4F9A-948B-5E24786F7F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C4B8F57-A5D9-40A8-B2FD-BC89EFFF22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123DE50-28A6-415C-A741-65462A405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239FFC3-ECE6-447C-8962-743458E646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D2B236E-56F1-4207-B041-E8206C6680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0A4E356-78F3-46AC-B9D8-9E903AC457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441632C-F2A0-4F70-A510-78AFA4CD92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5D10DBC-0D35-4612-9DAF-6D37E2249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D24880D-B5F9-447D-9B8A-50C18703E1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44F318BF-2981-4421-AEDA-B74DC9D9D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D16A7B7B-7C30-4A85-AE19-4D5859D070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3FF57DD-C46F-4D08-BEDC-3A0BD4A37A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896E396-B618-4338-9864-BC6B7BAC60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166CA7DE-FD9A-4A86-BE2E-849D22C397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31B3A94F-94A6-4C93-9C72-E872209805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E89B0C5-03DF-41C8-B5F6-9058A7673E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89B281A-E63F-43CF-90D7-8F529ADF9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9195DFA-E89B-47ED-9125-2B86C6BB64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76AADF-0DEE-4528-91EC-956BEA6C0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376F512C-BE72-48FF-8201-B4A1B2ACE4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0AE648B-DF0B-40B0-871B-33A984F92F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D14AAFD-0365-40C4-B98E-B251D2F9B2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7B2B673-141E-4BB1-BF52-FB80439AA3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FA25655-1F3B-4EEB-A7C0-F626F21A4CE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8E9D51A5-2938-4A96-80E4-D6024649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6C553CB-47C0-4681-A68A-E1E09E463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62B0D49-26D6-44E2-AEC6-652CA6BB6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F84152F3-44BD-4BF3-905D-72D58F3833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93C8850-A84B-4417-ABA5-534B449AAD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44DEBA9-7477-40CB-9817-85C0AC752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A6A1FB0A-8B25-4FB9-83E7-610B980A2A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tc={DA14BDD3-24E7-4CF6-8C92-F06B6978A9B6}</author>
    <author>tc={D0EFE17C-9A6A-473D-9654-C15D522DF7AA}</author>
    <author>tc={744FA54C-3EEE-43DF-BAD1-CE4A819C5981}</author>
    <author>tc={F693E967-181E-4BF4-A349-644D57D55CB5}</author>
    <author>tc={79AB7B1C-8CF9-405A-9254-5C338C258ABC}</author>
    <author>tc={753E7665-5AAE-4ABC-8FDD-7FE28FAAFD27}</author>
    <author>tc={DED2A45C-2696-4055-AE9E-508ACE55586F}</author>
    <author>tc={CBA9FBB7-DDA3-457A-818D-C3E5CD4B1668}</author>
    <author>tc={26729EFF-48B6-4B58-86BC-C1DA9E5C40BE}</author>
    <author>tc={F06F96B3-B7B9-48AD-87D4-72CB3D7E633C}</author>
    <author>tc={9F94696C-B942-46A5-9AED-80C38AE68C23}</author>
    <author>tc={FBD3CB39-1F76-4980-99C6-F59D62B76B7D}</author>
    <author>tc={46BF0942-399F-492C-A2BF-5F2DA965B939}</author>
    <author>tc={19CA2B5D-170C-4C3E-B759-E9B1E957B2C5}</author>
    <author>tc={87835BA4-DB4A-4B5C-B729-4520BDE18772}</author>
    <author>tc={9066B152-46C6-4809-A4EA-28374E25CF12}</author>
    <author>tc={EE5D8408-A9FE-4BA7-B71C-0A52273F07E2}</author>
    <author>tc={F042BB78-9118-43E5-8B20-D95963678792}</author>
    <author>tc={695F1A27-CB66-4B87-A7B9-11D8E3248E59}</author>
    <author>tc={66123ADD-ABBE-47D3-AB29-B2ABCA7B394B}</author>
    <author>tc={79F605E9-2A28-4BA5-9E91-DF41BBDE7AF5}</author>
    <author>tc={43DCF8CE-272B-4623-B395-949D29130BCB}</author>
    <author>tc={A54C59A5-E1EC-47D7-B883-D2F34CF8F9D0}</author>
    <author>tc={33CC0665-42E0-432D-B5DE-7A5230A82737}</author>
    <author>tc={E5DB4EBF-6F42-4707-9BB4-06F1C75D9825}</author>
    <author>tc={98160999-2FBD-468D-9C91-9CB8BA9A22B1}</author>
    <author>tc={57722E4D-888B-49AD-9FCB-92584F2F7291}</author>
    <author>tc={2A1C5BC7-716C-4C60-A178-ACF9276624B6}</author>
    <author>tc={EED7C52A-C046-46BD-940D-EF5074596619}</author>
    <author>tc={D6273F1F-BE5F-4C71-92CA-71F859B8C321}</author>
    <author>tc={DD05210B-1A30-4FE1-A707-E3DCAAC281B7}</author>
    <author>tc={85196F69-566D-47C9-B33F-9C3D9F57D4C8}</author>
    <author>tc={149EAD25-D005-49D7-84C0-0D3FD1EDCB1D}</author>
    <author>tc={AFF56521-0DF6-4FC4-AF3A-4B34C5C9AA11}</author>
    <author>tc={FA3994A7-FEB2-436D-8C92-A3AEEE25E24B}</author>
    <author>tc={8FB2F762-0202-4D51-AEC9-8732BA7A9AC9}</author>
  </authors>
  <commentList>
    <comment ref="B3" authorId="0" shapeId="0" xr:uid="{DA14BDD3-24E7-4CF6-8C92-F06B6978A9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D0EFE17C-9A6A-473D-9654-C15D522DF7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744FA54C-3EEE-43DF-BAD1-CE4A819C59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F693E967-181E-4BF4-A349-644D57D55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9AB7B1C-8CF9-405A-9254-5C338C258A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53E7665-5AAE-4ABC-8FDD-7FE28FAAFD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ED2A45C-2696-4055-AE9E-508ACE5558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CBA9FBB7-DDA3-457A-818D-C3E5CD4B16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26729EFF-48B6-4B58-86BC-C1DA9E5C40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F06F96B3-B7B9-48AD-87D4-72CB3D7E63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4696C-B942-46A5-9AED-80C38AE68C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FBD3CB39-1F76-4980-99C6-F59D62B76B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46BF0942-399F-492C-A2BF-5F2DA965B9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19CA2B5D-170C-4C3E-B759-E9B1E957B2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7835BA4-DB4A-4B5C-B729-4520BDE187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066B152-46C6-4809-A4EA-28374E25CF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EE5D8408-A9FE-4BA7-B71C-0A52273F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F042BB78-9118-43E5-8B20-D959636787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695F1A27-CB66-4B87-A7B9-11D8E3248E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66123ADD-ABBE-47D3-AB29-B2ABCA7B39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9F605E9-2A28-4BA5-9E91-DF41BBDE7A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43DCF8CE-272B-4623-B395-949D29130B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A54C59A5-E1EC-47D7-B883-D2F34CF8F9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3CC0665-42E0-432D-B5DE-7A5230A827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5DB4EBF-6F42-4707-9BB4-06F1C75D9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8160999-2FBD-468D-9C91-9CB8BA9A22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7722E4D-888B-49AD-9FCB-92584F2F72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A1C5BC7-716C-4C60-A178-ACF9276624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ED7C52A-C046-46BD-940D-EF50745966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6273F1F-BE5F-4C71-92CA-71F859B8C3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D05210B-1A30-4FE1-A707-E3DCAAC281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85196F69-566D-47C9-B33F-9C3D9F57D4C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149EAD25-D005-49D7-84C0-0D3FD1EDCB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AFF56521-0DF6-4FC4-AF3A-4B34C5C9A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3994A7-FEB2-436D-8C92-A3AEEE25E2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FB2F762-0202-4D51-AEC9-8732BA7A9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tc={2C7424FA-9959-40DD-B234-3A418B08B555}</author>
    <author>tc={0EC8D3D8-BE04-4D21-B8A4-70D5D52465E6}</author>
    <author>tc={F16A7102-5337-4A2A-92C2-4BBBA6C4A840}</author>
    <author>tc={8065CCD8-2F48-473A-A168-12E72DD34EAD}</author>
    <author>tc={5AA3A788-CEB9-453B-AEF4-898C7583EF20}</author>
    <author>tc={3F8E531C-BA84-4CC3-999C-494123F511CA}</author>
    <author>tc={6C6F0427-C627-4B97-8A91-4C9311FF28E2}</author>
    <author>tc={E70EB436-D487-4378-BF52-08553FB2AB8F}</author>
    <author>tc={6D7A28F7-E1EC-4C57-876E-F3AA42B5EA11}</author>
    <author>tc={A3CA4B6B-7DA0-40EB-BE0A-8C2A74CC37A1}</author>
    <author>tc={6B67F7CF-B433-47D8-A374-2AE5F9994E23}</author>
    <author>tc={7BC7D1BE-EBE0-4D5C-8D0F-56A08F912EE8}</author>
    <author>tc={65DD0B6B-2828-45A1-BFF6-7106063FF7D7}</author>
    <author>tc={33EC55E1-1601-4EB0-91AF-DA024633FB0F}</author>
    <author>tc={AA2AFFD5-8BDC-4949-B6D9-CC7340E6651B}</author>
    <author>tc={2D888B9D-A3CB-4F73-B34A-D43172634B0D}</author>
    <author>tc={5F1FDA5C-C43A-4A1C-B570-B5F9D6943E49}</author>
    <author>tc={348AF49F-3BA9-4DF4-B583-832BBB5D1889}</author>
    <author>tc={B7A60D7F-FABA-4B61-94C3-83509BC92DC6}</author>
    <author>tc={ECE12920-B4FE-4633-8177-03686A8B65E1}</author>
    <author>tc={AE5FD13D-6970-4764-B07E-1E64DED2CAF8}</author>
    <author>tc={A307E7CE-12C5-4A9D-9445-C02EEE6E30CE}</author>
    <author>tc={FBF775CE-FCA6-47E9-A9FB-54C5F5A538E5}</author>
    <author>tc={16DD8F7A-5EF1-4408-9A9E-EA6066CAEF51}</author>
    <author>tc={958D5C5F-5184-4563-9AD4-4B89C46805D1}</author>
    <author>tc={3B8434AE-FB2B-43CD-A76E-0FCBE7A04B9E}</author>
    <author>tc={5B17717D-FE8B-4F6D-B253-B455A601C043}</author>
    <author>tc={211B6F82-A619-4451-BCBC-46F29AF2ECB1}</author>
    <author>tc={9E7974CD-427F-4B82-984A-C6FB7C6E5237}</author>
    <author>tc={78C39AA8-C159-4A78-9F12-2CB809105EF1}</author>
    <author>tc={DB3FAC42-348E-4B88-A042-C3DD3670CB65}</author>
    <author>tc={186075E5-078A-4D1A-B5A4-711021296957}</author>
    <author>tc={3234B9DC-4AC2-4F75-81DE-E0E959CBBB28}</author>
    <author>tc={D16248BC-A139-435A-8BED-88A69356085C}</author>
    <author>tc={512B8281-9A28-48D6-BBD2-92D4BE69BD7E}</author>
    <author>tc={E0B216D7-703E-4F9E-BD18-BA6EDED20F0C}</author>
  </authors>
  <commentList>
    <comment ref="B3" authorId="0" shapeId="0" xr:uid="{2C7424FA-9959-40DD-B234-3A418B08B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0EC8D3D8-BE04-4D21-B8A4-70D5D5246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F16A7102-5337-4A2A-92C2-4BBBA6C4A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065CCD8-2F48-473A-A168-12E72DD34E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AA3A788-CEB9-453B-AEF4-898C7583EF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F8E531C-BA84-4CC3-999C-494123F51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C6F0427-C627-4B97-8A91-4C9311FF2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E70EB436-D487-4378-BF52-08553FB2AB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D7A28F7-E1EC-4C57-876E-F3AA42B5E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3CA4B6B-7DA0-40EB-BE0A-8C2A74CC37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6B67F7CF-B433-47D8-A374-2AE5F9994E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7BC7D1BE-EBE0-4D5C-8D0F-56A08F91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5DD0B6B-2828-45A1-BFF6-7106063FF7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33EC55E1-1601-4EB0-91AF-DA024633FB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AA2AFFD5-8BDC-4949-B6D9-CC7340E66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D888B9D-A3CB-4F73-B34A-D43172634B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F1FDA5C-C43A-4A1C-B570-B5F9D6943E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48AF49F-3BA9-4DF4-B583-832BBB5D18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B7A60D7F-FABA-4B61-94C3-83509BC92D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CE12920-B4FE-4633-8177-03686A8B65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5FD13D-6970-4764-B07E-1E64DED2CA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307E7CE-12C5-4A9D-9445-C02EEE6E30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FBF775CE-FCA6-47E9-A9FB-54C5F5A538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16DD8F7A-5EF1-4408-9A9E-EA6066CAE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958D5C5F-5184-4563-9AD4-4B89C46805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B8434AE-FB2B-43CD-A76E-0FCBE7A04B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B17717D-FE8B-4F6D-B253-B455A601C0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11B6F82-A619-4451-BCBC-46F29AF2EC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9E7974CD-427F-4B82-984A-C6FB7C6E52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8C39AA8-C159-4A78-9F12-2CB809105E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B3FAC42-348E-4B88-A042-C3DD3670CB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186075E5-078A-4D1A-B5A4-7110212969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3234B9DC-4AC2-4F75-81DE-E0E959CBB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D16248BC-A139-435A-8BED-88A6935608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12B8281-9A28-48D6-BBD2-92D4BE69B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E0B216D7-703E-4F9E-BD18-BA6EDED20F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tc={13D0BA60-F0BA-453E-AAB5-6966FC618213}</author>
    <author>tc={9352E2CA-D5E4-422A-809C-23DC587B4D10}</author>
    <author>tc={4C720255-E410-404A-95DC-256FEE972727}</author>
    <author>tc={3B576B10-5567-4C87-8F1F-8E5889B773B0}</author>
    <author>tc={A06D72AC-3416-4DE9-BDFB-9A538E55A179}</author>
    <author>tc={C5E9C36C-80FA-46A4-85AA-F2915F0BF83C}</author>
    <author>tc={A7920B78-C248-4334-9597-56EBBF085BCC}</author>
    <author>tc={F22E37BD-49DA-4E08-9CB8-6B6EAB38840F}</author>
    <author>tc={A5198EC8-2DBE-4B9F-9D0F-A3B170276DB2}</author>
    <author>tc={BB0169CB-A74E-4D00-97FC-529BA25FF1C7}</author>
    <author>tc={40DE99B0-C2A2-41FD-82E1-36F1BC525808}</author>
    <author>tc={1FFEA005-5543-44CC-9AD9-82D10D37FB74}</author>
    <author>tc={7F490BD6-E392-46D3-8CAA-8F27B74E95EE}</author>
    <author>tc={96CDEFBA-E76C-4F80-9ECC-EE0F168CA784}</author>
    <author>tc={D8885486-E6FB-45CD-9E88-B1E99CB80187}</author>
    <author>tc={78FA9620-7C89-4DFB-9E81-9A71D033C577}</author>
    <author>tc={B8248E89-83AB-4665-9F6D-8349FFC956F4}</author>
    <author>tc={D31CA0F9-B26A-4843-BCDC-A6F0422AF5B9}</author>
    <author>tc={4A74D136-2CAB-4B6D-87AF-CFA44B5A065B}</author>
    <author>tc={EED250C9-1A39-4C94-B63C-B1B2463115D3}</author>
    <author>tc={6EBB112C-B549-42BA-8C80-7B831CE6DA6C}</author>
    <author>tc={F7B7676E-9A73-44E2-B2F4-071F95910017}</author>
    <author>tc={84324A1A-33E9-44B3-A4AB-B2F91611974C}</author>
    <author>tc={3D784519-6B0D-4F72-B3D4-4E4DA90E9C43}</author>
    <author>tc={CE38AC95-1858-4559-85E2-AC55EBAC4CEE}</author>
    <author>tc={8AACF8C8-1ECF-4E58-A76C-FECFC37C9AB3}</author>
    <author>tc={6AA5C024-A8EE-45C1-88CC-F5C053480B62}</author>
    <author>tc={AE781043-2FD8-43F8-A1A8-BA73264BB2EE}</author>
    <author>tc={3EA36D53-4B96-4F20-B70B-C514EE9DA4F0}</author>
    <author>tc={47A5948F-41E9-4024-94E5-F8DE596F0A89}</author>
    <author>tc={A88D3D8F-CBE4-4833-A0A1-6ECD861FB4A8}</author>
    <author>tc={0C799C5F-6F1E-4748-84FC-96DC48225629}</author>
    <author>tc={E8CA655D-61DD-43D7-B407-FDC0EFE17145}</author>
    <author>tc={BF1067C0-A394-47D4-B1A2-B4D8AAC8D660}</author>
    <author>tc={E0D4FE2C-5F9C-48B8-9D00-CD2898EE9289}</author>
    <author>tc={F05B5B7B-59C8-4082-A6F7-BC92425C83C5}</author>
  </authors>
  <commentList>
    <comment ref="B3" authorId="0" shapeId="0" xr:uid="{13D0BA60-F0BA-453E-AAB5-6966FC6182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9352E2CA-D5E4-422A-809C-23DC587B4D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4C720255-E410-404A-95DC-256FEE972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B576B10-5567-4C87-8F1F-8E5889B773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A06D72AC-3416-4DE9-BDFB-9A538E55A1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C5E9C36C-80FA-46A4-85AA-F2915F0BF8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7920B78-C248-4334-9597-56EBBF085B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22E37BD-49DA-4E08-9CB8-6B6EAB3884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5198EC8-2DBE-4B9F-9D0F-A3B170276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B0169CB-A74E-4D00-97FC-529BA25FF1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40DE99B0-C2A2-41FD-82E1-36F1BC525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FEA005-5543-44CC-9AD9-82D10D37FB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F490BD6-E392-46D3-8CAA-8F27B74E95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96CDEFBA-E76C-4F80-9ECC-EE0F168CA7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D8885486-E6FB-45CD-9E88-B1E99CB80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78FA9620-7C89-4DFB-9E81-9A71D033C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8248E89-83AB-4665-9F6D-8349FFC956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31CA0F9-B26A-4843-BCDC-A6F0422AF5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A74D136-2CAB-4B6D-87AF-CFA44B5A06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ED250C9-1A39-4C94-B63C-B1B2463115D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EBB112C-B549-42BA-8C80-7B831CE6DA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7B7676E-9A73-44E2-B2F4-071F959100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4324A1A-33E9-44B3-A4AB-B2F91611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D784519-6B0D-4F72-B3D4-4E4DA90E9C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E38AC95-1858-4559-85E2-AC55EBAC4C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8AACF8C8-1ECF-4E58-A76C-FECFC37C9A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AA5C024-A8EE-45C1-88CC-F5C053480B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E781043-2FD8-43F8-A1A8-BA73264BB2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3EA36D53-4B96-4F20-B70B-C514EE9DA4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7A5948F-41E9-4024-94E5-F8DE596F0A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88D3D8F-CBE4-4833-A0A1-6ECD861FB4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0C799C5F-6F1E-4748-84FC-96DC482256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8CA655D-61DD-43D7-B407-FDC0EFE171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F1067C0-A394-47D4-B1A2-B4D8AAC8D6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E0D4FE2C-5F9C-48B8-9D00-CD2898EE92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F05B5B7B-59C8-4082-A6F7-BC92425C8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<sst xmlns="http://schemas.openxmlformats.org/spreadsheetml/2006/main" count="1796" uniqueCount="238">
  <si>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</si>
  <si>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</si>
  <si>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</si>
  <si>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</si>
  <si>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</si>
  <si>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</si>
  <si>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</si>
  <si>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</si>
  <si>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</si>
  <si>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</si>
  <si>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</si>
  <si>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</si>
  <si>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</si>
  <si>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</si>
  <si>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</si>
  <si>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</si>
  <si>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</si>
  <si>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</si>
  <si>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</si>
  <si>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</si>
  <si>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</si>
  <si>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</si>
  <si>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</si>
  <si>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</si>
  <si>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</si>
  <si>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</si>
  <si>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</si>
  <si>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</si>
  <si>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</si>
  <si>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</si>
  <si>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</si>
  <si>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</si>
  <si>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</si>
  <si>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</si>
  <si>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</si>
  <si>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</si>
  <si>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</si>
  <si>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</si>
  <si>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</si>
  <si>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</si>
  <si>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</si>
  <si>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</si>
  <si>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</si>
  <si>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</si>
  <si>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</si>
  <si>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</si>
  <si>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</si>
  <si>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</si>
  <si>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</si>
  <si>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</si>
  <si>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</si>
  <si>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</si>
  <si>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</si>
  <si>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</si>
  <si>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</si>
  <si>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</si>
  <si>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</si>
  <si>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</si>
  <si>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</si>
  <si>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</si>
  <si>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</si>
  <si>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</si>
  <si>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</si>
  <si>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</si>
  <si>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</si>
  <si>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</si>
  <si>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</si>
  <si>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</si>
  <si>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</si>
  <si>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</si>
  <si>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</si>
  <si>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</si>
  <si>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</si>
  <si>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</si>
  <si>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</si>
  <si>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</si>
  <si>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</si>
  <si>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</si>
  <si>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</si>
  <si>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</si>
  <si>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</si>
  <si>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 xml:space="preserve"> 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</si>
  <si>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</si>
  <si>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</si>
  <si>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</si>
  <si>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</si>
  <si>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</si>
  <si>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</si>
  <si>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</si>
  <si>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</si>
  <si>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</si>
  <si>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Alumn 1</t>
  </si>
  <si>
    <t>1ª</t>
  </si>
  <si>
    <t>PE</t>
  </si>
  <si>
    <t>Pruebas escritas</t>
  </si>
  <si>
    <t>EVALUACIONES</t>
  </si>
  <si>
    <t>Alumn 2</t>
  </si>
  <si>
    <t>2ª</t>
  </si>
  <si>
    <t>Tareas diarias</t>
  </si>
  <si>
    <t>Alumn 3</t>
  </si>
  <si>
    <t>3ª</t>
  </si>
  <si>
    <t>Trabajo de investigación</t>
  </si>
  <si>
    <t>Alumn 4</t>
  </si>
  <si>
    <t>TG</t>
  </si>
  <si>
    <t>Trabajo en grupo</t>
  </si>
  <si>
    <t>Alumn 5</t>
  </si>
  <si>
    <t>L</t>
  </si>
  <si>
    <t>Laboratorio</t>
  </si>
  <si>
    <t>Alumn 6</t>
  </si>
  <si>
    <t>Alumn 7</t>
  </si>
  <si>
    <t>Alumn 8</t>
  </si>
  <si>
    <t>Alumn 9</t>
  </si>
  <si>
    <t>Alumn 10</t>
  </si>
  <si>
    <t>Alumn 11</t>
  </si>
  <si>
    <t>Alumn 12</t>
  </si>
  <si>
    <t>Alumn 13</t>
  </si>
  <si>
    <t>Alumn 14</t>
  </si>
  <si>
    <t>Alumn 15</t>
  </si>
  <si>
    <t>Alumn 16</t>
  </si>
  <si>
    <t>Alumn 17</t>
  </si>
  <si>
    <t>Alumn 18</t>
  </si>
  <si>
    <t>Alumn 19</t>
  </si>
  <si>
    <t>Alumn 20</t>
  </si>
  <si>
    <t>Alumn 21</t>
  </si>
  <si>
    <t>Alumn 22</t>
  </si>
  <si>
    <t>Alumn 23</t>
  </si>
  <si>
    <t>Alumn 24</t>
  </si>
  <si>
    <t>Alumn 25</t>
  </si>
  <si>
    <t>Alumn 26</t>
  </si>
  <si>
    <t>Alumn 27</t>
  </si>
  <si>
    <t>Alumn 28</t>
  </si>
  <si>
    <t>Alumn 29</t>
  </si>
  <si>
    <t>Alumn 30</t>
  </si>
  <si>
    <t>Alumn 31</t>
  </si>
  <si>
    <t>Alumn 32</t>
  </si>
  <si>
    <t>Alumn 33</t>
  </si>
  <si>
    <t>Alumn 34</t>
  </si>
  <si>
    <t>Alumn 35</t>
  </si>
  <si>
    <t>Alumn 36</t>
  </si>
  <si>
    <t>Alumn 37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</si>
  <si>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</si>
  <si>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</si>
  <si>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</si>
  <si>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</si>
  <si>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</si>
  <si>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</si>
  <si>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</si>
  <si>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</si>
  <si>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</si>
  <si>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</si>
  <si>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</si>
  <si>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</si>
  <si>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</si>
  <si>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</si>
  <si>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</si>
  <si>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</si>
  <si>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</si>
  <si>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</si>
  <si>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</si>
  <si>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</si>
  <si>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</si>
  <si>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</si>
  <si>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</si>
  <si>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</si>
  <si>
    <t>CE</t>
  </si>
  <si>
    <t>CR</t>
  </si>
  <si>
    <t>CE.1 Conocer calculos</t>
  </si>
  <si>
    <t>a) Se han descrito los bloques funcionales que componen un equipo microinformático.</t>
  </si>
  <si>
    <t>CE2. Saber calcular</t>
  </si>
  <si>
    <t>b) Se han descrito los bloques funcionales más importantes de una placa base.</t>
  </si>
  <si>
    <t>CE3. Conocer fuerzas</t>
  </si>
  <si>
    <t>c) Se han seleccionado las herramientas y útiles necesarios para el ensamblado de equipos microinformáticos.</t>
  </si>
  <si>
    <t>CE4. Calcular fuerzas</t>
  </si>
  <si>
    <t>d) Se ha interpretado la documentación técnica de todos los componentes a ensamblar.</t>
  </si>
  <si>
    <t>CE5.Conocer dinamica</t>
  </si>
  <si>
    <t>e) Se han ensamblado y configurado, en su caso, placa base, microprocesador, elementos de refrigeración, módulos de memoria y soportes de lectura/grabación, entre otros.</t>
  </si>
  <si>
    <t>CE6. Calcular dinamica</t>
  </si>
  <si>
    <t>g) Se han medido las tensiones típicas para ordenadores personales en fuentes de alimentación (F.A.) y sistemas  de alimentación ininterrumpida (S.A.I.).</t>
  </si>
  <si>
    <t>a) Se han analizando las funciones del sistema operativo.</t>
  </si>
  <si>
    <t>b) Se ha descrito la estructura del sistema operativo.</t>
  </si>
  <si>
    <t>c) Se ha verificado la idoneidad del hardware.</t>
  </si>
  <si>
    <t>d) Se ha seleccionado el sistema operativo.</t>
  </si>
  <si>
    <t>e) Se han configurado parámetros básicos de la instalación.</t>
  </si>
  <si>
    <t>f) Se han descrito las incidencias de la instalación.</t>
  </si>
  <si>
    <t>g) Se han respetado las normas de utilización del software (licencias).</t>
  </si>
  <si>
    <t>h) Se ha actualizado un sistema operativo ya instalado.</t>
  </si>
  <si>
    <t>i) Se ha configurado un gestor de arranque.</t>
  </si>
  <si>
    <t>a) Se han aplicado métodos para la recuperación del sistema operativo.</t>
  </si>
  <si>
    <t>b) Se ha realizado la configuración para la actualización del sistema operativo.</t>
  </si>
  <si>
    <t>c) Se han realizado operaciones de instalación/desinstalación de programas y aplicaciones (antivirus, herramientas de optimización del sistema, entre otros).</t>
  </si>
  <si>
    <t>d) Se han utilizado los asistentes de configuración del sistema (acceso a redes, instalar/desinstalar dispositivos,</t>
  </si>
  <si>
    <t>e) Se han ejecutado operaciones para la automatización de tareas del sistema.</t>
  </si>
  <si>
    <t>f) Se han configurado perfiles de usuario y grupo.</t>
  </si>
  <si>
    <t>g) Se ha optimizado el funcionamiento de todo el sistema.</t>
  </si>
  <si>
    <t>h) Se ha realizado una imagen del sistema y almacenado en un soporte externo.</t>
  </si>
  <si>
    <t>i) Se ha recuperado el sistema mediante una imagen preexistente.</t>
  </si>
  <si>
    <t>CR1.7</t>
  </si>
  <si>
    <t>CR1.8</t>
  </si>
  <si>
    <t>CR1.9</t>
  </si>
  <si>
    <t>CR1.10</t>
  </si>
  <si>
    <t>CR1.11</t>
  </si>
  <si>
    <t>CR1.12</t>
  </si>
  <si>
    <t>CR1.13</t>
  </si>
  <si>
    <t>CR2.7</t>
  </si>
  <si>
    <t>CR2.8</t>
  </si>
  <si>
    <t>CR2.9</t>
  </si>
  <si>
    <t>CR2.10</t>
  </si>
  <si>
    <t>CR2.11</t>
  </si>
  <si>
    <t>CR2.12</t>
  </si>
  <si>
    <t>CR2.13</t>
  </si>
  <si>
    <t>CR3.7</t>
  </si>
  <si>
    <t>CR3.8</t>
  </si>
  <si>
    <t>CR3.9</t>
  </si>
  <si>
    <t>CR3.10</t>
  </si>
  <si>
    <t>CR3.11</t>
  </si>
  <si>
    <t>CR3.12</t>
  </si>
  <si>
    <t>CR3.13</t>
  </si>
  <si>
    <t>CR4.7</t>
  </si>
  <si>
    <t>CR4.8</t>
  </si>
  <si>
    <t>CR4.9</t>
  </si>
  <si>
    <t>CR4.10</t>
  </si>
  <si>
    <t>CR4.11</t>
  </si>
  <si>
    <t>CR4.12</t>
  </si>
  <si>
    <t>CR4.13</t>
  </si>
  <si>
    <t>CR5.7</t>
  </si>
  <si>
    <t>CR5.8</t>
  </si>
  <si>
    <t>CR5.9</t>
  </si>
  <si>
    <t>CR5.10</t>
  </si>
  <si>
    <t>CR5.11</t>
  </si>
  <si>
    <t>CR5.12</t>
  </si>
  <si>
    <t>CR5.13</t>
  </si>
  <si>
    <t>CR6.7</t>
  </si>
  <si>
    <t>CR6.8</t>
  </si>
  <si>
    <t>CR6.9</t>
  </si>
  <si>
    <t>CR6.10</t>
  </si>
  <si>
    <t>CR6.11</t>
  </si>
  <si>
    <t>CR6.12</t>
  </si>
  <si>
    <t>CR6.13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</si>
</sst>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35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  <font>
      <b/>
      <sz val="18"/>
      <color theme="1"/>
      <name val="Aptos Narrow"/>
      <family val="2"/>
      <scheme val="minor"/>
    </font>
    <font>
      <sz val="9"/>
      <name val="+mj-lt"/>
      <charset val="134"/>
    </font>
    <font>
      <sz val="9"/>
      <color rgb="FF000000"/>
      <name val="Arial"/>
      <family val="2"/>
    </font>
    <font>
      <sz val="9"/>
      <name val="Calibri"/>
      <family val="2"/>
    </font>
    <font>
      <sz val="9"/>
      <color rgb="FF000000"/>
      <name val="Calibri"/>
      <family val="2"/>
    </font>
    <font>
      <sz val="9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3" tint="0.89999084444715716"/>
        <bgColor rgb="FFF2F2F2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3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6" fillId="11" borderId="6" xfId="0" applyFont="1" applyFill="1" applyBorder="1" applyAlignment="1" applyProtection="1">
      <alignment horizontal="center"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0" fontId="1" fillId="16" borderId="1" xfId="0" applyFont="1" applyFill="1" applyBorder="1"/>
    <xf numFmtId="0" fontId="0" fillId="0" borderId="17" xfId="0" applyBorder="1"/>
    <xf numFmtId="0" fontId="1" fillId="16" borderId="19" xfId="0" applyFont="1" applyFill="1" applyBorder="1"/>
    <xf numFmtId="0" fontId="2" fillId="0" borderId="57" xfId="0" applyFont="1" applyBorder="1" applyAlignment="1" applyProtection="1">
      <alignment horizontal="center" wrapText="1"/>
      <protection locked="0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9" fontId="7" fillId="3" borderId="59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14" fillId="6" borderId="17" xfId="0" applyFont="1" applyFill="1" applyBorder="1" applyAlignment="1">
      <alignment horizont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165" fontId="7" fillId="3" borderId="14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9" fontId="0" fillId="3" borderId="2" xfId="0" applyNumberFormat="1" applyFill="1" applyBorder="1" applyAlignment="1">
      <alignment horizont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164" fontId="0" fillId="0" borderId="62" xfId="0" applyNumberFormat="1" applyBorder="1" applyAlignment="1">
      <alignment horizont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" xfId="0" applyBorder="1" applyAlignment="1">
      <alignment horizontal="center"/>
    </xf>
    <xf numFmtId="0" fontId="29" fillId="2" borderId="17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" xfId="0" applyBorder="1" applyAlignment="1">
      <alignment horizontal="left"/>
    </xf>
    <xf numFmtId="0" fontId="10" fillId="7" borderId="5" xfId="0" applyFont="1" applyFill="1" applyBorder="1" applyAlignment="1">
      <alignment horizontal="center" vertical="center"/>
    </xf>
    <xf numFmtId="0" fontId="10" fillId="7" borderId="31" xfId="0" applyFont="1" applyFill="1" applyBorder="1"/>
    <xf numFmtId="164" fontId="30" fillId="19" borderId="33" xfId="0" applyNumberFormat="1" applyFont="1" applyFill="1" applyBorder="1" applyAlignment="1" applyProtection="1">
      <alignment horizontal="left" vertical="center" readingOrder="1"/>
      <protection locked="0"/>
    </xf>
    <xf numFmtId="0" fontId="10" fillId="7" borderId="63" xfId="0" applyFont="1" applyFill="1" applyBorder="1" applyAlignment="1">
      <alignment horizontal="center" vertical="center"/>
    </xf>
    <xf numFmtId="0" fontId="10" fillId="7" borderId="6" xfId="0" applyFont="1" applyFill="1" applyBorder="1"/>
    <xf numFmtId="164" fontId="31" fillId="19" borderId="20" xfId="0" applyNumberFormat="1" applyFont="1" applyFill="1" applyBorder="1" applyAlignment="1" applyProtection="1">
      <alignment horizontal="left" vertical="center" readingOrder="1"/>
      <protection locked="0"/>
    </xf>
    <xf numFmtId="0" fontId="0" fillId="0" borderId="61" xfId="0" applyBorder="1" applyAlignment="1">
      <alignment horizontal="center"/>
    </xf>
    <xf numFmtId="0" fontId="0" fillId="0" borderId="19" xfId="0" applyBorder="1" applyAlignment="1">
      <alignment horizontal="left"/>
    </xf>
    <xf numFmtId="164" fontId="32" fillId="7" borderId="20" xfId="0" applyNumberFormat="1" applyFont="1" applyFill="1" applyBorder="1" applyAlignment="1" applyProtection="1">
      <alignment horizontal="left" vertical="top"/>
      <protection locked="0"/>
    </xf>
    <xf numFmtId="164" fontId="33" fillId="7" borderId="20" xfId="0" applyNumberFormat="1" applyFont="1" applyFill="1" applyBorder="1" applyAlignment="1" applyProtection="1">
      <alignment horizontal="left" vertical="center"/>
      <protection locked="0"/>
    </xf>
    <xf numFmtId="0" fontId="10" fillId="7" borderId="73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left"/>
    </xf>
  </cellXfs>
  <cellStyles count="2">
    <cellStyle name="Normal" xfId="0" builtinId="0"/>
    <cellStyle name="Porcentaje" xfId="1" builtinId="5"/>
  </cellStyles>
  <dxfs count="407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406" dataDxfId="405" tableBorderDxfId="404">
  <autoFilter ref="J48:M64" xr:uid="{D58E8EE1-C8E5-431D-A01F-E305A4E5A520}"/>
  <tableColumns count="4">
    <tableColumn id="1" xr3:uid="{6C267258-D923-4F58-890C-7B507226C5FC}" name="Nº" dataDxfId="403"/>
    <tableColumn id="2" xr3:uid="{E0FD6CCF-7C1F-4151-8BEA-2AC07789C912}" name="UNIDADES 1ª" dataDxfId="402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401"/>
    <tableColumn id="4" xr3:uid="{44EBAD55-8BFD-4D6C-89F9-D908C7359F42}" name="HORAS" dataDxfId="4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99" tableBorderDxfId="398" totalsRowBorderDxfId="397">
  <autoFilter ref="I4:K20" xr:uid="{D63D61D9-60C3-4AFA-A6BD-CFE40088F1B2}"/>
  <tableColumns count="3">
    <tableColumn id="1" xr3:uid="{B23AE0FD-E38B-4545-B9D3-064C0B03C9D3}" name="Nº" dataDxfId="396"/>
    <tableColumn id="2" xr3:uid="{72C979F6-65A1-4B7C-A6BC-DB5FD3D7C7CA}" name="UNIDADES" dataDxfId="395"/>
    <tableColumn id="3" xr3:uid="{39BC33E3-F4AD-42A2-9861-EE54AE29CA55}" name="EVALUACIÓN" dataDxfId="3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93" dataDxfId="392" tableBorderDxfId="391">
  <autoFilter ref="J67:M83" xr:uid="{C2A8D26C-870C-462C-BA1C-39F0B6DB664F}"/>
  <tableColumns count="4">
    <tableColumn id="1" xr3:uid="{F7421767-0B5E-4E2E-97BF-43F6B257C959}" name="Nº" dataDxfId="390"/>
    <tableColumn id="2" xr3:uid="{63EF6CAA-F931-4F4A-A0A8-7E5F372E60DD}" name="UNIDADES 2ª" dataDxfId="389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88"/>
    <tableColumn id="4" xr3:uid="{D0F2EBEE-2477-46D0-BA8D-377ABED59513}" name="HORAS" dataDxfId="3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86" dataDxfId="385" tableBorderDxfId="384">
  <autoFilter ref="J87:M103" xr:uid="{AA087D5E-96DC-426B-BCD6-FF422ADF357C}"/>
  <tableColumns count="4">
    <tableColumn id="1" xr3:uid="{1DE7036C-8050-4441-9F4C-D86F1D49337C}" name="Nº" dataDxfId="383"/>
    <tableColumn id="2" xr3:uid="{07AD6132-0185-490C-B593-15E35EDA3AF7}" name="UNIDADES 3ª" dataDxfId="382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81"/>
    <tableColumn id="4" xr3:uid="{1DBF4BE1-E77C-4E8E-A5EA-CDF0219057DB}" name="HORAS" dataDxfId="3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79" headerRowBorderDxfId="378" tableBorderDxfId="377" totalsRowBorderDxfId="376">
  <autoFilter ref="A4:B41" xr:uid="{73432125-B8AB-401F-8FEF-A05C106CD4A4}"/>
  <tableColumns count="2">
    <tableColumn id="1" xr3:uid="{72B5AEE8-D1B8-41C8-BB2B-3B2B8BB7360E}" name="Nº" dataDxfId="375"/>
    <tableColumn id="2" xr3:uid="{3053A825-CDF5-4DC7-A802-7E55F8ADD40F}" name="Alumnado" dataDxfId="3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790237-C1F7-4776-A536-21CD79A14B88}" name="CE" displayName="CE" ref="R4:S10" totalsRowShown="0" headerRowDxfId="20" dataDxfId="19" headerRowBorderDxfId="17" tableBorderDxfId="18" totalsRowBorderDxfId="16">
  <autoFilter ref="R4:S10" xr:uid="{32790237-C1F7-4776-A536-21CD79A14B88}"/>
  <tableColumns count="2">
    <tableColumn id="1" xr3:uid="{7EFCC793-760A-45AC-BB2B-9F5206CF55B1}" name="Nº" dataDxfId="15"/>
    <tableColumn id="2" xr3:uid="{A9F573CF-6CC2-45D8-B994-E04A3B6D5FB8}" name="CE" dataDxfId="1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10T09:51:26.66" personId="{1E36ED2A-251B-4E55-B912-C68B268EB38C}" id="{C39917B5-B5E5-413F-8046-ECF413E18BAD}">
    <text>CR1.1: a) Se han descrito los bloques funcionales que componen un equipo microinformático.</text>
  </threadedComment>
  <threadedComment ref="C3" dT="2026-05-10T09:51:26.67" personId="{1E36ED2A-251B-4E55-B912-C68B268EB38C}" id="{1292B50A-822C-4316-99F4-F1C747C62DD5}">
    <text>CR1.2: b) Se han descrito los bloques funcionales más importantes de una placa base.</text>
  </threadedComment>
  <threadedComment ref="D3" dT="2026-05-10T09:51:26.67" personId="{1E36ED2A-251B-4E55-B912-C68B268EB38C}" id="{A513E177-E2DB-429A-B60B-65DBF1BAD895}">
    <text>CR1.3: c) Se han seleccionado las herramientas y útiles necesarios para el ensamblado de equipos microinformáticos.</text>
  </threadedComment>
  <threadedComment ref="E3" dT="2026-05-10T09:51:26.68" personId="{1E36ED2A-251B-4E55-B912-C68B268EB38C}" id="{CBE3D9C7-BB00-4F46-A0A1-34237076F0C7}">
    <text>CR1.4: d) Se ha interpretado la documentación técnica de todos los componentes a ensamblar.</text>
  </threadedComment>
  <threadedComment ref="F3" dT="2026-05-10T09:51:26.69" personId="{1E36ED2A-251B-4E55-B912-C68B268EB38C}" id="{ECB614A8-A984-4F1D-A6C7-20CB78802AA1}">
    <text>CR1.5: e) Se han ensamblado y configurado placa base, microprocesador, elementos de refrigeración, módulos de memoria y soportes de lectura/grabación.</text>
  </threadedComment>
  <threadedComment ref="G3" dT="2026-05-10T09:51:26.69" personId="{1E36ED2A-251B-4E55-B912-C68B268EB38C}" id="{956367A1-9AD0-4260-9974-80BE789F4F68}">
    <text>CR1.6: f) Se han ensamblado y configurado placa base, microprocesador, elementos de refrigeración, módulos de memoria y soportes de lectura/grabación.</text>
  </threadedComment>
  <threadedComment ref="H3" dT="2026-05-10T09:51:26.70" personId="{1E36ED2A-251B-4E55-B912-C68B268EB38C}" id="{2D52A7D7-0D41-4733-A184-254CFB1F9F32}">
    <text>CR2.1: a) Se han analizado las funciones del sistema operativo.</text>
  </threadedComment>
  <threadedComment ref="I3" dT="2026-05-10T09:51:26.70" personId="{1E36ED2A-251B-4E55-B912-C68B268EB38C}" id="{A99118FA-4D47-4037-92BC-0A8B89C82993}">
    <text>CR2.2: b) Se ha descrito la estructura del sistema operativo.</text>
  </threadedComment>
  <threadedComment ref="J3" dT="2026-05-10T09:51:26.71" personId="{1E36ED2A-251B-4E55-B912-C68B268EB38C}" id="{CD510675-A5F6-444D-9355-0EC0ED9C9E3F}">
    <text>CR2.3: c) Se ha verificado la idoneidad del hardware.</text>
  </threadedComment>
  <threadedComment ref="K3" dT="2026-05-10T09:51:26.71" personId="{1E36ED2A-251B-4E55-B912-C68B268EB38C}" id="{280FC8F8-6C7E-4438-99C4-892F5023B3A9}">
    <text>CR2.4: d) Se ha seleccionado el sistema operativo.</text>
  </threadedComment>
  <threadedComment ref="L3" dT="2026-05-10T09:51:26.72" personId="{1E36ED2A-251B-4E55-B912-C68B268EB38C}" id="{0AB575A0-7D79-427D-9BFA-ED4BD08D74A9}">
    <text>CR2.5: e) Se han configurado parámetros básicos de la instalación.</text>
  </threadedComment>
  <threadedComment ref="M3" dT="2026-05-10T09:51:26.73" personId="{1E36ED2A-251B-4E55-B912-C68B268EB38C}" id="{1263E071-00C3-4F4B-B95C-34F218DF6160}">
    <text>CR2.6: f) Se han descrito las incidencias de la instalación.</text>
  </threadedComment>
  <threadedComment ref="N3" dT="2026-05-10T09:51:26.73" personId="{1E36ED2A-251B-4E55-B912-C68B268EB38C}" id="{8B33B40D-DBBA-4624-B1BB-D57197EF0CE5}">
    <text>CR3.1: a) Se han aplicado métodos para la recuperación del sistema operativo.</text>
  </threadedComment>
  <threadedComment ref="O3" dT="2026-05-10T09:51:26.74" personId="{1E36ED2A-251B-4E55-B912-C68B268EB38C}" id="{005F32DC-1D2E-4DFF-A646-2DFE17549683}">
    <text>CR3.2: b) Se ha realizado la configuración para la actualización del sistema operativo.</text>
  </threadedComment>
  <threadedComment ref="P3" dT="2026-05-10T09:51:26.74" personId="{1E36ED2A-251B-4E55-B912-C68B268EB38C}" id="{66893787-6626-4987-ADC6-E7469B506709}">
    <text>CR3.3: c) Se han realizado operaciones de instalación/desinstalación de programas y aplicaciones.</text>
  </threadedComment>
  <threadedComment ref="Q3" dT="2026-05-10T09:51:26.75" personId="{1E36ED2A-251B-4E55-B912-C68B268EB38C}" id="{37DA0285-0603-4E4A-94EE-C95D3F3EE74B}">
    <text>CR3.4: d) Se han utilizado los asistentes de configuración del sistema.</text>
  </threadedComment>
  <threadedComment ref="R3" dT="2026-05-10T09:51:26.76" personId="{1E36ED2A-251B-4E55-B912-C68B268EB38C}" id="{A59FDFDD-F19B-4B2B-B242-2BEBBA72E6A2}">
    <text>CR3.5: e) Se han ejecutado operaciones para la automatización de tareas del sistema.</text>
  </threadedComment>
  <threadedComment ref="S3" dT="2026-05-10T09:51:26.76" personId="{1E36ED2A-251B-4E55-B912-C68B268EB38C}" id="{D9843AD8-76DE-4FB5-B8C2-9AD67C8E6E68}">
    <text>CR3.6: f) Se han configurado perfiles de usuario y grupo.</text>
  </threadedComment>
  <threadedComment ref="T3" dT="2026-05-10T09:51:26.76" personId="{1E36ED2A-251B-4E55-B912-C68B268EB38C}" id="{F804E80B-9720-452F-BEAA-F30050831ED1}">
    <text>CR4.1: a) Se han aplicado métodos para la recuperación del sistema operativo.</text>
  </threadedComment>
  <threadedComment ref="U3" dT="2026-05-10T09:51:26.78" personId="{1E36ED2A-251B-4E55-B912-C68B268EB38C}" id="{A7FFDB09-B9CA-47DC-8459-3F17555B3CD9}">
    <text>CR4.2: b) Se ha realizado la configuración para la actualización del sistema operativo.</text>
  </threadedComment>
  <threadedComment ref="V3" dT="2026-05-10T09:51:26.78" personId="{1E36ED2A-251B-4E55-B912-C68B268EB38C}" id="{5A963CEC-E14A-4E72-B808-2F30D72B26E6}">
    <text>CR4.3: c) Se han realizado operaciones de instalación/desinstalación de programas y aplicaciones.</text>
  </threadedComment>
  <threadedComment ref="W3" dT="2026-05-10T09:51:26.78" personId="{1E36ED2A-251B-4E55-B912-C68B268EB38C}" id="{50EA8DC4-FE7B-4E39-B624-B8D7B2A578BD}">
    <text>CR4.4: d) Se han utilizado los asistentes de configuración del sistema.</text>
  </threadedComment>
  <threadedComment ref="X3" dT="2026-05-10T09:51:26.79" personId="{1E36ED2A-251B-4E55-B912-C68B268EB38C}" id="{ED314D43-5B07-4F30-AA76-A5D88792E7B2}">
    <text>CR4.5: e) Se han ejecutado operaciones para la automatización de tareas del sistema.</text>
  </threadedComment>
  <threadedComment ref="Y3" dT="2026-05-10T09:51:26.80" personId="{1E36ED2A-251B-4E55-B912-C68B268EB38C}" id="{EE1A095A-551A-4F15-A3DB-AAE367298970}">
    <text>CR4.6: f) Se han configurado perfiles de usuario y grupo.</text>
  </threadedComment>
  <threadedComment ref="Z3" dT="2026-05-10T09:51:26.83" personId="{1E36ED2A-251B-4E55-B912-C68B268EB38C}" id="{6856D74A-B0CC-4FCD-839A-8D9A889E1FA2}">
    <text>CR5.1: a) Se han aplicado métodos para la recuperación del sistema operativo.</text>
  </threadedComment>
  <threadedComment ref="AA3" dT="2026-05-10T09:51:26.83" personId="{1E36ED2A-251B-4E55-B912-C68B268EB38C}" id="{3CF85B67-7EA1-4D30-AFD7-BAF56A9421EE}">
    <text>CR5.2: b) Se ha realizado la configuración para la actualización del sistema operativo.</text>
  </threadedComment>
  <threadedComment ref="AB3" dT="2026-05-10T09:51:26.84" personId="{1E36ED2A-251B-4E55-B912-C68B268EB38C}" id="{7CC14C7B-1C6B-4006-B86C-3E3B9F173124}">
    <text>CR5.3: c) Se han realizado operaciones de instalación/desinstalación de programas y aplicaciones.</text>
  </threadedComment>
  <threadedComment ref="AC3" dT="2026-05-10T09:51:26.84" personId="{1E36ED2A-251B-4E55-B912-C68B268EB38C}" id="{9265DC24-AFF6-4E7A-9103-13D75FA1725B}">
    <text>CR5.4: d) Se han utilizado los asistentes de configuración del sistema.</text>
  </threadedComment>
  <threadedComment ref="AD3" dT="2026-05-10T09:51:26.84" personId="{1E36ED2A-251B-4E55-B912-C68B268EB38C}" id="{14786FE0-A9D2-43E2-A02B-83E3C701A51B}">
    <text>CR5.5: e) Se han ejecutado operaciones para la automatización de tareas del sistema.</text>
  </threadedComment>
  <threadedComment ref="AE3" dT="2026-05-10T09:51:26.85" personId="{1E36ED2A-251B-4E55-B912-C68B268EB38C}" id="{4A40139F-ECEF-457E-BA88-A16BB352CE89}">
    <text>CR5.6: f) Se han configurado perfiles de usuario y grupo.</text>
  </threadedComment>
  <threadedComment ref="AF3" dT="2026-05-10T09:51:26.86" personId="{1E36ED2A-251B-4E55-B912-C68B268EB38C}" id="{520AE4D3-72D4-4181-913C-FE04C458E94C}">
    <text>CR6.1: a) Se han aplicado métodos para la recuperación del sistema operativo.</text>
  </threadedComment>
  <threadedComment ref="AG3" dT="2026-05-10T09:51:26.87" personId="{1E36ED2A-251B-4E55-B912-C68B268EB38C}" id="{73BC64A1-AA17-4924-A20A-24C4068C3D18}">
    <text>CR6.2: b) Se ha realizado la configuración para la actualización del sistema operativo.</text>
  </threadedComment>
  <threadedComment ref="AH3" dT="2026-05-10T09:51:26.87" personId="{1E36ED2A-251B-4E55-B912-C68B268EB38C}" id="{4E0255E9-CB86-4FB5-94A5-FD316B99F314}">
    <text>CR6.3: c) Se han realizado operaciones de instalación/desinstalación de programas y aplicaciones.</text>
  </threadedComment>
  <threadedComment ref="AI3" dT="2026-05-10T09:51:26.88" personId="{1E36ED2A-251B-4E55-B912-C68B268EB38C}" id="{7FA9B1D4-1B39-461B-A822-6D5FC02DC7D6}">
    <text>CR6.4: d) Se han utilizado los asistentes de configuración del sistema.</text>
  </threadedComment>
  <threadedComment ref="AJ3" dT="2026-05-10T09:51:26.88" personId="{1E36ED2A-251B-4E55-B912-C68B268EB38C}" id="{6CB1AE57-7C1F-4D53-AAB5-13087C91E953}">
    <text>CR6.5: e) Se han ejecutado operaciones para la automatización de tareas del sistema.</text>
  </threadedComment>
  <threadedComment ref="AK3" dT="2026-05-10T09:51:26.89" personId="{1E36ED2A-251B-4E55-B912-C68B268EB38C}" id="{8A5103E9-5B92-4F89-AA17-30C31AA33B27}">
    <text>CR6.6: f) Se han configurado perfiles de usuario y grupo.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6-05-10T09:47:34.74" personId="{1E36ED2A-251B-4E55-B912-C68B268EB38C}" id="{1B02BC1B-972F-41A8-BE93-88CDC4A40F73}">
    <text>CR1.1: a) Se han descrito los bloques funcionales que componen un equipo microinformático.</text>
  </threadedComment>
  <threadedComment ref="E4" dT="2026-05-10T09:47:34.76" personId="{1E36ED2A-251B-4E55-B912-C68B268EB38C}" id="{4C433AD5-54A1-40FA-A3DD-DC68293B79AA}">
    <text>CR1.2: b) Se han descrito los bloques funcionales más importantes de una placa base.</text>
  </threadedComment>
  <threadedComment ref="G4" dT="2026-05-10T09:47:34.77" personId="{1E36ED2A-251B-4E55-B912-C68B268EB38C}" id="{58355F24-92A1-4952-B647-837BE955418D}">
    <text>CR1.3: c) Se han seleccionado las herramientas y útiles necesarios para el ensamblado de equipos microinformáticos.</text>
  </threadedComment>
  <threadedComment ref="I4" dT="2026-05-10T09:47:34.78" personId="{1E36ED2A-251B-4E55-B912-C68B268EB38C}" id="{A0882C9C-1426-40F7-8FF2-A442EAB0ACEA}">
    <text>CR1.4: d) Se ha interpretado la documentación técnica de todos los componentes a ensamblar.</text>
  </threadedComment>
  <threadedComment ref="K4" dT="2026-05-10T09:47:34.78" personId="{1E36ED2A-251B-4E55-B912-C68B268EB38C}" id="{525A6368-10E5-4C99-8B55-03DE951A5D55}">
    <text>CR1.5: e) Se han ensamblado y configurado placa base, microprocesador, elementos de refrigeración, módulos de memoria y soportes de lectura/grabación.</text>
  </threadedComment>
  <threadedComment ref="M4" dT="2026-05-10T09:47:34.79" personId="{1E36ED2A-251B-4E55-B912-C68B268EB38C}" id="{F6B8ED0A-7F13-4F6D-8E62-31FC9E21BDE0}">
    <text>CR1.6: f) Se han ensamblado y configurado placa base, microprocesador, elementos de refrigeración, módulos de memoria y soportes de lectura/grabación.</text>
  </threadedComment>
  <threadedComment ref="P4" dT="2026-05-10T09:47:34.79" personId="{1E36ED2A-251B-4E55-B912-C68B268EB38C}" id="{13AD48B5-DF8C-4DA0-9C0A-B4D7E56BE0F0}">
    <text>CR2.1: a) Se han analizado las funciones del sistema operativo.</text>
  </threadedComment>
  <threadedComment ref="R4" dT="2026-05-10T09:47:34.81" personId="{1E36ED2A-251B-4E55-B912-C68B268EB38C}" id="{0F0E1694-A2D4-4EB4-B1B7-62FC089E2997}">
    <text>CR2.2: b) Se ha descrito la estructura del sistema operativo.</text>
  </threadedComment>
  <threadedComment ref="T4" dT="2026-05-10T09:47:34.82" personId="{1E36ED2A-251B-4E55-B912-C68B268EB38C}" id="{1333E436-A319-49CD-A7A1-471F846289A5}">
    <text>CR2.3: c) Se ha verificado la idoneidad del hardware.</text>
  </threadedComment>
  <threadedComment ref="V4" dT="2026-05-10T09:47:34.82" personId="{1E36ED2A-251B-4E55-B912-C68B268EB38C}" id="{0ECEF90C-9867-475B-9ADA-5A1D8743E5D7}">
    <text>CR2.4: d) Se ha seleccionado el sistema operativo.</text>
  </threadedComment>
  <threadedComment ref="X4" dT="2026-05-10T09:47:34.84" personId="{1E36ED2A-251B-4E55-B912-C68B268EB38C}" id="{D56590E4-12AF-4444-8D88-A0DB4F2FFC66}">
    <text>CR2.5: e) Se han configurado parámetros básicos de la instalación.</text>
  </threadedComment>
  <threadedComment ref="Z4" dT="2026-05-10T09:47:34.84" personId="{1E36ED2A-251B-4E55-B912-C68B268EB38C}" id="{307A7AE6-D4A9-4875-97F4-1B9F086CC32E}">
    <text>CR2.6: f) Se han descrito las incidencias de la instalación.</text>
  </threadedComment>
  <threadedComment ref="AC4" dT="2026-05-10T09:47:34.85" personId="{1E36ED2A-251B-4E55-B912-C68B268EB38C}" id="{FF6F87EE-ECFC-4FDF-913F-87E76E5C4885}">
    <text>CR3.1: a) Se han aplicado métodos para la recuperación del sistema operativo.</text>
  </threadedComment>
  <threadedComment ref="AE4" dT="2026-05-10T09:47:34.86" personId="{1E36ED2A-251B-4E55-B912-C68B268EB38C}" id="{7D18C94F-4E50-4505-872C-F6B8B97E2D2D}">
    <text>CR3.2: b) Se ha realizado la configuración para la actualización del sistema operativo.</text>
  </threadedComment>
  <threadedComment ref="AG4" dT="2026-05-10T09:47:34.87" personId="{1E36ED2A-251B-4E55-B912-C68B268EB38C}" id="{F73BE925-B540-47AE-A788-2E2522E9E26D}">
    <text>CR3.3: c) Se han realizado operaciones de instalación/desinstalación de programas y aplicaciones.</text>
  </threadedComment>
  <threadedComment ref="AI4" dT="2026-05-10T09:47:34.88" personId="{1E36ED2A-251B-4E55-B912-C68B268EB38C}" id="{EA2A8F9C-1B72-4992-B8F3-CD719D09A392}">
    <text>CR3.4: d) Se han utilizado los asistentes de configuración del sistema.</text>
  </threadedComment>
  <threadedComment ref="AK4" dT="2026-05-10T09:47:34.88" personId="{1E36ED2A-251B-4E55-B912-C68B268EB38C}" id="{280A5548-09DF-48A9-803C-F6AF48F9E8BB}">
    <text>CR3.5: e) Se han ejecutado operaciones para la automatización de tareas del sistema.</text>
  </threadedComment>
  <threadedComment ref="AM4" dT="2026-05-10T09:47:34.89" personId="{1E36ED2A-251B-4E55-B912-C68B268EB38C}" id="{03017031-EE39-463B-96D3-7E512EC3DCCE}">
    <text>CR3.6: f) Se han configurado perfiles de usuario y grupo.</text>
  </threadedComment>
  <threadedComment ref="AP4" dT="2026-05-10T09:47:34.93" personId="{1E36ED2A-251B-4E55-B912-C68B268EB38C}" id="{6D53BF76-6304-4542-94B8-5CF2C7CC310C}">
    <text>CR4.1: a) Se han aplicado métodos para la recuperación del sistema operativo.</text>
  </threadedComment>
  <threadedComment ref="AR4" dT="2026-05-10T09:47:34.99" personId="{1E36ED2A-251B-4E55-B912-C68B268EB38C}" id="{FB38DEA0-80AC-46DC-9631-7298E256C71A}">
    <text>CR4.2: b) Se ha realizado la configuración para la actualización del sistema operativo.</text>
  </threadedComment>
  <threadedComment ref="AT4" dT="2026-05-10T09:47:35.00" personId="{1E36ED2A-251B-4E55-B912-C68B268EB38C}" id="{5BBC01FD-777D-4467-A42C-2B0E9ECAE3B2}">
    <text>CR4.3: c) Se han realizado operaciones de instalación/desinstalación de programas y aplicaciones.</text>
  </threadedComment>
  <threadedComment ref="AV4" dT="2026-05-10T09:47:35.00" personId="{1E36ED2A-251B-4E55-B912-C68B268EB38C}" id="{6CE32B08-2F94-4353-B3BB-7D3C54FFA1CA}">
    <text>CR4.4: d) Se han utilizado los asistentes de configuración del sistema.</text>
  </threadedComment>
  <threadedComment ref="AX4" dT="2026-05-10T09:47:35.01" personId="{1E36ED2A-251B-4E55-B912-C68B268EB38C}" id="{5DBD4DC3-F922-4502-84C1-70B99699F454}">
    <text>CR4.5: e) Se han ejecutado operaciones para la automatización de tareas del sistema.</text>
  </threadedComment>
  <threadedComment ref="AZ4" dT="2026-05-10T09:47:35.01" personId="{1E36ED2A-251B-4E55-B912-C68B268EB38C}" id="{4EF66464-056C-4A9A-961D-C9CE95CCFED0}">
    <text>CR4.6: f) Se han configurado perfiles de usuario y grupo.</text>
  </threadedComment>
  <threadedComment ref="BC4" dT="2026-05-10T09:47:35.01" personId="{1E36ED2A-251B-4E55-B912-C68B268EB38C}" id="{8DA50072-52FA-415C-92A6-D40777EAE97F}">
    <text>CR5.1: a) Se han aplicado métodos para la recuperación del sistema operativo.</text>
  </threadedComment>
  <threadedComment ref="BE4" dT="2026-05-10T09:47:35.02" personId="{1E36ED2A-251B-4E55-B912-C68B268EB38C}" id="{AB56D4B6-3907-44B5-AA07-56F8FB6CB3AC}">
    <text>CR5.2: b) Se ha realizado la configuración para la actualización del sistema operativo.</text>
  </threadedComment>
  <threadedComment ref="BG4" dT="2026-05-10T09:47:35.02" personId="{1E36ED2A-251B-4E55-B912-C68B268EB38C}" id="{B057DB82-3B26-4EDC-9FEA-2DA07C190BAF}">
    <text>CR5.3: c) Se han realizado operaciones de instalación/desinstalación de programas y aplicaciones.</text>
  </threadedComment>
  <threadedComment ref="BI4" dT="2026-05-10T09:47:35.02" personId="{1E36ED2A-251B-4E55-B912-C68B268EB38C}" id="{CC8353C3-C066-4B4E-ABF4-666A53354975}">
    <text>CR5.4: d) Se han utilizado los asistentes de configuración del sistema.</text>
  </threadedComment>
  <threadedComment ref="BK4" dT="2026-05-10T09:47:35.04" personId="{1E36ED2A-251B-4E55-B912-C68B268EB38C}" id="{E90268E9-1924-4467-9AE7-792627682BA7}">
    <text>CR5.5: e) Se han ejecutado operaciones para la automatización de tareas del sistema.</text>
  </threadedComment>
  <threadedComment ref="BM4" dT="2026-05-10T09:47:35.04" personId="{1E36ED2A-251B-4E55-B912-C68B268EB38C}" id="{5D0CF352-D352-4B10-B122-4C4E8CC09C4E}">
    <text>CR5.6: f) Se han configurado perfiles de usuario y grupo.</text>
  </threadedComment>
  <threadedComment ref="BP4" dT="2026-05-10T09:47:35.04" personId="{1E36ED2A-251B-4E55-B912-C68B268EB38C}" id="{DE171A32-5A8A-47F1-8599-E4ADE76F3A47}">
    <text>CR6.1: a) Se han aplicado métodos para la recuperación del sistema operativo.</text>
  </threadedComment>
  <threadedComment ref="BR4" dT="2026-05-10T09:47:35.06" personId="{1E36ED2A-251B-4E55-B912-C68B268EB38C}" id="{31D19B0A-92F2-4B64-9461-6DCB92EDFE32}">
    <text>CR6.2: b) Se ha realizado la configuración para la actualización del sistema operativo.</text>
  </threadedComment>
  <threadedComment ref="BT4" dT="2026-05-10T09:47:35.06" personId="{1E36ED2A-251B-4E55-B912-C68B268EB38C}" id="{D09B7474-EE63-4D60-B300-467596BEAC3C}">
    <text>CR6.3: c) Se han realizado operaciones de instalación/desinstalación de programas y aplicaciones.</text>
  </threadedComment>
  <threadedComment ref="BV4" dT="2026-05-10T09:47:35.06" personId="{1E36ED2A-251B-4E55-B912-C68B268EB38C}" id="{9E42D33B-6E75-4677-99F3-C54DC3486643}">
    <text>CR6.4: d) Se han utilizado los asistentes de configuración del sistema.</text>
  </threadedComment>
  <threadedComment ref="BX4" dT="2026-05-10T09:47:35.07" personId="{1E36ED2A-251B-4E55-B912-C68B268EB38C}" id="{CA2CA40C-8193-483E-8A20-BF49FCC44F8D}">
    <text>CR6.5: e) Se han ejecutado operaciones para la automatización de tareas del sistema.</text>
  </threadedComment>
  <threadedComment ref="BZ4" dT="2026-05-10T09:47:35.07" personId="{1E36ED2A-251B-4E55-B912-C68B268EB38C}" id="{EA3A3AD7-235E-4D05-8BA5-9E1904FA5EC5}">
    <text>CR6.6: f) Se han configurado perfiles de usuario y grupo.</text>
  </threadedComment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4" dT="2026-05-10T09:48:39.45" personId="{1E36ED2A-251B-4E55-B912-C68B268EB38C}" id="{4F73147A-A4BF-4A2B-8067-5F705C2EC8C9}">
    <text>CR1.1: a) Se han descrito los bloques funcionales que componen un equipo microinformático.</text>
  </threadedComment>
  <threadedComment ref="E4" dT="2026-05-10T09:48:39.45" personId="{1E36ED2A-251B-4E55-B912-C68B268EB38C}" id="{2CCD7F33-EE0B-4042-A240-0B111CCB8059}">
    <text>CR1.2: b) Se han descrito los bloques funcionales más importantes de una placa base.</text>
  </threadedComment>
  <threadedComment ref="G4" dT="2026-05-10T09:48:39.47" personId="{1E36ED2A-251B-4E55-B912-C68B268EB38C}" id="{F48C91E0-FB96-41E1-A888-E742AB2F5E89}">
    <text>CR1.3: c) Se han seleccionado las herramientas y útiles necesarios para el ensamblado de equipos microinformáticos.</text>
  </threadedComment>
  <threadedComment ref="I4" dT="2026-05-10T09:48:39.47" personId="{1E36ED2A-251B-4E55-B912-C68B268EB38C}" id="{72A8E41A-106F-4A74-A992-138457A08711}">
    <text>CR1.4: d) Se ha interpretado la documentación técnica de todos los componentes a ensamblar.</text>
  </threadedComment>
  <threadedComment ref="K4" dT="2026-05-10T09:48:39.48" personId="{1E36ED2A-251B-4E55-B912-C68B268EB38C}" id="{E27E4C37-B065-4A67-BBD8-A780B1DC20BF}">
    <text>CR1.5: e) Se han ensamblado y configurado placa base, microprocesador, elementos de refrigeración, módulos de memoria y soportes de lectura/grabación.</text>
  </threadedComment>
  <threadedComment ref="M4" dT="2026-05-10T09:48:39.48" personId="{1E36ED2A-251B-4E55-B912-C68B268EB38C}" id="{B5A7238D-361C-4FF9-9CCD-38D02F316705}">
    <text>CR1.6: f) Se han ensamblado y configurado placa base, microprocesador, elementos de refrigeración, módulos de memoria y soportes de lectura/grabación.</text>
  </threadedComment>
  <threadedComment ref="P4" dT="2026-05-10T09:48:39.49" personId="{1E36ED2A-251B-4E55-B912-C68B268EB38C}" id="{9661E2AB-2A9D-4289-9DF4-FF4DFE72866A}">
    <text>CR2.1: a) Se han analizado las funciones del sistema operativo.</text>
  </threadedComment>
  <threadedComment ref="R4" dT="2026-05-10T09:48:39.49" personId="{1E36ED2A-251B-4E55-B912-C68B268EB38C}" id="{C424AA3E-ABD4-4535-A277-13CBACE917CA}">
    <text>CR2.2: b) Se ha descrito la estructura del sistema operativo.</text>
  </threadedComment>
  <threadedComment ref="T4" dT="2026-05-10T09:48:39.49" personId="{1E36ED2A-251B-4E55-B912-C68B268EB38C}" id="{46E455B9-A76C-4993-92A3-807194FCB103}">
    <text>CR2.3: c) Se ha verificado la idoneidad del hardware.</text>
  </threadedComment>
  <threadedComment ref="V4" dT="2026-05-10T09:48:39.49" personId="{1E36ED2A-251B-4E55-B912-C68B268EB38C}" id="{46DCB4A9-ED2A-4B27-AFBD-238A90724271}">
    <text>CR2.4: d) Se ha seleccionado el sistema operativo.</text>
  </threadedComment>
  <threadedComment ref="X4" dT="2026-05-10T09:48:39.51" personId="{1E36ED2A-251B-4E55-B912-C68B268EB38C}" id="{446960B4-D05B-4B93-9E77-F6F5CF82F1C4}">
    <text>CR2.5: e) Se han configurado parámetros básicos de la instalación.</text>
  </threadedComment>
  <threadedComment ref="Z4" dT="2026-05-10T09:48:39.51" personId="{1E36ED2A-251B-4E55-B912-C68B268EB38C}" id="{202F73F1-161A-4331-8ACE-93F103E084EA}">
    <text>CR2.6: f) Se han descrito las incidencias de la instalación.</text>
  </threadedComment>
  <threadedComment ref="AC4" dT="2026-05-10T09:48:39.52" personId="{1E36ED2A-251B-4E55-B912-C68B268EB38C}" id="{AEF54C71-A138-41B3-8FBD-E154645DDD4F}">
    <text>CR3.1: a) Se han aplicado métodos para la recuperación del sistema operativo.</text>
  </threadedComment>
  <threadedComment ref="AE4" dT="2026-05-10T09:48:39.52" personId="{1E36ED2A-251B-4E55-B912-C68B268EB38C}" id="{E57F7722-0A5B-41B1-885A-5FA565F92087}">
    <text>CR3.2: b) Se ha realizado la configuración para la actualización del sistema operativo.</text>
  </threadedComment>
  <threadedComment ref="AG4" dT="2026-05-10T09:48:39.52" personId="{1E36ED2A-251B-4E55-B912-C68B268EB38C}" id="{5B5F6338-192E-4CE8-87A1-A76C76A1491B}">
    <text>CR3.3: c) Se han realizado operaciones de instalación/desinstalación de programas y aplicaciones.</text>
  </threadedComment>
  <threadedComment ref="AI4" dT="2026-05-10T09:48:39.53" personId="{1E36ED2A-251B-4E55-B912-C68B268EB38C}" id="{DB5D9FD2-1A6A-4CFB-AE5F-EA5AE1F08106}">
    <text>CR3.4: d) Se han utilizado los asistentes de configuración del sistema.</text>
  </threadedComment>
  <threadedComment ref="AK4" dT="2026-05-10T09:48:39.54" personId="{1E36ED2A-251B-4E55-B912-C68B268EB38C}" id="{F519A0E6-7065-4159-ADE0-4EDBCD483730}">
    <text>CR3.5: e) Se han ejecutado operaciones para la automatización de tareas del sistema.</text>
  </threadedComment>
  <threadedComment ref="AM4" dT="2026-05-10T09:48:39.55" personId="{1E36ED2A-251B-4E55-B912-C68B268EB38C}" id="{8D0E6886-EEF2-4DC5-9C2A-B1F5D5D59657}">
    <text>CR3.6: f) Se han configurado perfiles de usuario y grupo.</text>
  </threadedComment>
  <threadedComment ref="AP4" dT="2026-05-10T09:48:39.55" personId="{1E36ED2A-251B-4E55-B912-C68B268EB38C}" id="{BF536E07-C072-42D6-934F-1907F413C48E}">
    <text>CR4.1: a) Se han aplicado métodos para la recuperación del sistema operativo.</text>
  </threadedComment>
  <threadedComment ref="AR4" dT="2026-05-10T09:48:39.56" personId="{1E36ED2A-251B-4E55-B912-C68B268EB38C}" id="{812174AA-0CCC-4E97-960F-E74343407F57}">
    <text>CR4.2: b) Se ha realizado la configuración para la actualización del sistema operativo.</text>
  </threadedComment>
  <threadedComment ref="AT4" dT="2026-05-10T09:48:39.56" personId="{1E36ED2A-251B-4E55-B912-C68B268EB38C}" id="{BC791C82-B749-4D68-BC73-6375ABAFB9F7}">
    <text>CR4.3: c) Se han realizado operaciones de instalación/desinstalación de programas y aplicaciones.</text>
  </threadedComment>
  <threadedComment ref="AV4" dT="2026-05-10T09:48:39.56" personId="{1E36ED2A-251B-4E55-B912-C68B268EB38C}" id="{17E70B55-DFA0-4DEF-822D-58D31C24C0A5}">
    <text>CR4.4: d) Se han utilizado los asistentes de configuración del sistema.</text>
  </threadedComment>
  <threadedComment ref="AX4" dT="2026-05-10T09:48:39.57" personId="{1E36ED2A-251B-4E55-B912-C68B268EB38C}" id="{F2C24071-1E00-47C6-B15E-F3FB5E8B5E5C}">
    <text>CR4.5: e) Se han ejecutado operaciones para la automatización de tareas del sistema.</text>
  </threadedComment>
  <threadedComment ref="AZ4" dT="2026-05-10T09:48:39.57" personId="{1E36ED2A-251B-4E55-B912-C68B268EB38C}" id="{130CA630-470B-45B4-BF0F-CF19CAEBFC9E}">
    <text>CR4.6: f) Se han configurado perfiles de usuario y grupo.</text>
  </threadedComment>
  <threadedComment ref="BC4" dT="2026-05-10T09:48:39.58" personId="{1E36ED2A-251B-4E55-B912-C68B268EB38C}" id="{2867B396-84AD-4F31-B9C3-86F041B666C5}">
    <text>CR5.1: a) Se han aplicado métodos para la recuperación del sistema operativo.</text>
  </threadedComment>
  <threadedComment ref="BE4" dT="2026-05-10T09:48:39.59" personId="{1E36ED2A-251B-4E55-B912-C68B268EB38C}" id="{7E27E986-2B19-45A3-BC32-D4D8F5EBCA0C}">
    <text>CR5.2: b) Se ha realizado la configuración para la actualización del sistema operativo.</text>
  </threadedComment>
  <threadedComment ref="BG4" dT="2026-05-10T09:48:39.59" personId="{1E36ED2A-251B-4E55-B912-C68B268EB38C}" id="{689081E6-8C40-4A4C-915E-44E6001453C1}">
    <text>CR5.3: c) Se han realizado operaciones de instalación/desinstalación de programas y aplicaciones.</text>
  </threadedComment>
  <threadedComment ref="BI4" dT="2026-05-10T09:48:39.60" personId="{1E36ED2A-251B-4E55-B912-C68B268EB38C}" id="{B0088947-5F3A-48E6-B254-A31E905D41EF}">
    <text>CR5.4: d) Se han utilizado los asistentes de configuración del sistema.</text>
  </threadedComment>
  <threadedComment ref="BK4" dT="2026-05-10T09:48:39.60" personId="{1E36ED2A-251B-4E55-B912-C68B268EB38C}" id="{B4F89591-6339-48E0-B6A2-A364CD3FFDB9}">
    <text>CR5.5: e) Se han ejecutado operaciones para la automatización de tareas del sistema.</text>
  </threadedComment>
  <threadedComment ref="BM4" dT="2026-05-10T09:48:39.61" personId="{1E36ED2A-251B-4E55-B912-C68B268EB38C}" id="{65C58D80-D342-4758-B25E-E4F6F4B22C4B}">
    <text>CR5.6: f) Se han configurado perfiles de usuario y grupo.</text>
  </threadedComment>
  <threadedComment ref="BP4" dT="2026-05-10T09:48:39.62" personId="{1E36ED2A-251B-4E55-B912-C68B268EB38C}" id="{72EB0CD9-360F-42CF-8F75-A54FE4CFDF5C}">
    <text>CR6.1: a) Se han aplicado métodos para la recuperación del sistema operativo.</text>
  </threadedComment>
  <threadedComment ref="BR4" dT="2026-05-10T09:48:39.62" personId="{1E36ED2A-251B-4E55-B912-C68B268EB38C}" id="{9DA1E6FC-9695-4E33-9EA1-44DC733F4064}">
    <text>CR6.2: b) Se ha realizado la configuración para la actualización del sistema operativo.</text>
  </threadedComment>
  <threadedComment ref="BT4" dT="2026-05-10T09:48:39.62" personId="{1E36ED2A-251B-4E55-B912-C68B268EB38C}" id="{17644E02-1458-47B9-8EF9-1783EADF9613}">
    <text>CR6.3: c) Se han realizado operaciones de instalación/desinstalación de programas y aplicaciones.</text>
  </threadedComment>
  <threadedComment ref="BV4" dT="2026-05-10T09:48:39.63" personId="{1E36ED2A-251B-4E55-B912-C68B268EB38C}" id="{8E01F07E-9B91-4877-B450-C6C0244448DB}">
    <text>CR6.4: d) Se han utilizado los asistentes de configuración del sistema.</text>
  </threadedComment>
  <threadedComment ref="BX4" dT="2026-05-10T09:48:39.63" personId="{1E36ED2A-251B-4E55-B912-C68B268EB38C}" id="{2CCEDB34-950B-45AE-9C6D-16FE4A2FFA7F}">
    <text>CR6.5: e) Se han ejecutado operaciones para la automatización de tareas del sistema.</text>
  </threadedComment>
  <threadedComment ref="BZ4" dT="2026-05-10T09:48:39.64" personId="{1E36ED2A-251B-4E55-B912-C68B268EB38C}" id="{C5ADAFFB-35A4-4696-BC8C-F1412EBFF0F8}">
    <text>CR6.6: f) Se han configurado perfiles de usuario y grupo.</text>
  </threadedComment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6-05-10T09:48:39.65" personId="{1E36ED2A-251B-4E55-B912-C68B268EB38C}" id="{2E350DEA-FEDE-49DB-A8EA-4A6CB323EC8C}">
    <text>CR1.1: a) Se han descrito los bloques funcionales que componen un equipo microinformático.</text>
  </threadedComment>
  <threadedComment ref="E4" dT="2026-05-10T09:48:39.65" personId="{1E36ED2A-251B-4E55-B912-C68B268EB38C}" id="{6627A62A-6723-48E1-9A4D-B1ACF992DF40}">
    <text>CR1.2: b) Se han descrito los bloques funcionales más importantes de una placa base.</text>
  </threadedComment>
  <threadedComment ref="G4" dT="2026-05-10T09:48:39.65" personId="{1E36ED2A-251B-4E55-B912-C68B268EB38C}" id="{642F4204-F51F-4188-9DD7-1DCFE4B514A4}">
    <text>CR1.3: c) Se han seleccionado las herramientas y útiles necesarios para el ensamblado de equipos microinformáticos.</text>
  </threadedComment>
  <threadedComment ref="I4" dT="2026-05-10T09:48:39.69" personId="{1E36ED2A-251B-4E55-B912-C68B268EB38C}" id="{051DD841-3BF9-4018-B5B4-CD2041E951A7}">
    <text>CR1.4: d) Se ha interpretado la documentación técnica de todos los componentes a ensamblar.</text>
  </threadedComment>
  <threadedComment ref="K4" dT="2026-05-10T09:48:39.69" personId="{1E36ED2A-251B-4E55-B912-C68B268EB38C}" id="{E02D4FB1-2F46-4056-91F7-9439AA8A5197}">
    <text>CR1.5: e) Se han ensamblado y configurado placa base, microprocesador, elementos de refrigeración, módulos de memoria y soportes de lectura/grabación.</text>
  </threadedComment>
  <threadedComment ref="M4" dT="2026-05-10T09:48:39.70" personId="{1E36ED2A-251B-4E55-B912-C68B268EB38C}" id="{D150B804-49AE-4FF4-B603-B005C5661045}">
    <text>CR1.6: f) Se han ensamblado y configurado placa base, microprocesador, elementos de refrigeración, módulos de memoria y soportes de lectura/grabación.</text>
  </threadedComment>
  <threadedComment ref="P4" dT="2026-05-10T09:48:39.71" personId="{1E36ED2A-251B-4E55-B912-C68B268EB38C}" id="{5BB93AA2-C846-460B-8BE5-E97F64C62D93}">
    <text>CR2.1: a) Se han analizado las funciones del sistema operativo.</text>
  </threadedComment>
  <threadedComment ref="R4" dT="2026-05-10T09:48:39.71" personId="{1E36ED2A-251B-4E55-B912-C68B268EB38C}" id="{54D33CCA-83CB-4AD5-92FB-C2D5A0822E75}">
    <text>CR2.2: b) Se ha descrito la estructura del sistema operativo.</text>
  </threadedComment>
  <threadedComment ref="T4" dT="2026-05-10T09:48:39.72" personId="{1E36ED2A-251B-4E55-B912-C68B268EB38C}" id="{C3301DD2-8150-4C90-BA37-46EC7BE1E057}">
    <text>CR2.3: c) Se ha verificado la idoneidad del hardware.</text>
  </threadedComment>
  <threadedComment ref="V4" dT="2026-05-10T09:48:39.73" personId="{1E36ED2A-251B-4E55-B912-C68B268EB38C}" id="{4DFB34E0-24BF-490D-865B-BA7944B63DE4}">
    <text>CR2.4: d) Se ha seleccionado el sistema operativo.</text>
  </threadedComment>
  <threadedComment ref="X4" dT="2026-05-10T09:48:39.74" personId="{1E36ED2A-251B-4E55-B912-C68B268EB38C}" id="{DD0759A5-F1C0-42A8-9D3E-24E2A25F32C6}">
    <text>CR2.5: e) Se han configurado parámetros básicos de la instalación.</text>
  </threadedComment>
  <threadedComment ref="Z4" dT="2026-05-10T09:48:39.74" personId="{1E36ED2A-251B-4E55-B912-C68B268EB38C}" id="{D0F587E4-B95B-4FE4-B844-5D1CD72F54B9}">
    <text>CR2.6: f) Se han descrito las incidencias de la instalación.</text>
  </threadedComment>
  <threadedComment ref="AC4" dT="2026-05-10T09:48:39.74" personId="{1E36ED2A-251B-4E55-B912-C68B268EB38C}" id="{3D42B6AF-9DCE-43B2-AAE5-1CF92AD17005}">
    <text>CR3.1: a) Se han aplicado métodos para la recuperación del sistema operativo.</text>
  </threadedComment>
  <threadedComment ref="AE4" dT="2026-05-10T09:48:39.74" personId="{1E36ED2A-251B-4E55-B912-C68B268EB38C}" id="{72AC5D33-CA58-49CB-9141-E27020B66DFE}">
    <text>CR3.2: b) Se ha realizado la configuración para la actualización del sistema operativo.</text>
  </threadedComment>
  <threadedComment ref="AG4" dT="2026-05-10T09:48:39.75" personId="{1E36ED2A-251B-4E55-B912-C68B268EB38C}" id="{9FD0FF8D-B5F2-4CA7-A0D5-F1796CBF8356}">
    <text>CR3.3: c) Se han realizado operaciones de instalación/desinstalación de programas y aplicaciones.</text>
  </threadedComment>
  <threadedComment ref="AI4" dT="2026-05-10T09:48:39.75" personId="{1E36ED2A-251B-4E55-B912-C68B268EB38C}" id="{55213EFA-3B93-447D-91AC-2F9840C9D3DC}">
    <text>CR3.4: d) Se han utilizado los asistentes de configuración del sistema.</text>
  </threadedComment>
  <threadedComment ref="AK4" dT="2026-05-10T09:48:39.75" personId="{1E36ED2A-251B-4E55-B912-C68B268EB38C}" id="{30ADA29C-F3DD-4B45-B499-79546F173D11}">
    <text>CR3.5: e) Se han ejecutado operaciones para la automatización de tareas del sistema.</text>
  </threadedComment>
  <threadedComment ref="AM4" dT="2026-05-10T09:48:39.75" personId="{1E36ED2A-251B-4E55-B912-C68B268EB38C}" id="{E0E0CBDD-78FD-48F8-B434-4EE1B13E71BC}">
    <text>CR3.6: f) Se han configurado perfiles de usuario y grupo.</text>
  </threadedComment>
  <threadedComment ref="AP4" dT="2026-05-10T09:48:39.75" personId="{1E36ED2A-251B-4E55-B912-C68B268EB38C}" id="{11E9355E-C583-4462-B716-AFEEE884A448}">
    <text>CR4.1: a) Se han aplicado métodos para la recuperación del sistema operativo.</text>
  </threadedComment>
  <threadedComment ref="AR4" dT="2026-05-10T09:48:39.77" personId="{1E36ED2A-251B-4E55-B912-C68B268EB38C}" id="{565EADE9-3F21-4EA2-9D6B-D2A93AD643FE}">
    <text>CR4.2: b) Se ha realizado la configuración para la actualización del sistema operativo.</text>
  </threadedComment>
  <threadedComment ref="AT4" dT="2026-05-10T09:48:39.77" personId="{1E36ED2A-251B-4E55-B912-C68B268EB38C}" id="{CC2C0A22-A076-4CAD-9E15-332A14A4E4E7}">
    <text>CR4.3: c) Se han realizado operaciones de instalación/desinstalación de programas y aplicaciones.</text>
  </threadedComment>
  <threadedComment ref="AV4" dT="2026-05-10T09:48:39.77" personId="{1E36ED2A-251B-4E55-B912-C68B268EB38C}" id="{C33217A2-7539-4611-AD1C-A78A127D5971}">
    <text>CR4.4: d) Se han utilizado los asistentes de configuración del sistema.</text>
  </threadedComment>
  <threadedComment ref="AX4" dT="2026-05-10T09:48:39.77" personId="{1E36ED2A-251B-4E55-B912-C68B268EB38C}" id="{4B49A6F1-973B-4056-B1D9-F0E68D739AD9}">
    <text>CR4.5: e) Se han ejecutado operaciones para la automatización de tareas del sistema.</text>
  </threadedComment>
  <threadedComment ref="AZ4" dT="2026-05-10T09:48:39.79" personId="{1E36ED2A-251B-4E55-B912-C68B268EB38C}" id="{F2623C8B-6FBA-4C49-9F5C-0CF0B9C6BD89}">
    <text>CR4.6: f) Se han configurado perfiles de usuario y grupo.</text>
  </threadedComment>
  <threadedComment ref="BC4" dT="2026-05-10T09:48:39.79" personId="{1E36ED2A-251B-4E55-B912-C68B268EB38C}" id="{9F461CBE-0B6E-4DB5-B481-4CE97440F8E4}">
    <text>CR5.1: a) Se han aplicado métodos para la recuperación del sistema operativo.</text>
  </threadedComment>
  <threadedComment ref="BE4" dT="2026-05-10T09:48:39.79" personId="{1E36ED2A-251B-4E55-B912-C68B268EB38C}" id="{6394C21A-01CC-49F4-9E9E-4750D5F8E7B1}">
    <text>CR5.2: b) Se ha realizado la configuración para la actualización del sistema operativo.</text>
  </threadedComment>
  <threadedComment ref="BG4" dT="2026-05-10T09:48:39.79" personId="{1E36ED2A-251B-4E55-B912-C68B268EB38C}" id="{48C20B47-4A92-45E3-9FB0-F21A07BB2FB9}">
    <text>CR5.3: c) Se han realizado operaciones de instalación/desinstalación de programas y aplicaciones.</text>
  </threadedComment>
  <threadedComment ref="BI4" dT="2026-05-10T09:48:39.81" personId="{1E36ED2A-251B-4E55-B912-C68B268EB38C}" id="{EBA08CA7-4101-4AE3-BD37-20390A3E812B}">
    <text>CR5.4: d) Se han utilizado los asistentes de configuración del sistema.</text>
  </threadedComment>
  <threadedComment ref="BK4" dT="2026-05-10T09:48:39.81" personId="{1E36ED2A-251B-4E55-B912-C68B268EB38C}" id="{C60C81F5-47EA-474E-A46B-F8DC1A8237CA}">
    <text>CR5.5: e) Se han ejecutado operaciones para la automatización de tareas del sistema.</text>
  </threadedComment>
  <threadedComment ref="BM4" dT="2026-05-10T09:48:39.81" personId="{1E36ED2A-251B-4E55-B912-C68B268EB38C}" id="{646DB982-7852-4723-B6BB-4FE9E0D2B38A}">
    <text>CR5.6: f) Se han configurado perfiles de usuario y grupo.</text>
  </threadedComment>
  <threadedComment ref="BP4" dT="2026-05-10T09:48:39.81" personId="{1E36ED2A-251B-4E55-B912-C68B268EB38C}" id="{E5C61489-BBE9-45B3-95DB-25CC8F0EB9C3}">
    <text>CR6.1: a) Se han aplicado métodos para la recuperación del sistema operativo.</text>
  </threadedComment>
  <threadedComment ref="BR4" dT="2026-05-10T09:48:39.82" personId="{1E36ED2A-251B-4E55-B912-C68B268EB38C}" id="{84F6861B-B07A-4056-A9E1-CE0A834A7521}">
    <text>CR6.2: b) Se ha realizado la configuración para la actualización del sistema operativo.</text>
  </threadedComment>
  <threadedComment ref="BT4" dT="2026-05-10T09:48:39.82" personId="{1E36ED2A-251B-4E55-B912-C68B268EB38C}" id="{57EAE668-6CFE-4933-AB66-A6E90D89C922}">
    <text>CR6.3: c) Se han realizado operaciones de instalación/desinstalación de programas y aplicaciones.</text>
  </threadedComment>
  <threadedComment ref="BV4" dT="2026-05-10T09:48:39.82" personId="{1E36ED2A-251B-4E55-B912-C68B268EB38C}" id="{7CD215B6-267A-4130-A0B2-7A5C825C6E65}">
    <text>CR6.4: d) Se han utilizado los asistentes de configuración del sistema.</text>
  </threadedComment>
  <threadedComment ref="BX4" dT="2026-05-10T09:48:39.82" personId="{1E36ED2A-251B-4E55-B912-C68B268EB38C}" id="{CE4020D1-A4A8-49C0-B1D9-A78696EE3183}">
    <text>CR6.5: e) Se han ejecutado operaciones para la automatización de tareas del sistema.</text>
  </threadedComment>
  <threadedComment ref="BZ4" dT="2026-05-10T09:48:39.84" personId="{1E36ED2A-251B-4E55-B912-C68B268EB38C}" id="{7B7CCE64-8A33-4F18-B344-24C4D6B7CAC9}">
    <text>CR6.6: f) Se han configurado perfiles de usuario y grupo.</text>
  </threadedComment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7" dT="2026-05-10T09:52:36.42" personId="{1E36ED2A-251B-4E55-B912-C68B268EB38C}" id="{E6F1A87E-325E-47AD-BCAB-8BD91AC79121}">
    <text>CR1.1: a) Se han descrito los bloques funcionales que componen un equipo microinformático.</text>
  </threadedComment>
  <threadedComment ref="E7" dT="2026-05-10T09:52:36.42" personId="{1E36ED2A-251B-4E55-B912-C68B268EB38C}" id="{EFF68C3B-C140-48CE-AF32-816C02C44E71}">
    <text>CR1.2: b) Se han descrito los bloques funcionales más importantes de una placa base.</text>
  </threadedComment>
  <threadedComment ref="G7" dT="2026-05-10T09:52:36.44" personId="{1E36ED2A-251B-4E55-B912-C68B268EB38C}" id="{CE6812A7-CE38-48DA-AF11-8DE2C62826F6}">
    <text>CR1.3: c) Se han seleccionado las herramientas y útiles necesarios para el ensamblado de equipos microinformáticos.</text>
  </threadedComment>
  <threadedComment ref="I7" dT="2026-05-10T09:52:36.44" personId="{1E36ED2A-251B-4E55-B912-C68B268EB38C}" id="{C7733386-6D87-4BEA-B996-AE22AEED0862}">
    <text>CR1.4: d) Se ha interpretado la documentación técnica de todos los componentes a ensamblar.</text>
  </threadedComment>
  <threadedComment ref="K7" dT="2026-05-10T09:52:36.44" personId="{1E36ED2A-251B-4E55-B912-C68B268EB38C}" id="{566CFCE5-3368-4588-9372-16827A307247}">
    <text>CR1.5: e) Se han ensamblado y configurado placa base, microprocesador, elementos de refrigeración, módulos de memoria y soportes de lectura/grabación.</text>
  </threadedComment>
  <threadedComment ref="M7" dT="2026-05-10T09:52:36.46" personId="{1E36ED2A-251B-4E55-B912-C68B268EB38C}" id="{F03492E1-21B3-4194-8FB8-362EB7C847F5}">
    <text>CR1.6: f) Se han ensamblado y configurado placa base, microprocesador, elementos de refrigeración, módulos de memoria y soportes de lectura/grabación.</text>
  </threadedComment>
  <threadedComment ref="P7" dT="2026-05-10T09:52:36.47" personId="{1E36ED2A-251B-4E55-B912-C68B268EB38C}" id="{D7B34DC3-08CB-4A64-AAEF-EB860B6DF2BA}">
    <text>CR2.1: a) Se han analizado las funciones del sistema operativo.</text>
  </threadedComment>
  <threadedComment ref="R7" dT="2026-05-10T09:52:36.48" personId="{1E36ED2A-251B-4E55-B912-C68B268EB38C}" id="{CEA041E1-B5CE-46E1-97DD-48A32CE5269A}">
    <text>CR2.2: b) Se ha descrito la estructura del sistema operativo.</text>
  </threadedComment>
  <threadedComment ref="T7" dT="2026-05-10T09:52:36.48" personId="{1E36ED2A-251B-4E55-B912-C68B268EB38C}" id="{983AB40D-E78B-4F1A-A101-CAEDC5459BAE}">
    <text>CR2.3: c) Se ha verificado la idoneidad del hardware.</text>
  </threadedComment>
  <threadedComment ref="V7" dT="2026-05-10T09:52:36.49" personId="{1E36ED2A-251B-4E55-B912-C68B268EB38C}" id="{CDA8D66C-AA6E-42D9-BC0C-9813A41F357B}">
    <text>CR2.4: d) Se ha seleccionado el sistema operativo.</text>
  </threadedComment>
  <threadedComment ref="X7" dT="2026-05-10T09:52:36.50" personId="{1E36ED2A-251B-4E55-B912-C68B268EB38C}" id="{293AD6AD-CE1C-415A-B32F-8071A882FC76}">
    <text>CR2.5: e) Se han configurado parámetros básicos de la instalación.</text>
  </threadedComment>
  <threadedComment ref="Z7" dT="2026-05-10T09:52:36.50" personId="{1E36ED2A-251B-4E55-B912-C68B268EB38C}" id="{4B9C5324-C505-4D21-9DF0-CF7972E96DD2}">
    <text>CR2.6: f) Se han descrito las incidencias de la instalación.</text>
  </threadedComment>
  <threadedComment ref="AC7" dT="2026-05-10T09:52:36.51" personId="{1E36ED2A-251B-4E55-B912-C68B268EB38C}" id="{B3EA0C98-EC92-4FCF-877E-047608CEC6E0}">
    <text>CR3.1: a) Se han aplicado métodos para la recuperación del sistema operativo.</text>
  </threadedComment>
  <threadedComment ref="AE7" dT="2026-05-10T09:52:36.52" personId="{1E36ED2A-251B-4E55-B912-C68B268EB38C}" id="{88DE5508-7ADA-44E1-9A48-1875C6DD98AA}">
    <text>CR3.2: b) Se ha realizado la configuración para la actualización del sistema operativo.</text>
  </threadedComment>
  <threadedComment ref="AG7" dT="2026-05-10T09:52:36.52" personId="{1E36ED2A-251B-4E55-B912-C68B268EB38C}" id="{3C1A99CB-93E1-4D44-88DD-ABCFF4D7AF82}">
    <text>CR3.3: c) Se han realizado operaciones de instalación/desinstalación de programas y aplicaciones.</text>
  </threadedComment>
  <threadedComment ref="AI7" dT="2026-05-10T09:52:36.52" personId="{1E36ED2A-251B-4E55-B912-C68B268EB38C}" id="{21BA2FFD-B6BF-42E7-AF75-88F797594740}">
    <text>CR3.4: d) Se han utilizado los asistentes de configuración del sistema.</text>
  </threadedComment>
  <threadedComment ref="AK7" dT="2026-05-10T09:52:36.52" personId="{1E36ED2A-251B-4E55-B912-C68B268EB38C}" id="{F70C0055-A539-4340-B826-5E13D8448910}">
    <text>CR3.5: e) Se han ejecutado operaciones para la automatización de tareas del sistema.</text>
  </threadedComment>
  <threadedComment ref="AM7" dT="2026-05-10T09:52:36.54" personId="{1E36ED2A-251B-4E55-B912-C68B268EB38C}" id="{66793B62-E7DE-417A-8C7A-7D14F34E350B}">
    <text>CR3.6: f) Se han configurado perfiles de usuario y grupo.</text>
  </threadedComment>
  <threadedComment ref="AP7" dT="2026-05-10T09:52:36.54" personId="{1E36ED2A-251B-4E55-B912-C68B268EB38C}" id="{CA2FA61A-0E28-4850-83DD-B9E816ED20D6}">
    <text>CR4.1: a) Se han aplicado métodos para la recuperación del sistema operativo.</text>
  </threadedComment>
  <threadedComment ref="AR7" dT="2026-05-10T09:52:36.54" personId="{1E36ED2A-251B-4E55-B912-C68B268EB38C}" id="{4B10F477-AD2D-444F-8AB6-1338FB394B58}">
    <text>CR4.2: b) Se ha realizado la configuración para la actualización del sistema operativo.</text>
  </threadedComment>
  <threadedComment ref="AT7" dT="2026-05-10T09:52:36.55" personId="{1E36ED2A-251B-4E55-B912-C68B268EB38C}" id="{DAA314EF-B21C-488C-A756-EBE40BA9D92A}">
    <text>CR4.3: c) Se han realizado operaciones de instalación/desinstalación de programas y aplicaciones.</text>
  </threadedComment>
  <threadedComment ref="AV7" dT="2026-05-10T09:52:36.56" personId="{1E36ED2A-251B-4E55-B912-C68B268EB38C}" id="{A3274694-D92C-4FFF-A94A-104F816CA4C9}">
    <text>CR4.4: d) Se han utilizado los asistentes de configuración del sistema.</text>
  </threadedComment>
  <threadedComment ref="AX7" dT="2026-05-10T09:52:36.56" personId="{1E36ED2A-251B-4E55-B912-C68B268EB38C}" id="{F7D537D6-8E9A-41DD-8F37-6DD3B32ABC75}">
    <text>CR4.5: e) Se han ejecutado operaciones para la automatización de tareas del sistema.</text>
  </threadedComment>
  <threadedComment ref="AZ7" dT="2026-05-10T09:52:36.56" personId="{1E36ED2A-251B-4E55-B912-C68B268EB38C}" id="{D41BAA02-1AFB-4790-A688-0ADF049E1E3E}">
    <text>CR4.6: f) Se han configurado perfiles de usuario y grupo.</text>
  </threadedComment>
  <threadedComment ref="BC7" dT="2026-05-10T09:52:36.58" personId="{1E36ED2A-251B-4E55-B912-C68B268EB38C}" id="{8EE17B5D-BC86-4C35-85F9-41305336CC7E}">
    <text>CR5.1: a) Se han aplicado métodos para la recuperación del sistema operativo.</text>
  </threadedComment>
  <threadedComment ref="BE7" dT="2026-05-10T09:52:36.58" personId="{1E36ED2A-251B-4E55-B912-C68B268EB38C}" id="{E344E44E-9483-42E6-AECB-BDCC67BDF880}">
    <text>CR5.2: b) Se ha realizado la configuración para la actualización del sistema operativo.</text>
  </threadedComment>
  <threadedComment ref="BG7" dT="2026-05-10T09:52:36.59" personId="{1E36ED2A-251B-4E55-B912-C68B268EB38C}" id="{14E975FC-4995-4F6D-BD18-5DBEB48266DB}">
    <text>CR5.3: c) Se han realizado operaciones de instalación/desinstalación de programas y aplicaciones.</text>
  </threadedComment>
  <threadedComment ref="BI7" dT="2026-05-10T09:52:36.60" personId="{1E36ED2A-251B-4E55-B912-C68B268EB38C}" id="{E711F0B9-6D47-4EDD-B6B0-3F3636FA65CD}">
    <text>CR5.4: d) Se han utilizado los asistentes de configuración del sistema.</text>
  </threadedComment>
  <threadedComment ref="BK7" dT="2026-05-10T09:52:36.60" personId="{1E36ED2A-251B-4E55-B912-C68B268EB38C}" id="{CE48DB30-5E36-4425-9F06-3C254B30BCDA}">
    <text>CR5.5: e) Se han ejecutado operaciones para la automatización de tareas del sistema.</text>
  </threadedComment>
  <threadedComment ref="BM7" dT="2026-05-10T09:52:36.61" personId="{1E36ED2A-251B-4E55-B912-C68B268EB38C}" id="{32BB7DCC-4C47-4040-ACA1-38C9DAEBA503}">
    <text>CR5.6: f) Se han configurado perfiles de usuario y grupo.</text>
  </threadedComment>
  <threadedComment ref="BP7" dT="2026-05-10T09:52:36.61" personId="{1E36ED2A-251B-4E55-B912-C68B268EB38C}" id="{B51C51BC-D1A6-4B57-8B27-F556A0AC3D48}">
    <text>CR6.1: a) Se han aplicado métodos para la recuperación del sistema operativo.</text>
  </threadedComment>
  <threadedComment ref="BR7" dT="2026-05-10T09:52:36.62" personId="{1E36ED2A-251B-4E55-B912-C68B268EB38C}" id="{9F4FBCB2-0243-41C0-BB86-EBA3B32E7026}">
    <text>CR6.2: b) Se ha realizado la configuración para la actualización del sistema operativo.</text>
  </threadedComment>
  <threadedComment ref="BT7" dT="2026-05-10T09:52:36.62" personId="{1E36ED2A-251B-4E55-B912-C68B268EB38C}" id="{83F7FCD5-4A68-4567-8B66-E0C8396C7C3F}">
    <text>CR6.3: c) Se han realizado operaciones de instalación/desinstalación de programas y aplicaciones.</text>
  </threadedComment>
  <threadedComment ref="BV7" dT="2026-05-10T09:52:36.71" personId="{1E36ED2A-251B-4E55-B912-C68B268EB38C}" id="{B62E46B0-AC60-44B2-9E59-567042D6B0A1}">
    <text>CR6.4: d) Se han utilizado los asistentes de configuración del sistema.</text>
  </threadedComment>
  <threadedComment ref="BX7" dT="2026-05-10T09:52:36.72" personId="{1E36ED2A-251B-4E55-B912-C68B268EB38C}" id="{0EA66F13-5A81-41AE-8EB5-9157B4358AE7}">
    <text>CR6.5: e) Se han ejecutado operaciones para la automatización de tareas del sistema.</text>
  </threadedComment>
  <threadedComment ref="BZ7" dT="2026-05-10T09:52:36.72" personId="{1E36ED2A-251B-4E55-B912-C68B268EB38C}" id="{2ACC7F75-5874-412B-A214-D22773187FE0}">
    <text>CR6.6: f) Se han configurado perfiles de usuario y grupo.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4" dT="2026-05-10T09:50:26.58" personId="{1E36ED2A-251B-4E55-B912-C68B268EB38C}" id="{B42333BE-0D49-4388-B059-96651C62DF98}">
    <text>CR1.1: a) Se han descrito los bloques funcionales que componen un equipo microinformático.</text>
  </threadedComment>
  <threadedComment ref="D4" dT="2026-05-10T09:50:26.59" personId="{1E36ED2A-251B-4E55-B912-C68B268EB38C}" id="{9B7083DE-8D75-4226-82E1-188781CF2EA6}">
    <text>CR1.2: b) Se han descrito los bloques funcionales más importantes de una placa base.</text>
  </threadedComment>
  <threadedComment ref="E4" dT="2026-05-10T09:50:26.59" personId="{1E36ED2A-251B-4E55-B912-C68B268EB38C}" id="{BF5BA9F1-777C-4427-BDF3-3A70FE1C1EFA}">
    <text>CR1.3: c) Se han seleccionado las herramientas y útiles necesarios para el ensamblado de equipos microinformáticos.</text>
  </threadedComment>
  <threadedComment ref="F4" dT="2026-05-10T09:50:26.60" personId="{1E36ED2A-251B-4E55-B912-C68B268EB38C}" id="{145F13A3-7CDD-4B0C-BF4F-C76DB35065EB}">
    <text>CR1.4: d) Se ha interpretado la documentación técnica de todos los componentes a ensamblar.</text>
  </threadedComment>
  <threadedComment ref="G4" dT="2026-05-10T09:50:26.60" personId="{1E36ED2A-251B-4E55-B912-C68B268EB38C}" id="{BA64CEF4-D8A5-4DE9-9B2D-6DC38214B64A}">
    <text>CR1.5: e) Se han ensamblado y configurado placa base, microprocesador, elementos de refrigeración, módulos de memoria y soportes de lectura/grabación.</text>
  </threadedComment>
  <threadedComment ref="H4" dT="2026-05-10T09:50:26.61" personId="{1E36ED2A-251B-4E55-B912-C68B268EB38C}" id="{BF3047CE-E566-4867-8ECC-94A2E668CB81}">
    <text>CR1.6: f) Se han ensamblado y configurado placa base, microprocesador, elementos de refrigeración, módulos de memoria y soportes de lectura/grabación.</text>
  </threadedComment>
  <threadedComment ref="J4" dT="2026-05-10T09:50:26.61" personId="{1E36ED2A-251B-4E55-B912-C68B268EB38C}" id="{94998E93-6351-42DE-A1C0-EE232E1F0B23}">
    <text>CR2.1: a) Se han analizado las funciones del sistema operativo.</text>
  </threadedComment>
  <threadedComment ref="K4" dT="2026-05-10T09:50:26.62" personId="{1E36ED2A-251B-4E55-B912-C68B268EB38C}" id="{ED5EAEC4-B3DE-432D-859D-40931676E3EF}">
    <text>CR2.2: b) Se ha descrito la estructura del sistema operativo.</text>
  </threadedComment>
  <threadedComment ref="L4" dT="2026-05-10T09:50:26.62" personId="{1E36ED2A-251B-4E55-B912-C68B268EB38C}" id="{851D36F5-DE41-4706-B3C7-6A9F78F83B04}">
    <text>CR2.3: c) Se ha verificado la idoneidad del hardware.</text>
  </threadedComment>
  <threadedComment ref="M4" dT="2026-05-10T09:50:26.62" personId="{1E36ED2A-251B-4E55-B912-C68B268EB38C}" id="{C1EE08E3-5E0E-49B0-9A7F-673218D0DC44}">
    <text>CR2.4: d) Se ha seleccionado el sistema operativo.</text>
  </threadedComment>
  <threadedComment ref="N4" dT="2026-05-10T09:50:26.62" personId="{1E36ED2A-251B-4E55-B912-C68B268EB38C}" id="{A9909074-E063-4A60-8D30-A86200724216}">
    <text>CR2.5: e) Se han configurado parámetros básicos de la instalación.</text>
  </threadedComment>
  <threadedComment ref="O4" dT="2026-05-10T09:50:26.64" personId="{1E36ED2A-251B-4E55-B912-C68B268EB38C}" id="{37358DC3-31F7-40A6-94F2-D30603BD8D70}">
    <text>CR2.6: f) Se han descrito las incidencias de la instalación.</text>
  </threadedComment>
  <threadedComment ref="Q4" dT="2026-05-10T09:50:26.64" personId="{1E36ED2A-251B-4E55-B912-C68B268EB38C}" id="{F8FB2765-38F6-4FF8-9A3E-05EC0FA90CBA}">
    <text>CR3.1: a) Se han aplicado métodos para la recuperación del sistema operativo.</text>
  </threadedComment>
  <threadedComment ref="R4" dT="2026-05-10T09:50:26.65" personId="{1E36ED2A-251B-4E55-B912-C68B268EB38C}" id="{FA830CB4-3988-467D-8EE5-7A8429148322}">
    <text>CR3.2: b) Se ha realizado la configuración para la actualización del sistema operativo.</text>
  </threadedComment>
  <threadedComment ref="S4" dT="2026-05-10T09:50:26.65" personId="{1E36ED2A-251B-4E55-B912-C68B268EB38C}" id="{B557B82A-7221-42DA-AB37-26CAF970DA8A}">
    <text>CR3.3: c) Se han realizado operaciones de instalación/desinstalación de programas y aplicaciones.</text>
  </threadedComment>
  <threadedComment ref="T4" dT="2026-05-10T09:50:26.66" personId="{1E36ED2A-251B-4E55-B912-C68B268EB38C}" id="{4327FA10-FDEC-424C-9D62-61FF3BAEE1D2}">
    <text>CR3.4: d) Se han utilizado los asistentes de configuración del sistema.</text>
  </threadedComment>
  <threadedComment ref="U4" dT="2026-05-10T09:50:26.66" personId="{1E36ED2A-251B-4E55-B912-C68B268EB38C}" id="{BFBE1BE5-D949-4E48-BB0A-38309E5EBDD0}">
    <text>CR3.5: e) Se han ejecutado operaciones para la automatización de tareas del sistema.</text>
  </threadedComment>
  <threadedComment ref="V4" dT="2026-05-10T09:50:26.67" personId="{1E36ED2A-251B-4E55-B912-C68B268EB38C}" id="{01988C20-DA74-4283-B6D4-9FF20FD85801}">
    <text>CR3.6: f) Se han configurado perfiles de usuario y grupo.</text>
  </threadedComment>
  <threadedComment ref="X4" dT="2026-05-10T09:50:26.67" personId="{1E36ED2A-251B-4E55-B912-C68B268EB38C}" id="{3555EE38-3CFA-4BDC-8209-9E0ECAA07DB5}">
    <text>CR4.1: a) Se han aplicado métodos para la recuperación del sistema operativo.</text>
  </threadedComment>
  <threadedComment ref="Y4" dT="2026-05-10T09:50:26.68" personId="{1E36ED2A-251B-4E55-B912-C68B268EB38C}" id="{86BB97CE-186F-4C3C-BCF8-B4A5B57710B5}">
    <text>CR4.2: b) Se ha realizado la configuración para la actualización del sistema operativo.</text>
  </threadedComment>
  <threadedComment ref="Z4" dT="2026-05-10T09:50:26.68" personId="{1E36ED2A-251B-4E55-B912-C68B268EB38C}" id="{167A68F4-F8F6-47C2-9566-C8A822BA7B33}">
    <text>CR4.3: c) Se han realizado operaciones de instalación/desinstalación de programas y aplicaciones.</text>
  </threadedComment>
  <threadedComment ref="AA4" dT="2026-05-10T09:50:26.69" personId="{1E36ED2A-251B-4E55-B912-C68B268EB38C}" id="{4FE244D2-45CD-4ED7-AF16-9436A2EA93B8}">
    <text>CR4.4: d) Se han utilizado los asistentes de configuración del sistema.</text>
  </threadedComment>
  <threadedComment ref="AB4" dT="2026-05-10T09:50:26.70" personId="{1E36ED2A-251B-4E55-B912-C68B268EB38C}" id="{3FE21DFC-76B6-4844-9945-602E02E19B46}">
    <text>CR4.5: e) Se han ejecutado operaciones para la automatización de tareas del sistema.</text>
  </threadedComment>
  <threadedComment ref="AC4" dT="2026-05-10T09:50:26.70" personId="{1E36ED2A-251B-4E55-B912-C68B268EB38C}" id="{4EB63EA8-ABEA-478F-A188-C71CC5A51389}">
    <text>CR4.6: f) Se han configurado perfiles de usuario y grupo.</text>
  </threadedComment>
  <threadedComment ref="AE4" dT="2026-05-10T09:50:26.71" personId="{1E36ED2A-251B-4E55-B912-C68B268EB38C}" id="{80D7E86F-585F-4A8F-9033-3A85674D7ADC}">
    <text>CR5.1: a) Se han aplicado métodos para la recuperación del sistema operativo.</text>
  </threadedComment>
  <threadedComment ref="AF4" dT="2026-05-10T09:50:26.71" personId="{1E36ED2A-251B-4E55-B912-C68B268EB38C}" id="{86F51423-BA4E-49BE-8402-2032BE577B93}">
    <text>CR5.2: b) Se ha realizado la configuración para la actualización del sistema operativo.</text>
  </threadedComment>
  <threadedComment ref="AG4" dT="2026-05-10T09:50:26.71" personId="{1E36ED2A-251B-4E55-B912-C68B268EB38C}" id="{84BF2CFA-51CE-45B5-AD8C-5728DBD3812A}">
    <text>CR5.3: c) Se han realizado operaciones de instalación/desinstalación de programas y aplicaciones.</text>
  </threadedComment>
  <threadedComment ref="AH4" dT="2026-05-10T09:50:26.71" personId="{1E36ED2A-251B-4E55-B912-C68B268EB38C}" id="{3350488A-4B06-4B12-82E0-52D7143E8862}">
    <text>CR5.4: d) Se han utilizado los asistentes de configuración del sistema.</text>
  </threadedComment>
  <threadedComment ref="AI4" dT="2026-05-10T09:50:26.73" personId="{1E36ED2A-251B-4E55-B912-C68B268EB38C}" id="{00C41305-417D-4198-BA65-F5852C0C596D}">
    <text>CR5.5: e) Se han ejecutado operaciones para la automatización de tareas del sistema.</text>
  </threadedComment>
  <threadedComment ref="AJ4" dT="2026-05-10T09:50:26.73" personId="{1E36ED2A-251B-4E55-B912-C68B268EB38C}" id="{4EFC3BBE-77AB-44B6-9119-64BA4959C70D}">
    <text>CR5.6: f) Se han configurado perfiles de usuario y grupo.</text>
  </threadedComment>
  <threadedComment ref="AL4" dT="2026-05-10T09:50:26.74" personId="{1E36ED2A-251B-4E55-B912-C68B268EB38C}" id="{4B6C7EFF-26B1-4B3A-9046-5CAAE613BB6A}">
    <text>CR6.1: a) Se han aplicado métodos para la recuperación del sistema operativo.</text>
  </threadedComment>
  <threadedComment ref="AM4" dT="2026-05-10T09:50:26.74" personId="{1E36ED2A-251B-4E55-B912-C68B268EB38C}" id="{A6EAF94C-6D4D-401A-BC0F-77B1D70B52B5}">
    <text>CR6.2: b) Se ha realizado la configuración para la actualización del sistema operativo.</text>
  </threadedComment>
  <threadedComment ref="AN4" dT="2026-05-10T09:50:26.75" personId="{1E36ED2A-251B-4E55-B912-C68B268EB38C}" id="{F0023E4A-0814-4FF7-BD76-E66E40D82B86}">
    <text>CR6.3: c) Se han realizado operaciones de instalación/desinstalación de programas y aplicaciones.</text>
  </threadedComment>
  <threadedComment ref="AO4" dT="2026-05-10T09:50:26.75" personId="{1E36ED2A-251B-4E55-B912-C68B268EB38C}" id="{D9E5B0AC-E945-439C-BC0E-EFBD0865A5E6}">
    <text>CR6.4: d) Se han utilizado los asistentes de configuración del sistema.</text>
  </threadedComment>
  <threadedComment ref="AP4" dT="2026-05-10T09:50:26.77" personId="{1E36ED2A-251B-4E55-B912-C68B268EB38C}" id="{E3F4BBBB-E55B-449F-A861-D4429ADFFAFC}">
    <text>CR6.5: e) Se han ejecutado operaciones para la automatización de tareas del sistema.</text>
  </threadedComment>
  <threadedComment ref="AQ4" dT="2026-05-10T09:50:26.77" personId="{1E36ED2A-251B-4E55-B912-C68B268EB38C}" id="{C8FB32FB-E0FE-4C2E-9AAA-4E74BA7FA54B}">
    <text>CR6.6: f) Se han configurado perfiles de usuario y grupo.</text>
  </threadedComment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4" dT="2026-05-10T09:48:39.84" personId="{1E36ED2A-251B-4E55-B912-C68B268EB38C}" id="{1ABD45FA-EB84-4152-A3EF-ABDE2D040655}">
    <text>CR1.1: a) Se han descrito los bloques funcionales que componen un equipo microinformático.</text>
  </threadedComment>
  <threadedComment ref="E4" dT="2026-05-10T09:48:39.84" personId="{1E36ED2A-251B-4E55-B912-C68B268EB38C}" id="{07037EE9-317C-445A-ADB6-11FE9BAD7F51}">
    <text>CR1.2: b) Se han descrito los bloques funcionales más importantes de una placa base.</text>
  </threadedComment>
  <threadedComment ref="G4" dT="2026-05-10T09:48:39.84" personId="{1E36ED2A-251B-4E55-B912-C68B268EB38C}" id="{B62AA2A4-3B3A-471F-AD52-46178A85326E}">
    <text>CR1.3: c) Se han seleccionado las herramientas y útiles necesarios para el ensamblado de equipos microinformáticos.</text>
  </threadedComment>
  <threadedComment ref="I4" dT="2026-05-10T09:48:39.84" personId="{1E36ED2A-251B-4E55-B912-C68B268EB38C}" id="{153CFF32-0B58-41CF-8459-85207D3A6515}">
    <text>CR1.4: d) Se ha interpretado la documentación técnica de todos los componentes a ensamblar.</text>
  </threadedComment>
  <threadedComment ref="K4" dT="2026-05-10T09:48:39.85" personId="{1E36ED2A-251B-4E55-B912-C68B268EB38C}" id="{5286A147-63A6-4710-AB3C-84725ECD1750}">
    <text>CR1.5: e) Se han ensamblado y configurado placa base, microprocesador, elementos de refrigeración, módulos de memoria y soportes de lectura/grabación.</text>
  </threadedComment>
  <threadedComment ref="M4" dT="2026-05-10T09:48:39.85" personId="{1E36ED2A-251B-4E55-B912-C68B268EB38C}" id="{8BE5FAC5-9568-47A5-BEAD-B54A8940B8C0}">
    <text>CR1.6: f) Se han ensamblado y configurado placa base, microprocesador, elementos de refrigeración, módulos de memoria y soportes de lectura/grabación.</text>
  </threadedComment>
  <threadedComment ref="P4" dT="2026-05-10T09:48:39.85" personId="{1E36ED2A-251B-4E55-B912-C68B268EB38C}" id="{69A12F2F-1CE9-41D1-9E36-E861DB23ECAB}">
    <text>CR2.1: a) Se han analizado las funciones del sistema operativo.</text>
  </threadedComment>
  <threadedComment ref="R4" dT="2026-05-10T09:48:39.85" personId="{1E36ED2A-251B-4E55-B912-C68B268EB38C}" id="{EED98197-5F8F-4461-9F21-55520D60D518}">
    <text>CR2.2: b) Se ha descrito la estructura del sistema operativo.</text>
  </threadedComment>
  <threadedComment ref="T4" dT="2026-05-10T09:48:39.87" personId="{1E36ED2A-251B-4E55-B912-C68B268EB38C}" id="{5676AB05-F946-4861-ACD1-86A710163CE8}">
    <text>CR2.3: c) Se ha verificado la idoneidad del hardware.</text>
  </threadedComment>
  <threadedComment ref="V4" dT="2026-05-10T09:48:39.88" personId="{1E36ED2A-251B-4E55-B912-C68B268EB38C}" id="{CFCB714D-E407-4156-A830-3A3DE216EDA4}">
    <text>CR2.4: d) Se ha seleccionado el sistema operativo.</text>
  </threadedComment>
  <threadedComment ref="X4" dT="2026-05-10T09:48:39.88" personId="{1E36ED2A-251B-4E55-B912-C68B268EB38C}" id="{20B3EF48-C54D-4CF8-B3D7-A098BE5D57DF}">
    <text>CR2.5: e) Se han configurado parámetros básicos de la instalación.</text>
  </threadedComment>
  <threadedComment ref="Z4" dT="2026-05-10T09:48:39.88" personId="{1E36ED2A-251B-4E55-B912-C68B268EB38C}" id="{29E5C0DD-8F05-48AA-AA4F-4AE984ED3264}">
    <text>CR2.6: f) Se han descrito las incidencias de la instalación.</text>
  </threadedComment>
  <threadedComment ref="AC4" dT="2026-05-10T09:48:39.91" personId="{1E36ED2A-251B-4E55-B912-C68B268EB38C}" id="{D2263397-72C1-4E4B-A8CF-796F31F7C3CF}">
    <text>CR3.1: a) Se han aplicado métodos para la recuperación del sistema operativo.</text>
  </threadedComment>
  <threadedComment ref="AE4" dT="2026-05-10T09:48:39.91" personId="{1E36ED2A-251B-4E55-B912-C68B268EB38C}" id="{523D88DF-47A6-484F-84BB-9E23B3F6BA57}">
    <text>CR3.2: b) Se ha realizado la configuración para la actualización del sistema operativo.</text>
  </threadedComment>
  <threadedComment ref="AG4" dT="2026-05-10T09:48:39.91" personId="{1E36ED2A-251B-4E55-B912-C68B268EB38C}" id="{37922C02-307A-4661-9143-1DA3D161CF3C}">
    <text>CR3.3: c) Se han realizado operaciones de instalación/desinstalación de programas y aplicaciones.</text>
  </threadedComment>
  <threadedComment ref="AI4" dT="2026-05-10T09:48:39.92" personId="{1E36ED2A-251B-4E55-B912-C68B268EB38C}" id="{5819D783-8C43-4F4E-B932-05BC028F5109}">
    <text>CR3.4: d) Se han utilizado los asistentes de configuración del sistema.</text>
  </threadedComment>
  <threadedComment ref="AK4" dT="2026-05-10T09:48:39.92" personId="{1E36ED2A-251B-4E55-B912-C68B268EB38C}" id="{F1EE8D7F-99A5-4039-99A2-988777DE5D13}">
    <text>CR3.5: e) Se han ejecutado operaciones para la automatización de tareas del sistema.</text>
  </threadedComment>
  <threadedComment ref="AM4" dT="2026-05-10T09:48:39.92" personId="{1E36ED2A-251B-4E55-B912-C68B268EB38C}" id="{DF6A2B81-D792-4620-89F4-97ECCEFB8DA4}">
    <text>CR3.6: f) Se han configurado perfiles de usuario y grupo.</text>
  </threadedComment>
  <threadedComment ref="AP4" dT="2026-05-10T09:48:39.92" personId="{1E36ED2A-251B-4E55-B912-C68B268EB38C}" id="{57E4FDE4-6188-4656-BE2A-62095F528CD1}">
    <text>CR4.1: a) Se han aplicado métodos para la recuperación del sistema operativo.</text>
  </threadedComment>
  <threadedComment ref="AR4" dT="2026-05-10T09:48:39.94" personId="{1E36ED2A-251B-4E55-B912-C68B268EB38C}" id="{619B4CF8-5F7E-4DC7-9F1B-533CF2BBB81E}">
    <text>CR4.2: b) Se ha realizado la configuración para la actualización del sistema operativo.</text>
  </threadedComment>
  <threadedComment ref="AT4" dT="2026-05-10T09:48:39.94" personId="{1E36ED2A-251B-4E55-B912-C68B268EB38C}" id="{29A6EBDA-76B6-4782-90B9-1AEEDB29CF52}">
    <text>CR4.3: c) Se han realizado operaciones de instalación/desinstalación de programas y aplicaciones.</text>
  </threadedComment>
  <threadedComment ref="AV4" dT="2026-05-10T09:48:39.94" personId="{1E36ED2A-251B-4E55-B912-C68B268EB38C}" id="{485974B0-A37D-4DE4-ACF5-BF6695F000D1}">
    <text>CR4.4: d) Se han utilizado los asistentes de configuración del sistema.</text>
  </threadedComment>
  <threadedComment ref="AX4" dT="2026-05-10T09:48:39.94" personId="{1E36ED2A-251B-4E55-B912-C68B268EB38C}" id="{39339C6A-2CEF-49F7-8E54-E8D6FE10E95F}">
    <text>CR4.5: e) Se han ejecutado operaciones para la automatización de tareas del sistema.</text>
  </threadedComment>
  <threadedComment ref="AZ4" dT="2026-05-10T09:48:39.94" personId="{1E36ED2A-251B-4E55-B912-C68B268EB38C}" id="{8756F445-D013-4899-9841-5A009D4FA3B6}">
    <text>CR4.6: f) Se han configurado perfiles de usuario y grupo.</text>
  </threadedComment>
  <threadedComment ref="BC4" dT="2026-05-10T09:48:39.96" personId="{1E36ED2A-251B-4E55-B912-C68B268EB38C}" id="{068CB164-7466-47F3-9CF8-5982A9AE8D1A}">
    <text>CR5.1: a) Se han aplicado métodos para la recuperación del sistema operativo.</text>
  </threadedComment>
  <threadedComment ref="BE4" dT="2026-05-10T09:48:39.96" personId="{1E36ED2A-251B-4E55-B912-C68B268EB38C}" id="{C9363713-6846-423D-A8ED-256D968D154B}">
    <text>CR5.2: b) Se ha realizado la configuración para la actualización del sistema operativo.</text>
  </threadedComment>
  <threadedComment ref="BG4" dT="2026-05-10T09:48:39.96" personId="{1E36ED2A-251B-4E55-B912-C68B268EB38C}" id="{E666A818-A5E6-4F65-B18D-FF6C4C81D142}">
    <text>CR5.3: c) Se han realizado operaciones de instalación/desinstalación de programas y aplicaciones.</text>
  </threadedComment>
  <threadedComment ref="BI4" dT="2026-05-10T09:48:39.96" personId="{1E36ED2A-251B-4E55-B912-C68B268EB38C}" id="{A28BF3A5-B5A8-46CE-A493-CCE982013D13}">
    <text>CR5.4: d) Se han utilizado los asistentes de configuración del sistema.</text>
  </threadedComment>
  <threadedComment ref="BK4" dT="2026-05-10T09:48:39.97" personId="{1E36ED2A-251B-4E55-B912-C68B268EB38C}" id="{4A269081-D180-405B-86B9-1DC1984840B3}">
    <text>CR5.5: e) Se han ejecutado operaciones para la automatización de tareas del sistema.</text>
  </threadedComment>
  <threadedComment ref="BM4" dT="2026-05-10T09:48:39.97" personId="{1E36ED2A-251B-4E55-B912-C68B268EB38C}" id="{BD424190-5B36-478D-9A45-4EB851A6D847}">
    <text>CR5.6: f) Se han configurado perfiles de usuario y grupo.</text>
  </threadedComment>
  <threadedComment ref="BP4" dT="2026-05-10T09:48:39.98" personId="{1E36ED2A-251B-4E55-B912-C68B268EB38C}" id="{C604721E-CBD6-49DD-BAC9-1ADF1C5E7BF3}">
    <text>CR6.1: a) Se han aplicado métodos para la recuperación del sistema operativo.</text>
  </threadedComment>
  <threadedComment ref="BR4" dT="2026-05-10T09:48:39.98" personId="{1E36ED2A-251B-4E55-B912-C68B268EB38C}" id="{C6B50153-B50F-4B85-87A3-06CB270F9B4C}">
    <text>CR6.2: b) Se ha realizado la configuración para la actualización del sistema operativo.</text>
  </threadedComment>
  <threadedComment ref="BT4" dT="2026-05-10T09:48:39.99" personId="{1E36ED2A-251B-4E55-B912-C68B268EB38C}" id="{4F9BEA9D-B39C-4098-BDAA-31E73A329D70}">
    <text>CR6.3: c) Se han realizado operaciones de instalación/desinstalación de programas y aplicaciones.</text>
  </threadedComment>
  <threadedComment ref="BV4" dT="2026-05-10T09:48:39.99" personId="{1E36ED2A-251B-4E55-B912-C68B268EB38C}" id="{68863F12-FD1B-4CED-97DB-BECF24A3EE0F}">
    <text>CR6.4: d) Se han utilizado los asistentes de configuración del sistema.</text>
  </threadedComment>
  <threadedComment ref="BX4" dT="2026-05-10T09:48:39.99" personId="{1E36ED2A-251B-4E55-B912-C68B268EB38C}" id="{DA553686-5057-4D65-A1F5-99B25D0B9079}">
    <text>CR6.5: e) Se han ejecutado operaciones para la automatización de tareas del sistema.</text>
  </threadedComment>
  <threadedComment ref="BZ4" dT="2026-05-10T09:48:39.99" personId="{1E36ED2A-251B-4E55-B912-C68B268EB38C}" id="{CDF2EF6A-D30A-47BE-B46A-31B7E70AF9B9}">
    <text>CR6.6: f) Se han configurado perfiles de usuario y grupo.</text>
  </threadedComment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4" dT="2026-05-10T09:48:40.00" personId="{1E36ED2A-251B-4E55-B912-C68B268EB38C}" id="{F4A7E415-D4D2-4F36-AD1B-FC43478F2825}">
    <text>CR1.1: a) Se han descrito los bloques funcionales que componen un equipo microinformático.</text>
  </threadedComment>
  <threadedComment ref="E4" dT="2026-05-10T09:48:40.00" personId="{1E36ED2A-251B-4E55-B912-C68B268EB38C}" id="{62302A4C-3918-44B7-B620-959096E5BE9A}">
    <text>CR1.2: b) Se han descrito los bloques funcionales más importantes de una placa base.</text>
  </threadedComment>
  <threadedComment ref="G4" dT="2026-05-10T09:48:40.00" personId="{1E36ED2A-251B-4E55-B912-C68B268EB38C}" id="{2F8A4547-44E7-4409-A407-D5DF5A3FA395}">
    <text>CR1.3: c) Se han seleccionado las herramientas y útiles necesarios para el ensamblado de equipos microinformáticos.</text>
  </threadedComment>
  <threadedComment ref="I4" dT="2026-05-10T09:48:40.00" personId="{1E36ED2A-251B-4E55-B912-C68B268EB38C}" id="{668571F5-C1C1-4898-AD99-043D9D3B1C7A}">
    <text>CR1.4: d) Se ha interpretado la documentación técnica de todos los componentes a ensamblar.</text>
  </threadedComment>
  <threadedComment ref="K4" dT="2026-05-10T09:48:40.02" personId="{1E36ED2A-251B-4E55-B912-C68B268EB38C}" id="{FB758F41-ABA7-4B5D-B844-07217416DA0D}">
    <text>CR1.5: e) Se han ensamblado y configurado placa base, microprocesador, elementos de refrigeración, módulos de memoria y soportes de lectura/grabación.</text>
  </threadedComment>
  <threadedComment ref="M4" dT="2026-05-10T09:48:40.02" personId="{1E36ED2A-251B-4E55-B912-C68B268EB38C}" id="{9B48414B-E377-4939-8637-394A5F3AA717}">
    <text>CR1.6: f) Se han ensamblado y configurado placa base, microprocesador, elementos de refrigeración, módulos de memoria y soportes de lectura/grabación.</text>
  </threadedComment>
  <threadedComment ref="P4" dT="2026-05-10T09:48:40.02" personId="{1E36ED2A-251B-4E55-B912-C68B268EB38C}" id="{22DC14E2-9A87-4BEF-B962-764FD0A2A261}">
    <text>CR2.1: a) Se han analizado las funciones del sistema operativo.</text>
  </threadedComment>
  <threadedComment ref="R4" dT="2026-05-10T09:48:40.02" personId="{1E36ED2A-251B-4E55-B912-C68B268EB38C}" id="{C36E3B7A-15E8-4DFD-ABB4-4ADED213FEB3}">
    <text>CR2.2: b) Se ha descrito la estructura del sistema operativo.</text>
  </threadedComment>
  <threadedComment ref="T4" dT="2026-05-10T09:48:40.04" personId="{1E36ED2A-251B-4E55-B912-C68B268EB38C}" id="{AA66373D-ECBB-4E36-A88C-88304A5B8144}">
    <text>CR2.3: c) Se ha verificado la idoneidad del hardware.</text>
  </threadedComment>
  <threadedComment ref="V4" dT="2026-05-10T09:48:40.04" personId="{1E36ED2A-251B-4E55-B912-C68B268EB38C}" id="{20A8DAAE-36F7-497E-842F-60D92D9372B3}">
    <text>CR2.4: d) Se ha seleccionado el sistema operativo.</text>
  </threadedComment>
  <threadedComment ref="X4" dT="2026-05-10T09:48:40.04" personId="{1E36ED2A-251B-4E55-B912-C68B268EB38C}" id="{2B6747C0-2E96-4A86-BD29-39944D236D33}">
    <text>CR2.5: e) Se han configurado parámetros básicos de la instalación.</text>
  </threadedComment>
  <threadedComment ref="Z4" dT="2026-05-10T09:48:40.04" personId="{1E36ED2A-251B-4E55-B912-C68B268EB38C}" id="{BA32DC9A-35FE-414C-84B8-173C47D7B5A0}">
    <text>CR2.6: f) Se han descrito las incidencias de la instalación.</text>
  </threadedComment>
  <threadedComment ref="AC4" dT="2026-05-10T09:48:40.05" personId="{1E36ED2A-251B-4E55-B912-C68B268EB38C}" id="{817FE5CC-9241-4D70-A26E-2F02E51B4A81}">
    <text>CR3.1: a) Se han aplicado métodos para la recuperación del sistema operativo.</text>
  </threadedComment>
  <threadedComment ref="AE4" dT="2026-05-10T09:48:40.05" personId="{1E36ED2A-251B-4E55-B912-C68B268EB38C}" id="{885523E3-2A53-451C-9C6C-38DD15EF8060}">
    <text>CR3.2: b) Se ha realizado la configuración para la actualización del sistema operativo.</text>
  </threadedComment>
  <threadedComment ref="AG4" dT="2026-05-10T09:48:40.05" personId="{1E36ED2A-251B-4E55-B912-C68B268EB38C}" id="{B3F90E1C-33AF-4BA1-97E6-98EBFBE182BE}">
    <text>CR3.3: c) Se han realizado operaciones de instalación/desinstalación de programas y aplicaciones.</text>
  </threadedComment>
  <threadedComment ref="AI4" dT="2026-05-10T09:48:40.05" personId="{1E36ED2A-251B-4E55-B912-C68B268EB38C}" id="{240C5065-16D4-4947-BEBF-6F625A2037E5}">
    <text>CR3.4: d) Se han utilizado los asistentes de configuración del sistema.</text>
  </threadedComment>
  <threadedComment ref="AK4" dT="2026-05-10T09:48:40.07" personId="{1E36ED2A-251B-4E55-B912-C68B268EB38C}" id="{ECF81FC5-5397-4169-B891-BE13D97A06A7}">
    <text>CR3.5: e) Se han ejecutado operaciones para la automatización de tareas del sistema.</text>
  </threadedComment>
  <threadedComment ref="AM4" dT="2026-05-10T09:48:40.07" personId="{1E36ED2A-251B-4E55-B912-C68B268EB38C}" id="{20F800AD-0583-4791-BF80-469C71732F76}">
    <text>CR3.6: f) Se han configurado perfiles de usuario y grupo.</text>
  </threadedComment>
  <threadedComment ref="AP4" dT="2026-05-10T09:48:40.07" personId="{1E36ED2A-251B-4E55-B912-C68B268EB38C}" id="{61437733-981A-4638-BC07-0AB56FBCD154}">
    <text>CR4.1: a) Se han aplicado métodos para la recuperación del sistema operativo.</text>
  </threadedComment>
  <threadedComment ref="AR4" dT="2026-05-10T09:48:40.07" personId="{1E36ED2A-251B-4E55-B912-C68B268EB38C}" id="{EA40DACF-774B-4E84-A675-0B1818EC8DE3}">
    <text>CR4.2: b) Se ha realizado la configuración para la actualización del sistema operativo.</text>
  </threadedComment>
  <threadedComment ref="AT4" dT="2026-05-10T09:48:40.07" personId="{1E36ED2A-251B-4E55-B912-C68B268EB38C}" id="{3800A693-2214-4ED4-AA38-598F02287FD1}">
    <text>CR4.3: c) Se han realizado operaciones de instalación/desinstalación de programas y aplicaciones.</text>
  </threadedComment>
  <threadedComment ref="AV4" dT="2026-05-10T09:48:40.09" personId="{1E36ED2A-251B-4E55-B912-C68B268EB38C}" id="{E67BA62A-887D-429B-9ADE-8E1283763E79}">
    <text>CR4.4: d) Se han utilizado los asistentes de configuración del sistema.</text>
  </threadedComment>
  <threadedComment ref="AX4" dT="2026-05-10T09:48:40.09" personId="{1E36ED2A-251B-4E55-B912-C68B268EB38C}" id="{B9437CB6-1F51-4167-AEF1-1434B1A2E7B0}">
    <text>CR4.5: e) Se han ejecutado operaciones para la automatización de tareas del sistema.</text>
  </threadedComment>
  <threadedComment ref="AZ4" dT="2026-05-10T09:48:40.09" personId="{1E36ED2A-251B-4E55-B912-C68B268EB38C}" id="{9F637B7C-0A14-47FD-8569-A40E9B43ACA1}">
    <text>CR4.6: f) Se han configurado perfiles de usuario y grupo.</text>
  </threadedComment>
  <threadedComment ref="BC4" dT="2026-05-10T09:48:40.09" personId="{1E36ED2A-251B-4E55-B912-C68B268EB38C}" id="{1726B9A3-8F32-4006-862F-1D37F8959C18}">
    <text>CR5.1: a) Se han aplicado métodos para la recuperación del sistema operativo.</text>
  </threadedComment>
  <threadedComment ref="BE4" dT="2026-05-10T09:48:40.11" personId="{1E36ED2A-251B-4E55-B912-C68B268EB38C}" id="{ED94CC7B-49BC-4245-AFF6-0100C0952E40}">
    <text>CR5.2: b) Se ha realizado la configuración para la actualización del sistema operativo.</text>
  </threadedComment>
  <threadedComment ref="BG4" dT="2026-05-10T09:48:40.11" personId="{1E36ED2A-251B-4E55-B912-C68B268EB38C}" id="{71492F42-9F61-4C58-9E6D-62F87CD6C8B8}">
    <text>CR5.3: c) Se han realizado operaciones de instalación/desinstalación de programas y aplicaciones.</text>
  </threadedComment>
  <threadedComment ref="BI4" dT="2026-05-10T09:48:40.12" personId="{1E36ED2A-251B-4E55-B912-C68B268EB38C}" id="{703A2D9A-3C60-43EE-AF6E-28243D9017BA}">
    <text>CR5.4: d) Se han utilizado los asistentes de configuración del sistema.</text>
  </threadedComment>
  <threadedComment ref="BK4" dT="2026-05-10T09:48:40.12" personId="{1E36ED2A-251B-4E55-B912-C68B268EB38C}" id="{1D855AD6-F28A-4053-BFB6-33E5D3CBDFB5}">
    <text>CR5.5: e) Se han ejecutado operaciones para la automatización de tareas del sistema.</text>
  </threadedComment>
  <threadedComment ref="BM4" dT="2026-05-10T09:48:40.12" personId="{1E36ED2A-251B-4E55-B912-C68B268EB38C}" id="{86A818DE-3C8F-47C2-8844-5A1345A521BC}">
    <text>CR5.6: f) Se han configurado perfiles de usuario y grupo.</text>
  </threadedComment>
  <threadedComment ref="BP4" dT="2026-05-10T09:48:40.12" personId="{1E36ED2A-251B-4E55-B912-C68B268EB38C}" id="{380BD945-A930-4D50-9D20-9F5BBF16AB37}">
    <text>CR6.1: a) Se han aplicado métodos para la recuperación del sistema operativo.</text>
  </threadedComment>
  <threadedComment ref="BR4" dT="2026-05-10T09:48:40.12" personId="{1E36ED2A-251B-4E55-B912-C68B268EB38C}" id="{05103538-F162-4B05-964C-0B903A71ED5D}">
    <text>CR6.2: b) Se ha realizado la configuración para la actualización del sistema operativo.</text>
  </threadedComment>
  <threadedComment ref="BT4" dT="2026-05-10T09:48:40.14" personId="{1E36ED2A-251B-4E55-B912-C68B268EB38C}" id="{2359C3EB-4E7C-4049-B588-C9FF7D5113C4}">
    <text>CR6.3: c) Se han realizado operaciones de instalación/desinstalación de programas y aplicaciones.</text>
  </threadedComment>
  <threadedComment ref="BV4" dT="2026-05-10T09:48:40.14" personId="{1E36ED2A-251B-4E55-B912-C68B268EB38C}" id="{B98124FF-D1D0-44AD-A94B-6E4FD6DD0E4B}">
    <text>CR6.4: d) Se han utilizado los asistentes de configuración del sistema.</text>
  </threadedComment>
  <threadedComment ref="BX4" dT="2026-05-10T09:48:40.14" personId="{1E36ED2A-251B-4E55-B912-C68B268EB38C}" id="{9DAAE484-3F4E-401E-AAFE-D0C467085D97}">
    <text>CR6.5: e) Se han ejecutado operaciones para la automatización de tareas del sistema.</text>
  </threadedComment>
  <threadedComment ref="BZ4" dT="2026-05-10T09:48:40.14" personId="{1E36ED2A-251B-4E55-B912-C68B268EB38C}" id="{9FE61B9B-8EC3-4163-AA8B-21116086BE1D}">
    <text>CR6.6: f) Se han configurado perfiles de usuario y grupo.</text>
  </threadedComment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B3" dT="2026-05-10T09:48:40.15" personId="{1E36ED2A-251B-4E55-B912-C68B268EB38C}" id="{E8E77F72-374A-49FD-82E1-2397CD2EFB28}">
    <text>CR1.1: a) Se han descrito los bloques funcionales que componen un equipo microinformático.</text>
  </threadedComment>
  <threadedComment ref="C3" dT="2026-05-10T09:48:40.15" personId="{1E36ED2A-251B-4E55-B912-C68B268EB38C}" id="{260A611A-7673-4E8A-A572-265D0ACF4F25}">
    <text>CR1.2: b) Se han descrito los bloques funcionales más importantes de una placa base.</text>
  </threadedComment>
  <threadedComment ref="D3" dT="2026-05-10T09:48:40.15" personId="{1E36ED2A-251B-4E55-B912-C68B268EB38C}" id="{04B63EF4-1323-46E8-9044-93D6B8836682}">
    <text>CR1.3: c) Se han seleccionado las herramientas y útiles necesarios para el ensamblado de equipos microinformáticos.</text>
  </threadedComment>
  <threadedComment ref="E3" dT="2026-05-10T09:48:40.15" personId="{1E36ED2A-251B-4E55-B912-C68B268EB38C}" id="{89840412-E493-4FFF-8CB7-A8E1D7331974}">
    <text>CR1.4: d) Se ha interpretado la documentación técnica de todos los componentes a ensamblar.</text>
  </threadedComment>
  <threadedComment ref="F3" dT="2026-05-10T09:48:40.17" personId="{1E36ED2A-251B-4E55-B912-C68B268EB38C}" id="{515FA297-E313-4C48-821A-C101F6322185}">
    <text>CR1.5: e) Se han ensamblado y configurado placa base, microprocesador, elementos de refrigeración, módulos de memoria y soportes de lectura/grabación.</text>
  </threadedComment>
  <threadedComment ref="G3" dT="2026-05-10T09:48:40.18" personId="{1E36ED2A-251B-4E55-B912-C68B268EB38C}" id="{EDCD1D03-63CD-4659-A880-10ADDF3B7EE5}">
    <text>CR1.6: f) Se han ensamblado y configurado placa base, microprocesador, elementos de refrigeración, módulos de memoria y soportes de lectura/grabación.</text>
  </threadedComment>
  <threadedComment ref="H3" dT="2026-05-10T09:48:40.18" personId="{1E36ED2A-251B-4E55-B912-C68B268EB38C}" id="{BDF31E71-B66A-4176-82B6-30A0040192BD}">
    <text>CR2.1: a) Se han analizado las funciones del sistema operativo.</text>
  </threadedComment>
  <threadedComment ref="I3" dT="2026-05-10T09:48:40.18" personId="{1E36ED2A-251B-4E55-B912-C68B268EB38C}" id="{17418F25-F401-4A73-860E-458226EAD4C0}">
    <text>CR2.2: b) Se ha descrito la estructura del sistema operativo.</text>
  </threadedComment>
  <threadedComment ref="J3" dT="2026-05-10T09:48:40.19" personId="{1E36ED2A-251B-4E55-B912-C68B268EB38C}" id="{A40AAB16-C0BA-4CD6-9D4D-FEEC9C20533D}">
    <text>CR2.3: c) Se ha verificado la idoneidad del hardware.</text>
  </threadedComment>
  <threadedComment ref="K3" dT="2026-05-10T09:48:40.19" personId="{1E36ED2A-251B-4E55-B912-C68B268EB38C}" id="{47B41CA5-90E4-4B66-A5F9-48F5765E85F9}">
    <text>CR2.4: d) Se ha seleccionado el sistema operativo.</text>
  </threadedComment>
  <threadedComment ref="L3" dT="2026-05-10T09:48:40.20" personId="{1E36ED2A-251B-4E55-B912-C68B268EB38C}" id="{0BA33B3F-2C0A-4898-A026-7BB77FAAD5D6}">
    <text>CR2.5: e) Se han configurado parámetros básicos de la instalación.</text>
  </threadedComment>
  <threadedComment ref="M3" dT="2026-05-10T09:48:40.20" personId="{1E36ED2A-251B-4E55-B912-C68B268EB38C}" id="{E646DA66-74F9-4AE6-8120-317CE1D58BD1}">
    <text>CR2.6: f) Se han descrito las incidencias de la instalación.</text>
  </threadedComment>
  <threadedComment ref="N3" dT="2026-05-10T09:48:40.21" personId="{1E36ED2A-251B-4E55-B912-C68B268EB38C}" id="{6148C80D-6496-46DB-B08C-C436788BF42E}">
    <text>CR3.1: a) Se han aplicado métodos para la recuperación del sistema operativo.</text>
  </threadedComment>
  <threadedComment ref="O3" dT="2026-05-10T09:48:40.21" personId="{1E36ED2A-251B-4E55-B912-C68B268EB38C}" id="{B920734E-B866-4E08-A87D-12B0DF362FE5}">
    <text>CR3.2: b) Se ha realizado la configuración para la actualización del sistema operativo.</text>
  </threadedComment>
  <threadedComment ref="P3" dT="2026-05-10T09:48:40.21" personId="{1E36ED2A-251B-4E55-B912-C68B268EB38C}" id="{E88DEEC9-241E-498F-8663-D74E4FD6BDD5}">
    <text>CR3.3: c) Se han realizado operaciones de instalación/desinstalación de programas y aplicaciones.</text>
  </threadedComment>
  <threadedComment ref="Q3" dT="2026-05-10T09:48:40.22" personId="{1E36ED2A-251B-4E55-B912-C68B268EB38C}" id="{2E907292-A7D3-4FEA-B131-A80026D9F34B}">
    <text>CR3.4: d) Se han utilizado los asistentes de configuración del sistema.</text>
  </threadedComment>
  <threadedComment ref="R3" dT="2026-05-10T09:48:40.22" personId="{1E36ED2A-251B-4E55-B912-C68B268EB38C}" id="{2D4ED710-F0E1-46D0-BA28-176A1DB4D1BD}">
    <text>CR3.5: e) Se han ejecutado operaciones para la automatización de tareas del sistema.</text>
  </threadedComment>
  <threadedComment ref="S3" dT="2026-05-10T09:48:40.22" personId="{1E36ED2A-251B-4E55-B912-C68B268EB38C}" id="{E41CE818-B4A1-4DA2-847E-902C73A49985}">
    <text>CR3.6: f) Se han configurado perfiles de usuario y grupo.</text>
  </threadedComment>
  <threadedComment ref="T3" dT="2026-05-10T09:48:40.22" personId="{1E36ED2A-251B-4E55-B912-C68B268EB38C}" id="{7A7CFCF2-815C-4BC4-B79C-27DE31D0AD1D}">
    <text>CR4.1: a) Se han aplicado métodos para la recuperación del sistema operativo.</text>
  </threadedComment>
  <threadedComment ref="U3" dT="2026-05-10T09:48:40.22" personId="{1E36ED2A-251B-4E55-B912-C68B268EB38C}" id="{BFC6BD27-BF01-41D7-8004-F7CB3628AAB7}">
    <text>CR4.2: b) Se ha realizado la configuración para la actualización del sistema operativo.</text>
  </threadedComment>
  <threadedComment ref="V3" dT="2026-05-10T09:48:40.24" personId="{1E36ED2A-251B-4E55-B912-C68B268EB38C}" id="{FC1107F3-088B-44EE-BFCA-895600D16760}">
    <text>CR4.3: c) Se han realizado operaciones de instalación/desinstalación de programas y aplicaciones.</text>
  </threadedComment>
  <threadedComment ref="W3" dT="2026-05-10T09:48:40.24" personId="{1E36ED2A-251B-4E55-B912-C68B268EB38C}" id="{6BBCC13C-5FF3-4EB8-8DB3-7110B2BF5243}">
    <text>CR4.4: d) Se han utilizado los asistentes de configuración del sistema.</text>
  </threadedComment>
  <threadedComment ref="X3" dT="2026-05-10T09:48:40.24" personId="{1E36ED2A-251B-4E55-B912-C68B268EB38C}" id="{95FE7615-631F-4E4E-A927-3AA159AD332D}">
    <text>CR4.5: e) Se han ejecutado operaciones para la automatización de tareas del sistema.</text>
  </threadedComment>
  <threadedComment ref="Y3" dT="2026-05-10T09:48:40.24" personId="{1E36ED2A-251B-4E55-B912-C68B268EB38C}" id="{B3522BB6-4565-4F4E-A69F-3A670662D4CE}">
    <text>CR4.6: f) Se han configurado perfiles de usuario y grupo.</text>
  </threadedComment>
  <threadedComment ref="Z3" dT="2026-05-10T09:48:40.25" personId="{1E36ED2A-251B-4E55-B912-C68B268EB38C}" id="{D78FE67A-4C5D-4B44-89FD-A4BAE230B16F}">
    <text>CR5.1: a) Se han aplicado métodos para la recuperación del sistema operativo.</text>
  </threadedComment>
  <threadedComment ref="AA3" dT="2026-05-10T09:48:40.25" personId="{1E36ED2A-251B-4E55-B912-C68B268EB38C}" id="{CFED895D-1B7F-48D5-BD6A-312CEF514E73}">
    <text>CR5.2: b) Se ha realizado la configuración para la actualización del sistema operativo.</text>
  </threadedComment>
  <threadedComment ref="AB3" dT="2026-05-10T09:48:40.25" personId="{1E36ED2A-251B-4E55-B912-C68B268EB38C}" id="{BE812DFC-EF7A-4696-B31D-865468C09BC7}">
    <text>CR5.3: c) Se han realizado operaciones de instalación/desinstalación de programas y aplicaciones.</text>
  </threadedComment>
  <threadedComment ref="AC3" dT="2026-05-10T09:48:40.25" personId="{1E36ED2A-251B-4E55-B912-C68B268EB38C}" id="{D0C0312D-2FDD-4D3C-B20F-CEC47909B192}">
    <text>CR5.4: d) Se han utilizado los asistentes de configuración del sistema.</text>
  </threadedComment>
  <threadedComment ref="AD3" dT="2026-05-10T09:48:40.27" personId="{1E36ED2A-251B-4E55-B912-C68B268EB38C}" id="{4FF7B5D8-C093-4980-ACEA-3D893D7A3306}">
    <text>CR5.5: e) Se han ejecutado operaciones para la automatización de tareas del sistema.</text>
  </threadedComment>
  <threadedComment ref="AE3" dT="2026-05-10T09:48:40.27" personId="{1E36ED2A-251B-4E55-B912-C68B268EB38C}" id="{DAE80F83-1D9A-4A36-8425-9663BE206258}">
    <text>CR5.6: f) Se han configurado perfiles de usuario y grupo.</text>
  </threadedComment>
  <threadedComment ref="AF3" dT="2026-05-10T09:48:40.27" personId="{1E36ED2A-251B-4E55-B912-C68B268EB38C}" id="{A0084D1C-2909-40F7-8B31-2B06341A747C}">
    <text>CR6.1: a) Se han aplicado métodos para la recuperación del sistema operativo.</text>
  </threadedComment>
  <threadedComment ref="AG3" dT="2026-05-10T09:48:40.27" personId="{1E36ED2A-251B-4E55-B912-C68B268EB38C}" id="{BCB0FB7D-2A88-46B7-9F86-6158592F74F6}">
    <text>CR6.2: b) Se ha realizado la configuración para la actualización del sistema operativo.</text>
  </threadedComment>
  <threadedComment ref="AH3" dT="2026-05-10T09:48:40.29" personId="{1E36ED2A-251B-4E55-B912-C68B268EB38C}" id="{B144E1F8-2024-4430-9047-7DF605A7D82F}">
    <text>CR6.3: c) Se han realizado operaciones de instalación/desinstalación de programas y aplicaciones.</text>
  </threadedComment>
  <threadedComment ref="AI3" dT="2026-05-10T09:48:40.29" personId="{1E36ED2A-251B-4E55-B912-C68B268EB38C}" id="{B3999927-7B61-4262-93EA-48FF8875F3FA}">
    <text>CR6.4: d) Se han utilizado los asistentes de configuración del sistema.</text>
  </threadedComment>
  <threadedComment ref="AJ3" dT="2026-05-10T09:48:40.29" personId="{1E36ED2A-251B-4E55-B912-C68B268EB38C}" id="{509B75DE-9B95-421C-98BB-8B80572594D8}">
    <text>CR6.5: e) Se han ejecutado operaciones para la automatización de tareas del sistema.</text>
  </threadedComment>
  <threadedComment ref="AK3" dT="2026-05-10T09:48:40.29" personId="{1E36ED2A-251B-4E55-B912-C68B268EB38C}" id="{4A2A5638-DF6A-404C-99BB-6466D74AB023}">
    <text>CR6.6: f) Se han configurado perfiles de usuario y grupo.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3" dT="2026-05-10T09:48:40.31" personId="{1E36ED2A-251B-4E55-B912-C68B268EB38C}" id="{7D2F0380-FC8C-4747-B851-CD2A1203393E}">
    <text>CR1.1: a) Se han descrito los bloques funcionales que componen un equipo microinformático.</text>
  </threadedComment>
  <threadedComment ref="C3" dT="2026-05-10T09:48:40.31" personId="{1E36ED2A-251B-4E55-B912-C68B268EB38C}" id="{B85402C6-F9E4-4751-BD6E-FF47F158032D}">
    <text>CR1.2: b) Se han descrito los bloques funcionales más importantes de una placa base.</text>
  </threadedComment>
  <threadedComment ref="D3" dT="2026-05-10T09:48:40.31" personId="{1E36ED2A-251B-4E55-B912-C68B268EB38C}" id="{1B6B82DF-8494-4F6C-AACB-8B0464D3EF3E}">
    <text>CR1.3: c) Se han seleccionado las herramientas y útiles necesarios para el ensamblado de equipos microinformáticos.</text>
  </threadedComment>
  <threadedComment ref="E3" dT="2026-05-10T09:48:40.32" personId="{1E36ED2A-251B-4E55-B912-C68B268EB38C}" id="{3E3C0B5C-91A0-44C3-8287-B8C2318A2011}">
    <text>CR1.4: d) Se ha interpretado la documentación técnica de todos los componentes a ensamblar.</text>
  </threadedComment>
  <threadedComment ref="F3" dT="2026-05-10T09:48:40.32" personId="{1E36ED2A-251B-4E55-B912-C68B268EB38C}" id="{CBFF0175-FE72-4108-B34F-2C53C5C5D0F0}">
    <text>CR1.5: e) Se han ensamblado y configurado placa base, microprocesador, elementos de refrigeración, módulos de memoria y soportes de lectura/grabación.</text>
  </threadedComment>
  <threadedComment ref="G3" dT="2026-05-10T09:48:40.33" personId="{1E36ED2A-251B-4E55-B912-C68B268EB38C}" id="{FD73DD75-8C97-4019-A61F-D880DE84BB94}">
    <text>CR1.6: f) Se han ensamblado y configurado placa base, microprocesador, elementos de refrigeración, módulos de memoria y soportes de lectura/grabación.</text>
  </threadedComment>
  <threadedComment ref="H3" dT="2026-05-10T09:48:40.34" personId="{1E36ED2A-251B-4E55-B912-C68B268EB38C}" id="{DB3DC8ED-6D8E-4674-976B-6CB82FD9D710}">
    <text>CR2.1: a) Se han analizado las funciones del sistema operativo.</text>
  </threadedComment>
  <threadedComment ref="I3" dT="2026-05-10T09:48:40.34" personId="{1E36ED2A-251B-4E55-B912-C68B268EB38C}" id="{3D34C7E9-A8B0-41A7-97E8-3496BA37B187}">
    <text>CR2.2: b) Se ha descrito la estructura del sistema operativo.</text>
  </threadedComment>
  <threadedComment ref="J3" dT="2026-05-10T09:48:40.35" personId="{1E36ED2A-251B-4E55-B912-C68B268EB38C}" id="{6538D42F-15B5-4DCE-A4F6-88AFEFB8F1F6}">
    <text>CR2.3: c) Se ha verificado la idoneidad del hardware.</text>
  </threadedComment>
  <threadedComment ref="K3" dT="2026-05-10T09:48:40.35" personId="{1E36ED2A-251B-4E55-B912-C68B268EB38C}" id="{6CC86304-32DB-45AA-A132-25CA6BE30208}">
    <text>CR2.4: d) Se ha seleccionado el sistema operativo.</text>
  </threadedComment>
  <threadedComment ref="L3" dT="2026-05-10T09:48:40.36" personId="{1E36ED2A-251B-4E55-B912-C68B268EB38C}" id="{DCB676F7-D43F-4A9F-94D0-2F5075FDAB11}">
    <text>CR2.5: e) Se han configurado parámetros básicos de la instalación.</text>
  </threadedComment>
  <threadedComment ref="M3" dT="2026-05-10T09:48:40.36" personId="{1E36ED2A-251B-4E55-B912-C68B268EB38C}" id="{DE660EA6-AD96-4EC9-BA4A-706DE6B3EB24}">
    <text>CR2.6: f) Se han descrito las incidencias de la instalación.</text>
  </threadedComment>
  <threadedComment ref="N3" dT="2026-05-10T09:48:40.36" personId="{1E36ED2A-251B-4E55-B912-C68B268EB38C}" id="{B1B5FA5B-E33B-43CC-A952-6A1D9FFCEB7C}">
    <text>CR3.1: a) Se han aplicado métodos para la recuperación del sistema operativo.</text>
  </threadedComment>
  <threadedComment ref="O3" dT="2026-05-10T09:48:40.37" personId="{1E36ED2A-251B-4E55-B912-C68B268EB38C}" id="{0D4FF04D-9F22-4652-A46A-8DAD4EB387CD}">
    <text>CR3.2: b) Se ha realizado la configuración para la actualización del sistema operativo.</text>
  </threadedComment>
  <threadedComment ref="P3" dT="2026-05-10T09:48:40.37" personId="{1E36ED2A-251B-4E55-B912-C68B268EB38C}" id="{B293AA9B-D681-45EB-9D4D-F1450DA038D5}">
    <text>CR3.3: c) Se han realizado operaciones de instalación/desinstalación de programas y aplicaciones.</text>
  </threadedComment>
  <threadedComment ref="Q3" dT="2026-05-10T09:48:40.38" personId="{1E36ED2A-251B-4E55-B912-C68B268EB38C}" id="{99EC76E7-9A33-4A1D-B749-8CA3D2E37BC7}">
    <text>CR3.4: d) Se han utilizado los asistentes de configuración del sistema.</text>
  </threadedComment>
  <threadedComment ref="R3" dT="2026-05-10T09:48:40.38" personId="{1E36ED2A-251B-4E55-B912-C68B268EB38C}" id="{7143F3B7-5CA8-4AD5-99DB-BD7D163A72DC}">
    <text>CR3.5: e) Se han ejecutado operaciones para la automatización de tareas del sistema.</text>
  </threadedComment>
  <threadedComment ref="S3" dT="2026-05-10T09:48:40.38" personId="{1E36ED2A-251B-4E55-B912-C68B268EB38C}" id="{C0CD133C-F911-45B1-8438-E8E70073D480}">
    <text>CR3.6: f) Se han configurado perfiles de usuario y grupo.</text>
  </threadedComment>
  <threadedComment ref="T3" dT="2026-05-10T09:48:40.39" personId="{1E36ED2A-251B-4E55-B912-C68B268EB38C}" id="{37414EE5-9235-4FA2-A328-25446C9ADFAE}">
    <text>CR4.1: a) Se han aplicado métodos para la recuperación del sistema operativo.</text>
  </threadedComment>
  <threadedComment ref="U3" dT="2026-05-10T09:48:40.39" personId="{1E36ED2A-251B-4E55-B912-C68B268EB38C}" id="{0A851D22-44CA-4426-91DA-7DF2618EC0BB}">
    <text>CR4.2: b) Se ha realizado la configuración para la actualización del sistema operativo.</text>
  </threadedComment>
  <threadedComment ref="V3" dT="2026-05-10T09:48:40.39" personId="{1E36ED2A-251B-4E55-B912-C68B268EB38C}" id="{6BA5B245-2DD6-4038-B3B3-0033C4F364EE}">
    <text>CR4.3: c) Se han realizado operaciones de instalación/desinstalación de programas y aplicaciones.</text>
  </threadedComment>
  <threadedComment ref="W3" dT="2026-05-10T09:48:40.40" personId="{1E36ED2A-251B-4E55-B912-C68B268EB38C}" id="{ED6615BD-6C68-4399-AEDD-5DFCCBAEE072}">
    <text>CR4.4: d) Se han utilizado los asistentes de configuración del sistema.</text>
  </threadedComment>
  <threadedComment ref="X3" dT="2026-05-10T09:48:40.41" personId="{1E36ED2A-251B-4E55-B912-C68B268EB38C}" id="{5489EFA6-504C-4CDB-8F8B-A8AEBA88BB78}">
    <text>CR4.5: e) Se han ejecutado operaciones para la automatización de tareas del sistema.</text>
  </threadedComment>
  <threadedComment ref="Y3" dT="2026-05-10T09:48:40.41" personId="{1E36ED2A-251B-4E55-B912-C68B268EB38C}" id="{CFC2E0BD-5712-4D97-AC3E-CB4503977852}">
    <text>CR4.6: f) Se han configurado perfiles de usuario y grupo.</text>
  </threadedComment>
  <threadedComment ref="Z3" dT="2026-05-10T09:48:40.41" personId="{1E36ED2A-251B-4E55-B912-C68B268EB38C}" id="{17A67F29-8E44-4E7E-95D5-E0FDFE3F3445}">
    <text>CR5.1: a) Se han aplicado métodos para la recuperación del sistema operativo.</text>
  </threadedComment>
  <threadedComment ref="AA3" dT="2026-05-10T09:48:40.42" personId="{1E36ED2A-251B-4E55-B912-C68B268EB38C}" id="{581B36B1-6931-4A1D-B10E-647DD7CDBBB1}">
    <text>CR5.2: b) Se ha realizado la configuración para la actualización del sistema operativo.</text>
  </threadedComment>
  <threadedComment ref="AB3" dT="2026-05-10T09:48:40.42" personId="{1E36ED2A-251B-4E55-B912-C68B268EB38C}" id="{2E3C3C2E-C64A-49C8-A90E-DE3A5DDF2AF6}">
    <text>CR5.3: c) Se han realizado operaciones de instalación/desinstalación de programas y aplicaciones.</text>
  </threadedComment>
  <threadedComment ref="AC3" dT="2026-05-10T09:48:40.42" personId="{1E36ED2A-251B-4E55-B912-C68B268EB38C}" id="{22353BE1-5AF1-4C9D-BD1C-7FF6E624CBC4}">
    <text>CR5.4: d) Se han utilizado los asistentes de configuración del sistema.</text>
  </threadedComment>
  <threadedComment ref="AD3" dT="2026-05-10T09:48:40.42" personId="{1E36ED2A-251B-4E55-B912-C68B268EB38C}" id="{57544D02-BE9A-40B1-88A2-AF506905A9CC}">
    <text>CR5.5: e) Se han ejecutado operaciones para la automatización de tareas del sistema.</text>
  </threadedComment>
  <threadedComment ref="AE3" dT="2026-05-10T09:48:40.42" personId="{1E36ED2A-251B-4E55-B912-C68B268EB38C}" id="{24D00765-8CA2-4CF6-ACF3-712BC9C91076}">
    <text>CR5.6: f) Se han configurado perfiles de usuario y grupo.</text>
  </threadedComment>
  <threadedComment ref="AF3" dT="2026-05-10T09:48:40.44" personId="{1E36ED2A-251B-4E55-B912-C68B268EB38C}" id="{77D3DD51-67F0-461A-A60F-249B5EDE53A7}">
    <text>CR6.1: a) Se han aplicado métodos para la recuperación del sistema operativo.</text>
  </threadedComment>
  <threadedComment ref="AG3" dT="2026-05-10T09:48:40.44" personId="{1E36ED2A-251B-4E55-B912-C68B268EB38C}" id="{68DEB7B5-21F3-4EE5-92E0-1C64447DB067}">
    <text>CR6.2: b) Se ha realizado la configuración para la actualización del sistema operativo.</text>
  </threadedComment>
  <threadedComment ref="AH3" dT="2026-05-10T09:48:40.44" personId="{1E36ED2A-251B-4E55-B912-C68B268EB38C}" id="{00649794-5BA4-41D8-8647-110658D6CE97}">
    <text>CR6.3: c) Se han realizado operaciones de instalación/desinstalación de programas y aplicaciones.</text>
  </threadedComment>
  <threadedComment ref="AI3" dT="2026-05-10T09:48:40.44" personId="{1E36ED2A-251B-4E55-B912-C68B268EB38C}" id="{08D2D7B6-14F7-4D57-BAB7-35D10B29478D}">
    <text>CR6.4: d) Se han utilizado los asistentes de configuración del sistema.</text>
  </threadedComment>
  <threadedComment ref="AJ3" dT="2026-05-10T09:48:40.45" personId="{1E36ED2A-251B-4E55-B912-C68B268EB38C}" id="{C990872D-BC0D-44A1-8E5F-B0B766E3F04D}">
    <text>CR6.5: e) Se han ejecutado operaciones para la automatización de tareas del sistema.</text>
  </threadedComment>
  <threadedComment ref="AK3" dT="2026-05-10T09:48:40.45" personId="{1E36ED2A-251B-4E55-B912-C68B268EB38C}" id="{98C7B220-B914-4A79-8FE0-2406C3892E5B}">
    <text>CR6.6: f) Se han configurado perfiles de usuario y grupo.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B3" dT="2026-05-10T09:48:40.45" personId="{1E36ED2A-251B-4E55-B912-C68B268EB38C}" id="{205A574E-3765-4715-9028-41554AEC6092}">
    <text>CR1.1: a) Se han descrito los bloques funcionales que componen un equipo microinformático.</text>
  </threadedComment>
  <threadedComment ref="C3" dT="2026-05-10T09:48:40.45" personId="{1E36ED2A-251B-4E55-B912-C68B268EB38C}" id="{2473DF57-989C-45EC-9F7A-BA873D1DA8DC}">
    <text>CR1.2: b) Se han descrito los bloques funcionales más importantes de una placa base.</text>
  </threadedComment>
  <threadedComment ref="D3" dT="2026-05-10T09:48:40.47" personId="{1E36ED2A-251B-4E55-B912-C68B268EB38C}" id="{039F5A41-D72A-4F1E-BC6D-4E39EAAD3ADC}">
    <text>CR1.3: c) Se han seleccionado las herramientas y útiles necesarios para el ensamblado de equipos microinformáticos.</text>
  </threadedComment>
  <threadedComment ref="E3" dT="2026-05-10T09:48:40.47" personId="{1E36ED2A-251B-4E55-B912-C68B268EB38C}" id="{AFF42C07-EE57-4C9B-9621-3B70D1B42DE8}">
    <text>CR1.4: d) Se ha interpretado la documentación técnica de todos los componentes a ensamblar.</text>
  </threadedComment>
  <threadedComment ref="F3" dT="2026-05-10T09:48:40.47" personId="{1E36ED2A-251B-4E55-B912-C68B268EB38C}" id="{D639594B-9830-4154-8FF9-74967DE0AB1F}">
    <text>CR1.5: e) Se han ensamblado y configurado placa base, microprocesador, elementos de refrigeración, módulos de memoria y soportes de lectura/grabación.</text>
  </threadedComment>
  <threadedComment ref="G3" dT="2026-05-10T09:48:40.47" personId="{1E36ED2A-251B-4E55-B912-C68B268EB38C}" id="{568B05DC-9528-48EB-BCE8-DAAC117B55A5}">
    <text>CR1.6: f) Se han ensamblado y configurado placa base, microprocesador, elementos de refrigeración, módulos de memoria y soportes de lectura/grabación.</text>
  </threadedComment>
  <threadedComment ref="H3" dT="2026-05-10T09:48:40.49" personId="{1E36ED2A-251B-4E55-B912-C68B268EB38C}" id="{10F56C3E-1B0D-4B29-B06B-E906368CB8A0}">
    <text>CR2.1: a) Se han analizado las funciones del sistema operativo.</text>
  </threadedComment>
  <threadedComment ref="I3" dT="2026-05-10T09:48:40.49" personId="{1E36ED2A-251B-4E55-B912-C68B268EB38C}" id="{B64CC300-5190-4B6F-80A5-4BCB382E3ADF}">
    <text>CR2.2: b) Se ha descrito la estructura del sistema operativo.</text>
  </threadedComment>
  <threadedComment ref="J3" dT="2026-05-10T09:48:40.50" personId="{1E36ED2A-251B-4E55-B912-C68B268EB38C}" id="{AF692F72-5A86-470E-B19B-216FDEE5A34C}">
    <text>CR2.3: c) Se ha verificado la idoneidad del hardware.</text>
  </threadedComment>
  <threadedComment ref="K3" dT="2026-05-10T09:48:40.50" personId="{1E36ED2A-251B-4E55-B912-C68B268EB38C}" id="{253130B0-11C3-4DF5-B189-A23A42263986}">
    <text>CR2.4: d) Se ha seleccionado el sistema operativo.</text>
  </threadedComment>
  <threadedComment ref="L3" dT="2026-05-10T09:48:40.50" personId="{1E36ED2A-251B-4E55-B912-C68B268EB38C}" id="{3AAE70CA-29F0-46CA-83DA-4C876DC6DF1D}">
    <text>CR2.5: e) Se han configurado parámetros básicos de la instalación.</text>
  </threadedComment>
  <threadedComment ref="M3" dT="2026-05-10T09:48:40.50" personId="{1E36ED2A-251B-4E55-B912-C68B268EB38C}" id="{DA1FF712-26BD-4FB3-BFE1-509BAE09FA70}">
    <text>CR2.6: f) Se han descrito las incidencias de la instalación.</text>
  </threadedComment>
  <threadedComment ref="N3" dT="2026-05-10T09:48:40.50" personId="{1E36ED2A-251B-4E55-B912-C68B268EB38C}" id="{A96385AC-3BE1-48FC-8BFB-CEB971280C74}">
    <text>CR3.1: a) Se han aplicado métodos para la recuperación del sistema operativo.</text>
  </threadedComment>
  <threadedComment ref="O3" dT="2026-05-10T09:48:40.52" personId="{1E36ED2A-251B-4E55-B912-C68B268EB38C}" id="{764D589A-DE39-4DEE-A4B8-55D19B7D4BC9}">
    <text>CR3.2: b) Se ha realizado la configuración para la actualización del sistema operativo.</text>
  </threadedComment>
  <threadedComment ref="P3" dT="2026-05-10T09:48:40.56" personId="{1E36ED2A-251B-4E55-B912-C68B268EB38C}" id="{2B4F1A4D-D7FE-475C-9FB0-D4B9C57FF57A}">
    <text>CR3.3: c) Se han realizado operaciones de instalación/desinstalación de programas y aplicaciones.</text>
  </threadedComment>
  <threadedComment ref="Q3" dT="2026-05-10T09:48:40.56" personId="{1E36ED2A-251B-4E55-B912-C68B268EB38C}" id="{BF76160D-3DCE-4366-8D39-962AF4C3CCDD}">
    <text>CR3.4: d) Se han utilizado los asistentes de configuración del sistema.</text>
  </threadedComment>
  <threadedComment ref="R3" dT="2026-05-10T09:48:40.56" personId="{1E36ED2A-251B-4E55-B912-C68B268EB38C}" id="{BC13BD73-A03C-4A21-825F-52AC07ACA4F5}">
    <text>CR3.5: e) Se han ejecutado operaciones para la automatización de tareas del sistema.</text>
  </threadedComment>
  <threadedComment ref="S3" dT="2026-05-10T09:48:40.58" personId="{1E36ED2A-251B-4E55-B912-C68B268EB38C}" id="{C3DA48AF-9ABA-4942-89D7-AC8E77FBF80B}">
    <text>CR3.6: f) Se han configurado perfiles de usuario y grupo.</text>
  </threadedComment>
  <threadedComment ref="T3" dT="2026-05-10T09:48:40.58" personId="{1E36ED2A-251B-4E55-B912-C68B268EB38C}" id="{8593958E-43E7-474F-BB06-6696C6B7256F}">
    <text>CR4.1: a) Se han aplicado métodos para la recuperación del sistema operativo.</text>
  </threadedComment>
  <threadedComment ref="U3" dT="2026-05-10T09:48:40.58" personId="{1E36ED2A-251B-4E55-B912-C68B268EB38C}" id="{132847C3-32F8-4AF0-8381-985A11651917}">
    <text>CR4.2: b) Se ha realizado la configuración para la actualización del sistema operativo.</text>
  </threadedComment>
  <threadedComment ref="V3" dT="2026-05-10T09:48:40.59" personId="{1E36ED2A-251B-4E55-B912-C68B268EB38C}" id="{A7D3975F-BE85-46F1-8489-74F7B8E650B1}">
    <text>CR4.3: c) Se han realizado operaciones de instalación/desinstalación de programas y aplicaciones.</text>
  </threadedComment>
  <threadedComment ref="W3" dT="2026-05-10T09:48:40.59" personId="{1E36ED2A-251B-4E55-B912-C68B268EB38C}" id="{A46F317E-0469-4521-BB04-39A51589E3AC}">
    <text>CR4.4: d) Se han utilizado los asistentes de configuración del sistema.</text>
  </threadedComment>
  <threadedComment ref="X3" dT="2026-05-10T09:48:40.59" personId="{1E36ED2A-251B-4E55-B912-C68B268EB38C}" id="{430234CB-40B5-41B5-BFB1-FC0874BA9C53}">
    <text>CR4.5: e) Se han ejecutado operaciones para la automatización de tareas del sistema.</text>
  </threadedComment>
  <threadedComment ref="Y3" dT="2026-05-10T09:48:40.59" personId="{1E36ED2A-251B-4E55-B912-C68B268EB38C}" id="{CFBD58F5-DD94-4168-92B9-EA97F11BB83E}">
    <text>CR4.6: f) Se han configurado perfiles de usuario y grupo.</text>
  </threadedComment>
  <threadedComment ref="Z3" dT="2026-05-10T09:48:40.60" personId="{1E36ED2A-251B-4E55-B912-C68B268EB38C}" id="{872761D7-0DFB-4AC2-A82D-663690C89290}">
    <text>CR5.1: a) Se han aplicado métodos para la recuperación del sistema operativo.</text>
  </threadedComment>
  <threadedComment ref="AA3" dT="2026-05-10T09:48:40.60" personId="{1E36ED2A-251B-4E55-B912-C68B268EB38C}" id="{7A5E3DD0-27B1-452D-8C0D-A4C7908C6858}">
    <text>CR5.2: b) Se ha realizado la configuración para la actualización del sistema operativo.</text>
  </threadedComment>
  <threadedComment ref="AB3" dT="2026-05-10T09:48:40.60" personId="{1E36ED2A-251B-4E55-B912-C68B268EB38C}" id="{55BBA3B2-3FCB-42EC-BCD9-05E42080FA80}">
    <text>CR5.3: c) Se han realizado operaciones de instalación/desinstalación de programas y aplicaciones.</text>
  </threadedComment>
  <threadedComment ref="AC3" dT="2026-05-10T09:48:40.60" personId="{1E36ED2A-251B-4E55-B912-C68B268EB38C}" id="{84BF9CC7-6BB2-4617-A3FE-9133FD701F2E}">
    <text>CR5.4: d) Se han utilizado los asistentes de configuración del sistema.</text>
  </threadedComment>
  <threadedComment ref="AD3" dT="2026-05-10T09:48:40.62" personId="{1E36ED2A-251B-4E55-B912-C68B268EB38C}" id="{449C1D71-AC7A-467D-96FC-5B3D004BDCFA}">
    <text>CR5.5: e) Se han ejecutado operaciones para la automatización de tareas del sistema.</text>
  </threadedComment>
  <threadedComment ref="AE3" dT="2026-05-10T09:48:40.63" personId="{1E36ED2A-251B-4E55-B912-C68B268EB38C}" id="{A94FFFB8-3A7E-45AE-BEA1-4C1E45D21759}">
    <text>CR5.6: f) Se han configurado perfiles de usuario y grupo.</text>
  </threadedComment>
  <threadedComment ref="AF3" dT="2026-05-10T09:48:40.63" personId="{1E36ED2A-251B-4E55-B912-C68B268EB38C}" id="{849B000A-6651-4313-A2B8-1FE45900EB06}">
    <text>CR6.1: a) Se han aplicado métodos para la recuperación del sistema operativo.</text>
  </threadedComment>
  <threadedComment ref="AG3" dT="2026-05-10T09:48:40.63" personId="{1E36ED2A-251B-4E55-B912-C68B268EB38C}" id="{A5061970-D78A-4A19-BD65-FB99A3F09478}">
    <text>CR6.2: b) Se ha realizado la configuración para la actualización del sistema operativo.</text>
  </threadedComment>
  <threadedComment ref="AH3" dT="2026-05-10T09:48:40.64" personId="{1E36ED2A-251B-4E55-B912-C68B268EB38C}" id="{525A14AB-D653-49E5-B64A-5D5039842725}">
    <text>CR6.3: c) Se han realizado operaciones de instalación/desinstalación de programas y aplicaciones.</text>
  </threadedComment>
  <threadedComment ref="AI3" dT="2026-05-10T09:48:40.64" personId="{1E36ED2A-251B-4E55-B912-C68B268EB38C}" id="{EAFB9CA0-0A9B-4EFC-8D01-8B08EFF6A431}">
    <text>CR6.4: d) Se han utilizado los asistentes de configuración del sistema.</text>
  </threadedComment>
  <threadedComment ref="AJ3" dT="2026-05-10T09:48:40.64" personId="{1E36ED2A-251B-4E55-B912-C68B268EB38C}" id="{C3539314-88D7-4A3C-B062-254D3110AFB7}">
    <text>CR6.5: e) Se han ejecutado operaciones para la automatización de tareas del sistema.</text>
  </threadedComment>
  <threadedComment ref="AK3" dT="2026-05-10T09:48:40.64" personId="{1E36ED2A-251B-4E55-B912-C68B268EB38C}" id="{05B52BD3-2D61-4ECE-99CA-168E14D88D7E}">
    <text>CR6.6: f) Se han configurado perfiles de usuario y grupo.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B3" dT="2026-05-10T09:48:40.66" personId="{1E36ED2A-251B-4E55-B912-C68B268EB38C}" id="{A9CF6BC5-725F-49D2-8191-28D72D159CF2}">
    <text>CR1.1: a) Se han descrito los bloques funcionales que componen un equipo microinformático.</text>
  </threadedComment>
  <threadedComment ref="C3" dT="2026-05-10T09:48:40.66" personId="{1E36ED2A-251B-4E55-B912-C68B268EB38C}" id="{C6557C4C-72EA-417B-A1D9-81FC1648BC69}">
    <text>CR1.2: b) Se han descrito los bloques funcionales más importantes de una placa base.</text>
  </threadedComment>
  <threadedComment ref="D3" dT="2026-05-10T09:48:40.66" personId="{1E36ED2A-251B-4E55-B912-C68B268EB38C}" id="{0ABB306C-F6B3-4A3E-84AB-B1953EA4E842}">
    <text>CR1.3: c) Se han seleccionado las herramientas y útiles necesarios para el ensamblado de equipos microinformáticos.</text>
  </threadedComment>
  <threadedComment ref="E3" dT="2026-05-10T09:48:40.67" personId="{1E36ED2A-251B-4E55-B912-C68B268EB38C}" id="{69FF6107-FB2C-4186-AA4F-98370BC2FBA7}">
    <text>CR1.4: d) Se ha interpretado la documentación técnica de todos los componentes a ensamblar.</text>
  </threadedComment>
  <threadedComment ref="F3" dT="2026-05-10T09:48:40.67" personId="{1E36ED2A-251B-4E55-B912-C68B268EB38C}" id="{7C5653C2-4E00-4557-82C2-5FCC84C41159}">
    <text>CR1.5: e) Se han ensamblado y configurado placa base, microprocesador, elementos de refrigeración, módulos de memoria y soportes de lectura/grabación.</text>
  </threadedComment>
  <threadedComment ref="G3" dT="2026-05-10T09:48:40.67" personId="{1E36ED2A-251B-4E55-B912-C68B268EB38C}" id="{931A6AD7-BAC0-4DF1-B1BC-53D93365F297}">
    <text>CR1.6: f) Se han ensamblado y configurado placa base, microprocesador, elementos de refrigeración, módulos de memoria y soportes de lectura/grabación.</text>
  </threadedComment>
  <threadedComment ref="H3" dT="2026-05-10T09:48:40.67" personId="{1E36ED2A-251B-4E55-B912-C68B268EB38C}" id="{1268D612-000F-41A8-BD47-CA70814DA3CB}">
    <text>CR2.1: a) Se han analizado las funciones del sistema operativo.</text>
  </threadedComment>
  <threadedComment ref="I3" dT="2026-05-10T09:48:40.67" personId="{1E36ED2A-251B-4E55-B912-C68B268EB38C}" id="{DD55A0ED-ABF4-45D5-9750-2613851DB78B}">
    <text>CR2.2: b) Se ha descrito la estructura del sistema operativo.</text>
  </threadedComment>
  <threadedComment ref="J3" dT="2026-05-10T09:48:40.69" personId="{1E36ED2A-251B-4E55-B912-C68B268EB38C}" id="{FEC2C5EB-8098-4109-9D7E-513C72BCD489}">
    <text>CR2.3: c) Se ha verificado la idoneidad del hardware.</text>
  </threadedComment>
  <threadedComment ref="K3" dT="2026-05-10T09:48:40.69" personId="{1E36ED2A-251B-4E55-B912-C68B268EB38C}" id="{DF203863-1A59-416D-8237-F5A8DC47E094}">
    <text>CR2.4: d) Se ha seleccionado el sistema operativo.</text>
  </threadedComment>
  <threadedComment ref="L3" dT="2026-05-10T09:48:40.69" personId="{1E36ED2A-251B-4E55-B912-C68B268EB38C}" id="{37081308-3850-476C-BACA-78A1E2358F85}">
    <text>CR2.5: e) Se han configurado parámetros básicos de la instalación.</text>
  </threadedComment>
  <threadedComment ref="M3" dT="2026-05-10T09:48:40.69" personId="{1E36ED2A-251B-4E55-B912-C68B268EB38C}" id="{D785BF93-A9B6-456D-AB22-5A4F5CCCB022}">
    <text>CR2.6: f) Se han descrito las incidencias de la instalación.</text>
  </threadedComment>
  <threadedComment ref="N3" dT="2026-05-10T09:48:40.71" personId="{1E36ED2A-251B-4E55-B912-C68B268EB38C}" id="{8069153F-03A6-41DF-ABF2-9528E4D73A14}">
    <text>CR3.1: a) Se han aplicado métodos para la recuperación del sistema operativo.</text>
  </threadedComment>
  <threadedComment ref="O3" dT="2026-05-10T09:48:40.71" personId="{1E36ED2A-251B-4E55-B912-C68B268EB38C}" id="{B7F3FCE3-E08C-460C-9D2C-3B3B78CCF8A7}">
    <text>CR3.2: b) Se ha realizado la configuración para la actualización del sistema operativo.</text>
  </threadedComment>
  <threadedComment ref="P3" dT="2026-05-10T09:48:40.72" personId="{1E36ED2A-251B-4E55-B912-C68B268EB38C}" id="{72DFF332-C695-4DB5-B276-6267FBB222ED}">
    <text>CR3.3: c) Se han realizado operaciones de instalación/desinstalación de programas y aplicaciones.</text>
  </threadedComment>
  <threadedComment ref="Q3" dT="2026-05-10T09:48:40.73" personId="{1E36ED2A-251B-4E55-B912-C68B268EB38C}" id="{3A5DE019-F105-4842-B899-B0229680E512}">
    <text>CR3.4: d) Se han utilizado los asistentes de configuración del sistema.</text>
  </threadedComment>
  <threadedComment ref="R3" dT="2026-05-10T09:48:40.73" personId="{1E36ED2A-251B-4E55-B912-C68B268EB38C}" id="{0389E05D-D57B-4AAA-982F-65A28D06C4D8}">
    <text>CR3.5: e) Se han ejecutado operaciones para la automatización de tareas del sistema.</text>
  </threadedComment>
  <threadedComment ref="S3" dT="2026-05-10T09:48:40.73" personId="{1E36ED2A-251B-4E55-B912-C68B268EB38C}" id="{C510D3A2-1F0D-4F1D-A02D-72E7C24D12C3}">
    <text>CR3.6: f) Se han configurado perfiles de usuario y grupo.</text>
  </threadedComment>
  <threadedComment ref="T3" dT="2026-05-10T09:48:40.74" personId="{1E36ED2A-251B-4E55-B912-C68B268EB38C}" id="{79699052-A49B-4511-AC08-1F91E40E0B42}">
    <text>CR4.1: a) Se han aplicado métodos para la recuperación del sistema operativo.</text>
  </threadedComment>
  <threadedComment ref="U3" dT="2026-05-10T09:48:40.74" personId="{1E36ED2A-251B-4E55-B912-C68B268EB38C}" id="{A1B4D241-B72B-450B-B4E9-10C22EB35EF6}">
    <text>CR4.2: b) Se ha realizado la configuración para la actualización del sistema operativo.</text>
  </threadedComment>
  <threadedComment ref="V3" dT="2026-05-10T09:48:40.74" personId="{1E36ED2A-251B-4E55-B912-C68B268EB38C}" id="{466EEAEA-C1D3-483B-819D-39B8C90CC128}">
    <text>CR4.3: c) Se han realizado operaciones de instalación/desinstalación de programas y aplicaciones.</text>
  </threadedComment>
  <threadedComment ref="W3" dT="2026-05-10T09:48:40.74" personId="{1E36ED2A-251B-4E55-B912-C68B268EB38C}" id="{AEF9A856-AA29-4A8D-8EA4-F199A836B038}">
    <text>CR4.4: d) Se han utilizado los asistentes de configuración del sistema.</text>
  </threadedComment>
  <threadedComment ref="X3" dT="2026-05-10T09:48:40.76" personId="{1E36ED2A-251B-4E55-B912-C68B268EB38C}" id="{5E49F4BB-79BA-4A2A-8F64-0F6042FBD0A6}">
    <text>CR4.5: e) Se han ejecutado operaciones para la automatización de tareas del sistema.</text>
  </threadedComment>
  <threadedComment ref="Y3" dT="2026-05-10T09:48:40.76" personId="{1E36ED2A-251B-4E55-B912-C68B268EB38C}" id="{8ED1557B-84C8-4DE4-AE66-43254B2777B9}">
    <text>CR4.6: f) Se han configurado perfiles de usuario y grupo.</text>
  </threadedComment>
  <threadedComment ref="Z3" dT="2026-05-10T09:48:40.77" personId="{1E36ED2A-251B-4E55-B912-C68B268EB38C}" id="{EB5A303E-667A-457E-9943-2EE134A1BFBE}">
    <text>CR5.1: a) Se han aplicado métodos para la recuperación del sistema operativo.</text>
  </threadedComment>
  <threadedComment ref="AA3" dT="2026-05-10T09:48:40.77" personId="{1E36ED2A-251B-4E55-B912-C68B268EB38C}" id="{FBC2A529-E9D1-4E9F-A6B9-ED3AD89BEC3F}">
    <text>CR5.2: b) Se ha realizado la configuración para la actualización del sistema operativo.</text>
  </threadedComment>
  <threadedComment ref="AB3" dT="2026-05-10T09:48:40.77" personId="{1E36ED2A-251B-4E55-B912-C68B268EB38C}" id="{25BFC994-AB38-4771-9384-D5AD4B554E92}">
    <text>CR5.3: c) Se han realizado operaciones de instalación/desinstalación de programas y aplicaciones.</text>
  </threadedComment>
  <threadedComment ref="AC3" dT="2026-05-10T09:48:40.77" personId="{1E36ED2A-251B-4E55-B912-C68B268EB38C}" id="{B2929875-45BD-441B-8FD4-274B4D4C30A2}">
    <text>CR5.4: d) Se han utilizado los asistentes de configuración del sistema.</text>
  </threadedComment>
  <threadedComment ref="AD3" dT="2026-05-10T09:48:40.79" personId="{1E36ED2A-251B-4E55-B912-C68B268EB38C}" id="{7251F1AE-BDDF-44C9-9CE0-8190A4E4ABE8}">
    <text>CR5.5: e) Se han ejecutado operaciones para la automatización de tareas del sistema.</text>
  </threadedComment>
  <threadedComment ref="AE3" dT="2026-05-10T09:48:40.79" personId="{1E36ED2A-251B-4E55-B912-C68B268EB38C}" id="{18AF7C9D-6048-4E50-8EBB-ADFC5B92164E}">
    <text>CR5.6: f) Se han configurado perfiles de usuario y grupo.</text>
  </threadedComment>
  <threadedComment ref="AF3" dT="2026-05-10T09:48:40.79" personId="{1E36ED2A-251B-4E55-B912-C68B268EB38C}" id="{3357E0D8-D704-4129-A619-DD7E4ED5A7FF}">
    <text>CR6.1: a) Se han aplicado métodos para la recuperación del sistema operativo.</text>
  </threadedComment>
  <threadedComment ref="AG3" dT="2026-05-10T09:48:40.79" personId="{1E36ED2A-251B-4E55-B912-C68B268EB38C}" id="{B1E9427F-6AB1-4143-B853-0849EF74CFDF}">
    <text>CR6.2: b) Se ha realizado la configuración para la actualización del sistema operativo.</text>
  </threadedComment>
  <threadedComment ref="AH3" dT="2026-05-10T09:48:40.80" personId="{1E36ED2A-251B-4E55-B912-C68B268EB38C}" id="{E9BA90B2-F1C3-46F4-99D5-8E01B4A396CB}">
    <text>CR6.3: c) Se han realizado operaciones de instalación/desinstalación de programas y aplicaciones.</text>
  </threadedComment>
  <threadedComment ref="AI3" dT="2026-05-10T09:48:40.80" personId="{1E36ED2A-251B-4E55-B912-C68B268EB38C}" id="{E3D5D709-6F67-4D78-8DD5-DBC3EEFA026A}">
    <text>CR6.4: d) Se han utilizado los asistentes de configuración del sistema.</text>
  </threadedComment>
  <threadedComment ref="AJ3" dT="2026-05-10T09:48:40.80" personId="{1E36ED2A-251B-4E55-B912-C68B268EB38C}" id="{F87D0C20-775C-4772-8134-837A56097CF9}">
    <text>CR6.5: e) Se han ejecutado operaciones para la automatización de tareas del sistema.</text>
  </threadedComment>
  <threadedComment ref="AK3" dT="2026-05-10T09:48:40.80" personId="{1E36ED2A-251B-4E55-B912-C68B268EB38C}" id="{653ECD2F-E7EE-4447-9D7C-0E9B48034F7C}">
    <text>CR6.6: f) Se han configurado perfiles de usuario y grupo.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B3" dT="2026-05-10T09:48:40.82" personId="{1E36ED2A-251B-4E55-B912-C68B268EB38C}" id="{163DE3ED-83CA-4023-AAC1-9F61403424F3}">
    <text>CR1.1: a) Se han descrito los bloques funcionales que componen un equipo microinformático.</text>
  </threadedComment>
  <threadedComment ref="C3" dT="2026-05-10T09:48:40.82" personId="{1E36ED2A-251B-4E55-B912-C68B268EB38C}" id="{3DFE20AB-E063-46FC-A019-3F0A360EAB9A}">
    <text>CR1.2: b) Se han descrito los bloques funcionales más importantes de una placa base.</text>
  </threadedComment>
  <threadedComment ref="D3" dT="2026-05-10T09:48:40.83" personId="{1E36ED2A-251B-4E55-B912-C68B268EB38C}" id="{837F3C0B-0454-40AD-8B9F-1991BFE822E7}">
    <text>CR1.3: c) Se han seleccionado las herramientas y útiles necesarios para el ensamblado de equipos microinformáticos.</text>
  </threadedComment>
  <threadedComment ref="E3" dT="2026-05-10T09:48:40.83" personId="{1E36ED2A-251B-4E55-B912-C68B268EB38C}" id="{7E1E0574-BCD5-46E1-A992-58D0F867D01B}">
    <text>CR1.4: d) Se ha interpretado la documentación técnica de todos los componentes a ensamblar.</text>
  </threadedComment>
  <threadedComment ref="F3" dT="2026-05-10T09:48:40.84" personId="{1E36ED2A-251B-4E55-B912-C68B268EB38C}" id="{39310608-B52D-40D6-8033-F286B141D1DE}">
    <text>CR1.5: e) Se han ensamblado y configurado placa base, microprocesador, elementos de refrigeración, módulos de memoria y soportes de lectura/grabación.</text>
  </threadedComment>
  <threadedComment ref="G3" dT="2026-05-10T09:48:40.84" personId="{1E36ED2A-251B-4E55-B912-C68B268EB38C}" id="{2EB18F73-B51A-4FA7-BCB8-8643110228FA}">
    <text>CR1.6: f) Se han ensamblado y configurado placa base, microprocesador, elementos de refrigeración, módulos de memoria y soportes de lectura/grabación.</text>
  </threadedComment>
  <threadedComment ref="H3" dT="2026-05-10T09:48:40.84" personId="{1E36ED2A-251B-4E55-B912-C68B268EB38C}" id="{6720FECF-B041-43ED-83F8-5EE0769B4B6A}">
    <text>CR2.1: a) Se han analizado las funciones del sistema operativo.</text>
  </threadedComment>
  <threadedComment ref="I3" dT="2026-05-10T09:48:40.85" personId="{1E36ED2A-251B-4E55-B912-C68B268EB38C}" id="{55425DA2-B895-4AC4-B7A3-42BD6183B71D}">
    <text>CR2.2: b) Se ha descrito la estructura del sistema operativo.</text>
  </threadedComment>
  <threadedComment ref="J3" dT="2026-05-10T09:48:40.85" personId="{1E36ED2A-251B-4E55-B912-C68B268EB38C}" id="{33764A32-F356-4B50-AAF4-8BD91434DCD1}">
    <text>CR2.3: c) Se ha verificado la idoneidad del hardware.</text>
  </threadedComment>
  <threadedComment ref="K3" dT="2026-05-10T09:48:40.85" personId="{1E36ED2A-251B-4E55-B912-C68B268EB38C}" id="{A5FB329C-A38D-45E7-8680-18C537016BB2}">
    <text>CR2.4: d) Se ha seleccionado el sistema operativo.</text>
  </threadedComment>
  <threadedComment ref="L3" dT="2026-05-10T09:48:40.86" personId="{1E36ED2A-251B-4E55-B912-C68B268EB38C}" id="{9F98DD85-081F-4591-9FB0-0931EFDFBC07}">
    <text>CR2.5: e) Se han configurado parámetros básicos de la instalación.</text>
  </threadedComment>
  <threadedComment ref="M3" dT="2026-05-10T09:48:40.86" personId="{1E36ED2A-251B-4E55-B912-C68B268EB38C}" id="{20DA5486-CA5D-4122-863B-7D4F4C5B8529}">
    <text>CR2.6: f) Se han descrito las incidencias de la instalación.</text>
  </threadedComment>
  <threadedComment ref="N3" dT="2026-05-10T09:48:40.87" personId="{1E36ED2A-251B-4E55-B912-C68B268EB38C}" id="{DB57E6D1-C0D9-4B02-B8B1-5C316E338CBE}">
    <text>CR3.1: a) Se han aplicado métodos para la recuperación del sistema operativo.</text>
  </threadedComment>
  <threadedComment ref="O3" dT="2026-05-10T09:48:40.88" personId="{1E36ED2A-251B-4E55-B912-C68B268EB38C}" id="{EDAE6B74-D58E-4BB3-B69F-5ABEF635F41D}">
    <text>CR3.2: b) Se ha realizado la configuración para la actualización del sistema operativo.</text>
  </threadedComment>
  <threadedComment ref="P3" dT="2026-05-10T09:48:40.88" personId="{1E36ED2A-251B-4E55-B912-C68B268EB38C}" id="{BC96BE67-EBF4-456A-B4C7-7B9089009058}">
    <text>CR3.3: c) Se han realizado operaciones de instalación/desinstalación de programas y aplicaciones.</text>
  </threadedComment>
  <threadedComment ref="Q3" dT="2026-05-10T09:48:40.89" personId="{1E36ED2A-251B-4E55-B912-C68B268EB38C}" id="{AC526E3B-2380-4607-988F-3A7D8A801DE0}">
    <text>CR3.4: d) Se han utilizado los asistentes de configuración del sistema.</text>
  </threadedComment>
  <threadedComment ref="R3" dT="2026-05-10T09:48:40.89" personId="{1E36ED2A-251B-4E55-B912-C68B268EB38C}" id="{5C6FF815-3706-437D-A36C-0CE1BEEE3F95}">
    <text>CR3.5: e) Se han ejecutado operaciones para la automatización de tareas del sistema.</text>
  </threadedComment>
  <threadedComment ref="S3" dT="2026-05-10T09:48:40.89" personId="{1E36ED2A-251B-4E55-B912-C68B268EB38C}" id="{3BA1C756-574A-44EC-85F7-0ECEF3C6CA30}">
    <text>CR3.6: f) Se han configurado perfiles de usuario y grupo.</text>
  </threadedComment>
  <threadedComment ref="T3" dT="2026-05-10T09:48:40.90" personId="{1E36ED2A-251B-4E55-B912-C68B268EB38C}" id="{24ACA38E-D36F-4BA3-B7F7-22F806EDF23E}">
    <text>CR4.1: a) Se han aplicado métodos para la recuperación del sistema operativo.</text>
  </threadedComment>
  <threadedComment ref="U3" dT="2026-05-10T09:48:40.90" personId="{1E36ED2A-251B-4E55-B912-C68B268EB38C}" id="{FFEED5D2-1C1A-46C5-AFCA-3E8316FBFF27}">
    <text>CR4.2: b) Se ha realizado la configuración para la actualización del sistema operativo.</text>
  </threadedComment>
  <threadedComment ref="V3" dT="2026-05-10T09:48:40.90" personId="{1E36ED2A-251B-4E55-B912-C68B268EB38C}" id="{8159D814-685D-4BFB-B356-1FA7C72583F5}">
    <text>CR4.3: c) Se han realizado operaciones de instalación/desinstalación de programas y aplicaciones.</text>
  </threadedComment>
  <threadedComment ref="W3" dT="2026-05-10T09:48:40.90" personId="{1E36ED2A-251B-4E55-B912-C68B268EB38C}" id="{BD9EA27E-2025-46F6-9EE3-28296D1F20FB}">
    <text>CR4.4: d) Se han utilizado los asistentes de configuración del sistema.</text>
  </threadedComment>
  <threadedComment ref="X3" dT="2026-05-10T09:48:40.90" personId="{1E36ED2A-251B-4E55-B912-C68B268EB38C}" id="{B40711AC-2E96-4AA4-9A76-49FA3A68AEA6}">
    <text>CR4.5: e) Se han ejecutado operaciones para la automatización de tareas del sistema.</text>
  </threadedComment>
  <threadedComment ref="Y3" dT="2026-05-10T09:48:40.92" personId="{1E36ED2A-251B-4E55-B912-C68B268EB38C}" id="{38BCD9F8-86FB-4FCA-9E3B-7A75C6551144}">
    <text>CR4.6: f) Se han configurado perfiles de usuario y grupo.</text>
  </threadedComment>
  <threadedComment ref="Z3" dT="2026-05-10T09:48:40.93" personId="{1E36ED2A-251B-4E55-B912-C68B268EB38C}" id="{5D4AF753-CB7A-46E9-8E48-0D88EB8492CA}">
    <text>CR5.1: a) Se han aplicado métodos para la recuperación del sistema operativo.</text>
  </threadedComment>
  <threadedComment ref="AA3" dT="2026-05-10T09:48:40.93" personId="{1E36ED2A-251B-4E55-B912-C68B268EB38C}" id="{46050C21-D319-4053-A7B1-37C187CAC33B}">
    <text>CR5.2: b) Se ha realizado la configuración para la actualización del sistema operativo.</text>
  </threadedComment>
  <threadedComment ref="AB3" dT="2026-05-10T09:48:40.93" personId="{1E36ED2A-251B-4E55-B912-C68B268EB38C}" id="{E6E0CDA7-ECAE-4F7A-8C00-CF9206982577}">
    <text>CR5.3: c) Se han realizado operaciones de instalación/desinstalación de programas y aplicaciones.</text>
  </threadedComment>
  <threadedComment ref="AC3" dT="2026-05-10T09:48:40.94" personId="{1E36ED2A-251B-4E55-B912-C68B268EB38C}" id="{6F79C7E5-8A39-4DA9-8CE3-F9641D0E4E72}">
    <text>CR5.4: d) Se han utilizado los asistentes de configuración del sistema.</text>
  </threadedComment>
  <threadedComment ref="AD3" dT="2026-05-10T09:48:40.95" personId="{1E36ED2A-251B-4E55-B912-C68B268EB38C}" id="{C69E211F-2780-476D-B161-B02F6A783A69}">
    <text>CR5.5: e) Se han ejecutado operaciones para la automatización de tareas del sistema.</text>
  </threadedComment>
  <threadedComment ref="AE3" dT="2026-05-10T09:48:40.95" personId="{1E36ED2A-251B-4E55-B912-C68B268EB38C}" id="{1A8DB484-78D5-4F33-B81E-BD8876341592}">
    <text>CR5.6: f) Se han configurado perfiles de usuario y grupo.</text>
  </threadedComment>
  <threadedComment ref="AF3" dT="2026-05-10T09:48:40.96" personId="{1E36ED2A-251B-4E55-B912-C68B268EB38C}" id="{229340F2-CD39-4590-A3FC-3943241B55F0}">
    <text>CR6.1: a) Se han aplicado métodos para la recuperación del sistema operativo.</text>
  </threadedComment>
  <threadedComment ref="AG3" dT="2026-05-10T09:48:40.96" personId="{1E36ED2A-251B-4E55-B912-C68B268EB38C}" id="{CCAB9092-1440-4C52-ACAA-7BDB2CF070D7}">
    <text>CR6.2: b) Se ha realizado la configuración para la actualización del sistema operativo.</text>
  </threadedComment>
  <threadedComment ref="AH3" dT="2026-05-10T09:48:40.97" personId="{1E36ED2A-251B-4E55-B912-C68B268EB38C}" id="{BF96EDC2-C193-40B0-8D2B-BC77384721A1}">
    <text>CR6.3: c) Se han realizado operaciones de instalación/desinstalación de programas y aplicaciones.</text>
  </threadedComment>
  <threadedComment ref="AI3" dT="2026-05-10T09:48:40.97" personId="{1E36ED2A-251B-4E55-B912-C68B268EB38C}" id="{44BA833F-2573-4258-8499-B4888B1ABB43}">
    <text>CR6.4: d) Se han utilizado los asistentes de configuración del sistema.</text>
  </threadedComment>
  <threadedComment ref="AJ3" dT="2026-05-10T09:48:41.00" personId="{1E36ED2A-251B-4E55-B912-C68B268EB38C}" id="{2F183BAC-EF7F-4208-B0BE-627BDF7D232C}">
    <text>CR6.5: e) Se han ejecutado operaciones para la automatización de tareas del sistema.</text>
  </threadedComment>
  <threadedComment ref="AK3" dT="2026-05-10T09:48:41.01" personId="{1E36ED2A-251B-4E55-B912-C68B268EB38C}" id="{09DCE491-5E96-4099-9C8C-42DEAC1BCC83}">
    <text>CR6.6: f) Se han configurado perfiles de usuario y grupo.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3" dT="2026-05-10T09:48:41.01" personId="{1E36ED2A-251B-4E55-B912-C68B268EB38C}" id="{ED116208-B661-4A8C-A211-C9707FE194DB}">
    <text>CR1.1: a) Se han descrito los bloques funcionales que componen un equipo microinformático.</text>
  </threadedComment>
  <threadedComment ref="C3" dT="2026-05-10T09:48:41.02" personId="{1E36ED2A-251B-4E55-B912-C68B268EB38C}" id="{55166725-6A9B-4D5E-8087-9254A723C2B8}">
    <text>CR1.2: b) Se han descrito los bloques funcionales más importantes de una placa base.</text>
  </threadedComment>
  <threadedComment ref="D3" dT="2026-05-10T09:48:41.02" personId="{1E36ED2A-251B-4E55-B912-C68B268EB38C}" id="{D4857731-A64A-4758-81E2-425820A3A8BB}">
    <text>CR1.3: c) Se han seleccionado las herramientas y útiles necesarios para el ensamblado de equipos microinformáticos.</text>
  </threadedComment>
  <threadedComment ref="E3" dT="2026-05-10T09:48:41.03" personId="{1E36ED2A-251B-4E55-B912-C68B268EB38C}" id="{05707103-1621-4708-B871-9EE4EFF59119}">
    <text>CR1.4: d) Se ha interpretado la documentación técnica de todos los componentes a ensamblar.</text>
  </threadedComment>
  <threadedComment ref="F3" dT="2026-05-10T09:48:41.03" personId="{1E36ED2A-251B-4E55-B912-C68B268EB38C}" id="{C4C2B0B9-44D1-4C66-A631-FD1FF0D35EBC}">
    <text>CR1.5: e) Se han ensamblado y configurado placa base, microprocesador, elementos de refrigeración, módulos de memoria y soportes de lectura/grabación.</text>
  </threadedComment>
  <threadedComment ref="G3" dT="2026-05-10T09:48:41.03" personId="{1E36ED2A-251B-4E55-B912-C68B268EB38C}" id="{57B4ECB6-8884-4FDD-8660-4997047CFC8C}">
    <text>CR1.6: f) Se han ensamblado y configurado placa base, microprocesador, elementos de refrigeración, módulos de memoria y soportes de lectura/grabación.</text>
  </threadedComment>
  <threadedComment ref="H3" dT="2026-05-10T09:48:41.04" personId="{1E36ED2A-251B-4E55-B912-C68B268EB38C}" id="{2B4FCF54-EFBE-4F97-AD24-074A5A27F9F4}">
    <text>CR2.1: a) Se han analizado las funciones del sistema operativo.</text>
  </threadedComment>
  <threadedComment ref="I3" dT="2026-05-10T09:48:41.04" personId="{1E36ED2A-251B-4E55-B912-C68B268EB38C}" id="{D7884795-6CD5-4657-997E-D20978A1A1A6}">
    <text>CR2.2: b) Se ha descrito la estructura del sistema operativo.</text>
  </threadedComment>
  <threadedComment ref="J3" dT="2026-05-10T09:48:41.04" personId="{1E36ED2A-251B-4E55-B912-C68B268EB38C}" id="{CAA87F69-063E-4829-8C8D-FCC742C1E04E}">
    <text>CR2.3: c) Se ha verificado la idoneidad del hardware.</text>
  </threadedComment>
  <threadedComment ref="K3" dT="2026-05-10T09:48:41.06" personId="{1E36ED2A-251B-4E55-B912-C68B268EB38C}" id="{42270778-9FF2-4C7E-BF42-682DC69AE904}">
    <text>CR2.4: d) Se ha seleccionado el sistema operativo.</text>
  </threadedComment>
  <threadedComment ref="L3" dT="2026-05-10T09:48:41.06" personId="{1E36ED2A-251B-4E55-B912-C68B268EB38C}" id="{E3179A9F-7292-43B4-8846-288E9C28EAA0}">
    <text>CR2.5: e) Se han configurado parámetros básicos de la instalación.</text>
  </threadedComment>
  <threadedComment ref="M3" dT="2026-05-10T09:48:41.06" personId="{1E36ED2A-251B-4E55-B912-C68B268EB38C}" id="{6FD9B73F-C392-4CC0-813B-9C9B6CC69225}">
    <text>CR2.6: f) Se han descrito las incidencias de la instalación.</text>
  </threadedComment>
  <threadedComment ref="N3" dT="2026-05-10T09:48:41.07" personId="{1E36ED2A-251B-4E55-B912-C68B268EB38C}" id="{018DB89A-E1BB-4195-8087-FB306BDE12F3}">
    <text>CR3.1: a) Se han aplicado métodos para la recuperación del sistema operativo.</text>
  </threadedComment>
  <threadedComment ref="O3" dT="2026-05-10T09:48:41.07" personId="{1E36ED2A-251B-4E55-B912-C68B268EB38C}" id="{E554C656-DC2A-4D87-8969-A8A47A3F157B}">
    <text>CR3.2: b) Se ha realizado la configuración para la actualización del sistema operativo.</text>
  </threadedComment>
  <threadedComment ref="P3" dT="2026-05-10T09:48:41.08" personId="{1E36ED2A-251B-4E55-B912-C68B268EB38C}" id="{7F00118A-6FD9-4F2E-8AE5-22FBBC40D152}">
    <text>CR3.3: c) Se han realizado operaciones de instalación/desinstalación de programas y aplicaciones.</text>
  </threadedComment>
  <threadedComment ref="Q3" dT="2026-05-10T09:48:41.08" personId="{1E36ED2A-251B-4E55-B912-C68B268EB38C}" id="{B0798BEE-6985-4FEC-BD09-2542C870350A}">
    <text>CR3.4: d) Se han utilizado los asistentes de configuración del sistema.</text>
  </threadedComment>
  <threadedComment ref="R3" dT="2026-05-10T09:48:41.09" personId="{1E36ED2A-251B-4E55-B912-C68B268EB38C}" id="{C34EE446-C990-4CD8-92E5-58E06D3E4C65}">
    <text>CR3.5: e) Se han ejecutado operaciones para la automatización de tareas del sistema.</text>
  </threadedComment>
  <threadedComment ref="S3" dT="2026-05-10T09:48:41.09" personId="{1E36ED2A-251B-4E55-B912-C68B268EB38C}" id="{36BBAA60-5EBD-4324-A715-3524CF17D6E6}">
    <text>CR3.6: f) Se han configurado perfiles de usuario y grupo.</text>
  </threadedComment>
  <threadedComment ref="T3" dT="2026-05-10T09:48:41.10" personId="{1E36ED2A-251B-4E55-B912-C68B268EB38C}" id="{871BF9B2-15E0-494E-97E8-32BD027C1BE2}">
    <text>CR4.1: a) Se han aplicado métodos para la recuperación del sistema operativo.</text>
  </threadedComment>
  <threadedComment ref="U3" dT="2026-05-10T09:48:41.10" personId="{1E36ED2A-251B-4E55-B912-C68B268EB38C}" id="{772B3361-FE55-4FCC-B80A-41786990FA7F}">
    <text>CR4.2: b) Se ha realizado la configuración para la actualización del sistema operativo.</text>
  </threadedComment>
  <threadedComment ref="V3" dT="2026-05-10T09:48:41.10" personId="{1E36ED2A-251B-4E55-B912-C68B268EB38C}" id="{90FC681C-5602-4253-93D2-6A2569C7CC59}">
    <text>CR4.3: c) Se han realizado operaciones de instalación/desinstalación de programas y aplicaciones.</text>
  </threadedComment>
  <threadedComment ref="W3" dT="2026-05-10T09:48:41.10" personId="{1E36ED2A-251B-4E55-B912-C68B268EB38C}" id="{3F785C58-0034-4429-B6AB-6590D5288C3D}">
    <text>CR4.4: d) Se han utilizado los asistentes de configuración del sistema.</text>
  </threadedComment>
  <threadedComment ref="X3" dT="2026-05-10T09:48:41.10" personId="{1E36ED2A-251B-4E55-B912-C68B268EB38C}" id="{9E842278-5375-4BBA-B537-8BE2D400FBFB}">
    <text>CR4.5: e) Se han ejecutado operaciones para la automatización de tareas del sistema.</text>
  </threadedComment>
  <threadedComment ref="Y3" dT="2026-05-10T09:48:41.12" personId="{1E36ED2A-251B-4E55-B912-C68B268EB38C}" id="{D0799891-E649-426B-B306-4AEC5EE9BCD0}">
    <text>CR4.6: f) Se han configurado perfiles de usuario y grupo.</text>
  </threadedComment>
  <threadedComment ref="Z3" dT="2026-05-10T09:48:41.13" personId="{1E36ED2A-251B-4E55-B912-C68B268EB38C}" id="{181A2C94-D621-47AB-92A3-F966285E12EB}">
    <text>CR5.1: a) Se han aplicado métodos para la recuperación del sistema operativo.</text>
  </threadedComment>
  <threadedComment ref="AA3" dT="2026-05-10T09:48:41.13" personId="{1E36ED2A-251B-4E55-B912-C68B268EB38C}" id="{FF66A2EE-DE3F-472E-8CBD-92C6C92D9241}">
    <text>CR5.2: b) Se ha realizado la configuración para la actualización del sistema operativo.</text>
  </threadedComment>
  <threadedComment ref="AB3" dT="2026-05-10T09:48:41.13" personId="{1E36ED2A-251B-4E55-B912-C68B268EB38C}" id="{C20B2D39-3B0A-4444-84DE-534C4B2AA7AE}">
    <text>CR5.3: c) Se han realizado operaciones de instalación/desinstalación de programas y aplicaciones.</text>
  </threadedComment>
  <threadedComment ref="AC3" dT="2026-05-10T09:48:41.14" personId="{1E36ED2A-251B-4E55-B912-C68B268EB38C}" id="{880C98CF-1C94-4ABD-9E6E-BA42EE61BEA2}">
    <text>CR5.4: d) Se han utilizado los asistentes de configuración del sistema.</text>
  </threadedComment>
  <threadedComment ref="AD3" dT="2026-05-10T09:48:41.14" personId="{1E36ED2A-251B-4E55-B912-C68B268EB38C}" id="{B465B287-C19D-42AA-A1DD-4F9DD4340C45}">
    <text>CR5.5: e) Se han ejecutado operaciones para la automatización de tareas del sistema.</text>
  </threadedComment>
  <threadedComment ref="AE3" dT="2026-05-10T09:48:41.15" personId="{1E36ED2A-251B-4E55-B912-C68B268EB38C}" id="{79417D86-A5E4-40EA-8F3E-1476CE6C3C7D}">
    <text>CR5.6: f) Se han configurado perfiles de usuario y grupo.</text>
  </threadedComment>
  <threadedComment ref="AF3" dT="2026-05-10T09:48:41.15" personId="{1E36ED2A-251B-4E55-B912-C68B268EB38C}" id="{B5DDC539-B2A7-4DA3-A6E9-8D073BAB743F}">
    <text>CR6.1: a) Se han aplicado métodos para la recuperación del sistema operativo.</text>
  </threadedComment>
  <threadedComment ref="AG3" dT="2026-05-10T09:48:41.16" personId="{1E36ED2A-251B-4E55-B912-C68B268EB38C}" id="{C1AF9DF9-564B-41D1-AC46-DFF3F80C9A38}">
    <text>CR6.2: b) Se ha realizado la configuración para la actualización del sistema operativo.</text>
  </threadedComment>
  <threadedComment ref="AH3" dT="2026-05-10T09:48:41.16" personId="{1E36ED2A-251B-4E55-B912-C68B268EB38C}" id="{7C6FDC1D-126B-402A-905D-FF2543297D23}">
    <text>CR6.3: c) Se han realizado operaciones de instalación/desinstalación de programas y aplicaciones.</text>
  </threadedComment>
  <threadedComment ref="AI3" dT="2026-05-10T09:48:41.17" personId="{1E36ED2A-251B-4E55-B912-C68B268EB38C}" id="{14629B36-A1DD-46DA-A4DD-AF38B885D649}">
    <text>CR6.4: d) Se han utilizado los asistentes de configuración del sistema.</text>
  </threadedComment>
  <threadedComment ref="AJ3" dT="2026-05-10T09:48:41.17" personId="{1E36ED2A-251B-4E55-B912-C68B268EB38C}" id="{C76F9D81-8E77-41FD-B00F-6C697DDF85B8}">
    <text>CR6.5: e) Se han ejecutado operaciones para la automatización de tareas del sistema.</text>
  </threadedComment>
  <threadedComment ref="AK3" dT="2026-05-10T09:48:41.18" personId="{1E36ED2A-251B-4E55-B912-C68B268EB38C}" id="{9818A657-8D6C-4D63-9F62-970BB6A9D0AF}">
    <text>CR6.6: f) Se han configurado perfiles de usuario y grupo.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3" dT="2026-05-10T09:48:41.18" personId="{1E36ED2A-251B-4E55-B912-C68B268EB38C}" id="{1518098E-B7C1-4CA8-B0AE-BD0D0A5DEBF0}">
    <text>CR1.1: a) Se han descrito los bloques funcionales que componen un equipo microinformático.</text>
  </threadedComment>
  <threadedComment ref="C3" dT="2026-05-10T09:48:41.18" personId="{1E36ED2A-251B-4E55-B912-C68B268EB38C}" id="{3849ABFA-7014-4A76-B048-D98216575C6F}">
    <text>CR1.2: b) Se han descrito los bloques funcionales más importantes de una placa base.</text>
  </threadedComment>
  <threadedComment ref="D3" dT="2026-05-10T09:48:41.19" personId="{1E36ED2A-251B-4E55-B912-C68B268EB38C}" id="{53AC8FE2-AF8B-43C3-9AFC-D3A05C5E1528}">
    <text>CR1.3: c) Se han seleccionado las herramientas y útiles necesarios para el ensamblado de equipos microinformáticos.</text>
  </threadedComment>
  <threadedComment ref="E3" dT="2026-05-10T09:48:41.19" personId="{1E36ED2A-251B-4E55-B912-C68B268EB38C}" id="{4CDBD1CE-7A51-4123-9523-D3F2BFBFD2D0}">
    <text>CR1.4: d) Se ha interpretado la documentación técnica de todos los componentes a ensamblar.</text>
  </threadedComment>
  <threadedComment ref="F3" dT="2026-05-10T09:48:41.20" personId="{1E36ED2A-251B-4E55-B912-C68B268EB38C}" id="{28F66AFC-1899-4580-A77B-DD30C9DD5198}">
    <text>CR1.5: e) Se han ensamblado y configurado placa base, microprocesador, elementos de refrigeración, módulos de memoria y soportes de lectura/grabación.</text>
  </threadedComment>
  <threadedComment ref="G3" dT="2026-05-10T09:48:41.47" personId="{1E36ED2A-251B-4E55-B912-C68B268EB38C}" id="{E290B67A-2BC8-4D72-957B-8A5D6BA014A1}">
    <text>CR1.6: f) Se han ensamblado y configurado placa base, microprocesador, elementos de refrigeración, módulos de memoria y soportes de lectura/grabación.</text>
  </threadedComment>
  <threadedComment ref="H3" dT="2026-05-10T09:48:41.47" personId="{1E36ED2A-251B-4E55-B912-C68B268EB38C}" id="{94916CC0-80D9-4C9A-9A5B-846BF143E3AE}">
    <text>CR2.1: a) Se han analizado las funciones del sistema operativo.</text>
  </threadedComment>
  <threadedComment ref="I3" dT="2026-05-10T09:48:41.48" personId="{1E36ED2A-251B-4E55-B912-C68B268EB38C}" id="{4AC46289-9697-491D-AB7E-957AF092E76A}">
    <text>CR2.2: b) Se ha descrito la estructura del sistema operativo.</text>
  </threadedComment>
  <threadedComment ref="J3" dT="2026-05-10T09:48:41.48" personId="{1E36ED2A-251B-4E55-B912-C68B268EB38C}" id="{BF189BB8-0533-4DF3-9E3C-C221A0F00B15}">
    <text>CR2.3: c) Se ha verificado la idoneidad del hardware.</text>
  </threadedComment>
  <threadedComment ref="K3" dT="2026-05-10T09:48:41.49" personId="{1E36ED2A-251B-4E55-B912-C68B268EB38C}" id="{BF56F283-C5C3-4936-95CF-2B8ADD1D435A}">
    <text>CR2.4: d) Se ha seleccionado el sistema operativo.</text>
  </threadedComment>
  <threadedComment ref="L3" dT="2026-05-10T09:48:41.49" personId="{1E36ED2A-251B-4E55-B912-C68B268EB38C}" id="{16C317A1-EFA9-4F97-B35D-89521F0FDFAB}">
    <text>CR2.5: e) Se han configurado parámetros básicos de la instalación.</text>
  </threadedComment>
  <threadedComment ref="M3" dT="2026-05-10T09:48:41.49" personId="{1E36ED2A-251B-4E55-B912-C68B268EB38C}" id="{6839B5D7-193A-45FD-959D-BE326F0B3BBF}">
    <text>CR2.6: f) Se han descrito las incidencias de la instalación.</text>
  </threadedComment>
  <threadedComment ref="N3" dT="2026-05-10T09:48:41.51" personId="{1E36ED2A-251B-4E55-B912-C68B268EB38C}" id="{213DE47E-440B-423C-833D-C558A2047538}">
    <text>CR3.1: a) Se han aplicado métodos para la recuperación del sistema operativo.</text>
  </threadedComment>
  <threadedComment ref="O3" dT="2026-05-10T09:48:41.51" personId="{1E36ED2A-251B-4E55-B912-C68B268EB38C}" id="{26D98AF6-264F-4075-BECB-7865773DDB89}">
    <text>CR3.2: b) Se ha realizado la configuración para la actualización del sistema operativo.</text>
  </threadedComment>
  <threadedComment ref="P3" dT="2026-05-10T09:48:41.52" personId="{1E36ED2A-251B-4E55-B912-C68B268EB38C}" id="{8FC41BDF-4A34-465F-80C2-5DEEA746BE4D}">
    <text>CR3.3: c) Se han realizado operaciones de instalación/desinstalación de programas y aplicaciones.</text>
  </threadedComment>
  <threadedComment ref="Q3" dT="2026-05-10T09:48:41.52" personId="{1E36ED2A-251B-4E55-B912-C68B268EB38C}" id="{140E8302-1E1E-43B3-8AF4-AA59848F7C7F}">
    <text>CR3.4: d) Se han utilizado los asistentes de configuración del sistema.</text>
  </threadedComment>
  <threadedComment ref="R3" dT="2026-05-10T09:48:41.53" personId="{1E36ED2A-251B-4E55-B912-C68B268EB38C}" id="{A7CA5D50-188A-4A65-B0FE-C7DC4F1516E0}">
    <text>CR3.5: e) Se han ejecutado operaciones para la automatización de tareas del sistema.</text>
  </threadedComment>
  <threadedComment ref="S3" dT="2026-05-10T09:48:41.53" personId="{1E36ED2A-251B-4E55-B912-C68B268EB38C}" id="{7E4B9BBF-2E0E-4DC5-8D38-47613598E2DA}">
    <text>CR3.6: f) Se han configurado perfiles de usuario y grupo.</text>
  </threadedComment>
  <threadedComment ref="T3" dT="2026-05-10T09:48:41.54" personId="{1E36ED2A-251B-4E55-B912-C68B268EB38C}" id="{20006CA6-B6F0-4752-8572-3B7D7B1F86F5}">
    <text>CR4.1: a) Se han aplicado métodos para la recuperación del sistema operativo.</text>
  </threadedComment>
  <threadedComment ref="U3" dT="2026-05-10T09:48:41.54" personId="{1E36ED2A-251B-4E55-B912-C68B268EB38C}" id="{893435E2-E762-48AE-9300-AD46A9B2200B}">
    <text>CR4.2: b) Se ha realizado la configuración para la actualización del sistema operativo.</text>
  </threadedComment>
  <threadedComment ref="V3" dT="2026-05-10T09:48:41.54" personId="{1E36ED2A-251B-4E55-B912-C68B268EB38C}" id="{9B9A4645-4D7B-4951-BC34-4FEB15C24572}">
    <text>CR4.3: c) Se han realizado operaciones de instalación/desinstalación de programas y aplicaciones.</text>
  </threadedComment>
  <threadedComment ref="W3" dT="2026-05-10T09:48:41.55" personId="{1E36ED2A-251B-4E55-B912-C68B268EB38C}" id="{7B7ECA6C-E27C-4535-83C7-F59A3DC602A7}">
    <text>CR4.4: d) Se han utilizado los asistentes de configuración del sistema.</text>
  </threadedComment>
  <threadedComment ref="X3" dT="2026-05-10T09:48:41.55" personId="{1E36ED2A-251B-4E55-B912-C68B268EB38C}" id="{171F6CED-11A2-44D1-AF5B-4EDF11B98455}">
    <text>CR4.5: e) Se han ejecutado operaciones para la automatización de tareas del sistema.</text>
  </threadedComment>
  <threadedComment ref="Y3" dT="2026-05-10T09:48:41.56" personId="{1E36ED2A-251B-4E55-B912-C68B268EB38C}" id="{29096A6C-731B-4B98-843C-F4CAF46E7493}">
    <text>CR4.6: f) Se han configurado perfiles de usuario y grupo.</text>
  </threadedComment>
  <threadedComment ref="Z3" dT="2026-05-10T09:48:41.56" personId="{1E36ED2A-251B-4E55-B912-C68B268EB38C}" id="{C95FE91A-1331-47D1-A59B-260012D5DB7E}">
    <text>CR5.1: a) Se han aplicado métodos para la recuperación del sistema operativo.</text>
  </threadedComment>
  <threadedComment ref="AA3" dT="2026-05-10T09:48:41.57" personId="{1E36ED2A-251B-4E55-B912-C68B268EB38C}" id="{C7E5B4A5-0B1C-4DED-9131-6D4BEF298EB5}">
    <text>CR5.2: b) Se ha realizado la configuración para la actualización del sistema operativo.</text>
  </threadedComment>
  <threadedComment ref="AB3" dT="2026-05-10T09:48:41.57" personId="{1E36ED2A-251B-4E55-B912-C68B268EB38C}" id="{6C4FA27C-E61D-4E2A-B595-12DE05055470}">
    <text>CR5.3: c) Se han realizado operaciones de instalación/desinstalación de programas y aplicaciones.</text>
  </threadedComment>
  <threadedComment ref="AC3" dT="2026-05-10T09:48:41.58" personId="{1E36ED2A-251B-4E55-B912-C68B268EB38C}" id="{4E200D2D-CCFA-4BAF-BC29-9FB77E35EA76}">
    <text>CR5.4: d) Se han utilizado los asistentes de configuración del sistema.</text>
  </threadedComment>
  <threadedComment ref="AD3" dT="2026-05-10T09:48:41.58" personId="{1E36ED2A-251B-4E55-B912-C68B268EB38C}" id="{F8B21EB0-B50A-44AA-961F-7EE189A15434}">
    <text>CR5.5: e) Se han ejecutado operaciones para la automatización de tareas del sistema.</text>
  </threadedComment>
  <threadedComment ref="AE3" dT="2026-05-10T09:48:41.59" personId="{1E36ED2A-251B-4E55-B912-C68B268EB38C}" id="{7C8065A6-3D38-403D-92A1-801A40E68B76}">
    <text>CR5.6: f) Se han configurado perfiles de usuario y grupo.</text>
  </threadedComment>
  <threadedComment ref="AF3" dT="2026-05-10T09:48:41.59" personId="{1E36ED2A-251B-4E55-B912-C68B268EB38C}" id="{3A3F9951-63A1-4ECE-B668-2CDC0285261D}">
    <text>CR6.1: a) Se han aplicado métodos para la recuperación del sistema operativo.</text>
  </threadedComment>
  <threadedComment ref="AG3" dT="2026-05-10T09:48:41.60" personId="{1E36ED2A-251B-4E55-B912-C68B268EB38C}" id="{4C7DE83A-08D2-485F-A4B1-8F9F41AA73E0}">
    <text>CR6.2: b) Se ha realizado la configuración para la actualización del sistema operativo.</text>
  </threadedComment>
  <threadedComment ref="AH3" dT="2026-05-10T09:48:41.60" personId="{1E36ED2A-251B-4E55-B912-C68B268EB38C}" id="{C934FBD8-CA88-42C2-B30B-3F8CAE547975}">
    <text>CR6.3: c) Se han realizado operaciones de instalación/desinstalación de programas y aplicaciones.</text>
  </threadedComment>
  <threadedComment ref="AI3" dT="2026-05-10T09:48:41.61" personId="{1E36ED2A-251B-4E55-B912-C68B268EB38C}" id="{06C1C208-53ED-45FF-ACBE-42B34726EF1C}">
    <text>CR6.4: d) Se han utilizado los asistentes de configuración del sistema.</text>
  </threadedComment>
  <threadedComment ref="AJ3" dT="2026-05-10T09:48:41.62" personId="{1E36ED2A-251B-4E55-B912-C68B268EB38C}" id="{BDD041D9-8E61-4FF2-BFD5-4860920B65B1}">
    <text>CR6.5: e) Se han ejecutado operaciones para la automatización de tareas del sistema.</text>
  </threadedComment>
  <threadedComment ref="AK3" dT="2026-05-10T09:48:41.62" personId="{1E36ED2A-251B-4E55-B912-C68B268EB38C}" id="{32676C58-5CBC-4E14-9783-261BBB4B3103}">
    <text>CR6.6: f) Se han configurado perfiles de usuario y grupo.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B3" dT="2026-05-10T09:48:41.63" personId="{1E36ED2A-251B-4E55-B912-C68B268EB38C}" id="{705E46EE-A249-47B5-BBD0-53DE35FF5FB6}">
    <text>CR1.1: a) Se han descrito los bloques funcionales que componen un equipo microinformático.</text>
  </threadedComment>
  <threadedComment ref="C3" dT="2026-05-10T09:48:41.63" personId="{1E36ED2A-251B-4E55-B912-C68B268EB38C}" id="{B21C24D2-79BF-40DB-81AF-6BC91B8F13D5}">
    <text>CR1.2: b) Se han descrito los bloques funcionales más importantes de una placa base.</text>
  </threadedComment>
  <threadedComment ref="D3" dT="2026-05-10T09:48:41.63" personId="{1E36ED2A-251B-4E55-B912-C68B268EB38C}" id="{34E2F964-B212-4F43-9E39-CF2DACD0300D}">
    <text>CR1.3: c) Se han seleccionado las herramientas y útiles necesarios para el ensamblado de equipos microinformáticos.</text>
  </threadedComment>
  <threadedComment ref="E3" dT="2026-05-10T09:48:41.64" personId="{1E36ED2A-251B-4E55-B912-C68B268EB38C}" id="{B819F842-21AE-484F-BBE4-461935E769F6}">
    <text>CR1.4: d) Se ha interpretado la documentación técnica de todos los componentes a ensamblar.</text>
  </threadedComment>
  <threadedComment ref="F3" dT="2026-05-10T09:48:41.65" personId="{1E36ED2A-251B-4E55-B912-C68B268EB38C}" id="{540E6D92-986F-4956-A751-32E00D2D17E4}">
    <text>CR1.5: e) Se han ensamblado y configurado placa base, microprocesador, elementos de refrigeración, módulos de memoria y soportes de lectura/grabación.</text>
  </threadedComment>
  <threadedComment ref="G3" dT="2026-05-10T09:48:41.65" personId="{1E36ED2A-251B-4E55-B912-C68B268EB38C}" id="{5BA17887-3C24-4218-989D-2B8CB8C9472B}">
    <text>CR1.6: f) Se han ensamblado y configurado placa base, microprocesador, elementos de refrigeración, módulos de memoria y soportes de lectura/grabación.</text>
  </threadedComment>
  <threadedComment ref="H3" dT="2026-05-10T09:48:41.66" personId="{1E36ED2A-251B-4E55-B912-C68B268EB38C}" id="{A3D44D99-1B54-4840-87BE-56E054CA8326}">
    <text>CR2.1: a) Se han analizado las funciones del sistema operativo.</text>
  </threadedComment>
  <threadedComment ref="I3" dT="2026-05-10T09:48:41.66" personId="{1E36ED2A-251B-4E55-B912-C68B268EB38C}" id="{195507AF-1B54-4161-816F-121DAC870D82}">
    <text>CR2.2: b) Se ha descrito la estructura del sistema operativo.</text>
  </threadedComment>
  <threadedComment ref="J3" dT="2026-05-10T09:48:41.67" personId="{1E36ED2A-251B-4E55-B912-C68B268EB38C}" id="{5AA8BB1F-31D8-4198-A0C8-83ABA947DA10}">
    <text>CR2.3: c) Se ha verificado la idoneidad del hardware.</text>
  </threadedComment>
  <threadedComment ref="K3" dT="2026-05-10T09:48:41.68" personId="{1E36ED2A-251B-4E55-B912-C68B268EB38C}" id="{502C0864-1F72-4121-8909-6A6D3DF51F64}">
    <text>CR2.4: d) Se ha seleccionado el sistema operativo.</text>
  </threadedComment>
  <threadedComment ref="L3" dT="2026-05-10T09:48:41.69" personId="{1E36ED2A-251B-4E55-B912-C68B268EB38C}" id="{526F5F2D-1C64-48B1-913E-D9DA9D3977D0}">
    <text>CR2.5: e) Se han configurado parámetros básicos de la instalación.</text>
  </threadedComment>
  <threadedComment ref="M3" dT="2026-05-10T09:48:41.69" personId="{1E36ED2A-251B-4E55-B912-C68B268EB38C}" id="{268F92A0-22B1-43C3-B419-647F94978695}">
    <text>CR2.6: f) Se han descrito las incidencias de la instalación.</text>
  </threadedComment>
  <threadedComment ref="N3" dT="2026-05-10T09:48:41.70" personId="{1E36ED2A-251B-4E55-B912-C68B268EB38C}" id="{5B15208B-6D87-418D-98D4-3EF68CAC6D16}">
    <text>CR3.1: a) Se han aplicado métodos para la recuperación del sistema operativo.</text>
  </threadedComment>
  <threadedComment ref="O3" dT="2026-05-10T09:48:41.70" personId="{1E36ED2A-251B-4E55-B912-C68B268EB38C}" id="{8675A65A-B32F-4B24-8BAA-7C3B5FE75DB2}">
    <text>CR3.2: b) Se ha realizado la configuración para la actualización del sistema operativo.</text>
  </threadedComment>
  <threadedComment ref="P3" dT="2026-05-10T09:48:41.71" personId="{1E36ED2A-251B-4E55-B912-C68B268EB38C}" id="{F6F033DF-A0FC-487B-981F-806FDDC22600}">
    <text>CR3.3: c) Se han realizado operaciones de instalación/desinstalación de programas y aplicaciones.</text>
  </threadedComment>
  <threadedComment ref="Q3" dT="2026-05-10T09:48:41.71" personId="{1E36ED2A-251B-4E55-B912-C68B268EB38C}" id="{E4B04FB3-5EF2-4446-87F3-3654A899FA23}">
    <text>CR3.4: d) Se han utilizado los asistentes de configuración del sistema.</text>
  </threadedComment>
  <threadedComment ref="R3" dT="2026-05-10T09:48:41.72" personId="{1E36ED2A-251B-4E55-B912-C68B268EB38C}" id="{CB1CB9D2-0D0B-4595-AD8E-18DA849C32EC}">
    <text>CR3.5: e) Se han ejecutado operaciones para la automatización de tareas del sistema.</text>
  </threadedComment>
  <threadedComment ref="S3" dT="2026-05-10T09:48:41.72" personId="{1E36ED2A-251B-4E55-B912-C68B268EB38C}" id="{2E125790-1DB2-4243-A8EC-781C85C71D57}">
    <text>CR3.6: f) Se han configurado perfiles de usuario y grupo.</text>
  </threadedComment>
  <threadedComment ref="T3" dT="2026-05-10T09:48:41.73" personId="{1E36ED2A-251B-4E55-B912-C68B268EB38C}" id="{C206EEBD-DA52-4335-83BB-02167528BE86}">
    <text>CR4.1: a) Se han aplicado métodos para la recuperación del sistema operativo.</text>
  </threadedComment>
  <threadedComment ref="U3" dT="2026-05-10T09:48:41.73" personId="{1E36ED2A-251B-4E55-B912-C68B268EB38C}" id="{28EE6099-D8DD-4371-A84D-2FBB5C99AD3E}">
    <text>CR4.2: b) Se ha realizado la configuración para la actualización del sistema operativo.</text>
  </threadedComment>
  <threadedComment ref="V3" dT="2026-05-10T09:48:41.74" personId="{1E36ED2A-251B-4E55-B912-C68B268EB38C}" id="{3F4CA646-D1F7-4D7B-B12E-C65FD39EC695}">
    <text>CR4.3: c) Se han realizado operaciones de instalación/desinstalación de programas y aplicaciones.</text>
  </threadedComment>
  <threadedComment ref="W3" dT="2026-05-10T09:48:41.74" personId="{1E36ED2A-251B-4E55-B912-C68B268EB38C}" id="{A8C0D0D2-995B-4EFF-AF89-2066397140B7}">
    <text>CR4.4: d) Se han utilizado los asistentes de configuración del sistema.</text>
  </threadedComment>
  <threadedComment ref="X3" dT="2026-05-10T09:48:41.75" personId="{1E36ED2A-251B-4E55-B912-C68B268EB38C}" id="{7948D3D4-439C-4228-8EF6-29D683F13A95}">
    <text>CR4.5: e) Se han ejecutado operaciones para la automatización de tareas del sistema.</text>
  </threadedComment>
  <threadedComment ref="Y3" dT="2026-05-10T09:48:41.75" personId="{1E36ED2A-251B-4E55-B912-C68B268EB38C}" id="{E0219611-538A-41A5-B2A6-AA63D8E28158}">
    <text>CR4.6: f) Se han configurado perfiles de usuario y grupo.</text>
  </threadedComment>
  <threadedComment ref="Z3" dT="2026-05-10T09:48:41.76" personId="{1E36ED2A-251B-4E55-B912-C68B268EB38C}" id="{DD5DFA2B-29C4-47D5-A147-DD79EF020D65}">
    <text>CR5.1: a) Se han aplicado métodos para la recuperación del sistema operativo.</text>
  </threadedComment>
  <threadedComment ref="AA3" dT="2026-05-10T09:48:41.77" personId="{1E36ED2A-251B-4E55-B912-C68B268EB38C}" id="{A8DA7880-69A6-4AF9-A6E0-A9FE9BD046C5}">
    <text>CR5.2: b) Se ha realizado la configuración para la actualización del sistema operativo.</text>
  </threadedComment>
  <threadedComment ref="AB3" dT="2026-05-10T09:48:41.77" personId="{1E36ED2A-251B-4E55-B912-C68B268EB38C}" id="{91A52ACC-E0D8-4FF4-B909-CAA24FD6C2A7}">
    <text>CR5.3: c) Se han realizado operaciones de instalación/desinstalación de programas y aplicaciones.</text>
  </threadedComment>
  <threadedComment ref="AC3" dT="2026-05-10T09:48:41.77" personId="{1E36ED2A-251B-4E55-B912-C68B268EB38C}" id="{AF2F95A2-A052-4695-BBA3-F3E5BBBAB6DB}">
    <text>CR5.4: d) Se han utilizado los asistentes de configuración del sistema.</text>
  </threadedComment>
  <threadedComment ref="AD3" dT="2026-05-10T09:48:41.77" personId="{1E36ED2A-251B-4E55-B912-C68B268EB38C}" id="{A19ECB5C-CC26-4B4D-9730-34C87BF69D6F}">
    <text>CR5.5: e) Se han ejecutado operaciones para la automatización de tareas del sistema.</text>
  </threadedComment>
  <threadedComment ref="AE3" dT="2026-05-10T09:48:41.77" personId="{1E36ED2A-251B-4E55-B912-C68B268EB38C}" id="{3147AA7B-447B-44C3-B9F7-9FABDEAE7002}">
    <text>CR5.6: f) Se han configurado perfiles de usuario y grupo.</text>
  </threadedComment>
  <threadedComment ref="AF3" dT="2026-05-10T09:48:41.79" personId="{1E36ED2A-251B-4E55-B912-C68B268EB38C}" id="{63B7E169-271E-4B7D-A98C-731445721245}">
    <text>CR6.1: a) Se han aplicado métodos para la recuperación del sistema operativo.</text>
  </threadedComment>
  <threadedComment ref="AG3" dT="2026-05-10T09:48:41.80" personId="{1E36ED2A-251B-4E55-B912-C68B268EB38C}" id="{D99C7161-F72D-4301-BA2E-893AEC028066}">
    <text>CR6.2: b) Se ha realizado la configuración para la actualización del sistema operativo.</text>
  </threadedComment>
  <threadedComment ref="AH3" dT="2026-05-10T09:48:41.80" personId="{1E36ED2A-251B-4E55-B912-C68B268EB38C}" id="{98EBCFA9-F3AD-4B2E-AFAE-451E10513F4C}">
    <text>CR6.3: c) Se han realizado operaciones de instalación/desinstalación de programas y aplicaciones.</text>
  </threadedComment>
  <threadedComment ref="AI3" dT="2026-05-10T09:48:41.81" personId="{1E36ED2A-251B-4E55-B912-C68B268EB38C}" id="{E254A023-8814-48CF-9B09-262454248DD8}">
    <text>CR6.4: d) Se han utilizado los asistentes de configuración del sistema.</text>
  </threadedComment>
  <threadedComment ref="AJ3" dT="2026-05-10T09:48:41.81" personId="{1E36ED2A-251B-4E55-B912-C68B268EB38C}" id="{FA96BB3B-3036-4B8C-BC9C-FB1C7B5E20AB}">
    <text>CR6.5: e) Se han ejecutado operaciones para la automatización de tareas del sistema.</text>
  </threadedComment>
  <threadedComment ref="AK3" dT="2026-05-10T09:48:41.82" personId="{1E36ED2A-251B-4E55-B912-C68B268EB38C}" id="{C6BECB63-6ADB-4EB8-945F-5D62432384BF}">
    <text>CR6.6: f) Se han configurado perfiles de usuario y grupo.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3" dT="2026-05-10T09:48:41.82" personId="{1E36ED2A-251B-4E55-B912-C68B268EB38C}" id="{340AE17E-8237-4990-BB89-5C2FE0233396}">
    <text>CR1.1: a) Se han descrito los bloques funcionales que componen un equipo microinformático.</text>
  </threadedComment>
  <threadedComment ref="C3" dT="2026-05-10T09:48:41.83" personId="{1E36ED2A-251B-4E55-B912-C68B268EB38C}" id="{E1E7AA10-1EF6-4B38-9195-9C8D6EB2C7A8}">
    <text>CR1.2: b) Se han descrito los bloques funcionales más importantes de una placa base.</text>
  </threadedComment>
  <threadedComment ref="D3" dT="2026-05-10T09:48:41.83" personId="{1E36ED2A-251B-4E55-B912-C68B268EB38C}" id="{E6DA2B25-27EC-43C1-8B39-E7F7FDEC97F3}">
    <text>CR1.3: c) Se han seleccionado las herramientas y útiles necesarios para el ensamblado de equipos microinformáticos.</text>
  </threadedComment>
  <threadedComment ref="E3" dT="2026-05-10T09:48:41.84" personId="{1E36ED2A-251B-4E55-B912-C68B268EB38C}" id="{9CBFF0BC-AADB-49DA-BA64-5A3BA2F688E3}">
    <text>CR1.4: d) Se ha interpretado la documentación técnica de todos los componentes a ensamblar.</text>
  </threadedComment>
  <threadedComment ref="F3" dT="2026-05-10T09:48:41.84" personId="{1E36ED2A-251B-4E55-B912-C68B268EB38C}" id="{093B93A3-76D2-441E-9433-2E0C053FBB5C}">
    <text>CR1.5: e) Se han ensamblado y configurado placa base, microprocesador, elementos de refrigeración, módulos de memoria y soportes de lectura/grabación.</text>
  </threadedComment>
  <threadedComment ref="G3" dT="2026-05-10T09:48:41.85" personId="{1E36ED2A-251B-4E55-B912-C68B268EB38C}" id="{7972E89A-557E-4961-8505-D714D134AFC6}">
    <text>CR1.6: f) Se han ensamblado y configurado placa base, microprocesador, elementos de refrigeración, módulos de memoria y soportes de lectura/grabación.</text>
  </threadedComment>
  <threadedComment ref="H3" dT="2026-05-10T09:48:41.85" personId="{1E36ED2A-251B-4E55-B912-C68B268EB38C}" id="{1E4ECFE3-EB0F-49AB-8F0C-7630FFF35045}">
    <text>CR2.1: a) Se han analizado las funciones del sistema operativo.</text>
  </threadedComment>
  <threadedComment ref="I3" dT="2026-05-10T09:48:41.86" personId="{1E36ED2A-251B-4E55-B912-C68B268EB38C}" id="{23C463D3-A31E-4B75-B13A-2A38866B1D54}">
    <text>CR2.2: b) Se ha descrito la estructura del sistema operativo.</text>
  </threadedComment>
  <threadedComment ref="J3" dT="2026-05-10T09:48:41.86" personId="{1E36ED2A-251B-4E55-B912-C68B268EB38C}" id="{66B2DD05-8A06-4C7C-AF44-4134673B11CC}">
    <text>CR2.3: c) Se ha verificado la idoneidad del hardware.</text>
  </threadedComment>
  <threadedComment ref="K3" dT="2026-05-10T09:48:41.87" personId="{1E36ED2A-251B-4E55-B912-C68B268EB38C}" id="{658F8275-6430-4D39-8418-43E8D30AE9E8}">
    <text>CR2.4: d) Se ha seleccionado el sistema operativo.</text>
  </threadedComment>
  <threadedComment ref="L3" dT="2026-05-10T09:48:41.87" personId="{1E36ED2A-251B-4E55-B912-C68B268EB38C}" id="{F11E2190-09B9-40FF-B4C0-DFD2FE249D67}">
    <text>CR2.5: e) Se han configurado parámetros básicos de la instalación.</text>
  </threadedComment>
  <threadedComment ref="M3" dT="2026-05-10T09:48:41.88" personId="{1E36ED2A-251B-4E55-B912-C68B268EB38C}" id="{52845149-ADFD-45B0-9FA1-F803F3174B9F}">
    <text>CR2.6: f) Se han descrito las incidencias de la instalación.</text>
  </threadedComment>
  <threadedComment ref="N3" dT="2026-05-10T09:48:41.91" personId="{1E36ED2A-251B-4E55-B912-C68B268EB38C}" id="{BE9C8A8A-844D-4BF0-93D8-42D3F96E8065}">
    <text>CR3.1: a) Se han aplicado métodos para la recuperación del sistema operativo.</text>
  </threadedComment>
  <threadedComment ref="O3" dT="2026-05-10T09:48:41.91" personId="{1E36ED2A-251B-4E55-B912-C68B268EB38C}" id="{B6E9C6A9-22A9-4EE7-9773-C264D1257146}">
    <text>CR3.2: b) Se ha realizado la configuración para la actualización del sistema operativo.</text>
  </threadedComment>
  <threadedComment ref="P3" dT="2026-05-10T09:48:41.91" personId="{1E36ED2A-251B-4E55-B912-C68B268EB38C}" id="{56B1E930-1CC1-4F38-A234-67EB2A685716}">
    <text>CR3.3: c) Se han realizado operaciones de instalación/desinstalación de programas y aplicaciones.</text>
  </threadedComment>
  <threadedComment ref="Q3" dT="2026-05-10T09:48:41.91" personId="{1E36ED2A-251B-4E55-B912-C68B268EB38C}" id="{C668FFEB-7622-483C-9C3B-665EA3A908AF}">
    <text>CR3.4: d) Se han utilizado los asistentes de configuración del sistema.</text>
  </threadedComment>
  <threadedComment ref="R3" dT="2026-05-10T09:48:41.93" personId="{1E36ED2A-251B-4E55-B912-C68B268EB38C}" id="{BA51288F-0177-4C46-BEB3-95A19705D06C}">
    <text>CR3.5: e) Se han ejecutado operaciones para la automatización de tareas del sistema.</text>
  </threadedComment>
  <threadedComment ref="S3" dT="2026-05-10T09:48:41.93" personId="{1E36ED2A-251B-4E55-B912-C68B268EB38C}" id="{A4AD909F-C86B-4D65-9A9B-ADCF8678CDD5}">
    <text>CR3.6: f) Se han configurado perfiles de usuario y grupo.</text>
  </threadedComment>
  <threadedComment ref="T3" dT="2026-05-10T09:48:41.93" personId="{1E36ED2A-251B-4E55-B912-C68B268EB38C}" id="{C85F0580-990A-4B07-9587-A9EBE4E57727}">
    <text>CR4.1: a) Se han aplicado métodos para la recuperación del sistema operativo.</text>
  </threadedComment>
  <threadedComment ref="U3" dT="2026-05-10T09:48:41.94" personId="{1E36ED2A-251B-4E55-B912-C68B268EB38C}" id="{FE597354-46E2-4AA7-AC6E-C196EDBCF72E}">
    <text>CR4.2: b) Se ha realizado la configuración para la actualización del sistema operativo.</text>
  </threadedComment>
  <threadedComment ref="V3" dT="2026-05-10T09:48:41.95" personId="{1E36ED2A-251B-4E55-B912-C68B268EB38C}" id="{033AD859-2BC7-47B7-9016-FD67940B7612}">
    <text>CR4.3: c) Se han realizado operaciones de instalación/desinstalación de programas y aplicaciones.</text>
  </threadedComment>
  <threadedComment ref="W3" dT="2026-05-10T09:48:41.95" personId="{1E36ED2A-251B-4E55-B912-C68B268EB38C}" id="{5ADF4DCE-7995-4412-AE9D-4C08B30F4A64}">
    <text>CR4.4: d) Se han utilizado los asistentes de configuración del sistema.</text>
  </threadedComment>
  <threadedComment ref="X3" dT="2026-05-10T09:48:41.96" personId="{1E36ED2A-251B-4E55-B912-C68B268EB38C}" id="{65A66026-6B9E-402B-9942-DC918B45D9A8}">
    <text>CR4.5: e) Se han ejecutado operaciones para la automatización de tareas del sistema.</text>
  </threadedComment>
  <threadedComment ref="Y3" dT="2026-05-10T09:48:41.96" personId="{1E36ED2A-251B-4E55-B912-C68B268EB38C}" id="{76110B99-699D-41AB-8359-55B0E79B4ECB}">
    <text>CR4.6: f) Se han configurado perfiles de usuario y grupo.</text>
  </threadedComment>
  <threadedComment ref="Z3" dT="2026-05-10T09:48:41.96" personId="{1E36ED2A-251B-4E55-B912-C68B268EB38C}" id="{53B765B2-38EE-4BBF-A123-6F719FFA1131}">
    <text>CR5.1: a) Se han aplicado métodos para la recuperación del sistema operativo.</text>
  </threadedComment>
  <threadedComment ref="AA3" dT="2026-05-10T09:48:41.96" personId="{1E36ED2A-251B-4E55-B912-C68B268EB38C}" id="{A18259E5-3514-4074-B428-38D99AAD66E4}">
    <text>CR5.2: b) Se ha realizado la configuración para la actualización del sistema operativo.</text>
  </threadedComment>
  <threadedComment ref="AB3" dT="2026-05-10T09:48:41.98" personId="{1E36ED2A-251B-4E55-B912-C68B268EB38C}" id="{459F3991-E387-4018-AA2D-6E25B4FB360E}">
    <text>CR5.3: c) Se han realizado operaciones de instalación/desinstalación de programas y aplicaciones.</text>
  </threadedComment>
  <threadedComment ref="AC3" dT="2026-05-10T09:48:41.98" personId="{1E36ED2A-251B-4E55-B912-C68B268EB38C}" id="{2FAE71E9-1815-4EB0-AC46-2697951991F9}">
    <text>CR5.4: d) Se han utilizado los asistentes de configuración del sistema.</text>
  </threadedComment>
  <threadedComment ref="AD3" dT="2026-05-10T09:48:41.99" personId="{1E36ED2A-251B-4E55-B912-C68B268EB38C}" id="{E93DB43D-AAA7-4BD2-B07B-F3EAD2874BBF}">
    <text>CR5.5: e) Se han ejecutado operaciones para la automatización de tareas del sistema.</text>
  </threadedComment>
  <threadedComment ref="AE3" dT="2026-05-10T09:48:41.99" personId="{1E36ED2A-251B-4E55-B912-C68B268EB38C}" id="{EC0BB07C-23FD-4F02-806E-745E0EB333BC}">
    <text>CR5.6: f) Se han configurado perfiles de usuario y grupo.</text>
  </threadedComment>
  <threadedComment ref="AF3" dT="2026-05-10T09:48:42.00" personId="{1E36ED2A-251B-4E55-B912-C68B268EB38C}" id="{C2D595D0-8E02-4C86-B46D-9F6749A4E9C2}">
    <text>CR6.1: a) Se han aplicado métodos para la recuperación del sistema operativo.</text>
  </threadedComment>
  <threadedComment ref="AG3" dT="2026-05-10T09:48:42.00" personId="{1E36ED2A-251B-4E55-B912-C68B268EB38C}" id="{A74D1C87-DB1B-4D27-A74B-760099CDF0B9}">
    <text>CR6.2: b) Se ha realizado la configuración para la actualización del sistema operativo.</text>
  </threadedComment>
  <threadedComment ref="AH3" dT="2026-05-10T09:48:42.01" personId="{1E36ED2A-251B-4E55-B912-C68B268EB38C}" id="{2703CC0D-C89F-4E7B-AA4A-59F822DD9A5A}">
    <text>CR6.3: c) Se han realizado operaciones de instalación/desinstalación de programas y aplicaciones.</text>
  </threadedComment>
  <threadedComment ref="AI3" dT="2026-05-10T09:48:42.01" personId="{1E36ED2A-251B-4E55-B912-C68B268EB38C}" id="{B058D6B5-75BD-4206-975C-E53F50AA5D0A}">
    <text>CR6.4: d) Se han utilizado los asistentes de configuración del sistema.</text>
  </threadedComment>
  <threadedComment ref="AJ3" dT="2026-05-10T09:48:42.01" personId="{1E36ED2A-251B-4E55-B912-C68B268EB38C}" id="{5EFC66FB-42BA-4B76-8CEA-450E6755DAE7}">
    <text>CR6.5: e) Se han ejecutado operaciones para la automatización de tareas del sistema.</text>
  </threadedComment>
  <threadedComment ref="AK3" dT="2026-05-10T09:48:42.02" personId="{1E36ED2A-251B-4E55-B912-C68B268EB38C}" id="{9D69891E-96F9-42F1-8BC4-F906B2B0DC2C}">
    <text>CR6.6: f) Se han configurado perfiles de usuario y grupo.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B3" dT="2026-05-10T09:48:42.03" personId="{1E36ED2A-251B-4E55-B912-C68B268EB38C}" id="{5806F6AC-E5DF-4E72-9541-3A6AF48F0171}">
    <text>CR1.1: a) Se han descrito los bloques funcionales que componen un equipo microinformático.</text>
  </threadedComment>
  <threadedComment ref="C3" dT="2026-05-10T09:48:42.03" personId="{1E36ED2A-251B-4E55-B912-C68B268EB38C}" id="{1E63AEDD-CACF-454F-8CBA-838704FC7B7E}">
    <text>CR1.2: b) Se han descrito los bloques funcionales más importantes de una placa base.</text>
  </threadedComment>
  <threadedComment ref="D3" dT="2026-05-10T09:48:42.04" personId="{1E36ED2A-251B-4E55-B912-C68B268EB38C}" id="{A35ABD2E-2608-4DFB-9EB0-8CFBF0A0A68B}">
    <text>CR1.3: c) Se han seleccionado las herramientas y útiles necesarios para el ensamblado de equipos microinformáticos.</text>
  </threadedComment>
  <threadedComment ref="E3" dT="2026-05-10T09:48:42.04" personId="{1E36ED2A-251B-4E55-B912-C68B268EB38C}" id="{A4EB81B1-5B56-4E5A-8EA3-4F13528D51FD}">
    <text>CR1.4: d) Se ha interpretado la documentación técnica de todos los componentes a ensamblar.</text>
  </threadedComment>
  <threadedComment ref="F3" dT="2026-05-10T09:48:42.05" personId="{1E36ED2A-251B-4E55-B912-C68B268EB38C}" id="{73ADD597-0D8B-4E7F-8145-84846D91979A}">
    <text>CR1.5: e) Se han ensamblado y configurado placa base, microprocesador, elementos de refrigeración, módulos de memoria y soportes de lectura/grabación.</text>
  </threadedComment>
  <threadedComment ref="G3" dT="2026-05-10T09:48:42.06" personId="{1E36ED2A-251B-4E55-B912-C68B268EB38C}" id="{3DB0EFF7-3DDB-46A3-8FC1-FD6F705248E2}">
    <text>CR1.6: f) Se han ensamblado y configurado placa base, microprocesador, elementos de refrigeración, módulos de memoria y soportes de lectura/grabación.</text>
  </threadedComment>
  <threadedComment ref="H3" dT="2026-05-10T09:48:42.06" personId="{1E36ED2A-251B-4E55-B912-C68B268EB38C}" id="{6AEEF140-23DF-4D44-AB79-C5F0ABD3F176}">
    <text>CR2.1: a) Se han analizado las funciones del sistema operativo.</text>
  </threadedComment>
  <threadedComment ref="I3" dT="2026-05-10T09:48:42.07" personId="{1E36ED2A-251B-4E55-B912-C68B268EB38C}" id="{2211ACA6-034D-472D-9CF6-5AB28CA10E55}">
    <text>CR2.2: b) Se ha descrito la estructura del sistema operativo.</text>
  </threadedComment>
  <threadedComment ref="J3" dT="2026-05-10T09:48:42.07" personId="{1E36ED2A-251B-4E55-B912-C68B268EB38C}" id="{E3892704-8BD3-42DF-9518-3A665B5707A7}">
    <text>CR2.3: c) Se ha verificado la idoneidad del hardware.</text>
  </threadedComment>
  <threadedComment ref="K3" dT="2026-05-10T09:48:42.08" personId="{1E36ED2A-251B-4E55-B912-C68B268EB38C}" id="{804EDE17-ACF5-42C6-A8D9-86F89DDEC7D0}">
    <text>CR2.4: d) Se ha seleccionado el sistema operativo.</text>
  </threadedComment>
  <threadedComment ref="L3" dT="2026-05-10T09:48:42.08" personId="{1E36ED2A-251B-4E55-B912-C68B268EB38C}" id="{24FF1239-980A-4016-87C4-2B359C37584C}">
    <text>CR2.5: e) Se han configurado parámetros básicos de la instalación.</text>
  </threadedComment>
  <threadedComment ref="M3" dT="2026-05-10T09:48:42.08" personId="{1E36ED2A-251B-4E55-B912-C68B268EB38C}" id="{2FC2162F-91D7-41FD-A7DC-65B757DC5D18}">
    <text>CR2.6: f) Se han descrito las incidencias de la instalación.</text>
  </threadedComment>
  <threadedComment ref="N3" dT="2026-05-10T09:48:42.09" personId="{1E36ED2A-251B-4E55-B912-C68B268EB38C}" id="{5D031A95-D551-41FF-8893-F7E5F3B34985}">
    <text>CR3.1: a) Se han aplicado métodos para la recuperación del sistema operativo.</text>
  </threadedComment>
  <threadedComment ref="O3" dT="2026-05-10T09:48:42.10" personId="{1E36ED2A-251B-4E55-B912-C68B268EB38C}" id="{D0415D0C-14CF-4B37-AF35-B45BF23107E2}">
    <text>CR3.2: b) Se ha realizado la configuración para la actualización del sistema operativo.</text>
  </threadedComment>
  <threadedComment ref="P3" dT="2026-05-10T09:48:42.10" personId="{1E36ED2A-251B-4E55-B912-C68B268EB38C}" id="{27FFB6DB-BE88-478F-AB64-DBDAF93A63A6}">
    <text>CR3.3: c) Se han realizado operaciones de instalación/desinstalación de programas y aplicaciones.</text>
  </threadedComment>
  <threadedComment ref="Q3" dT="2026-05-10T09:48:42.12" personId="{1E36ED2A-251B-4E55-B912-C68B268EB38C}" id="{B19E4CB7-3DA7-45AE-B0EB-703276F339F9}">
    <text>CR3.4: d) Se han utilizado los asistentes de configuración del sistema.</text>
  </threadedComment>
  <threadedComment ref="R3" dT="2026-05-10T09:48:42.12" personId="{1E36ED2A-251B-4E55-B912-C68B268EB38C}" id="{456A3487-839F-4936-9258-9A49BF42A54E}">
    <text>CR3.5: e) Se han ejecutado operaciones para la automatización de tareas del sistema.</text>
  </threadedComment>
  <threadedComment ref="S3" dT="2026-05-10T09:48:42.13" personId="{1E36ED2A-251B-4E55-B912-C68B268EB38C}" id="{167F29C9-DCD1-47BA-ABA2-FC49A73774BE}">
    <text>CR3.6: f) Se han configurado perfiles de usuario y grupo.</text>
  </threadedComment>
  <threadedComment ref="T3" dT="2026-05-10T09:48:42.13" personId="{1E36ED2A-251B-4E55-B912-C68B268EB38C}" id="{4E3E7F36-5526-44A4-82AB-E5D3A495B918}">
    <text>CR4.1: a) Se han aplicado métodos para la recuperación del sistema operativo.</text>
  </threadedComment>
  <threadedComment ref="U3" dT="2026-05-10T09:48:42.14" personId="{1E36ED2A-251B-4E55-B912-C68B268EB38C}" id="{AF0E60EF-34FD-4C99-88D6-ED91F0420DB0}">
    <text>CR4.2: b) Se ha realizado la configuración para la actualización del sistema operativo.</text>
  </threadedComment>
  <threadedComment ref="V3" dT="2026-05-10T09:48:42.14" personId="{1E36ED2A-251B-4E55-B912-C68B268EB38C}" id="{AE1E246B-4BE1-4B83-8055-7E3DF48FC567}">
    <text>CR4.3: c) Se han realizado operaciones de instalación/desinstalación de programas y aplicaciones.</text>
  </threadedComment>
  <threadedComment ref="W3" dT="2026-05-10T09:48:42.15" personId="{1E36ED2A-251B-4E55-B912-C68B268EB38C}" id="{5CF8944D-3828-4199-A51A-FEC51BDE6C0E}">
    <text>CR4.4: d) Se han utilizado los asistentes de configuración del sistema.</text>
  </threadedComment>
  <threadedComment ref="X3" dT="2026-05-10T09:48:42.15" personId="{1E36ED2A-251B-4E55-B912-C68B268EB38C}" id="{85E9EC56-65F8-465F-A277-CE6EE9F8E719}">
    <text>CR4.5: e) Se han ejecutado operaciones para la automatización de tareas del sistema.</text>
  </threadedComment>
  <threadedComment ref="Y3" dT="2026-05-10T09:48:42.16" personId="{1E36ED2A-251B-4E55-B912-C68B268EB38C}" id="{E65D614E-C407-491C-B317-A0C8D2312C31}">
    <text>CR4.6: f) Se han configurado perfiles de usuario y grupo.</text>
  </threadedComment>
  <threadedComment ref="Z3" dT="2026-05-10T09:48:42.16" personId="{1E36ED2A-251B-4E55-B912-C68B268EB38C}" id="{F57E98B0-3329-4CE1-925C-A8FA71C93BF2}">
    <text>CR5.1: a) Se han aplicado métodos para la recuperación del sistema operativo.</text>
  </threadedComment>
  <threadedComment ref="AA3" dT="2026-05-10T09:48:42.17" personId="{1E36ED2A-251B-4E55-B912-C68B268EB38C}" id="{4C398D80-EF9D-42B6-AA90-397238F972B2}">
    <text>CR5.2: b) Se ha realizado la configuración para la actualización del sistema operativo.</text>
  </threadedComment>
  <threadedComment ref="AB3" dT="2026-05-10T09:48:42.18" personId="{1E36ED2A-251B-4E55-B912-C68B268EB38C}" id="{4FF6BBDA-C3F2-4AA2-9D9A-4769D3A48378}">
    <text>CR5.3: c) Se han realizado operaciones de instalación/desinstalación de programas y aplicaciones.</text>
  </threadedComment>
  <threadedComment ref="AC3" dT="2026-05-10T09:48:42.18" personId="{1E36ED2A-251B-4E55-B912-C68B268EB38C}" id="{1E9CD7E0-01CA-47D9-94B0-49125C172760}">
    <text>CR5.4: d) Se han utilizado los asistentes de configuración del sistema.</text>
  </threadedComment>
  <threadedComment ref="AD3" dT="2026-05-10T09:48:42.18" personId="{1E36ED2A-251B-4E55-B912-C68B268EB38C}" id="{EF99AECD-86FA-4B72-8BE3-8834DC96FCB5}">
    <text>CR5.5: e) Se han ejecutado operaciones para la automatización de tareas del sistema.</text>
  </threadedComment>
  <threadedComment ref="AE3" dT="2026-05-10T09:48:42.19" personId="{1E36ED2A-251B-4E55-B912-C68B268EB38C}" id="{F50006C9-CB08-4996-A058-5FA5147322B6}">
    <text>CR5.6: f) Se han configurado perfiles de usuario y grupo.</text>
  </threadedComment>
  <threadedComment ref="AF3" dT="2026-05-10T09:48:42.20" personId="{1E36ED2A-251B-4E55-B912-C68B268EB38C}" id="{4814B58D-546A-44F4-B40D-0F3348E6BFE4}">
    <text>CR6.1: a) Se han aplicado métodos para la recuperación del sistema operativo.</text>
  </threadedComment>
  <threadedComment ref="AG3" dT="2026-05-10T09:48:42.20" personId="{1E36ED2A-251B-4E55-B912-C68B268EB38C}" id="{7CB06AEB-D4C2-41E5-BE1A-AA4FFE5BA66E}">
    <text>CR6.2: b) Se ha realizado la configuración para la actualización del sistema operativo.</text>
  </threadedComment>
  <threadedComment ref="AH3" dT="2026-05-10T09:48:42.21" personId="{1E36ED2A-251B-4E55-B912-C68B268EB38C}" id="{0F898FBD-0AAD-4AD5-BBBA-F0083239FCDD}">
    <text>CR6.3: c) Se han realizado operaciones de instalación/desinstalación de programas y aplicaciones.</text>
  </threadedComment>
  <threadedComment ref="AI3" dT="2026-05-10T09:48:42.21" personId="{1E36ED2A-251B-4E55-B912-C68B268EB38C}" id="{8FF09DC4-119D-416F-91F2-41C9B5E1F9A0}">
    <text>CR6.4: d) Se han utilizado los asistentes de configuración del sistema.</text>
  </threadedComment>
  <threadedComment ref="AJ3" dT="2026-05-10T09:48:42.22" personId="{1E36ED2A-251B-4E55-B912-C68B268EB38C}" id="{080B51E1-3024-48A6-900A-813BA0F80512}">
    <text>CR6.5: e) Se han ejecutado operaciones para la automatización de tareas del sistema.</text>
  </threadedComment>
  <threadedComment ref="AK3" dT="2026-05-10T09:48:42.22" personId="{1E36ED2A-251B-4E55-B912-C68B268EB38C}" id="{8B89BDEA-F66C-4D5E-A2D0-05D685AB4974}">
    <text>CR6.6: f) Se han configurado perfiles de usuario y grupo.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3" dT="2026-05-10T09:48:42.23" personId="{1E36ED2A-251B-4E55-B912-C68B268EB38C}" id="{EF9DFCE3-9782-437D-AAC4-FB99242F40E3}">
    <text>CR1.1: a) Se han descrito los bloques funcionales que componen un equipo microinformático.</text>
  </threadedComment>
  <threadedComment ref="C3" dT="2026-05-10T09:48:42.23" personId="{1E36ED2A-251B-4E55-B912-C68B268EB38C}" id="{1DE63472-C53B-4961-BF58-DE77703C0AFE}">
    <text>CR1.2: b) Se han descrito los bloques funcionales más importantes de una placa base.</text>
  </threadedComment>
  <threadedComment ref="D3" dT="2026-05-10T09:48:42.24" personId="{1E36ED2A-251B-4E55-B912-C68B268EB38C}" id="{DEBC4AE6-E908-4BF2-A38C-B73BD918A4B1}">
    <text>CR1.3: c) Se han seleccionado las herramientas y útiles necesarios para el ensamblado de equipos microinformáticos.</text>
  </threadedComment>
  <threadedComment ref="E3" dT="2026-05-10T09:48:42.24" personId="{1E36ED2A-251B-4E55-B912-C68B268EB38C}" id="{6BA05FB0-6833-4A90-AB93-38BBB866C542}">
    <text>CR1.4: d) Se ha interpretado la documentación técnica de todos los componentes a ensamblar.</text>
  </threadedComment>
  <threadedComment ref="F3" dT="2026-05-10T09:48:42.25" personId="{1E36ED2A-251B-4E55-B912-C68B268EB38C}" id="{0EDE2FD2-DF60-4B73-918E-F3C04CFCBD8D}">
    <text>CR1.5: e) Se han ensamblado y configurado placa base, microprocesador, elementos de refrigeración, módulos de memoria y soportes de lectura/grabación.</text>
  </threadedComment>
  <threadedComment ref="G3" dT="2026-05-10T09:48:42.25" personId="{1E36ED2A-251B-4E55-B912-C68B268EB38C}" id="{A5F20175-3934-4265-9BE1-07AD7387C3AC}">
    <text>CR1.6: f) Se han ensamblado y configurado placa base, microprocesador, elementos de refrigeración, módulos de memoria y soportes de lectura/grabación.</text>
  </threadedComment>
  <threadedComment ref="H3" dT="2026-05-10T09:48:42.26" personId="{1E36ED2A-251B-4E55-B912-C68B268EB38C}" id="{479D6F20-F9F9-4101-9043-FDBB2FCE0663}">
    <text>CR2.1: a) Se han analizado las funciones del sistema operativo.</text>
  </threadedComment>
  <threadedComment ref="I3" dT="2026-05-10T09:48:42.26" personId="{1E36ED2A-251B-4E55-B912-C68B268EB38C}" id="{89D19A29-E846-41EB-B1BC-4673839B998A}">
    <text>CR2.2: b) Se ha descrito la estructura del sistema operativo.</text>
  </threadedComment>
  <threadedComment ref="J3" dT="2026-05-10T09:48:42.27" personId="{1E36ED2A-251B-4E55-B912-C68B268EB38C}" id="{D3750167-8F0F-4FDA-AB86-EEDD587D2DA0}">
    <text>CR2.3: c) Se ha verificado la idoneidad del hardware.</text>
  </threadedComment>
  <threadedComment ref="K3" dT="2026-05-10T09:48:42.27" personId="{1E36ED2A-251B-4E55-B912-C68B268EB38C}" id="{B8EDF711-1B07-49AB-A367-7270B927884E}">
    <text>CR2.4: d) Se ha seleccionado el sistema operativo.</text>
  </threadedComment>
  <threadedComment ref="L3" dT="2026-05-10T09:48:42.28" personId="{1E36ED2A-251B-4E55-B912-C68B268EB38C}" id="{088BBA97-F8A8-4928-AB87-D8B179411C5D}">
    <text>CR2.5: e) Se han configurado parámetros básicos de la instalación.</text>
  </threadedComment>
  <threadedComment ref="M3" dT="2026-05-10T09:48:42.28" personId="{1E36ED2A-251B-4E55-B912-C68B268EB38C}" id="{1F5FC759-C838-4980-BD80-B9304A21AF21}">
    <text>CR2.6: f) Se han descrito las incidencias de la instalación.</text>
  </threadedComment>
  <threadedComment ref="N3" dT="2026-05-10T09:48:42.29" personId="{1E36ED2A-251B-4E55-B912-C68B268EB38C}" id="{7D7CD2FC-A3FD-457D-A141-1A94F2D1ACA3}">
    <text>CR3.1: a) Se han aplicado métodos para la recuperación del sistema operativo.</text>
  </threadedComment>
  <threadedComment ref="O3" dT="2026-05-10T09:48:42.30" personId="{1E36ED2A-251B-4E55-B912-C68B268EB38C}" id="{AB9EF4ED-B91A-4560-B257-B0B931ABDE5D}">
    <text>CR3.2: b) Se ha realizado la configuración para la actualización del sistema operativo.</text>
  </threadedComment>
  <threadedComment ref="P3" dT="2026-05-10T09:48:42.30" personId="{1E36ED2A-251B-4E55-B912-C68B268EB38C}" id="{3B7DB55F-F0D9-4B30-9AF1-80B83C7FF34E}">
    <text>CR3.3: c) Se han realizado operaciones de instalación/desinstalación de programas y aplicaciones.</text>
  </threadedComment>
  <threadedComment ref="Q3" dT="2026-05-10T09:48:42.31" personId="{1E36ED2A-251B-4E55-B912-C68B268EB38C}" id="{1244619D-1B17-410A-8D04-6FED2F51DFD7}">
    <text>CR3.4: d) Se han utilizado los asistentes de configuración del sistema.</text>
  </threadedComment>
  <threadedComment ref="R3" dT="2026-05-10T09:48:42.31" personId="{1E36ED2A-251B-4E55-B912-C68B268EB38C}" id="{D6AF7D14-7239-4093-9316-4937C84E37E7}">
    <text>CR3.5: e) Se han ejecutado operaciones para la automatización de tareas del sistema.</text>
  </threadedComment>
  <threadedComment ref="S3" dT="2026-05-10T09:48:42.32" personId="{1E36ED2A-251B-4E55-B912-C68B268EB38C}" id="{A2B9A8A9-6EBB-45EC-9B2C-87DF565A1997}">
    <text>CR3.6: f) Se han configurado perfiles de usuario y grupo.</text>
  </threadedComment>
  <threadedComment ref="T3" dT="2026-05-10T09:48:42.36" personId="{1E36ED2A-251B-4E55-B912-C68B268EB38C}" id="{4EBEE0B9-AA57-41F6-93A6-7538243766B8}">
    <text>CR4.1: a) Se han aplicado métodos para la recuperación del sistema operativo.</text>
  </threadedComment>
  <threadedComment ref="U3" dT="2026-05-10T09:48:42.37" personId="{1E36ED2A-251B-4E55-B912-C68B268EB38C}" id="{2A63592B-4C48-4D0D-AE55-69DFE80F03A3}">
    <text>CR4.2: b) Se ha realizado la configuración para la actualización del sistema operativo.</text>
  </threadedComment>
  <threadedComment ref="V3" dT="2026-05-10T09:48:42.37" personId="{1E36ED2A-251B-4E55-B912-C68B268EB38C}" id="{2493AFDB-F8E3-4D87-BC01-70E445DB1495}">
    <text>CR4.3: c) Se han realizado operaciones de instalación/desinstalación de programas y aplicaciones.</text>
  </threadedComment>
  <threadedComment ref="W3" dT="2026-05-10T09:48:42.38" personId="{1E36ED2A-251B-4E55-B912-C68B268EB38C}" id="{E68A9E77-8C3F-4ED8-BB16-DAC154575735}">
    <text>CR4.4: d) Se han utilizado los asistentes de configuración del sistema.</text>
  </threadedComment>
  <threadedComment ref="X3" dT="2026-05-10T09:48:42.38" personId="{1E36ED2A-251B-4E55-B912-C68B268EB38C}" id="{8CBC5A25-AB19-474C-B6A4-C11CA040B89D}">
    <text>CR4.5: e) Se han ejecutado operaciones para la automatización de tareas del sistema.</text>
  </threadedComment>
  <threadedComment ref="Y3" dT="2026-05-10T09:48:42.39" personId="{1E36ED2A-251B-4E55-B912-C68B268EB38C}" id="{889DE607-5470-4BD2-A6E6-56FB7345974C}">
    <text>CR4.6: f) Se han configurado perfiles de usuario y grupo.</text>
  </threadedComment>
  <threadedComment ref="Z3" dT="2026-05-10T09:48:42.39" personId="{1E36ED2A-251B-4E55-B912-C68B268EB38C}" id="{AC94EED8-FAB0-44EC-8466-56A8EB428E19}">
    <text>CR5.1: a) Se han aplicado métodos para la recuperación del sistema operativo.</text>
  </threadedComment>
  <threadedComment ref="AA3" dT="2026-05-10T09:48:42.40" personId="{1E36ED2A-251B-4E55-B912-C68B268EB38C}" id="{DD47C382-0B55-4F73-9AF1-26EB4DF06B91}">
    <text>CR5.2: b) Se ha realizado la configuración para la actualización del sistema operativo.</text>
  </threadedComment>
  <threadedComment ref="AB3" dT="2026-05-10T09:48:42.40" personId="{1E36ED2A-251B-4E55-B912-C68B268EB38C}" id="{B8CEFD0D-0D70-4D24-9069-6D6338B332E6}">
    <text>CR5.3: c) Se han realizado operaciones de instalación/desinstalación de programas y aplicaciones.</text>
  </threadedComment>
  <threadedComment ref="AC3" dT="2026-05-10T09:48:42.41" personId="{1E36ED2A-251B-4E55-B912-C68B268EB38C}" id="{ADF84AE1-FEF4-41C1-A51C-ABBEA9CDA571}">
    <text>CR5.4: d) Se han utilizado los asistentes de configuración del sistema.</text>
  </threadedComment>
  <threadedComment ref="AD3" dT="2026-05-10T09:48:42.41" personId="{1E36ED2A-251B-4E55-B912-C68B268EB38C}" id="{6AC6ED2C-ABBE-4C6E-960C-A86B7A0B711E}">
    <text>CR5.5: e) Se han ejecutado operaciones para la automatización de tareas del sistema.</text>
  </threadedComment>
  <threadedComment ref="AE3" dT="2026-05-10T09:48:42.42" personId="{1E36ED2A-251B-4E55-B912-C68B268EB38C}" id="{A96A22DC-FCD1-4F65-8262-46AD8E96D52A}">
    <text>CR5.6: f) Se han configurado perfiles de usuario y grupo.</text>
  </threadedComment>
  <threadedComment ref="AF3" dT="2026-05-10T09:48:42.43" personId="{1E36ED2A-251B-4E55-B912-C68B268EB38C}" id="{E809DCD0-775D-437B-AB64-23935F712D44}">
    <text>CR6.1: a) Se han aplicado métodos para la recuperación del sistema operativo.</text>
  </threadedComment>
  <threadedComment ref="AG3" dT="2026-05-10T09:48:42.43" personId="{1E36ED2A-251B-4E55-B912-C68B268EB38C}" id="{B54BD5FA-3ACE-45D0-965B-E58854D419AE}">
    <text>CR6.2: b) Se ha realizado la configuración para la actualización del sistema operativo.</text>
  </threadedComment>
  <threadedComment ref="AH3" dT="2026-05-10T09:48:42.44" personId="{1E36ED2A-251B-4E55-B912-C68B268EB38C}" id="{4BB920A9-450E-4059-B07D-E9A48766E3A5}">
    <text>CR6.3: c) Se han realizado operaciones de instalación/desinstalación de programas y aplicaciones.</text>
  </threadedComment>
  <threadedComment ref="AI3" dT="2026-05-10T09:48:42.44" personId="{1E36ED2A-251B-4E55-B912-C68B268EB38C}" id="{5B544E75-F190-4B6D-8A67-A2F988561FE0}">
    <text>CR6.4: d) Se han utilizado los asistentes de configuración del sistema.</text>
  </threadedComment>
  <threadedComment ref="AJ3" dT="2026-05-10T09:48:42.45" personId="{1E36ED2A-251B-4E55-B912-C68B268EB38C}" id="{3D58F3F2-DA3C-4786-B3EE-455F31366D43}">
    <text>CR6.5: e) Se han ejecutado operaciones para la automatización de tareas del sistema.</text>
  </threadedComment>
  <threadedComment ref="AK3" dT="2026-05-10T09:48:42.45" personId="{1E36ED2A-251B-4E55-B912-C68B268EB38C}" id="{770448D0-E487-450E-BFC4-ADFF3AFEAFFF}">
    <text>CR6.6: f) Se han configurado perfiles de usuario y grupo.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B3" dT="2026-05-10T09:48:42.46" personId="{1E36ED2A-251B-4E55-B912-C68B268EB38C}" id="{C07DF7D5-A046-4097-98F6-7032B4EB888D}">
    <text>CR1.1: a) Se han descrito los bloques funcionales que componen un equipo microinformático.</text>
  </threadedComment>
  <threadedComment ref="C3" dT="2026-05-10T09:48:42.46" personId="{1E36ED2A-251B-4E55-B912-C68B268EB38C}" id="{EE192103-62CA-49B0-AE8B-A3CFE20CC79A}">
    <text>CR1.2: b) Se han descrito los bloques funcionales más importantes de una placa base.</text>
  </threadedComment>
  <threadedComment ref="D3" dT="2026-05-10T09:48:42.47" personId="{1E36ED2A-251B-4E55-B912-C68B268EB38C}" id="{26718E32-7A1D-4A05-9240-5E2BB5684305}">
    <text>CR1.3: c) Se han seleccionado las herramientas y útiles necesarios para el ensamblado de equipos microinformáticos.</text>
  </threadedComment>
  <threadedComment ref="E3" dT="2026-05-10T09:48:42.47" personId="{1E36ED2A-251B-4E55-B912-C68B268EB38C}" id="{5B9443B7-BA33-446A-9B72-9E39FBFA8293}">
    <text>CR1.4: d) Se ha interpretado la documentación técnica de todos los componentes a ensamblar.</text>
  </threadedComment>
  <threadedComment ref="F3" dT="2026-05-10T09:48:42.48" personId="{1E36ED2A-251B-4E55-B912-C68B268EB38C}" id="{6550AC8C-8804-46BF-AEEA-114C80BBCB93}">
    <text>CR1.5: e) Se han ensamblado y configurado placa base, microprocesador, elementos de refrigeración, módulos de memoria y soportes de lectura/grabación.</text>
  </threadedComment>
  <threadedComment ref="G3" dT="2026-05-10T09:48:42.49" personId="{1E36ED2A-251B-4E55-B912-C68B268EB38C}" id="{53338D58-1A07-4F9A-948B-5E24786F7FB3}">
    <text>CR1.6: f) Se han ensamblado y configurado placa base, microprocesador, elementos de refrigeración, módulos de memoria y soportes de lectura/grabación.</text>
  </threadedComment>
  <threadedComment ref="H3" dT="2026-05-10T09:48:42.49" personId="{1E36ED2A-251B-4E55-B912-C68B268EB38C}" id="{DC4B8F57-A5D9-40A8-B2FD-BC89EFFF2210}">
    <text>CR2.1: a) Se han analizado las funciones del sistema operativo.</text>
  </threadedComment>
  <threadedComment ref="I3" dT="2026-05-10T09:48:42.50" personId="{1E36ED2A-251B-4E55-B912-C68B268EB38C}" id="{F123DE50-28A6-415C-A741-65462A405D57}">
    <text>CR2.2: b) Se ha descrito la estructura del sistema operativo.</text>
  </threadedComment>
  <threadedComment ref="J3" dT="2026-05-10T09:48:42.50" personId="{1E36ED2A-251B-4E55-B912-C68B268EB38C}" id="{F239FFC3-ECE6-447C-8962-743458E646DD}">
    <text>CR2.3: c) Se ha verificado la idoneidad del hardware.</text>
  </threadedComment>
  <threadedComment ref="K3" dT="2026-05-10T09:48:42.51" personId="{1E36ED2A-251B-4E55-B912-C68B268EB38C}" id="{2D2B236E-56F1-4207-B041-E8206C6680CD}">
    <text>CR2.4: d) Se ha seleccionado el sistema operativo.</text>
  </threadedComment>
  <threadedComment ref="L3" dT="2026-05-10T09:48:42.52" personId="{1E36ED2A-251B-4E55-B912-C68B268EB38C}" id="{50A4E356-78F3-46AC-B9D8-9E903AC4577A}">
    <text>CR2.5: e) Se han configurado parámetros básicos de la instalación.</text>
  </threadedComment>
  <threadedComment ref="M3" dT="2026-05-10T09:48:42.52" personId="{1E36ED2A-251B-4E55-B912-C68B268EB38C}" id="{D441632C-F2A0-4F70-A510-78AFA4CD92FB}">
    <text>CR2.6: f) Se han descrito las incidencias de la instalación.</text>
  </threadedComment>
  <threadedComment ref="N3" dT="2026-05-10T09:48:42.53" personId="{1E36ED2A-251B-4E55-B912-C68B268EB38C}" id="{D5D10DBC-0D35-4612-9DAF-6D37E2249FDC}">
    <text>CR3.1: a) Se han aplicado métodos para la recuperación del sistema operativo.</text>
  </threadedComment>
  <threadedComment ref="O3" dT="2026-05-10T09:48:42.54" personId="{1E36ED2A-251B-4E55-B912-C68B268EB38C}" id="{DD24880D-B5F9-447D-9B8A-50C18703E1B0}">
    <text>CR3.2: b) Se ha realizado la configuración para la actualización del sistema operativo.</text>
  </threadedComment>
  <threadedComment ref="P3" dT="2026-05-10T09:48:42.55" personId="{1E36ED2A-251B-4E55-B912-C68B268EB38C}" id="{44F318BF-2981-4421-AEDA-B74DC9D9DE98}">
    <text>CR3.3: c) Se han realizado operaciones de instalación/desinstalación de programas y aplicaciones.</text>
  </threadedComment>
  <threadedComment ref="Q3" dT="2026-05-10T09:48:42.55" personId="{1E36ED2A-251B-4E55-B912-C68B268EB38C}" id="{D16A7B7B-7C30-4A85-AE19-4D5859D0702D}">
    <text>CR3.4: d) Se han utilizado los asistentes de configuración del sistema.</text>
  </threadedComment>
  <threadedComment ref="R3" dT="2026-05-10T09:48:42.56" personId="{1E36ED2A-251B-4E55-B912-C68B268EB38C}" id="{A3FF57DD-C46F-4D08-BEDC-3A0BD4A37A44}">
    <text>CR3.5: e) Se han ejecutado operaciones para la automatización de tareas del sistema.</text>
  </threadedComment>
  <threadedComment ref="S3" dT="2026-05-10T09:48:42.57" personId="{1E36ED2A-251B-4E55-B912-C68B268EB38C}" id="{C896E396-B618-4338-9864-BC6B7BAC609C}">
    <text>CR3.6: f) Se han configurado perfiles de usuario y grupo.</text>
  </threadedComment>
  <threadedComment ref="T3" dT="2026-05-10T09:48:42.58" personId="{1E36ED2A-251B-4E55-B912-C68B268EB38C}" id="{166CA7DE-FD9A-4A86-BE2E-849D22C397B3}">
    <text>CR4.1: a) Se han aplicado métodos para la recuperación del sistema operativo.</text>
  </threadedComment>
  <threadedComment ref="U3" dT="2026-05-10T09:48:42.59" personId="{1E36ED2A-251B-4E55-B912-C68B268EB38C}" id="{31B3A94F-94A6-4C93-9C72-E8722098053E}">
    <text>CR4.2: b) Se ha realizado la configuración para la actualización del sistema operativo.</text>
  </threadedComment>
  <threadedComment ref="V3" dT="2026-05-10T09:48:42.59" personId="{1E36ED2A-251B-4E55-B912-C68B268EB38C}" id="{7E89B0C5-03DF-41C8-B5F6-9058A7673EB7}">
    <text>CR4.3: c) Se han realizado operaciones de instalación/desinstalación de programas y aplicaciones.</text>
  </threadedComment>
  <threadedComment ref="W3" dT="2026-05-10T09:48:42.60" personId="{1E36ED2A-251B-4E55-B912-C68B268EB38C}" id="{F89B281A-E63F-43CF-90D7-8F529ADF9CF9}">
    <text>CR4.4: d) Se han utilizado los asistentes de configuración del sistema.</text>
  </threadedComment>
  <threadedComment ref="X3" dT="2026-05-10T09:48:42.61" personId="{1E36ED2A-251B-4E55-B912-C68B268EB38C}" id="{49195DFA-E89B-47ED-9125-2B86C6BB6418}">
    <text>CR4.5: e) Se han ejecutado operaciones para la automatización de tareas del sistema.</text>
  </threadedComment>
  <threadedComment ref="Y3" dT="2026-05-10T09:48:42.61" personId="{1E36ED2A-251B-4E55-B912-C68B268EB38C}" id="{2976AADF-0DEE-4528-91EC-956BEA6C087E}">
    <text>CR4.6: f) Se han configurado perfiles de usuario y grupo.</text>
  </threadedComment>
  <threadedComment ref="Z3" dT="2026-05-10T09:48:42.62" personId="{1E36ED2A-251B-4E55-B912-C68B268EB38C}" id="{376F512C-BE72-48FF-8201-B4A1B2ACE410}">
    <text>CR5.1: a) Se han aplicado métodos para la recuperación del sistema operativo.</text>
  </threadedComment>
  <threadedComment ref="AA3" dT="2026-05-10T09:48:42.63" personId="{1E36ED2A-251B-4E55-B912-C68B268EB38C}" id="{90AE648B-DF0B-40B0-871B-33A984F92FC2}">
    <text>CR5.2: b) Se ha realizado la configuración para la actualización del sistema operativo.</text>
  </threadedComment>
  <threadedComment ref="AB3" dT="2026-05-10T09:48:42.63" personId="{1E36ED2A-251B-4E55-B912-C68B268EB38C}" id="{BD14AAFD-0365-40C4-B98E-B251D2F9B2CE}">
    <text>CR5.3: c) Se han realizado operaciones de instalación/desinstalación de programas y aplicaciones.</text>
  </threadedComment>
  <threadedComment ref="AC3" dT="2026-05-10T09:48:42.64" personId="{1E36ED2A-251B-4E55-B912-C68B268EB38C}" id="{47B2B673-141E-4BB1-BF52-FB80439AA35E}">
    <text>CR5.4: d) Se han utilizado los asistentes de configuración del sistema.</text>
  </threadedComment>
  <threadedComment ref="AD3" dT="2026-05-10T09:48:42.64" personId="{1E36ED2A-251B-4E55-B912-C68B268EB38C}" id="{7FA25655-1F3B-4EEB-A7C0-F626F21A4CE9}">
    <text>CR5.5: e) Se han ejecutado operaciones para la automatización de tareas del sistema.</text>
  </threadedComment>
  <threadedComment ref="AE3" dT="2026-05-10T09:48:42.65" personId="{1E36ED2A-251B-4E55-B912-C68B268EB38C}" id="{8E9D51A5-2938-4A96-80E4-D60246492EE8}">
    <text>CR5.6: f) Se han configurado perfiles de usuario y grupo.</text>
  </threadedComment>
  <threadedComment ref="AF3" dT="2026-05-10T09:48:42.65" personId="{1E36ED2A-251B-4E55-B912-C68B268EB38C}" id="{66C553CB-47C0-4681-A68A-E1E09E463840}">
    <text>CR6.1: a) Se han aplicado métodos para la recuperación del sistema operativo.</text>
  </threadedComment>
  <threadedComment ref="AG3" dT="2026-05-10T09:48:42.66" personId="{1E36ED2A-251B-4E55-B912-C68B268EB38C}" id="{762B0D49-26D6-44E2-AEC6-652CA6BB6EC2}">
    <text>CR6.2: b) Se ha realizado la configuración para la actualización del sistema operativo.</text>
  </threadedComment>
  <threadedComment ref="AH3" dT="2026-05-10T09:48:42.66" personId="{1E36ED2A-251B-4E55-B912-C68B268EB38C}" id="{F84152F3-44BD-4BF3-905D-72D58F383300}">
    <text>CR6.3: c) Se han realizado operaciones de instalación/desinstalación de programas y aplicaciones.</text>
  </threadedComment>
  <threadedComment ref="AI3" dT="2026-05-10T09:48:42.67" personId="{1E36ED2A-251B-4E55-B912-C68B268EB38C}" id="{093C8850-A84B-4417-ABA5-534B449AADAD}">
    <text>CR6.4: d) Se han utilizado los asistentes de configuración del sistema.</text>
  </threadedComment>
  <threadedComment ref="AJ3" dT="2026-05-10T09:48:42.67" personId="{1E36ED2A-251B-4E55-B912-C68B268EB38C}" id="{F44DEBA9-7477-40CB-9817-85C0AC7525F9}">
    <text>CR6.5: e) Se han ejecutado operaciones para la automatización de tareas del sistema.</text>
  </threadedComment>
  <threadedComment ref="AK3" dT="2026-05-10T09:48:42.68" personId="{1E36ED2A-251B-4E55-B912-C68B268EB38C}" id="{A6A1FB0A-8B25-4FB9-83E7-610B980A2AE2}">
    <text>CR6.6: f) Se han configurado perfiles de usuario y grupo.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B3" dT="2026-05-10T09:48:42.68" personId="{1E36ED2A-251B-4E55-B912-C68B268EB38C}" id="{DA14BDD3-24E7-4CF6-8C92-F06B6978A9B6}">
    <text>CR1.1: a) Se han descrito los bloques funcionales que componen un equipo microinformático.</text>
  </threadedComment>
  <threadedComment ref="C3" dT="2026-05-10T09:48:42.69" personId="{1E36ED2A-251B-4E55-B912-C68B268EB38C}" id="{D0EFE17C-9A6A-473D-9654-C15D522DF7AA}">
    <text>CR1.2: b) Se han descrito los bloques funcionales más importantes de una placa base.</text>
  </threadedComment>
  <threadedComment ref="D3" dT="2026-05-10T09:48:42.70" personId="{1E36ED2A-251B-4E55-B912-C68B268EB38C}" id="{744FA54C-3EEE-43DF-BAD1-CE4A819C5981}">
    <text>CR1.3: c) Se han seleccionado las herramientas y útiles necesarios para el ensamblado de equipos microinformáticos.</text>
  </threadedComment>
  <threadedComment ref="E3" dT="2026-05-10T09:48:42.70" personId="{1E36ED2A-251B-4E55-B912-C68B268EB38C}" id="{F693E967-181E-4BF4-A349-644D57D55CB5}">
    <text>CR1.4: d) Se ha interpretado la documentación técnica de todos los componentes a ensamblar.</text>
  </threadedComment>
  <threadedComment ref="F3" dT="2026-05-10T09:48:42.71" personId="{1E36ED2A-251B-4E55-B912-C68B268EB38C}" id="{79AB7B1C-8CF9-405A-9254-5C338C258ABC}">
    <text>CR1.5: e) Se han ensamblado y configurado placa base, microprocesador, elementos de refrigeración, módulos de memoria y soportes de lectura/grabación.</text>
  </threadedComment>
  <threadedComment ref="G3" dT="2026-05-10T09:48:42.71" personId="{1E36ED2A-251B-4E55-B912-C68B268EB38C}" id="{753E7665-5AAE-4ABC-8FDD-7FE28FAAFD27}">
    <text>CR1.6: f) Se han ensamblado y configurado placa base, microprocesador, elementos de refrigeración, módulos de memoria y soportes de lectura/grabación.</text>
  </threadedComment>
  <threadedComment ref="H3" dT="2026-05-10T09:48:42.72" personId="{1E36ED2A-251B-4E55-B912-C68B268EB38C}" id="{DED2A45C-2696-4055-AE9E-508ACE55586F}">
    <text>CR2.1: a) Se han analizado las funciones del sistema operativo.</text>
  </threadedComment>
  <threadedComment ref="I3" dT="2026-05-10T09:48:42.72" personId="{1E36ED2A-251B-4E55-B912-C68B268EB38C}" id="{CBA9FBB7-DDA3-457A-818D-C3E5CD4B1668}">
    <text>CR2.2: b) Se ha descrito la estructura del sistema operativo.</text>
  </threadedComment>
  <threadedComment ref="J3" dT="2026-05-10T09:48:42.73" personId="{1E36ED2A-251B-4E55-B912-C68B268EB38C}" id="{26729EFF-48B6-4B58-86BC-C1DA9E5C40BE}">
    <text>CR2.3: c) Se ha verificado la idoneidad del hardware.</text>
  </threadedComment>
  <threadedComment ref="K3" dT="2026-05-10T09:48:42.73" personId="{1E36ED2A-251B-4E55-B912-C68B268EB38C}" id="{F06F96B3-B7B9-48AD-87D4-72CB3D7E633C}">
    <text>CR2.4: d) Se ha seleccionado el sistema operativo.</text>
  </threadedComment>
  <threadedComment ref="L3" dT="2026-05-10T09:48:42.74" personId="{1E36ED2A-251B-4E55-B912-C68B268EB38C}" id="{9F94696C-B942-46A5-9AED-80C38AE68C23}">
    <text>CR2.5: e) Se han configurado parámetros básicos de la instalación.</text>
  </threadedComment>
  <threadedComment ref="M3" dT="2026-05-10T09:48:42.74" personId="{1E36ED2A-251B-4E55-B912-C68B268EB38C}" id="{FBD3CB39-1F76-4980-99C6-F59D62B76B7D}">
    <text>CR2.6: f) Se han descrito las incidencias de la instalación.</text>
  </threadedComment>
  <threadedComment ref="N3" dT="2026-05-10T09:48:42.75" personId="{1E36ED2A-251B-4E55-B912-C68B268EB38C}" id="{46BF0942-399F-492C-A2BF-5F2DA965B939}">
    <text>CR3.1: a) Se han aplicado métodos para la recuperación del sistema operativo.</text>
  </threadedComment>
  <threadedComment ref="O3" dT="2026-05-10T09:48:42.76" personId="{1E36ED2A-251B-4E55-B912-C68B268EB38C}" id="{19CA2B5D-170C-4C3E-B759-E9B1E957B2C5}">
    <text>CR3.2: b) Se ha realizado la configuración para la actualización del sistema operativo.</text>
  </threadedComment>
  <threadedComment ref="P3" dT="2026-05-10T09:48:42.76" personId="{1E36ED2A-251B-4E55-B912-C68B268EB38C}" id="{87835BA4-DB4A-4B5C-B729-4520BDE18772}">
    <text>CR3.3: c) Se han realizado operaciones de instalación/desinstalación de programas y aplicaciones.</text>
  </threadedComment>
  <threadedComment ref="Q3" dT="2026-05-10T09:48:42.77" personId="{1E36ED2A-251B-4E55-B912-C68B268EB38C}" id="{9066B152-46C6-4809-A4EA-28374E25CF12}">
    <text>CR3.4: d) Se han utilizado los asistentes de configuración del sistema.</text>
  </threadedComment>
  <threadedComment ref="R3" dT="2026-05-10T09:48:42.77" personId="{1E36ED2A-251B-4E55-B912-C68B268EB38C}" id="{EE5D8408-A9FE-4BA7-B71C-0A52273F07E2}">
    <text>CR3.5: e) Se han ejecutado operaciones para la automatización de tareas del sistema.</text>
  </threadedComment>
  <threadedComment ref="S3" dT="2026-05-10T09:48:42.81" personId="{1E36ED2A-251B-4E55-B912-C68B268EB38C}" id="{F042BB78-9118-43E5-8B20-D95963678792}">
    <text>CR3.6: f) Se han configurado perfiles de usuario y grupo.</text>
  </threadedComment>
  <threadedComment ref="T3" dT="2026-05-10T09:48:42.81" personId="{1E36ED2A-251B-4E55-B912-C68B268EB38C}" id="{695F1A27-CB66-4B87-A7B9-11D8E3248E59}">
    <text>CR4.1: a) Se han aplicado métodos para la recuperación del sistema operativo.</text>
  </threadedComment>
  <threadedComment ref="U3" dT="2026-05-10T09:48:42.81" personId="{1E36ED2A-251B-4E55-B912-C68B268EB38C}" id="{66123ADD-ABBE-47D3-AB29-B2ABCA7B394B}">
    <text>CR4.2: b) Se ha realizado la configuración para la actualización del sistema operativo.</text>
  </threadedComment>
  <threadedComment ref="V3" dT="2026-05-10T09:48:42.82" personId="{1E36ED2A-251B-4E55-B912-C68B268EB38C}" id="{79F605E9-2A28-4BA5-9E91-DF41BBDE7AF5}">
    <text>CR4.3: c) Se han realizado operaciones de instalación/desinstalación de programas y aplicaciones.</text>
  </threadedComment>
  <threadedComment ref="W3" dT="2026-05-10T09:48:42.83" personId="{1E36ED2A-251B-4E55-B912-C68B268EB38C}" id="{43DCF8CE-272B-4623-B395-949D29130BCB}">
    <text>CR4.4: d) Se han utilizado los asistentes de configuración del sistema.</text>
  </threadedComment>
  <threadedComment ref="X3" dT="2026-05-10T09:48:42.83" personId="{1E36ED2A-251B-4E55-B912-C68B268EB38C}" id="{A54C59A5-E1EC-47D7-B883-D2F34CF8F9D0}">
    <text>CR4.5: e) Se han ejecutado operaciones para la automatización de tareas del sistema.</text>
  </threadedComment>
  <threadedComment ref="Y3" dT="2026-05-10T09:48:42.84" personId="{1E36ED2A-251B-4E55-B912-C68B268EB38C}" id="{33CC0665-42E0-432D-B5DE-7A5230A82737}">
    <text>CR4.6: f) Se han configurado perfiles de usuario y grupo.</text>
  </threadedComment>
  <threadedComment ref="Z3" dT="2026-05-10T09:48:42.84" personId="{1E36ED2A-251B-4E55-B912-C68B268EB38C}" id="{E5DB4EBF-6F42-4707-9BB4-06F1C75D9825}">
    <text>CR5.1: a) Se han aplicado métodos para la recuperación del sistema operativo.</text>
  </threadedComment>
  <threadedComment ref="AA3" dT="2026-05-10T09:48:42.85" personId="{1E36ED2A-251B-4E55-B912-C68B268EB38C}" id="{98160999-2FBD-468D-9C91-9CB8BA9A22B1}">
    <text>CR5.2: b) Se ha realizado la configuración para la actualización del sistema operativo.</text>
  </threadedComment>
  <threadedComment ref="AB3" dT="2026-05-10T09:48:42.85" personId="{1E36ED2A-251B-4E55-B912-C68B268EB38C}" id="{57722E4D-888B-49AD-9FCB-92584F2F7291}">
    <text>CR5.3: c) Se han realizado operaciones de instalación/desinstalación de programas y aplicaciones.</text>
  </threadedComment>
  <threadedComment ref="AC3" dT="2026-05-10T09:48:42.86" personId="{1E36ED2A-251B-4E55-B912-C68B268EB38C}" id="{2A1C5BC7-716C-4C60-A178-ACF9276624B6}">
    <text>CR5.4: d) Se han utilizado los asistentes de configuración del sistema.</text>
  </threadedComment>
  <threadedComment ref="AD3" dT="2026-05-10T09:48:42.86" personId="{1E36ED2A-251B-4E55-B912-C68B268EB38C}" id="{EED7C52A-C046-46BD-940D-EF5074596619}">
    <text>CR5.5: e) Se han ejecutado operaciones para la automatización de tareas del sistema.</text>
  </threadedComment>
  <threadedComment ref="AE3" dT="2026-05-10T09:48:42.86" personId="{1E36ED2A-251B-4E55-B912-C68B268EB38C}" id="{D6273F1F-BE5F-4C71-92CA-71F859B8C321}">
    <text>CR5.6: f) Se han configurado perfiles de usuario y grupo.</text>
  </threadedComment>
  <threadedComment ref="AF3" dT="2026-05-10T09:48:42.87" personId="{1E36ED2A-251B-4E55-B912-C68B268EB38C}" id="{DD05210B-1A30-4FE1-A707-E3DCAAC281B7}">
    <text>CR6.1: a) Se han aplicado métodos para la recuperación del sistema operativo.</text>
  </threadedComment>
  <threadedComment ref="AG3" dT="2026-05-10T09:48:42.88" personId="{1E36ED2A-251B-4E55-B912-C68B268EB38C}" id="{85196F69-566D-47C9-B33F-9C3D9F57D4C8}">
    <text>CR6.2: b) Se ha realizado la configuración para la actualización del sistema operativo.</text>
  </threadedComment>
  <threadedComment ref="AH3" dT="2026-05-10T09:48:42.88" personId="{1E36ED2A-251B-4E55-B912-C68B268EB38C}" id="{149EAD25-D005-49D7-84C0-0D3FD1EDCB1D}">
    <text>CR6.3: c) Se han realizado operaciones de instalación/desinstalación de programas y aplicaciones.</text>
  </threadedComment>
  <threadedComment ref="AI3" dT="2026-05-10T09:48:42.89" personId="{1E36ED2A-251B-4E55-B912-C68B268EB38C}" id="{AFF56521-0DF6-4FC4-AF3A-4B34C5C9AA11}">
    <text>CR6.4: d) Se han utilizado los asistentes de configuración del sistema.</text>
  </threadedComment>
  <threadedComment ref="AJ3" dT="2026-05-10T09:48:42.90" personId="{1E36ED2A-251B-4E55-B912-C68B268EB38C}" id="{FA3994A7-FEB2-436D-8C92-A3AEEE25E24B}">
    <text>CR6.5: e) Se han ejecutado operaciones para la automatización de tareas del sistema.</text>
  </threadedComment>
  <threadedComment ref="AK3" dT="2026-05-10T09:48:42.90" personId="{1E36ED2A-251B-4E55-B912-C68B268EB38C}" id="{8FB2F762-0202-4D51-AEC9-8732BA7A9AC9}">
    <text>CR6.6: f) Se han configurado perfiles de usuario y grupo.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B3" dT="2026-05-10T09:48:42.91" personId="{1E36ED2A-251B-4E55-B912-C68B268EB38C}" id="{2C7424FA-9959-40DD-B234-3A418B08B555}">
    <text>CR1.1: a) Se han descrito los bloques funcionales que componen un equipo microinformático.</text>
  </threadedComment>
  <threadedComment ref="C3" dT="2026-05-10T09:48:42.91" personId="{1E36ED2A-251B-4E55-B912-C68B268EB38C}" id="{0EC8D3D8-BE04-4D21-B8A4-70D5D52465E6}">
    <text>CR1.2: b) Se han descrito los bloques funcionales más importantes de una placa base.</text>
  </threadedComment>
  <threadedComment ref="D3" dT="2026-05-10T09:48:42.92" personId="{1E36ED2A-251B-4E55-B912-C68B268EB38C}" id="{F16A7102-5337-4A2A-92C2-4BBBA6C4A840}">
    <text>CR1.3: c) Se han seleccionado las herramientas y útiles necesarios para el ensamblado de equipos microinformáticos.</text>
  </threadedComment>
  <threadedComment ref="E3" dT="2026-05-10T09:48:42.92" personId="{1E36ED2A-251B-4E55-B912-C68B268EB38C}" id="{8065CCD8-2F48-473A-A168-12E72DD34EAD}">
    <text>CR1.4: d) Se ha interpretado la documentación técnica de todos los componentes a ensamblar.</text>
  </threadedComment>
  <threadedComment ref="F3" dT="2026-05-10T09:48:42.93" personId="{1E36ED2A-251B-4E55-B912-C68B268EB38C}" id="{5AA3A788-CEB9-453B-AEF4-898C7583EF20}">
    <text>CR1.5: e) Se han ensamblado y configurado placa base, microprocesador, elementos de refrigeración, módulos de memoria y soportes de lectura/grabación.</text>
  </threadedComment>
  <threadedComment ref="G3" dT="2026-05-10T09:48:42.93" personId="{1E36ED2A-251B-4E55-B912-C68B268EB38C}" id="{3F8E531C-BA84-4CC3-999C-494123F511CA}">
    <text>CR1.6: f) Se han ensamblado y configurado placa base, microprocesador, elementos de refrigeración, módulos de memoria y soportes de lectura/grabación.</text>
  </threadedComment>
  <threadedComment ref="H3" dT="2026-05-10T09:48:42.94" personId="{1E36ED2A-251B-4E55-B912-C68B268EB38C}" id="{6C6F0427-C627-4B97-8A91-4C9311FF28E2}">
    <text>CR2.1: a) Se han analizado las funciones del sistema operativo.</text>
  </threadedComment>
  <threadedComment ref="I3" dT="2026-05-10T09:48:42.95" personId="{1E36ED2A-251B-4E55-B912-C68B268EB38C}" id="{E70EB436-D487-4378-BF52-08553FB2AB8F}">
    <text>CR2.2: b) Se ha descrito la estructura del sistema operativo.</text>
  </threadedComment>
  <threadedComment ref="J3" dT="2026-05-10T09:48:42.95" personId="{1E36ED2A-251B-4E55-B912-C68B268EB38C}" id="{6D7A28F7-E1EC-4C57-876E-F3AA42B5EA11}">
    <text>CR2.3: c) Se ha verificado la idoneidad del hardware.</text>
  </threadedComment>
  <threadedComment ref="K3" dT="2026-05-10T09:48:42.96" personId="{1E36ED2A-251B-4E55-B912-C68B268EB38C}" id="{A3CA4B6B-7DA0-40EB-BE0A-8C2A74CC37A1}">
    <text>CR2.4: d) Se ha seleccionado el sistema operativo.</text>
  </threadedComment>
  <threadedComment ref="L3" dT="2026-05-10T09:48:42.96" personId="{1E36ED2A-251B-4E55-B912-C68B268EB38C}" id="{6B67F7CF-B433-47D8-A374-2AE5F9994E23}">
    <text>CR2.5: e) Se han configurado parámetros básicos de la instalación.</text>
  </threadedComment>
  <threadedComment ref="M3" dT="2026-05-10T09:48:42.97" personId="{1E36ED2A-251B-4E55-B912-C68B268EB38C}" id="{7BC7D1BE-EBE0-4D5C-8D0F-56A08F912EE8}">
    <text>CR2.6: f) Se han descrito las incidencias de la instalación.</text>
  </threadedComment>
  <threadedComment ref="N3" dT="2026-05-10T09:48:42.97" personId="{1E36ED2A-251B-4E55-B912-C68B268EB38C}" id="{65DD0B6B-2828-45A1-BFF6-7106063FF7D7}">
    <text>CR3.1: a) Se han aplicado métodos para la recuperación del sistema operativo.</text>
  </threadedComment>
  <threadedComment ref="O3" dT="2026-05-10T09:48:42.98" personId="{1E36ED2A-251B-4E55-B912-C68B268EB38C}" id="{33EC55E1-1601-4EB0-91AF-DA024633FB0F}">
    <text>CR3.2: b) Se ha realizado la configuración para la actualización del sistema operativo.</text>
  </threadedComment>
  <threadedComment ref="P3" dT="2026-05-10T09:48:42.98" personId="{1E36ED2A-251B-4E55-B912-C68B268EB38C}" id="{AA2AFFD5-8BDC-4949-B6D9-CC7340E6651B}">
    <text>CR3.3: c) Se han realizado operaciones de instalación/desinstalación de programas y aplicaciones.</text>
  </threadedComment>
  <threadedComment ref="Q3" dT="2026-05-10T09:48:42.99" personId="{1E36ED2A-251B-4E55-B912-C68B268EB38C}" id="{2D888B9D-A3CB-4F73-B34A-D43172634B0D}">
    <text>CR3.4: d) Se han utilizado los asistentes de configuración del sistema.</text>
  </threadedComment>
  <threadedComment ref="R3" dT="2026-05-10T09:48:43.00" personId="{1E36ED2A-251B-4E55-B912-C68B268EB38C}" id="{5F1FDA5C-C43A-4A1C-B570-B5F9D6943E49}">
    <text>CR3.5: e) Se han ejecutado operaciones para la automatización de tareas del sistema.</text>
  </threadedComment>
  <threadedComment ref="S3" dT="2026-05-10T09:48:43.00" personId="{1E36ED2A-251B-4E55-B912-C68B268EB38C}" id="{348AF49F-3BA9-4DF4-B583-832BBB5D1889}">
    <text>CR3.6: f) Se han configurado perfiles de usuario y grupo.</text>
  </threadedComment>
  <threadedComment ref="T3" dT="2026-05-10T09:48:43.02" personId="{1E36ED2A-251B-4E55-B912-C68B268EB38C}" id="{B7A60D7F-FABA-4B61-94C3-83509BC92DC6}">
    <text>CR4.1: a) Se han aplicado métodos para la recuperación del sistema operativo.</text>
  </threadedComment>
  <threadedComment ref="U3" dT="2026-05-10T09:48:43.03" personId="{1E36ED2A-251B-4E55-B912-C68B268EB38C}" id="{ECE12920-B4FE-4633-8177-03686A8B65E1}">
    <text>CR4.2: b) Se ha realizado la configuración para la actualización del sistema operativo.</text>
  </threadedComment>
  <threadedComment ref="V3" dT="2026-05-10T09:48:43.03" personId="{1E36ED2A-251B-4E55-B912-C68B268EB38C}" id="{AE5FD13D-6970-4764-B07E-1E64DED2CAF8}">
    <text>CR4.3: c) Se han realizado operaciones de instalación/desinstalación de programas y aplicaciones.</text>
  </threadedComment>
  <threadedComment ref="W3" dT="2026-05-10T09:48:43.04" personId="{1E36ED2A-251B-4E55-B912-C68B268EB38C}" id="{A307E7CE-12C5-4A9D-9445-C02EEE6E30CE}">
    <text>CR4.4: d) Se han utilizado los asistentes de configuración del sistema.</text>
  </threadedComment>
  <threadedComment ref="X3" dT="2026-05-10T09:48:43.04" personId="{1E36ED2A-251B-4E55-B912-C68B268EB38C}" id="{FBF775CE-FCA6-47E9-A9FB-54C5F5A538E5}">
    <text>CR4.5: e) Se han ejecutado operaciones para la automatización de tareas del sistema.</text>
  </threadedComment>
  <threadedComment ref="Y3" dT="2026-05-10T09:48:43.04" personId="{1E36ED2A-251B-4E55-B912-C68B268EB38C}" id="{16DD8F7A-5EF1-4408-9A9E-EA6066CAEF51}">
    <text>CR4.6: f) Se han configurado perfiles de usuario y grupo.</text>
  </threadedComment>
  <threadedComment ref="Z3" dT="2026-05-10T09:48:43.04" personId="{1E36ED2A-251B-4E55-B912-C68B268EB38C}" id="{958D5C5F-5184-4563-9AD4-4B89C46805D1}">
    <text>CR5.1: a) Se han aplicado métodos para la recuperación del sistema operativo.</text>
  </threadedComment>
  <threadedComment ref="AA3" dT="2026-05-10T09:48:43.06" personId="{1E36ED2A-251B-4E55-B912-C68B268EB38C}" id="{3B8434AE-FB2B-43CD-A76E-0FCBE7A04B9E}">
    <text>CR5.2: b) Se ha realizado la configuración para la actualización del sistema operativo.</text>
  </threadedComment>
  <threadedComment ref="AB3" dT="2026-05-10T09:48:43.06" personId="{1E36ED2A-251B-4E55-B912-C68B268EB38C}" id="{5B17717D-FE8B-4F6D-B253-B455A601C043}">
    <text>CR5.3: c) Se han realizado operaciones de instalación/desinstalación de programas y aplicaciones.</text>
  </threadedComment>
  <threadedComment ref="AC3" dT="2026-05-10T09:48:43.07" personId="{1E36ED2A-251B-4E55-B912-C68B268EB38C}" id="{211B6F82-A619-4451-BCBC-46F29AF2ECB1}">
    <text>CR5.4: d) Se han utilizado los asistentes de configuración del sistema.</text>
  </threadedComment>
  <threadedComment ref="AD3" dT="2026-05-10T09:48:43.07" personId="{1E36ED2A-251B-4E55-B912-C68B268EB38C}" id="{9E7974CD-427F-4B82-984A-C6FB7C6E5237}">
    <text>CR5.5: e) Se han ejecutado operaciones para la automatización de tareas del sistema.</text>
  </threadedComment>
  <threadedComment ref="AE3" dT="2026-05-10T09:48:43.08" personId="{1E36ED2A-251B-4E55-B912-C68B268EB38C}" id="{78C39AA8-C159-4A78-9F12-2CB809105EF1}">
    <text>CR5.6: f) Se han configurado perfiles de usuario y grupo.</text>
  </threadedComment>
  <threadedComment ref="AF3" dT="2026-05-10T09:48:43.08" personId="{1E36ED2A-251B-4E55-B912-C68B268EB38C}" id="{DB3FAC42-348E-4B88-A042-C3DD3670CB65}">
    <text>CR6.1: a) Se han aplicado métodos para la recuperación del sistema operativo.</text>
  </threadedComment>
  <threadedComment ref="AG3" dT="2026-05-10T09:48:43.09" personId="{1E36ED2A-251B-4E55-B912-C68B268EB38C}" id="{186075E5-078A-4D1A-B5A4-711021296957}">
    <text>CR6.2: b) Se ha realizado la configuración para la actualización del sistema operativo.</text>
  </threadedComment>
  <threadedComment ref="AH3" dT="2026-05-10T09:48:43.09" personId="{1E36ED2A-251B-4E55-B912-C68B268EB38C}" id="{3234B9DC-4AC2-4F75-81DE-E0E959CBBB28}">
    <text>CR6.3: c) Se han realizado operaciones de instalación/desinstalación de programas y aplicaciones.</text>
  </threadedComment>
  <threadedComment ref="AI3" dT="2026-05-10T09:48:43.10" personId="{1E36ED2A-251B-4E55-B912-C68B268EB38C}" id="{D16248BC-A139-435A-8BED-88A69356085C}">
    <text>CR6.4: d) Se han utilizado los asistentes de configuración del sistema.</text>
  </threadedComment>
  <threadedComment ref="AJ3" dT="2026-05-10T09:48:43.10" personId="{1E36ED2A-251B-4E55-B912-C68B268EB38C}" id="{512B8281-9A28-48D6-BBD2-92D4BE69BD7E}">
    <text>CR6.5: e) Se han ejecutado operaciones para la automatización de tareas del sistema.</text>
  </threadedComment>
  <threadedComment ref="AK3" dT="2026-05-10T09:48:43.11" personId="{1E36ED2A-251B-4E55-B912-C68B268EB38C}" id="{E0B216D7-703E-4F9E-BD18-BA6EDED20F0C}">
    <text>CR6.6: f) Se han configurado perfiles de usuario y grupo.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B3" dT="2026-05-10T09:48:43.11" personId="{1E36ED2A-251B-4E55-B912-C68B268EB38C}" id="{13D0BA60-F0BA-453E-AAB5-6966FC618213}">
    <text>CR1.1: a) Se han descrito los bloques funcionales que componen un equipo microinformático.</text>
  </threadedComment>
  <threadedComment ref="C3" dT="2026-05-10T09:48:43.11" personId="{1E36ED2A-251B-4E55-B912-C68B268EB38C}" id="{9352E2CA-D5E4-422A-809C-23DC587B4D10}">
    <text>CR1.2: b) Se han descrito los bloques funcionales más importantes de una placa base.</text>
  </threadedComment>
  <threadedComment ref="D3" dT="2026-05-10T09:48:43.12" personId="{1E36ED2A-251B-4E55-B912-C68B268EB38C}" id="{4C720255-E410-404A-95DC-256FEE972727}">
    <text>CR1.3: c) Se han seleccionado las herramientas y útiles necesarios para el ensamblado de equipos microinformáticos.</text>
  </threadedComment>
  <threadedComment ref="E3" dT="2026-05-10T09:48:43.13" personId="{1E36ED2A-251B-4E55-B912-C68B268EB38C}" id="{3B576B10-5567-4C87-8F1F-8E5889B773B0}">
    <text>CR1.4: d) Se ha interpretado la documentación técnica de todos los componentes a ensamblar.</text>
  </threadedComment>
  <threadedComment ref="F3" dT="2026-05-10T09:48:43.13" personId="{1E36ED2A-251B-4E55-B912-C68B268EB38C}" id="{A06D72AC-3416-4DE9-BDFB-9A538E55A179}">
    <text>CR1.5: e) Se han ensamblado y configurado placa base, microprocesador, elementos de refrigeración, módulos de memoria y soportes de lectura/grabación.</text>
  </threadedComment>
  <threadedComment ref="G3" dT="2026-05-10T09:48:43.14" personId="{1E36ED2A-251B-4E55-B912-C68B268EB38C}" id="{C5E9C36C-80FA-46A4-85AA-F2915F0BF83C}">
    <text>CR1.6: f) Se han ensamblado y configurado placa base, microprocesador, elementos de refrigeración, módulos de memoria y soportes de lectura/grabación.</text>
  </threadedComment>
  <threadedComment ref="H3" dT="2026-05-10T09:48:43.14" personId="{1E36ED2A-251B-4E55-B912-C68B268EB38C}" id="{A7920B78-C248-4334-9597-56EBBF085BCC}">
    <text>CR2.1: a) Se han analizado las funciones del sistema operativo.</text>
  </threadedComment>
  <threadedComment ref="I3" dT="2026-05-10T09:48:43.15" personId="{1E36ED2A-251B-4E55-B912-C68B268EB38C}" id="{F22E37BD-49DA-4E08-9CB8-6B6EAB38840F}">
    <text>CR2.2: b) Se ha descrito la estructura del sistema operativo.</text>
  </threadedComment>
  <threadedComment ref="J3" dT="2026-05-10T09:48:43.15" personId="{1E36ED2A-251B-4E55-B912-C68B268EB38C}" id="{A5198EC8-2DBE-4B9F-9D0F-A3B170276DB2}">
    <text>CR2.3: c) Se ha verificado la idoneidad del hardware.</text>
  </threadedComment>
  <threadedComment ref="K3" dT="2026-05-10T09:48:43.16" personId="{1E36ED2A-251B-4E55-B912-C68B268EB38C}" id="{BB0169CB-A74E-4D00-97FC-529BA25FF1C7}">
    <text>CR2.4: d) Se ha seleccionado el sistema operativo.</text>
  </threadedComment>
  <threadedComment ref="L3" dT="2026-05-10T09:48:43.16" personId="{1E36ED2A-251B-4E55-B912-C68B268EB38C}" id="{40DE99B0-C2A2-41FD-82E1-36F1BC525808}">
    <text>CR2.5: e) Se han configurado parámetros básicos de la instalación.</text>
  </threadedComment>
  <threadedComment ref="M3" dT="2026-05-10T09:48:43.16" personId="{1E36ED2A-251B-4E55-B912-C68B268EB38C}" id="{1FFEA005-5543-44CC-9AD9-82D10D37FB74}">
    <text>CR2.6: f) Se han descrito las incidencias de la instalación.</text>
  </threadedComment>
  <threadedComment ref="N3" dT="2026-05-10T09:48:43.17" personId="{1E36ED2A-251B-4E55-B912-C68B268EB38C}" id="{7F490BD6-E392-46D3-8CAA-8F27B74E95EE}">
    <text>CR3.1: a) Se han aplicado métodos para la recuperación del sistema operativo.</text>
  </threadedComment>
  <threadedComment ref="O3" dT="2026-05-10T09:48:43.17" personId="{1E36ED2A-251B-4E55-B912-C68B268EB38C}" id="{96CDEFBA-E76C-4F80-9ECC-EE0F168CA784}">
    <text>CR3.2: b) Se ha realizado la configuración para la actualización del sistema operativo.</text>
  </threadedComment>
  <threadedComment ref="P3" dT="2026-05-10T09:48:43.17" personId="{1E36ED2A-251B-4E55-B912-C68B268EB38C}" id="{D8885486-E6FB-45CD-9E88-B1E99CB80187}">
    <text>CR3.3: c) Se han realizado operaciones de instalación/desinstalación de programas y aplicaciones.</text>
  </threadedComment>
  <threadedComment ref="Q3" dT="2026-05-10T09:48:43.19" personId="{1E36ED2A-251B-4E55-B912-C68B268EB38C}" id="{78FA9620-7C89-4DFB-9E81-9A71D033C577}">
    <text>CR3.4: d) Se han utilizado los asistentes de configuración del sistema.</text>
  </threadedComment>
  <threadedComment ref="R3" dT="2026-05-10T09:48:43.19" personId="{1E36ED2A-251B-4E55-B912-C68B268EB38C}" id="{B8248E89-83AB-4665-9F6D-8349FFC956F4}">
    <text>CR3.5: e) Se han ejecutado operaciones para la automatización de tareas del sistema.</text>
  </threadedComment>
  <threadedComment ref="S3" dT="2026-05-10T09:48:43.20" personId="{1E36ED2A-251B-4E55-B912-C68B268EB38C}" id="{D31CA0F9-B26A-4843-BCDC-A6F0422AF5B9}">
    <text>CR3.6: f) Se han configurado perfiles de usuario y grupo.</text>
  </threadedComment>
  <threadedComment ref="T3" dT="2026-05-10T09:48:43.20" personId="{1E36ED2A-251B-4E55-B912-C68B268EB38C}" id="{4A74D136-2CAB-4B6D-87AF-CFA44B5A065B}">
    <text>CR4.1: a) Se han aplicado métodos para la recuperación del sistema operativo.</text>
  </threadedComment>
  <threadedComment ref="U3" dT="2026-05-10T09:48:43.21" personId="{1E36ED2A-251B-4E55-B912-C68B268EB38C}" id="{EED250C9-1A39-4C94-B63C-B1B2463115D3}">
    <text>CR4.2: b) Se ha realizado la configuración para la actualización del sistema operativo.</text>
  </threadedComment>
  <threadedComment ref="V3" dT="2026-05-10T09:48:43.21" personId="{1E36ED2A-251B-4E55-B912-C68B268EB38C}" id="{6EBB112C-B549-42BA-8C80-7B831CE6DA6C}">
    <text>CR4.3: c) Se han realizado operaciones de instalación/desinstalación de programas y aplicaciones.</text>
  </threadedComment>
  <threadedComment ref="W3" dT="2026-05-10T09:48:43.22" personId="{1E36ED2A-251B-4E55-B912-C68B268EB38C}" id="{F7B7676E-9A73-44E2-B2F4-071F95910017}">
    <text>CR4.4: d) Se han utilizado los asistentes de configuración del sistema.</text>
  </threadedComment>
  <threadedComment ref="X3" dT="2026-05-10T09:48:43.22" personId="{1E36ED2A-251B-4E55-B912-C68B268EB38C}" id="{84324A1A-33E9-44B3-A4AB-B2F91611974C}">
    <text>CR4.5: e) Se han ejecutado operaciones para la automatización de tareas del sistema.</text>
  </threadedComment>
  <threadedComment ref="Y3" dT="2026-05-10T09:48:43.26" personId="{1E36ED2A-251B-4E55-B912-C68B268EB38C}" id="{3D784519-6B0D-4F72-B3D4-4E4DA90E9C43}">
    <text>CR4.6: f) Se han configurado perfiles de usuario y grupo.</text>
  </threadedComment>
  <threadedComment ref="Z3" dT="2026-05-10T09:48:43.26" personId="{1E36ED2A-251B-4E55-B912-C68B268EB38C}" id="{CE38AC95-1858-4559-85E2-AC55EBAC4CEE}">
    <text>CR5.1: a) Se han aplicado métodos para la recuperación del sistema operativo.</text>
  </threadedComment>
  <threadedComment ref="AA3" dT="2026-05-10T09:48:43.27" personId="{1E36ED2A-251B-4E55-B912-C68B268EB38C}" id="{8AACF8C8-1ECF-4E58-A76C-FECFC37C9AB3}">
    <text>CR5.2: b) Se ha realizado la configuración para la actualización del sistema operativo.</text>
  </threadedComment>
  <threadedComment ref="AB3" dT="2026-05-10T09:48:43.27" personId="{1E36ED2A-251B-4E55-B912-C68B268EB38C}" id="{6AA5C024-A8EE-45C1-88CC-F5C053480B62}">
    <text>CR5.3: c) Se han realizado operaciones de instalación/desinstalación de programas y aplicaciones.</text>
  </threadedComment>
  <threadedComment ref="AC3" dT="2026-05-10T09:48:43.27" personId="{1E36ED2A-251B-4E55-B912-C68B268EB38C}" id="{AE781043-2FD8-43F8-A1A8-BA73264BB2EE}">
    <text>CR5.4: d) Se han utilizado los asistentes de configuración del sistema.</text>
  </threadedComment>
  <threadedComment ref="AD3" dT="2026-05-10T09:48:43.27" personId="{1E36ED2A-251B-4E55-B912-C68B268EB38C}" id="{3EA36D53-4B96-4F20-B70B-C514EE9DA4F0}">
    <text>CR5.5: e) Se han ejecutado operaciones para la automatización de tareas del sistema.</text>
  </threadedComment>
  <threadedComment ref="AE3" dT="2026-05-10T09:48:43.29" personId="{1E36ED2A-251B-4E55-B912-C68B268EB38C}" id="{47A5948F-41E9-4024-94E5-F8DE596F0A89}">
    <text>CR5.6: f) Se han configurado perfiles de usuario y grupo.</text>
  </threadedComment>
  <threadedComment ref="AF3" dT="2026-05-10T09:48:43.30" personId="{1E36ED2A-251B-4E55-B912-C68B268EB38C}" id="{A88D3D8F-CBE4-4833-A0A1-6ECD861FB4A8}">
    <text>CR6.1: a) Se han aplicado métodos para la recuperación del sistema operativo.</text>
  </threadedComment>
  <threadedComment ref="AG3" dT="2026-05-10T09:48:43.30" personId="{1E36ED2A-251B-4E55-B912-C68B268EB38C}" id="{0C799C5F-6F1E-4748-84FC-96DC48225629}">
    <text>CR6.2: b) Se ha realizado la configuración para la actualización del sistema operativo.</text>
  </threadedComment>
  <threadedComment ref="AH3" dT="2026-05-10T09:48:43.31" personId="{1E36ED2A-251B-4E55-B912-C68B268EB38C}" id="{E8CA655D-61DD-43D7-B407-FDC0EFE17145}">
    <text>CR6.3: c) Se han realizado operaciones de instalación/desinstalación de programas y aplicaciones.</text>
  </threadedComment>
  <threadedComment ref="AI3" dT="2026-05-10T09:48:43.31" personId="{1E36ED2A-251B-4E55-B912-C68B268EB38C}" id="{BF1067C0-A394-47D4-B1A2-B4D8AAC8D660}">
    <text>CR6.4: d) Se han utilizado los asistentes de configuración del sistema.</text>
  </threadedComment>
  <threadedComment ref="AJ3" dT="2026-05-10T09:48:43.32" personId="{1E36ED2A-251B-4E55-B912-C68B268EB38C}" id="{E0D4FE2C-5F9C-48B8-9D00-CD2898EE9289}">
    <text>CR6.5: e) Se han ejecutado operaciones para la automatización de tareas del sistema.</text>
  </threadedComment>
  <threadedComment ref="AK3" dT="2026-05-10T09:48:43.32" personId="{1E36ED2A-251B-4E55-B912-C68B268EB38C}" id="{F05B5B7B-59C8-4082-A6F7-BC92425C83C5}">
    <text>CR6.6: f) Se han configurado perfiles de usuario y grupo.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E2EC3E-EE24-4288-9AFB-27758E6A6CE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8c6500-c645-4ad3-b693-5d272aa7fe1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1.xml"/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2.xml"/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3.xml"/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4140625" defaultRowHeight="14.4"/>
  <cols>
    <col min="1" max="1" width="24.44140625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15" thickBot="1">
      <c r="A1" s="1"/>
    </row>
    <row r="2" spans="1:37" ht="18">
      <c r="A2" s="2" t="s">
        <v>0</v>
      </c>
      <c r="B2" s="222" t="str">
        <f>DATOS!S5</f>
        <v>CE.1 Conocer calculos</v>
      </c>
      <c r="C2" s="223"/>
      <c r="D2" s="223"/>
      <c r="E2" s="223"/>
      <c r="F2" s="223"/>
      <c r="G2" s="224"/>
      <c r="H2" s="222" t="str">
        <f>DATOS!S6</f>
        <v>CE2. Saber calcular</v>
      </c>
      <c r="I2" s="223"/>
      <c r="J2" s="223"/>
      <c r="K2" s="223"/>
      <c r="L2" s="223"/>
      <c r="M2" s="224"/>
      <c r="N2" s="222" t="str">
        <f>DATOS!S7</f>
        <v>CE3. Conocer fuerzas</v>
      </c>
      <c r="O2" s="223"/>
      <c r="P2" s="223"/>
      <c r="Q2" s="223"/>
      <c r="R2" s="223"/>
      <c r="S2" s="224"/>
      <c r="T2" s="222" t="str">
        <f>DATOS!S8</f>
        <v>CE4. Calcular fuerzas</v>
      </c>
      <c r="U2" s="223"/>
      <c r="V2" s="223"/>
      <c r="W2" s="223"/>
      <c r="X2" s="223"/>
      <c r="Y2" s="224"/>
      <c r="Z2" s="222" t="str">
        <f>DATOS!S9</f>
        <v>CE5.Conocer dinamica</v>
      </c>
      <c r="AA2" s="223"/>
      <c r="AB2" s="223"/>
      <c r="AC2" s="223"/>
      <c r="AD2" s="223"/>
      <c r="AE2" s="224"/>
      <c r="AF2" s="222" t="str">
        <f>DATOS!S10</f>
        <v>CE6. Calcular dinamica</v>
      </c>
      <c r="AG2" s="223"/>
      <c r="AH2" s="223"/>
      <c r="AI2" s="223"/>
      <c r="AJ2" s="223"/>
      <c r="AK2" s="224"/>
    </row>
    <row r="3" spans="1:37" ht="18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>
      <c r="A4" s="1" t="str">
        <f>DATOS!B5</f>
        <v>Alumn 1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>
      <c r="A5" s="1" t="str">
        <f>DATOS!B6</f>
        <v>Alumn 2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>
      <c r="A6" s="1" t="str">
        <f>DATOS!B7</f>
        <v>Alumn 3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>
      <c r="A7" s="1" t="str">
        <f>DATOS!B8</f>
        <v>Alumn 4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>
      <c r="A8" s="1" t="str">
        <f>DATOS!B9</f>
        <v>Alumn 5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>
      <c r="A9" s="1" t="str">
        <f>DATOS!B10</f>
        <v>Alumn 6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>
      <c r="A10" s="1" t="str">
        <f>DATOS!B11</f>
        <v>Alumn 7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>
      <c r="A11" s="1" t="str">
        <f>DATOS!B12</f>
        <v>Alumn 8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>
      <c r="A12" s="1" t="str">
        <f>DATOS!B13</f>
        <v>Alumn 9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>
      <c r="A13" s="1" t="str">
        <f>DATOS!B14</f>
        <v>Alumn 10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>
      <c r="A14" s="1" t="str">
        <f>DATOS!B15</f>
        <v>Alumn 11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>
      <c r="A15" s="1" t="str">
        <f>DATOS!B16</f>
        <v>Alumn 12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>
      <c r="A16" s="1" t="str">
        <f>DATOS!B17</f>
        <v>Alumn 13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>
      <c r="A17" s="1" t="str">
        <f>DATOS!B18</f>
        <v>Alumn 14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>
      <c r="A18" s="1" t="str">
        <f>DATOS!B19</f>
        <v>Alumn 15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>
      <c r="A19" s="1" t="str">
        <f>DATOS!B20</f>
        <v>Alumn 16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>
      <c r="A20" s="1" t="str">
        <f>DATOS!B21</f>
        <v>Alumn 17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>
      <c r="A21" s="1" t="str">
        <f>DATOS!B22</f>
        <v>Alumn 18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>
      <c r="A22" s="1" t="str">
        <f>DATOS!B23</f>
        <v>Alumn 19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>
      <c r="A23" s="1" t="str">
        <f>DATOS!B24</f>
        <v>Alumn 20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>
      <c r="A24" s="1" t="str">
        <f>DATOS!B25</f>
        <v>Alumn 21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>
      <c r="A25" s="1" t="str">
        <f>DATOS!B26</f>
        <v>Alumn 22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>
      <c r="A26" s="1" t="str">
        <f>DATOS!B27</f>
        <v>Alumn 23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>
      <c r="A27" s="1" t="str">
        <f>DATOS!B28</f>
        <v>Alumn 24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>
      <c r="A28" s="1" t="str">
        <f>DATOS!B29</f>
        <v>Alumn 25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>
      <c r="A29" s="1" t="str">
        <f>DATOS!B30</f>
        <v>Alumn 26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>
      <c r="A30" s="1" t="str">
        <f>DATOS!B31</f>
        <v>Alumn 27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>
      <c r="A31" s="1" t="str">
        <f>DATOS!B32</f>
        <v>Alumn 28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>
      <c r="A32" s="1" t="str">
        <f>DATOS!B33</f>
        <v>Alumn 29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>
      <c r="A33" s="1" t="str">
        <f>DATOS!B34</f>
        <v>Alumn 30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>
      <c r="A34" s="1" t="str">
        <f>DATOS!B35</f>
        <v>Alumn 31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>
      <c r="A35" s="1" t="str">
        <f>DATOS!B36</f>
        <v>Alumn 32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>
      <c r="A36" s="1" t="str">
        <f>DATOS!B37</f>
        <v>Alumn 33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>
      <c r="A37" s="1" t="str">
        <f>DATOS!B38</f>
        <v>Alumn 34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>
      <c r="A38" s="1" t="str">
        <f>DATOS!B39</f>
        <v>Alumn 35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>
      <c r="A39" s="1" t="str">
        <f>DATOS!B40</f>
        <v>Alumn 36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" thickBot="1">
      <c r="A40" s="1" t="str">
        <f>DATOS!B41</f>
        <v>Alumn 37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4140625" defaultRowHeight="14.4"/>
  <sheetData>
    <row r="3" spans="1:1">
      <c r="A3" t="s">
        <v>43</v>
      </c>
    </row>
    <row r="4" spans="1:1">
      <c r="A4" t="s">
        <v>44</v>
      </c>
    </row>
    <row r="5" spans="1:1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43.6640625" customWidth="1"/>
    <col min="2" max="2" width="9.5546875" customWidth="1"/>
    <col min="3" max="3" width="6.109375" bestFit="1" customWidth="1"/>
    <col min="4" max="4" width="7.5546875" customWidth="1"/>
    <col min="5" max="5" width="6" bestFit="1" customWidth="1"/>
    <col min="6" max="6" width="8.33203125" bestFit="1" customWidth="1"/>
    <col min="7" max="7" width="6" bestFit="1" customWidth="1"/>
    <col min="8" max="8" width="8.33203125" bestFit="1" customWidth="1"/>
    <col min="9" max="9" width="6" bestFit="1" customWidth="1"/>
    <col min="10" max="10" width="8.33203125" bestFit="1" customWidth="1"/>
    <col min="11" max="11" width="6" bestFit="1" customWidth="1"/>
    <col min="12" max="12" width="8.33203125" bestFit="1" customWidth="1"/>
    <col min="13" max="13" width="6" bestFit="1" customWidth="1"/>
    <col min="14" max="14" width="8.33203125" bestFit="1" customWidth="1"/>
    <col min="15" max="15" width="9.88671875" customWidth="1"/>
    <col min="16" max="16" width="6.109375" bestFit="1" customWidth="1"/>
    <col min="17" max="17" width="8.33203125" bestFit="1" customWidth="1"/>
    <col min="18" max="18" width="6" bestFit="1" customWidth="1"/>
    <col min="19" max="19" width="8.33203125" bestFit="1" customWidth="1"/>
    <col min="20" max="20" width="6.109375" bestFit="1" customWidth="1"/>
    <col min="21" max="21" width="8.33203125" bestFit="1" customWidth="1"/>
    <col min="22" max="22" width="6.109375" bestFit="1" customWidth="1"/>
    <col min="23" max="23" width="8.33203125" bestFit="1" customWidth="1"/>
    <col min="24" max="24" width="6" bestFit="1" customWidth="1"/>
    <col min="25" max="25" width="8.33203125" bestFit="1" customWidth="1"/>
    <col min="26" max="26" width="6" bestFit="1" customWidth="1"/>
    <col min="27" max="27" width="8.33203125" bestFit="1" customWidth="1"/>
    <col min="28" max="28" width="8.109375" bestFit="1" customWidth="1"/>
    <col min="29" max="29" width="6" bestFit="1" customWidth="1"/>
    <col min="30" max="30" width="8.33203125" bestFit="1" customWidth="1"/>
    <col min="31" max="31" width="6" bestFit="1" customWidth="1"/>
    <col min="32" max="32" width="8.33203125" bestFit="1" customWidth="1"/>
    <col min="33" max="33" width="6" bestFit="1" customWidth="1"/>
    <col min="34" max="34" width="8.33203125" bestFit="1" customWidth="1"/>
    <col min="35" max="35" width="6" bestFit="1" customWidth="1"/>
    <col min="36" max="36" width="8.33203125" bestFit="1" customWidth="1"/>
    <col min="37" max="37" width="6" bestFit="1" customWidth="1"/>
    <col min="38" max="38" width="8.33203125" bestFit="1" customWidth="1"/>
    <col min="39" max="39" width="6" bestFit="1" customWidth="1"/>
    <col min="40" max="40" width="8.33203125" bestFit="1" customWidth="1"/>
    <col min="41" max="41" width="6.5546875" bestFit="1" customWidth="1"/>
    <col min="42" max="42" width="6.109375" bestFit="1" customWidth="1"/>
    <col min="43" max="43" width="6.109375" customWidth="1"/>
    <col min="44" max="44" width="6.109375" bestFit="1" customWidth="1"/>
    <col min="45" max="45" width="6.10937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54687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54687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546875" bestFit="1" customWidth="1"/>
  </cols>
  <sheetData>
    <row r="1" spans="1:82" ht="15.75" customHeight="1">
      <c r="A1" s="172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17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173" t="s">
        <v>46</v>
      </c>
      <c r="B3" s="175" t="str">
        <f>DATOS!S5</f>
        <v>CE.1 Conocer calculos</v>
      </c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7"/>
      <c r="O3" s="175" t="str">
        <f>DATOS!S6</f>
        <v>CE2. Saber calcular</v>
      </c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7"/>
      <c r="AB3" s="175" t="str">
        <f>DATOS!S7</f>
        <v>CE3. Conocer fuerzas</v>
      </c>
      <c r="AC3" s="176"/>
      <c r="AD3" s="176"/>
      <c r="AE3" s="176"/>
      <c r="AF3" s="176"/>
      <c r="AG3" s="176"/>
      <c r="AH3" s="176"/>
      <c r="AI3" s="176"/>
      <c r="AJ3" s="176"/>
      <c r="AK3" s="176"/>
      <c r="AL3" s="176"/>
      <c r="AM3" s="176"/>
      <c r="AN3" s="177"/>
      <c r="AO3" s="175" t="str">
        <f>DATOS!S8</f>
        <v>CE4. Calcular fuerzas</v>
      </c>
      <c r="AP3" s="176"/>
      <c r="AQ3" s="176"/>
      <c r="AR3" s="176"/>
      <c r="AS3" s="176"/>
      <c r="AT3" s="176"/>
      <c r="AU3" s="176"/>
      <c r="AV3" s="176"/>
      <c r="AW3" s="176"/>
      <c r="AX3" s="176"/>
      <c r="AY3" s="176"/>
      <c r="AZ3" s="176"/>
      <c r="BA3" s="177"/>
      <c r="BB3" s="175" t="str">
        <f>DATOS!S9</f>
        <v>CE5.Conocer dinamica</v>
      </c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6"/>
      <c r="BN3" s="177"/>
      <c r="BO3" s="175" t="str">
        <f>DATOS!S10</f>
        <v>CE6. Calcular dinamica</v>
      </c>
      <c r="BP3" s="176"/>
      <c r="BQ3" s="176"/>
      <c r="BR3" s="176"/>
      <c r="BS3" s="176"/>
      <c r="BT3" s="176"/>
      <c r="BU3" s="176"/>
      <c r="BV3" s="176"/>
      <c r="BW3" s="176"/>
      <c r="BX3" s="176"/>
      <c r="BY3" s="176"/>
      <c r="BZ3" s="176"/>
      <c r="CA3" s="177"/>
      <c r="CB3" s="20" t="s">
        <v>53</v>
      </c>
      <c r="CC3" s="18" t="s">
        <v>54</v>
      </c>
      <c r="CD3" s="182" t="s">
        <v>55</v>
      </c>
    </row>
    <row r="4" spans="1:82" ht="15" customHeight="1">
      <c r="A4" s="174"/>
      <c r="B4" s="138" t="str">
        <f>PESOS!B4</f>
        <v>Inst ev.</v>
      </c>
      <c r="C4" s="180" t="str">
        <f>PESOS!C4</f>
        <v>CR1.1</v>
      </c>
      <c r="D4" s="181"/>
      <c r="E4" s="180" t="str">
        <f>PESOS!D4</f>
        <v>CR1.2</v>
      </c>
      <c r="F4" s="181"/>
      <c r="G4" s="180" t="str">
        <f>PESOS!E4</f>
        <v>CR1.3</v>
      </c>
      <c r="H4" s="181"/>
      <c r="I4" s="180" t="str">
        <f>PESOS!F4</f>
        <v>CR1.4</v>
      </c>
      <c r="J4" s="181"/>
      <c r="K4" s="180" t="str">
        <f>PESOS!G4</f>
        <v>CR1.5</v>
      </c>
      <c r="L4" s="181"/>
      <c r="M4" s="108" t="str">
        <f>PESOS!H4</f>
        <v>CR1.6</v>
      </c>
      <c r="N4" s="100"/>
      <c r="O4" s="22" t="str">
        <f>PESOS!I4</f>
        <v>Inst ev</v>
      </c>
      <c r="P4" s="180" t="str">
        <f>PESOS!J4</f>
        <v>CR2.1</v>
      </c>
      <c r="Q4" s="181"/>
      <c r="R4" s="180" t="str">
        <f>PESOS!K4</f>
        <v>CR2.2</v>
      </c>
      <c r="S4" s="181"/>
      <c r="T4" s="180" t="str">
        <f>PESOS!L4</f>
        <v>CR2.3</v>
      </c>
      <c r="U4" s="181"/>
      <c r="V4" s="180" t="str">
        <f>PESOS!M4</f>
        <v>CR2.4</v>
      </c>
      <c r="W4" s="181"/>
      <c r="X4" s="180" t="str">
        <f>PESOS!N4</f>
        <v>CR2.5</v>
      </c>
      <c r="Y4" s="181"/>
      <c r="Z4" s="108" t="str">
        <f>PESOS!O4</f>
        <v>CR2.6</v>
      </c>
      <c r="AA4" s="100"/>
      <c r="AB4" s="22" t="str">
        <f>PESOS!P4</f>
        <v>Inst ev.</v>
      </c>
      <c r="AC4" s="180" t="str">
        <f>PESOS!Q4</f>
        <v>CR3.1</v>
      </c>
      <c r="AD4" s="181"/>
      <c r="AE4" s="180" t="str">
        <f>PESOS!R4</f>
        <v>CR3.2</v>
      </c>
      <c r="AF4" s="181"/>
      <c r="AG4" s="180" t="str">
        <f>PESOS!S4</f>
        <v>CR3.3</v>
      </c>
      <c r="AH4" s="181"/>
      <c r="AI4" s="180" t="str">
        <f>PESOS!T4</f>
        <v>CR3.4</v>
      </c>
      <c r="AJ4" s="181"/>
      <c r="AK4" s="180" t="str">
        <f>PESOS!U4</f>
        <v>CR3.5</v>
      </c>
      <c r="AL4" s="181"/>
      <c r="AM4" s="108" t="str">
        <f>PESOS!V4</f>
        <v>CR3.6</v>
      </c>
      <c r="AN4" s="100"/>
      <c r="AO4" s="22" t="str">
        <f>PESOS!W4</f>
        <v>Inst ev.</v>
      </c>
      <c r="AP4" s="180" t="str">
        <f>PESOS!X4</f>
        <v>CR4.1</v>
      </c>
      <c r="AQ4" s="181"/>
      <c r="AR4" s="180" t="str">
        <f>PESOS!Y4</f>
        <v>CR4.2</v>
      </c>
      <c r="AS4" s="181"/>
      <c r="AT4" s="180" t="str">
        <f>PESOS!Z4</f>
        <v>CR4.3</v>
      </c>
      <c r="AU4" s="181"/>
      <c r="AV4" s="180" t="str">
        <f>PESOS!AA4</f>
        <v>CR4.4</v>
      </c>
      <c r="AW4" s="181"/>
      <c r="AX4" s="180" t="str">
        <f>PESOS!AB4</f>
        <v>CR4.5</v>
      </c>
      <c r="AY4" s="181"/>
      <c r="AZ4" s="108" t="str">
        <f>PESOS!AC4</f>
        <v>CR4.6</v>
      </c>
      <c r="BA4" s="100"/>
      <c r="BB4" s="22" t="str">
        <f>PESOS!AD4</f>
        <v>Inst ev.</v>
      </c>
      <c r="BC4" s="180" t="str">
        <f>PESOS!AE4</f>
        <v>CR5.1</v>
      </c>
      <c r="BD4" s="181"/>
      <c r="BE4" s="180" t="str">
        <f>PESOS!AF4</f>
        <v>CR5.2</v>
      </c>
      <c r="BF4" s="181"/>
      <c r="BG4" s="180" t="str">
        <f>PESOS!AG4</f>
        <v>CR5.3</v>
      </c>
      <c r="BH4" s="181"/>
      <c r="BI4" s="180" t="str">
        <f>PESOS!AH4</f>
        <v>CR5.4</v>
      </c>
      <c r="BJ4" s="181"/>
      <c r="BK4" s="180" t="str">
        <f>PESOS!AI4</f>
        <v>CR5.5</v>
      </c>
      <c r="BL4" s="181"/>
      <c r="BM4" s="108" t="str">
        <f>PESOS!AJ4</f>
        <v>CR5.6</v>
      </c>
      <c r="BN4" s="100"/>
      <c r="BO4" s="22" t="str">
        <f>PESOS!AK4</f>
        <v>Inst ev.</v>
      </c>
      <c r="BP4" s="180" t="str">
        <f>PESOS!AL4</f>
        <v>CR6.1</v>
      </c>
      <c r="BQ4" s="181"/>
      <c r="BR4" s="180" t="str">
        <f>PESOS!AM4</f>
        <v>CR6.2</v>
      </c>
      <c r="BS4" s="181"/>
      <c r="BT4" s="180" t="str">
        <f>PESOS!AN4</f>
        <v>CR6.3</v>
      </c>
      <c r="BU4" s="181"/>
      <c r="BV4" s="180" t="str">
        <f>PESOS!AO4</f>
        <v>CR6.4</v>
      </c>
      <c r="BW4" s="181"/>
      <c r="BX4" s="180" t="str">
        <f>PESOS!AP4</f>
        <v>CR6.5</v>
      </c>
      <c r="BY4" s="181"/>
      <c r="BZ4" s="108" t="str">
        <f>PESOS!AQ4</f>
        <v>CR6.6</v>
      </c>
      <c r="CA4" s="100"/>
      <c r="CB4" s="21" t="str">
        <f>PESOS!AR4</f>
        <v xml:space="preserve"> </v>
      </c>
      <c r="CC4" s="19"/>
      <c r="CD4" s="183"/>
    </row>
    <row r="5" spans="1:82">
      <c r="A5" s="124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178" cm="1">
        <f t="array" ref="C5">IFERROR(VLOOKUP($A5,PESOS!$A:$AZ,COLUMN(C:C),FALSE),"")</f>
        <v>5</v>
      </c>
      <c r="D5" s="179"/>
      <c r="E5" s="178" cm="1">
        <f t="array" ref="E5">IFERROR(VLOOKUP($A5,PESOS!$A:$AZ,COLUMN(D:D),FALSE),"")</f>
        <v>5</v>
      </c>
      <c r="F5" s="179"/>
      <c r="G5" s="178" cm="1">
        <f t="array" ref="G5">IFERROR(VLOOKUP($A5,PESOS!$A:$AZ,COLUMN(E:E),FALSE),"")</f>
        <v>5</v>
      </c>
      <c r="H5" s="179"/>
      <c r="I5" s="178" cm="1">
        <f t="array" ref="I5">IFERROR(VLOOKUP($A5,PESOS!$A:$AZ,COLUMN(F:F),FALSE),"")</f>
        <v>5</v>
      </c>
      <c r="J5" s="179"/>
      <c r="K5" s="178" cm="1">
        <f t="array" ref="K5">IFERROR(VLOOKUP($A5,PESOS!$A:$AZ,COLUMN(G:G),FALSE),"")</f>
        <v>5</v>
      </c>
      <c r="L5" s="179"/>
      <c r="M5" s="178" cm="1">
        <f t="array" ref="M5">IFERROR(VLOOKUP($A5,PESOS!$A:$AZ,COLUMN(H:H),FALSE),"")</f>
        <v>0</v>
      </c>
      <c r="N5" s="179"/>
      <c r="O5" s="22" cm="1">
        <f t="array" ref="O5">IFERROR(VLOOKUP($A5,PESOS!$A:$AZ,COLUMN(I:I),FALSE),"")</f>
        <v>0</v>
      </c>
      <c r="P5" s="178" cm="1">
        <f t="array" ref="P5">IFERROR(VLOOKUP($A5,PESOS!$A:$AZ,COLUMN(J:J),FALSE),"")</f>
        <v>5</v>
      </c>
      <c r="Q5" s="179"/>
      <c r="R5" s="178" cm="1">
        <f t="array" ref="R5">IFERROR(VLOOKUP($A5,PESOS!$A:$AZ,COLUMN(K:K),FALSE),"")</f>
        <v>10</v>
      </c>
      <c r="S5" s="179"/>
      <c r="T5" s="178" cm="1">
        <f t="array" ref="T5">IFERROR(VLOOKUP($A5,PESOS!$A:$AZ,COLUMN(L:L),FALSE),"")</f>
        <v>10</v>
      </c>
      <c r="U5" s="179"/>
      <c r="V5" s="178" cm="1">
        <f t="array" ref="V5">IFERROR(VLOOKUP($A5,PESOS!$A:$AZ,COLUMN(M:M),FALSE),"")</f>
        <v>10</v>
      </c>
      <c r="W5" s="179"/>
      <c r="X5" s="178" cm="1">
        <f t="array" ref="X5">IFERROR(VLOOKUP($A5,PESOS!$A:$AZ,COLUMN(N:N),FALSE),"")</f>
        <v>0</v>
      </c>
      <c r="Y5" s="179"/>
      <c r="Z5" s="178" cm="1">
        <f t="array" ref="Z5">IFERROR(VLOOKUP($A5,PESOS!$A:$AZ,COLUMN(O:O),FALSE),"")</f>
        <v>0</v>
      </c>
      <c r="AA5" s="179"/>
      <c r="AB5" s="22" cm="1">
        <f t="array" ref="AB5">IFERROR(VLOOKUP($A5,PESOS!$A:$AZ,COLUMN(P:P),FALSE),"")</f>
        <v>0</v>
      </c>
      <c r="AC5" s="178" cm="1">
        <f t="array" ref="AC5">IFERROR(VLOOKUP($A5,PESOS!$A:$AZ,COLUMN(Q:Q),FALSE),"")</f>
        <v>0</v>
      </c>
      <c r="AD5" s="179"/>
      <c r="AE5" s="178" cm="1">
        <f t="array" ref="AE5">IFERROR(VLOOKUP($A5,PESOS!$A:$AZ,COLUMN(R:R),FALSE),"")</f>
        <v>0</v>
      </c>
      <c r="AF5" s="179"/>
      <c r="AG5" s="178" cm="1">
        <f t="array" ref="AG5">IFERROR(VLOOKUP($A5,PESOS!$A:$AZ,COLUMN(S:S),FALSE),"")</f>
        <v>0</v>
      </c>
      <c r="AH5" s="179"/>
      <c r="AI5" s="178" cm="1">
        <f t="array" ref="AI5">IFERROR(VLOOKUP($A5,PESOS!$A:$AZ,COLUMN(T:T),FALSE),"")</f>
        <v>5</v>
      </c>
      <c r="AJ5" s="179"/>
      <c r="AK5" s="178" cm="1">
        <f t="array" ref="AK5">IFERROR(VLOOKUP($A5,PESOS!$A:$AZ,COLUMN(U:U),FALSE),"")</f>
        <v>5</v>
      </c>
      <c r="AL5" s="179"/>
      <c r="AM5" s="178" cm="1">
        <f t="array" ref="AM5">IFERROR(VLOOKUP($A5,PESOS!$A:$AZ,COLUMN(V:V),FALSE),"")</f>
        <v>0</v>
      </c>
      <c r="AN5" s="179"/>
      <c r="AO5" s="22" cm="1">
        <f t="array" ref="AO5">IFERROR(VLOOKUP($A5,PESOS!$A:$AZ,COLUMN(W:W),FALSE),"")</f>
        <v>0</v>
      </c>
      <c r="AP5" s="178" cm="1">
        <f t="array" ref="AP5">IFERROR(VLOOKUP($A5,PESOS!$A:$AZ,COLUMN(X:X),FALSE),"")</f>
        <v>5</v>
      </c>
      <c r="AQ5" s="179"/>
      <c r="AR5" s="178" cm="1">
        <f t="array" ref="AR5">IFERROR(VLOOKUP($A5,PESOS!$A:$AZ,COLUMN(Y:Y),FALSE),"")</f>
        <v>5</v>
      </c>
      <c r="AS5" s="179"/>
      <c r="AT5" s="178" cm="1">
        <f t="array" ref="AT5">IFERROR(VLOOKUP($A5,PESOS!$A:$AZ,COLUMN(Z:Z),FALSE),"")</f>
        <v>0</v>
      </c>
      <c r="AU5" s="179"/>
      <c r="AV5" s="178" cm="1">
        <f t="array" ref="AV5">IFERROR(VLOOKUP($A5,PESOS!$A:$AZ,COLUMN(AA:AA),FALSE),"")</f>
        <v>5</v>
      </c>
      <c r="AW5" s="179"/>
      <c r="AX5" s="178" cm="1">
        <f t="array" ref="AX5">IFERROR(VLOOKUP($A5,PESOS!$A:$AZ,COLUMN(AB:AB),FALSE),"")</f>
        <v>0</v>
      </c>
      <c r="AY5" s="179"/>
      <c r="AZ5" s="178" cm="1">
        <f t="array" ref="AZ5">IFERROR(VLOOKUP($A5,PESOS!$A:$AZ,COLUMN(AC:AC),FALSE),"")</f>
        <v>0</v>
      </c>
      <c r="BA5" s="179"/>
      <c r="BB5" s="22" cm="1">
        <f t="array" ref="BB5">IFERROR(VLOOKUP($A5,PESOS!$A:$AZ,COLUMN(AD:AD),FALSE),"")</f>
        <v>0</v>
      </c>
      <c r="BC5" s="178" cm="1">
        <f t="array" ref="BC5">IFERROR(VLOOKUP($A5,PESOS!$A:$AZ,COLUMN(AE:AE),FALSE),"")</f>
        <v>0</v>
      </c>
      <c r="BD5" s="179"/>
      <c r="BE5" s="178" cm="1">
        <f t="array" ref="BE5">IFERROR(VLOOKUP($A5,PESOS!$A:$AZ,COLUMN(AF:AF),FALSE),"")</f>
        <v>0</v>
      </c>
      <c r="BF5" s="179"/>
      <c r="BG5" s="178" cm="1">
        <f t="array" ref="BG5">IFERROR(VLOOKUP($A5,PESOS!$A:$AZ,COLUMN(AG:AG),FALSE),"")</f>
        <v>0</v>
      </c>
      <c r="BH5" s="179"/>
      <c r="BI5" s="178" cm="1">
        <f t="array" ref="BI5">IFERROR(VLOOKUP($A5,PESOS!$A:$AZ,COLUMN(AH:AH),FALSE),"")</f>
        <v>15</v>
      </c>
      <c r="BJ5" s="179"/>
      <c r="BK5" s="178" cm="1">
        <f t="array" ref="BK5">IFERROR(VLOOKUP($A5,PESOS!$A:$AZ,COLUMN(AI:AI),FALSE),"")</f>
        <v>0</v>
      </c>
      <c r="BL5" s="179"/>
      <c r="BM5" s="178" cm="1">
        <f t="array" ref="BM5">IFERROR(VLOOKUP($A5,PESOS!$A:$AZ,COLUMN(AJ:AJ),FALSE),"")</f>
        <v>0</v>
      </c>
      <c r="BN5" s="179"/>
      <c r="BO5" s="22" cm="1">
        <f t="array" ref="BO5">IFERROR(VLOOKUP($A5,PESOS!$A:$AZ,COLUMN(AK:AK),FALSE),"")</f>
        <v>0</v>
      </c>
      <c r="BP5" s="178" cm="1">
        <f t="array" ref="BP5">IFERROR(VLOOKUP($A5,PESOS!$A:$AZ,COLUMN(AL:AL),FALSE),"")</f>
        <v>0</v>
      </c>
      <c r="BQ5" s="179"/>
      <c r="BR5" s="178" cm="1">
        <f t="array" ref="BR5">IFERROR(VLOOKUP($A5,PESOS!$A:$AZ,COLUMN(AM:AM),FALSE),"")</f>
        <v>0</v>
      </c>
      <c r="BS5" s="179"/>
      <c r="BT5" s="178" cm="1">
        <f t="array" ref="BT5">IFERROR(VLOOKUP($A5,PESOS!$A:$AZ,COLUMN(AN:AN),FALSE),"")</f>
        <v>0</v>
      </c>
      <c r="BU5" s="179"/>
      <c r="BV5" s="178" cm="1">
        <f t="array" ref="BV5">IFERROR(VLOOKUP($A5,PESOS!$A:$AZ,COLUMN(AO:AO),FALSE),"")</f>
        <v>0</v>
      </c>
      <c r="BW5" s="179"/>
      <c r="BX5" s="178" cm="1">
        <f t="array" ref="BX5">IFERROR(VLOOKUP($A5,PESOS!$A:$AZ,COLUMN(AP:AP),FALSE),"")</f>
        <v>0</v>
      </c>
      <c r="BY5" s="179"/>
      <c r="BZ5" s="178" cm="1">
        <f t="array" ref="BZ5">IFERROR(VLOOKUP($A5,PESOS!$A:$AZ,COLUMN(AQ:AQ),FALSE),"")</f>
        <v>0</v>
      </c>
      <c r="CA5" s="179"/>
      <c r="CB5" s="61">
        <f>SUM(C5:CA5)</f>
        <v>100</v>
      </c>
      <c r="CC5" s="9" t="s">
        <v>56</v>
      </c>
      <c r="CD5" s="184">
        <f>SUM(CB5:CB10)</f>
        <v>100</v>
      </c>
    </row>
    <row r="6" spans="1:82">
      <c r="A6" s="124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178" t="str" cm="1">
        <f t="array" ref="C6">IFERROR(VLOOKUP($A6,PESOS!$A:$AZ,COLUMN(C:C),FALSE),"")</f>
        <v/>
      </c>
      <c r="D6" s="179"/>
      <c r="E6" s="178" t="str" cm="1">
        <f t="array" ref="E6">IFERROR(VLOOKUP($A6,PESOS!$A:$AZ,COLUMN(D:D),FALSE),"")</f>
        <v/>
      </c>
      <c r="F6" s="179"/>
      <c r="G6" s="178" t="str" cm="1">
        <f t="array" ref="G6">IFERROR(VLOOKUP($A6,PESOS!$A:$AZ,COLUMN(E:E),FALSE),"")</f>
        <v/>
      </c>
      <c r="H6" s="179"/>
      <c r="I6" s="178" t="str" cm="1">
        <f t="array" ref="I6">IFERROR(VLOOKUP($A6,PESOS!$A:$AZ,COLUMN(F:F),FALSE),"")</f>
        <v/>
      </c>
      <c r="J6" s="179"/>
      <c r="K6" s="178" t="str" cm="1">
        <f t="array" ref="K6">IFERROR(VLOOKUP($A6,PESOS!$A:$AZ,COLUMN(G:G),FALSE),"")</f>
        <v/>
      </c>
      <c r="L6" s="179"/>
      <c r="M6" s="178" t="str" cm="1">
        <f t="array" ref="M6">IFERROR(VLOOKUP($A6,PESOS!$A:$AZ,COLUMN(H:H),FALSE),"")</f>
        <v/>
      </c>
      <c r="N6" s="179"/>
      <c r="O6" s="22" t="str" cm="1">
        <f t="array" ref="O6">IFERROR(VLOOKUP($A6,PESOS!$A:$AZ,COLUMN(I:I),FALSE),"")</f>
        <v/>
      </c>
      <c r="P6" s="178" t="str" cm="1">
        <f t="array" ref="P6">IFERROR(VLOOKUP($A6,PESOS!$A:$AZ,COLUMN(J:J),FALSE),"")</f>
        <v/>
      </c>
      <c r="Q6" s="179"/>
      <c r="R6" s="178" t="str" cm="1">
        <f t="array" ref="R6">IFERROR(VLOOKUP($A6,PESOS!$A:$AZ,COLUMN(K:K),FALSE),"")</f>
        <v/>
      </c>
      <c r="S6" s="179"/>
      <c r="T6" s="178" t="str" cm="1">
        <f t="array" ref="T6">IFERROR(VLOOKUP($A6,PESOS!$A:$AZ,COLUMN(L:L),FALSE),"")</f>
        <v/>
      </c>
      <c r="U6" s="179"/>
      <c r="V6" s="178" t="str" cm="1">
        <f t="array" ref="V6">IFERROR(VLOOKUP($A6,PESOS!$A:$AZ,COLUMN(M:M),FALSE),"")</f>
        <v/>
      </c>
      <c r="W6" s="179"/>
      <c r="X6" s="178" t="str" cm="1">
        <f t="array" ref="X6">IFERROR(VLOOKUP($A6,PESOS!$A:$AZ,COLUMN(N:N),FALSE),"")</f>
        <v/>
      </c>
      <c r="Y6" s="179"/>
      <c r="Z6" s="178" t="str" cm="1">
        <f t="array" ref="Z6">IFERROR(VLOOKUP($A6,PESOS!$A:$AZ,COLUMN(O:O),FALSE),"")</f>
        <v/>
      </c>
      <c r="AA6" s="179"/>
      <c r="AB6" s="22" t="str" cm="1">
        <f t="array" ref="AB6">IFERROR(VLOOKUP($A6,PESOS!$A:$AZ,COLUMN(P:P),FALSE),"")</f>
        <v/>
      </c>
      <c r="AC6" s="178" t="str" cm="1">
        <f t="array" ref="AC6">IFERROR(VLOOKUP($A6,PESOS!$A:$AZ,COLUMN(Q:Q),FALSE),"")</f>
        <v/>
      </c>
      <c r="AD6" s="179"/>
      <c r="AE6" s="178" t="str" cm="1">
        <f t="array" ref="AE6">IFERROR(VLOOKUP($A6,PESOS!$A:$AZ,COLUMN(R:R),FALSE),"")</f>
        <v/>
      </c>
      <c r="AF6" s="179"/>
      <c r="AG6" s="178" t="str" cm="1">
        <f t="array" ref="AG6">IFERROR(VLOOKUP($A6,PESOS!$A:$AZ,COLUMN(S:S),FALSE),"")</f>
        <v/>
      </c>
      <c r="AH6" s="179"/>
      <c r="AI6" s="178" t="str" cm="1">
        <f t="array" ref="AI6">IFERROR(VLOOKUP($A6,PESOS!$A:$AZ,COLUMN(T:T),FALSE),"")</f>
        <v/>
      </c>
      <c r="AJ6" s="179"/>
      <c r="AK6" s="178" t="str" cm="1">
        <f t="array" ref="AK6">IFERROR(VLOOKUP($A6,PESOS!$A:$AZ,COLUMN(U:U),FALSE),"")</f>
        <v/>
      </c>
      <c r="AL6" s="179"/>
      <c r="AM6" s="178" t="str" cm="1">
        <f t="array" ref="AM6">IFERROR(VLOOKUP($A6,PESOS!$A:$AZ,COLUMN(V:V),FALSE),"")</f>
        <v/>
      </c>
      <c r="AN6" s="179"/>
      <c r="AO6" s="22" t="str" cm="1">
        <f t="array" ref="AO6">IFERROR(VLOOKUP($A6,PESOS!$A:$AZ,COLUMN(W:W),FALSE),"")</f>
        <v/>
      </c>
      <c r="AP6" s="178" t="str" cm="1">
        <f t="array" ref="AP6">IFERROR(VLOOKUP($A6,PESOS!$A:$AZ,COLUMN(X:X),FALSE),"")</f>
        <v/>
      </c>
      <c r="AQ6" s="179"/>
      <c r="AR6" s="178" t="str" cm="1">
        <f t="array" ref="AR6">IFERROR(VLOOKUP($A6,PESOS!$A:$AZ,COLUMN(Y:Y),FALSE),"")</f>
        <v/>
      </c>
      <c r="AS6" s="179"/>
      <c r="AT6" s="178" t="str" cm="1">
        <f t="array" ref="AT6">IFERROR(VLOOKUP($A6,PESOS!$A:$AZ,COLUMN(Z:Z),FALSE),"")</f>
        <v/>
      </c>
      <c r="AU6" s="179"/>
      <c r="AV6" s="178" t="str" cm="1">
        <f t="array" ref="AV6">IFERROR(VLOOKUP($A6,PESOS!$A:$AZ,COLUMN(AA:AA),FALSE),"")</f>
        <v/>
      </c>
      <c r="AW6" s="179"/>
      <c r="AX6" s="178" t="str" cm="1">
        <f t="array" ref="AX6">IFERROR(VLOOKUP($A6,PESOS!$A:$AZ,COLUMN(AB:AB),FALSE),"")</f>
        <v/>
      </c>
      <c r="AY6" s="179"/>
      <c r="AZ6" s="178" t="str" cm="1">
        <f t="array" ref="AZ6">IFERROR(VLOOKUP($A6,PESOS!$A:$AZ,COLUMN(AC:AC),FALSE),"")</f>
        <v/>
      </c>
      <c r="BA6" s="179"/>
      <c r="BB6" s="22" t="str" cm="1">
        <f t="array" ref="BB6">IFERROR(VLOOKUP($A6,PESOS!$A:$AZ,COLUMN(AD:AD),FALSE),"")</f>
        <v/>
      </c>
      <c r="BC6" s="178" t="str" cm="1">
        <f t="array" ref="BC6">IFERROR(VLOOKUP($A6,PESOS!$A:$AZ,COLUMN(AE:AE),FALSE),"")</f>
        <v/>
      </c>
      <c r="BD6" s="179"/>
      <c r="BE6" s="178" t="str" cm="1">
        <f t="array" ref="BE6">IFERROR(VLOOKUP($A6,PESOS!$A:$AZ,COLUMN(AF:AF),FALSE),"")</f>
        <v/>
      </c>
      <c r="BF6" s="179"/>
      <c r="BG6" s="178" t="str" cm="1">
        <f t="array" ref="BG6">IFERROR(VLOOKUP($A6,PESOS!$A:$AZ,COLUMN(AG:AG),FALSE),"")</f>
        <v/>
      </c>
      <c r="BH6" s="179"/>
      <c r="BI6" s="178" t="str" cm="1">
        <f t="array" ref="BI6">IFERROR(VLOOKUP($A6,PESOS!$A:$AZ,COLUMN(AH:AH),FALSE),"")</f>
        <v/>
      </c>
      <c r="BJ6" s="179"/>
      <c r="BK6" s="178" t="str" cm="1">
        <f t="array" ref="BK6">IFERROR(VLOOKUP($A6,PESOS!$A:$AZ,COLUMN(AI:AI),FALSE),"")</f>
        <v/>
      </c>
      <c r="BL6" s="179"/>
      <c r="BM6" s="178" t="str" cm="1">
        <f t="array" ref="BM6">IFERROR(VLOOKUP($A6,PESOS!$A:$AZ,COLUMN(AJ:AJ),FALSE),"")</f>
        <v/>
      </c>
      <c r="BN6" s="179"/>
      <c r="BO6" s="22" t="str" cm="1">
        <f t="array" ref="BO6">IFERROR(VLOOKUP($A6,PESOS!$A:$AZ,COLUMN(AK:AK),FALSE),"")</f>
        <v/>
      </c>
      <c r="BP6" s="178" t="str" cm="1">
        <f t="array" ref="BP6">IFERROR(VLOOKUP($A6,PESOS!$A:$AZ,COLUMN(AL:AL),FALSE),"")</f>
        <v/>
      </c>
      <c r="BQ6" s="179"/>
      <c r="BR6" s="178" t="str" cm="1">
        <f t="array" ref="BR6">IFERROR(VLOOKUP($A6,PESOS!$A:$AZ,COLUMN(AM:AM),FALSE),"")</f>
        <v/>
      </c>
      <c r="BS6" s="179"/>
      <c r="BT6" s="178" t="str" cm="1">
        <f t="array" ref="BT6">IFERROR(VLOOKUP($A6,PESOS!$A:$AZ,COLUMN(AN:AN),FALSE),"")</f>
        <v/>
      </c>
      <c r="BU6" s="179"/>
      <c r="BV6" s="178" t="str" cm="1">
        <f t="array" ref="BV6">IFERROR(VLOOKUP($A6,PESOS!$A:$AZ,COLUMN(AO:AO),FALSE),"")</f>
        <v/>
      </c>
      <c r="BW6" s="179"/>
      <c r="BX6" s="178" t="str" cm="1">
        <f t="array" ref="BX6">IFERROR(VLOOKUP($A6,PESOS!$A:$AZ,COLUMN(AP:AP),FALSE),"")</f>
        <v/>
      </c>
      <c r="BY6" s="179"/>
      <c r="BZ6" s="178" t="str" cm="1">
        <f t="array" ref="BZ6">IFERROR(VLOOKUP($A6,PESOS!$A:$AZ,COLUMN(AQ:AQ),FALSE),"")</f>
        <v/>
      </c>
      <c r="CA6" s="179"/>
      <c r="CB6" s="61">
        <f t="shared" ref="CB6:CB10" si="0">SUM(C6:CA6)</f>
        <v>0</v>
      </c>
      <c r="CC6" s="9" t="s">
        <v>56</v>
      </c>
      <c r="CD6" s="185"/>
    </row>
    <row r="7" spans="1:82">
      <c r="A7" s="124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178" t="str" cm="1">
        <f t="array" ref="C7">IFERROR(VLOOKUP($A7,PESOS!$A:$AZ,COLUMN(C:C),FALSE),"")</f>
        <v/>
      </c>
      <c r="D7" s="179"/>
      <c r="E7" s="178" t="str" cm="1">
        <f t="array" ref="E7">IFERROR(VLOOKUP($A7,PESOS!$A:$AZ,COLUMN(D:D),FALSE),"")</f>
        <v/>
      </c>
      <c r="F7" s="179"/>
      <c r="G7" s="178" t="str" cm="1">
        <f t="array" ref="G7">IFERROR(VLOOKUP($A7,PESOS!$A:$AZ,COLUMN(E:E),FALSE),"")</f>
        <v/>
      </c>
      <c r="H7" s="179"/>
      <c r="I7" s="178" t="str" cm="1">
        <f t="array" ref="I7">IFERROR(VLOOKUP($A7,PESOS!$A:$AZ,COLUMN(F:F),FALSE),"")</f>
        <v/>
      </c>
      <c r="J7" s="179"/>
      <c r="K7" s="178" t="str" cm="1">
        <f t="array" ref="K7">IFERROR(VLOOKUP($A7,PESOS!$A:$AZ,COLUMN(G:G),FALSE),"")</f>
        <v/>
      </c>
      <c r="L7" s="179"/>
      <c r="M7" s="178" t="str" cm="1">
        <f t="array" ref="M7">IFERROR(VLOOKUP($A7,PESOS!$A:$AZ,COLUMN(H:H),FALSE),"")</f>
        <v/>
      </c>
      <c r="N7" s="179"/>
      <c r="O7" s="22" t="str" cm="1">
        <f t="array" ref="O7">IFERROR(VLOOKUP($A7,PESOS!$A:$AZ,COLUMN(I:I),FALSE),"")</f>
        <v/>
      </c>
      <c r="P7" s="178" t="str" cm="1">
        <f t="array" ref="P7">IFERROR(VLOOKUP($A7,PESOS!$A:$AZ,COLUMN(J:J),FALSE),"")</f>
        <v/>
      </c>
      <c r="Q7" s="179"/>
      <c r="R7" s="178" t="str" cm="1">
        <f t="array" ref="R7">IFERROR(VLOOKUP($A7,PESOS!$A:$AZ,COLUMN(K:K),FALSE),"")</f>
        <v/>
      </c>
      <c r="S7" s="179"/>
      <c r="T7" s="178" t="str" cm="1">
        <f t="array" ref="T7">IFERROR(VLOOKUP($A7,PESOS!$A:$AZ,COLUMN(L:L),FALSE),"")</f>
        <v/>
      </c>
      <c r="U7" s="179"/>
      <c r="V7" s="178" t="str" cm="1">
        <f t="array" ref="V7">IFERROR(VLOOKUP($A7,PESOS!$A:$AZ,COLUMN(M:M),FALSE),"")</f>
        <v/>
      </c>
      <c r="W7" s="179"/>
      <c r="X7" s="178" t="str" cm="1">
        <f t="array" ref="X7">IFERROR(VLOOKUP($A7,PESOS!$A:$AZ,COLUMN(N:N),FALSE),"")</f>
        <v/>
      </c>
      <c r="Y7" s="179"/>
      <c r="Z7" s="178" t="str" cm="1">
        <f t="array" ref="Z7">IFERROR(VLOOKUP($A7,PESOS!$A:$AZ,COLUMN(O:O),FALSE),"")</f>
        <v/>
      </c>
      <c r="AA7" s="179"/>
      <c r="AB7" s="22" t="str" cm="1">
        <f t="array" ref="AB7">IFERROR(VLOOKUP($A7,PESOS!$A:$AZ,COLUMN(P:P),FALSE),"")</f>
        <v/>
      </c>
      <c r="AC7" s="178" t="str" cm="1">
        <f t="array" ref="AC7">IFERROR(VLOOKUP($A7,PESOS!$A:$AZ,COLUMN(Q:Q),FALSE),"")</f>
        <v/>
      </c>
      <c r="AD7" s="179"/>
      <c r="AE7" s="178" t="str" cm="1">
        <f t="array" ref="AE7">IFERROR(VLOOKUP($A7,PESOS!$A:$AZ,COLUMN(R:R),FALSE),"")</f>
        <v/>
      </c>
      <c r="AF7" s="179"/>
      <c r="AG7" s="178" t="str" cm="1">
        <f t="array" ref="AG7">IFERROR(VLOOKUP($A7,PESOS!$A:$AZ,COLUMN(S:S),FALSE),"")</f>
        <v/>
      </c>
      <c r="AH7" s="179"/>
      <c r="AI7" s="178" t="str" cm="1">
        <f t="array" ref="AI7">IFERROR(VLOOKUP($A7,PESOS!$A:$AZ,COLUMN(T:T),FALSE),"")</f>
        <v/>
      </c>
      <c r="AJ7" s="179"/>
      <c r="AK7" s="178" t="str" cm="1">
        <f t="array" ref="AK7">IFERROR(VLOOKUP($A7,PESOS!$A:$AZ,COLUMN(U:U),FALSE),"")</f>
        <v/>
      </c>
      <c r="AL7" s="179"/>
      <c r="AM7" s="178" t="str" cm="1">
        <f t="array" ref="AM7">IFERROR(VLOOKUP($A7,PESOS!$A:$AZ,COLUMN(V:V),FALSE),"")</f>
        <v/>
      </c>
      <c r="AN7" s="179"/>
      <c r="AO7" s="22" t="str" cm="1">
        <f t="array" ref="AO7">IFERROR(VLOOKUP($A7,PESOS!$A:$AZ,COLUMN(W:W),FALSE),"")</f>
        <v/>
      </c>
      <c r="AP7" s="178" t="str" cm="1">
        <f t="array" ref="AP7">IFERROR(VLOOKUP($A7,PESOS!$A:$AZ,COLUMN(X:X),FALSE),"")</f>
        <v/>
      </c>
      <c r="AQ7" s="179"/>
      <c r="AR7" s="178" t="str" cm="1">
        <f t="array" ref="AR7">IFERROR(VLOOKUP($A7,PESOS!$A:$AZ,COLUMN(Y:Y),FALSE),"")</f>
        <v/>
      </c>
      <c r="AS7" s="179"/>
      <c r="AT7" s="178" t="str" cm="1">
        <f t="array" ref="AT7">IFERROR(VLOOKUP($A7,PESOS!$A:$AZ,COLUMN(Z:Z),FALSE),"")</f>
        <v/>
      </c>
      <c r="AU7" s="179"/>
      <c r="AV7" s="178" t="str" cm="1">
        <f t="array" ref="AV7">IFERROR(VLOOKUP($A7,PESOS!$A:$AZ,COLUMN(AA:AA),FALSE),"")</f>
        <v/>
      </c>
      <c r="AW7" s="179"/>
      <c r="AX7" s="178" t="str" cm="1">
        <f t="array" ref="AX7">IFERROR(VLOOKUP($A7,PESOS!$A:$AZ,COLUMN(AB:AB),FALSE),"")</f>
        <v/>
      </c>
      <c r="AY7" s="179"/>
      <c r="AZ7" s="178" t="str" cm="1">
        <f t="array" ref="AZ7">IFERROR(VLOOKUP($A7,PESOS!$A:$AZ,COLUMN(AC:AC),FALSE),"")</f>
        <v/>
      </c>
      <c r="BA7" s="179"/>
      <c r="BB7" s="22" t="str" cm="1">
        <f t="array" ref="BB7">IFERROR(VLOOKUP($A7,PESOS!$A:$AZ,COLUMN(AD:AD),FALSE),"")</f>
        <v/>
      </c>
      <c r="BC7" s="178" t="str" cm="1">
        <f t="array" ref="BC7">IFERROR(VLOOKUP($A7,PESOS!$A:$AZ,COLUMN(AE:AE),FALSE),"")</f>
        <v/>
      </c>
      <c r="BD7" s="179"/>
      <c r="BE7" s="178" t="str" cm="1">
        <f t="array" ref="BE7">IFERROR(VLOOKUP($A7,PESOS!$A:$AZ,COLUMN(AF:AF),FALSE),"")</f>
        <v/>
      </c>
      <c r="BF7" s="179"/>
      <c r="BG7" s="178" t="str" cm="1">
        <f t="array" ref="BG7">IFERROR(VLOOKUP($A7,PESOS!$A:$AZ,COLUMN(AG:AG),FALSE),"")</f>
        <v/>
      </c>
      <c r="BH7" s="179"/>
      <c r="BI7" s="178" t="str" cm="1">
        <f t="array" ref="BI7">IFERROR(VLOOKUP($A7,PESOS!$A:$AZ,COLUMN(AH:AH),FALSE),"")</f>
        <v/>
      </c>
      <c r="BJ7" s="179"/>
      <c r="BK7" s="178" t="str" cm="1">
        <f t="array" ref="BK7">IFERROR(VLOOKUP($A7,PESOS!$A:$AZ,COLUMN(AI:AI),FALSE),"")</f>
        <v/>
      </c>
      <c r="BL7" s="179"/>
      <c r="BM7" s="178" t="str" cm="1">
        <f t="array" ref="BM7">IFERROR(VLOOKUP($A7,PESOS!$A:$AZ,COLUMN(AJ:AJ),FALSE),"")</f>
        <v/>
      </c>
      <c r="BN7" s="179"/>
      <c r="BO7" s="22" t="str" cm="1">
        <f t="array" ref="BO7">IFERROR(VLOOKUP($A7,PESOS!$A:$AZ,COLUMN(AK:AK),FALSE),"")</f>
        <v/>
      </c>
      <c r="BP7" s="178" t="str" cm="1">
        <f t="array" ref="BP7">IFERROR(VLOOKUP($A7,PESOS!$A:$AZ,COLUMN(AL:AL),FALSE),"")</f>
        <v/>
      </c>
      <c r="BQ7" s="179"/>
      <c r="BR7" s="178" t="str" cm="1">
        <f t="array" ref="BR7">IFERROR(VLOOKUP($A7,PESOS!$A:$AZ,COLUMN(AM:AM),FALSE),"")</f>
        <v/>
      </c>
      <c r="BS7" s="179"/>
      <c r="BT7" s="178" t="str" cm="1">
        <f t="array" ref="BT7">IFERROR(VLOOKUP($A7,PESOS!$A:$AZ,COLUMN(AN:AN),FALSE),"")</f>
        <v/>
      </c>
      <c r="BU7" s="179"/>
      <c r="BV7" s="178" t="str" cm="1">
        <f t="array" ref="BV7">IFERROR(VLOOKUP($A7,PESOS!$A:$AZ,COLUMN(AO:AO),FALSE),"")</f>
        <v/>
      </c>
      <c r="BW7" s="179"/>
      <c r="BX7" s="178" t="str" cm="1">
        <f t="array" ref="BX7">IFERROR(VLOOKUP($A7,PESOS!$A:$AZ,COLUMN(AP:AP),FALSE),"")</f>
        <v/>
      </c>
      <c r="BY7" s="179"/>
      <c r="BZ7" s="178" t="str" cm="1">
        <f t="array" ref="BZ7">IFERROR(VLOOKUP($A7,PESOS!$A:$AZ,COLUMN(AQ:AQ),FALSE),"")</f>
        <v/>
      </c>
      <c r="CA7" s="179"/>
      <c r="CB7" s="61">
        <f t="shared" si="0"/>
        <v>0</v>
      </c>
      <c r="CC7" s="9" t="s">
        <v>56</v>
      </c>
      <c r="CD7" s="185"/>
    </row>
    <row r="8" spans="1:82">
      <c r="A8" s="124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178" t="str" cm="1">
        <f t="array" ref="C8">IFERROR(VLOOKUP($A8,PESOS!$A:$AZ,COLUMN(C:C),FALSE),"")</f>
        <v/>
      </c>
      <c r="D8" s="179"/>
      <c r="E8" s="178" t="str" cm="1">
        <f t="array" ref="E8">IFERROR(VLOOKUP($A8,PESOS!$A:$AZ,COLUMN(D:D),FALSE),"")</f>
        <v/>
      </c>
      <c r="F8" s="179"/>
      <c r="G8" s="178" t="str" cm="1">
        <f t="array" ref="G8">IFERROR(VLOOKUP($A8,PESOS!$A:$AZ,COLUMN(E:E),FALSE),"")</f>
        <v/>
      </c>
      <c r="H8" s="179"/>
      <c r="I8" s="178" t="str" cm="1">
        <f t="array" ref="I8">IFERROR(VLOOKUP($A8,PESOS!$A:$AZ,COLUMN(F:F),FALSE),"")</f>
        <v/>
      </c>
      <c r="J8" s="179"/>
      <c r="K8" s="178" t="str" cm="1">
        <f t="array" ref="K8">IFERROR(VLOOKUP($A8,PESOS!$A:$AZ,COLUMN(G:G),FALSE),"")</f>
        <v/>
      </c>
      <c r="L8" s="179"/>
      <c r="M8" s="178" t="str" cm="1">
        <f t="array" ref="M8">IFERROR(VLOOKUP($A8,PESOS!$A:$AZ,COLUMN(H:H),FALSE),"")</f>
        <v/>
      </c>
      <c r="N8" s="179"/>
      <c r="O8" s="22" t="str" cm="1">
        <f t="array" ref="O8">IFERROR(VLOOKUP($A8,PESOS!$A:$AZ,COLUMN(I:I),FALSE),"")</f>
        <v/>
      </c>
      <c r="P8" s="178" t="str" cm="1">
        <f t="array" ref="P8">IFERROR(VLOOKUP($A8,PESOS!$A:$AZ,COLUMN(J:J),FALSE),"")</f>
        <v/>
      </c>
      <c r="Q8" s="179"/>
      <c r="R8" s="178" t="str" cm="1">
        <f t="array" ref="R8">IFERROR(VLOOKUP($A8,PESOS!$A:$AZ,COLUMN(K:K),FALSE),"")</f>
        <v/>
      </c>
      <c r="S8" s="179"/>
      <c r="T8" s="178" t="str" cm="1">
        <f t="array" ref="T8">IFERROR(VLOOKUP($A8,PESOS!$A:$AZ,COLUMN(L:L),FALSE),"")</f>
        <v/>
      </c>
      <c r="U8" s="179"/>
      <c r="V8" s="178" t="str" cm="1">
        <f t="array" ref="V8">IFERROR(VLOOKUP($A8,PESOS!$A:$AZ,COLUMN(M:M),FALSE),"")</f>
        <v/>
      </c>
      <c r="W8" s="179"/>
      <c r="X8" s="178" t="str" cm="1">
        <f t="array" ref="X8">IFERROR(VLOOKUP($A8,PESOS!$A:$AZ,COLUMN(N:N),FALSE),"")</f>
        <v/>
      </c>
      <c r="Y8" s="179"/>
      <c r="Z8" s="178" t="str" cm="1">
        <f t="array" ref="Z8">IFERROR(VLOOKUP($A8,PESOS!$A:$AZ,COLUMN(O:O),FALSE),"")</f>
        <v/>
      </c>
      <c r="AA8" s="179"/>
      <c r="AB8" s="22" t="str" cm="1">
        <f t="array" ref="AB8">IFERROR(VLOOKUP($A8,PESOS!$A:$AZ,COLUMN(P:P),FALSE),"")</f>
        <v/>
      </c>
      <c r="AC8" s="178" t="str" cm="1">
        <f t="array" ref="AC8">IFERROR(VLOOKUP($A8,PESOS!$A:$AZ,COLUMN(Q:Q),FALSE),"")</f>
        <v/>
      </c>
      <c r="AD8" s="179"/>
      <c r="AE8" s="178" t="str" cm="1">
        <f t="array" ref="AE8">IFERROR(VLOOKUP($A8,PESOS!$A:$AZ,COLUMN(R:R),FALSE),"")</f>
        <v/>
      </c>
      <c r="AF8" s="179"/>
      <c r="AG8" s="178" t="str" cm="1">
        <f t="array" ref="AG8">IFERROR(VLOOKUP($A8,PESOS!$A:$AZ,COLUMN(S:S),FALSE),"")</f>
        <v/>
      </c>
      <c r="AH8" s="179"/>
      <c r="AI8" s="178" t="str" cm="1">
        <f t="array" ref="AI8">IFERROR(VLOOKUP($A8,PESOS!$A:$AZ,COLUMN(T:T),FALSE),"")</f>
        <v/>
      </c>
      <c r="AJ8" s="179"/>
      <c r="AK8" s="178" t="str" cm="1">
        <f t="array" ref="AK8">IFERROR(VLOOKUP($A8,PESOS!$A:$AZ,COLUMN(U:U),FALSE),"")</f>
        <v/>
      </c>
      <c r="AL8" s="179"/>
      <c r="AM8" s="178" t="str" cm="1">
        <f t="array" ref="AM8">IFERROR(VLOOKUP($A8,PESOS!$A:$AZ,COLUMN(V:V),FALSE),"")</f>
        <v/>
      </c>
      <c r="AN8" s="179"/>
      <c r="AO8" s="22" t="str" cm="1">
        <f t="array" ref="AO8">IFERROR(VLOOKUP($A8,PESOS!$A:$AZ,COLUMN(W:W),FALSE),"")</f>
        <v/>
      </c>
      <c r="AP8" s="178" t="str" cm="1">
        <f t="array" ref="AP8">IFERROR(VLOOKUP($A8,PESOS!$A:$AZ,COLUMN(X:X),FALSE),"")</f>
        <v/>
      </c>
      <c r="AQ8" s="179"/>
      <c r="AR8" s="178" t="str" cm="1">
        <f t="array" ref="AR8">IFERROR(VLOOKUP($A8,PESOS!$A:$AZ,COLUMN(Y:Y),FALSE),"")</f>
        <v/>
      </c>
      <c r="AS8" s="179"/>
      <c r="AT8" s="178" t="str" cm="1">
        <f t="array" ref="AT8">IFERROR(VLOOKUP($A8,PESOS!$A:$AZ,COLUMN(Z:Z),FALSE),"")</f>
        <v/>
      </c>
      <c r="AU8" s="179"/>
      <c r="AV8" s="178" t="str" cm="1">
        <f t="array" ref="AV8">IFERROR(VLOOKUP($A8,PESOS!$A:$AZ,COLUMN(AA:AA),FALSE),"")</f>
        <v/>
      </c>
      <c r="AW8" s="179"/>
      <c r="AX8" s="178" t="str" cm="1">
        <f t="array" ref="AX8">IFERROR(VLOOKUP($A8,PESOS!$A:$AZ,COLUMN(AB:AB),FALSE),"")</f>
        <v/>
      </c>
      <c r="AY8" s="179"/>
      <c r="AZ8" s="178" t="str" cm="1">
        <f t="array" ref="AZ8">IFERROR(VLOOKUP($A8,PESOS!$A:$AZ,COLUMN(AC:AC),FALSE),"")</f>
        <v/>
      </c>
      <c r="BA8" s="179"/>
      <c r="BB8" s="22" t="str" cm="1">
        <f t="array" ref="BB8">IFERROR(VLOOKUP($A8,PESOS!$A:$AZ,COLUMN(AD:AD),FALSE),"")</f>
        <v/>
      </c>
      <c r="BC8" s="178" t="str" cm="1">
        <f t="array" ref="BC8">IFERROR(VLOOKUP($A8,PESOS!$A:$AZ,COLUMN(AE:AE),FALSE),"")</f>
        <v/>
      </c>
      <c r="BD8" s="179"/>
      <c r="BE8" s="178" t="str" cm="1">
        <f t="array" ref="BE8">IFERROR(VLOOKUP($A8,PESOS!$A:$AZ,COLUMN(AF:AF),FALSE),"")</f>
        <v/>
      </c>
      <c r="BF8" s="179"/>
      <c r="BG8" s="178" t="str" cm="1">
        <f t="array" ref="BG8">IFERROR(VLOOKUP($A8,PESOS!$A:$AZ,COLUMN(AG:AG),FALSE),"")</f>
        <v/>
      </c>
      <c r="BH8" s="179"/>
      <c r="BI8" s="178" t="str" cm="1">
        <f t="array" ref="BI8">IFERROR(VLOOKUP($A8,PESOS!$A:$AZ,COLUMN(AH:AH),FALSE),"")</f>
        <v/>
      </c>
      <c r="BJ8" s="179"/>
      <c r="BK8" s="178" t="str" cm="1">
        <f t="array" ref="BK8">IFERROR(VLOOKUP($A8,PESOS!$A:$AZ,COLUMN(AI:AI),FALSE),"")</f>
        <v/>
      </c>
      <c r="BL8" s="179"/>
      <c r="BM8" s="178" t="str" cm="1">
        <f t="array" ref="BM8">IFERROR(VLOOKUP($A8,PESOS!$A:$AZ,COLUMN(AJ:AJ),FALSE),"")</f>
        <v/>
      </c>
      <c r="BN8" s="179"/>
      <c r="BO8" s="22" t="str" cm="1">
        <f t="array" ref="BO8">IFERROR(VLOOKUP($A8,PESOS!$A:$AZ,COLUMN(AK:AK),FALSE),"")</f>
        <v/>
      </c>
      <c r="BP8" s="178" t="str" cm="1">
        <f t="array" ref="BP8">IFERROR(VLOOKUP($A8,PESOS!$A:$AZ,COLUMN(AL:AL),FALSE),"")</f>
        <v/>
      </c>
      <c r="BQ8" s="179"/>
      <c r="BR8" s="178" t="str" cm="1">
        <f t="array" ref="BR8">IFERROR(VLOOKUP($A8,PESOS!$A:$AZ,COLUMN(AM:AM),FALSE),"")</f>
        <v/>
      </c>
      <c r="BS8" s="179"/>
      <c r="BT8" s="178" t="str" cm="1">
        <f t="array" ref="BT8">IFERROR(VLOOKUP($A8,PESOS!$A:$AZ,COLUMN(AN:AN),FALSE),"")</f>
        <v/>
      </c>
      <c r="BU8" s="179"/>
      <c r="BV8" s="178" t="str" cm="1">
        <f t="array" ref="BV8">IFERROR(VLOOKUP($A8,PESOS!$A:$AZ,COLUMN(AO:AO),FALSE),"")</f>
        <v/>
      </c>
      <c r="BW8" s="179"/>
      <c r="BX8" s="178" t="str" cm="1">
        <f t="array" ref="BX8">IFERROR(VLOOKUP($A8,PESOS!$A:$AZ,COLUMN(AP:AP),FALSE),"")</f>
        <v/>
      </c>
      <c r="BY8" s="179"/>
      <c r="BZ8" s="178" t="str" cm="1">
        <f t="array" ref="BZ8">IFERROR(VLOOKUP($A8,PESOS!$A:$AZ,COLUMN(AQ:AQ),FALSE),"")</f>
        <v/>
      </c>
      <c r="CA8" s="179"/>
      <c r="CB8" s="61">
        <f t="shared" si="0"/>
        <v>0</v>
      </c>
      <c r="CC8" s="9" t="s">
        <v>57</v>
      </c>
      <c r="CD8" s="185"/>
    </row>
    <row r="9" spans="1:82">
      <c r="A9" s="124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178" t="str" cm="1">
        <f t="array" ref="C9">IFERROR(VLOOKUP($A9,PESOS!$A:$AZ,COLUMN(C:C),FALSE),"")</f>
        <v/>
      </c>
      <c r="D9" s="179"/>
      <c r="E9" s="178" t="str" cm="1">
        <f t="array" ref="E9">IFERROR(VLOOKUP($A9,PESOS!$A:$AZ,COLUMN(D:D),FALSE),"")</f>
        <v/>
      </c>
      <c r="F9" s="179"/>
      <c r="G9" s="178" t="str" cm="1">
        <f t="array" ref="G9">IFERROR(VLOOKUP($A9,PESOS!$A:$AZ,COLUMN(E:E),FALSE),"")</f>
        <v/>
      </c>
      <c r="H9" s="179"/>
      <c r="I9" s="178" t="str" cm="1">
        <f t="array" ref="I9">IFERROR(VLOOKUP($A9,PESOS!$A:$AZ,COLUMN(F:F),FALSE),"")</f>
        <v/>
      </c>
      <c r="J9" s="179"/>
      <c r="K9" s="178" t="str" cm="1">
        <f t="array" ref="K9">IFERROR(VLOOKUP($A9,PESOS!$A:$AZ,COLUMN(G:G),FALSE),"")</f>
        <v/>
      </c>
      <c r="L9" s="179"/>
      <c r="M9" s="178" t="str" cm="1">
        <f t="array" ref="M9">IFERROR(VLOOKUP($A9,PESOS!$A:$AZ,COLUMN(H:H),FALSE),"")</f>
        <v/>
      </c>
      <c r="N9" s="179"/>
      <c r="O9" s="22" t="str" cm="1">
        <f t="array" ref="O9">IFERROR(VLOOKUP($A9,PESOS!$A:$AZ,COLUMN(I:I),FALSE),"")</f>
        <v/>
      </c>
      <c r="P9" s="178" t="str" cm="1">
        <f t="array" ref="P9">IFERROR(VLOOKUP($A9,PESOS!$A:$AZ,COLUMN(J:J),FALSE),"")</f>
        <v/>
      </c>
      <c r="Q9" s="179"/>
      <c r="R9" s="178" t="str" cm="1">
        <f t="array" ref="R9">IFERROR(VLOOKUP($A9,PESOS!$A:$AZ,COLUMN(K:K),FALSE),"")</f>
        <v/>
      </c>
      <c r="S9" s="179"/>
      <c r="T9" s="178" t="str" cm="1">
        <f t="array" ref="T9">IFERROR(VLOOKUP($A9,PESOS!$A:$AZ,COLUMN(L:L),FALSE),"")</f>
        <v/>
      </c>
      <c r="U9" s="179"/>
      <c r="V9" s="178" t="str" cm="1">
        <f t="array" ref="V9">IFERROR(VLOOKUP($A9,PESOS!$A:$AZ,COLUMN(M:M),FALSE),"")</f>
        <v/>
      </c>
      <c r="W9" s="179"/>
      <c r="X9" s="178" t="str" cm="1">
        <f t="array" ref="X9">IFERROR(VLOOKUP($A9,PESOS!$A:$AZ,COLUMN(N:N),FALSE),"")</f>
        <v/>
      </c>
      <c r="Y9" s="179"/>
      <c r="Z9" s="178" t="str" cm="1">
        <f t="array" ref="Z9">IFERROR(VLOOKUP($A9,PESOS!$A:$AZ,COLUMN(O:O),FALSE),"")</f>
        <v/>
      </c>
      <c r="AA9" s="179"/>
      <c r="AB9" s="22" t="str" cm="1">
        <f t="array" ref="AB9">IFERROR(VLOOKUP($A9,PESOS!$A:$AZ,COLUMN(P:P),FALSE),"")</f>
        <v/>
      </c>
      <c r="AC9" s="178" t="str" cm="1">
        <f t="array" ref="AC9">IFERROR(VLOOKUP($A9,PESOS!$A:$AZ,COLUMN(Q:Q),FALSE),"")</f>
        <v/>
      </c>
      <c r="AD9" s="179"/>
      <c r="AE9" s="178" t="str" cm="1">
        <f t="array" ref="AE9">IFERROR(VLOOKUP($A9,PESOS!$A:$AZ,COLUMN(R:R),FALSE),"")</f>
        <v/>
      </c>
      <c r="AF9" s="179"/>
      <c r="AG9" s="178" t="str" cm="1">
        <f t="array" ref="AG9">IFERROR(VLOOKUP($A9,PESOS!$A:$AZ,COLUMN(S:S),FALSE),"")</f>
        <v/>
      </c>
      <c r="AH9" s="179"/>
      <c r="AI9" s="178" t="str" cm="1">
        <f t="array" ref="AI9">IFERROR(VLOOKUP($A9,PESOS!$A:$AZ,COLUMN(T:T),FALSE),"")</f>
        <v/>
      </c>
      <c r="AJ9" s="179"/>
      <c r="AK9" s="178" t="str" cm="1">
        <f t="array" ref="AK9">IFERROR(VLOOKUP($A9,PESOS!$A:$AZ,COLUMN(U:U),FALSE),"")</f>
        <v/>
      </c>
      <c r="AL9" s="179"/>
      <c r="AM9" s="178" t="str" cm="1">
        <f t="array" ref="AM9">IFERROR(VLOOKUP($A9,PESOS!$A:$AZ,COLUMN(V:V),FALSE),"")</f>
        <v/>
      </c>
      <c r="AN9" s="179"/>
      <c r="AO9" s="22" t="str" cm="1">
        <f t="array" ref="AO9">IFERROR(VLOOKUP($A9,PESOS!$A:$AZ,COLUMN(W:W),FALSE),"")</f>
        <v/>
      </c>
      <c r="AP9" s="178" t="str" cm="1">
        <f t="array" ref="AP9">IFERROR(VLOOKUP($A9,PESOS!$A:$AZ,COLUMN(X:X),FALSE),"")</f>
        <v/>
      </c>
      <c r="AQ9" s="179"/>
      <c r="AR9" s="178" t="str" cm="1">
        <f t="array" ref="AR9">IFERROR(VLOOKUP($A9,PESOS!$A:$AZ,COLUMN(Y:Y),FALSE),"")</f>
        <v/>
      </c>
      <c r="AS9" s="179"/>
      <c r="AT9" s="178" t="str" cm="1">
        <f t="array" ref="AT9">IFERROR(VLOOKUP($A9,PESOS!$A:$AZ,COLUMN(Z:Z),FALSE),"")</f>
        <v/>
      </c>
      <c r="AU9" s="179"/>
      <c r="AV9" s="178" t="str" cm="1">
        <f t="array" ref="AV9">IFERROR(VLOOKUP($A9,PESOS!$A:$AZ,COLUMN(AA:AA),FALSE),"")</f>
        <v/>
      </c>
      <c r="AW9" s="179"/>
      <c r="AX9" s="178" t="str" cm="1">
        <f t="array" ref="AX9">IFERROR(VLOOKUP($A9,PESOS!$A:$AZ,COLUMN(AB:AB),FALSE),"")</f>
        <v/>
      </c>
      <c r="AY9" s="179"/>
      <c r="AZ9" s="178" t="str" cm="1">
        <f t="array" ref="AZ9">IFERROR(VLOOKUP($A9,PESOS!$A:$AZ,COLUMN(AC:AC),FALSE),"")</f>
        <v/>
      </c>
      <c r="BA9" s="179"/>
      <c r="BB9" s="22" t="str" cm="1">
        <f t="array" ref="BB9">IFERROR(VLOOKUP($A9,PESOS!$A:$AZ,COLUMN(AD:AD),FALSE),"")</f>
        <v/>
      </c>
      <c r="BC9" s="178" t="str" cm="1">
        <f t="array" ref="BC9">IFERROR(VLOOKUP($A9,PESOS!$A:$AZ,COLUMN(AE:AE),FALSE),"")</f>
        <v/>
      </c>
      <c r="BD9" s="179"/>
      <c r="BE9" s="178" t="str" cm="1">
        <f t="array" ref="BE9">IFERROR(VLOOKUP($A9,PESOS!$A:$AZ,COLUMN(AF:AF),FALSE),"")</f>
        <v/>
      </c>
      <c r="BF9" s="179"/>
      <c r="BG9" s="178" t="str" cm="1">
        <f t="array" ref="BG9">IFERROR(VLOOKUP($A9,PESOS!$A:$AZ,COLUMN(AG:AG),FALSE),"")</f>
        <v/>
      </c>
      <c r="BH9" s="179"/>
      <c r="BI9" s="178" t="str" cm="1">
        <f t="array" ref="BI9">IFERROR(VLOOKUP($A9,PESOS!$A:$AZ,COLUMN(AH:AH),FALSE),"")</f>
        <v/>
      </c>
      <c r="BJ9" s="179"/>
      <c r="BK9" s="178" t="str" cm="1">
        <f t="array" ref="BK9">IFERROR(VLOOKUP($A9,PESOS!$A:$AZ,COLUMN(AI:AI),FALSE),"")</f>
        <v/>
      </c>
      <c r="BL9" s="179"/>
      <c r="BM9" s="178" t="str" cm="1">
        <f t="array" ref="BM9">IFERROR(VLOOKUP($A9,PESOS!$A:$AZ,COLUMN(AJ:AJ),FALSE),"")</f>
        <v/>
      </c>
      <c r="BN9" s="179"/>
      <c r="BO9" s="22" t="str" cm="1">
        <f t="array" ref="BO9">IFERROR(VLOOKUP($A9,PESOS!$A:$AZ,COLUMN(AK:AK),FALSE),"")</f>
        <v/>
      </c>
      <c r="BP9" s="178" t="str" cm="1">
        <f t="array" ref="BP9">IFERROR(VLOOKUP($A9,PESOS!$A:$AZ,COLUMN(AL:AL),FALSE),"")</f>
        <v/>
      </c>
      <c r="BQ9" s="179"/>
      <c r="BR9" s="178" t="str" cm="1">
        <f t="array" ref="BR9">IFERROR(VLOOKUP($A9,PESOS!$A:$AZ,COLUMN(AM:AM),FALSE),"")</f>
        <v/>
      </c>
      <c r="BS9" s="179"/>
      <c r="BT9" s="178" t="str" cm="1">
        <f t="array" ref="BT9">IFERROR(VLOOKUP($A9,PESOS!$A:$AZ,COLUMN(AN:AN),FALSE),"")</f>
        <v/>
      </c>
      <c r="BU9" s="179"/>
      <c r="BV9" s="178" t="str" cm="1">
        <f t="array" ref="BV9">IFERROR(VLOOKUP($A9,PESOS!$A:$AZ,COLUMN(AO:AO),FALSE),"")</f>
        <v/>
      </c>
      <c r="BW9" s="179"/>
      <c r="BX9" s="178" t="str" cm="1">
        <f t="array" ref="BX9">IFERROR(VLOOKUP($A9,PESOS!$A:$AZ,COLUMN(AP:AP),FALSE),"")</f>
        <v/>
      </c>
      <c r="BY9" s="179"/>
      <c r="BZ9" s="178" t="str" cm="1">
        <f t="array" ref="BZ9">IFERROR(VLOOKUP($A9,PESOS!$A:$AZ,COLUMN(AQ:AQ),FALSE),"")</f>
        <v/>
      </c>
      <c r="CA9" s="179"/>
      <c r="CB9" s="61">
        <f t="shared" si="0"/>
        <v>0</v>
      </c>
      <c r="CC9" s="9"/>
      <c r="CD9" s="185"/>
    </row>
    <row r="10" spans="1:82">
      <c r="A10" s="124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178" t="str" cm="1">
        <f t="array" ref="C10">IFERROR(VLOOKUP($A10,PESOS!$A:$AZ,COLUMN(C:C),FALSE),"")</f>
        <v/>
      </c>
      <c r="D10" s="179"/>
      <c r="E10" s="178" t="str" cm="1">
        <f t="array" ref="E10">IFERROR(VLOOKUP($A10,PESOS!$A:$AZ,COLUMN(D:D),FALSE),"")</f>
        <v/>
      </c>
      <c r="F10" s="179"/>
      <c r="G10" s="178" t="str" cm="1">
        <f t="array" ref="G10">IFERROR(VLOOKUP($A10,PESOS!$A:$AZ,COLUMN(E:E),FALSE),"")</f>
        <v/>
      </c>
      <c r="H10" s="179"/>
      <c r="I10" s="178" t="str" cm="1">
        <f t="array" ref="I10">IFERROR(VLOOKUP($A10,PESOS!$A:$AZ,COLUMN(F:F),FALSE),"")</f>
        <v/>
      </c>
      <c r="J10" s="179"/>
      <c r="K10" s="178" t="str" cm="1">
        <f t="array" ref="K10">IFERROR(VLOOKUP($A10,PESOS!$A:$AZ,COLUMN(G:G),FALSE),"")</f>
        <v/>
      </c>
      <c r="L10" s="179"/>
      <c r="M10" s="178" t="str" cm="1">
        <f t="array" ref="M10">IFERROR(VLOOKUP($A10,PESOS!$A:$AZ,COLUMN(H:H),FALSE),"")</f>
        <v/>
      </c>
      <c r="N10" s="179"/>
      <c r="O10" s="22" t="str" cm="1">
        <f t="array" ref="O10">IFERROR(VLOOKUP($A10,PESOS!$A:$AZ,COLUMN(I:I),FALSE),"")</f>
        <v/>
      </c>
      <c r="P10" s="178" t="str" cm="1">
        <f t="array" ref="P10">IFERROR(VLOOKUP($A10,PESOS!$A:$AZ,COLUMN(J:J),FALSE),"")</f>
        <v/>
      </c>
      <c r="Q10" s="179"/>
      <c r="R10" s="178" t="str" cm="1">
        <f t="array" ref="R10">IFERROR(VLOOKUP($A10,PESOS!$A:$AZ,COLUMN(K:K),FALSE),"")</f>
        <v/>
      </c>
      <c r="S10" s="179"/>
      <c r="T10" s="178" t="str" cm="1">
        <f t="array" ref="T10">IFERROR(VLOOKUP($A10,PESOS!$A:$AZ,COLUMN(L:L),FALSE),"")</f>
        <v/>
      </c>
      <c r="U10" s="179"/>
      <c r="V10" s="178" t="str" cm="1">
        <f t="array" ref="V10">IFERROR(VLOOKUP($A10,PESOS!$A:$AZ,COLUMN(M:M),FALSE),"")</f>
        <v/>
      </c>
      <c r="W10" s="179"/>
      <c r="X10" s="178" t="str" cm="1">
        <f t="array" ref="X10">IFERROR(VLOOKUP($A10,PESOS!$A:$AZ,COLUMN(N:N),FALSE),"")</f>
        <v/>
      </c>
      <c r="Y10" s="179"/>
      <c r="Z10" s="178" t="str" cm="1">
        <f t="array" ref="Z10">IFERROR(VLOOKUP($A10,PESOS!$A:$AZ,COLUMN(O:O),FALSE),"")</f>
        <v/>
      </c>
      <c r="AA10" s="179"/>
      <c r="AB10" s="22" t="str" cm="1">
        <f t="array" ref="AB10">IFERROR(VLOOKUP($A10,PESOS!$A:$AZ,COLUMN(P:P),FALSE),"")</f>
        <v/>
      </c>
      <c r="AC10" s="178" t="str" cm="1">
        <f t="array" ref="AC10">IFERROR(VLOOKUP($A10,PESOS!$A:$AZ,COLUMN(Q:Q),FALSE),"")</f>
        <v/>
      </c>
      <c r="AD10" s="179"/>
      <c r="AE10" s="178" t="str" cm="1">
        <f t="array" ref="AE10">IFERROR(VLOOKUP($A10,PESOS!$A:$AZ,COLUMN(R:R),FALSE),"")</f>
        <v/>
      </c>
      <c r="AF10" s="179"/>
      <c r="AG10" s="178" t="str" cm="1">
        <f t="array" ref="AG10">IFERROR(VLOOKUP($A10,PESOS!$A:$AZ,COLUMN(S:S),FALSE),"")</f>
        <v/>
      </c>
      <c r="AH10" s="179"/>
      <c r="AI10" s="178" t="str" cm="1">
        <f t="array" ref="AI10">IFERROR(VLOOKUP($A10,PESOS!$A:$AZ,COLUMN(T:T),FALSE),"")</f>
        <v/>
      </c>
      <c r="AJ10" s="179"/>
      <c r="AK10" s="178" t="str" cm="1">
        <f t="array" ref="AK10">IFERROR(VLOOKUP($A10,PESOS!$A:$AZ,COLUMN(U:U),FALSE),"")</f>
        <v/>
      </c>
      <c r="AL10" s="179"/>
      <c r="AM10" s="178" t="str" cm="1">
        <f t="array" ref="AM10">IFERROR(VLOOKUP($A10,PESOS!$A:$AZ,COLUMN(V:V),FALSE),"")</f>
        <v/>
      </c>
      <c r="AN10" s="179"/>
      <c r="AO10" s="22" t="str" cm="1">
        <f t="array" ref="AO10">IFERROR(VLOOKUP($A10,PESOS!$A:$AZ,COLUMN(W:W),FALSE),"")</f>
        <v/>
      </c>
      <c r="AP10" s="178" t="str" cm="1">
        <f t="array" ref="AP10">IFERROR(VLOOKUP($A10,PESOS!$A:$AZ,COLUMN(X:X),FALSE),"")</f>
        <v/>
      </c>
      <c r="AQ10" s="179"/>
      <c r="AR10" s="178" t="str" cm="1">
        <f t="array" ref="AR10">IFERROR(VLOOKUP($A10,PESOS!$A:$AZ,COLUMN(Y:Y),FALSE),"")</f>
        <v/>
      </c>
      <c r="AS10" s="179"/>
      <c r="AT10" s="178" t="str" cm="1">
        <f t="array" ref="AT10">IFERROR(VLOOKUP($A10,PESOS!$A:$AZ,COLUMN(Z:Z),FALSE),"")</f>
        <v/>
      </c>
      <c r="AU10" s="179"/>
      <c r="AV10" s="178" t="str" cm="1">
        <f t="array" ref="AV10">IFERROR(VLOOKUP($A10,PESOS!$A:$AZ,COLUMN(AA:AA),FALSE),"")</f>
        <v/>
      </c>
      <c r="AW10" s="179"/>
      <c r="AX10" s="178" t="str" cm="1">
        <f t="array" ref="AX10">IFERROR(VLOOKUP($A10,PESOS!$A:$AZ,COLUMN(AB:AB),FALSE),"")</f>
        <v/>
      </c>
      <c r="AY10" s="179"/>
      <c r="AZ10" s="178" t="str" cm="1">
        <f t="array" ref="AZ10">IFERROR(VLOOKUP($A10,PESOS!$A:$AZ,COLUMN(AC:AC),FALSE),"")</f>
        <v/>
      </c>
      <c r="BA10" s="179"/>
      <c r="BB10" s="22" t="str" cm="1">
        <f t="array" ref="BB10">IFERROR(VLOOKUP($A10,PESOS!$A:$AZ,COLUMN(AD:AD),FALSE),"")</f>
        <v/>
      </c>
      <c r="BC10" s="178" t="str" cm="1">
        <f t="array" ref="BC10">IFERROR(VLOOKUP($A10,PESOS!$A:$AZ,COLUMN(AE:AE),FALSE),"")</f>
        <v/>
      </c>
      <c r="BD10" s="179"/>
      <c r="BE10" s="178" t="str" cm="1">
        <f t="array" ref="BE10">IFERROR(VLOOKUP($A10,PESOS!$A:$AZ,COLUMN(AF:AF),FALSE),"")</f>
        <v/>
      </c>
      <c r="BF10" s="179"/>
      <c r="BG10" s="178" t="str" cm="1">
        <f t="array" ref="BG10">IFERROR(VLOOKUP($A10,PESOS!$A:$AZ,COLUMN(AG:AG),FALSE),"")</f>
        <v/>
      </c>
      <c r="BH10" s="179"/>
      <c r="BI10" s="178" t="str" cm="1">
        <f t="array" ref="BI10">IFERROR(VLOOKUP($A10,PESOS!$A:$AZ,COLUMN(AH:AH),FALSE),"")</f>
        <v/>
      </c>
      <c r="BJ10" s="179"/>
      <c r="BK10" s="178" t="str" cm="1">
        <f t="array" ref="BK10">IFERROR(VLOOKUP($A10,PESOS!$A:$AZ,COLUMN(AI:AI),FALSE),"")</f>
        <v/>
      </c>
      <c r="BL10" s="179"/>
      <c r="BM10" s="178" t="str" cm="1">
        <f t="array" ref="BM10">IFERROR(VLOOKUP($A10,PESOS!$A:$AZ,COLUMN(AJ:AJ),FALSE),"")</f>
        <v/>
      </c>
      <c r="BN10" s="179"/>
      <c r="BO10" s="22" t="str" cm="1">
        <f t="array" ref="BO10">IFERROR(VLOOKUP($A10,PESOS!$A:$AZ,COLUMN(AK:AK),FALSE),"")</f>
        <v/>
      </c>
      <c r="BP10" s="178" t="str" cm="1">
        <f t="array" ref="BP10">IFERROR(VLOOKUP($A10,PESOS!$A:$AZ,COLUMN(AL:AL),FALSE),"")</f>
        <v/>
      </c>
      <c r="BQ10" s="179"/>
      <c r="BR10" s="178" t="str" cm="1">
        <f t="array" ref="BR10">IFERROR(VLOOKUP($A10,PESOS!$A:$AZ,COLUMN(AM:AM),FALSE),"")</f>
        <v/>
      </c>
      <c r="BS10" s="179"/>
      <c r="BT10" s="178" t="str" cm="1">
        <f t="array" ref="BT10">IFERROR(VLOOKUP($A10,PESOS!$A:$AZ,COLUMN(AN:AN),FALSE),"")</f>
        <v/>
      </c>
      <c r="BU10" s="179"/>
      <c r="BV10" s="178" t="str" cm="1">
        <f t="array" ref="BV10">IFERROR(VLOOKUP($A10,PESOS!$A:$AZ,COLUMN(AO:AO),FALSE),"")</f>
        <v/>
      </c>
      <c r="BW10" s="179"/>
      <c r="BX10" s="178" t="str" cm="1">
        <f t="array" ref="BX10">IFERROR(VLOOKUP($A10,PESOS!$A:$AZ,COLUMN(AP:AP),FALSE),"")</f>
        <v/>
      </c>
      <c r="BY10" s="179"/>
      <c r="BZ10" s="178" t="str" cm="1">
        <f t="array" ref="BZ10">IFERROR(VLOOKUP($A10,PESOS!$A:$AZ,COLUMN(AQ:AQ),FALSE),"")</f>
        <v/>
      </c>
      <c r="CA10" s="179"/>
      <c r="CB10" s="61">
        <f t="shared" si="0"/>
        <v>0</v>
      </c>
      <c r="CC10" s="8"/>
      <c r="CD10" s="185"/>
    </row>
    <row r="11" spans="1:82" ht="11.25" customHeight="1" thickBot="1"/>
    <row r="12" spans="1:82" ht="15" thickBot="1">
      <c r="A12" s="28" t="s">
        <v>58</v>
      </c>
      <c r="B12" s="235" t="s">
        <v>59</v>
      </c>
      <c r="C12" s="195">
        <f t="shared" ref="C12" si="1">SUM(C5:C10)</f>
        <v>5</v>
      </c>
      <c r="D12" s="194"/>
      <c r="E12" s="195">
        <f t="shared" ref="E12" si="2">SUM(E5:E10)</f>
        <v>5</v>
      </c>
      <c r="F12" s="194"/>
      <c r="G12" s="195">
        <f t="shared" ref="G12" si="3">SUM(G5:G10)</f>
        <v>5</v>
      </c>
      <c r="H12" s="194"/>
      <c r="I12" s="195">
        <f t="shared" ref="I12" si="4">SUM(I5:I10)</f>
        <v>5</v>
      </c>
      <c r="J12" s="194"/>
      <c r="K12" s="195">
        <f t="shared" ref="K12" si="5">SUM(K5:K10)</f>
        <v>5</v>
      </c>
      <c r="L12" s="194"/>
      <c r="M12" s="195">
        <f t="shared" ref="M12" si="6">SUM(M5:M10)</f>
        <v>0</v>
      </c>
      <c r="N12" s="194"/>
      <c r="O12" s="237" t="s">
        <v>59</v>
      </c>
      <c r="P12" s="231">
        <f>SUM(P5:P10)</f>
        <v>5</v>
      </c>
      <c r="Q12" s="232"/>
      <c r="R12" s="231">
        <f t="shared" ref="R12:Z12" si="7">SUM(R5:R10)</f>
        <v>10</v>
      </c>
      <c r="S12" s="232"/>
      <c r="T12" s="231">
        <f t="shared" si="7"/>
        <v>10</v>
      </c>
      <c r="U12" s="232"/>
      <c r="V12" s="231">
        <f t="shared" si="7"/>
        <v>10</v>
      </c>
      <c r="W12" s="232"/>
      <c r="X12" s="231">
        <f t="shared" si="7"/>
        <v>0</v>
      </c>
      <c r="Y12" s="232"/>
      <c r="Z12" s="231">
        <f t="shared" si="7"/>
        <v>0</v>
      </c>
      <c r="AA12" s="232"/>
      <c r="AB12" s="237" t="s">
        <v>59</v>
      </c>
      <c r="AC12" s="231">
        <f>SUM(AC5:AC10)</f>
        <v>0</v>
      </c>
      <c r="AD12" s="232"/>
      <c r="AE12" s="231">
        <f>SUM(AE5:AE10)</f>
        <v>0</v>
      </c>
      <c r="AF12" s="232"/>
      <c r="AG12" s="231">
        <f t="shared" ref="AG12:AM12" si="8">SUM(AG5:AG10)</f>
        <v>0</v>
      </c>
      <c r="AH12" s="232"/>
      <c r="AI12" s="231">
        <f t="shared" si="8"/>
        <v>5</v>
      </c>
      <c r="AJ12" s="232"/>
      <c r="AK12" s="231">
        <f t="shared" si="8"/>
        <v>5</v>
      </c>
      <c r="AL12" s="232"/>
      <c r="AM12" s="231">
        <f t="shared" si="8"/>
        <v>0</v>
      </c>
      <c r="AN12" s="232"/>
      <c r="AO12" s="237" t="s">
        <v>59</v>
      </c>
      <c r="AP12" s="231">
        <f>SUM(AP5:AP10)</f>
        <v>5</v>
      </c>
      <c r="AQ12" s="232"/>
      <c r="AR12" s="231">
        <f>SUM(AR5:AR10)</f>
        <v>5</v>
      </c>
      <c r="AS12" s="232"/>
      <c r="AT12" s="231">
        <f t="shared" ref="AT12:AZ12" si="9">SUM(AT5:AT10)</f>
        <v>0</v>
      </c>
      <c r="AU12" s="232"/>
      <c r="AV12" s="231">
        <f t="shared" si="9"/>
        <v>5</v>
      </c>
      <c r="AW12" s="232"/>
      <c r="AX12" s="231">
        <f t="shared" si="9"/>
        <v>0</v>
      </c>
      <c r="AY12" s="232"/>
      <c r="AZ12" s="231">
        <f t="shared" si="9"/>
        <v>0</v>
      </c>
      <c r="BA12" s="232"/>
      <c r="BB12" s="237" t="s">
        <v>59</v>
      </c>
      <c r="BC12" s="231">
        <f>SUM(BC5:BC10)</f>
        <v>0</v>
      </c>
      <c r="BD12" s="232"/>
      <c r="BE12" s="231">
        <f>SUM(BE5:BE10)</f>
        <v>0</v>
      </c>
      <c r="BF12" s="232"/>
      <c r="BG12" s="231">
        <f>SUM(BG5:BG10)</f>
        <v>0</v>
      </c>
      <c r="BH12" s="232"/>
      <c r="BI12" s="231">
        <f t="shared" ref="BI12:BM12" si="10">SUM(BI5:BI10)</f>
        <v>15</v>
      </c>
      <c r="BJ12" s="232"/>
      <c r="BK12" s="231">
        <f t="shared" si="10"/>
        <v>0</v>
      </c>
      <c r="BL12" s="232"/>
      <c r="BM12" s="231">
        <f t="shared" si="10"/>
        <v>0</v>
      </c>
      <c r="BN12" s="232"/>
      <c r="BO12" s="237" t="s">
        <v>59</v>
      </c>
      <c r="BP12" s="231">
        <f>SUM(BP5:BP10)</f>
        <v>0</v>
      </c>
      <c r="BQ12" s="232"/>
      <c r="BR12" s="231">
        <f>SUM(BR5:BR10)</f>
        <v>0</v>
      </c>
      <c r="BS12" s="232"/>
      <c r="BT12" s="231">
        <f t="shared" ref="BT12:BZ12" si="11">SUM(BT5:BT10)</f>
        <v>0</v>
      </c>
      <c r="BU12" s="232"/>
      <c r="BV12" s="231">
        <f t="shared" si="11"/>
        <v>0</v>
      </c>
      <c r="BW12" s="232"/>
      <c r="BX12" s="231">
        <f t="shared" si="11"/>
        <v>0</v>
      </c>
      <c r="BY12" s="232"/>
      <c r="BZ12" s="231">
        <f t="shared" si="11"/>
        <v>0</v>
      </c>
      <c r="CA12" s="232"/>
      <c r="CB12" s="229">
        <f>SUM(B12:BZ12)</f>
        <v>100</v>
      </c>
      <c r="CC12" s="230"/>
    </row>
    <row r="13" spans="1:82" ht="18" customHeight="1" thickBot="1">
      <c r="A13" s="28" t="s">
        <v>60</v>
      </c>
      <c r="B13" s="236"/>
      <c r="C13" s="206">
        <f>IFERROR(C12/$CD$5,)</f>
        <v>0.05</v>
      </c>
      <c r="D13" s="205"/>
      <c r="E13" s="206">
        <f t="shared" ref="E13" si="12">IFERROR(E12/$CD$5,)</f>
        <v>0.05</v>
      </c>
      <c r="F13" s="205"/>
      <c r="G13" s="206">
        <f t="shared" ref="G13" si="13">IFERROR(G12/$CD$5,)</f>
        <v>0.05</v>
      </c>
      <c r="H13" s="205"/>
      <c r="I13" s="206">
        <f t="shared" ref="I13" si="14">IFERROR(I12/$CD$5,)</f>
        <v>0.05</v>
      </c>
      <c r="J13" s="205"/>
      <c r="K13" s="206">
        <f t="shared" ref="K13" si="15">IFERROR(K12/$CD$5,)</f>
        <v>0.05</v>
      </c>
      <c r="L13" s="205"/>
      <c r="M13" s="206">
        <f t="shared" ref="M13" si="16">IFERROR(M12/$CD$5,)</f>
        <v>0</v>
      </c>
      <c r="N13" s="205"/>
      <c r="O13" s="238"/>
      <c r="P13" s="206">
        <f>IFERROR(P12/$CD$5,)</f>
        <v>0.05</v>
      </c>
      <c r="Q13" s="205"/>
      <c r="R13" s="206">
        <f>IFERROR(R12/$CD$5,)</f>
        <v>0.1</v>
      </c>
      <c r="S13" s="205"/>
      <c r="T13" s="206">
        <f>IFERROR(T12/$CD$5,)</f>
        <v>0.1</v>
      </c>
      <c r="U13" s="205"/>
      <c r="V13" s="206">
        <f>IFERROR(V12/$CD$5,)</f>
        <v>0.1</v>
      </c>
      <c r="W13" s="205"/>
      <c r="X13" s="206">
        <f>IFERROR(X12/$CD$5,)</f>
        <v>0</v>
      </c>
      <c r="Y13" s="205"/>
      <c r="Z13" s="206">
        <f>IFERROR(Z12/$CD$5,)</f>
        <v>0</v>
      </c>
      <c r="AA13" s="205"/>
      <c r="AB13" s="238"/>
      <c r="AC13" s="206">
        <f>IFERROR(AC12/$CD$5,)</f>
        <v>0</v>
      </c>
      <c r="AD13" s="205"/>
      <c r="AE13" s="206">
        <f>IFERROR(AE12/$CD$5,)</f>
        <v>0</v>
      </c>
      <c r="AF13" s="205"/>
      <c r="AG13" s="206">
        <f>IFERROR(AG12/$CD$5,)</f>
        <v>0</v>
      </c>
      <c r="AH13" s="205"/>
      <c r="AI13" s="206">
        <f>IFERROR(AI12/$CD$5,)</f>
        <v>0.05</v>
      </c>
      <c r="AJ13" s="205"/>
      <c r="AK13" s="206">
        <f>IFERROR(AK12/$CD$5,)</f>
        <v>0.05</v>
      </c>
      <c r="AL13" s="205"/>
      <c r="AM13" s="206">
        <f>IFERROR(AM12/$CD$5,)</f>
        <v>0</v>
      </c>
      <c r="AN13" s="205"/>
      <c r="AO13" s="238"/>
      <c r="AP13" s="206">
        <f>IFERROR(AP12/$CD$5,)</f>
        <v>0.05</v>
      </c>
      <c r="AQ13" s="205"/>
      <c r="AR13" s="206">
        <f>IFERROR(AR12/$CD$5,)</f>
        <v>0.05</v>
      </c>
      <c r="AS13" s="205"/>
      <c r="AT13" s="206">
        <f>IFERROR(AT12/$CD$5,)</f>
        <v>0</v>
      </c>
      <c r="AU13" s="205"/>
      <c r="AV13" s="206">
        <f>IFERROR(AV12/$CD$5,)</f>
        <v>0.05</v>
      </c>
      <c r="AW13" s="205"/>
      <c r="AX13" s="206">
        <f>IFERROR(AX12/$CD$5,)</f>
        <v>0</v>
      </c>
      <c r="AY13" s="205"/>
      <c r="AZ13" s="206">
        <f>IFERROR(AZ12/$CD$5,)</f>
        <v>0</v>
      </c>
      <c r="BA13" s="205"/>
      <c r="BB13" s="238"/>
      <c r="BC13" s="206">
        <f>IFERROR(BC12/$CD$5,)</f>
        <v>0</v>
      </c>
      <c r="BD13" s="205"/>
      <c r="BE13" s="206">
        <f>IFERROR(BE12/$CD$5,)</f>
        <v>0</v>
      </c>
      <c r="BF13" s="205"/>
      <c r="BG13" s="206">
        <f>IFERROR(BG12/$CD$5,)</f>
        <v>0</v>
      </c>
      <c r="BH13" s="205"/>
      <c r="BI13" s="206">
        <f>IFERROR(BI12/$CD$5,)</f>
        <v>0.15</v>
      </c>
      <c r="BJ13" s="205"/>
      <c r="BK13" s="206">
        <f>IFERROR(BK12/$CD$5,)</f>
        <v>0</v>
      </c>
      <c r="BL13" s="205"/>
      <c r="BM13" s="206">
        <f>IFERROR(BM12/$CD$5,)</f>
        <v>0</v>
      </c>
      <c r="BN13" s="205"/>
      <c r="BO13" s="238"/>
      <c r="BP13" s="206">
        <f>IFERROR(BP12/$CD$5,)</f>
        <v>0</v>
      </c>
      <c r="BQ13" s="205"/>
      <c r="BR13" s="206">
        <f>IFERROR(BR12/$CD$5,)</f>
        <v>0</v>
      </c>
      <c r="BS13" s="205"/>
      <c r="BT13" s="206">
        <f>IFERROR(BT12/$CD$5,)</f>
        <v>0</v>
      </c>
      <c r="BU13" s="205"/>
      <c r="BV13" s="206">
        <f>IFERROR(BV12/$CD$5,)</f>
        <v>0</v>
      </c>
      <c r="BW13" s="205"/>
      <c r="BX13" s="206">
        <f>IFERROR(BX12/$CD$5,)</f>
        <v>0</v>
      </c>
      <c r="BY13" s="205"/>
      <c r="BZ13" s="206">
        <f>IFERROR(BZ12/$CD$5,)</f>
        <v>0</v>
      </c>
      <c r="CA13" s="205"/>
      <c r="CB13" s="80">
        <f>SUM(B13:BZ13)</f>
        <v>1.0000000000000002</v>
      </c>
      <c r="CC13" s="76"/>
    </row>
    <row r="14" spans="1:82">
      <c r="A14" s="82" t="s">
        <v>61</v>
      </c>
      <c r="B14" s="226">
        <f>SUM(C13:M13)</f>
        <v>0.25</v>
      </c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8"/>
      <c r="O14" s="225">
        <f t="shared" ref="O14" si="17">SUM(P13:Z13)</f>
        <v>0.35</v>
      </c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91"/>
      <c r="AB14" s="225">
        <f t="shared" ref="AB14" si="18">SUM(AC13:AM13)</f>
        <v>0.1</v>
      </c>
      <c r="AC14" s="225"/>
      <c r="AD14" s="225"/>
      <c r="AE14" s="225"/>
      <c r="AF14" s="225"/>
      <c r="AG14" s="225"/>
      <c r="AH14" s="225"/>
      <c r="AI14" s="225"/>
      <c r="AJ14" s="225"/>
      <c r="AK14" s="225"/>
      <c r="AL14" s="225"/>
      <c r="AM14" s="225"/>
      <c r="AN14" s="91"/>
      <c r="AO14" s="225">
        <f t="shared" ref="AO14" si="19">SUM(AP13:AZ13)</f>
        <v>0.15000000000000002</v>
      </c>
      <c r="AP14" s="225"/>
      <c r="AQ14" s="225"/>
      <c r="AR14" s="225"/>
      <c r="AS14" s="225"/>
      <c r="AT14" s="225"/>
      <c r="AU14" s="225"/>
      <c r="AV14" s="225"/>
      <c r="AW14" s="225"/>
      <c r="AX14" s="225"/>
      <c r="AY14" s="225"/>
      <c r="AZ14" s="225"/>
      <c r="BA14" s="91"/>
      <c r="BB14" s="225">
        <f t="shared" ref="BB14" si="20">SUM(BC13:BM13)</f>
        <v>0.15</v>
      </c>
      <c r="BC14" s="225"/>
      <c r="BD14" s="225"/>
      <c r="BE14" s="225"/>
      <c r="BF14" s="225"/>
      <c r="BG14" s="225"/>
      <c r="BH14" s="225"/>
      <c r="BI14" s="225"/>
      <c r="BJ14" s="225"/>
      <c r="BK14" s="225"/>
      <c r="BL14" s="225"/>
      <c r="BM14" s="225"/>
      <c r="BN14" s="91"/>
      <c r="BO14" s="225">
        <f t="shared" ref="BO14" si="21">SUM(BP13:BZ13)</f>
        <v>0</v>
      </c>
      <c r="BP14" s="225"/>
      <c r="BQ14" s="225"/>
      <c r="BR14" s="225"/>
      <c r="BS14" s="225"/>
      <c r="BT14" s="225"/>
      <c r="BU14" s="225"/>
      <c r="BV14" s="225"/>
      <c r="BW14" s="225"/>
      <c r="BX14" s="225"/>
      <c r="BY14" s="225"/>
      <c r="BZ14" s="225"/>
      <c r="CA14" s="91"/>
      <c r="CB14" s="81">
        <f>SUM(B14:BZ14)</f>
        <v>1</v>
      </c>
      <c r="CC14" s="76"/>
    </row>
    <row r="15" spans="1:82" ht="15" thickBot="1">
      <c r="CB15" s="66"/>
    </row>
    <row r="16" spans="1:82" ht="15.75" customHeight="1">
      <c r="B16" s="175" t="s">
        <v>47</v>
      </c>
      <c r="C16" s="176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7"/>
      <c r="O16" s="175" t="s">
        <v>48</v>
      </c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7"/>
      <c r="AB16" s="175" t="s">
        <v>49</v>
      </c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7"/>
      <c r="AO16" s="175" t="s">
        <v>50</v>
      </c>
      <c r="AP16" s="176"/>
      <c r="AQ16" s="176"/>
      <c r="AR16" s="176"/>
      <c r="AS16" s="176"/>
      <c r="AT16" s="176"/>
      <c r="AU16" s="176"/>
      <c r="AV16" s="176"/>
      <c r="AW16" s="176"/>
      <c r="AX16" s="176"/>
      <c r="AY16" s="176"/>
      <c r="AZ16" s="176"/>
      <c r="BA16" s="177"/>
      <c r="BB16" s="175" t="s">
        <v>51</v>
      </c>
      <c r="BC16" s="176"/>
      <c r="BD16" s="176"/>
      <c r="BE16" s="176"/>
      <c r="BF16" s="176"/>
      <c r="BG16" s="176"/>
      <c r="BH16" s="176"/>
      <c r="BI16" s="176"/>
      <c r="BJ16" s="176"/>
      <c r="BK16" s="176"/>
      <c r="BL16" s="176"/>
      <c r="BM16" s="176"/>
      <c r="BN16" s="177"/>
      <c r="BO16" s="175" t="s">
        <v>52</v>
      </c>
      <c r="BP16" s="176"/>
      <c r="BQ16" s="176"/>
      <c r="BR16" s="176"/>
      <c r="BS16" s="176"/>
      <c r="BT16" s="176"/>
      <c r="BU16" s="176"/>
      <c r="BV16" s="176"/>
      <c r="BW16" s="176"/>
      <c r="BX16" s="176"/>
      <c r="BY16" s="176"/>
      <c r="BZ16" s="176"/>
      <c r="CA16" s="177"/>
      <c r="CB16" s="233" t="s">
        <v>62</v>
      </c>
    </row>
    <row r="17" spans="1:81" ht="15" customHeight="1">
      <c r="B17" s="208" t="s">
        <v>63</v>
      </c>
      <c r="C17" s="212" t="s">
        <v>7</v>
      </c>
      <c r="D17" s="212"/>
      <c r="E17" s="210" t="s">
        <v>8</v>
      </c>
      <c r="F17" s="210"/>
      <c r="G17" s="210" t="s">
        <v>9</v>
      </c>
      <c r="H17" s="210"/>
      <c r="I17" s="210" t="s">
        <v>10</v>
      </c>
      <c r="J17" s="210"/>
      <c r="K17" s="210" t="s">
        <v>11</v>
      </c>
      <c r="L17" s="210"/>
      <c r="M17" s="210" t="s">
        <v>12</v>
      </c>
      <c r="N17" s="211"/>
      <c r="O17" s="208" t="s">
        <v>63</v>
      </c>
      <c r="P17" s="212" t="s">
        <v>13</v>
      </c>
      <c r="Q17" s="212"/>
      <c r="R17" s="210" t="s">
        <v>14</v>
      </c>
      <c r="S17" s="210"/>
      <c r="T17" s="210" t="s">
        <v>15</v>
      </c>
      <c r="U17" s="210"/>
      <c r="V17" s="210" t="s">
        <v>16</v>
      </c>
      <c r="W17" s="210"/>
      <c r="X17" s="210" t="s">
        <v>17</v>
      </c>
      <c r="Y17" s="210"/>
      <c r="Z17" s="210" t="s">
        <v>18</v>
      </c>
      <c r="AA17" s="211"/>
      <c r="AB17" s="208" t="s">
        <v>63</v>
      </c>
      <c r="AC17" s="212" t="s">
        <v>19</v>
      </c>
      <c r="AD17" s="212"/>
      <c r="AE17" s="210" t="s">
        <v>20</v>
      </c>
      <c r="AF17" s="210"/>
      <c r="AG17" s="210" t="s">
        <v>21</v>
      </c>
      <c r="AH17" s="210"/>
      <c r="AI17" s="210" t="s">
        <v>22</v>
      </c>
      <c r="AJ17" s="210"/>
      <c r="AK17" s="210" t="s">
        <v>23</v>
      </c>
      <c r="AL17" s="210"/>
      <c r="AM17" s="210" t="s">
        <v>24</v>
      </c>
      <c r="AN17" s="211"/>
      <c r="AO17" s="208" t="s">
        <v>63</v>
      </c>
      <c r="AP17" s="212" t="s">
        <v>25</v>
      </c>
      <c r="AQ17" s="212"/>
      <c r="AR17" s="210" t="s">
        <v>26</v>
      </c>
      <c r="AS17" s="210"/>
      <c r="AT17" s="210" t="s">
        <v>27</v>
      </c>
      <c r="AU17" s="210"/>
      <c r="AV17" s="210" t="s">
        <v>28</v>
      </c>
      <c r="AW17" s="210"/>
      <c r="AX17" s="210" t="s">
        <v>29</v>
      </c>
      <c r="AY17" s="210"/>
      <c r="AZ17" s="210" t="s">
        <v>30</v>
      </c>
      <c r="BA17" s="211"/>
      <c r="BB17" s="208" t="s">
        <v>63</v>
      </c>
      <c r="BC17" s="212" t="s">
        <v>31</v>
      </c>
      <c r="BD17" s="212"/>
      <c r="BE17" s="210" t="s">
        <v>32</v>
      </c>
      <c r="BF17" s="210"/>
      <c r="BG17" s="210" t="s">
        <v>33</v>
      </c>
      <c r="BH17" s="210"/>
      <c r="BI17" s="210" t="s">
        <v>34</v>
      </c>
      <c r="BJ17" s="210"/>
      <c r="BK17" s="210" t="s">
        <v>35</v>
      </c>
      <c r="BL17" s="210"/>
      <c r="BM17" s="210" t="s">
        <v>36</v>
      </c>
      <c r="BN17" s="211"/>
      <c r="BO17" s="208" t="s">
        <v>63</v>
      </c>
      <c r="BP17" s="212" t="s">
        <v>37</v>
      </c>
      <c r="BQ17" s="212"/>
      <c r="BR17" s="210" t="s">
        <v>38</v>
      </c>
      <c r="BS17" s="210"/>
      <c r="BT17" s="210" t="s">
        <v>39</v>
      </c>
      <c r="BU17" s="210"/>
      <c r="BV17" s="210" t="s">
        <v>40</v>
      </c>
      <c r="BW17" s="210"/>
      <c r="BX17" s="210" t="s">
        <v>41</v>
      </c>
      <c r="BY17" s="210"/>
      <c r="BZ17" s="210" t="s">
        <v>42</v>
      </c>
      <c r="CA17" s="211"/>
      <c r="CB17" s="234"/>
    </row>
    <row r="18" spans="1:81" ht="18.75" customHeight="1">
      <c r="B18" s="209"/>
      <c r="C18" s="96"/>
      <c r="D18" s="104" t="s">
        <v>64</v>
      </c>
      <c r="E18" s="96"/>
      <c r="F18" s="104" t="s">
        <v>64</v>
      </c>
      <c r="G18" s="96"/>
      <c r="H18" s="104" t="s">
        <v>64</v>
      </c>
      <c r="I18" s="96"/>
      <c r="J18" s="104" t="s">
        <v>64</v>
      </c>
      <c r="K18" s="96"/>
      <c r="L18" s="104" t="s">
        <v>64</v>
      </c>
      <c r="M18" s="96"/>
      <c r="N18" s="120" t="s">
        <v>64</v>
      </c>
      <c r="O18" s="209"/>
      <c r="P18" s="96"/>
      <c r="Q18" s="104" t="s">
        <v>64</v>
      </c>
      <c r="R18" s="96"/>
      <c r="S18" s="104" t="s">
        <v>64</v>
      </c>
      <c r="T18" s="96"/>
      <c r="U18" s="104" t="s">
        <v>64</v>
      </c>
      <c r="V18" s="96"/>
      <c r="W18" s="104" t="s">
        <v>64</v>
      </c>
      <c r="X18" s="96"/>
      <c r="Y18" s="104" t="s">
        <v>64</v>
      </c>
      <c r="Z18" s="96"/>
      <c r="AA18" s="120" t="s">
        <v>64</v>
      </c>
      <c r="AB18" s="209"/>
      <c r="AC18" s="96"/>
      <c r="AD18" s="104" t="s">
        <v>64</v>
      </c>
      <c r="AE18" s="96"/>
      <c r="AF18" s="104" t="s">
        <v>64</v>
      </c>
      <c r="AG18" s="96"/>
      <c r="AH18" s="104" t="s">
        <v>64</v>
      </c>
      <c r="AI18" s="96"/>
      <c r="AJ18" s="104" t="s">
        <v>64</v>
      </c>
      <c r="AK18" s="96"/>
      <c r="AL18" s="104" t="s">
        <v>64</v>
      </c>
      <c r="AM18" s="96"/>
      <c r="AN18" s="120" t="s">
        <v>64</v>
      </c>
      <c r="AO18" s="209"/>
      <c r="AP18" s="96"/>
      <c r="AQ18" s="104" t="s">
        <v>64</v>
      </c>
      <c r="AR18" s="96"/>
      <c r="AS18" s="104" t="s">
        <v>64</v>
      </c>
      <c r="AT18" s="96"/>
      <c r="AU18" s="104" t="s">
        <v>64</v>
      </c>
      <c r="AV18" s="96"/>
      <c r="AW18" s="104" t="s">
        <v>64</v>
      </c>
      <c r="AX18" s="96"/>
      <c r="AY18" s="104" t="s">
        <v>64</v>
      </c>
      <c r="AZ18" s="96"/>
      <c r="BA18" s="120" t="s">
        <v>64</v>
      </c>
      <c r="BB18" s="209"/>
      <c r="BC18" s="96"/>
      <c r="BD18" s="104" t="s">
        <v>64</v>
      </c>
      <c r="BE18" s="96"/>
      <c r="BF18" s="104" t="s">
        <v>64</v>
      </c>
      <c r="BG18" s="96"/>
      <c r="BH18" s="104" t="s">
        <v>64</v>
      </c>
      <c r="BI18" s="96"/>
      <c r="BJ18" s="104" t="s">
        <v>64</v>
      </c>
      <c r="BK18" s="96"/>
      <c r="BL18" s="104" t="s">
        <v>64</v>
      </c>
      <c r="BM18" s="96"/>
      <c r="BN18" s="120" t="s">
        <v>64</v>
      </c>
      <c r="BO18" s="209"/>
      <c r="BP18" s="96"/>
      <c r="BQ18" s="104" t="s">
        <v>64</v>
      </c>
      <c r="BR18" s="96"/>
      <c r="BS18" s="104" t="s">
        <v>64</v>
      </c>
      <c r="BT18" s="96"/>
      <c r="BU18" s="104" t="s">
        <v>64</v>
      </c>
      <c r="BV18" s="96"/>
      <c r="BW18" s="104" t="s">
        <v>64</v>
      </c>
      <c r="BX18" s="96"/>
      <c r="BY18" s="104" t="s">
        <v>64</v>
      </c>
      <c r="BZ18" s="96"/>
      <c r="CA18" s="120" t="s">
        <v>64</v>
      </c>
      <c r="CB18" s="234"/>
    </row>
    <row r="19" spans="1:81" ht="17.399999999999999">
      <c r="A19" s="65" t="str" cm="1">
        <f t="array" ref="A19:A55">Alumnado[Alumnado]</f>
        <v>Alumn 1</v>
      </c>
      <c r="B19" s="121">
        <f ca="1">IFERROR(SUM(
   MAX(C19,D19)*C$13,
   MAX(E19,F19)*E$13,
   MAX(G19,H19)*G$13,
   MAX(I19,J19)*I$13,
   MAX(K19,L19)*K$13,
   MAX(M19,N19)*M$13
)/B$14,"")</f>
        <v>1</v>
      </c>
      <c r="C19" s="105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1</v>
      </c>
      <c r="D19" s="122"/>
      <c r="E19" s="105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1</v>
      </c>
      <c r="F19" s="122"/>
      <c r="G19" s="105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1</v>
      </c>
      <c r="H19" s="122"/>
      <c r="I19" s="105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1</v>
      </c>
      <c r="J19" s="122"/>
      <c r="K19" s="105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1</v>
      </c>
      <c r="L19" s="122"/>
      <c r="M19" s="105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2"/>
      <c r="O19" s="121">
        <f ca="1">IFERROR(SUM(
   MAX(P19,Q19)*P$13,
   MAX(R19,S19)*R$13,
   MAX(T19,U19)*T$13,
   MAX(V19,W19)*V$13,
   MAX(X19,Y19)*X$13,
   MAX(Z19,AA19)*Z$13
)/O$14,"")</f>
        <v>1</v>
      </c>
      <c r="P19" s="105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1</v>
      </c>
      <c r="Q19" s="122"/>
      <c r="R19" s="105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1</v>
      </c>
      <c r="S19" s="122"/>
      <c r="T19" s="105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1</v>
      </c>
      <c r="U19" s="122"/>
      <c r="V19" s="105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1</v>
      </c>
      <c r="W19" s="122"/>
      <c r="X19" s="105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2"/>
      <c r="Z19" s="105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2"/>
      <c r="AB19" s="121">
        <f ca="1">IFERROR(SUM(
   MAX(AC19,AD19)*AC$13,
   MAX(AE19,AF19)*AE$13,
   MAX(AG19,AH19)*AG$13,
   MAX(AI19,AJ19)*AI$13,
   MAX(AK19,AL19)*AK$13,
   MAX(AM19,AN19)*AM$13
)/AB$14,"")</f>
        <v>1</v>
      </c>
      <c r="AC19" s="105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2"/>
      <c r="AE19" s="105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2"/>
      <c r="AG19" s="105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2"/>
      <c r="AI19" s="105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1</v>
      </c>
      <c r="AJ19" s="122"/>
      <c r="AK19" s="105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1</v>
      </c>
      <c r="AL19" s="122"/>
      <c r="AM19" s="105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2"/>
      <c r="AO19" s="121">
        <f ca="1">IFERROR(SUM(
   MAX(AP19,AQ19)*AP$13,
   MAX(AR19,AS19)*AR$13,
   MAX(AT19,AU19)*AT$13,
   MAX(AV19,AW19)*AV$13,
   MAX(AX19,AY19)*AX$13,
   MAX(AZ19,BA19)*AZ$13
)/AO$14,"")</f>
        <v>1</v>
      </c>
      <c r="AP19" s="105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1</v>
      </c>
      <c r="AQ19" s="122"/>
      <c r="AR19" s="105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1</v>
      </c>
      <c r="AS19" s="122"/>
      <c r="AT19" s="105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2"/>
      <c r="AV19" s="105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1</v>
      </c>
      <c r="AW19" s="122"/>
      <c r="AX19" s="105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2"/>
      <c r="AZ19" s="105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2"/>
      <c r="BB19" s="121">
        <f ca="1">IFERROR(SUM(
   MAX(BC19,BD19)*BC$13,
   MAX(BE19,BF19)*BE$13,
   MAX(BG19,BH19)*BG$13,
   MAX(BI19,BJ19)*BI$13,
   MAX(BK19,BL19)*BK$13,
   MAX(BM19,BN19)*BM$13
)/BB$14,"")</f>
        <v>1</v>
      </c>
      <c r="BC19" s="105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2"/>
      <c r="BE19" s="105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2"/>
      <c r="BG19" s="105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2"/>
      <c r="BI19" s="105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1</v>
      </c>
      <c r="BJ19" s="122"/>
      <c r="BK19" s="105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2"/>
      <c r="BM19" s="105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2"/>
      <c r="BO19" s="121" t="str">
        <f>IFERROR(SUM(
   MAX(BP19,BQ19)*BP$13,
   MAX(BR19,BS19)*BR$13,
   MAX(BT19,BU19)*BT$13,
   MAX(BV19,BW19)*BV$13,
   MAX(BX19,BY19)*BX$13,
   MAX(BZ19,CA19)*BZ$13
)/BO$14,"")</f>
        <v/>
      </c>
      <c r="BP19" s="105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2"/>
      <c r="BR19" s="105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2"/>
      <c r="BT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2"/>
      <c r="BV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2"/>
      <c r="BX19" s="105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2"/>
      <c r="BZ19" s="105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2"/>
      <c r="CB19" s="136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1.0000000000000002</v>
      </c>
      <c r="CC19">
        <f ca="1">B19*$B$14+O19*$O$14+AB19*$AB$14+AO19*$AO$14+BB19*$BB$14</f>
        <v>1</v>
      </c>
    </row>
    <row r="20" spans="1:81" ht="17.399999999999999">
      <c r="A20" s="65" t="str">
        <v>Alumn 2</v>
      </c>
      <c r="B20" s="121">
        <f t="shared" ref="B20:B55" ca="1" si="23">IFERROR(SUM(
   MAX(C20,D20)*C$13,
   MAX(E20,F20)*E$13,
   MAX(G20,H20)*G$13,
   MAX(I20,J20)*I$13,
   MAX(K20,L20)*K$13,
   MAX(M20,N20)*M$13
)/B$14,"")</f>
        <v>2</v>
      </c>
      <c r="C20" s="105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2</v>
      </c>
      <c r="D20" s="122"/>
      <c r="E20" s="105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2</v>
      </c>
      <c r="F20" s="122"/>
      <c r="G20" s="105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2</v>
      </c>
      <c r="H20" s="122"/>
      <c r="I20" s="105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2</v>
      </c>
      <c r="J20" s="122"/>
      <c r="K20" s="105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2</v>
      </c>
      <c r="L20" s="122"/>
      <c r="M20" s="105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2"/>
      <c r="O20" s="121">
        <f t="shared" ref="O20:O55" ca="1" si="24">IFERROR(SUM(
   MAX(P20,Q20)*P$13,
   MAX(R20,S20)*R$13,
   MAX(T20,U20)*T$13,
   MAX(V20,W20)*V$13,
   MAX(X20,Y20)*X$13,
   MAX(Z20,AA20)*Z$13
)/O$14,"")</f>
        <v>2</v>
      </c>
      <c r="P20" s="105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2</v>
      </c>
      <c r="Q20" s="122"/>
      <c r="R20" s="105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2</v>
      </c>
      <c r="S20" s="122"/>
      <c r="T20" s="105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2</v>
      </c>
      <c r="U20" s="122"/>
      <c r="V20" s="105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2</v>
      </c>
      <c r="W20" s="122"/>
      <c r="X20" s="105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2"/>
      <c r="Z20" s="105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2"/>
      <c r="AB20" s="121">
        <f t="shared" ref="AB20:AB55" ca="1" si="25">IFERROR(SUM(
   MAX(AC20,AD20)*AC$13,
   MAX(AE20,AF20)*AE$13,
   MAX(AG20,AH20)*AG$13,
   MAX(AI20,AJ20)*AI$13,
   MAX(AK20,AL20)*AK$13,
   MAX(AM20,AN20)*AM$13
)/AB$14,"")</f>
        <v>2</v>
      </c>
      <c r="AC20" s="105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2"/>
      <c r="AE20" s="105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2"/>
      <c r="AG20" s="105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2"/>
      <c r="AI20" s="105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2</v>
      </c>
      <c r="AJ20" s="122"/>
      <c r="AK20" s="105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2</v>
      </c>
      <c r="AL20" s="122"/>
      <c r="AM20" s="105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2"/>
      <c r="AO20" s="121">
        <f t="shared" ref="AO20:AO55" ca="1" si="26">IFERROR(SUM(
   MAX(AP20,AQ20)*AP$13,
   MAX(AR20,AS20)*AR$13,
   MAX(AT20,AU20)*AT$13,
   MAX(AV20,AW20)*AV$13,
   MAX(AX20,AY20)*AX$13,
   MAX(AZ20,BA20)*AZ$13
)/AO$14,"")</f>
        <v>2</v>
      </c>
      <c r="AP20" s="105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2</v>
      </c>
      <c r="AQ20" s="122"/>
      <c r="AR20" s="105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2</v>
      </c>
      <c r="AS20" s="122"/>
      <c r="AT20" s="105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2"/>
      <c r="AV20" s="105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2</v>
      </c>
      <c r="AW20" s="122"/>
      <c r="AX20" s="105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2"/>
      <c r="AZ20" s="105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2"/>
      <c r="BB20" s="121">
        <f t="shared" ref="BB20:BB55" ca="1" si="27">IFERROR(SUM(
   MAX(BC20,BD20)*BC$13,
   MAX(BE20,BF20)*BE$13,
   MAX(BG20,BH20)*BG$13,
   MAX(BI20,BJ20)*BI$13,
   MAX(BK20,BL20)*BK$13,
   MAX(BM20,BN20)*BM$13
)/BB$14,"")</f>
        <v>2</v>
      </c>
      <c r="BC20" s="105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2"/>
      <c r="BE20" s="105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2"/>
      <c r="BG20" s="105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2"/>
      <c r="BI20" s="105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2</v>
      </c>
      <c r="BJ20" s="122"/>
      <c r="BK20" s="105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2"/>
      <c r="BM20" s="105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2"/>
      <c r="BO20" s="121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5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2"/>
      <c r="BR20" s="105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2"/>
      <c r="BT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2"/>
      <c r="BV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2"/>
      <c r="BX20" s="105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2"/>
      <c r="BZ20" s="105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2"/>
      <c r="CB20" s="136">
        <f t="shared" ca="1" si="22"/>
        <v>2.0000000000000004</v>
      </c>
      <c r="CC20">
        <f t="shared" ref="CC20:CC55" ca="1" si="29">B20*$B$14+O20*$O$14+AB20*$AB$14+AO20*$AO$14+BB20*$BB$14</f>
        <v>2</v>
      </c>
    </row>
    <row r="21" spans="1:81" ht="17.399999999999999">
      <c r="A21" s="65" t="str">
        <v>Alumn 3</v>
      </c>
      <c r="B21" s="121">
        <f t="shared" ca="1" si="23"/>
        <v>3</v>
      </c>
      <c r="C21" s="105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2.9999999999999996</v>
      </c>
      <c r="D21" s="122"/>
      <c r="E21" s="105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2.9999999999999996</v>
      </c>
      <c r="F21" s="122"/>
      <c r="G21" s="105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2.9999999999999996</v>
      </c>
      <c r="H21" s="122"/>
      <c r="I21" s="105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2.9999999999999996</v>
      </c>
      <c r="J21" s="122"/>
      <c r="K21" s="105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2.9999999999999996</v>
      </c>
      <c r="L21" s="122"/>
      <c r="M21" s="105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2"/>
      <c r="O21" s="121">
        <f t="shared" ca="1" si="24"/>
        <v>3.0000000000000004</v>
      </c>
      <c r="P21" s="105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2.9999999999999996</v>
      </c>
      <c r="Q21" s="122"/>
      <c r="R21" s="105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2.9999999999999996</v>
      </c>
      <c r="S21" s="122"/>
      <c r="T21" s="105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2.9999999999999996</v>
      </c>
      <c r="U21" s="122"/>
      <c r="V21" s="105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2.9999999999999996</v>
      </c>
      <c r="W21" s="122"/>
      <c r="X21" s="105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2"/>
      <c r="Z21" s="105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2"/>
      <c r="AB21" s="121">
        <f t="shared" ca="1" si="25"/>
        <v>2.9999999999999996</v>
      </c>
      <c r="AC21" s="105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2"/>
      <c r="AE21" s="105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2"/>
      <c r="AG21" s="105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2"/>
      <c r="AI21" s="105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2.9999999999999996</v>
      </c>
      <c r="AJ21" s="122"/>
      <c r="AK21" s="105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2.9999999999999996</v>
      </c>
      <c r="AL21" s="122"/>
      <c r="AM21" s="105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2"/>
      <c r="AO21" s="121">
        <f t="shared" ca="1" si="26"/>
        <v>2.9999999999999991</v>
      </c>
      <c r="AP21" s="105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2.9999999999999996</v>
      </c>
      <c r="AQ21" s="122"/>
      <c r="AR21" s="105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2.9999999999999996</v>
      </c>
      <c r="AS21" s="122"/>
      <c r="AT21" s="105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2"/>
      <c r="AV21" s="105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2.9999999999999996</v>
      </c>
      <c r="AW21" s="122"/>
      <c r="AX21" s="105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2"/>
      <c r="AZ21" s="105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2"/>
      <c r="BB21" s="121">
        <f t="shared" ca="1" si="27"/>
        <v>3</v>
      </c>
      <c r="BC21" s="105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2"/>
      <c r="BE21" s="105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2"/>
      <c r="BG21" s="105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2"/>
      <c r="BI21" s="105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3</v>
      </c>
      <c r="BJ21" s="122"/>
      <c r="BK21" s="105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2"/>
      <c r="BM21" s="105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2"/>
      <c r="BO21" s="121" t="str">
        <f t="shared" si="28"/>
        <v/>
      </c>
      <c r="BP21" s="105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2"/>
      <c r="BR21" s="105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2"/>
      <c r="BT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2"/>
      <c r="BV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2"/>
      <c r="BX21" s="105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2"/>
      <c r="BZ21" s="105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2"/>
      <c r="CB21" s="136">
        <f t="shared" ca="1" si="22"/>
        <v>2.9999999999999991</v>
      </c>
      <c r="CC21">
        <f t="shared" ca="1" si="29"/>
        <v>3</v>
      </c>
    </row>
    <row r="22" spans="1:81" ht="17.399999999999999">
      <c r="A22" s="65" t="str">
        <v>Alumn 4</v>
      </c>
      <c r="B22" s="121">
        <f t="shared" ca="1" si="23"/>
        <v>4</v>
      </c>
      <c r="C22" s="105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4</v>
      </c>
      <c r="D22" s="122"/>
      <c r="E22" s="105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4</v>
      </c>
      <c r="F22" s="122"/>
      <c r="G22" s="105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4</v>
      </c>
      <c r="H22" s="122"/>
      <c r="I22" s="105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4</v>
      </c>
      <c r="J22" s="122"/>
      <c r="K22" s="105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4</v>
      </c>
      <c r="L22" s="122"/>
      <c r="M22" s="105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2"/>
      <c r="O22" s="121">
        <f t="shared" ca="1" si="24"/>
        <v>4</v>
      </c>
      <c r="P22" s="105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4</v>
      </c>
      <c r="Q22" s="122"/>
      <c r="R22" s="105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4</v>
      </c>
      <c r="S22" s="122"/>
      <c r="T22" s="105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4</v>
      </c>
      <c r="U22" s="122"/>
      <c r="V22" s="105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4</v>
      </c>
      <c r="W22" s="122"/>
      <c r="X22" s="105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2"/>
      <c r="Z22" s="105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2"/>
      <c r="AB22" s="121">
        <f t="shared" ca="1" si="25"/>
        <v>4</v>
      </c>
      <c r="AC22" s="105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2"/>
      <c r="AE22" s="105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2"/>
      <c r="AG22" s="105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2"/>
      <c r="AI22" s="105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4</v>
      </c>
      <c r="AJ22" s="122"/>
      <c r="AK22" s="105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4</v>
      </c>
      <c r="AL22" s="122"/>
      <c r="AM22" s="105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2"/>
      <c r="AO22" s="121">
        <f t="shared" ca="1" si="26"/>
        <v>4</v>
      </c>
      <c r="AP22" s="105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4</v>
      </c>
      <c r="AQ22" s="122"/>
      <c r="AR22" s="105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4</v>
      </c>
      <c r="AS22" s="122"/>
      <c r="AT22" s="105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2"/>
      <c r="AV22" s="105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4</v>
      </c>
      <c r="AW22" s="122"/>
      <c r="AX22" s="105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2"/>
      <c r="AZ22" s="105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2"/>
      <c r="BB22" s="121">
        <f t="shared" ca="1" si="27"/>
        <v>4</v>
      </c>
      <c r="BC22" s="105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2"/>
      <c r="BE22" s="105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2"/>
      <c r="BG22" s="105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2"/>
      <c r="BI22" s="105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4</v>
      </c>
      <c r="BJ22" s="122"/>
      <c r="BK22" s="105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2"/>
      <c r="BM22" s="105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2"/>
      <c r="BO22" s="121" t="str">
        <f t="shared" si="28"/>
        <v/>
      </c>
      <c r="BP22" s="105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2"/>
      <c r="BR22" s="105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2"/>
      <c r="BT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2"/>
      <c r="BV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2"/>
      <c r="BX22" s="105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2"/>
      <c r="BZ22" s="105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2"/>
      <c r="CB22" s="136">
        <f t="shared" ca="1" si="22"/>
        <v>4.0000000000000009</v>
      </c>
      <c r="CC22">
        <f t="shared" ca="1" si="29"/>
        <v>4</v>
      </c>
    </row>
    <row r="23" spans="1:81" ht="17.399999999999999">
      <c r="A23" s="65" t="str">
        <v>Alumn 5</v>
      </c>
      <c r="B23" s="121">
        <f t="shared" ca="1" si="23"/>
        <v>5</v>
      </c>
      <c r="C23" s="105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5</v>
      </c>
      <c r="D23" s="122"/>
      <c r="E23" s="105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5</v>
      </c>
      <c r="F23" s="122"/>
      <c r="G23" s="105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5</v>
      </c>
      <c r="H23" s="122"/>
      <c r="I23" s="105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5</v>
      </c>
      <c r="J23" s="122"/>
      <c r="K23" s="105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5</v>
      </c>
      <c r="L23" s="122"/>
      <c r="M23" s="105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2"/>
      <c r="O23" s="121">
        <f t="shared" ca="1" si="24"/>
        <v>5</v>
      </c>
      <c r="P23" s="105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5</v>
      </c>
      <c r="Q23" s="122"/>
      <c r="R23" s="105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5</v>
      </c>
      <c r="S23" s="122"/>
      <c r="T23" s="105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5</v>
      </c>
      <c r="U23" s="122"/>
      <c r="V23" s="105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5</v>
      </c>
      <c r="W23" s="122"/>
      <c r="X23" s="105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2"/>
      <c r="Z23" s="105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2"/>
      <c r="AB23" s="121">
        <f t="shared" ca="1" si="25"/>
        <v>5</v>
      </c>
      <c r="AC23" s="105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2"/>
      <c r="AE23" s="105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2"/>
      <c r="AG23" s="105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2"/>
      <c r="AI23" s="105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5</v>
      </c>
      <c r="AJ23" s="122"/>
      <c r="AK23" s="105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5</v>
      </c>
      <c r="AL23" s="122"/>
      <c r="AM23" s="105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2"/>
      <c r="AO23" s="121">
        <f t="shared" ca="1" si="26"/>
        <v>4.9999999999999991</v>
      </c>
      <c r="AP23" s="105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5</v>
      </c>
      <c r="AQ23" s="122"/>
      <c r="AR23" s="105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5</v>
      </c>
      <c r="AS23" s="122"/>
      <c r="AT23" s="105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2"/>
      <c r="AV23" s="105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5</v>
      </c>
      <c r="AW23" s="122"/>
      <c r="AX23" s="105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2"/>
      <c r="AZ23" s="105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2"/>
      <c r="BB23" s="121">
        <f t="shared" ca="1" si="27"/>
        <v>5</v>
      </c>
      <c r="BC23" s="105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2"/>
      <c r="BE23" s="105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2"/>
      <c r="BG23" s="105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2"/>
      <c r="BI23" s="105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5</v>
      </c>
      <c r="BJ23" s="122"/>
      <c r="BK23" s="105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2"/>
      <c r="BM23" s="105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2"/>
      <c r="BO23" s="121" t="str">
        <f t="shared" si="28"/>
        <v/>
      </c>
      <c r="BP23" s="105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2"/>
      <c r="BR23" s="105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2"/>
      <c r="BT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2"/>
      <c r="BV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2"/>
      <c r="BX23" s="105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2"/>
      <c r="BZ23" s="105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2"/>
      <c r="CB23" s="136">
        <f t="shared" ca="1" si="22"/>
        <v>5</v>
      </c>
      <c r="CC23">
        <f t="shared" ca="1" si="29"/>
        <v>5</v>
      </c>
    </row>
    <row r="24" spans="1:81" ht="17.399999999999999">
      <c r="A24" s="65" t="str">
        <v>Alumn 6</v>
      </c>
      <c r="B24" s="121">
        <f t="shared" ca="1" si="23"/>
        <v>6</v>
      </c>
      <c r="C24" s="105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5.9999999999999991</v>
      </c>
      <c r="D24" s="122"/>
      <c r="E24" s="105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5.9999999999999991</v>
      </c>
      <c r="F24" s="122"/>
      <c r="G24" s="105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5.9999999999999991</v>
      </c>
      <c r="H24" s="122"/>
      <c r="I24" s="105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5.9999999999999991</v>
      </c>
      <c r="J24" s="122"/>
      <c r="K24" s="105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5.9999999999999991</v>
      </c>
      <c r="L24" s="122"/>
      <c r="M24" s="105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2"/>
      <c r="O24" s="121">
        <f t="shared" ca="1" si="24"/>
        <v>6.0000000000000009</v>
      </c>
      <c r="P24" s="105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5.9999999999999991</v>
      </c>
      <c r="Q24" s="122"/>
      <c r="R24" s="105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5.9999999999999991</v>
      </c>
      <c r="S24" s="122"/>
      <c r="T24" s="105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5.9999999999999991</v>
      </c>
      <c r="U24" s="122"/>
      <c r="V24" s="105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5.9999999999999991</v>
      </c>
      <c r="W24" s="122"/>
      <c r="X24" s="105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2"/>
      <c r="Z24" s="105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2"/>
      <c r="AB24" s="121">
        <f t="shared" ca="1" si="25"/>
        <v>5.9999999999999991</v>
      </c>
      <c r="AC24" s="105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2"/>
      <c r="AE24" s="105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2"/>
      <c r="AG24" s="105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2"/>
      <c r="AI24" s="105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5.9999999999999991</v>
      </c>
      <c r="AJ24" s="122"/>
      <c r="AK24" s="105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5.9999999999999991</v>
      </c>
      <c r="AL24" s="122"/>
      <c r="AM24" s="105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2"/>
      <c r="AO24" s="121">
        <f t="shared" ca="1" si="26"/>
        <v>5.9999999999999982</v>
      </c>
      <c r="AP24" s="105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5.9999999999999991</v>
      </c>
      <c r="AQ24" s="122"/>
      <c r="AR24" s="105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5.9999999999999991</v>
      </c>
      <c r="AS24" s="122"/>
      <c r="AT24" s="105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2"/>
      <c r="AV24" s="105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5.9999999999999991</v>
      </c>
      <c r="AW24" s="122"/>
      <c r="AX24" s="105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2"/>
      <c r="AZ24" s="105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2"/>
      <c r="BB24" s="121">
        <f t="shared" ca="1" si="27"/>
        <v>6</v>
      </c>
      <c r="BC24" s="105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2"/>
      <c r="BE24" s="105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2"/>
      <c r="BG24" s="105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2"/>
      <c r="BI24" s="105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6</v>
      </c>
      <c r="BJ24" s="122"/>
      <c r="BK24" s="105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2"/>
      <c r="BM24" s="105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2"/>
      <c r="BO24" s="121" t="str">
        <f t="shared" si="28"/>
        <v/>
      </c>
      <c r="BP24" s="105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2"/>
      <c r="BR24" s="105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2"/>
      <c r="BT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2"/>
      <c r="BV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2"/>
      <c r="BX24" s="105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2"/>
      <c r="BZ24" s="105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2"/>
      <c r="CB24" s="136">
        <f t="shared" ca="1" si="22"/>
        <v>5.9999999999999982</v>
      </c>
      <c r="CC24">
        <f t="shared" ca="1" si="29"/>
        <v>6</v>
      </c>
    </row>
    <row r="25" spans="1:81" ht="17.399999999999999">
      <c r="A25" s="65" t="str">
        <v>Alumn 7</v>
      </c>
      <c r="B25" s="121">
        <f t="shared" ca="1" si="23"/>
        <v>7</v>
      </c>
      <c r="C25" s="105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6.9999999999999991</v>
      </c>
      <c r="D25" s="122"/>
      <c r="E25" s="105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6.9999999999999991</v>
      </c>
      <c r="F25" s="122"/>
      <c r="G25" s="105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6.9999999999999991</v>
      </c>
      <c r="H25" s="122"/>
      <c r="I25" s="105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6.9999999999999991</v>
      </c>
      <c r="J25" s="122"/>
      <c r="K25" s="105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6.9999999999999991</v>
      </c>
      <c r="L25" s="122"/>
      <c r="M25" s="105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2"/>
      <c r="O25" s="121">
        <f t="shared" ca="1" si="24"/>
        <v>7</v>
      </c>
      <c r="P25" s="105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6.9999999999999991</v>
      </c>
      <c r="Q25" s="122"/>
      <c r="R25" s="105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6.9999999999999991</v>
      </c>
      <c r="S25" s="122"/>
      <c r="T25" s="105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6.9999999999999991</v>
      </c>
      <c r="U25" s="122"/>
      <c r="V25" s="105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6.9999999999999991</v>
      </c>
      <c r="W25" s="122"/>
      <c r="X25" s="105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2"/>
      <c r="Z25" s="105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2"/>
      <c r="AB25" s="121">
        <f t="shared" ca="1" si="25"/>
        <v>6.9999999999999991</v>
      </c>
      <c r="AC25" s="105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2"/>
      <c r="AE25" s="105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2"/>
      <c r="AG25" s="105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2"/>
      <c r="AI25" s="105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6.9999999999999991</v>
      </c>
      <c r="AJ25" s="122"/>
      <c r="AK25" s="105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6.9999999999999991</v>
      </c>
      <c r="AL25" s="122"/>
      <c r="AM25" s="105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2"/>
      <c r="AO25" s="121">
        <f t="shared" ca="1" si="26"/>
        <v>6.9999999999999982</v>
      </c>
      <c r="AP25" s="105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6.9999999999999991</v>
      </c>
      <c r="AQ25" s="122"/>
      <c r="AR25" s="105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6.9999999999999991</v>
      </c>
      <c r="AS25" s="122"/>
      <c r="AT25" s="105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2"/>
      <c r="AV25" s="105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6.9999999999999991</v>
      </c>
      <c r="AW25" s="122"/>
      <c r="AX25" s="105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2"/>
      <c r="AZ25" s="105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2"/>
      <c r="BB25" s="121">
        <f t="shared" ca="1" si="27"/>
        <v>7.0000000000000009</v>
      </c>
      <c r="BC25" s="105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2"/>
      <c r="BE25" s="105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2"/>
      <c r="BG25" s="105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2"/>
      <c r="BI25" s="105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7.0000000000000009</v>
      </c>
      <c r="BJ25" s="122"/>
      <c r="BK25" s="105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2"/>
      <c r="BM25" s="105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2"/>
      <c r="BO25" s="121" t="str">
        <f t="shared" si="28"/>
        <v/>
      </c>
      <c r="BP25" s="105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2"/>
      <c r="BR25" s="105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2"/>
      <c r="BT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2"/>
      <c r="BV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2"/>
      <c r="BX25" s="105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2"/>
      <c r="BZ25" s="105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2"/>
      <c r="CB25" s="136">
        <f t="shared" ca="1" si="22"/>
        <v>6.9999999999999982</v>
      </c>
      <c r="CC25">
        <f t="shared" ca="1" si="29"/>
        <v>6.9999999999999991</v>
      </c>
    </row>
    <row r="26" spans="1:81" ht="17.399999999999999">
      <c r="A26" s="65" t="str">
        <v>Alumn 8</v>
      </c>
      <c r="B26" s="121">
        <f t="shared" ca="1" si="23"/>
        <v>8</v>
      </c>
      <c r="C26" s="105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8</v>
      </c>
      <c r="D26" s="122"/>
      <c r="E26" s="105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8</v>
      </c>
      <c r="F26" s="122"/>
      <c r="G26" s="105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8</v>
      </c>
      <c r="H26" s="122"/>
      <c r="I26" s="105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8</v>
      </c>
      <c r="J26" s="122"/>
      <c r="K26" s="105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8</v>
      </c>
      <c r="L26" s="122"/>
      <c r="M26" s="105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2"/>
      <c r="O26" s="121">
        <f t="shared" ca="1" si="24"/>
        <v>8</v>
      </c>
      <c r="P26" s="105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8</v>
      </c>
      <c r="Q26" s="122"/>
      <c r="R26" s="105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8</v>
      </c>
      <c r="S26" s="122"/>
      <c r="T26" s="105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8</v>
      </c>
      <c r="U26" s="122"/>
      <c r="V26" s="105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8</v>
      </c>
      <c r="W26" s="122"/>
      <c r="X26" s="105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2"/>
      <c r="Z26" s="105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2"/>
      <c r="AB26" s="121">
        <f t="shared" ca="1" si="25"/>
        <v>8</v>
      </c>
      <c r="AC26" s="105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2"/>
      <c r="AE26" s="105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2"/>
      <c r="AG26" s="105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2"/>
      <c r="AI26" s="105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8</v>
      </c>
      <c r="AJ26" s="122"/>
      <c r="AK26" s="105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8</v>
      </c>
      <c r="AL26" s="122"/>
      <c r="AM26" s="105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2"/>
      <c r="AO26" s="121">
        <f t="shared" ca="1" si="26"/>
        <v>8</v>
      </c>
      <c r="AP26" s="105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8</v>
      </c>
      <c r="AQ26" s="122"/>
      <c r="AR26" s="105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8</v>
      </c>
      <c r="AS26" s="122"/>
      <c r="AT26" s="105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2"/>
      <c r="AV26" s="105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8</v>
      </c>
      <c r="AW26" s="122"/>
      <c r="AX26" s="105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2"/>
      <c r="AZ26" s="105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2"/>
      <c r="BB26" s="121">
        <f t="shared" ca="1" si="27"/>
        <v>8</v>
      </c>
      <c r="BC26" s="105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2"/>
      <c r="BE26" s="105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2"/>
      <c r="BG26" s="105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2"/>
      <c r="BI26" s="105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8</v>
      </c>
      <c r="BJ26" s="122"/>
      <c r="BK26" s="105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2"/>
      <c r="BM26" s="105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2"/>
      <c r="BO26" s="121" t="str">
        <f t="shared" si="28"/>
        <v/>
      </c>
      <c r="BP26" s="105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2"/>
      <c r="BR26" s="105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2"/>
      <c r="BT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2"/>
      <c r="BV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2"/>
      <c r="BX26" s="105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2"/>
      <c r="BZ26" s="105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2"/>
      <c r="CB26" s="136">
        <f t="shared" ca="1" si="22"/>
        <v>8.0000000000000018</v>
      </c>
      <c r="CC26">
        <f t="shared" ca="1" si="29"/>
        <v>8</v>
      </c>
    </row>
    <row r="27" spans="1:81" ht="17.399999999999999">
      <c r="A27" s="65" t="str">
        <v>Alumn 9</v>
      </c>
      <c r="B27" s="121">
        <f t="shared" ca="1" si="23"/>
        <v>9</v>
      </c>
      <c r="C27" s="105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9</v>
      </c>
      <c r="D27" s="122"/>
      <c r="E27" s="105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9</v>
      </c>
      <c r="F27" s="122"/>
      <c r="G27" s="105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9</v>
      </c>
      <c r="H27" s="122"/>
      <c r="I27" s="105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9</v>
      </c>
      <c r="J27" s="122"/>
      <c r="K27" s="105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9</v>
      </c>
      <c r="L27" s="122"/>
      <c r="M27" s="105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2"/>
      <c r="O27" s="121">
        <f t="shared" ca="1" si="24"/>
        <v>9</v>
      </c>
      <c r="P27" s="105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9</v>
      </c>
      <c r="Q27" s="122"/>
      <c r="R27" s="105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9</v>
      </c>
      <c r="S27" s="122"/>
      <c r="T27" s="105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9</v>
      </c>
      <c r="U27" s="122"/>
      <c r="V27" s="105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9</v>
      </c>
      <c r="W27" s="122"/>
      <c r="X27" s="105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2"/>
      <c r="Z27" s="105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2"/>
      <c r="AB27" s="121">
        <f t="shared" ca="1" si="25"/>
        <v>9</v>
      </c>
      <c r="AC27" s="105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2"/>
      <c r="AE27" s="105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2"/>
      <c r="AG27" s="105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2"/>
      <c r="AI27" s="105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9</v>
      </c>
      <c r="AJ27" s="122"/>
      <c r="AK27" s="105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9</v>
      </c>
      <c r="AL27" s="122"/>
      <c r="AM27" s="105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2"/>
      <c r="AO27" s="121">
        <f t="shared" ca="1" si="26"/>
        <v>9</v>
      </c>
      <c r="AP27" s="105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9</v>
      </c>
      <c r="AQ27" s="122"/>
      <c r="AR27" s="105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9</v>
      </c>
      <c r="AS27" s="122"/>
      <c r="AT27" s="105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2"/>
      <c r="AV27" s="105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9</v>
      </c>
      <c r="AW27" s="122"/>
      <c r="AX27" s="105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2"/>
      <c r="AZ27" s="105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2"/>
      <c r="BB27" s="121">
        <f t="shared" ca="1" si="27"/>
        <v>9.0000000000000018</v>
      </c>
      <c r="BC27" s="105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2"/>
      <c r="BE27" s="105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2"/>
      <c r="BG27" s="105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2"/>
      <c r="BI27" s="105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9.0000000000000018</v>
      </c>
      <c r="BJ27" s="122"/>
      <c r="BK27" s="105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2"/>
      <c r="BM27" s="105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2"/>
      <c r="BO27" s="121" t="str">
        <f t="shared" si="28"/>
        <v/>
      </c>
      <c r="BP27" s="105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2"/>
      <c r="BR27" s="105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2"/>
      <c r="BT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2"/>
      <c r="BV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2"/>
      <c r="BX27" s="105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2"/>
      <c r="BZ27" s="105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2"/>
      <c r="CB27" s="136">
        <f t="shared" ca="1" si="22"/>
        <v>9.0000000000000018</v>
      </c>
      <c r="CC27">
        <f t="shared" ca="1" si="29"/>
        <v>9</v>
      </c>
    </row>
    <row r="28" spans="1:81" ht="17.399999999999999">
      <c r="A28" s="65" t="str">
        <v>Alumn 10</v>
      </c>
      <c r="B28" s="121">
        <f t="shared" ca="1" si="23"/>
        <v>10</v>
      </c>
      <c r="C28" s="105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10</v>
      </c>
      <c r="D28" s="122"/>
      <c r="E28" s="105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10</v>
      </c>
      <c r="F28" s="122"/>
      <c r="G28" s="105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10</v>
      </c>
      <c r="H28" s="122"/>
      <c r="I28" s="105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10</v>
      </c>
      <c r="J28" s="122"/>
      <c r="K28" s="105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10</v>
      </c>
      <c r="L28" s="122"/>
      <c r="M28" s="105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2"/>
      <c r="O28" s="121">
        <f t="shared" ca="1" si="24"/>
        <v>10</v>
      </c>
      <c r="P28" s="105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10</v>
      </c>
      <c r="Q28" s="122"/>
      <c r="R28" s="105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10</v>
      </c>
      <c r="S28" s="122"/>
      <c r="T28" s="105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10</v>
      </c>
      <c r="U28" s="122"/>
      <c r="V28" s="105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10</v>
      </c>
      <c r="W28" s="122"/>
      <c r="X28" s="105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2"/>
      <c r="Z28" s="105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2"/>
      <c r="AB28" s="121">
        <f t="shared" ca="1" si="25"/>
        <v>10</v>
      </c>
      <c r="AC28" s="105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2"/>
      <c r="AE28" s="105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2"/>
      <c r="AG28" s="105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2"/>
      <c r="AI28" s="105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10</v>
      </c>
      <c r="AJ28" s="122"/>
      <c r="AK28" s="105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10</v>
      </c>
      <c r="AL28" s="122"/>
      <c r="AM28" s="105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2"/>
      <c r="AO28" s="121">
        <f t="shared" ca="1" si="26"/>
        <v>9.9999999999999982</v>
      </c>
      <c r="AP28" s="105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10</v>
      </c>
      <c r="AQ28" s="122"/>
      <c r="AR28" s="105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10</v>
      </c>
      <c r="AS28" s="122"/>
      <c r="AT28" s="105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2"/>
      <c r="AV28" s="105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10</v>
      </c>
      <c r="AW28" s="122"/>
      <c r="AX28" s="105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2"/>
      <c r="AZ28" s="105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2"/>
      <c r="BB28" s="121">
        <f t="shared" ca="1" si="27"/>
        <v>10</v>
      </c>
      <c r="BC28" s="105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2"/>
      <c r="BE28" s="105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2"/>
      <c r="BG28" s="105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2"/>
      <c r="BI28" s="105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10</v>
      </c>
      <c r="BJ28" s="122"/>
      <c r="BK28" s="105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2"/>
      <c r="BM28" s="105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2"/>
      <c r="BO28" s="121" t="str">
        <f t="shared" si="28"/>
        <v/>
      </c>
      <c r="BP28" s="105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2"/>
      <c r="BR28" s="105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2"/>
      <c r="BT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2"/>
      <c r="BV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2"/>
      <c r="BX28" s="105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2"/>
      <c r="BZ28" s="105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2"/>
      <c r="CB28" s="136">
        <f t="shared" ca="1" si="22"/>
        <v>10</v>
      </c>
      <c r="CC28">
        <f t="shared" ca="1" si="29"/>
        <v>10</v>
      </c>
    </row>
    <row r="29" spans="1:81" ht="17.399999999999999">
      <c r="A29" s="65" t="str">
        <v>Alumn 11</v>
      </c>
      <c r="B29" s="121">
        <f t="shared" ca="1" si="23"/>
        <v>1</v>
      </c>
      <c r="C29" s="105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1</v>
      </c>
      <c r="D29" s="122"/>
      <c r="E29" s="105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1</v>
      </c>
      <c r="F29" s="122"/>
      <c r="G29" s="105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1</v>
      </c>
      <c r="H29" s="122"/>
      <c r="I29" s="105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1</v>
      </c>
      <c r="J29" s="122"/>
      <c r="K29" s="105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1</v>
      </c>
      <c r="L29" s="122"/>
      <c r="M29" s="105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2"/>
      <c r="O29" s="121">
        <f t="shared" ca="1" si="24"/>
        <v>1</v>
      </c>
      <c r="P29" s="105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1</v>
      </c>
      <c r="Q29" s="122"/>
      <c r="R29" s="105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1</v>
      </c>
      <c r="S29" s="122"/>
      <c r="T29" s="105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1</v>
      </c>
      <c r="U29" s="122"/>
      <c r="V29" s="105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1</v>
      </c>
      <c r="W29" s="122"/>
      <c r="X29" s="105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2"/>
      <c r="Z29" s="105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2"/>
      <c r="AB29" s="121">
        <f t="shared" ca="1" si="25"/>
        <v>1</v>
      </c>
      <c r="AC29" s="105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2"/>
      <c r="AE29" s="105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2"/>
      <c r="AG29" s="105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2"/>
      <c r="AI29" s="105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1</v>
      </c>
      <c r="AJ29" s="122"/>
      <c r="AK29" s="105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1</v>
      </c>
      <c r="AL29" s="122"/>
      <c r="AM29" s="105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2"/>
      <c r="AO29" s="121">
        <f t="shared" ca="1" si="26"/>
        <v>1</v>
      </c>
      <c r="AP29" s="105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1</v>
      </c>
      <c r="AQ29" s="122"/>
      <c r="AR29" s="105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1</v>
      </c>
      <c r="AS29" s="122"/>
      <c r="AT29" s="105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2"/>
      <c r="AV29" s="105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1</v>
      </c>
      <c r="AW29" s="122"/>
      <c r="AX29" s="105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2"/>
      <c r="AZ29" s="105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2"/>
      <c r="BB29" s="121">
        <f t="shared" ca="1" si="27"/>
        <v>1</v>
      </c>
      <c r="BC29" s="105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2"/>
      <c r="BE29" s="105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2"/>
      <c r="BG29" s="105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2"/>
      <c r="BI29" s="105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1</v>
      </c>
      <c r="BJ29" s="122"/>
      <c r="BK29" s="105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2"/>
      <c r="BM29" s="105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2"/>
      <c r="BO29" s="121" t="str">
        <f t="shared" si="28"/>
        <v/>
      </c>
      <c r="BP29" s="105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2"/>
      <c r="BR29" s="105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2"/>
      <c r="BT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2"/>
      <c r="BV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2"/>
      <c r="BX29" s="105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2"/>
      <c r="BZ29" s="105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2"/>
      <c r="CB29" s="136">
        <f t="shared" ca="1" si="22"/>
        <v>1.0000000000000002</v>
      </c>
      <c r="CC29">
        <f t="shared" ca="1" si="29"/>
        <v>1</v>
      </c>
    </row>
    <row r="30" spans="1:81" ht="17.399999999999999">
      <c r="A30" s="65" t="str">
        <v>Alumn 12</v>
      </c>
      <c r="B30" s="121">
        <f t="shared" ca="1" si="23"/>
        <v>2</v>
      </c>
      <c r="C30" s="105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2</v>
      </c>
      <c r="D30" s="122"/>
      <c r="E30" s="105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2</v>
      </c>
      <c r="F30" s="122"/>
      <c r="G30" s="105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2</v>
      </c>
      <c r="H30" s="122"/>
      <c r="I30" s="105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2</v>
      </c>
      <c r="J30" s="122"/>
      <c r="K30" s="105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2</v>
      </c>
      <c r="L30" s="122"/>
      <c r="M30" s="105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2"/>
      <c r="O30" s="121">
        <f t="shared" ca="1" si="24"/>
        <v>2</v>
      </c>
      <c r="P30" s="105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2</v>
      </c>
      <c r="Q30" s="122"/>
      <c r="R30" s="105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2</v>
      </c>
      <c r="S30" s="122"/>
      <c r="T30" s="105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2</v>
      </c>
      <c r="U30" s="122"/>
      <c r="V30" s="105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2</v>
      </c>
      <c r="W30" s="122"/>
      <c r="X30" s="105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2"/>
      <c r="Z30" s="105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2"/>
      <c r="AB30" s="121">
        <f t="shared" ca="1" si="25"/>
        <v>2</v>
      </c>
      <c r="AC30" s="105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2"/>
      <c r="AE30" s="105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2"/>
      <c r="AG30" s="105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2"/>
      <c r="AI30" s="105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2</v>
      </c>
      <c r="AJ30" s="122"/>
      <c r="AK30" s="105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2</v>
      </c>
      <c r="AL30" s="122"/>
      <c r="AM30" s="105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2"/>
      <c r="AO30" s="121">
        <f t="shared" ca="1" si="26"/>
        <v>2</v>
      </c>
      <c r="AP30" s="105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2</v>
      </c>
      <c r="AQ30" s="122"/>
      <c r="AR30" s="105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2</v>
      </c>
      <c r="AS30" s="122"/>
      <c r="AT30" s="105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2"/>
      <c r="AV30" s="105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2</v>
      </c>
      <c r="AW30" s="122"/>
      <c r="AX30" s="105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2"/>
      <c r="AZ30" s="105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2"/>
      <c r="BB30" s="121">
        <f t="shared" ca="1" si="27"/>
        <v>2</v>
      </c>
      <c r="BC30" s="105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2"/>
      <c r="BE30" s="105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2"/>
      <c r="BG30" s="105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2"/>
      <c r="BI30" s="105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2</v>
      </c>
      <c r="BJ30" s="122"/>
      <c r="BK30" s="105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2"/>
      <c r="BM30" s="105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2"/>
      <c r="BO30" s="121" t="str">
        <f t="shared" si="28"/>
        <v/>
      </c>
      <c r="BP30" s="105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2"/>
      <c r="BR30" s="105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2"/>
      <c r="BT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2"/>
      <c r="BV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2"/>
      <c r="BX30" s="105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2"/>
      <c r="BZ30" s="105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2"/>
      <c r="CB30" s="136">
        <f t="shared" ca="1" si="22"/>
        <v>2.0000000000000004</v>
      </c>
      <c r="CC30">
        <f t="shared" ca="1" si="29"/>
        <v>2</v>
      </c>
    </row>
    <row r="31" spans="1:81" ht="17.399999999999999">
      <c r="A31" s="65" t="str">
        <v>Alumn 13</v>
      </c>
      <c r="B31" s="121">
        <f t="shared" ca="1" si="23"/>
        <v>3</v>
      </c>
      <c r="C31" s="105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2.9999999999999996</v>
      </c>
      <c r="D31" s="122"/>
      <c r="E31" s="105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2.9999999999999996</v>
      </c>
      <c r="F31" s="122"/>
      <c r="G31" s="105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2.9999999999999996</v>
      </c>
      <c r="H31" s="122"/>
      <c r="I31" s="105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2.9999999999999996</v>
      </c>
      <c r="J31" s="122"/>
      <c r="K31" s="105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2.9999999999999996</v>
      </c>
      <c r="L31" s="122"/>
      <c r="M31" s="105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2"/>
      <c r="O31" s="121">
        <f t="shared" ca="1" si="24"/>
        <v>3.0000000000000004</v>
      </c>
      <c r="P31" s="105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2.9999999999999996</v>
      </c>
      <c r="Q31" s="122"/>
      <c r="R31" s="105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2.9999999999999996</v>
      </c>
      <c r="S31" s="122"/>
      <c r="T31" s="105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2.9999999999999996</v>
      </c>
      <c r="U31" s="122"/>
      <c r="V31" s="105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2.9999999999999996</v>
      </c>
      <c r="W31" s="122"/>
      <c r="X31" s="105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2"/>
      <c r="Z31" s="105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2"/>
      <c r="AB31" s="121">
        <f t="shared" ca="1" si="25"/>
        <v>2.9999999999999996</v>
      </c>
      <c r="AC31" s="105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2"/>
      <c r="AE31" s="105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2"/>
      <c r="AG31" s="105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2"/>
      <c r="AI31" s="105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2.9999999999999996</v>
      </c>
      <c r="AJ31" s="122"/>
      <c r="AK31" s="105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2.9999999999999996</v>
      </c>
      <c r="AL31" s="122"/>
      <c r="AM31" s="105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2"/>
      <c r="AO31" s="121">
        <f t="shared" ca="1" si="26"/>
        <v>2.9999999999999991</v>
      </c>
      <c r="AP31" s="105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2.9999999999999996</v>
      </c>
      <c r="AQ31" s="122"/>
      <c r="AR31" s="105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2.9999999999999996</v>
      </c>
      <c r="AS31" s="122"/>
      <c r="AT31" s="105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2"/>
      <c r="AV31" s="105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2.9999999999999996</v>
      </c>
      <c r="AW31" s="122"/>
      <c r="AX31" s="105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2"/>
      <c r="AZ31" s="105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2"/>
      <c r="BB31" s="121">
        <f t="shared" ca="1" si="27"/>
        <v>3</v>
      </c>
      <c r="BC31" s="105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2"/>
      <c r="BE31" s="105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2"/>
      <c r="BG31" s="105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2"/>
      <c r="BI31" s="105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3</v>
      </c>
      <c r="BJ31" s="122"/>
      <c r="BK31" s="105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2"/>
      <c r="BM31" s="105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2"/>
      <c r="BO31" s="121" t="str">
        <f t="shared" si="28"/>
        <v/>
      </c>
      <c r="BP31" s="105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2"/>
      <c r="BR31" s="105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2"/>
      <c r="BT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2"/>
      <c r="BV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2"/>
      <c r="BX31" s="105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2"/>
      <c r="BZ31" s="105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2"/>
      <c r="CB31" s="136">
        <f t="shared" ca="1" si="22"/>
        <v>2.9999999999999991</v>
      </c>
      <c r="CC31">
        <f t="shared" ca="1" si="29"/>
        <v>3</v>
      </c>
    </row>
    <row r="32" spans="1:81" ht="17.399999999999999">
      <c r="A32" s="65" t="str">
        <v>Alumn 14</v>
      </c>
      <c r="B32" s="121">
        <f t="shared" ca="1" si="23"/>
        <v>4</v>
      </c>
      <c r="C32" s="105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4</v>
      </c>
      <c r="D32" s="122"/>
      <c r="E32" s="105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4</v>
      </c>
      <c r="F32" s="122"/>
      <c r="G32" s="105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4</v>
      </c>
      <c r="H32" s="122"/>
      <c r="I32" s="105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4</v>
      </c>
      <c r="J32" s="122"/>
      <c r="K32" s="105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4</v>
      </c>
      <c r="L32" s="122"/>
      <c r="M32" s="105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2"/>
      <c r="O32" s="121">
        <f t="shared" ca="1" si="24"/>
        <v>4</v>
      </c>
      <c r="P32" s="105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4</v>
      </c>
      <c r="Q32" s="122"/>
      <c r="R32" s="105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4</v>
      </c>
      <c r="S32" s="122"/>
      <c r="T32" s="105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4</v>
      </c>
      <c r="U32" s="122"/>
      <c r="V32" s="105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4</v>
      </c>
      <c r="W32" s="122"/>
      <c r="X32" s="105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2"/>
      <c r="Z32" s="105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2"/>
      <c r="AB32" s="121">
        <f t="shared" ca="1" si="25"/>
        <v>4</v>
      </c>
      <c r="AC32" s="105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2"/>
      <c r="AE32" s="105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2"/>
      <c r="AG32" s="105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2"/>
      <c r="AI32" s="105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4</v>
      </c>
      <c r="AJ32" s="122"/>
      <c r="AK32" s="105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4</v>
      </c>
      <c r="AL32" s="122"/>
      <c r="AM32" s="105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2"/>
      <c r="AO32" s="121">
        <f t="shared" ca="1" si="26"/>
        <v>4</v>
      </c>
      <c r="AP32" s="105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4</v>
      </c>
      <c r="AQ32" s="122"/>
      <c r="AR32" s="105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4</v>
      </c>
      <c r="AS32" s="122"/>
      <c r="AT32" s="105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2"/>
      <c r="AV32" s="105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4</v>
      </c>
      <c r="AW32" s="122"/>
      <c r="AX32" s="105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2"/>
      <c r="AZ32" s="105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2"/>
      <c r="BB32" s="121">
        <f t="shared" ca="1" si="27"/>
        <v>4</v>
      </c>
      <c r="BC32" s="105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2"/>
      <c r="BE32" s="105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2"/>
      <c r="BG32" s="105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2"/>
      <c r="BI32" s="105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4</v>
      </c>
      <c r="BJ32" s="122"/>
      <c r="BK32" s="105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2"/>
      <c r="BM32" s="105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2"/>
      <c r="BO32" s="121" t="str">
        <f t="shared" si="28"/>
        <v/>
      </c>
      <c r="BP32" s="105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2"/>
      <c r="BR32" s="105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2"/>
      <c r="BT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2"/>
      <c r="BV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2"/>
      <c r="BX32" s="105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2"/>
      <c r="BZ32" s="105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2"/>
      <c r="CB32" s="136">
        <f t="shared" ca="1" si="22"/>
        <v>4.0000000000000009</v>
      </c>
      <c r="CC32">
        <f t="shared" ca="1" si="29"/>
        <v>4</v>
      </c>
    </row>
    <row r="33" spans="1:81" ht="17.399999999999999">
      <c r="A33" s="65" t="str">
        <v>Alumn 15</v>
      </c>
      <c r="B33" s="121">
        <f t="shared" ca="1" si="23"/>
        <v>5</v>
      </c>
      <c r="C33" s="105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5</v>
      </c>
      <c r="D33" s="122"/>
      <c r="E33" s="105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5</v>
      </c>
      <c r="F33" s="122"/>
      <c r="G33" s="105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5</v>
      </c>
      <c r="H33" s="122"/>
      <c r="I33" s="105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5</v>
      </c>
      <c r="J33" s="122"/>
      <c r="K33" s="105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5</v>
      </c>
      <c r="L33" s="122"/>
      <c r="M33" s="105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2"/>
      <c r="O33" s="121">
        <f t="shared" ca="1" si="24"/>
        <v>5</v>
      </c>
      <c r="P33" s="105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5</v>
      </c>
      <c r="Q33" s="122"/>
      <c r="R33" s="105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5</v>
      </c>
      <c r="S33" s="122"/>
      <c r="T33" s="105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5</v>
      </c>
      <c r="U33" s="122"/>
      <c r="V33" s="105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5</v>
      </c>
      <c r="W33" s="122"/>
      <c r="X33" s="105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2"/>
      <c r="Z33" s="105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2"/>
      <c r="AB33" s="121">
        <f t="shared" ca="1" si="25"/>
        <v>5</v>
      </c>
      <c r="AC33" s="105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2"/>
      <c r="AE33" s="105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2"/>
      <c r="AG33" s="105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2"/>
      <c r="AI33" s="105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5</v>
      </c>
      <c r="AJ33" s="122"/>
      <c r="AK33" s="105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5</v>
      </c>
      <c r="AL33" s="122"/>
      <c r="AM33" s="105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2"/>
      <c r="AO33" s="121">
        <f t="shared" ca="1" si="26"/>
        <v>4.9999999999999991</v>
      </c>
      <c r="AP33" s="105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5</v>
      </c>
      <c r="AQ33" s="122"/>
      <c r="AR33" s="105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5</v>
      </c>
      <c r="AS33" s="122"/>
      <c r="AT33" s="105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2"/>
      <c r="AV33" s="105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5</v>
      </c>
      <c r="AW33" s="122"/>
      <c r="AX33" s="105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2"/>
      <c r="AZ33" s="105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2"/>
      <c r="BB33" s="121">
        <f t="shared" ca="1" si="27"/>
        <v>5</v>
      </c>
      <c r="BC33" s="105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2"/>
      <c r="BE33" s="105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2"/>
      <c r="BG33" s="105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2"/>
      <c r="BI33" s="105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5</v>
      </c>
      <c r="BJ33" s="122"/>
      <c r="BK33" s="105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2"/>
      <c r="BM33" s="105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2"/>
      <c r="BO33" s="121" t="str">
        <f t="shared" si="28"/>
        <v/>
      </c>
      <c r="BP33" s="105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2"/>
      <c r="BR33" s="105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2"/>
      <c r="BT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2"/>
      <c r="BV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2"/>
      <c r="BX33" s="105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2"/>
      <c r="BZ33" s="105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2"/>
      <c r="CB33" s="136">
        <f t="shared" ca="1" si="22"/>
        <v>5</v>
      </c>
      <c r="CC33">
        <f t="shared" ca="1" si="29"/>
        <v>5</v>
      </c>
    </row>
    <row r="34" spans="1:81" ht="17.399999999999999">
      <c r="A34" s="65" t="str">
        <v>Alumn 16</v>
      </c>
      <c r="B34" s="121">
        <f t="shared" ca="1" si="23"/>
        <v>6</v>
      </c>
      <c r="C34" s="105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5.9999999999999991</v>
      </c>
      <c r="D34" s="122"/>
      <c r="E34" s="105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5.9999999999999991</v>
      </c>
      <c r="F34" s="122"/>
      <c r="G34" s="105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5.9999999999999991</v>
      </c>
      <c r="H34" s="122"/>
      <c r="I34" s="105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5.9999999999999991</v>
      </c>
      <c r="J34" s="122"/>
      <c r="K34" s="105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5.9999999999999991</v>
      </c>
      <c r="L34" s="122"/>
      <c r="M34" s="105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2"/>
      <c r="O34" s="121">
        <f t="shared" ca="1" si="24"/>
        <v>6.0000000000000009</v>
      </c>
      <c r="P34" s="105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5.9999999999999991</v>
      </c>
      <c r="Q34" s="122"/>
      <c r="R34" s="105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5.9999999999999991</v>
      </c>
      <c r="S34" s="122"/>
      <c r="T34" s="105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5.9999999999999991</v>
      </c>
      <c r="U34" s="122"/>
      <c r="V34" s="105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5.9999999999999991</v>
      </c>
      <c r="W34" s="122"/>
      <c r="X34" s="105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2"/>
      <c r="Z34" s="105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2"/>
      <c r="AB34" s="121">
        <f t="shared" ca="1" si="25"/>
        <v>5.9999999999999991</v>
      </c>
      <c r="AC34" s="105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2"/>
      <c r="AE34" s="105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2"/>
      <c r="AG34" s="105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2"/>
      <c r="AI34" s="105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5.9999999999999991</v>
      </c>
      <c r="AJ34" s="122"/>
      <c r="AK34" s="105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5.9999999999999991</v>
      </c>
      <c r="AL34" s="122"/>
      <c r="AM34" s="105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2"/>
      <c r="AO34" s="121">
        <f t="shared" ca="1" si="26"/>
        <v>5.9999999999999982</v>
      </c>
      <c r="AP34" s="105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5.9999999999999991</v>
      </c>
      <c r="AQ34" s="122"/>
      <c r="AR34" s="105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5.9999999999999991</v>
      </c>
      <c r="AS34" s="122"/>
      <c r="AT34" s="105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2"/>
      <c r="AV34" s="105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5.9999999999999991</v>
      </c>
      <c r="AW34" s="122"/>
      <c r="AX34" s="105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2"/>
      <c r="AZ34" s="105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2"/>
      <c r="BB34" s="121">
        <f t="shared" ca="1" si="27"/>
        <v>6</v>
      </c>
      <c r="BC34" s="105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2"/>
      <c r="BE34" s="105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2"/>
      <c r="BG34" s="105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2"/>
      <c r="BI34" s="105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6</v>
      </c>
      <c r="BJ34" s="122"/>
      <c r="BK34" s="105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2"/>
      <c r="BM34" s="105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2"/>
      <c r="BO34" s="121" t="str">
        <f t="shared" si="28"/>
        <v/>
      </c>
      <c r="BP34" s="105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2"/>
      <c r="BR34" s="105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2"/>
      <c r="BT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2"/>
      <c r="BV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2"/>
      <c r="BX34" s="105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2"/>
      <c r="BZ34" s="105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2"/>
      <c r="CB34" s="136">
        <f t="shared" ca="1" si="22"/>
        <v>5.9999999999999982</v>
      </c>
      <c r="CC34">
        <f t="shared" ca="1" si="29"/>
        <v>6</v>
      </c>
    </row>
    <row r="35" spans="1:81" ht="17.399999999999999">
      <c r="A35" s="65" t="str">
        <v>Alumn 17</v>
      </c>
      <c r="B35" s="121">
        <f t="shared" ca="1" si="23"/>
        <v>7</v>
      </c>
      <c r="C35" s="105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6.9999999999999991</v>
      </c>
      <c r="D35" s="122"/>
      <c r="E35" s="105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6.9999999999999991</v>
      </c>
      <c r="F35" s="122"/>
      <c r="G35" s="105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6.9999999999999991</v>
      </c>
      <c r="H35" s="122"/>
      <c r="I35" s="105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6.9999999999999991</v>
      </c>
      <c r="J35" s="122"/>
      <c r="K35" s="105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6.9999999999999991</v>
      </c>
      <c r="L35" s="122"/>
      <c r="M35" s="105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2"/>
      <c r="O35" s="121">
        <f t="shared" ca="1" si="24"/>
        <v>7</v>
      </c>
      <c r="P35" s="105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6.9999999999999991</v>
      </c>
      <c r="Q35" s="122"/>
      <c r="R35" s="105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6.9999999999999991</v>
      </c>
      <c r="S35" s="122"/>
      <c r="T35" s="105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6.9999999999999991</v>
      </c>
      <c r="U35" s="122"/>
      <c r="V35" s="105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6.9999999999999991</v>
      </c>
      <c r="W35" s="122"/>
      <c r="X35" s="105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2"/>
      <c r="Z35" s="105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2"/>
      <c r="AB35" s="121">
        <f t="shared" ca="1" si="25"/>
        <v>6.9999999999999991</v>
      </c>
      <c r="AC35" s="105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2"/>
      <c r="AE35" s="105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2"/>
      <c r="AG35" s="105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2"/>
      <c r="AI35" s="105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6.9999999999999991</v>
      </c>
      <c r="AJ35" s="122"/>
      <c r="AK35" s="105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6.9999999999999991</v>
      </c>
      <c r="AL35" s="122"/>
      <c r="AM35" s="105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2"/>
      <c r="AO35" s="121">
        <f t="shared" ca="1" si="26"/>
        <v>6.9999999999999982</v>
      </c>
      <c r="AP35" s="105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6.9999999999999991</v>
      </c>
      <c r="AQ35" s="122"/>
      <c r="AR35" s="105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6.9999999999999991</v>
      </c>
      <c r="AS35" s="122"/>
      <c r="AT35" s="105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2"/>
      <c r="AV35" s="105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6.9999999999999991</v>
      </c>
      <c r="AW35" s="122"/>
      <c r="AX35" s="105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2"/>
      <c r="AZ35" s="105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2"/>
      <c r="BB35" s="121">
        <f t="shared" ca="1" si="27"/>
        <v>7.0000000000000009</v>
      </c>
      <c r="BC35" s="105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2"/>
      <c r="BE35" s="105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2"/>
      <c r="BG35" s="105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2"/>
      <c r="BI35" s="105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7.0000000000000009</v>
      </c>
      <c r="BJ35" s="122"/>
      <c r="BK35" s="105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2"/>
      <c r="BM35" s="105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2"/>
      <c r="BO35" s="121" t="str">
        <f t="shared" si="28"/>
        <v/>
      </c>
      <c r="BP35" s="105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2"/>
      <c r="BR35" s="105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2"/>
      <c r="BT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2"/>
      <c r="BV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2"/>
      <c r="BX35" s="105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2"/>
      <c r="BZ35" s="105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2"/>
      <c r="CB35" s="136">
        <f t="shared" ca="1" si="22"/>
        <v>6.9999999999999982</v>
      </c>
      <c r="CC35">
        <f t="shared" ca="1" si="29"/>
        <v>6.9999999999999991</v>
      </c>
    </row>
    <row r="36" spans="1:81" ht="17.399999999999999">
      <c r="A36" s="65" t="str">
        <v>Alumn 18</v>
      </c>
      <c r="B36" s="121">
        <f t="shared" ca="1" si="23"/>
        <v>8</v>
      </c>
      <c r="C36" s="105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8</v>
      </c>
      <c r="D36" s="122"/>
      <c r="E36" s="105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8</v>
      </c>
      <c r="F36" s="122"/>
      <c r="G36" s="105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8</v>
      </c>
      <c r="H36" s="122"/>
      <c r="I36" s="105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8</v>
      </c>
      <c r="J36" s="122"/>
      <c r="K36" s="105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8</v>
      </c>
      <c r="L36" s="122"/>
      <c r="M36" s="105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2"/>
      <c r="O36" s="121">
        <f t="shared" ca="1" si="24"/>
        <v>8</v>
      </c>
      <c r="P36" s="105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8</v>
      </c>
      <c r="Q36" s="122"/>
      <c r="R36" s="105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8</v>
      </c>
      <c r="S36" s="122"/>
      <c r="T36" s="105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8</v>
      </c>
      <c r="U36" s="122"/>
      <c r="V36" s="105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8</v>
      </c>
      <c r="W36" s="122"/>
      <c r="X36" s="105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2"/>
      <c r="Z36" s="105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2"/>
      <c r="AB36" s="121">
        <f t="shared" ca="1" si="25"/>
        <v>8</v>
      </c>
      <c r="AC36" s="105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2"/>
      <c r="AE36" s="105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2"/>
      <c r="AG36" s="105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2"/>
      <c r="AI36" s="105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8</v>
      </c>
      <c r="AJ36" s="122"/>
      <c r="AK36" s="105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8</v>
      </c>
      <c r="AL36" s="122"/>
      <c r="AM36" s="105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2"/>
      <c r="AO36" s="121">
        <f t="shared" ca="1" si="26"/>
        <v>8</v>
      </c>
      <c r="AP36" s="105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8</v>
      </c>
      <c r="AQ36" s="122"/>
      <c r="AR36" s="105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8</v>
      </c>
      <c r="AS36" s="122"/>
      <c r="AT36" s="105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2"/>
      <c r="AV36" s="105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8</v>
      </c>
      <c r="AW36" s="122"/>
      <c r="AX36" s="105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2"/>
      <c r="AZ36" s="105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2"/>
      <c r="BB36" s="121">
        <f t="shared" ca="1" si="27"/>
        <v>8</v>
      </c>
      <c r="BC36" s="105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2"/>
      <c r="BE36" s="105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2"/>
      <c r="BG36" s="105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2"/>
      <c r="BI36" s="105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8</v>
      </c>
      <c r="BJ36" s="122"/>
      <c r="BK36" s="105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2"/>
      <c r="BM36" s="105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2"/>
      <c r="BO36" s="121" t="str">
        <f t="shared" si="28"/>
        <v/>
      </c>
      <c r="BP36" s="105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2"/>
      <c r="BR36" s="105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2"/>
      <c r="BT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2"/>
      <c r="BV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2"/>
      <c r="BX36" s="105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2"/>
      <c r="BZ36" s="105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2"/>
      <c r="CB36" s="136">
        <f t="shared" ca="1" si="22"/>
        <v>8.0000000000000018</v>
      </c>
      <c r="CC36">
        <f t="shared" ca="1" si="29"/>
        <v>8</v>
      </c>
    </row>
    <row r="37" spans="1:81" ht="17.399999999999999">
      <c r="A37" s="65" t="str">
        <v>Alumn 19</v>
      </c>
      <c r="B37" s="121">
        <f t="shared" ca="1" si="23"/>
        <v>9</v>
      </c>
      <c r="C37" s="105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9</v>
      </c>
      <c r="D37" s="122"/>
      <c r="E37" s="105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9</v>
      </c>
      <c r="F37" s="122"/>
      <c r="G37" s="105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9</v>
      </c>
      <c r="H37" s="122"/>
      <c r="I37" s="105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9</v>
      </c>
      <c r="J37" s="122"/>
      <c r="K37" s="105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9</v>
      </c>
      <c r="L37" s="122"/>
      <c r="M37" s="105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2"/>
      <c r="O37" s="121">
        <f t="shared" ca="1" si="24"/>
        <v>9</v>
      </c>
      <c r="P37" s="105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9</v>
      </c>
      <c r="Q37" s="122"/>
      <c r="R37" s="105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9</v>
      </c>
      <c r="S37" s="122"/>
      <c r="T37" s="105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9</v>
      </c>
      <c r="U37" s="122"/>
      <c r="V37" s="105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9</v>
      </c>
      <c r="W37" s="122"/>
      <c r="X37" s="105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2"/>
      <c r="Z37" s="105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2"/>
      <c r="AB37" s="121">
        <f t="shared" ca="1" si="25"/>
        <v>9</v>
      </c>
      <c r="AC37" s="105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2"/>
      <c r="AE37" s="105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2"/>
      <c r="AG37" s="105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2"/>
      <c r="AI37" s="105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9</v>
      </c>
      <c r="AJ37" s="122"/>
      <c r="AK37" s="105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9</v>
      </c>
      <c r="AL37" s="122"/>
      <c r="AM37" s="105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2"/>
      <c r="AO37" s="121">
        <f t="shared" ca="1" si="26"/>
        <v>9</v>
      </c>
      <c r="AP37" s="105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9</v>
      </c>
      <c r="AQ37" s="122"/>
      <c r="AR37" s="105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9</v>
      </c>
      <c r="AS37" s="122"/>
      <c r="AT37" s="105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2"/>
      <c r="AV37" s="105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9</v>
      </c>
      <c r="AW37" s="122"/>
      <c r="AX37" s="105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2"/>
      <c r="AZ37" s="105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2"/>
      <c r="BB37" s="121">
        <f t="shared" ca="1" si="27"/>
        <v>9.0000000000000018</v>
      </c>
      <c r="BC37" s="105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2"/>
      <c r="BE37" s="105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2"/>
      <c r="BG37" s="105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2"/>
      <c r="BI37" s="105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9.0000000000000018</v>
      </c>
      <c r="BJ37" s="122"/>
      <c r="BK37" s="105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2"/>
      <c r="BM37" s="105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2"/>
      <c r="BO37" s="121" t="str">
        <f t="shared" si="28"/>
        <v/>
      </c>
      <c r="BP37" s="105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2"/>
      <c r="BR37" s="105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2"/>
      <c r="BT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2"/>
      <c r="BV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2"/>
      <c r="BX37" s="105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2"/>
      <c r="BZ37" s="105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2"/>
      <c r="CB37" s="136">
        <f t="shared" ca="1" si="22"/>
        <v>9.0000000000000018</v>
      </c>
      <c r="CC37">
        <f t="shared" ca="1" si="29"/>
        <v>9</v>
      </c>
    </row>
    <row r="38" spans="1:81" ht="17.399999999999999">
      <c r="A38" s="65" t="str">
        <v>Alumn 20</v>
      </c>
      <c r="B38" s="121">
        <f t="shared" ca="1" si="23"/>
        <v>10</v>
      </c>
      <c r="C38" s="105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10</v>
      </c>
      <c r="D38" s="122"/>
      <c r="E38" s="105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10</v>
      </c>
      <c r="F38" s="122"/>
      <c r="G38" s="105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10</v>
      </c>
      <c r="H38" s="122"/>
      <c r="I38" s="105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10</v>
      </c>
      <c r="J38" s="122"/>
      <c r="K38" s="105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10</v>
      </c>
      <c r="L38" s="122"/>
      <c r="M38" s="105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2"/>
      <c r="O38" s="121">
        <f t="shared" ca="1" si="24"/>
        <v>10</v>
      </c>
      <c r="P38" s="105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10</v>
      </c>
      <c r="Q38" s="122"/>
      <c r="R38" s="105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10</v>
      </c>
      <c r="S38" s="122"/>
      <c r="T38" s="105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10</v>
      </c>
      <c r="U38" s="122"/>
      <c r="V38" s="105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10</v>
      </c>
      <c r="W38" s="122"/>
      <c r="X38" s="105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2"/>
      <c r="Z38" s="105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2"/>
      <c r="AB38" s="121">
        <f t="shared" ca="1" si="25"/>
        <v>10</v>
      </c>
      <c r="AC38" s="105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2"/>
      <c r="AE38" s="105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2"/>
      <c r="AG38" s="105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2"/>
      <c r="AI38" s="105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10</v>
      </c>
      <c r="AJ38" s="122"/>
      <c r="AK38" s="105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10</v>
      </c>
      <c r="AL38" s="122"/>
      <c r="AM38" s="105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2"/>
      <c r="AO38" s="121">
        <f t="shared" ca="1" si="26"/>
        <v>9.9999999999999982</v>
      </c>
      <c r="AP38" s="105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10</v>
      </c>
      <c r="AQ38" s="122"/>
      <c r="AR38" s="105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10</v>
      </c>
      <c r="AS38" s="122"/>
      <c r="AT38" s="105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2"/>
      <c r="AV38" s="105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10</v>
      </c>
      <c r="AW38" s="122"/>
      <c r="AX38" s="105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2"/>
      <c r="AZ38" s="105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2"/>
      <c r="BB38" s="121">
        <f t="shared" ca="1" si="27"/>
        <v>10</v>
      </c>
      <c r="BC38" s="105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2"/>
      <c r="BE38" s="105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2"/>
      <c r="BG38" s="105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2"/>
      <c r="BI38" s="105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10</v>
      </c>
      <c r="BJ38" s="122"/>
      <c r="BK38" s="105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2"/>
      <c r="BM38" s="105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2"/>
      <c r="BO38" s="121" t="str">
        <f t="shared" si="28"/>
        <v/>
      </c>
      <c r="BP38" s="105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2"/>
      <c r="BR38" s="105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2"/>
      <c r="BT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2"/>
      <c r="BV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2"/>
      <c r="BX38" s="105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2"/>
      <c r="BZ38" s="105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2"/>
      <c r="CB38" s="136">
        <f t="shared" ca="1" si="22"/>
        <v>10</v>
      </c>
      <c r="CC38">
        <f t="shared" ca="1" si="29"/>
        <v>10</v>
      </c>
    </row>
    <row r="39" spans="1:81" ht="17.399999999999999">
      <c r="A39" s="65" t="str">
        <v>Alumn 21</v>
      </c>
      <c r="B39" s="121">
        <f t="shared" ca="1" si="23"/>
        <v>0</v>
      </c>
      <c r="C39" s="105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2"/>
      <c r="E39" s="105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2"/>
      <c r="G39" s="105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2"/>
      <c r="I39" s="105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2"/>
      <c r="K39" s="105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2"/>
      <c r="M39" s="105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2"/>
      <c r="O39" s="121">
        <f t="shared" ca="1" si="24"/>
        <v>0</v>
      </c>
      <c r="P39" s="105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2"/>
      <c r="R39" s="105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2"/>
      <c r="T39" s="105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2"/>
      <c r="V39" s="105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2"/>
      <c r="X39" s="105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2"/>
      <c r="Z39" s="105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2"/>
      <c r="AB39" s="121">
        <f t="shared" ca="1" si="25"/>
        <v>0</v>
      </c>
      <c r="AC39" s="105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2"/>
      <c r="AE39" s="105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2"/>
      <c r="AG39" s="105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2"/>
      <c r="AI39" s="105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2"/>
      <c r="AK39" s="105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2"/>
      <c r="AM39" s="105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2"/>
      <c r="AO39" s="121">
        <f t="shared" ca="1" si="26"/>
        <v>0</v>
      </c>
      <c r="AP39" s="105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2"/>
      <c r="AR39" s="105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2"/>
      <c r="AT39" s="105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2"/>
      <c r="AV39" s="105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2"/>
      <c r="AX39" s="105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2"/>
      <c r="AZ39" s="105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2"/>
      <c r="BB39" s="121">
        <f t="shared" ca="1" si="27"/>
        <v>0</v>
      </c>
      <c r="BC39" s="105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2"/>
      <c r="BE39" s="105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2"/>
      <c r="BG39" s="105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2"/>
      <c r="BI39" s="105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2"/>
      <c r="BK39" s="105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2"/>
      <c r="BM39" s="105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2"/>
      <c r="BO39" s="121" t="str">
        <f t="shared" si="28"/>
        <v/>
      </c>
      <c r="BP39" s="105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2"/>
      <c r="BR39" s="105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2"/>
      <c r="BT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2"/>
      <c r="BV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2"/>
      <c r="BX39" s="105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2"/>
      <c r="BZ39" s="105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2"/>
      <c r="CB39" s="136">
        <f t="shared" ca="1" si="22"/>
        <v>0</v>
      </c>
      <c r="CC39">
        <f t="shared" ca="1" si="29"/>
        <v>0</v>
      </c>
    </row>
    <row r="40" spans="1:81" ht="17.399999999999999">
      <c r="A40" s="65" t="str">
        <v>Alumn 22</v>
      </c>
      <c r="B40" s="121">
        <f t="shared" ca="1" si="23"/>
        <v>0</v>
      </c>
      <c r="C40" s="105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2"/>
      <c r="E40" s="105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2"/>
      <c r="G40" s="105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2"/>
      <c r="I40" s="105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2"/>
      <c r="K40" s="105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2"/>
      <c r="M40" s="105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2"/>
      <c r="O40" s="121">
        <f t="shared" ca="1" si="24"/>
        <v>0</v>
      </c>
      <c r="P40" s="105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2"/>
      <c r="R40" s="105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2"/>
      <c r="T40" s="105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2"/>
      <c r="V40" s="105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2"/>
      <c r="X40" s="105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2"/>
      <c r="Z40" s="105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2"/>
      <c r="AB40" s="121">
        <f t="shared" ca="1" si="25"/>
        <v>0</v>
      </c>
      <c r="AC40" s="105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2"/>
      <c r="AE40" s="105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2"/>
      <c r="AG40" s="105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2"/>
      <c r="AI40" s="105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2"/>
      <c r="AK40" s="105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2"/>
      <c r="AM40" s="105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2"/>
      <c r="AO40" s="121">
        <f t="shared" ca="1" si="26"/>
        <v>0</v>
      </c>
      <c r="AP40" s="105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2"/>
      <c r="AR40" s="105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2"/>
      <c r="AT40" s="105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2"/>
      <c r="AV40" s="105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2"/>
      <c r="AX40" s="105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2"/>
      <c r="AZ40" s="105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2"/>
      <c r="BB40" s="121">
        <f t="shared" ca="1" si="27"/>
        <v>0</v>
      </c>
      <c r="BC40" s="105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2"/>
      <c r="BE40" s="105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2"/>
      <c r="BG40" s="105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2"/>
      <c r="BI40" s="105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2"/>
      <c r="BK40" s="105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2"/>
      <c r="BM40" s="105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2"/>
      <c r="BO40" s="121" t="str">
        <f t="shared" si="28"/>
        <v/>
      </c>
      <c r="BP40" s="105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2"/>
      <c r="BR40" s="105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2"/>
      <c r="BT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2"/>
      <c r="BV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2"/>
      <c r="BX40" s="105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2"/>
      <c r="BZ40" s="105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2"/>
      <c r="CB40" s="136">
        <f t="shared" ca="1" si="22"/>
        <v>0</v>
      </c>
      <c r="CC40">
        <f t="shared" ca="1" si="29"/>
        <v>0</v>
      </c>
    </row>
    <row r="41" spans="1:81" ht="17.399999999999999">
      <c r="A41" s="65" t="str">
        <v>Alumn 23</v>
      </c>
      <c r="B41" s="121">
        <f t="shared" ca="1" si="23"/>
        <v>0</v>
      </c>
      <c r="C41" s="105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2"/>
      <c r="E41" s="105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2"/>
      <c r="G41" s="105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2"/>
      <c r="I41" s="105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2"/>
      <c r="K41" s="105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2"/>
      <c r="M41" s="105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2"/>
      <c r="O41" s="121">
        <f t="shared" ca="1" si="24"/>
        <v>0</v>
      </c>
      <c r="P41" s="105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2"/>
      <c r="R41" s="105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2"/>
      <c r="T41" s="105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2"/>
      <c r="V41" s="105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2"/>
      <c r="X41" s="105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2"/>
      <c r="Z41" s="105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2"/>
      <c r="AB41" s="121">
        <f t="shared" ca="1" si="25"/>
        <v>0</v>
      </c>
      <c r="AC41" s="105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2"/>
      <c r="AE41" s="105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2"/>
      <c r="AG41" s="105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2"/>
      <c r="AI41" s="105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2"/>
      <c r="AK41" s="105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2"/>
      <c r="AM41" s="105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2"/>
      <c r="AO41" s="121">
        <f t="shared" ca="1" si="26"/>
        <v>0</v>
      </c>
      <c r="AP41" s="105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2"/>
      <c r="AR41" s="105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2"/>
      <c r="AT41" s="105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2"/>
      <c r="AV41" s="105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2"/>
      <c r="AX41" s="105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2"/>
      <c r="AZ41" s="105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2"/>
      <c r="BB41" s="121">
        <f t="shared" ca="1" si="27"/>
        <v>0</v>
      </c>
      <c r="BC41" s="105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2"/>
      <c r="BE41" s="105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2"/>
      <c r="BG41" s="105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2"/>
      <c r="BI41" s="105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2"/>
      <c r="BK41" s="105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2"/>
      <c r="BM41" s="105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2"/>
      <c r="BO41" s="121" t="str">
        <f t="shared" si="28"/>
        <v/>
      </c>
      <c r="BP41" s="105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2"/>
      <c r="BR41" s="105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2"/>
      <c r="BT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2"/>
      <c r="BV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2"/>
      <c r="BX41" s="105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2"/>
      <c r="BZ41" s="105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2"/>
      <c r="CB41" s="136">
        <f t="shared" ca="1" si="22"/>
        <v>0</v>
      </c>
      <c r="CC41">
        <f t="shared" ca="1" si="29"/>
        <v>0</v>
      </c>
    </row>
    <row r="42" spans="1:81" ht="17.399999999999999">
      <c r="A42" s="65" t="str">
        <v>Alumn 24</v>
      </c>
      <c r="B42" s="121">
        <f t="shared" ca="1" si="23"/>
        <v>0</v>
      </c>
      <c r="C42" s="105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2"/>
      <c r="E42" s="105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2"/>
      <c r="G42" s="105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2"/>
      <c r="I42" s="105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2"/>
      <c r="K42" s="105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2"/>
      <c r="M42" s="105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2"/>
      <c r="O42" s="121">
        <f t="shared" ca="1" si="24"/>
        <v>0</v>
      </c>
      <c r="P42" s="105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2"/>
      <c r="R42" s="105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2"/>
      <c r="T42" s="105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2"/>
      <c r="V42" s="105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2"/>
      <c r="X42" s="105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2"/>
      <c r="Z42" s="105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2"/>
      <c r="AB42" s="121">
        <f t="shared" ca="1" si="25"/>
        <v>0</v>
      </c>
      <c r="AC42" s="105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2"/>
      <c r="AE42" s="105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2"/>
      <c r="AG42" s="105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2"/>
      <c r="AI42" s="105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2"/>
      <c r="AK42" s="105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2"/>
      <c r="AM42" s="105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2"/>
      <c r="AO42" s="121">
        <f t="shared" ca="1" si="26"/>
        <v>0</v>
      </c>
      <c r="AP42" s="105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2"/>
      <c r="AR42" s="105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2"/>
      <c r="AT42" s="105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2"/>
      <c r="AV42" s="105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2"/>
      <c r="AX42" s="105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2"/>
      <c r="AZ42" s="105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2"/>
      <c r="BB42" s="121">
        <f t="shared" ca="1" si="27"/>
        <v>0</v>
      </c>
      <c r="BC42" s="105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2"/>
      <c r="BE42" s="105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2"/>
      <c r="BG42" s="105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2"/>
      <c r="BI42" s="105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2"/>
      <c r="BK42" s="105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2"/>
      <c r="BM42" s="105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2"/>
      <c r="BO42" s="121" t="str">
        <f t="shared" si="28"/>
        <v/>
      </c>
      <c r="BP42" s="105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2"/>
      <c r="BR42" s="105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2"/>
      <c r="BT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2"/>
      <c r="BV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2"/>
      <c r="BX42" s="105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2"/>
      <c r="BZ42" s="105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2"/>
      <c r="CB42" s="136">
        <f t="shared" ca="1" si="22"/>
        <v>0</v>
      </c>
      <c r="CC42">
        <f t="shared" ca="1" si="29"/>
        <v>0</v>
      </c>
    </row>
    <row r="43" spans="1:81" ht="17.399999999999999">
      <c r="A43" s="65" t="str">
        <v>Alumn 25</v>
      </c>
      <c r="B43" s="121">
        <f t="shared" ca="1" si="23"/>
        <v>0</v>
      </c>
      <c r="C43" s="105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2"/>
      <c r="E43" s="105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2"/>
      <c r="G43" s="105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2"/>
      <c r="I43" s="105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2"/>
      <c r="K43" s="105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2"/>
      <c r="M43" s="105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2"/>
      <c r="O43" s="121">
        <f t="shared" ca="1" si="24"/>
        <v>0</v>
      </c>
      <c r="P43" s="105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2"/>
      <c r="R43" s="105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2"/>
      <c r="T43" s="105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2"/>
      <c r="V43" s="105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2"/>
      <c r="X43" s="105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2"/>
      <c r="Z43" s="105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2"/>
      <c r="AB43" s="121">
        <f t="shared" ca="1" si="25"/>
        <v>0</v>
      </c>
      <c r="AC43" s="105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2"/>
      <c r="AE43" s="105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2"/>
      <c r="AG43" s="105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2"/>
      <c r="AI43" s="105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2"/>
      <c r="AK43" s="105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2"/>
      <c r="AM43" s="105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2"/>
      <c r="AO43" s="121">
        <f t="shared" ca="1" si="26"/>
        <v>0</v>
      </c>
      <c r="AP43" s="105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2"/>
      <c r="AR43" s="105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2"/>
      <c r="AT43" s="105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2"/>
      <c r="AV43" s="105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2"/>
      <c r="AX43" s="105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2"/>
      <c r="AZ43" s="105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2"/>
      <c r="BB43" s="121">
        <f t="shared" ca="1" si="27"/>
        <v>0</v>
      </c>
      <c r="BC43" s="105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2"/>
      <c r="BE43" s="105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2"/>
      <c r="BG43" s="105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2"/>
      <c r="BI43" s="105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2"/>
      <c r="BK43" s="105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2"/>
      <c r="BM43" s="105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2"/>
      <c r="BO43" s="121" t="str">
        <f t="shared" si="28"/>
        <v/>
      </c>
      <c r="BP43" s="105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2"/>
      <c r="BR43" s="105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2"/>
      <c r="BT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2"/>
      <c r="BV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2"/>
      <c r="BX43" s="105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2"/>
      <c r="BZ43" s="105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2"/>
      <c r="CB43" s="136">
        <f t="shared" ca="1" si="22"/>
        <v>0</v>
      </c>
      <c r="CC43">
        <f t="shared" ca="1" si="29"/>
        <v>0</v>
      </c>
    </row>
    <row r="44" spans="1:81" ht="17.399999999999999">
      <c r="A44" s="65" t="str">
        <v>Alumn 26</v>
      </c>
      <c r="B44" s="121">
        <f t="shared" ca="1" si="23"/>
        <v>0</v>
      </c>
      <c r="C44" s="105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2"/>
      <c r="E44" s="105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2"/>
      <c r="G44" s="105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2"/>
      <c r="I44" s="105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2"/>
      <c r="K44" s="105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2"/>
      <c r="M44" s="105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2"/>
      <c r="O44" s="121">
        <f t="shared" ca="1" si="24"/>
        <v>0</v>
      </c>
      <c r="P44" s="105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2"/>
      <c r="R44" s="105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2"/>
      <c r="T44" s="105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2"/>
      <c r="V44" s="105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2"/>
      <c r="X44" s="105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2"/>
      <c r="Z44" s="105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2"/>
      <c r="AB44" s="121">
        <f t="shared" ca="1" si="25"/>
        <v>0</v>
      </c>
      <c r="AC44" s="105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2"/>
      <c r="AE44" s="105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2"/>
      <c r="AG44" s="105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2"/>
      <c r="AI44" s="105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2"/>
      <c r="AK44" s="105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2"/>
      <c r="AM44" s="105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2"/>
      <c r="AO44" s="121">
        <f t="shared" ca="1" si="26"/>
        <v>0</v>
      </c>
      <c r="AP44" s="105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2"/>
      <c r="AR44" s="105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2"/>
      <c r="AT44" s="105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2"/>
      <c r="AV44" s="105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2"/>
      <c r="AX44" s="105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2"/>
      <c r="AZ44" s="105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2"/>
      <c r="BB44" s="121">
        <f t="shared" ca="1" si="27"/>
        <v>0</v>
      </c>
      <c r="BC44" s="105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2"/>
      <c r="BE44" s="105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2"/>
      <c r="BG44" s="105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2"/>
      <c r="BI44" s="105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2"/>
      <c r="BK44" s="105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2"/>
      <c r="BM44" s="105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2"/>
      <c r="BO44" s="121" t="str">
        <f t="shared" si="28"/>
        <v/>
      </c>
      <c r="BP44" s="105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2"/>
      <c r="BR44" s="105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2"/>
      <c r="BT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2"/>
      <c r="BV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2"/>
      <c r="BX44" s="105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2"/>
      <c r="BZ44" s="105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2"/>
      <c r="CB44" s="136">
        <f t="shared" ca="1" si="22"/>
        <v>0</v>
      </c>
      <c r="CC44">
        <f t="shared" ca="1" si="29"/>
        <v>0</v>
      </c>
    </row>
    <row r="45" spans="1:81" ht="17.399999999999999">
      <c r="A45" s="65" t="str">
        <v>Alumn 27</v>
      </c>
      <c r="B45" s="121">
        <f t="shared" ca="1" si="23"/>
        <v>0</v>
      </c>
      <c r="C45" s="105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2"/>
      <c r="E45" s="105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2"/>
      <c r="G45" s="105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2"/>
      <c r="I45" s="105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2"/>
      <c r="K45" s="105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2"/>
      <c r="M45" s="105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2"/>
      <c r="O45" s="121">
        <f t="shared" ca="1" si="24"/>
        <v>0</v>
      </c>
      <c r="P45" s="105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2"/>
      <c r="R45" s="105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2"/>
      <c r="T45" s="105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2"/>
      <c r="V45" s="105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2"/>
      <c r="X45" s="105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2"/>
      <c r="Z45" s="105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2"/>
      <c r="AB45" s="121">
        <f t="shared" ca="1" si="25"/>
        <v>0</v>
      </c>
      <c r="AC45" s="105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2"/>
      <c r="AE45" s="105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2"/>
      <c r="AG45" s="105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2"/>
      <c r="AI45" s="105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2"/>
      <c r="AK45" s="105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2"/>
      <c r="AM45" s="105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2"/>
      <c r="AO45" s="121">
        <f t="shared" ca="1" si="26"/>
        <v>0</v>
      </c>
      <c r="AP45" s="105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2"/>
      <c r="AR45" s="105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2"/>
      <c r="AT45" s="105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2"/>
      <c r="AV45" s="105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2"/>
      <c r="AX45" s="105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2"/>
      <c r="AZ45" s="105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2"/>
      <c r="BB45" s="121">
        <f t="shared" ca="1" si="27"/>
        <v>0</v>
      </c>
      <c r="BC45" s="105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2"/>
      <c r="BE45" s="105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2"/>
      <c r="BG45" s="105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2"/>
      <c r="BI45" s="105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2"/>
      <c r="BK45" s="105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2"/>
      <c r="BM45" s="105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2"/>
      <c r="BO45" s="121" t="str">
        <f t="shared" si="28"/>
        <v/>
      </c>
      <c r="BP45" s="105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2"/>
      <c r="BR45" s="105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2"/>
      <c r="BT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2"/>
      <c r="BV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2"/>
      <c r="BX45" s="105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2"/>
      <c r="BZ45" s="105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2"/>
      <c r="CB45" s="136">
        <f t="shared" ca="1" si="22"/>
        <v>0</v>
      </c>
      <c r="CC45">
        <f t="shared" ca="1" si="29"/>
        <v>0</v>
      </c>
    </row>
    <row r="46" spans="1:81" ht="17.399999999999999">
      <c r="A46" s="65" t="str">
        <v>Alumn 28</v>
      </c>
      <c r="B46" s="121">
        <f t="shared" ca="1" si="23"/>
        <v>0</v>
      </c>
      <c r="C46" s="105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2"/>
      <c r="E46" s="105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2"/>
      <c r="G46" s="105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2"/>
      <c r="I46" s="105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2"/>
      <c r="K46" s="105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2"/>
      <c r="M46" s="105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2"/>
      <c r="O46" s="121">
        <f t="shared" ca="1" si="24"/>
        <v>0</v>
      </c>
      <c r="P46" s="105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2"/>
      <c r="R46" s="105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2"/>
      <c r="T46" s="105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2"/>
      <c r="V46" s="105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2"/>
      <c r="X46" s="105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2"/>
      <c r="Z46" s="105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2"/>
      <c r="AB46" s="121">
        <f t="shared" ca="1" si="25"/>
        <v>0</v>
      </c>
      <c r="AC46" s="105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2"/>
      <c r="AE46" s="105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2"/>
      <c r="AG46" s="105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2"/>
      <c r="AI46" s="105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2"/>
      <c r="AK46" s="105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2"/>
      <c r="AM46" s="105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2"/>
      <c r="AO46" s="121">
        <f t="shared" ca="1" si="26"/>
        <v>0</v>
      </c>
      <c r="AP46" s="105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2"/>
      <c r="AR46" s="105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2"/>
      <c r="AT46" s="105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2"/>
      <c r="AV46" s="105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2"/>
      <c r="AX46" s="105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2"/>
      <c r="AZ46" s="105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2"/>
      <c r="BB46" s="121">
        <f t="shared" ca="1" si="27"/>
        <v>0</v>
      </c>
      <c r="BC46" s="105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2"/>
      <c r="BE46" s="105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2"/>
      <c r="BG46" s="105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2"/>
      <c r="BI46" s="105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2"/>
      <c r="BK46" s="105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2"/>
      <c r="BM46" s="105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2"/>
      <c r="BO46" s="121" t="str">
        <f t="shared" si="28"/>
        <v/>
      </c>
      <c r="BP46" s="105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2"/>
      <c r="BR46" s="105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2"/>
      <c r="BT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2"/>
      <c r="BV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2"/>
      <c r="BX46" s="105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2"/>
      <c r="BZ46" s="105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2"/>
      <c r="CB46" s="136">
        <f t="shared" ca="1" si="22"/>
        <v>0</v>
      </c>
      <c r="CC46">
        <f t="shared" ca="1" si="29"/>
        <v>0</v>
      </c>
    </row>
    <row r="47" spans="1:81" ht="17.399999999999999">
      <c r="A47" s="65" t="str">
        <v>Alumn 29</v>
      </c>
      <c r="B47" s="121">
        <f t="shared" ca="1" si="23"/>
        <v>0</v>
      </c>
      <c r="C47" s="105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2"/>
      <c r="E47" s="105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2"/>
      <c r="G47" s="105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2"/>
      <c r="I47" s="105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2"/>
      <c r="K47" s="105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2"/>
      <c r="M47" s="105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2"/>
      <c r="O47" s="121">
        <f t="shared" ca="1" si="24"/>
        <v>0</v>
      </c>
      <c r="P47" s="105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2"/>
      <c r="R47" s="105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2"/>
      <c r="T47" s="105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2"/>
      <c r="V47" s="105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2"/>
      <c r="X47" s="105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2"/>
      <c r="Z47" s="105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2"/>
      <c r="AB47" s="121">
        <f t="shared" ca="1" si="25"/>
        <v>0</v>
      </c>
      <c r="AC47" s="105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2"/>
      <c r="AE47" s="105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2"/>
      <c r="AG47" s="105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2"/>
      <c r="AI47" s="105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2"/>
      <c r="AK47" s="105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2"/>
      <c r="AM47" s="105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2"/>
      <c r="AO47" s="121">
        <f t="shared" ca="1" si="26"/>
        <v>0</v>
      </c>
      <c r="AP47" s="105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2"/>
      <c r="AR47" s="105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2"/>
      <c r="AT47" s="105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2"/>
      <c r="AV47" s="105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2"/>
      <c r="AX47" s="105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2"/>
      <c r="AZ47" s="105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2"/>
      <c r="BB47" s="121">
        <f t="shared" ca="1" si="27"/>
        <v>0</v>
      </c>
      <c r="BC47" s="105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2"/>
      <c r="BE47" s="105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2"/>
      <c r="BG47" s="105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2"/>
      <c r="BI47" s="105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2"/>
      <c r="BK47" s="105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2"/>
      <c r="BM47" s="105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2"/>
      <c r="BO47" s="121" t="str">
        <f t="shared" si="28"/>
        <v/>
      </c>
      <c r="BP47" s="105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2"/>
      <c r="BR47" s="105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2"/>
      <c r="BT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2"/>
      <c r="BV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2"/>
      <c r="BX47" s="105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2"/>
      <c r="BZ47" s="105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2"/>
      <c r="CB47" s="136">
        <f t="shared" ca="1" si="22"/>
        <v>0</v>
      </c>
      <c r="CC47">
        <f t="shared" ca="1" si="29"/>
        <v>0</v>
      </c>
    </row>
    <row r="48" spans="1:81" ht="17.399999999999999">
      <c r="A48" s="65" t="str">
        <v>Alumn 30</v>
      </c>
      <c r="B48" s="121">
        <f t="shared" ca="1" si="23"/>
        <v>0</v>
      </c>
      <c r="C48" s="105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2"/>
      <c r="E48" s="105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2"/>
      <c r="G48" s="105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2"/>
      <c r="I48" s="105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2"/>
      <c r="K48" s="105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2"/>
      <c r="M48" s="105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2"/>
      <c r="O48" s="121">
        <f t="shared" ca="1" si="24"/>
        <v>0</v>
      </c>
      <c r="P48" s="105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2"/>
      <c r="R48" s="105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2"/>
      <c r="T48" s="105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2"/>
      <c r="V48" s="105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2"/>
      <c r="X48" s="105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2"/>
      <c r="Z48" s="105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2"/>
      <c r="AB48" s="121">
        <f t="shared" ca="1" si="25"/>
        <v>0</v>
      </c>
      <c r="AC48" s="105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2"/>
      <c r="AE48" s="105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2"/>
      <c r="AG48" s="105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2"/>
      <c r="AI48" s="105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2"/>
      <c r="AK48" s="105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2"/>
      <c r="AM48" s="105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2"/>
      <c r="AO48" s="121">
        <f t="shared" ca="1" si="26"/>
        <v>0</v>
      </c>
      <c r="AP48" s="105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2"/>
      <c r="AR48" s="105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2"/>
      <c r="AT48" s="105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2"/>
      <c r="AV48" s="105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2"/>
      <c r="AX48" s="105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2"/>
      <c r="AZ48" s="105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2"/>
      <c r="BB48" s="121">
        <f t="shared" ca="1" si="27"/>
        <v>0</v>
      </c>
      <c r="BC48" s="105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2"/>
      <c r="BE48" s="105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2"/>
      <c r="BG48" s="105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2"/>
      <c r="BI48" s="105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2"/>
      <c r="BK48" s="105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2"/>
      <c r="BM48" s="105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2"/>
      <c r="BO48" s="121" t="str">
        <f t="shared" si="28"/>
        <v/>
      </c>
      <c r="BP48" s="105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2"/>
      <c r="BR48" s="105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2"/>
      <c r="BT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2"/>
      <c r="BV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2"/>
      <c r="BX48" s="105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2"/>
      <c r="BZ48" s="105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2"/>
      <c r="CB48" s="136">
        <f t="shared" ca="1" si="22"/>
        <v>0</v>
      </c>
      <c r="CC48">
        <f t="shared" ca="1" si="29"/>
        <v>0</v>
      </c>
    </row>
    <row r="49" spans="1:81" ht="17.399999999999999">
      <c r="A49" s="65" t="str">
        <v>Alumn 31</v>
      </c>
      <c r="B49" s="121">
        <f t="shared" ca="1" si="23"/>
        <v>0</v>
      </c>
      <c r="C49" s="105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2"/>
      <c r="E49" s="105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2"/>
      <c r="G49" s="105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2"/>
      <c r="I49" s="105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2"/>
      <c r="K49" s="105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2"/>
      <c r="M49" s="105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2"/>
      <c r="O49" s="121">
        <f t="shared" ca="1" si="24"/>
        <v>0</v>
      </c>
      <c r="P49" s="105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2"/>
      <c r="R49" s="105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2"/>
      <c r="T49" s="105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2"/>
      <c r="V49" s="105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2"/>
      <c r="X49" s="105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2"/>
      <c r="Z49" s="105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2"/>
      <c r="AB49" s="121">
        <f t="shared" ca="1" si="25"/>
        <v>0</v>
      </c>
      <c r="AC49" s="105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2"/>
      <c r="AE49" s="105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2"/>
      <c r="AG49" s="105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2"/>
      <c r="AI49" s="105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2"/>
      <c r="AK49" s="105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2"/>
      <c r="AM49" s="105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2"/>
      <c r="AO49" s="121">
        <f t="shared" ca="1" si="26"/>
        <v>0</v>
      </c>
      <c r="AP49" s="105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2"/>
      <c r="AR49" s="105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2"/>
      <c r="AT49" s="105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2"/>
      <c r="AV49" s="105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2"/>
      <c r="AX49" s="105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2"/>
      <c r="AZ49" s="105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2"/>
      <c r="BB49" s="121">
        <f t="shared" ca="1" si="27"/>
        <v>0</v>
      </c>
      <c r="BC49" s="105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2"/>
      <c r="BE49" s="105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2"/>
      <c r="BG49" s="105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2"/>
      <c r="BI49" s="105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2"/>
      <c r="BK49" s="105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2"/>
      <c r="BM49" s="105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2"/>
      <c r="BO49" s="121" t="str">
        <f t="shared" si="28"/>
        <v/>
      </c>
      <c r="BP49" s="105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2"/>
      <c r="BR49" s="105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2"/>
      <c r="BT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2"/>
      <c r="BV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2"/>
      <c r="BX49" s="105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2"/>
      <c r="BZ49" s="105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2"/>
      <c r="CB49" s="136">
        <f t="shared" ca="1" si="22"/>
        <v>0</v>
      </c>
      <c r="CC49">
        <f t="shared" ca="1" si="29"/>
        <v>0</v>
      </c>
    </row>
    <row r="50" spans="1:81" ht="17.399999999999999">
      <c r="A50" s="65" t="str">
        <v>Alumn 32</v>
      </c>
      <c r="B50" s="121">
        <f t="shared" ca="1" si="23"/>
        <v>0</v>
      </c>
      <c r="C50" s="105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2"/>
      <c r="E50" s="105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2"/>
      <c r="G50" s="105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2"/>
      <c r="I50" s="105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2"/>
      <c r="K50" s="105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2"/>
      <c r="M50" s="105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2"/>
      <c r="O50" s="121">
        <f t="shared" ca="1" si="24"/>
        <v>0</v>
      </c>
      <c r="P50" s="105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2"/>
      <c r="R50" s="105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2"/>
      <c r="T50" s="105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2"/>
      <c r="V50" s="105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2"/>
      <c r="X50" s="105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2"/>
      <c r="Z50" s="105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2"/>
      <c r="AB50" s="121">
        <f t="shared" ca="1" si="25"/>
        <v>0</v>
      </c>
      <c r="AC50" s="105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2"/>
      <c r="AE50" s="105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2"/>
      <c r="AG50" s="105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2"/>
      <c r="AI50" s="105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2"/>
      <c r="AK50" s="105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2"/>
      <c r="AM50" s="105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2"/>
      <c r="AO50" s="121">
        <f t="shared" ca="1" si="26"/>
        <v>0</v>
      </c>
      <c r="AP50" s="105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2"/>
      <c r="AR50" s="105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2"/>
      <c r="AT50" s="105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2"/>
      <c r="AV50" s="105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2"/>
      <c r="AX50" s="105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2"/>
      <c r="AZ50" s="105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2"/>
      <c r="BB50" s="121">
        <f t="shared" ca="1" si="27"/>
        <v>0</v>
      </c>
      <c r="BC50" s="105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2"/>
      <c r="BE50" s="105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2"/>
      <c r="BG50" s="105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2"/>
      <c r="BI50" s="105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2"/>
      <c r="BK50" s="105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2"/>
      <c r="BM50" s="105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2"/>
      <c r="BO50" s="121" t="str">
        <f t="shared" si="28"/>
        <v/>
      </c>
      <c r="BP50" s="105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2"/>
      <c r="BR50" s="105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2"/>
      <c r="BT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2"/>
      <c r="BV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2"/>
      <c r="BX50" s="105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2"/>
      <c r="BZ50" s="105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2"/>
      <c r="CB50" s="136">
        <f t="shared" ca="1" si="22"/>
        <v>0</v>
      </c>
      <c r="CC50">
        <f t="shared" ca="1" si="29"/>
        <v>0</v>
      </c>
    </row>
    <row r="51" spans="1:81" ht="17.399999999999999">
      <c r="A51" s="65" t="str">
        <v>Alumn 33</v>
      </c>
      <c r="B51" s="121">
        <f t="shared" ca="1" si="23"/>
        <v>0</v>
      </c>
      <c r="C51" s="105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2"/>
      <c r="E51" s="105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2"/>
      <c r="G51" s="105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2"/>
      <c r="I51" s="105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2"/>
      <c r="K51" s="105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2"/>
      <c r="M51" s="105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2"/>
      <c r="O51" s="121">
        <f t="shared" ca="1" si="24"/>
        <v>0</v>
      </c>
      <c r="P51" s="105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2"/>
      <c r="R51" s="105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2"/>
      <c r="T51" s="105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2"/>
      <c r="V51" s="105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2"/>
      <c r="X51" s="105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2"/>
      <c r="Z51" s="105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2"/>
      <c r="AB51" s="121">
        <f t="shared" ca="1" si="25"/>
        <v>0</v>
      </c>
      <c r="AC51" s="105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2"/>
      <c r="AE51" s="105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2"/>
      <c r="AG51" s="105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2"/>
      <c r="AI51" s="105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2"/>
      <c r="AK51" s="105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2"/>
      <c r="AM51" s="105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2"/>
      <c r="AO51" s="121">
        <f t="shared" ca="1" si="26"/>
        <v>0</v>
      </c>
      <c r="AP51" s="105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2"/>
      <c r="AR51" s="105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2"/>
      <c r="AT51" s="105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2"/>
      <c r="AV51" s="105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2"/>
      <c r="AX51" s="105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2"/>
      <c r="AZ51" s="105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2"/>
      <c r="BB51" s="121">
        <f t="shared" ca="1" si="27"/>
        <v>0</v>
      </c>
      <c r="BC51" s="105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2"/>
      <c r="BE51" s="105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2"/>
      <c r="BG51" s="105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2"/>
      <c r="BI51" s="105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2"/>
      <c r="BK51" s="105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2"/>
      <c r="BM51" s="105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2"/>
      <c r="BO51" s="121" t="str">
        <f t="shared" si="28"/>
        <v/>
      </c>
      <c r="BP51" s="105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2"/>
      <c r="BR51" s="105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2"/>
      <c r="BT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2"/>
      <c r="BV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2"/>
      <c r="BX51" s="105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2"/>
      <c r="BZ51" s="105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2"/>
      <c r="CB51" s="136">
        <f t="shared" ca="1" si="22"/>
        <v>0</v>
      </c>
      <c r="CC51">
        <f t="shared" ca="1" si="29"/>
        <v>0</v>
      </c>
    </row>
    <row r="52" spans="1:81" ht="17.399999999999999">
      <c r="A52" s="65" t="str">
        <v>Alumn 34</v>
      </c>
      <c r="B52" s="121">
        <f t="shared" ca="1" si="23"/>
        <v>0</v>
      </c>
      <c r="C52" s="105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2"/>
      <c r="E52" s="105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2"/>
      <c r="G52" s="105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2"/>
      <c r="I52" s="105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2"/>
      <c r="K52" s="105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2"/>
      <c r="M52" s="105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2"/>
      <c r="O52" s="121">
        <f t="shared" ca="1" si="24"/>
        <v>0</v>
      </c>
      <c r="P52" s="105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2"/>
      <c r="R52" s="105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2"/>
      <c r="T52" s="105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2"/>
      <c r="V52" s="105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2"/>
      <c r="X52" s="105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2"/>
      <c r="Z52" s="105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2"/>
      <c r="AB52" s="121">
        <f t="shared" ca="1" si="25"/>
        <v>0</v>
      </c>
      <c r="AC52" s="105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2"/>
      <c r="AE52" s="105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2"/>
      <c r="AG52" s="105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2"/>
      <c r="AI52" s="105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2"/>
      <c r="AK52" s="105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2"/>
      <c r="AM52" s="105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2"/>
      <c r="AO52" s="121">
        <f t="shared" ca="1" si="26"/>
        <v>0</v>
      </c>
      <c r="AP52" s="105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2"/>
      <c r="AR52" s="105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2"/>
      <c r="AT52" s="105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2"/>
      <c r="AV52" s="105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2"/>
      <c r="AX52" s="105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2"/>
      <c r="AZ52" s="105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2"/>
      <c r="BB52" s="121">
        <f t="shared" ca="1" si="27"/>
        <v>0</v>
      </c>
      <c r="BC52" s="105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2"/>
      <c r="BE52" s="105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2"/>
      <c r="BG52" s="105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2"/>
      <c r="BI52" s="105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2"/>
      <c r="BK52" s="105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2"/>
      <c r="BM52" s="105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2"/>
      <c r="BO52" s="121" t="str">
        <f t="shared" si="28"/>
        <v/>
      </c>
      <c r="BP52" s="105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2"/>
      <c r="BR52" s="105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2"/>
      <c r="BT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2"/>
      <c r="BV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2"/>
      <c r="BX52" s="105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2"/>
      <c r="BZ52" s="105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2"/>
      <c r="CB52" s="136">
        <f t="shared" ca="1" si="22"/>
        <v>0</v>
      </c>
      <c r="CC52">
        <f t="shared" ca="1" si="29"/>
        <v>0</v>
      </c>
    </row>
    <row r="53" spans="1:81" ht="17.399999999999999">
      <c r="A53" s="65" t="str">
        <v>Alumn 35</v>
      </c>
      <c r="B53" s="121">
        <f t="shared" ca="1" si="23"/>
        <v>0</v>
      </c>
      <c r="C53" s="105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2"/>
      <c r="E53" s="105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2"/>
      <c r="G53" s="105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2"/>
      <c r="I53" s="105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2"/>
      <c r="K53" s="105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2"/>
      <c r="M53" s="105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2"/>
      <c r="O53" s="121">
        <f t="shared" ca="1" si="24"/>
        <v>0</v>
      </c>
      <c r="P53" s="105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2"/>
      <c r="R53" s="105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2"/>
      <c r="T53" s="105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2"/>
      <c r="V53" s="105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2"/>
      <c r="X53" s="105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2"/>
      <c r="Z53" s="105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2"/>
      <c r="AB53" s="121">
        <f t="shared" ca="1" si="25"/>
        <v>0</v>
      </c>
      <c r="AC53" s="105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2"/>
      <c r="AE53" s="105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2"/>
      <c r="AG53" s="105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2"/>
      <c r="AI53" s="105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2"/>
      <c r="AK53" s="105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2"/>
      <c r="AM53" s="105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2"/>
      <c r="AO53" s="121">
        <f t="shared" ca="1" si="26"/>
        <v>0</v>
      </c>
      <c r="AP53" s="105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2"/>
      <c r="AR53" s="105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2"/>
      <c r="AT53" s="105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2"/>
      <c r="AV53" s="105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2"/>
      <c r="AX53" s="105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2"/>
      <c r="AZ53" s="105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2"/>
      <c r="BB53" s="121">
        <f t="shared" ca="1" si="27"/>
        <v>0</v>
      </c>
      <c r="BC53" s="105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2"/>
      <c r="BE53" s="105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2"/>
      <c r="BG53" s="105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2"/>
      <c r="BI53" s="105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2"/>
      <c r="BK53" s="105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2"/>
      <c r="BM53" s="105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2"/>
      <c r="BO53" s="121" t="str">
        <f t="shared" si="28"/>
        <v/>
      </c>
      <c r="BP53" s="105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2"/>
      <c r="BR53" s="105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2"/>
      <c r="BT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2"/>
      <c r="BV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2"/>
      <c r="BX53" s="105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2"/>
      <c r="BZ53" s="105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2"/>
      <c r="CB53" s="136">
        <f t="shared" ca="1" si="22"/>
        <v>0</v>
      </c>
      <c r="CC53">
        <f t="shared" ca="1" si="29"/>
        <v>0</v>
      </c>
    </row>
    <row r="54" spans="1:81" ht="17.399999999999999">
      <c r="A54" s="65" t="str">
        <v>Alumn 36</v>
      </c>
      <c r="B54" s="121">
        <f t="shared" ca="1" si="23"/>
        <v>0</v>
      </c>
      <c r="C54" s="105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2"/>
      <c r="E54" s="105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2"/>
      <c r="G54" s="105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2"/>
      <c r="I54" s="105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2"/>
      <c r="K54" s="105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2"/>
      <c r="M54" s="105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2"/>
      <c r="O54" s="121">
        <f t="shared" ca="1" si="24"/>
        <v>0</v>
      </c>
      <c r="P54" s="105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2"/>
      <c r="R54" s="105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2"/>
      <c r="T54" s="105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2"/>
      <c r="V54" s="105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2"/>
      <c r="X54" s="105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2"/>
      <c r="Z54" s="105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2"/>
      <c r="AB54" s="121">
        <f t="shared" ca="1" si="25"/>
        <v>0</v>
      </c>
      <c r="AC54" s="105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2"/>
      <c r="AE54" s="105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2"/>
      <c r="AG54" s="105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2"/>
      <c r="AI54" s="105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2"/>
      <c r="AK54" s="105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2"/>
      <c r="AM54" s="105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2"/>
      <c r="AO54" s="121">
        <f t="shared" ca="1" si="26"/>
        <v>0</v>
      </c>
      <c r="AP54" s="105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2"/>
      <c r="AR54" s="105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2"/>
      <c r="AT54" s="105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2"/>
      <c r="AV54" s="105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2"/>
      <c r="AX54" s="105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2"/>
      <c r="AZ54" s="105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2"/>
      <c r="BB54" s="121">
        <f t="shared" ca="1" si="27"/>
        <v>0</v>
      </c>
      <c r="BC54" s="105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2"/>
      <c r="BE54" s="105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2"/>
      <c r="BG54" s="105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2"/>
      <c r="BI54" s="105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2"/>
      <c r="BK54" s="105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2"/>
      <c r="BM54" s="105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2"/>
      <c r="BO54" s="121" t="str">
        <f t="shared" si="28"/>
        <v/>
      </c>
      <c r="BP54" s="105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2"/>
      <c r="BR54" s="105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2"/>
      <c r="BT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2"/>
      <c r="BV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2"/>
      <c r="BX54" s="105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2"/>
      <c r="BZ54" s="105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2"/>
      <c r="CB54" s="136">
        <f t="shared" ca="1" si="22"/>
        <v>0</v>
      </c>
      <c r="CC54">
        <f t="shared" ca="1" si="29"/>
        <v>0</v>
      </c>
    </row>
    <row r="55" spans="1:81" ht="17.399999999999999">
      <c r="A55" s="65" t="str">
        <v>Alumn 37</v>
      </c>
      <c r="B55" s="121">
        <f t="shared" ca="1" si="23"/>
        <v>0</v>
      </c>
      <c r="C55" s="105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2"/>
      <c r="E55" s="105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2"/>
      <c r="G55" s="105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2"/>
      <c r="I55" s="105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2"/>
      <c r="K55" s="105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2"/>
      <c r="M55" s="105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2"/>
      <c r="O55" s="121">
        <f t="shared" ca="1" si="24"/>
        <v>0</v>
      </c>
      <c r="P55" s="105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2"/>
      <c r="R55" s="105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2"/>
      <c r="T55" s="105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2"/>
      <c r="V55" s="105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2"/>
      <c r="X55" s="105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2"/>
      <c r="Z55" s="105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2"/>
      <c r="AB55" s="121">
        <f t="shared" ca="1" si="25"/>
        <v>0</v>
      </c>
      <c r="AC55" s="105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2"/>
      <c r="AE55" s="105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2"/>
      <c r="AG55" s="105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2"/>
      <c r="AI55" s="105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2"/>
      <c r="AK55" s="105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2"/>
      <c r="AM55" s="105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2"/>
      <c r="AO55" s="121">
        <f t="shared" ca="1" si="26"/>
        <v>0</v>
      </c>
      <c r="AP55" s="105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2"/>
      <c r="AR55" s="105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2"/>
      <c r="AT55" s="105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2"/>
      <c r="AV55" s="105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2"/>
      <c r="AX55" s="105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2"/>
      <c r="AZ55" s="105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2"/>
      <c r="BB55" s="121">
        <f t="shared" ca="1" si="27"/>
        <v>0</v>
      </c>
      <c r="BC55" s="105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2"/>
      <c r="BE55" s="105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2"/>
      <c r="BG55" s="105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2"/>
      <c r="BI55" s="105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2"/>
      <c r="BK55" s="105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2"/>
      <c r="BM55" s="105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2"/>
      <c r="BO55" s="121" t="str">
        <f t="shared" si="28"/>
        <v/>
      </c>
      <c r="BP55" s="105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2"/>
      <c r="BR55" s="105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2"/>
      <c r="BT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2"/>
      <c r="BV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2"/>
      <c r="BX55" s="105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2"/>
      <c r="BZ55" s="105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2"/>
      <c r="CB55" s="136">
        <f t="shared" ca="1" si="22"/>
        <v>0</v>
      </c>
      <c r="CC55">
        <f t="shared" ca="1" si="29"/>
        <v>0</v>
      </c>
    </row>
    <row r="56" spans="1:81">
      <c r="AH56" s="123"/>
      <c r="AS56" s="123"/>
      <c r="BD56" s="123"/>
    </row>
  </sheetData>
  <sheetProtection formatCells="0" formatColumns="0" formatRows="0"/>
  <mergeCells count="390"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73" priority="353" operator="equal">
      <formula>0</formula>
    </cfRule>
  </conditionalFormatting>
  <conditionalFormatting sqref="B5:CA10">
    <cfRule type="cellIs" dxfId="372" priority="97" operator="greaterThan">
      <formula>0</formula>
    </cfRule>
    <cfRule type="cellIs" dxfId="371" priority="98" operator="equal">
      <formula>0</formula>
    </cfRule>
  </conditionalFormatting>
  <conditionalFormatting sqref="C19:N55">
    <cfRule type="expression" dxfId="370" priority="14">
      <formula>C$13=0</formula>
    </cfRule>
    <cfRule type="cellIs" dxfId="369" priority="15" operator="lessThan">
      <formula>4.5</formula>
    </cfRule>
    <cfRule type="cellIs" dxfId="368" priority="16" operator="between">
      <formula>4.5</formula>
      <formula>5</formula>
    </cfRule>
    <cfRule type="cellIs" dxfId="367" priority="17" operator="greaterThan">
      <formula>5</formula>
    </cfRule>
  </conditionalFormatting>
  <conditionalFormatting sqref="D19:D55 F19:F55 H19:H55 J19:J55 L19:L55 N19:N55">
    <cfRule type="expression" dxfId="366" priority="13">
      <formula>C19&lt;D19</formula>
    </cfRule>
  </conditionalFormatting>
  <conditionalFormatting sqref="P19:AA55 AC19:AN55 AP19:BA55 BC19:BN55 BP19:CA55">
    <cfRule type="expression" dxfId="365" priority="6">
      <formula>P$13=0</formula>
    </cfRule>
    <cfRule type="cellIs" dxfId="364" priority="7" operator="lessThan">
      <formula>4.5</formula>
    </cfRule>
    <cfRule type="cellIs" dxfId="363" priority="8" operator="between">
      <formula>4.5</formula>
      <formula>5</formula>
    </cfRule>
    <cfRule type="cellIs" dxfId="362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61" priority="5">
      <formula>P19&lt;Q19</formula>
    </cfRule>
  </conditionalFormatting>
  <conditionalFormatting sqref="CB5:CB10">
    <cfRule type="cellIs" dxfId="360" priority="332" operator="lessThan">
      <formula>100</formula>
    </cfRule>
  </conditionalFormatting>
  <conditionalFormatting sqref="CB13:CB14">
    <cfRule type="cellIs" dxfId="359" priority="331" operator="lessThan">
      <formula>1</formula>
    </cfRule>
  </conditionalFormatting>
  <conditionalFormatting sqref="CB19:CB55">
    <cfRule type="expression" dxfId="358" priority="1">
      <formula>CB$13=0</formula>
    </cfRule>
    <cfRule type="cellIs" dxfId="357" priority="2" operator="lessThan">
      <formula>4.5</formula>
    </cfRule>
    <cfRule type="cellIs" dxfId="356" priority="3" operator="between">
      <formula>4.5</formula>
      <formula>5</formula>
    </cfRule>
    <cfRule type="cellIs" dxfId="355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B3" sqref="B3:N3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5" width="8.109375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10.6640625" bestFit="1" customWidth="1"/>
    <col min="25" max="25" width="8.109375" customWidth="1"/>
    <col min="26" max="26" width="8.109375" bestFit="1" customWidth="1"/>
    <col min="27" max="27" width="8.109375" customWidth="1"/>
    <col min="28" max="28" width="8.5546875" customWidth="1"/>
    <col min="29" max="29" width="10.6640625" bestFit="1" customWidth="1"/>
    <col min="30" max="30" width="6.109375" customWidth="1"/>
    <col min="31" max="31" width="6.10937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8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7.88671875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11.6640625" customWidth="1"/>
    <col min="65" max="65" width="8.109375" bestFit="1" customWidth="1"/>
    <col min="66" max="66" width="8.109375" customWidth="1"/>
    <col min="67" max="67" width="16.6640625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172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17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173" t="s">
        <v>65</v>
      </c>
      <c r="B3" s="175" t="str">
        <f>DATOS!S5</f>
        <v>CE.1 Conocer calculos</v>
      </c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7"/>
      <c r="O3" s="175" t="str">
        <f>DATOS!S6</f>
        <v>CE2. Saber calcular</v>
      </c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7"/>
      <c r="AB3" s="175" t="str">
        <f>DATOS!S7</f>
        <v>CE3. Conocer fuerzas</v>
      </c>
      <c r="AC3" s="176"/>
      <c r="AD3" s="176"/>
      <c r="AE3" s="176"/>
      <c r="AF3" s="176"/>
      <c r="AG3" s="176"/>
      <c r="AH3" s="176"/>
      <c r="AI3" s="176"/>
      <c r="AJ3" s="176"/>
      <c r="AK3" s="176"/>
      <c r="AL3" s="176"/>
      <c r="AM3" s="176"/>
      <c r="AN3" s="177"/>
      <c r="AO3" s="175" t="str">
        <f>DATOS!S8</f>
        <v>CE4. Calcular fuerzas</v>
      </c>
      <c r="AP3" s="176"/>
      <c r="AQ3" s="176"/>
      <c r="AR3" s="176"/>
      <c r="AS3" s="176"/>
      <c r="AT3" s="176"/>
      <c r="AU3" s="176"/>
      <c r="AV3" s="176"/>
      <c r="AW3" s="176"/>
      <c r="AX3" s="176"/>
      <c r="AY3" s="176"/>
      <c r="AZ3" s="176"/>
      <c r="BA3" s="177"/>
      <c r="BB3" s="175" t="str">
        <f>DATOS!S9</f>
        <v>CE5.Conocer dinamica</v>
      </c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6"/>
      <c r="BN3" s="177"/>
      <c r="BO3" s="175" t="str">
        <f>DATOS!S10</f>
        <v>CE6. Calcular dinamica</v>
      </c>
      <c r="BP3" s="176"/>
      <c r="BQ3" s="176"/>
      <c r="BR3" s="176"/>
      <c r="BS3" s="176"/>
      <c r="BT3" s="176"/>
      <c r="BU3" s="176"/>
      <c r="BV3" s="176"/>
      <c r="BW3" s="176"/>
      <c r="BX3" s="176"/>
      <c r="BY3" s="176"/>
      <c r="BZ3" s="176"/>
      <c r="CA3" s="177"/>
      <c r="CB3" s="20" t="s">
        <v>53</v>
      </c>
      <c r="CC3" s="18" t="s">
        <v>54</v>
      </c>
      <c r="CD3" s="182" t="s">
        <v>55</v>
      </c>
    </row>
    <row r="4" spans="1:82">
      <c r="A4" s="174"/>
      <c r="B4" s="22" t="str">
        <f>PESOS!B4</f>
        <v>Inst ev.</v>
      </c>
      <c r="C4" s="180" t="str">
        <f>PESOS!C4</f>
        <v>CR1.1</v>
      </c>
      <c r="D4" s="181"/>
      <c r="E4" s="180" t="str">
        <f>PESOS!D4</f>
        <v>CR1.2</v>
      </c>
      <c r="F4" s="181"/>
      <c r="G4" s="180" t="str">
        <f>PESOS!E4</f>
        <v>CR1.3</v>
      </c>
      <c r="H4" s="181"/>
      <c r="I4" s="180" t="str">
        <f>PESOS!F4</f>
        <v>CR1.4</v>
      </c>
      <c r="J4" s="181"/>
      <c r="K4" s="180" t="str">
        <f>PESOS!G4</f>
        <v>CR1.5</v>
      </c>
      <c r="L4" s="181"/>
      <c r="M4" s="108" t="str">
        <f>PESOS!H4</f>
        <v>CR1.6</v>
      </c>
      <c r="N4" s="100"/>
      <c r="O4" s="22" t="str">
        <f>PESOS!I4</f>
        <v>Inst ev</v>
      </c>
      <c r="P4" s="180" t="str">
        <f>PESOS!J4</f>
        <v>CR2.1</v>
      </c>
      <c r="Q4" s="181"/>
      <c r="R4" s="180" t="str">
        <f>PESOS!K4</f>
        <v>CR2.2</v>
      </c>
      <c r="S4" s="181"/>
      <c r="T4" s="180" t="str">
        <f>PESOS!L4</f>
        <v>CR2.3</v>
      </c>
      <c r="U4" s="181"/>
      <c r="V4" s="180" t="str">
        <f>PESOS!M4</f>
        <v>CR2.4</v>
      </c>
      <c r="W4" s="181"/>
      <c r="X4" s="180" t="str">
        <f>PESOS!N4</f>
        <v>CR2.5</v>
      </c>
      <c r="Y4" s="181"/>
      <c r="Z4" s="108" t="str">
        <f>PESOS!O4</f>
        <v>CR2.6</v>
      </c>
      <c r="AA4" s="100"/>
      <c r="AB4" s="22" t="str">
        <f>PESOS!P4</f>
        <v>Inst ev.</v>
      </c>
      <c r="AC4" s="180" t="str">
        <f>PESOS!Q4</f>
        <v>CR3.1</v>
      </c>
      <c r="AD4" s="181"/>
      <c r="AE4" s="180" t="str">
        <f>PESOS!R4</f>
        <v>CR3.2</v>
      </c>
      <c r="AF4" s="181"/>
      <c r="AG4" s="180" t="str">
        <f>PESOS!S4</f>
        <v>CR3.3</v>
      </c>
      <c r="AH4" s="181"/>
      <c r="AI4" s="180" t="str">
        <f>PESOS!T4</f>
        <v>CR3.4</v>
      </c>
      <c r="AJ4" s="181"/>
      <c r="AK4" s="180" t="str">
        <f>PESOS!U4</f>
        <v>CR3.5</v>
      </c>
      <c r="AL4" s="181"/>
      <c r="AM4" s="108" t="str">
        <f>PESOS!V4</f>
        <v>CR3.6</v>
      </c>
      <c r="AN4" s="100"/>
      <c r="AO4" s="22" t="str">
        <f>PESOS!W4</f>
        <v>Inst ev.</v>
      </c>
      <c r="AP4" s="180" t="str">
        <f>PESOS!X4</f>
        <v>CR4.1</v>
      </c>
      <c r="AQ4" s="181"/>
      <c r="AR4" s="180" t="str">
        <f>PESOS!Y4</f>
        <v>CR4.2</v>
      </c>
      <c r="AS4" s="181"/>
      <c r="AT4" s="180" t="str">
        <f>PESOS!Z4</f>
        <v>CR4.3</v>
      </c>
      <c r="AU4" s="181"/>
      <c r="AV4" s="180" t="str">
        <f>PESOS!AA4</f>
        <v>CR4.4</v>
      </c>
      <c r="AW4" s="181"/>
      <c r="AX4" s="180" t="str">
        <f>PESOS!AB4</f>
        <v>CR4.5</v>
      </c>
      <c r="AY4" s="181"/>
      <c r="AZ4" s="108" t="str">
        <f>PESOS!AC4</f>
        <v>CR4.6</v>
      </c>
      <c r="BA4" s="100"/>
      <c r="BB4" s="22" t="str">
        <f>PESOS!AD4</f>
        <v>Inst ev.</v>
      </c>
      <c r="BC4" s="180" t="str">
        <f>PESOS!AE4</f>
        <v>CR5.1</v>
      </c>
      <c r="BD4" s="181"/>
      <c r="BE4" s="180" t="str">
        <f>PESOS!AF4</f>
        <v>CR5.2</v>
      </c>
      <c r="BF4" s="181"/>
      <c r="BG4" s="180" t="str">
        <f>PESOS!AG4</f>
        <v>CR5.3</v>
      </c>
      <c r="BH4" s="181"/>
      <c r="BI4" s="180" t="str">
        <f>PESOS!AH4</f>
        <v>CR5.4</v>
      </c>
      <c r="BJ4" s="181"/>
      <c r="BK4" s="180" t="str">
        <f>PESOS!AI4</f>
        <v>CR5.5</v>
      </c>
      <c r="BL4" s="181"/>
      <c r="BM4" s="108" t="str">
        <f>PESOS!AJ4</f>
        <v>CR5.6</v>
      </c>
      <c r="BN4" s="100"/>
      <c r="BO4" s="22" t="str">
        <f>PESOS!AK4</f>
        <v>Inst ev.</v>
      </c>
      <c r="BP4" s="180" t="str">
        <f>PESOS!AL4</f>
        <v>CR6.1</v>
      </c>
      <c r="BQ4" s="181"/>
      <c r="BR4" s="180" t="str">
        <f>PESOS!AM4</f>
        <v>CR6.2</v>
      </c>
      <c r="BS4" s="181"/>
      <c r="BT4" s="180" t="str">
        <f>PESOS!AN4</f>
        <v>CR6.3</v>
      </c>
      <c r="BU4" s="181"/>
      <c r="BV4" s="180" t="str">
        <f>PESOS!AO4</f>
        <v>CR6.4</v>
      </c>
      <c r="BW4" s="181"/>
      <c r="BX4" s="180" t="str">
        <f>PESOS!AP4</f>
        <v>CR6.5</v>
      </c>
      <c r="BY4" s="181"/>
      <c r="BZ4" s="108" t="str">
        <f>PESOS!AQ4</f>
        <v>CR6.6</v>
      </c>
      <c r="CA4" s="100"/>
      <c r="CB4" s="21" t="str">
        <f>PESOS!AR4</f>
        <v xml:space="preserve"> </v>
      </c>
      <c r="CC4" s="19"/>
      <c r="CD4" s="183"/>
    </row>
    <row r="5" spans="1:82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178" cm="1">
        <f t="array" ref="C5">IFERROR(VLOOKUP($A5,PESOS!$A:$AZ,COLUMN(C:C),FALSE),"")</f>
        <v>10</v>
      </c>
      <c r="D5" s="179"/>
      <c r="E5" s="178" cm="1">
        <f t="array" ref="E5">IFERROR(VLOOKUP($A5,PESOS!$A:$AZ,COLUMN(D:D),FALSE),"")</f>
        <v>0</v>
      </c>
      <c r="F5" s="179"/>
      <c r="G5" s="178" cm="1">
        <f t="array" ref="G5">IFERROR(VLOOKUP($A5,PESOS!$A:$AZ,COLUMN(E:E),FALSE),"")</f>
        <v>25</v>
      </c>
      <c r="H5" s="179"/>
      <c r="I5" s="178" cm="1">
        <f t="array" ref="I5">IFERROR(VLOOKUP($A5,PESOS!$A:$AZ,COLUMN(F:F),FALSE),"")</f>
        <v>0</v>
      </c>
      <c r="J5" s="179"/>
      <c r="K5" s="178" cm="1">
        <f t="array" ref="K5">IFERROR(VLOOKUP($A5,PESOS!$A:$AZ,COLUMN(G:G),FALSE),"")</f>
        <v>0</v>
      </c>
      <c r="L5" s="179"/>
      <c r="M5" s="178" cm="1">
        <f t="array" ref="M5">IFERROR(VLOOKUP($A5,PESOS!$A:$AZ,COLUMN(H:H),FALSE),"")</f>
        <v>0</v>
      </c>
      <c r="N5" s="179"/>
      <c r="O5" s="22" t="str" cm="1">
        <f t="array" ref="O5">IFERROR(VLOOKUP($A5,PESOS!$A:$AZ,COLUMN(I:I),FALSE),"")</f>
        <v>TD</v>
      </c>
      <c r="P5" s="178" cm="1">
        <f t="array" ref="P5">IFERROR(VLOOKUP($A5,PESOS!$A:$AZ,COLUMN(J:J),FALSE),"")</f>
        <v>15</v>
      </c>
      <c r="Q5" s="179"/>
      <c r="R5" s="178" cm="1">
        <f t="array" ref="R5">IFERROR(VLOOKUP($A5,PESOS!$A:$AZ,COLUMN(K:K),FALSE),"")</f>
        <v>10</v>
      </c>
      <c r="S5" s="179"/>
      <c r="T5" s="178" cm="1">
        <f t="array" ref="T5">IFERROR(VLOOKUP($A5,PESOS!$A:$AZ,COLUMN(L:L),FALSE),"")</f>
        <v>0</v>
      </c>
      <c r="U5" s="179"/>
      <c r="V5" s="178" cm="1">
        <f t="array" ref="V5">IFERROR(VLOOKUP($A5,PESOS!$A:$AZ,COLUMN(M:M),FALSE),"")</f>
        <v>0</v>
      </c>
      <c r="W5" s="179"/>
      <c r="X5" s="178" cm="1">
        <f t="array" ref="X5">IFERROR(VLOOKUP($A5,PESOS!$A:$AZ,COLUMN(N:N),FALSE),"")</f>
        <v>5</v>
      </c>
      <c r="Y5" s="179"/>
      <c r="Z5" s="178" cm="1">
        <f t="array" ref="Z5">IFERROR(VLOOKUP($A5,PESOS!$A:$AZ,COLUMN(O:O),FALSE),"")</f>
        <v>0</v>
      </c>
      <c r="AA5" s="179"/>
      <c r="AB5" s="22" cm="1">
        <f t="array" ref="AB5">IFERROR(VLOOKUP($A5,PESOS!$A:$AZ,COLUMN(P:P),FALSE),"")</f>
        <v>0</v>
      </c>
      <c r="AC5" s="178" cm="1">
        <f t="array" ref="AC5">IFERROR(VLOOKUP($A5,PESOS!$A:$AZ,COLUMN(Q:Q),FALSE),"")</f>
        <v>10</v>
      </c>
      <c r="AD5" s="179"/>
      <c r="AE5" s="178" cm="1">
        <f t="array" ref="AE5">IFERROR(VLOOKUP($A5,PESOS!$A:$AZ,COLUMN(R:R),FALSE),"")</f>
        <v>0</v>
      </c>
      <c r="AF5" s="179"/>
      <c r="AG5" s="178" cm="1">
        <f t="array" ref="AG5">IFERROR(VLOOKUP($A5,PESOS!$A:$AZ,COLUMN(S:S),FALSE),"")</f>
        <v>5</v>
      </c>
      <c r="AH5" s="179"/>
      <c r="AI5" s="178" cm="1">
        <f t="array" ref="AI5">IFERROR(VLOOKUP($A5,PESOS!$A:$AZ,COLUMN(T:T),FALSE),"")</f>
        <v>0</v>
      </c>
      <c r="AJ5" s="179"/>
      <c r="AK5" s="178" cm="1">
        <f t="array" ref="AK5">IFERROR(VLOOKUP($A5,PESOS!$A:$AZ,COLUMN(U:U),FALSE),"")</f>
        <v>0</v>
      </c>
      <c r="AL5" s="179"/>
      <c r="AM5" s="178" cm="1">
        <f t="array" ref="AM5">IFERROR(VLOOKUP($A5,PESOS!$A:$AZ,COLUMN(V:V),FALSE),"")</f>
        <v>0</v>
      </c>
      <c r="AN5" s="179"/>
      <c r="AO5" s="22" cm="1">
        <f t="array" ref="AO5">IFERROR(VLOOKUP($A5,PESOS!$A:$AZ,COLUMN(W:W),FALSE),"")</f>
        <v>0</v>
      </c>
      <c r="AP5" s="178" cm="1">
        <f t="array" ref="AP5">IFERROR(VLOOKUP($A5,PESOS!$A:$AZ,COLUMN(X:X),FALSE),"")</f>
        <v>5</v>
      </c>
      <c r="AQ5" s="179"/>
      <c r="AR5" s="178" cm="1">
        <f t="array" ref="AR5">IFERROR(VLOOKUP($A5,PESOS!$A:$AZ,COLUMN(Y:Y),FALSE),"")</f>
        <v>5</v>
      </c>
      <c r="AS5" s="179"/>
      <c r="AT5" s="178" cm="1">
        <f t="array" ref="AT5">IFERROR(VLOOKUP($A5,PESOS!$A:$AZ,COLUMN(Z:Z),FALSE),"")</f>
        <v>0</v>
      </c>
      <c r="AU5" s="179"/>
      <c r="AV5" s="178" cm="1">
        <f t="array" ref="AV5">IFERROR(VLOOKUP($A5,PESOS!$A:$AZ,COLUMN(AA:AA),FALSE),"")</f>
        <v>0</v>
      </c>
      <c r="AW5" s="179"/>
      <c r="AX5" s="178" cm="1">
        <f t="array" ref="AX5">IFERROR(VLOOKUP($A5,PESOS!$A:$AZ,COLUMN(AB:AB),FALSE),"")</f>
        <v>0</v>
      </c>
      <c r="AY5" s="179"/>
      <c r="AZ5" s="178" cm="1">
        <f t="array" ref="AZ5">IFERROR(VLOOKUP($A5,PESOS!$A:$AZ,COLUMN(AC:AC),FALSE),"")</f>
        <v>0</v>
      </c>
      <c r="BA5" s="179"/>
      <c r="BB5" s="22" cm="1">
        <f t="array" ref="BB5">IFERROR(VLOOKUP($A5,PESOS!$A:$AZ,COLUMN(AD:AD),FALSE),"")</f>
        <v>0</v>
      </c>
      <c r="BC5" s="178" cm="1">
        <f t="array" ref="BC5">IFERROR(VLOOKUP($A5,PESOS!$A:$AZ,COLUMN(AE:AE),FALSE),"")</f>
        <v>5</v>
      </c>
      <c r="BD5" s="179"/>
      <c r="BE5" s="178" cm="1">
        <f t="array" ref="BE5">IFERROR(VLOOKUP($A5,PESOS!$A:$AZ,COLUMN(AF:AF),FALSE),"")</f>
        <v>0</v>
      </c>
      <c r="BF5" s="179"/>
      <c r="BG5" s="178" cm="1">
        <f t="array" ref="BG5">IFERROR(VLOOKUP($A5,PESOS!$A:$AZ,COLUMN(AG:AG),FALSE),"")</f>
        <v>0</v>
      </c>
      <c r="BH5" s="179"/>
      <c r="BI5" s="178" cm="1">
        <f t="array" ref="BI5">IFERROR(VLOOKUP($A5,PESOS!$A:$AZ,COLUMN(AH:AH),FALSE),"")</f>
        <v>0</v>
      </c>
      <c r="BJ5" s="179"/>
      <c r="BK5" s="178" cm="1">
        <f t="array" ref="BK5">IFERROR(VLOOKUP($A5,PESOS!$A:$AZ,COLUMN(AI:AI),FALSE),"")</f>
        <v>0</v>
      </c>
      <c r="BL5" s="179"/>
      <c r="BM5" s="178" cm="1">
        <f t="array" ref="BM5">IFERROR(VLOOKUP($A5,PESOS!$A:$AZ,COLUMN(AJ:AJ),FALSE),"")</f>
        <v>0</v>
      </c>
      <c r="BN5" s="179"/>
      <c r="BO5" s="22" cm="1">
        <f t="array" ref="BO5">IFERROR(VLOOKUP($A5,PESOS!$A:$AZ,COLUMN(AK:AK),FALSE),"")</f>
        <v>0</v>
      </c>
      <c r="BP5" s="178" cm="1">
        <f t="array" ref="BP5">IFERROR(VLOOKUP($A5,PESOS!$A:$AZ,COLUMN(AL:AL),FALSE),"")</f>
        <v>5</v>
      </c>
      <c r="BQ5" s="179"/>
      <c r="BR5" s="178" cm="1">
        <f t="array" ref="BR5">IFERROR(VLOOKUP($A5,PESOS!$A:$AZ,COLUMN(AM:AM),FALSE),"")</f>
        <v>0</v>
      </c>
      <c r="BS5" s="179"/>
      <c r="BT5" s="178" cm="1">
        <f t="array" ref="BT5">IFERROR(VLOOKUP($A5,PESOS!$A:$AZ,COLUMN(AN:AN),FALSE),"")</f>
        <v>0</v>
      </c>
      <c r="BU5" s="179"/>
      <c r="BV5" s="178" cm="1">
        <f t="array" ref="BV5">IFERROR(VLOOKUP($A5,PESOS!$A:$AZ,COLUMN(AO:AO),FALSE),"")</f>
        <v>0</v>
      </c>
      <c r="BW5" s="179"/>
      <c r="BX5" s="178" cm="1">
        <f t="array" ref="BX5">IFERROR(VLOOKUP($A5,PESOS!$A:$AZ,COLUMN(AP:AP),FALSE),"")</f>
        <v>0</v>
      </c>
      <c r="BY5" s="179"/>
      <c r="BZ5" s="178" cm="1">
        <f t="array" ref="BZ5">IFERROR(VLOOKUP($A5,PESOS!$A:$AZ,COLUMN(AQ:AQ),FALSE),"")</f>
        <v>0</v>
      </c>
      <c r="CA5" s="179"/>
      <c r="CB5" s="61">
        <f>SUM(C5:CA5)</f>
        <v>100</v>
      </c>
      <c r="CC5" s="9" t="s">
        <v>56</v>
      </c>
      <c r="CD5" s="184">
        <f>SUM(CB5:CB10)</f>
        <v>100</v>
      </c>
    </row>
    <row r="6" spans="1:82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178" t="str" cm="1">
        <f t="array" ref="C6">IFERROR(VLOOKUP($A6,PESOS!$A:$AZ,COLUMN(C:C),FALSE),"")</f>
        <v/>
      </c>
      <c r="D6" s="179"/>
      <c r="E6" s="178" t="str" cm="1">
        <f t="array" ref="E6">IFERROR(VLOOKUP($A6,PESOS!$A:$AZ,COLUMN(D:D),FALSE),"")</f>
        <v/>
      </c>
      <c r="F6" s="179"/>
      <c r="G6" s="178" t="str" cm="1">
        <f t="array" ref="G6">IFERROR(VLOOKUP($A6,PESOS!$A:$AZ,COLUMN(E:E),FALSE),"")</f>
        <v/>
      </c>
      <c r="H6" s="179"/>
      <c r="I6" s="178" t="str" cm="1">
        <f t="array" ref="I6">IFERROR(VLOOKUP($A6,PESOS!$A:$AZ,COLUMN(F:F),FALSE),"")</f>
        <v/>
      </c>
      <c r="J6" s="179"/>
      <c r="K6" s="178" t="str" cm="1">
        <f t="array" ref="K6">IFERROR(VLOOKUP($A6,PESOS!$A:$AZ,COLUMN(G:G),FALSE),"")</f>
        <v/>
      </c>
      <c r="L6" s="179"/>
      <c r="M6" s="178" t="str" cm="1">
        <f t="array" ref="M6">IFERROR(VLOOKUP($A6,PESOS!$A:$AZ,COLUMN(H:H),FALSE),"")</f>
        <v/>
      </c>
      <c r="N6" s="179"/>
      <c r="O6" s="22" t="str" cm="1">
        <f t="array" ref="O6">IFERROR(VLOOKUP($A6,PESOS!$A:$AZ,COLUMN(I:I),FALSE),"")</f>
        <v/>
      </c>
      <c r="P6" s="178" t="str" cm="1">
        <f t="array" ref="P6">IFERROR(VLOOKUP($A6,PESOS!$A:$AZ,COLUMN(J:J),FALSE),"")</f>
        <v/>
      </c>
      <c r="Q6" s="179"/>
      <c r="R6" s="178" t="str" cm="1">
        <f t="array" ref="R6">IFERROR(VLOOKUP($A6,PESOS!$A:$AZ,COLUMN(K:K),FALSE),"")</f>
        <v/>
      </c>
      <c r="S6" s="179"/>
      <c r="T6" s="178" t="str" cm="1">
        <f t="array" ref="T6">IFERROR(VLOOKUP($A6,PESOS!$A:$AZ,COLUMN(L:L),FALSE),"")</f>
        <v/>
      </c>
      <c r="U6" s="179"/>
      <c r="V6" s="178" t="str" cm="1">
        <f t="array" ref="V6">IFERROR(VLOOKUP($A6,PESOS!$A:$AZ,COLUMN(M:M),FALSE),"")</f>
        <v/>
      </c>
      <c r="W6" s="179"/>
      <c r="X6" s="178" t="str" cm="1">
        <f t="array" ref="X6">IFERROR(VLOOKUP($A6,PESOS!$A:$AZ,COLUMN(N:N),FALSE),"")</f>
        <v/>
      </c>
      <c r="Y6" s="179"/>
      <c r="Z6" s="178" t="str" cm="1">
        <f t="array" ref="Z6">IFERROR(VLOOKUP($A6,PESOS!$A:$AZ,COLUMN(O:O),FALSE),"")</f>
        <v/>
      </c>
      <c r="AA6" s="179"/>
      <c r="AB6" s="22" t="str" cm="1">
        <f t="array" ref="AB6">IFERROR(VLOOKUP($A6,PESOS!$A:$AZ,COLUMN(P:P),FALSE),"")</f>
        <v/>
      </c>
      <c r="AC6" s="178" t="str" cm="1">
        <f t="array" ref="AC6">IFERROR(VLOOKUP($A6,PESOS!$A:$AZ,COLUMN(Q:Q),FALSE),"")</f>
        <v/>
      </c>
      <c r="AD6" s="179"/>
      <c r="AE6" s="178" t="str" cm="1">
        <f t="array" ref="AE6">IFERROR(VLOOKUP($A6,PESOS!$A:$AZ,COLUMN(R:R),FALSE),"")</f>
        <v/>
      </c>
      <c r="AF6" s="179"/>
      <c r="AG6" s="178" t="str" cm="1">
        <f t="array" ref="AG6">IFERROR(VLOOKUP($A6,PESOS!$A:$AZ,COLUMN(S:S),FALSE),"")</f>
        <v/>
      </c>
      <c r="AH6" s="179"/>
      <c r="AI6" s="178" t="str" cm="1">
        <f t="array" ref="AI6">IFERROR(VLOOKUP($A6,PESOS!$A:$AZ,COLUMN(T:T),FALSE),"")</f>
        <v/>
      </c>
      <c r="AJ6" s="179"/>
      <c r="AK6" s="178" t="str" cm="1">
        <f t="array" ref="AK6">IFERROR(VLOOKUP($A6,PESOS!$A:$AZ,COLUMN(U:U),FALSE),"")</f>
        <v/>
      </c>
      <c r="AL6" s="179"/>
      <c r="AM6" s="178" t="str" cm="1">
        <f t="array" ref="AM6">IFERROR(VLOOKUP($A6,PESOS!$A:$AZ,COLUMN(V:V),FALSE),"")</f>
        <v/>
      </c>
      <c r="AN6" s="179"/>
      <c r="AO6" s="22" t="str" cm="1">
        <f t="array" ref="AO6">IFERROR(VLOOKUP($A6,PESOS!$A:$AZ,COLUMN(W:W),FALSE),"")</f>
        <v/>
      </c>
      <c r="AP6" s="178" t="str" cm="1">
        <f t="array" ref="AP6">IFERROR(VLOOKUP($A6,PESOS!$A:$AZ,COLUMN(X:X),FALSE),"")</f>
        <v/>
      </c>
      <c r="AQ6" s="179"/>
      <c r="AR6" s="178" t="str" cm="1">
        <f t="array" ref="AR6">IFERROR(VLOOKUP($A6,PESOS!$A:$AZ,COLUMN(Y:Y),FALSE),"")</f>
        <v/>
      </c>
      <c r="AS6" s="179"/>
      <c r="AT6" s="178" t="str" cm="1">
        <f t="array" ref="AT6">IFERROR(VLOOKUP($A6,PESOS!$A:$AZ,COLUMN(Z:Z),FALSE),"")</f>
        <v/>
      </c>
      <c r="AU6" s="179"/>
      <c r="AV6" s="178" t="str" cm="1">
        <f t="array" ref="AV6">IFERROR(VLOOKUP($A6,PESOS!$A:$AZ,COLUMN(AA:AA),FALSE),"")</f>
        <v/>
      </c>
      <c r="AW6" s="179"/>
      <c r="AX6" s="178" t="str" cm="1">
        <f t="array" ref="AX6">IFERROR(VLOOKUP($A6,PESOS!$A:$AZ,COLUMN(AB:AB),FALSE),"")</f>
        <v/>
      </c>
      <c r="AY6" s="179"/>
      <c r="AZ6" s="178" t="str" cm="1">
        <f t="array" ref="AZ6">IFERROR(VLOOKUP($A6,PESOS!$A:$AZ,COLUMN(AC:AC),FALSE),"")</f>
        <v/>
      </c>
      <c r="BA6" s="179"/>
      <c r="BB6" s="22" t="str" cm="1">
        <f t="array" ref="BB6">IFERROR(VLOOKUP($A6,PESOS!$A:$AZ,COLUMN(AD:AD),FALSE),"")</f>
        <v/>
      </c>
      <c r="BC6" s="178" t="str" cm="1">
        <f t="array" ref="BC6">IFERROR(VLOOKUP($A6,PESOS!$A:$AZ,COLUMN(AE:AE),FALSE),"")</f>
        <v/>
      </c>
      <c r="BD6" s="179"/>
      <c r="BE6" s="178" t="str" cm="1">
        <f t="array" ref="BE6">IFERROR(VLOOKUP($A6,PESOS!$A:$AZ,COLUMN(AF:AF),FALSE),"")</f>
        <v/>
      </c>
      <c r="BF6" s="179"/>
      <c r="BG6" s="178" t="str" cm="1">
        <f t="array" ref="BG6">IFERROR(VLOOKUP($A6,PESOS!$A:$AZ,COLUMN(AG:AG),FALSE),"")</f>
        <v/>
      </c>
      <c r="BH6" s="179"/>
      <c r="BI6" s="178" t="str" cm="1">
        <f t="array" ref="BI6">IFERROR(VLOOKUP($A6,PESOS!$A:$AZ,COLUMN(AH:AH),FALSE),"")</f>
        <v/>
      </c>
      <c r="BJ6" s="179"/>
      <c r="BK6" s="178" t="str" cm="1">
        <f t="array" ref="BK6">IFERROR(VLOOKUP($A6,PESOS!$A:$AZ,COLUMN(AI:AI),FALSE),"")</f>
        <v/>
      </c>
      <c r="BL6" s="179"/>
      <c r="BM6" s="178" t="str" cm="1">
        <f t="array" ref="BM6">IFERROR(VLOOKUP($A6,PESOS!$A:$AZ,COLUMN(AJ:AJ),FALSE),"")</f>
        <v/>
      </c>
      <c r="BN6" s="179"/>
      <c r="BO6" s="22" t="str" cm="1">
        <f t="array" ref="BO6">IFERROR(VLOOKUP($A6,PESOS!$A:$AZ,COLUMN(AK:AK),FALSE),"")</f>
        <v/>
      </c>
      <c r="BP6" s="178" t="str" cm="1">
        <f t="array" ref="BP6">IFERROR(VLOOKUP($A6,PESOS!$A:$AZ,COLUMN(AL:AL),FALSE),"")</f>
        <v/>
      </c>
      <c r="BQ6" s="179"/>
      <c r="BR6" s="178" t="str" cm="1">
        <f t="array" ref="BR6">IFERROR(VLOOKUP($A6,PESOS!$A:$AZ,COLUMN(AM:AM),FALSE),"")</f>
        <v/>
      </c>
      <c r="BS6" s="179"/>
      <c r="BT6" s="178" t="str" cm="1">
        <f t="array" ref="BT6">IFERROR(VLOOKUP($A6,PESOS!$A:$AZ,COLUMN(AN:AN),FALSE),"")</f>
        <v/>
      </c>
      <c r="BU6" s="179"/>
      <c r="BV6" s="178" t="str" cm="1">
        <f t="array" ref="BV6">IFERROR(VLOOKUP($A6,PESOS!$A:$AZ,COLUMN(AO:AO),FALSE),"")</f>
        <v/>
      </c>
      <c r="BW6" s="179"/>
      <c r="BX6" s="178" t="str" cm="1">
        <f t="array" ref="BX6">IFERROR(VLOOKUP($A6,PESOS!$A:$AZ,COLUMN(AP:AP),FALSE),"")</f>
        <v/>
      </c>
      <c r="BY6" s="179"/>
      <c r="BZ6" s="178" t="str" cm="1">
        <f t="array" ref="BZ6">IFERROR(VLOOKUP($A6,PESOS!$A:$AZ,COLUMN(AQ:AQ),FALSE),"")</f>
        <v/>
      </c>
      <c r="CA6" s="179"/>
      <c r="CB6" s="61">
        <f t="shared" ref="CB6:CB10" si="0">SUM(C6:CA6)</f>
        <v>0</v>
      </c>
      <c r="CC6" s="9" t="s">
        <v>56</v>
      </c>
      <c r="CD6" s="185"/>
    </row>
    <row r="7" spans="1:82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178" t="str" cm="1">
        <f t="array" ref="C7">IFERROR(VLOOKUP($A7,PESOS!$A:$AZ,COLUMN(C:C),FALSE),"")</f>
        <v/>
      </c>
      <c r="D7" s="179"/>
      <c r="E7" s="178" t="str" cm="1">
        <f t="array" ref="E7">IFERROR(VLOOKUP($A7,PESOS!$A:$AZ,COLUMN(D:D),FALSE),"")</f>
        <v/>
      </c>
      <c r="F7" s="179"/>
      <c r="G7" s="178" t="str" cm="1">
        <f t="array" ref="G7">IFERROR(VLOOKUP($A7,PESOS!$A:$AZ,COLUMN(E:E),FALSE),"")</f>
        <v/>
      </c>
      <c r="H7" s="179"/>
      <c r="I7" s="178" t="str" cm="1">
        <f t="array" ref="I7">IFERROR(VLOOKUP($A7,PESOS!$A:$AZ,COLUMN(F:F),FALSE),"")</f>
        <v/>
      </c>
      <c r="J7" s="179"/>
      <c r="K7" s="178" t="str" cm="1">
        <f t="array" ref="K7">IFERROR(VLOOKUP($A7,PESOS!$A:$AZ,COLUMN(G:G),FALSE),"")</f>
        <v/>
      </c>
      <c r="L7" s="179"/>
      <c r="M7" s="178" t="str" cm="1">
        <f t="array" ref="M7">IFERROR(VLOOKUP($A7,PESOS!$A:$AZ,COLUMN(H:H),FALSE),"")</f>
        <v/>
      </c>
      <c r="N7" s="179"/>
      <c r="O7" s="22" t="str" cm="1">
        <f t="array" ref="O7">IFERROR(VLOOKUP($A7,PESOS!$A:$AZ,COLUMN(I:I),FALSE),"")</f>
        <v/>
      </c>
      <c r="P7" s="178" t="str" cm="1">
        <f t="array" ref="P7">IFERROR(VLOOKUP($A7,PESOS!$A:$AZ,COLUMN(J:J),FALSE),"")</f>
        <v/>
      </c>
      <c r="Q7" s="179"/>
      <c r="R7" s="178" t="str" cm="1">
        <f t="array" ref="R7">IFERROR(VLOOKUP($A7,PESOS!$A:$AZ,COLUMN(K:K),FALSE),"")</f>
        <v/>
      </c>
      <c r="S7" s="179"/>
      <c r="T7" s="178" t="str" cm="1">
        <f t="array" ref="T7">IFERROR(VLOOKUP($A7,PESOS!$A:$AZ,COLUMN(L:L),FALSE),"")</f>
        <v/>
      </c>
      <c r="U7" s="179"/>
      <c r="V7" s="178" t="str" cm="1">
        <f t="array" ref="V7">IFERROR(VLOOKUP($A7,PESOS!$A:$AZ,COLUMN(M:M),FALSE),"")</f>
        <v/>
      </c>
      <c r="W7" s="179"/>
      <c r="X7" s="178" t="str" cm="1">
        <f t="array" ref="X7">IFERROR(VLOOKUP($A7,PESOS!$A:$AZ,COLUMN(N:N),FALSE),"")</f>
        <v/>
      </c>
      <c r="Y7" s="179"/>
      <c r="Z7" s="178" t="str" cm="1">
        <f t="array" ref="Z7">IFERROR(VLOOKUP($A7,PESOS!$A:$AZ,COLUMN(O:O),FALSE),"")</f>
        <v/>
      </c>
      <c r="AA7" s="179"/>
      <c r="AB7" s="22" t="str" cm="1">
        <f t="array" ref="AB7">IFERROR(VLOOKUP($A7,PESOS!$A:$AZ,COLUMN(P:P),FALSE),"")</f>
        <v/>
      </c>
      <c r="AC7" s="178" t="str" cm="1">
        <f t="array" ref="AC7">IFERROR(VLOOKUP($A7,PESOS!$A:$AZ,COLUMN(Q:Q),FALSE),"")</f>
        <v/>
      </c>
      <c r="AD7" s="179"/>
      <c r="AE7" s="178" t="str" cm="1">
        <f t="array" ref="AE7">IFERROR(VLOOKUP($A7,PESOS!$A:$AZ,COLUMN(R:R),FALSE),"")</f>
        <v/>
      </c>
      <c r="AF7" s="179"/>
      <c r="AG7" s="178" t="str" cm="1">
        <f t="array" ref="AG7">IFERROR(VLOOKUP($A7,PESOS!$A:$AZ,COLUMN(S:S),FALSE),"")</f>
        <v/>
      </c>
      <c r="AH7" s="179"/>
      <c r="AI7" s="178" t="str" cm="1">
        <f t="array" ref="AI7">IFERROR(VLOOKUP($A7,PESOS!$A:$AZ,COLUMN(T:T),FALSE),"")</f>
        <v/>
      </c>
      <c r="AJ7" s="179"/>
      <c r="AK7" s="178" t="str" cm="1">
        <f t="array" ref="AK7">IFERROR(VLOOKUP($A7,PESOS!$A:$AZ,COLUMN(U:U),FALSE),"")</f>
        <v/>
      </c>
      <c r="AL7" s="179"/>
      <c r="AM7" s="178" t="str" cm="1">
        <f t="array" ref="AM7">IFERROR(VLOOKUP($A7,PESOS!$A:$AZ,COLUMN(V:V),FALSE),"")</f>
        <v/>
      </c>
      <c r="AN7" s="179"/>
      <c r="AO7" s="22" t="str" cm="1">
        <f t="array" ref="AO7">IFERROR(VLOOKUP($A7,PESOS!$A:$AZ,COLUMN(W:W),FALSE),"")</f>
        <v/>
      </c>
      <c r="AP7" s="178" t="str" cm="1">
        <f t="array" ref="AP7">IFERROR(VLOOKUP($A7,PESOS!$A:$AZ,COLUMN(X:X),FALSE),"")</f>
        <v/>
      </c>
      <c r="AQ7" s="179"/>
      <c r="AR7" s="178" t="str" cm="1">
        <f t="array" ref="AR7">IFERROR(VLOOKUP($A7,PESOS!$A:$AZ,COLUMN(Y:Y),FALSE),"")</f>
        <v/>
      </c>
      <c r="AS7" s="179"/>
      <c r="AT7" s="178" t="str" cm="1">
        <f t="array" ref="AT7">IFERROR(VLOOKUP($A7,PESOS!$A:$AZ,COLUMN(Z:Z),FALSE),"")</f>
        <v/>
      </c>
      <c r="AU7" s="179"/>
      <c r="AV7" s="178" t="str" cm="1">
        <f t="array" ref="AV7">IFERROR(VLOOKUP($A7,PESOS!$A:$AZ,COLUMN(AA:AA),FALSE),"")</f>
        <v/>
      </c>
      <c r="AW7" s="179"/>
      <c r="AX7" s="178" t="str" cm="1">
        <f t="array" ref="AX7">IFERROR(VLOOKUP($A7,PESOS!$A:$AZ,COLUMN(AB:AB),FALSE),"")</f>
        <v/>
      </c>
      <c r="AY7" s="179"/>
      <c r="AZ7" s="178" t="str" cm="1">
        <f t="array" ref="AZ7">IFERROR(VLOOKUP($A7,PESOS!$A:$AZ,COLUMN(AC:AC),FALSE),"")</f>
        <v/>
      </c>
      <c r="BA7" s="179"/>
      <c r="BB7" s="22" t="str" cm="1">
        <f t="array" ref="BB7">IFERROR(VLOOKUP($A7,PESOS!$A:$AZ,COLUMN(AD:AD),FALSE),"")</f>
        <v/>
      </c>
      <c r="BC7" s="178" t="str" cm="1">
        <f t="array" ref="BC7">IFERROR(VLOOKUP($A7,PESOS!$A:$AZ,COLUMN(AE:AE),FALSE),"")</f>
        <v/>
      </c>
      <c r="BD7" s="179"/>
      <c r="BE7" s="178" t="str" cm="1">
        <f t="array" ref="BE7">IFERROR(VLOOKUP($A7,PESOS!$A:$AZ,COLUMN(AF:AF),FALSE),"")</f>
        <v/>
      </c>
      <c r="BF7" s="179"/>
      <c r="BG7" s="178" t="str" cm="1">
        <f t="array" ref="BG7">IFERROR(VLOOKUP($A7,PESOS!$A:$AZ,COLUMN(AG:AG),FALSE),"")</f>
        <v/>
      </c>
      <c r="BH7" s="179"/>
      <c r="BI7" s="178" t="str" cm="1">
        <f t="array" ref="BI7">IFERROR(VLOOKUP($A7,PESOS!$A:$AZ,COLUMN(AH:AH),FALSE),"")</f>
        <v/>
      </c>
      <c r="BJ7" s="179"/>
      <c r="BK7" s="178" t="str" cm="1">
        <f t="array" ref="BK7">IFERROR(VLOOKUP($A7,PESOS!$A:$AZ,COLUMN(AI:AI),FALSE),"")</f>
        <v/>
      </c>
      <c r="BL7" s="179"/>
      <c r="BM7" s="178" t="str" cm="1">
        <f t="array" ref="BM7">IFERROR(VLOOKUP($A7,PESOS!$A:$AZ,COLUMN(AJ:AJ),FALSE),"")</f>
        <v/>
      </c>
      <c r="BN7" s="179"/>
      <c r="BO7" s="22" t="str" cm="1">
        <f t="array" ref="BO7">IFERROR(VLOOKUP($A7,PESOS!$A:$AZ,COLUMN(AK:AK),FALSE),"")</f>
        <v/>
      </c>
      <c r="BP7" s="178" t="str" cm="1">
        <f t="array" ref="BP7">IFERROR(VLOOKUP($A7,PESOS!$A:$AZ,COLUMN(AL:AL),FALSE),"")</f>
        <v/>
      </c>
      <c r="BQ7" s="179"/>
      <c r="BR7" s="178" t="str" cm="1">
        <f t="array" ref="BR7">IFERROR(VLOOKUP($A7,PESOS!$A:$AZ,COLUMN(AM:AM),FALSE),"")</f>
        <v/>
      </c>
      <c r="BS7" s="179"/>
      <c r="BT7" s="178" t="str" cm="1">
        <f t="array" ref="BT7">IFERROR(VLOOKUP($A7,PESOS!$A:$AZ,COLUMN(AN:AN),FALSE),"")</f>
        <v/>
      </c>
      <c r="BU7" s="179"/>
      <c r="BV7" s="178" t="str" cm="1">
        <f t="array" ref="BV7">IFERROR(VLOOKUP($A7,PESOS!$A:$AZ,COLUMN(AO:AO),FALSE),"")</f>
        <v/>
      </c>
      <c r="BW7" s="179"/>
      <c r="BX7" s="178" t="str" cm="1">
        <f t="array" ref="BX7">IFERROR(VLOOKUP($A7,PESOS!$A:$AZ,COLUMN(AP:AP),FALSE),"")</f>
        <v/>
      </c>
      <c r="BY7" s="179"/>
      <c r="BZ7" s="178" t="str" cm="1">
        <f t="array" ref="BZ7">IFERROR(VLOOKUP($A7,PESOS!$A:$AZ,COLUMN(AQ:AQ),FALSE),"")</f>
        <v/>
      </c>
      <c r="CA7" s="179"/>
      <c r="CB7" s="61">
        <f t="shared" si="0"/>
        <v>0</v>
      </c>
      <c r="CC7" s="9" t="s">
        <v>56</v>
      </c>
      <c r="CD7" s="185"/>
    </row>
    <row r="8" spans="1:82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178" t="str" cm="1">
        <f t="array" ref="C8">IFERROR(VLOOKUP($A8,PESOS!$A:$AZ,COLUMN(C:C),FALSE),"")</f>
        <v/>
      </c>
      <c r="D8" s="179"/>
      <c r="E8" s="178" t="str" cm="1">
        <f t="array" ref="E8">IFERROR(VLOOKUP($A8,PESOS!$A:$AZ,COLUMN(D:D),FALSE),"")</f>
        <v/>
      </c>
      <c r="F8" s="179"/>
      <c r="G8" s="178" t="str" cm="1">
        <f t="array" ref="G8">IFERROR(VLOOKUP($A8,PESOS!$A:$AZ,COLUMN(E:E),FALSE),"")</f>
        <v/>
      </c>
      <c r="H8" s="179"/>
      <c r="I8" s="178" t="str" cm="1">
        <f t="array" ref="I8">IFERROR(VLOOKUP($A8,PESOS!$A:$AZ,COLUMN(F:F),FALSE),"")</f>
        <v/>
      </c>
      <c r="J8" s="179"/>
      <c r="K8" s="178" t="str" cm="1">
        <f t="array" ref="K8">IFERROR(VLOOKUP($A8,PESOS!$A:$AZ,COLUMN(G:G),FALSE),"")</f>
        <v/>
      </c>
      <c r="L8" s="179"/>
      <c r="M8" s="178" t="str" cm="1">
        <f t="array" ref="M8">IFERROR(VLOOKUP($A8,PESOS!$A:$AZ,COLUMN(H:H),FALSE),"")</f>
        <v/>
      </c>
      <c r="N8" s="179"/>
      <c r="O8" s="22" t="str" cm="1">
        <f t="array" ref="O8">IFERROR(VLOOKUP($A8,PESOS!$A:$AZ,COLUMN(I:I),FALSE),"")</f>
        <v/>
      </c>
      <c r="P8" s="178" t="str" cm="1">
        <f t="array" ref="P8">IFERROR(VLOOKUP($A8,PESOS!$A:$AZ,COLUMN(J:J),FALSE),"")</f>
        <v/>
      </c>
      <c r="Q8" s="179"/>
      <c r="R8" s="178" t="str" cm="1">
        <f t="array" ref="R8">IFERROR(VLOOKUP($A8,PESOS!$A:$AZ,COLUMN(K:K),FALSE),"")</f>
        <v/>
      </c>
      <c r="S8" s="179"/>
      <c r="T8" s="178" t="str" cm="1">
        <f t="array" ref="T8">IFERROR(VLOOKUP($A8,PESOS!$A:$AZ,COLUMN(L:L),FALSE),"")</f>
        <v/>
      </c>
      <c r="U8" s="179"/>
      <c r="V8" s="178" t="str" cm="1">
        <f t="array" ref="V8">IFERROR(VLOOKUP($A8,PESOS!$A:$AZ,COLUMN(M:M),FALSE),"")</f>
        <v/>
      </c>
      <c r="W8" s="179"/>
      <c r="X8" s="178" t="str" cm="1">
        <f t="array" ref="X8">IFERROR(VLOOKUP($A8,PESOS!$A:$AZ,COLUMN(N:N),FALSE),"")</f>
        <v/>
      </c>
      <c r="Y8" s="179"/>
      <c r="Z8" s="178" t="str" cm="1">
        <f t="array" ref="Z8">IFERROR(VLOOKUP($A8,PESOS!$A:$AZ,COLUMN(O:O),FALSE),"")</f>
        <v/>
      </c>
      <c r="AA8" s="179"/>
      <c r="AB8" s="22" t="str" cm="1">
        <f t="array" ref="AB8">IFERROR(VLOOKUP($A8,PESOS!$A:$AZ,COLUMN(P:P),FALSE),"")</f>
        <v/>
      </c>
      <c r="AC8" s="178" t="str" cm="1">
        <f t="array" ref="AC8">IFERROR(VLOOKUP($A8,PESOS!$A:$AZ,COLUMN(Q:Q),FALSE),"")</f>
        <v/>
      </c>
      <c r="AD8" s="179"/>
      <c r="AE8" s="178" t="str" cm="1">
        <f t="array" ref="AE8">IFERROR(VLOOKUP($A8,PESOS!$A:$AZ,COLUMN(R:R),FALSE),"")</f>
        <v/>
      </c>
      <c r="AF8" s="179"/>
      <c r="AG8" s="178" t="str" cm="1">
        <f t="array" ref="AG8">IFERROR(VLOOKUP($A8,PESOS!$A:$AZ,COLUMN(S:S),FALSE),"")</f>
        <v/>
      </c>
      <c r="AH8" s="179"/>
      <c r="AI8" s="178" t="str" cm="1">
        <f t="array" ref="AI8">IFERROR(VLOOKUP($A8,PESOS!$A:$AZ,COLUMN(T:T),FALSE),"")</f>
        <v/>
      </c>
      <c r="AJ8" s="179"/>
      <c r="AK8" s="178" t="str" cm="1">
        <f t="array" ref="AK8">IFERROR(VLOOKUP($A8,PESOS!$A:$AZ,COLUMN(U:U),FALSE),"")</f>
        <v/>
      </c>
      <c r="AL8" s="179"/>
      <c r="AM8" s="178" t="str" cm="1">
        <f t="array" ref="AM8">IFERROR(VLOOKUP($A8,PESOS!$A:$AZ,COLUMN(V:V),FALSE),"")</f>
        <v/>
      </c>
      <c r="AN8" s="179"/>
      <c r="AO8" s="22" t="str" cm="1">
        <f t="array" ref="AO8">IFERROR(VLOOKUP($A8,PESOS!$A:$AZ,COLUMN(W:W),FALSE),"")</f>
        <v/>
      </c>
      <c r="AP8" s="178" t="str" cm="1">
        <f t="array" ref="AP8">IFERROR(VLOOKUP($A8,PESOS!$A:$AZ,COLUMN(X:X),FALSE),"")</f>
        <v/>
      </c>
      <c r="AQ8" s="179"/>
      <c r="AR8" s="178" t="str" cm="1">
        <f t="array" ref="AR8">IFERROR(VLOOKUP($A8,PESOS!$A:$AZ,COLUMN(Y:Y),FALSE),"")</f>
        <v/>
      </c>
      <c r="AS8" s="179"/>
      <c r="AT8" s="178" t="str" cm="1">
        <f t="array" ref="AT8">IFERROR(VLOOKUP($A8,PESOS!$A:$AZ,COLUMN(Z:Z),FALSE),"")</f>
        <v/>
      </c>
      <c r="AU8" s="179"/>
      <c r="AV8" s="178" t="str" cm="1">
        <f t="array" ref="AV8">IFERROR(VLOOKUP($A8,PESOS!$A:$AZ,COLUMN(AA:AA),FALSE),"")</f>
        <v/>
      </c>
      <c r="AW8" s="179"/>
      <c r="AX8" s="178" t="str" cm="1">
        <f t="array" ref="AX8">IFERROR(VLOOKUP($A8,PESOS!$A:$AZ,COLUMN(AB:AB),FALSE),"")</f>
        <v/>
      </c>
      <c r="AY8" s="179"/>
      <c r="AZ8" s="178" t="str" cm="1">
        <f t="array" ref="AZ8">IFERROR(VLOOKUP($A8,PESOS!$A:$AZ,COLUMN(AC:AC),FALSE),"")</f>
        <v/>
      </c>
      <c r="BA8" s="179"/>
      <c r="BB8" s="22" t="str" cm="1">
        <f t="array" ref="BB8">IFERROR(VLOOKUP($A8,PESOS!$A:$AZ,COLUMN(AD:AD),FALSE),"")</f>
        <v/>
      </c>
      <c r="BC8" s="178" t="str" cm="1">
        <f t="array" ref="BC8">IFERROR(VLOOKUP($A8,PESOS!$A:$AZ,COLUMN(AE:AE),FALSE),"")</f>
        <v/>
      </c>
      <c r="BD8" s="179"/>
      <c r="BE8" s="178" t="str" cm="1">
        <f t="array" ref="BE8">IFERROR(VLOOKUP($A8,PESOS!$A:$AZ,COLUMN(AF:AF),FALSE),"")</f>
        <v/>
      </c>
      <c r="BF8" s="179"/>
      <c r="BG8" s="178" t="str" cm="1">
        <f t="array" ref="BG8">IFERROR(VLOOKUP($A8,PESOS!$A:$AZ,COLUMN(AG:AG),FALSE),"")</f>
        <v/>
      </c>
      <c r="BH8" s="179"/>
      <c r="BI8" s="178" t="str" cm="1">
        <f t="array" ref="BI8">IFERROR(VLOOKUP($A8,PESOS!$A:$AZ,COLUMN(AH:AH),FALSE),"")</f>
        <v/>
      </c>
      <c r="BJ8" s="179"/>
      <c r="BK8" s="178" t="str" cm="1">
        <f t="array" ref="BK8">IFERROR(VLOOKUP($A8,PESOS!$A:$AZ,COLUMN(AI:AI),FALSE),"")</f>
        <v/>
      </c>
      <c r="BL8" s="179"/>
      <c r="BM8" s="178" t="str" cm="1">
        <f t="array" ref="BM8">IFERROR(VLOOKUP($A8,PESOS!$A:$AZ,COLUMN(AJ:AJ),FALSE),"")</f>
        <v/>
      </c>
      <c r="BN8" s="179"/>
      <c r="BO8" s="22" t="str" cm="1">
        <f t="array" ref="BO8">IFERROR(VLOOKUP($A8,PESOS!$A:$AZ,COLUMN(AK:AK),FALSE),"")</f>
        <v/>
      </c>
      <c r="BP8" s="178" t="str" cm="1">
        <f t="array" ref="BP8">IFERROR(VLOOKUP($A8,PESOS!$A:$AZ,COLUMN(AL:AL),FALSE),"")</f>
        <v/>
      </c>
      <c r="BQ8" s="179"/>
      <c r="BR8" s="178" t="str" cm="1">
        <f t="array" ref="BR8">IFERROR(VLOOKUP($A8,PESOS!$A:$AZ,COLUMN(AM:AM),FALSE),"")</f>
        <v/>
      </c>
      <c r="BS8" s="179"/>
      <c r="BT8" s="178" t="str" cm="1">
        <f t="array" ref="BT8">IFERROR(VLOOKUP($A8,PESOS!$A:$AZ,COLUMN(AN:AN),FALSE),"")</f>
        <v/>
      </c>
      <c r="BU8" s="179"/>
      <c r="BV8" s="178" t="str" cm="1">
        <f t="array" ref="BV8">IFERROR(VLOOKUP($A8,PESOS!$A:$AZ,COLUMN(AO:AO),FALSE),"")</f>
        <v/>
      </c>
      <c r="BW8" s="179"/>
      <c r="BX8" s="178" t="str" cm="1">
        <f t="array" ref="BX8">IFERROR(VLOOKUP($A8,PESOS!$A:$AZ,COLUMN(AP:AP),FALSE),"")</f>
        <v/>
      </c>
      <c r="BY8" s="179"/>
      <c r="BZ8" s="178" t="str" cm="1">
        <f t="array" ref="BZ8">IFERROR(VLOOKUP($A8,PESOS!$A:$AZ,COLUMN(AQ:AQ),FALSE),"")</f>
        <v/>
      </c>
      <c r="CA8" s="179"/>
      <c r="CB8" s="61">
        <f t="shared" si="0"/>
        <v>0</v>
      </c>
      <c r="CC8" s="9" t="s">
        <v>57</v>
      </c>
      <c r="CD8" s="185"/>
    </row>
    <row r="9" spans="1:82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178" t="str" cm="1">
        <f t="array" ref="C9">IFERROR(VLOOKUP($A9,PESOS!$A:$AZ,COLUMN(C:C),FALSE),"")</f>
        <v/>
      </c>
      <c r="D9" s="179"/>
      <c r="E9" s="178" t="str" cm="1">
        <f t="array" ref="E9">IFERROR(VLOOKUP($A9,PESOS!$A:$AZ,COLUMN(D:D),FALSE),"")</f>
        <v/>
      </c>
      <c r="F9" s="179"/>
      <c r="G9" s="178" t="str" cm="1">
        <f t="array" ref="G9">IFERROR(VLOOKUP($A9,PESOS!$A:$AZ,COLUMN(E:E),FALSE),"")</f>
        <v/>
      </c>
      <c r="H9" s="179"/>
      <c r="I9" s="178" t="str" cm="1">
        <f t="array" ref="I9">IFERROR(VLOOKUP($A9,PESOS!$A:$AZ,COLUMN(F:F),FALSE),"")</f>
        <v/>
      </c>
      <c r="J9" s="179"/>
      <c r="K9" s="178" t="str" cm="1">
        <f t="array" ref="K9">IFERROR(VLOOKUP($A9,PESOS!$A:$AZ,COLUMN(G:G),FALSE),"")</f>
        <v/>
      </c>
      <c r="L9" s="179"/>
      <c r="M9" s="178" t="str" cm="1">
        <f t="array" ref="M9">IFERROR(VLOOKUP($A9,PESOS!$A:$AZ,COLUMN(H:H),FALSE),"")</f>
        <v/>
      </c>
      <c r="N9" s="179"/>
      <c r="O9" s="22" t="str" cm="1">
        <f t="array" ref="O9">IFERROR(VLOOKUP($A9,PESOS!$A:$AZ,COLUMN(I:I),FALSE),"")</f>
        <v/>
      </c>
      <c r="P9" s="178" t="str" cm="1">
        <f t="array" ref="P9">IFERROR(VLOOKUP($A9,PESOS!$A:$AZ,COLUMN(J:J),FALSE),"")</f>
        <v/>
      </c>
      <c r="Q9" s="179"/>
      <c r="R9" s="178" t="str" cm="1">
        <f t="array" ref="R9">IFERROR(VLOOKUP($A9,PESOS!$A:$AZ,COLUMN(K:K),FALSE),"")</f>
        <v/>
      </c>
      <c r="S9" s="179"/>
      <c r="T9" s="178" t="str" cm="1">
        <f t="array" ref="T9">IFERROR(VLOOKUP($A9,PESOS!$A:$AZ,COLUMN(L:L),FALSE),"")</f>
        <v/>
      </c>
      <c r="U9" s="179"/>
      <c r="V9" s="178" t="str" cm="1">
        <f t="array" ref="V9">IFERROR(VLOOKUP($A9,PESOS!$A:$AZ,COLUMN(M:M),FALSE),"")</f>
        <v/>
      </c>
      <c r="W9" s="179"/>
      <c r="X9" s="178" t="str" cm="1">
        <f t="array" ref="X9">IFERROR(VLOOKUP($A9,PESOS!$A:$AZ,COLUMN(N:N),FALSE),"")</f>
        <v/>
      </c>
      <c r="Y9" s="179"/>
      <c r="Z9" s="178" t="str" cm="1">
        <f t="array" ref="Z9">IFERROR(VLOOKUP($A9,PESOS!$A:$AZ,COLUMN(O:O),FALSE),"")</f>
        <v/>
      </c>
      <c r="AA9" s="179"/>
      <c r="AB9" s="22" t="str" cm="1">
        <f t="array" ref="AB9">IFERROR(VLOOKUP($A9,PESOS!$A:$AZ,COLUMN(P:P),FALSE),"")</f>
        <v/>
      </c>
      <c r="AC9" s="178" t="str" cm="1">
        <f t="array" ref="AC9">IFERROR(VLOOKUP($A9,PESOS!$A:$AZ,COLUMN(Q:Q),FALSE),"")</f>
        <v/>
      </c>
      <c r="AD9" s="179"/>
      <c r="AE9" s="178" t="str" cm="1">
        <f t="array" ref="AE9">IFERROR(VLOOKUP($A9,PESOS!$A:$AZ,COLUMN(R:R),FALSE),"")</f>
        <v/>
      </c>
      <c r="AF9" s="179"/>
      <c r="AG9" s="178" t="str" cm="1">
        <f t="array" ref="AG9">IFERROR(VLOOKUP($A9,PESOS!$A:$AZ,COLUMN(S:S),FALSE),"")</f>
        <v/>
      </c>
      <c r="AH9" s="179"/>
      <c r="AI9" s="178" t="str" cm="1">
        <f t="array" ref="AI9">IFERROR(VLOOKUP($A9,PESOS!$A:$AZ,COLUMN(T:T),FALSE),"")</f>
        <v/>
      </c>
      <c r="AJ9" s="179"/>
      <c r="AK9" s="178" t="str" cm="1">
        <f t="array" ref="AK9">IFERROR(VLOOKUP($A9,PESOS!$A:$AZ,COLUMN(U:U),FALSE),"")</f>
        <v/>
      </c>
      <c r="AL9" s="179"/>
      <c r="AM9" s="178" t="str" cm="1">
        <f t="array" ref="AM9">IFERROR(VLOOKUP($A9,PESOS!$A:$AZ,COLUMN(V:V),FALSE),"")</f>
        <v/>
      </c>
      <c r="AN9" s="179"/>
      <c r="AO9" s="22" t="str" cm="1">
        <f t="array" ref="AO9">IFERROR(VLOOKUP($A9,PESOS!$A:$AZ,COLUMN(W:W),FALSE),"")</f>
        <v/>
      </c>
      <c r="AP9" s="178" t="str" cm="1">
        <f t="array" ref="AP9">IFERROR(VLOOKUP($A9,PESOS!$A:$AZ,COLUMN(X:X),FALSE),"")</f>
        <v/>
      </c>
      <c r="AQ9" s="179"/>
      <c r="AR9" s="178" t="str" cm="1">
        <f t="array" ref="AR9">IFERROR(VLOOKUP($A9,PESOS!$A:$AZ,COLUMN(Y:Y),FALSE),"")</f>
        <v/>
      </c>
      <c r="AS9" s="179"/>
      <c r="AT9" s="178" t="str" cm="1">
        <f t="array" ref="AT9">IFERROR(VLOOKUP($A9,PESOS!$A:$AZ,COLUMN(Z:Z),FALSE),"")</f>
        <v/>
      </c>
      <c r="AU9" s="179"/>
      <c r="AV9" s="178" t="str" cm="1">
        <f t="array" ref="AV9">IFERROR(VLOOKUP($A9,PESOS!$A:$AZ,COLUMN(AA:AA),FALSE),"")</f>
        <v/>
      </c>
      <c r="AW9" s="179"/>
      <c r="AX9" s="178" t="str" cm="1">
        <f t="array" ref="AX9">IFERROR(VLOOKUP($A9,PESOS!$A:$AZ,COLUMN(AB:AB),FALSE),"")</f>
        <v/>
      </c>
      <c r="AY9" s="179"/>
      <c r="AZ9" s="178" t="str" cm="1">
        <f t="array" ref="AZ9">IFERROR(VLOOKUP($A9,PESOS!$A:$AZ,COLUMN(AC:AC),FALSE),"")</f>
        <v/>
      </c>
      <c r="BA9" s="179"/>
      <c r="BB9" s="22" t="str" cm="1">
        <f t="array" ref="BB9">IFERROR(VLOOKUP($A9,PESOS!$A:$AZ,COLUMN(AD:AD),FALSE),"")</f>
        <v/>
      </c>
      <c r="BC9" s="178" t="str" cm="1">
        <f t="array" ref="BC9">IFERROR(VLOOKUP($A9,PESOS!$A:$AZ,COLUMN(AE:AE),FALSE),"")</f>
        <v/>
      </c>
      <c r="BD9" s="179"/>
      <c r="BE9" s="178" t="str" cm="1">
        <f t="array" ref="BE9">IFERROR(VLOOKUP($A9,PESOS!$A:$AZ,COLUMN(AF:AF),FALSE),"")</f>
        <v/>
      </c>
      <c r="BF9" s="179"/>
      <c r="BG9" s="178" t="str" cm="1">
        <f t="array" ref="BG9">IFERROR(VLOOKUP($A9,PESOS!$A:$AZ,COLUMN(AG:AG),FALSE),"")</f>
        <v/>
      </c>
      <c r="BH9" s="179"/>
      <c r="BI9" s="178" t="str" cm="1">
        <f t="array" ref="BI9">IFERROR(VLOOKUP($A9,PESOS!$A:$AZ,COLUMN(AH:AH),FALSE),"")</f>
        <v/>
      </c>
      <c r="BJ9" s="179"/>
      <c r="BK9" s="178" t="str" cm="1">
        <f t="array" ref="BK9">IFERROR(VLOOKUP($A9,PESOS!$A:$AZ,COLUMN(AI:AI),FALSE),"")</f>
        <v/>
      </c>
      <c r="BL9" s="179"/>
      <c r="BM9" s="178" t="str" cm="1">
        <f t="array" ref="BM9">IFERROR(VLOOKUP($A9,PESOS!$A:$AZ,COLUMN(AJ:AJ),FALSE),"")</f>
        <v/>
      </c>
      <c r="BN9" s="179"/>
      <c r="BO9" s="22" t="str" cm="1">
        <f t="array" ref="BO9">IFERROR(VLOOKUP($A9,PESOS!$A:$AZ,COLUMN(AK:AK),FALSE),"")</f>
        <v/>
      </c>
      <c r="BP9" s="178" t="str" cm="1">
        <f t="array" ref="BP9">IFERROR(VLOOKUP($A9,PESOS!$A:$AZ,COLUMN(AL:AL),FALSE),"")</f>
        <v/>
      </c>
      <c r="BQ9" s="179"/>
      <c r="BR9" s="178" t="str" cm="1">
        <f t="array" ref="BR9">IFERROR(VLOOKUP($A9,PESOS!$A:$AZ,COLUMN(AM:AM),FALSE),"")</f>
        <v/>
      </c>
      <c r="BS9" s="179"/>
      <c r="BT9" s="178" t="str" cm="1">
        <f t="array" ref="BT9">IFERROR(VLOOKUP($A9,PESOS!$A:$AZ,COLUMN(AN:AN),FALSE),"")</f>
        <v/>
      </c>
      <c r="BU9" s="179"/>
      <c r="BV9" s="178" t="str" cm="1">
        <f t="array" ref="BV9">IFERROR(VLOOKUP($A9,PESOS!$A:$AZ,COLUMN(AO:AO),FALSE),"")</f>
        <v/>
      </c>
      <c r="BW9" s="179"/>
      <c r="BX9" s="178" t="str" cm="1">
        <f t="array" ref="BX9">IFERROR(VLOOKUP($A9,PESOS!$A:$AZ,COLUMN(AP:AP),FALSE),"")</f>
        <v/>
      </c>
      <c r="BY9" s="179"/>
      <c r="BZ9" s="178" t="str" cm="1">
        <f t="array" ref="BZ9">IFERROR(VLOOKUP($A9,PESOS!$A:$AZ,COLUMN(AQ:AQ),FALSE),"")</f>
        <v/>
      </c>
      <c r="CA9" s="179"/>
      <c r="CB9" s="61">
        <f t="shared" si="0"/>
        <v>0</v>
      </c>
      <c r="CC9" s="9"/>
      <c r="CD9" s="185"/>
    </row>
    <row r="10" spans="1:82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178" t="str" cm="1">
        <f t="array" ref="C10">IFERROR(VLOOKUP($A10,PESOS!$A:$AZ,COLUMN(C:C),FALSE),"")</f>
        <v/>
      </c>
      <c r="D10" s="179"/>
      <c r="E10" s="178" t="str" cm="1">
        <f t="array" ref="E10">IFERROR(VLOOKUP($A10,PESOS!$A:$AZ,COLUMN(D:D),FALSE),"")</f>
        <v/>
      </c>
      <c r="F10" s="179"/>
      <c r="G10" s="178" t="str" cm="1">
        <f t="array" ref="G10">IFERROR(VLOOKUP($A10,PESOS!$A:$AZ,COLUMN(E:E),FALSE),"")</f>
        <v/>
      </c>
      <c r="H10" s="179"/>
      <c r="I10" s="178" t="str" cm="1">
        <f t="array" ref="I10">IFERROR(VLOOKUP($A10,PESOS!$A:$AZ,COLUMN(F:F),FALSE),"")</f>
        <v/>
      </c>
      <c r="J10" s="179"/>
      <c r="K10" s="178" t="str" cm="1">
        <f t="array" ref="K10">IFERROR(VLOOKUP($A10,PESOS!$A:$AZ,COLUMN(G:G),FALSE),"")</f>
        <v/>
      </c>
      <c r="L10" s="179"/>
      <c r="M10" s="178" t="str" cm="1">
        <f t="array" ref="M10">IFERROR(VLOOKUP($A10,PESOS!$A:$AZ,COLUMN(H:H),FALSE),"")</f>
        <v/>
      </c>
      <c r="N10" s="179"/>
      <c r="O10" s="22" t="str" cm="1">
        <f t="array" ref="O10">IFERROR(VLOOKUP($A10,PESOS!$A:$AZ,COLUMN(I:I),FALSE),"")</f>
        <v/>
      </c>
      <c r="P10" s="178" t="str" cm="1">
        <f t="array" ref="P10">IFERROR(VLOOKUP($A10,PESOS!$A:$AZ,COLUMN(J:J),FALSE),"")</f>
        <v/>
      </c>
      <c r="Q10" s="179"/>
      <c r="R10" s="178" t="str" cm="1">
        <f t="array" ref="R10">IFERROR(VLOOKUP($A10,PESOS!$A:$AZ,COLUMN(K:K),FALSE),"")</f>
        <v/>
      </c>
      <c r="S10" s="179"/>
      <c r="T10" s="178" t="str" cm="1">
        <f t="array" ref="T10">IFERROR(VLOOKUP($A10,PESOS!$A:$AZ,COLUMN(L:L),FALSE),"")</f>
        <v/>
      </c>
      <c r="U10" s="179"/>
      <c r="V10" s="178" t="str" cm="1">
        <f t="array" ref="V10">IFERROR(VLOOKUP($A10,PESOS!$A:$AZ,COLUMN(M:M),FALSE),"")</f>
        <v/>
      </c>
      <c r="W10" s="179"/>
      <c r="X10" s="178" t="str" cm="1">
        <f t="array" ref="X10">IFERROR(VLOOKUP($A10,PESOS!$A:$AZ,COLUMN(N:N),FALSE),"")</f>
        <v/>
      </c>
      <c r="Y10" s="179"/>
      <c r="Z10" s="178" t="str" cm="1">
        <f t="array" ref="Z10">IFERROR(VLOOKUP($A10,PESOS!$A:$AZ,COLUMN(O:O),FALSE),"")</f>
        <v/>
      </c>
      <c r="AA10" s="179"/>
      <c r="AB10" s="22" t="str" cm="1">
        <f t="array" ref="AB10">IFERROR(VLOOKUP($A10,PESOS!$A:$AZ,COLUMN(P:P),FALSE),"")</f>
        <v/>
      </c>
      <c r="AC10" s="178" t="str" cm="1">
        <f t="array" ref="AC10">IFERROR(VLOOKUP($A10,PESOS!$A:$AZ,COLUMN(Q:Q),FALSE),"")</f>
        <v/>
      </c>
      <c r="AD10" s="179"/>
      <c r="AE10" s="178" t="str" cm="1">
        <f t="array" ref="AE10">IFERROR(VLOOKUP($A10,PESOS!$A:$AZ,COLUMN(R:R),FALSE),"")</f>
        <v/>
      </c>
      <c r="AF10" s="179"/>
      <c r="AG10" s="178" t="str" cm="1">
        <f t="array" ref="AG10">IFERROR(VLOOKUP($A10,PESOS!$A:$AZ,COLUMN(S:S),FALSE),"")</f>
        <v/>
      </c>
      <c r="AH10" s="179"/>
      <c r="AI10" s="178" t="str" cm="1">
        <f t="array" ref="AI10">IFERROR(VLOOKUP($A10,PESOS!$A:$AZ,COLUMN(T:T),FALSE),"")</f>
        <v/>
      </c>
      <c r="AJ10" s="179"/>
      <c r="AK10" s="178" t="str" cm="1">
        <f t="array" ref="AK10">IFERROR(VLOOKUP($A10,PESOS!$A:$AZ,COLUMN(U:U),FALSE),"")</f>
        <v/>
      </c>
      <c r="AL10" s="179"/>
      <c r="AM10" s="178" t="str" cm="1">
        <f t="array" ref="AM10">IFERROR(VLOOKUP($A10,PESOS!$A:$AZ,COLUMN(V:V),FALSE),"")</f>
        <v/>
      </c>
      <c r="AN10" s="179"/>
      <c r="AO10" s="22" t="str" cm="1">
        <f t="array" ref="AO10">IFERROR(VLOOKUP($A10,PESOS!$A:$AZ,COLUMN(W:W),FALSE),"")</f>
        <v/>
      </c>
      <c r="AP10" s="178" t="str" cm="1">
        <f t="array" ref="AP10">IFERROR(VLOOKUP($A10,PESOS!$A:$AZ,COLUMN(X:X),FALSE),"")</f>
        <v/>
      </c>
      <c r="AQ10" s="179"/>
      <c r="AR10" s="178" t="str" cm="1">
        <f t="array" ref="AR10">IFERROR(VLOOKUP($A10,PESOS!$A:$AZ,COLUMN(Y:Y),FALSE),"")</f>
        <v/>
      </c>
      <c r="AS10" s="179"/>
      <c r="AT10" s="178" t="str" cm="1">
        <f t="array" ref="AT10">IFERROR(VLOOKUP($A10,PESOS!$A:$AZ,COLUMN(Z:Z),FALSE),"")</f>
        <v/>
      </c>
      <c r="AU10" s="179"/>
      <c r="AV10" s="178" t="str" cm="1">
        <f t="array" ref="AV10">IFERROR(VLOOKUP($A10,PESOS!$A:$AZ,COLUMN(AA:AA),FALSE),"")</f>
        <v/>
      </c>
      <c r="AW10" s="179"/>
      <c r="AX10" s="178" t="str" cm="1">
        <f t="array" ref="AX10">IFERROR(VLOOKUP($A10,PESOS!$A:$AZ,COLUMN(AB:AB),FALSE),"")</f>
        <v/>
      </c>
      <c r="AY10" s="179"/>
      <c r="AZ10" s="178" t="str" cm="1">
        <f t="array" ref="AZ10">IFERROR(VLOOKUP($A10,PESOS!$A:$AZ,COLUMN(AC:AC),FALSE),"")</f>
        <v/>
      </c>
      <c r="BA10" s="179"/>
      <c r="BB10" s="22" t="str" cm="1">
        <f t="array" ref="BB10">IFERROR(VLOOKUP($A10,PESOS!$A:$AZ,COLUMN(AD:AD),FALSE),"")</f>
        <v/>
      </c>
      <c r="BC10" s="178" t="str" cm="1">
        <f t="array" ref="BC10">IFERROR(VLOOKUP($A10,PESOS!$A:$AZ,COLUMN(AE:AE),FALSE),"")</f>
        <v/>
      </c>
      <c r="BD10" s="179"/>
      <c r="BE10" s="178" t="str" cm="1">
        <f t="array" ref="BE10">IFERROR(VLOOKUP($A10,PESOS!$A:$AZ,COLUMN(AF:AF),FALSE),"")</f>
        <v/>
      </c>
      <c r="BF10" s="179"/>
      <c r="BG10" s="178" t="str" cm="1">
        <f t="array" ref="BG10">IFERROR(VLOOKUP($A10,PESOS!$A:$AZ,COLUMN(AG:AG),FALSE),"")</f>
        <v/>
      </c>
      <c r="BH10" s="179"/>
      <c r="BI10" s="178" t="str" cm="1">
        <f t="array" ref="BI10">IFERROR(VLOOKUP($A10,PESOS!$A:$AZ,COLUMN(AH:AH),FALSE),"")</f>
        <v/>
      </c>
      <c r="BJ10" s="179"/>
      <c r="BK10" s="178" t="str" cm="1">
        <f t="array" ref="BK10">IFERROR(VLOOKUP($A10,PESOS!$A:$AZ,COLUMN(AI:AI),FALSE),"")</f>
        <v/>
      </c>
      <c r="BL10" s="179"/>
      <c r="BM10" s="178" t="str" cm="1">
        <f t="array" ref="BM10">IFERROR(VLOOKUP($A10,PESOS!$A:$AZ,COLUMN(AJ:AJ),FALSE),"")</f>
        <v/>
      </c>
      <c r="BN10" s="179"/>
      <c r="BO10" s="22" t="str" cm="1">
        <f t="array" ref="BO10">IFERROR(VLOOKUP($A10,PESOS!$A:$AZ,COLUMN(AK:AK),FALSE),"")</f>
        <v/>
      </c>
      <c r="BP10" s="178" t="str" cm="1">
        <f t="array" ref="BP10">IFERROR(VLOOKUP($A10,PESOS!$A:$AZ,COLUMN(AL:AL),FALSE),"")</f>
        <v/>
      </c>
      <c r="BQ10" s="179"/>
      <c r="BR10" s="178" t="str" cm="1">
        <f t="array" ref="BR10">IFERROR(VLOOKUP($A10,PESOS!$A:$AZ,COLUMN(AM:AM),FALSE),"")</f>
        <v/>
      </c>
      <c r="BS10" s="179"/>
      <c r="BT10" s="178" t="str" cm="1">
        <f t="array" ref="BT10">IFERROR(VLOOKUP($A10,PESOS!$A:$AZ,COLUMN(AN:AN),FALSE),"")</f>
        <v/>
      </c>
      <c r="BU10" s="179"/>
      <c r="BV10" s="178" t="str" cm="1">
        <f t="array" ref="BV10">IFERROR(VLOOKUP($A10,PESOS!$A:$AZ,COLUMN(AO:AO),FALSE),"")</f>
        <v/>
      </c>
      <c r="BW10" s="179"/>
      <c r="BX10" s="178" t="str" cm="1">
        <f t="array" ref="BX10">IFERROR(VLOOKUP($A10,PESOS!$A:$AZ,COLUMN(AP:AP),FALSE),"")</f>
        <v/>
      </c>
      <c r="BY10" s="179"/>
      <c r="BZ10" s="178" t="str" cm="1">
        <f t="array" ref="BZ10">IFERROR(VLOOKUP($A10,PESOS!$A:$AZ,COLUMN(AQ:AQ),FALSE),"")</f>
        <v/>
      </c>
      <c r="CA10" s="179"/>
      <c r="CB10" s="61">
        <f t="shared" si="0"/>
        <v>0</v>
      </c>
      <c r="CC10" s="8"/>
      <c r="CD10" s="185"/>
    </row>
    <row r="11" spans="1:82" ht="15" thickBot="1"/>
    <row r="12" spans="1:82">
      <c r="A12" s="26" t="s">
        <v>58</v>
      </c>
      <c r="B12" s="110" t="s">
        <v>59</v>
      </c>
      <c r="C12" s="186">
        <f t="shared" ref="C12:M12" si="1">SUM(C5:C10)</f>
        <v>10</v>
      </c>
      <c r="D12" s="187"/>
      <c r="E12" s="187">
        <f t="shared" si="1"/>
        <v>0</v>
      </c>
      <c r="F12" s="187"/>
      <c r="G12" s="187">
        <f t="shared" si="1"/>
        <v>25</v>
      </c>
      <c r="H12" s="187"/>
      <c r="I12" s="187">
        <f t="shared" si="1"/>
        <v>0</v>
      </c>
      <c r="J12" s="187"/>
      <c r="K12" s="187">
        <f t="shared" si="1"/>
        <v>0</v>
      </c>
      <c r="L12" s="187"/>
      <c r="M12" s="187">
        <f t="shared" si="1"/>
        <v>0</v>
      </c>
      <c r="N12" s="188"/>
      <c r="O12" s="112" t="s">
        <v>59</v>
      </c>
      <c r="P12" s="186">
        <f t="shared" ref="P12:Z12" si="2">SUM(P5:P10)</f>
        <v>15</v>
      </c>
      <c r="Q12" s="187"/>
      <c r="R12" s="187">
        <f t="shared" si="2"/>
        <v>10</v>
      </c>
      <c r="S12" s="187"/>
      <c r="T12" s="187">
        <f t="shared" si="2"/>
        <v>0</v>
      </c>
      <c r="U12" s="187"/>
      <c r="V12" s="187">
        <f t="shared" si="2"/>
        <v>0</v>
      </c>
      <c r="W12" s="187"/>
      <c r="X12" s="187">
        <f t="shared" si="2"/>
        <v>5</v>
      </c>
      <c r="Y12" s="187"/>
      <c r="Z12" s="187">
        <f t="shared" si="2"/>
        <v>0</v>
      </c>
      <c r="AA12" s="188"/>
      <c r="AB12" s="69" t="s">
        <v>59</v>
      </c>
      <c r="AC12" s="186">
        <f t="shared" ref="AC12:AM12" si="3">SUM(AC5:AC10)</f>
        <v>10</v>
      </c>
      <c r="AD12" s="187"/>
      <c r="AE12" s="187">
        <f t="shared" si="3"/>
        <v>0</v>
      </c>
      <c r="AF12" s="187"/>
      <c r="AG12" s="187">
        <f t="shared" si="3"/>
        <v>5</v>
      </c>
      <c r="AH12" s="187"/>
      <c r="AI12" s="187">
        <f t="shared" si="3"/>
        <v>0</v>
      </c>
      <c r="AJ12" s="187"/>
      <c r="AK12" s="187">
        <f t="shared" si="3"/>
        <v>0</v>
      </c>
      <c r="AL12" s="187"/>
      <c r="AM12" s="187">
        <f t="shared" si="3"/>
        <v>0</v>
      </c>
      <c r="AN12" s="188"/>
      <c r="AO12" s="69" t="s">
        <v>59</v>
      </c>
      <c r="AP12" s="186">
        <f t="shared" ref="AP12:AZ12" si="4">SUM(AP5:AP10)</f>
        <v>5</v>
      </c>
      <c r="AQ12" s="187"/>
      <c r="AR12" s="187">
        <f t="shared" si="4"/>
        <v>5</v>
      </c>
      <c r="AS12" s="187"/>
      <c r="AT12" s="187">
        <f t="shared" si="4"/>
        <v>0</v>
      </c>
      <c r="AU12" s="187"/>
      <c r="AV12" s="187">
        <f t="shared" si="4"/>
        <v>0</v>
      </c>
      <c r="AW12" s="187"/>
      <c r="AX12" s="187">
        <f t="shared" si="4"/>
        <v>0</v>
      </c>
      <c r="AY12" s="187"/>
      <c r="AZ12" s="187">
        <f t="shared" si="4"/>
        <v>0</v>
      </c>
      <c r="BA12" s="188"/>
      <c r="BB12" s="69" t="s">
        <v>59</v>
      </c>
      <c r="BC12" s="186">
        <f t="shared" ref="BC12:BM12" si="5">SUM(BC5:BC10)</f>
        <v>5</v>
      </c>
      <c r="BD12" s="187"/>
      <c r="BE12" s="187">
        <f t="shared" si="5"/>
        <v>0</v>
      </c>
      <c r="BF12" s="187"/>
      <c r="BG12" s="187">
        <f t="shared" si="5"/>
        <v>0</v>
      </c>
      <c r="BH12" s="187"/>
      <c r="BI12" s="187">
        <f t="shared" si="5"/>
        <v>0</v>
      </c>
      <c r="BJ12" s="187"/>
      <c r="BK12" s="187">
        <f t="shared" si="5"/>
        <v>0</v>
      </c>
      <c r="BL12" s="187"/>
      <c r="BM12" s="187">
        <f t="shared" si="5"/>
        <v>0</v>
      </c>
      <c r="BN12" s="187"/>
      <c r="BO12" s="69" t="s">
        <v>59</v>
      </c>
      <c r="BP12" s="186">
        <f t="shared" ref="BP12:BZ12" si="6">SUM(BP5:BP10)</f>
        <v>5</v>
      </c>
      <c r="BQ12" s="187"/>
      <c r="BR12" s="187">
        <f t="shared" si="6"/>
        <v>0</v>
      </c>
      <c r="BS12" s="187"/>
      <c r="BT12" s="187">
        <f t="shared" si="6"/>
        <v>0</v>
      </c>
      <c r="BU12" s="187"/>
      <c r="BV12" s="187">
        <f t="shared" si="6"/>
        <v>0</v>
      </c>
      <c r="BW12" s="187"/>
      <c r="BX12" s="187">
        <f t="shared" si="6"/>
        <v>0</v>
      </c>
      <c r="BY12" s="187"/>
      <c r="BZ12" s="187">
        <f t="shared" si="6"/>
        <v>0</v>
      </c>
      <c r="CA12" s="188"/>
      <c r="CB12" s="192">
        <f>SUM(B12:BZ12)</f>
        <v>100</v>
      </c>
      <c r="CC12" s="192"/>
      <c r="CD12" s="192"/>
    </row>
    <row r="13" spans="1:82" ht="15" thickBot="1">
      <c r="A13" s="26" t="s">
        <v>66</v>
      </c>
      <c r="B13" s="111" t="s">
        <v>59</v>
      </c>
      <c r="C13" s="191">
        <f>IFERROR(C12/$CD$5,)</f>
        <v>0.1</v>
      </c>
      <c r="D13" s="189"/>
      <c r="E13" s="189">
        <f>IFERROR(E12/$CD$5,)</f>
        <v>0</v>
      </c>
      <c r="F13" s="189"/>
      <c r="G13" s="189">
        <f>IFERROR(G12/$CD$5,)</f>
        <v>0.25</v>
      </c>
      <c r="H13" s="189"/>
      <c r="I13" s="189">
        <f>IFERROR(I12/$CD$5,)</f>
        <v>0</v>
      </c>
      <c r="J13" s="189"/>
      <c r="K13" s="189">
        <f>IFERROR(K12/$CD$5,)</f>
        <v>0</v>
      </c>
      <c r="L13" s="189"/>
      <c r="M13" s="189">
        <f>IFERROR(M12/$CD$5,)</f>
        <v>0</v>
      </c>
      <c r="N13" s="190"/>
      <c r="O13" s="113" t="s">
        <v>59</v>
      </c>
      <c r="P13" s="191">
        <f>IFERROR(P12/$CD$5,)</f>
        <v>0.15</v>
      </c>
      <c r="Q13" s="189"/>
      <c r="R13" s="189">
        <f t="shared" ref="R13" si="7">IFERROR(R12/$CD$5,)</f>
        <v>0.1</v>
      </c>
      <c r="S13" s="189"/>
      <c r="T13" s="189">
        <f t="shared" ref="T13" si="8">IFERROR(T12/$CD$5,)</f>
        <v>0</v>
      </c>
      <c r="U13" s="189"/>
      <c r="V13" s="189">
        <f t="shared" ref="V13" si="9">IFERROR(V12/$CD$5,)</f>
        <v>0</v>
      </c>
      <c r="W13" s="189"/>
      <c r="X13" s="189">
        <f t="shared" ref="X13" si="10">IFERROR(X12/$CD$5,)</f>
        <v>0.05</v>
      </c>
      <c r="Y13" s="189"/>
      <c r="Z13" s="189">
        <f t="shared" ref="Z13" si="11">IFERROR(Z12/$CD$5,)</f>
        <v>0</v>
      </c>
      <c r="AA13" s="190"/>
      <c r="AB13" s="70" t="s">
        <v>59</v>
      </c>
      <c r="AC13" s="191">
        <f>IFERROR(AC12/$CD$5,)</f>
        <v>0.1</v>
      </c>
      <c r="AD13" s="189"/>
      <c r="AE13" s="189">
        <f t="shared" ref="AE13" si="12">IFERROR(AE12/$CD$5,)</f>
        <v>0</v>
      </c>
      <c r="AF13" s="189"/>
      <c r="AG13" s="189">
        <f t="shared" ref="AG13" si="13">IFERROR(AG12/$CD$5,)</f>
        <v>0.05</v>
      </c>
      <c r="AH13" s="189"/>
      <c r="AI13" s="189">
        <f t="shared" ref="AI13" si="14">IFERROR(AI12/$CD$5,)</f>
        <v>0</v>
      </c>
      <c r="AJ13" s="189"/>
      <c r="AK13" s="189">
        <f t="shared" ref="AK13" si="15">IFERROR(AK12/$CD$5,)</f>
        <v>0</v>
      </c>
      <c r="AL13" s="189"/>
      <c r="AM13" s="189">
        <f t="shared" ref="AM13" si="16">IFERROR(AM12/$CD$5,)</f>
        <v>0</v>
      </c>
      <c r="AN13" s="190"/>
      <c r="AO13" s="70" t="s">
        <v>59</v>
      </c>
      <c r="AP13" s="191">
        <f>IFERROR(AP12/$CD$5,)</f>
        <v>0.05</v>
      </c>
      <c r="AQ13" s="189"/>
      <c r="AR13" s="189">
        <f t="shared" ref="AR13" si="17">IFERROR(AR12/$CD$5,)</f>
        <v>0.05</v>
      </c>
      <c r="AS13" s="189"/>
      <c r="AT13" s="189">
        <f t="shared" ref="AT13" si="18">IFERROR(AT12/$CD$5,)</f>
        <v>0</v>
      </c>
      <c r="AU13" s="189"/>
      <c r="AV13" s="189">
        <f t="shared" ref="AV13" si="19">IFERROR(AV12/$CD$5,)</f>
        <v>0</v>
      </c>
      <c r="AW13" s="189"/>
      <c r="AX13" s="189">
        <f t="shared" ref="AX13" si="20">IFERROR(AX12/$CD$5,)</f>
        <v>0</v>
      </c>
      <c r="AY13" s="189"/>
      <c r="AZ13" s="189">
        <f t="shared" ref="AZ13" si="21">IFERROR(AZ12/$CD$5,)</f>
        <v>0</v>
      </c>
      <c r="BA13" s="190"/>
      <c r="BB13" s="70" t="s">
        <v>59</v>
      </c>
      <c r="BC13" s="191">
        <f>IFERROR(BC12/$CD$5,)</f>
        <v>0.05</v>
      </c>
      <c r="BD13" s="189"/>
      <c r="BE13" s="191">
        <f t="shared" ref="BE13" si="22">IFERROR(BE12/$CD$5,)</f>
        <v>0</v>
      </c>
      <c r="BF13" s="189"/>
      <c r="BG13" s="191">
        <f t="shared" ref="BG13" si="23">IFERROR(BG12/$CD$5,)</f>
        <v>0</v>
      </c>
      <c r="BH13" s="189"/>
      <c r="BI13" s="191">
        <f t="shared" ref="BI13" si="24">IFERROR(BI12/$CD$5,)</f>
        <v>0</v>
      </c>
      <c r="BJ13" s="189"/>
      <c r="BK13" s="191">
        <f t="shared" ref="BK13" si="25">IFERROR(BK12/$CD$5,)</f>
        <v>0</v>
      </c>
      <c r="BL13" s="189"/>
      <c r="BM13" s="191">
        <f t="shared" ref="BM13" si="26">IFERROR(BM12/$CD$5,)</f>
        <v>0</v>
      </c>
      <c r="BN13" s="189"/>
      <c r="BO13" s="70" t="s">
        <v>59</v>
      </c>
      <c r="BP13" s="191">
        <f>IFERROR(BP12/$CD$5,)</f>
        <v>0.05</v>
      </c>
      <c r="BQ13" s="189"/>
      <c r="BR13" s="191">
        <f t="shared" ref="BR13" si="27">IFERROR(BR12/$CD$5,)</f>
        <v>0</v>
      </c>
      <c r="BS13" s="189"/>
      <c r="BT13" s="191">
        <f t="shared" ref="BT13" si="28">IFERROR(BT12/$CD$5,)</f>
        <v>0</v>
      </c>
      <c r="BU13" s="189"/>
      <c r="BV13" s="191">
        <f t="shared" ref="BV13" si="29">IFERROR(BV12/$CD$5,)</f>
        <v>0</v>
      </c>
      <c r="BW13" s="189"/>
      <c r="BX13" s="191">
        <f t="shared" ref="BX13" si="30">IFERROR(BX12/$CD$5,)</f>
        <v>0</v>
      </c>
      <c r="BY13" s="189"/>
      <c r="BZ13" s="191">
        <f t="shared" ref="BZ13" si="31">IFERROR(BZ12/$CD$5,)</f>
        <v>0</v>
      </c>
      <c r="CA13" s="189"/>
      <c r="CB13" s="75">
        <f>SUM(B13:BZ13)</f>
        <v>1.0000000000000002</v>
      </c>
      <c r="CC13" s="76"/>
      <c r="CD13" s="76"/>
    </row>
    <row r="14" spans="1:82" ht="16.2" thickBot="1">
      <c r="A14" s="27" t="s">
        <v>61</v>
      </c>
      <c r="B14" s="215">
        <f>SUM(C13:M13)</f>
        <v>0.35</v>
      </c>
      <c r="C14" s="216"/>
      <c r="D14" s="216"/>
      <c r="E14" s="216"/>
      <c r="F14" s="216"/>
      <c r="G14" s="216"/>
      <c r="H14" s="216"/>
      <c r="I14" s="216"/>
      <c r="J14" s="216"/>
      <c r="K14" s="216"/>
      <c r="L14" s="216"/>
      <c r="M14" s="216"/>
      <c r="N14" s="217"/>
      <c r="O14" s="215">
        <f t="shared" ref="O14" si="32">SUM(P13:Z13)</f>
        <v>0.3</v>
      </c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7"/>
      <c r="AB14" s="215">
        <f t="shared" ref="AB14" si="33">SUM(AC13:AM13)</f>
        <v>0.15000000000000002</v>
      </c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7"/>
      <c r="AO14" s="215">
        <f t="shared" ref="AO14" si="34">SUM(AP13:AZ13)</f>
        <v>0.1</v>
      </c>
      <c r="AP14" s="216"/>
      <c r="AQ14" s="216"/>
      <c r="AR14" s="216"/>
      <c r="AS14" s="216"/>
      <c r="AT14" s="216"/>
      <c r="AU14" s="216"/>
      <c r="AV14" s="216"/>
      <c r="AW14" s="216"/>
      <c r="AX14" s="216"/>
      <c r="AY14" s="216"/>
      <c r="AZ14" s="216"/>
      <c r="BA14" s="217"/>
      <c r="BB14" s="215">
        <f t="shared" ref="BB14" si="35">SUM(BC13:BM13)</f>
        <v>0.05</v>
      </c>
      <c r="BC14" s="216"/>
      <c r="BD14" s="216"/>
      <c r="BE14" s="216"/>
      <c r="BF14" s="216"/>
      <c r="BG14" s="216"/>
      <c r="BH14" s="216"/>
      <c r="BI14" s="216"/>
      <c r="BJ14" s="216"/>
      <c r="BK14" s="216"/>
      <c r="BL14" s="216"/>
      <c r="BM14" s="216"/>
      <c r="BN14" s="217"/>
      <c r="BO14" s="215">
        <f t="shared" ref="BO14" si="36">SUM(BP13:BZ13)</f>
        <v>0.05</v>
      </c>
      <c r="BP14" s="216"/>
      <c r="BQ14" s="216"/>
      <c r="BR14" s="216"/>
      <c r="BS14" s="216"/>
      <c r="BT14" s="216"/>
      <c r="BU14" s="216"/>
      <c r="BV14" s="216"/>
      <c r="BW14" s="216"/>
      <c r="BX14" s="216"/>
      <c r="BY14" s="216"/>
      <c r="BZ14" s="216"/>
      <c r="CA14" s="217"/>
      <c r="CB14" s="77">
        <f>SUM(B14:BZ14)</f>
        <v>1</v>
      </c>
      <c r="CC14" s="76"/>
      <c r="CD14" s="76"/>
    </row>
    <row r="15" spans="1:82">
      <c r="A15" s="28" t="s">
        <v>67</v>
      </c>
      <c r="B15" s="114" t="s">
        <v>59</v>
      </c>
      <c r="C15" s="193">
        <f>'1ª EVA'!C12+C12</f>
        <v>15</v>
      </c>
      <c r="D15" s="194"/>
      <c r="E15" s="195">
        <f>'1ª EVA'!E12+E12</f>
        <v>5</v>
      </c>
      <c r="F15" s="194"/>
      <c r="G15" s="195">
        <f>'1ª EVA'!G12+G12</f>
        <v>30</v>
      </c>
      <c r="H15" s="194"/>
      <c r="I15" s="195">
        <f>'1ª EVA'!I12+I12</f>
        <v>5</v>
      </c>
      <c r="J15" s="194"/>
      <c r="K15" s="195">
        <f>'1ª EVA'!K12+K12</f>
        <v>5</v>
      </c>
      <c r="L15" s="194"/>
      <c r="M15" s="195">
        <f>'1ª EVA'!M12+M12</f>
        <v>0</v>
      </c>
      <c r="N15" s="196"/>
      <c r="O15" s="116" t="s">
        <v>59</v>
      </c>
      <c r="P15" s="197">
        <f>'1ª EVA'!P12+P12</f>
        <v>20</v>
      </c>
      <c r="Q15" s="198"/>
      <c r="R15" s="198">
        <f>'1ª EVA'!R12+R12</f>
        <v>20</v>
      </c>
      <c r="S15" s="198"/>
      <c r="T15" s="198">
        <f>'1ª EVA'!T12+T12</f>
        <v>10</v>
      </c>
      <c r="U15" s="198"/>
      <c r="V15" s="198">
        <f>'1ª EVA'!V12+V12</f>
        <v>10</v>
      </c>
      <c r="W15" s="198"/>
      <c r="X15" s="198">
        <f>'1ª EVA'!X12+X12</f>
        <v>5</v>
      </c>
      <c r="Y15" s="198"/>
      <c r="Z15" s="198">
        <f>'1ª EVA'!Z12+Z12</f>
        <v>0</v>
      </c>
      <c r="AA15" s="199"/>
      <c r="AB15" s="67" t="s">
        <v>59</v>
      </c>
      <c r="AC15" s="197">
        <f>'1ª EVA'!AC12+AC12</f>
        <v>10</v>
      </c>
      <c r="AD15" s="198"/>
      <c r="AE15" s="198">
        <f>'1ª EVA'!AE12+AE12</f>
        <v>0</v>
      </c>
      <c r="AF15" s="198"/>
      <c r="AG15" s="198">
        <f>'1ª EVA'!AG12+AG12</f>
        <v>5</v>
      </c>
      <c r="AH15" s="198"/>
      <c r="AI15" s="198">
        <f>'1ª EVA'!AI12+AI12</f>
        <v>5</v>
      </c>
      <c r="AJ15" s="198"/>
      <c r="AK15" s="198">
        <f>'1ª EVA'!AK12+AK12</f>
        <v>5</v>
      </c>
      <c r="AL15" s="198"/>
      <c r="AM15" s="198">
        <f>'1ª EVA'!AM12+AM12</f>
        <v>0</v>
      </c>
      <c r="AN15" s="199"/>
      <c r="AO15" s="67" t="s">
        <v>59</v>
      </c>
      <c r="AP15" s="197">
        <f>'1ª EVA'!AP12+AP12</f>
        <v>10</v>
      </c>
      <c r="AQ15" s="198"/>
      <c r="AR15" s="198">
        <f>'1ª EVA'!AR12+AR12</f>
        <v>10</v>
      </c>
      <c r="AS15" s="198"/>
      <c r="AT15" s="198">
        <f>'1ª EVA'!AT12+AT12</f>
        <v>0</v>
      </c>
      <c r="AU15" s="198"/>
      <c r="AV15" s="198">
        <f>'1ª EVA'!AV12+AV12</f>
        <v>5</v>
      </c>
      <c r="AW15" s="198"/>
      <c r="AX15" s="198">
        <f>'1ª EVA'!AX12+AX12</f>
        <v>0</v>
      </c>
      <c r="AY15" s="198"/>
      <c r="AZ15" s="198">
        <f>'1ª EVA'!AZ12+AZ12</f>
        <v>0</v>
      </c>
      <c r="BA15" s="199"/>
      <c r="BB15" s="67" t="s">
        <v>59</v>
      </c>
      <c r="BC15" s="197">
        <f>'1ª EVA'!BC12+BC12</f>
        <v>5</v>
      </c>
      <c r="BD15" s="198"/>
      <c r="BE15" s="198">
        <f>'1ª EVA'!BE12+BE12</f>
        <v>0</v>
      </c>
      <c r="BF15" s="198"/>
      <c r="BG15" s="198">
        <f>'1ª EVA'!BG12+BG12</f>
        <v>0</v>
      </c>
      <c r="BH15" s="198"/>
      <c r="BI15" s="198">
        <f>'1ª EVA'!BI12+BI12</f>
        <v>15</v>
      </c>
      <c r="BJ15" s="198"/>
      <c r="BK15" s="198">
        <f>'1ª EVA'!BK12+BK12</f>
        <v>0</v>
      </c>
      <c r="BL15" s="198"/>
      <c r="BM15" s="198">
        <f>'1ª EVA'!BM12+BM12</f>
        <v>0</v>
      </c>
      <c r="BN15" s="199"/>
      <c r="BO15" s="67" t="s">
        <v>59</v>
      </c>
      <c r="BP15" s="197">
        <f>'1ª EVA'!BP12+BP12</f>
        <v>5</v>
      </c>
      <c r="BQ15" s="198"/>
      <c r="BR15" s="198">
        <f>'1ª EVA'!BR12+BR12</f>
        <v>0</v>
      </c>
      <c r="BS15" s="198"/>
      <c r="BT15" s="198">
        <f>'1ª EVA'!BT12+BT12</f>
        <v>0</v>
      </c>
      <c r="BU15" s="198"/>
      <c r="BV15" s="198">
        <f>'1ª EVA'!BV12+BV12</f>
        <v>0</v>
      </c>
      <c r="BW15" s="198"/>
      <c r="BX15" s="198">
        <f>'1ª EVA'!BX12+BX12</f>
        <v>0</v>
      </c>
      <c r="BY15" s="198"/>
      <c r="BZ15" s="198">
        <f>'1ª EVA'!BZ12+BZ12</f>
        <v>0</v>
      </c>
      <c r="CA15" s="199"/>
      <c r="CB15" s="203">
        <f>SUM(B15:BZ15)</f>
        <v>200</v>
      </c>
      <c r="CC15" s="203"/>
      <c r="CD15" s="203"/>
    </row>
    <row r="16" spans="1:82" ht="15" thickBot="1">
      <c r="A16" s="28" t="s">
        <v>68</v>
      </c>
      <c r="B16" s="115" t="s">
        <v>59</v>
      </c>
      <c r="C16" s="204">
        <f>IFERROR(C15/$CB$15,)</f>
        <v>7.4999999999999997E-2</v>
      </c>
      <c r="D16" s="205"/>
      <c r="E16" s="206">
        <f>IFERROR(E15/$CB$15,)</f>
        <v>2.5000000000000001E-2</v>
      </c>
      <c r="F16" s="205"/>
      <c r="G16" s="206">
        <f>IFERROR(G15/$CB$15,)</f>
        <v>0.15</v>
      </c>
      <c r="H16" s="205"/>
      <c r="I16" s="206">
        <f>IFERROR(I15/$CB$15,)</f>
        <v>2.5000000000000001E-2</v>
      </c>
      <c r="J16" s="205"/>
      <c r="K16" s="206">
        <f>IFERROR(K15/$CB$15,)</f>
        <v>2.5000000000000001E-2</v>
      </c>
      <c r="L16" s="205"/>
      <c r="M16" s="206">
        <f>IFERROR(M15/$CB$15,)</f>
        <v>0</v>
      </c>
      <c r="N16" s="207"/>
      <c r="O16" s="117" t="s">
        <v>59</v>
      </c>
      <c r="P16" s="202">
        <f>IFERROR(P15/$CB$15,)</f>
        <v>0.1</v>
      </c>
      <c r="Q16" s="200"/>
      <c r="R16" s="200">
        <f t="shared" ref="R16" si="37">IFERROR(R15/$CB$15,)</f>
        <v>0.1</v>
      </c>
      <c r="S16" s="200"/>
      <c r="T16" s="200">
        <f t="shared" ref="T16" si="38">IFERROR(T15/$CB$15,)</f>
        <v>0.05</v>
      </c>
      <c r="U16" s="200"/>
      <c r="V16" s="200">
        <f t="shared" ref="V16" si="39">IFERROR(V15/$CB$15,)</f>
        <v>0.05</v>
      </c>
      <c r="W16" s="200"/>
      <c r="X16" s="200">
        <f t="shared" ref="X16" si="40">IFERROR(X15/$CB$15,)</f>
        <v>2.5000000000000001E-2</v>
      </c>
      <c r="Y16" s="200"/>
      <c r="Z16" s="200">
        <f t="shared" ref="Z16" si="41">IFERROR(Z15/$CB$15,)</f>
        <v>0</v>
      </c>
      <c r="AA16" s="201"/>
      <c r="AB16" s="68" t="s">
        <v>59</v>
      </c>
      <c r="AC16" s="202">
        <f>IFERROR(AC15/$CB$15,)</f>
        <v>0.05</v>
      </c>
      <c r="AD16" s="200"/>
      <c r="AE16" s="200">
        <f t="shared" ref="AE16" si="42">IFERROR(AE15/$CB$15,)</f>
        <v>0</v>
      </c>
      <c r="AF16" s="200"/>
      <c r="AG16" s="200">
        <f t="shared" ref="AG16" si="43">IFERROR(AG15/$CB$15,)</f>
        <v>2.5000000000000001E-2</v>
      </c>
      <c r="AH16" s="200"/>
      <c r="AI16" s="200">
        <f t="shared" ref="AI16" si="44">IFERROR(AI15/$CB$15,)</f>
        <v>2.5000000000000001E-2</v>
      </c>
      <c r="AJ16" s="200"/>
      <c r="AK16" s="200">
        <f t="shared" ref="AK16" si="45">IFERROR(AK15/$CB$15,)</f>
        <v>2.5000000000000001E-2</v>
      </c>
      <c r="AL16" s="200"/>
      <c r="AM16" s="200">
        <f t="shared" ref="AM16" si="46">IFERROR(AM15/$CB$15,)</f>
        <v>0</v>
      </c>
      <c r="AN16" s="201"/>
      <c r="AO16" s="68" t="s">
        <v>59</v>
      </c>
      <c r="AP16" s="202">
        <f>IFERROR(AP15/$CB$15,)</f>
        <v>0.05</v>
      </c>
      <c r="AQ16" s="200"/>
      <c r="AR16" s="200">
        <f t="shared" ref="AR16" si="47">IFERROR(AR15/$CB$15,)</f>
        <v>0.05</v>
      </c>
      <c r="AS16" s="200"/>
      <c r="AT16" s="200">
        <f t="shared" ref="AT16" si="48">IFERROR(AT15/$CB$15,)</f>
        <v>0</v>
      </c>
      <c r="AU16" s="200"/>
      <c r="AV16" s="200">
        <f t="shared" ref="AV16" si="49">IFERROR(AV15/$CB$15,)</f>
        <v>2.5000000000000001E-2</v>
      </c>
      <c r="AW16" s="200"/>
      <c r="AX16" s="200">
        <f t="shared" ref="AX16" si="50">IFERROR(AX15/$CB$15,)</f>
        <v>0</v>
      </c>
      <c r="AY16" s="200"/>
      <c r="AZ16" s="200">
        <f t="shared" ref="AZ16" si="51">IFERROR(AZ15/$CB$15,)</f>
        <v>0</v>
      </c>
      <c r="BA16" s="201"/>
      <c r="BB16" s="68" t="s">
        <v>59</v>
      </c>
      <c r="BC16" s="202">
        <f>IFERROR(BC15/$CB$15,)</f>
        <v>2.5000000000000001E-2</v>
      </c>
      <c r="BD16" s="200"/>
      <c r="BE16" s="200">
        <f t="shared" ref="BE16" si="52">IFERROR(BE15/$CB$15,)</f>
        <v>0</v>
      </c>
      <c r="BF16" s="200"/>
      <c r="BG16" s="200">
        <f t="shared" ref="BG16" si="53">IFERROR(BG15/$CB$15,)</f>
        <v>0</v>
      </c>
      <c r="BH16" s="200"/>
      <c r="BI16" s="200">
        <f t="shared" ref="BI16" si="54">IFERROR(BI15/$CB$15,)</f>
        <v>7.4999999999999997E-2</v>
      </c>
      <c r="BJ16" s="200"/>
      <c r="BK16" s="221">
        <f t="shared" ref="BK16" si="55">IFERROR(BK15/$CB$15,)</f>
        <v>0</v>
      </c>
      <c r="BL16" s="221"/>
      <c r="BM16" s="200">
        <f t="shared" ref="BM16" si="56">IFERROR(BM15/$CB$15,)</f>
        <v>0</v>
      </c>
      <c r="BN16" s="201"/>
      <c r="BO16" s="68" t="s">
        <v>59</v>
      </c>
      <c r="BP16" s="202">
        <f>IFERROR(BP15/$CB$15,)</f>
        <v>2.5000000000000001E-2</v>
      </c>
      <c r="BQ16" s="200"/>
      <c r="BR16" s="200">
        <f t="shared" ref="BR16" si="57">IFERROR(BR15/$CB$15,)</f>
        <v>0</v>
      </c>
      <c r="BS16" s="200"/>
      <c r="BT16" s="200">
        <f t="shared" ref="BT16" si="58">IFERROR(BT15/$CB$15,)</f>
        <v>0</v>
      </c>
      <c r="BU16" s="200"/>
      <c r="BV16" s="200">
        <f t="shared" ref="BV16" si="59">IFERROR(BV15/$CB$15,)</f>
        <v>0</v>
      </c>
      <c r="BW16" s="200"/>
      <c r="BX16" s="200">
        <f t="shared" ref="BX16" si="60">IFERROR(BX15/$CB$15,)</f>
        <v>0</v>
      </c>
      <c r="BY16" s="200"/>
      <c r="BZ16" s="200">
        <f t="shared" ref="BZ16" si="61">IFERROR(BZ15/$CB$15,)</f>
        <v>0</v>
      </c>
      <c r="CA16" s="201"/>
      <c r="CB16" s="78">
        <f t="shared" ref="CB16:CB17" si="62">SUM(B16:BZ16)</f>
        <v>1.0000000000000002</v>
      </c>
      <c r="CC16" s="76"/>
      <c r="CD16" s="76"/>
    </row>
    <row r="17" spans="1:82" ht="16.2" thickBot="1">
      <c r="A17" s="32" t="s">
        <v>69</v>
      </c>
      <c r="B17" s="218">
        <f>SUM(C16:M16)</f>
        <v>0.30000000000000004</v>
      </c>
      <c r="C17" s="219"/>
      <c r="D17" s="219"/>
      <c r="E17" s="219"/>
      <c r="F17" s="219"/>
      <c r="G17" s="219"/>
      <c r="H17" s="219"/>
      <c r="I17" s="219"/>
      <c r="J17" s="219"/>
      <c r="K17" s="219"/>
      <c r="L17" s="219"/>
      <c r="M17" s="219"/>
      <c r="N17" s="220"/>
      <c r="O17" s="218">
        <f>SUM(P16:Z16)</f>
        <v>0.32500000000000001</v>
      </c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  <c r="AA17" s="220"/>
      <c r="AB17" s="218">
        <f>SUM(AC16:AM16)</f>
        <v>0.125</v>
      </c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20"/>
      <c r="AO17" s="218">
        <f>SUM(AP16:AZ16)</f>
        <v>0.125</v>
      </c>
      <c r="AP17" s="219"/>
      <c r="AQ17" s="219"/>
      <c r="AR17" s="219"/>
      <c r="AS17" s="219"/>
      <c r="AT17" s="219"/>
      <c r="AU17" s="219"/>
      <c r="AV17" s="219"/>
      <c r="AW17" s="219"/>
      <c r="AX17" s="219"/>
      <c r="AY17" s="219"/>
      <c r="AZ17" s="219"/>
      <c r="BA17" s="220"/>
      <c r="BB17" s="218">
        <f>SUM(BC16:BM16)</f>
        <v>0.1</v>
      </c>
      <c r="BC17" s="219"/>
      <c r="BD17" s="219"/>
      <c r="BE17" s="219"/>
      <c r="BF17" s="219"/>
      <c r="BG17" s="219"/>
      <c r="BH17" s="219"/>
      <c r="BI17" s="219"/>
      <c r="BJ17" s="219"/>
      <c r="BK17" s="219"/>
      <c r="BL17" s="219"/>
      <c r="BM17" s="219"/>
      <c r="BN17" s="220"/>
      <c r="BO17" s="218">
        <f>SUM(BP16:BZ16)</f>
        <v>2.5000000000000001E-2</v>
      </c>
      <c r="BP17" s="219"/>
      <c r="BQ17" s="219"/>
      <c r="BR17" s="219"/>
      <c r="BS17" s="219"/>
      <c r="BT17" s="219"/>
      <c r="BU17" s="219"/>
      <c r="BV17" s="219"/>
      <c r="BW17" s="219"/>
      <c r="BX17" s="219"/>
      <c r="BY17" s="219"/>
      <c r="BZ17" s="219"/>
      <c r="CA17" s="220"/>
      <c r="CB17" s="79">
        <f t="shared" si="62"/>
        <v>1</v>
      </c>
      <c r="CC17" s="76"/>
      <c r="CD17" s="76"/>
    </row>
    <row r="18" spans="1:82" ht="15.6">
      <c r="B18" s="175" t="s">
        <v>47</v>
      </c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7"/>
      <c r="O18" s="175" t="s">
        <v>48</v>
      </c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7"/>
      <c r="AB18" s="175" t="s">
        <v>49</v>
      </c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7"/>
      <c r="AO18" s="175" t="s">
        <v>50</v>
      </c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7"/>
      <c r="BB18" s="175" t="s">
        <v>51</v>
      </c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7"/>
      <c r="BO18" s="175" t="s">
        <v>52</v>
      </c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7"/>
      <c r="CB18" s="118"/>
    </row>
    <row r="19" spans="1:82" ht="18" customHeight="1">
      <c r="B19" s="208" t="s">
        <v>63</v>
      </c>
      <c r="C19" s="212" t="s">
        <v>7</v>
      </c>
      <c r="D19" s="212"/>
      <c r="E19" s="210" t="s">
        <v>8</v>
      </c>
      <c r="F19" s="210"/>
      <c r="G19" s="210" t="s">
        <v>9</v>
      </c>
      <c r="H19" s="210"/>
      <c r="I19" s="210" t="s">
        <v>10</v>
      </c>
      <c r="J19" s="210"/>
      <c r="K19" s="210" t="s">
        <v>11</v>
      </c>
      <c r="L19" s="210"/>
      <c r="M19" s="210" t="s">
        <v>12</v>
      </c>
      <c r="N19" s="211"/>
      <c r="O19" s="208" t="s">
        <v>63</v>
      </c>
      <c r="P19" s="212" t="s">
        <v>13</v>
      </c>
      <c r="Q19" s="212"/>
      <c r="R19" s="210" t="s">
        <v>14</v>
      </c>
      <c r="S19" s="210"/>
      <c r="T19" s="210" t="s">
        <v>15</v>
      </c>
      <c r="U19" s="210"/>
      <c r="V19" s="210" t="s">
        <v>16</v>
      </c>
      <c r="W19" s="210"/>
      <c r="X19" s="210" t="s">
        <v>17</v>
      </c>
      <c r="Y19" s="210"/>
      <c r="Z19" s="210" t="s">
        <v>18</v>
      </c>
      <c r="AA19" s="211"/>
      <c r="AB19" s="208" t="s">
        <v>63</v>
      </c>
      <c r="AC19" s="212" t="s">
        <v>19</v>
      </c>
      <c r="AD19" s="212"/>
      <c r="AE19" s="210" t="s">
        <v>20</v>
      </c>
      <c r="AF19" s="210"/>
      <c r="AG19" s="210" t="s">
        <v>21</v>
      </c>
      <c r="AH19" s="210"/>
      <c r="AI19" s="210" t="s">
        <v>22</v>
      </c>
      <c r="AJ19" s="210"/>
      <c r="AK19" s="210" t="s">
        <v>23</v>
      </c>
      <c r="AL19" s="210"/>
      <c r="AM19" s="210" t="s">
        <v>24</v>
      </c>
      <c r="AN19" s="211"/>
      <c r="AO19" s="208" t="s">
        <v>63</v>
      </c>
      <c r="AP19" s="212" t="s">
        <v>25</v>
      </c>
      <c r="AQ19" s="212"/>
      <c r="AR19" s="210" t="s">
        <v>26</v>
      </c>
      <c r="AS19" s="210"/>
      <c r="AT19" s="210" t="s">
        <v>27</v>
      </c>
      <c r="AU19" s="210"/>
      <c r="AV19" s="210" t="s">
        <v>28</v>
      </c>
      <c r="AW19" s="210"/>
      <c r="AX19" s="210" t="s">
        <v>29</v>
      </c>
      <c r="AY19" s="210"/>
      <c r="AZ19" s="210" t="s">
        <v>30</v>
      </c>
      <c r="BA19" s="211"/>
      <c r="BB19" s="208" t="s">
        <v>63</v>
      </c>
      <c r="BC19" s="212" t="s">
        <v>31</v>
      </c>
      <c r="BD19" s="212"/>
      <c r="BE19" s="210" t="s">
        <v>32</v>
      </c>
      <c r="BF19" s="210"/>
      <c r="BG19" s="210" t="s">
        <v>33</v>
      </c>
      <c r="BH19" s="210"/>
      <c r="BI19" s="210" t="s">
        <v>34</v>
      </c>
      <c r="BJ19" s="210"/>
      <c r="BK19" s="210" t="s">
        <v>35</v>
      </c>
      <c r="BL19" s="210"/>
      <c r="BM19" s="210" t="s">
        <v>36</v>
      </c>
      <c r="BN19" s="211"/>
      <c r="BO19" s="208" t="s">
        <v>63</v>
      </c>
      <c r="BP19" s="212" t="s">
        <v>37</v>
      </c>
      <c r="BQ19" s="212"/>
      <c r="BR19" s="210" t="s">
        <v>38</v>
      </c>
      <c r="BS19" s="210"/>
      <c r="BT19" s="210" t="s">
        <v>39</v>
      </c>
      <c r="BU19" s="210"/>
      <c r="BV19" s="210" t="s">
        <v>40</v>
      </c>
      <c r="BW19" s="210"/>
      <c r="BX19" s="210" t="s">
        <v>41</v>
      </c>
      <c r="BY19" s="210"/>
      <c r="BZ19" s="210" t="s">
        <v>42</v>
      </c>
      <c r="CA19" s="211"/>
      <c r="CB19" s="213"/>
    </row>
    <row r="20" spans="1:82">
      <c r="B20" s="20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20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20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37" t="s">
        <v>64</v>
      </c>
      <c r="AK20" s="96"/>
      <c r="AL20" s="104" t="s">
        <v>64</v>
      </c>
      <c r="AM20" s="96"/>
      <c r="AN20" s="120" t="s">
        <v>64</v>
      </c>
      <c r="AO20" s="20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20" t="s">
        <v>64</v>
      </c>
      <c r="BB20" s="20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20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14"/>
    </row>
    <row r="21" spans="1:82" ht="17.399999999999999">
      <c r="A21" s="65" t="str" cm="1">
        <f t="array" ref="A21:A57">Alumnado[Alumnado]</f>
        <v>Alumn 1</v>
      </c>
      <c r="B21" s="121">
        <f t="shared" ref="B21:B57" ca="1" si="63">IFERROR(SUM(
   MAX(C21,D21)*C$16,
   MAX(E21,F21)*E$16,
   MAX(G21,H21)*G$16,
   MAX(I21,J21)*I$16,
   MAX(K21,L21)*K$16,
   MAX(M21,N21)*M$16
)/B$17,"")</f>
        <v>1</v>
      </c>
      <c r="C21" s="105">
        <f ca="1">IFERROR(IF(C$16&gt;0,(
   MAX('1ª EVA'!C19,'1ª EVA'!D19)*'1ª EVA'!C$13 +
   '2ª EVA-solo'!C21*'2ª EVA-solo'!C$13
)
/('1ª EVA'!C$13+'2ª EVA-solo'!C$13),""),"")</f>
        <v>1</v>
      </c>
      <c r="D21" s="122"/>
      <c r="E21" s="105">
        <f ca="1">IFERROR(IF(E$16&gt;0,(
   MAX('1ª EVA'!E19,'1ª EVA'!F19)*'1ª EVA'!E$13 +
   '2ª EVA-solo'!E21*'2ª EVA-solo'!E$13
)
/('1ª EVA'!E$13+'2ª EVA-solo'!E$13),""),"")</f>
        <v>1</v>
      </c>
      <c r="F21" s="122"/>
      <c r="G21" s="105">
        <f ca="1">IFERROR(IF(G$16&gt;0,(
   MAX('1ª EVA'!G19,'1ª EVA'!H19)*'1ª EVA'!G$13 +
   '2ª EVA-solo'!G21*'2ª EVA-solo'!G$13
)
/('1ª EVA'!G$13+'2ª EVA-solo'!G$13),""),"")</f>
        <v>1</v>
      </c>
      <c r="H21" s="122"/>
      <c r="I21" s="105">
        <f ca="1">IFERROR(IF(I$16&gt;0,(
   MAX('1ª EVA'!I19,'1ª EVA'!J19)*'1ª EVA'!I$13 +
   '2ª EVA-solo'!I21*'2ª EVA-solo'!I$13
)
/('1ª EVA'!I$13+'2ª EVA-solo'!I$13),""),"")</f>
        <v>1</v>
      </c>
      <c r="J21" s="122"/>
      <c r="K21" s="105">
        <f ca="1">IFERROR(IF(K$16&gt;0,(
   MAX('1ª EVA'!K19,'1ª EVA'!L19)*'1ª EVA'!K$13 +
   '2ª EVA-solo'!K21*'2ª EVA-solo'!K$13
)
/('1ª EVA'!K$13+'2ª EVA-solo'!K$13),""),"")</f>
        <v>1</v>
      </c>
      <c r="L21" s="122"/>
      <c r="M21" s="105" t="str">
        <f>IFERROR(IF(M$16&gt;0,(
   MAX('1ª EVA'!M19,'1ª EVA'!N19)*'1ª EVA'!M$13 +
   '2ª EVA-solo'!M21*'2ª EVA-solo'!M$13
)
/('1ª EVA'!M$13+'2ª EVA-solo'!M$13),""),"")</f>
        <v/>
      </c>
      <c r="N21" s="122"/>
      <c r="O21" s="121">
        <f ca="1">IFERROR(SUM(
   MAX(P21,Q21)*P$16,
   MAX(R21,S21)*R$16,
   MAX(T21,U21)*T$16,
   MAX(V21,W21)*V$16,
   MAX(X21,Y21)*X$16,
   MAX(Z21,AA21)*Z$16
)/O$17,"")</f>
        <v>1</v>
      </c>
      <c r="P21" s="105">
        <f ca="1">IF(P$16&gt;0,(
   MAX('1ª EVA'!P19,'1ª EVA'!Q19)*'1ª EVA'!$P$13 +
   '2ª EVA-solo'!P21*'2ª EVA-solo'!$P$13
)
/('1ª EVA'!$P$13 + '2ª EVA-solo'!$P$13),"")</f>
        <v>1</v>
      </c>
      <c r="Q21" s="122"/>
      <c r="R21" s="105">
        <f ca="1">IF(R$16&gt;0,(
   MAX('1ª EVA'!R19,'1ª EVA'!S19)*'1ª EVA'!$R$13 +
   '2ª EVA-solo'!R21*'2ª EVA-solo'!$R$13
)
/('1ª EVA'!$R$13 + '2ª EVA-solo'!$R$13),"")</f>
        <v>1</v>
      </c>
      <c r="S21" s="122"/>
      <c r="T21" s="105">
        <f ca="1">IF(T$16&gt;0,(
   MAX('1ª EVA'!T19,'1ª EVA'!U19)*'1ª EVA'!$T$13 +
   '2ª EVA-solo'!T21*'2ª EVA-solo'!$T$13
)
/('1ª EVA'!$T$13 + '2ª EVA-solo'!$T$13),"")</f>
        <v>1</v>
      </c>
      <c r="U21" s="122"/>
      <c r="V21" s="105">
        <f ca="1">IF(V$16&gt;0,(
   MAX('1ª EVA'!V19,'1ª EVA'!W19)*'1ª EVA'!$V$13 +
   '2ª EVA-solo'!V21*'2ª EVA-solo'!$V$13
)
/('1ª EVA'!$V$13 + '2ª EVA-solo'!$V$13),"")</f>
        <v>1</v>
      </c>
      <c r="W21" s="122"/>
      <c r="X21" s="105">
        <f ca="1">IF(X$16&gt;0,(
   MAX('1ª EVA'!X19,'1ª EVA'!Y19)*'1ª EVA'!$X$13 +
   '2ª EVA-solo'!X21*'2ª EVA-solo'!$X$13
)
/('1ª EVA'!$X$13 + '2ª EVA-solo'!$X$13),"")</f>
        <v>1</v>
      </c>
      <c r="Y21" s="122"/>
      <c r="Z21" s="105" t="str">
        <f>IF(Z$16&gt;0,(
   MAX('1ª EVA'!Z19,'1ª EVA'!AA19)*'1ª EVA'!$Z$13 +
   '2ª EVA-solo'!Z21*'2ª EVA-solo'!$Z$13
)
/('1ª EVA'!$Z$13+'2ª EVA-solo'!$Z$13),"")</f>
        <v/>
      </c>
      <c r="AA21" s="122"/>
      <c r="AB21" s="121">
        <f ca="1">IFERROR(SUM(
   MAX(AC21,AD21)*AC$16,
   MAX(AE21,AF21)*AE$16,
   MAX(AG21,AH21)*AG$16,
   MAX(AI21,AJ21)*AI$16,
   MAX(AK21,AL21)*AK$16,
   MAX(AM21,AN21)*AM$16
)/AB$17,"")</f>
        <v>1</v>
      </c>
      <c r="AC21" s="105">
        <f ca="1">IF(AC$16&gt;0,
(
MAX('1ª EVA'!AC19,'1ª EVA'!AD19)*'1ª EVA'!$AC$13 +
'2ª EVA-solo'!AC21*'2ª EVA-solo'!$AC$13
)
/('1ª EVA'!$AC$13+'2ª EVA-solo'!$AC$13),
"")</f>
        <v>1</v>
      </c>
      <c r="AD21" s="122"/>
      <c r="AE21" s="105" t="str">
        <f>IF(AE$16&gt;0,
(
MAX('1ª EVA'!AE19,'1ª EVA'!AF19)*'1ª EVA'!$AE$13 +
'2ª EVA-solo'!AE21*'2ª EVA-solo'!$AE$13
)
/('1ª EVA'!$AE$13+'2ª EVA-solo'!$AE$13),
"")</f>
        <v/>
      </c>
      <c r="AF21" s="122"/>
      <c r="AG21" s="105">
        <f ca="1">IF(AG$16&gt;0,
(
MAX('1ª EVA'!AG19,'1ª EVA'!AH19)*'1ª EVA'!$AG$13 +
'2ª EVA-solo'!AG21*'2ª EVA-solo'!$AG$13
)
/('1ª EVA'!$AG$13+'2ª EVA-solo'!$AG$13),
"")</f>
        <v>1</v>
      </c>
      <c r="AH21" s="122"/>
      <c r="AI21" s="105">
        <f ca="1">IF(AI$16&gt;0,
(
MAX('1ª EVA'!AI19,'1ª EVA'!AJ19)*'1ª EVA'!$AI$13 +
'2ª EVA-solo'!AI21*'2ª EVA-solo'!$AI$13
)
/('1ª EVA'!$AI$13+'2ª EVA-solo'!$AI$13),
"")</f>
        <v>1</v>
      </c>
      <c r="AJ21" s="122"/>
      <c r="AK21" s="105">
        <f ca="1">IF(AK$16&gt;0,
(
MAX('1ª EVA'!AK19,'1ª EVA'!AL19)*'1ª EVA'!$AK$13 +
'2ª EVA-solo'!AK21*'2ª EVA-solo'!$AK$13
)
/('1ª EVA'!$AK$13+'2ª EVA-solo'!$AK$13),
"")</f>
        <v>1</v>
      </c>
      <c r="AL21" s="122"/>
      <c r="AM21" s="105" t="str">
        <f>IF(AM$16&gt;0,
(
MAX('1ª EVA'!AM19,'1ª EVA'!AN19)*'1ª EVA'!$AM$13 +
'2ª EVA-solo'!AM21*'2ª EVA-solo'!$AM$13
)
/('1ª EVA'!$AM$13+'2ª EVA-solo'!$AM$13),
"")</f>
        <v/>
      </c>
      <c r="AN21" s="122"/>
      <c r="AO21" s="121">
        <f ca="1">IFERROR(SUM(
   MAX(AP21,AQ21)*AP$16,
   MAX(AR21,AS21)*AR$16,
   MAX(AT21,AU21)*AT$16,
   MAX(AV21,AW21)*AV$16,
   MAX(AX21,AY21)*AX$16,
   MAX(AZ21,BA21)*AZ$16
)/AO$17,"")</f>
        <v>1</v>
      </c>
      <c r="AP21" s="105">
        <f ca="1">IF(AP$16&gt;0,
(
MAX('1ª EVA'!AP19,'1ª EVA'!AQ19)*'1ª EVA'!AP$13 +
'2ª EVA-solo'!AP21*'2ª EVA-solo'!AP$13
)
/('1ª EVA'!AP$13+'2ª EVA-solo'!AP$13),
"")</f>
        <v>1</v>
      </c>
      <c r="AQ21" s="122"/>
      <c r="AR21" s="105">
        <f ca="1">IF(AR$16&gt;0,
(
MAX('1ª EVA'!AR19,'1ª EVA'!AS19)*'1ª EVA'!AR$13 +
'2ª EVA-solo'!AR21*'2ª EVA-solo'!AR$13
)
/('1ª EVA'!AR$13+'2ª EVA-solo'!AR$13),
"")</f>
        <v>1</v>
      </c>
      <c r="AS21" s="122"/>
      <c r="AT21" s="105" t="str">
        <f>IF(AT$16&gt;0,
(
MAX('1ª EVA'!AT19,'1ª EVA'!AU19)*'1ª EVA'!AT$13 +
'2ª EVA-solo'!AT21*'2ª EVA-solo'!AT$13
)
/('1ª EVA'!AT$13+'2ª EVA-solo'!AT$13),
"")</f>
        <v/>
      </c>
      <c r="AU21" s="122"/>
      <c r="AV21" s="105">
        <f ca="1">IF(AV$16&gt;0,
(
MAX('1ª EVA'!AV19,'1ª EVA'!AW19)*'1ª EVA'!AV$13 +
'2ª EVA-solo'!AV21*'2ª EVA-solo'!AV$13
)
/('1ª EVA'!AV$13+'2ª EVA-solo'!AV$13),
"")</f>
        <v>1</v>
      </c>
      <c r="AW21" s="122"/>
      <c r="AX21" s="105" t="str">
        <f>IF(AX$16&gt;0,
(
MAX('1ª EVA'!AX19,'1ª EVA'!AY19)*'1ª EVA'!AX$13 +
'2ª EVA-solo'!AX21*'2ª EVA-solo'!AX$13
)
/('1ª EVA'!AX$13+'2ª EVA-solo'!AX$13),
"")</f>
        <v/>
      </c>
      <c r="AY21" s="122"/>
      <c r="AZ21" s="105" t="str">
        <f>IF(AZ$16&gt;0,
(
MAX('1ª EVA'!AZ19,'1ª EVA'!BA19)*'1ª EVA'!AZ$13 +
'2ª EVA-solo'!AZ21*'2ª EVA-solo'!AZ$13
)
/('1ª EVA'!AZ$13+'2ª EVA-solo'!AZ$13),
"")</f>
        <v/>
      </c>
      <c r="BA21" s="122"/>
      <c r="BB21" s="121">
        <f ca="1">IFERROR(SUM(
   MAX(BC21,BD21)*BC$16,
   MAX(BE21,BF21)*BE$16,
   MAX(BG21,BH21)*BG$16,
   MAX(BI21,BJ21)*BI$16,
   MAX(BK21,BL21)*BK$16,
   MAX(BM21,BN21)*BM$16
)/BB$17,"")</f>
        <v>1</v>
      </c>
      <c r="BC21" s="105">
        <f ca="1">IF(BC$16&gt;0,
(
MAX('1ª EVA'!BC19,'1ª EVA'!BD19)*'1ª EVA'!BC$13 +
'2ª EVA-solo'!BC21*'2ª EVA-solo'!BC$13
)
/('1ª EVA'!BC$13+'2ª EVA-solo'!BC$13),
"")</f>
        <v>1</v>
      </c>
      <c r="BD21" s="122"/>
      <c r="BE21" s="105" t="str">
        <f>IF(BE$16&gt;0,
(
MAX('1ª EVA'!BE19,'1ª EVA'!BF19)*'1ª EVA'!BE$13 +
'2ª EVA-solo'!BE21*'2ª EVA-solo'!BE$13
)
/('1ª EVA'!BE$13+'2ª EVA-solo'!BE$13),
"")</f>
        <v/>
      </c>
      <c r="BF21" s="122"/>
      <c r="BG21" s="105" t="str">
        <f>IF(BG$16&gt;0,
(
MAX('1ª EVA'!BG19,'1ª EVA'!BH19)*'1ª EVA'!BG$13 +
'2ª EVA-solo'!BG21*'2ª EVA-solo'!BG$13
)
/('1ª EVA'!BG$13+'2ª EVA-solo'!BG$13),
"")</f>
        <v/>
      </c>
      <c r="BH21" s="122"/>
      <c r="BI21" s="105">
        <f ca="1">IF(BI$16&gt;0,
(
MAX('1ª EVA'!BI19,'1ª EVA'!BJ19)*'1ª EVA'!BI$13 +
'2ª EVA-solo'!BI21*'2ª EVA-solo'!BI$13
)
/('1ª EVA'!BI$13+'2ª EVA-solo'!BI$13),
"")</f>
        <v>1</v>
      </c>
      <c r="BJ21" s="122"/>
      <c r="BK21" s="105" t="str">
        <f>IF(BK$16&gt;0,
(
MAX('1ª EVA'!BK19,'1ª EVA'!BL19)*'1ª EVA'!BK$13 +
'2ª EVA-solo'!BK21*'2ª EVA-solo'!BK$13
)
/('1ª EVA'!BK$13+'2ª EVA-solo'!BK$13),
"")</f>
        <v/>
      </c>
      <c r="BL21" s="122"/>
      <c r="BM21" s="105" t="str">
        <f>IF(BM$16&gt;0,
(
MAX('1ª EVA'!BM19,'1ª EVA'!BN19)*'1ª EVA'!BM$13 +
'2ª EVA-solo'!BM21*'2ª EVA-solo'!BM$13
)
/('1ª EVA'!BM$13+'2ª EVA-solo'!BM$13),
"")</f>
        <v/>
      </c>
      <c r="BN21" s="122"/>
      <c r="BO21" s="121">
        <f ca="1">IFERROR(SUM(
   MAX(BP21,BQ21)*BP$16,
   MAX(BR21,BS21)*BR$16,
   MAX(BT21,BU21)*BT$16,
   MAX(BV21,BW21)*BV$16,
   MAX(BX21,BY21)*BX$16,
   MAX(BZ21,CA21)*BZ$16
)/BO$17,"")</f>
        <v>1</v>
      </c>
      <c r="BP21" s="105">
        <f ca="1">IF(BP$16&gt;0,
(
MAX('1ª EVA'!BP19,'1ª EVA'!BQ19)*'1ª EVA'!BP$13 +
'2ª EVA-solo'!BP21*'2ª EVA-solo'!BP$13
)
/('1ª EVA'!BP$13+'2ª EVA-solo'!BP$13),
"")</f>
        <v>1</v>
      </c>
      <c r="BQ21" s="122"/>
      <c r="BR21" s="105" t="str">
        <f>IF(BR$16&gt;0,
(
MAX('1ª EVA'!BR19,'1ª EVA'!BS19)*'1ª EVA'!BR$13 +
'2ª EVA-solo'!BR21*'2ª EVA-solo'!BR$13
)
/('1ª EVA'!BR$13+'2ª EVA-solo'!BR$13),
"")</f>
        <v/>
      </c>
      <c r="BS21" s="122"/>
      <c r="BT21" s="105" t="str">
        <f>IF(BT$16&gt;0,
(
MAX('1ª EVA'!BT19,'1ª EVA'!BU19)*'1ª EVA'!BT$13 +
'2ª EVA-solo'!BT21*'2ª EVA-solo'!BT$13
)
/('1ª EVA'!BT$13+'2ª EVA-solo'!BT$13),
"")</f>
        <v/>
      </c>
      <c r="BU21" s="122"/>
      <c r="BV21" s="105" t="str">
        <f>IF(BV$16&gt;0,
(
MAX('1ª EVA'!BV19,'1ª EVA'!BW19)*'1ª EVA'!BV$13 +
'2ª EVA-solo'!BV21*'2ª EVA-solo'!BV$13
)
/('1ª EVA'!BV$13+'2ª EVA-solo'!BV$13),
"")</f>
        <v/>
      </c>
      <c r="BW21" s="122"/>
      <c r="BX21" s="105" t="str">
        <f>IF(BX$16&gt;0,
(
MAX('1ª EVA'!BX19,'1ª EVA'!BY19)*'1ª EVA'!BX$13 +
'2ª EVA-solo'!BX21*'2ª EVA-solo'!BX$13
)
/('1ª EVA'!BX$13+'2ª EVA-solo'!BX$13),
"")</f>
        <v/>
      </c>
      <c r="BY21" s="122"/>
      <c r="BZ21" s="105" t="str">
        <f>IF(BZ$16&gt;0,
(
MAX('1ª EVA'!BZ19,'1ª EVA'!CA19)*'1ª EVA'!BZ$13 +
'2ª EVA-solo'!BZ21*'2ª EVA-solo'!BZ$13
)
/('1ª EVA'!BZ$13+'2ª EVA-solo'!BZ$13),
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1.0000000000000002</v>
      </c>
    </row>
    <row r="22" spans="1:82" ht="17.399999999999999">
      <c r="A22" s="65" t="str">
        <v>Alumn 2</v>
      </c>
      <c r="B22" s="121">
        <f t="shared" ca="1" si="63"/>
        <v>2</v>
      </c>
      <c r="C22" s="105">
        <f ca="1">IFERROR(IF(C$16&gt;0,(
   MAX('1ª EVA'!C20,'1ª EVA'!D20)*'1ª EVA'!C$13 +
   '2ª EVA-solo'!C22*'2ª EVA-solo'!C$13
)
/('1ª EVA'!C$13+'2ª EVA-solo'!C$13),""),"")</f>
        <v>2</v>
      </c>
      <c r="D22" s="122"/>
      <c r="E22" s="105">
        <f ca="1">IFERROR(IF(E$16&gt;0,(
   MAX('1ª EVA'!E20,'1ª EVA'!F20)*'1ª EVA'!E$13 +
   '2ª EVA-solo'!E22*'2ª EVA-solo'!E$13
)
/('1ª EVA'!E$13+'2ª EVA-solo'!E$13),""),"")</f>
        <v>2</v>
      </c>
      <c r="F22" s="122"/>
      <c r="G22" s="105">
        <f ca="1">IFERROR(IF(G$16&gt;0,(
   MAX('1ª EVA'!G20,'1ª EVA'!H20)*'1ª EVA'!G$13 +
   '2ª EVA-solo'!G22*'2ª EVA-solo'!G$13
)
/('1ª EVA'!G$13+'2ª EVA-solo'!G$13),""),"")</f>
        <v>2</v>
      </c>
      <c r="H22" s="122"/>
      <c r="I22" s="105">
        <f ca="1">IFERROR(IF(I$16&gt;0,(
   MAX('1ª EVA'!I20,'1ª EVA'!J20)*'1ª EVA'!I$13 +
   '2ª EVA-solo'!I22*'2ª EVA-solo'!I$13
)
/('1ª EVA'!I$13+'2ª EVA-solo'!I$13),""),"")</f>
        <v>2</v>
      </c>
      <c r="J22" s="122"/>
      <c r="K22" s="105">
        <f ca="1">IFERROR(IF(K$16&gt;0,(
   MAX('1ª EVA'!K20,'1ª EVA'!L20)*'1ª EVA'!K$13 +
   '2ª EVA-solo'!K22*'2ª EVA-solo'!K$13
)
/('1ª EVA'!K$13+'2ª EVA-solo'!K$13),""),"")</f>
        <v>2</v>
      </c>
      <c r="L22" s="122"/>
      <c r="M22" s="105" t="str">
        <f>IFERROR(IF(M$16&gt;0,(
   MAX('1ª EVA'!M20,'1ª EVA'!N20)*'1ª EVA'!M$13 +
   '2ª EVA-solo'!M22*'2ª EVA-solo'!M$13
)
/('1ª EVA'!M$13+'2ª EVA-solo'!M$13),""),"")</f>
        <v/>
      </c>
      <c r="N22" s="122"/>
      <c r="O22" s="121">
        <f t="shared" ref="O22:O57" ca="1" si="64">IFERROR(SUM(
   MAX(P22,Q22)*P$16,
   MAX(R22,S22)*R$16,
   MAX(T22,U22)*T$16,
   MAX(V22,W22)*V$16,
   MAX(X22,Y22)*X$16,
   MAX(Z22,AA22)*Z$16
)/O$17,"")</f>
        <v>2</v>
      </c>
      <c r="P22" s="105">
        <f ca="1">IF(P$16&gt;0,(
   MAX('1ª EVA'!P20,'1ª EVA'!Q20)*'1ª EVA'!$P$13 +
   '2ª EVA-solo'!P22*'2ª EVA-solo'!$P$13
)
/('1ª EVA'!$P$13 + '2ª EVA-solo'!$P$13),"")</f>
        <v>2</v>
      </c>
      <c r="Q22" s="122"/>
      <c r="R22" s="105">
        <f ca="1">IF(R$16&gt;0,(
   MAX('1ª EVA'!R20,'1ª EVA'!S20)*'1ª EVA'!$R$13 +
   '2ª EVA-solo'!R22*'2ª EVA-solo'!$R$13
)
/('1ª EVA'!$R$13 + '2ª EVA-solo'!$R$13),"")</f>
        <v>2</v>
      </c>
      <c r="S22" s="122"/>
      <c r="T22" s="105">
        <f ca="1">IF(T$16&gt;0,(
   MAX('1ª EVA'!T20,'1ª EVA'!U20)*'1ª EVA'!$T$13 +
   '2ª EVA-solo'!T22*'2ª EVA-solo'!$T$13
)
/('1ª EVA'!$T$13 + '2ª EVA-solo'!$T$13),"")</f>
        <v>2</v>
      </c>
      <c r="U22" s="122"/>
      <c r="V22" s="105">
        <f ca="1">IF(V$16&gt;0,(
   MAX('1ª EVA'!V20,'1ª EVA'!W20)*'1ª EVA'!$V$13 +
   '2ª EVA-solo'!V22*'2ª EVA-solo'!$V$13
)
/('1ª EVA'!$V$13 + '2ª EVA-solo'!$V$13),"")</f>
        <v>2</v>
      </c>
      <c r="W22" s="122"/>
      <c r="X22" s="105">
        <f ca="1">IF(X$16&gt;0,(
   MAX('1ª EVA'!X20,'1ª EVA'!Y20)*'1ª EVA'!$X$13 +
   '2ª EVA-solo'!X22*'2ª EVA-solo'!$X$13
)
/('1ª EVA'!$X$13 + '2ª EVA-solo'!$X$13),"")</f>
        <v>2</v>
      </c>
      <c r="Y22" s="122"/>
      <c r="Z22" s="105" t="str">
        <f>IF(Z$16&gt;0,(
   MAX('1ª EVA'!Z20,'1ª EVA'!AA20)*'1ª EVA'!$Z$13 +
   '2ª EVA-solo'!Z22*'2ª EVA-solo'!$Z$13
)
/('1ª EVA'!$Z$13+'2ª EVA-solo'!$Z$13),"")</f>
        <v/>
      </c>
      <c r="AA22" s="122"/>
      <c r="AB22" s="121">
        <f t="shared" ref="AB22:AB57" ca="1" si="65">IFERROR(SUM(
   MAX(AC22,AD22)*AC$16,
   MAX(AE22,AF22)*AE$16,
   MAX(AG22,AH22)*AG$16,
   MAX(AI22,AJ22)*AI$16,
   MAX(AK22,AL22)*AK$16,
   MAX(AM22,AN22)*AM$16
)/AB$17,"")</f>
        <v>2</v>
      </c>
      <c r="AC22" s="105">
        <f ca="1">IF(AC$16&gt;0,
(
MAX('1ª EVA'!AC20,'1ª EVA'!AD20)*'1ª EVA'!$AC$13 +
'2ª EVA-solo'!AC22*'2ª EVA-solo'!$AC$13
)
/('1ª EVA'!$AC$13+'2ª EVA-solo'!$AC$13),
"")</f>
        <v>2</v>
      </c>
      <c r="AD22" s="122"/>
      <c r="AE22" s="105" t="str">
        <f>IF(AE$16&gt;0,
(
MAX('1ª EVA'!AE20,'1ª EVA'!AF20)*'1ª EVA'!$AE$13 +
'2ª EVA-solo'!AE22*'2ª EVA-solo'!$AE$13
)
/('1ª EVA'!$AE$13+'2ª EVA-solo'!$AE$13),
"")</f>
        <v/>
      </c>
      <c r="AF22" s="122"/>
      <c r="AG22" s="105">
        <f ca="1">IF(AG$16&gt;0,
(
MAX('1ª EVA'!AG20,'1ª EVA'!AH20)*'1ª EVA'!$AG$13 +
'2ª EVA-solo'!AG22*'2ª EVA-solo'!$AG$13
)
/('1ª EVA'!$AG$13+'2ª EVA-solo'!$AG$13),
"")</f>
        <v>2</v>
      </c>
      <c r="AH22" s="122"/>
      <c r="AI22" s="105">
        <f ca="1">IF(AI$16&gt;0,
(
MAX('1ª EVA'!AI20,'1ª EVA'!AJ20)*'1ª EVA'!$AI$13 +
'2ª EVA-solo'!AI22*'2ª EVA-solo'!$AI$13
)
/('1ª EVA'!$AI$13+'2ª EVA-solo'!$AI$13),
"")</f>
        <v>2</v>
      </c>
      <c r="AJ22" s="122"/>
      <c r="AK22" s="105">
        <f ca="1">IF(AK$16&gt;0,
(
MAX('1ª EVA'!AK20,'1ª EVA'!AL20)*'1ª EVA'!$AK$13 +
'2ª EVA-solo'!AK22*'2ª EVA-solo'!$AK$13
)
/('1ª EVA'!$AK$13+'2ª EVA-solo'!$AK$13),
"")</f>
        <v>2</v>
      </c>
      <c r="AL22" s="122"/>
      <c r="AM22" s="105" t="str">
        <f>IF(AM$16&gt;0,
(
MAX('1ª EVA'!AM20,'1ª EVA'!AN20)*'1ª EVA'!$AM$13 +
'2ª EVA-solo'!AM22*'2ª EVA-solo'!$AM$13
)
/('1ª EVA'!$AM$13+'2ª EVA-solo'!$AM$13),
"")</f>
        <v/>
      </c>
      <c r="AN22" s="122"/>
      <c r="AO22" s="121">
        <f t="shared" ref="AO22:AO57" ca="1" si="66">IFERROR(SUM(
   MAX(AP22,AQ22)*AP$16,
   MAX(AR22,AS22)*AR$16,
   MAX(AT22,AU22)*AT$16,
   MAX(AV22,AW22)*AV$16,
   MAX(AX22,AY22)*AX$16,
   MAX(AZ22,BA22)*AZ$16
)/AO$17,"")</f>
        <v>2</v>
      </c>
      <c r="AP22" s="105">
        <f ca="1">IF(AP$16&gt;0,
(
MAX('1ª EVA'!AP20,'1ª EVA'!AQ20)*'1ª EVA'!AP$13 +
'2ª EVA-solo'!AP22*'2ª EVA-solo'!AP$13
)
/('1ª EVA'!AP$13+'2ª EVA-solo'!AP$13),
"")</f>
        <v>2</v>
      </c>
      <c r="AQ22" s="122"/>
      <c r="AR22" s="105">
        <f ca="1">IF(AR$16&gt;0,
(
MAX('1ª EVA'!AR20,'1ª EVA'!AS20)*'1ª EVA'!AR$13 +
'2ª EVA-solo'!AR22*'2ª EVA-solo'!AR$13
)
/('1ª EVA'!AR$13+'2ª EVA-solo'!AR$13),
"")</f>
        <v>2</v>
      </c>
      <c r="AS22" s="122"/>
      <c r="AT22" s="105" t="str">
        <f>IF(AT$16&gt;0,
(
MAX('1ª EVA'!AT20,'1ª EVA'!AU20)*'1ª EVA'!AT$13 +
'2ª EVA-solo'!AT22*'2ª EVA-solo'!AT$13
)
/('1ª EVA'!AT$13+'2ª EVA-solo'!AT$13),
"")</f>
        <v/>
      </c>
      <c r="AU22" s="122"/>
      <c r="AV22" s="105">
        <f ca="1">IF(AV$16&gt;0,
(
MAX('1ª EVA'!AV20,'1ª EVA'!AW20)*'1ª EVA'!AV$13 +
'2ª EVA-solo'!AV22*'2ª EVA-solo'!AV$13
)
/('1ª EVA'!AV$13+'2ª EVA-solo'!AV$13),
"")</f>
        <v>2</v>
      </c>
      <c r="AW22" s="122"/>
      <c r="AX22" s="105" t="str">
        <f>IF(AX$16&gt;0,
(
MAX('1ª EVA'!AX20,'1ª EVA'!AY20)*'1ª EVA'!AX$13 +
'2ª EVA-solo'!AX22*'2ª EVA-solo'!AX$13
)
/('1ª EVA'!AX$13+'2ª EVA-solo'!AX$13),
"")</f>
        <v/>
      </c>
      <c r="AY22" s="122"/>
      <c r="AZ22" s="105" t="str">
        <f>IF(AZ$16&gt;0,
(
MAX('1ª EVA'!AZ20,'1ª EVA'!BA20)*'1ª EVA'!AZ$13 +
'2ª EVA-solo'!AZ22*'2ª EVA-solo'!AZ$13
)
/('1ª EVA'!AZ$13+'2ª EVA-solo'!AZ$13),
"")</f>
        <v/>
      </c>
      <c r="BA22" s="122"/>
      <c r="BB22" s="121">
        <f t="shared" ref="BB22:BB57" ca="1" si="67">IFERROR(SUM(
   MAX(BC22,BD22)*BC$16,
   MAX(BE22,BF22)*BE$16,
   MAX(BG22,BH22)*BG$16,
   MAX(BI22,BJ22)*BI$16,
   MAX(BK22,BL22)*BK$16,
   MAX(BM22,BN22)*BM$16
)/BB$17,"")</f>
        <v>2</v>
      </c>
      <c r="BC22" s="105">
        <f ca="1">IF(BC$16&gt;0,
(
MAX('1ª EVA'!BC20,'1ª EVA'!BD20)*'1ª EVA'!BC$13 +
'2ª EVA-solo'!BC22*'2ª EVA-solo'!BC$13
)
/('1ª EVA'!BC$13+'2ª EVA-solo'!BC$13),
"")</f>
        <v>2</v>
      </c>
      <c r="BD22" s="122"/>
      <c r="BE22" s="105" t="str">
        <f>IF(BE$16&gt;0,
(
MAX('1ª EVA'!BE20,'1ª EVA'!BF20)*'1ª EVA'!BE$13 +
'2ª EVA-solo'!BE22*'2ª EVA-solo'!BE$13
)
/('1ª EVA'!BE$13+'2ª EVA-solo'!BE$13),
"")</f>
        <v/>
      </c>
      <c r="BF22" s="122"/>
      <c r="BG22" s="105" t="str">
        <f>IF(BG$16&gt;0,
(
MAX('1ª EVA'!BG20,'1ª EVA'!BH20)*'1ª EVA'!BG$13 +
'2ª EVA-solo'!BG22*'2ª EVA-solo'!BG$13
)
/('1ª EVA'!BG$13+'2ª EVA-solo'!BG$13),
"")</f>
        <v/>
      </c>
      <c r="BH22" s="122"/>
      <c r="BI22" s="105">
        <f ca="1">IF(BI$16&gt;0,
(
MAX('1ª EVA'!BI20,'1ª EVA'!BJ20)*'1ª EVA'!BI$13 +
'2ª EVA-solo'!BI22*'2ª EVA-solo'!BI$13
)
/('1ª EVA'!BI$13+'2ª EVA-solo'!BI$13),
"")</f>
        <v>2</v>
      </c>
      <c r="BJ22" s="122"/>
      <c r="BK22" s="105" t="str">
        <f>IF(BK$16&gt;0,
(
MAX('1ª EVA'!BK20,'1ª EVA'!BL20)*'1ª EVA'!BK$13 +
'2ª EVA-solo'!BK22*'2ª EVA-solo'!BK$13
)
/('1ª EVA'!BK$13+'2ª EVA-solo'!BK$13),
"")</f>
        <v/>
      </c>
      <c r="BL22" s="122"/>
      <c r="BM22" s="105" t="str">
        <f>IF(BM$16&gt;0,
(
MAX('1ª EVA'!BM20,'1ª EVA'!BN20)*'1ª EVA'!BM$13 +
'2ª EVA-solo'!BM22*'2ª EVA-solo'!BM$13
)
/('1ª EVA'!BM$13+'2ª EVA-solo'!BM$13),
"")</f>
        <v/>
      </c>
      <c r="BN22" s="122"/>
      <c r="BO22" s="121">
        <f t="shared" ref="BO22:BO57" ca="1" si="68">IFERROR(SUM(
   MAX(BP22,BQ22)*BP$16,
   MAX(BR22,BS22)*BR$16,
   MAX(BT22,BU22)*BT$16,
   MAX(BV22,BW22)*BV$16,
   MAX(BX22,BY22)*BX$16,
   MAX(BZ22,CA22)*BZ$16
)/BO$17,"")</f>
        <v>2</v>
      </c>
      <c r="BP22" s="105">
        <f ca="1">IF(BP$16&gt;0,
(
MAX('1ª EVA'!BP20,'1ª EVA'!BQ20)*'1ª EVA'!BP$13 +
'2ª EVA-solo'!BP22*'2ª EVA-solo'!BP$13
)
/('1ª EVA'!BP$13+'2ª EVA-solo'!BP$13),
"")</f>
        <v>2</v>
      </c>
      <c r="BQ22" s="122"/>
      <c r="BR22" s="105" t="str">
        <f>IF(BR$16&gt;0,
(
MAX('1ª EVA'!BR20,'1ª EVA'!BS20)*'1ª EVA'!BR$13 +
'2ª EVA-solo'!BR22*'2ª EVA-solo'!BR$13
)
/('1ª EVA'!BR$13+'2ª EVA-solo'!BR$13),
"")</f>
        <v/>
      </c>
      <c r="BS22" s="122"/>
      <c r="BT22" s="105" t="str">
        <f>IF(BT$16&gt;0,
(
MAX('1ª EVA'!BT20,'1ª EVA'!BU20)*'1ª EVA'!BT$13 +
'2ª EVA-solo'!BT22*'2ª EVA-solo'!BT$13
)
/('1ª EVA'!BT$13+'2ª EVA-solo'!BT$13),
"")</f>
        <v/>
      </c>
      <c r="BU22" s="122"/>
      <c r="BV22" s="105" t="str">
        <f>IF(BV$16&gt;0,
(
MAX('1ª EVA'!BV20,'1ª EVA'!BW20)*'1ª EVA'!BV$13 +
'2ª EVA-solo'!BV22*'2ª EVA-solo'!BV$13
)
/('1ª EVA'!BV$13+'2ª EVA-solo'!BV$13),
"")</f>
        <v/>
      </c>
      <c r="BW22" s="122"/>
      <c r="BX22" s="105" t="str">
        <f>IF(BX$16&gt;0,
(
MAX('1ª EVA'!BX20,'1ª EVA'!BY20)*'1ª EVA'!BX$13 +
'2ª EVA-solo'!BX22*'2ª EVA-solo'!BX$13
)
/('1ª EVA'!BX$13+'2ª EVA-solo'!BX$13),
"")</f>
        <v/>
      </c>
      <c r="BY22" s="122"/>
      <c r="BZ22" s="105" t="str">
        <f>IF(BZ$16&gt;0,
(
MAX('1ª EVA'!BZ20,'1ª EVA'!CA20)*'1ª EVA'!BZ$13 +
'2ª EVA-solo'!BZ22*'2ª EVA-solo'!BZ$13
)
/('1ª EVA'!BZ$13+'2ª EVA-solo'!BZ$13),
"")</f>
        <v/>
      </c>
      <c r="CA22" s="122"/>
      <c r="CB22" s="136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2.0000000000000004</v>
      </c>
    </row>
    <row r="23" spans="1:82" ht="17.399999999999999">
      <c r="A23" s="65" t="str">
        <v>Alumn 3</v>
      </c>
      <c r="B23" s="121">
        <f t="shared" ca="1" si="63"/>
        <v>2.9999999999999991</v>
      </c>
      <c r="C23" s="105">
        <f ca="1">IFERROR(IF(C$16&gt;0,(
   MAX('1ª EVA'!C21,'1ª EVA'!D21)*'1ª EVA'!C$13 +
   '2ª EVA-solo'!C23*'2ª EVA-solo'!C$13
)
/('1ª EVA'!C$13+'2ª EVA-solo'!C$13),""),"")</f>
        <v>2.9999999999999991</v>
      </c>
      <c r="D23" s="122"/>
      <c r="E23" s="105">
        <f ca="1">IFERROR(IF(E$16&gt;0,(
   MAX('1ª EVA'!E21,'1ª EVA'!F21)*'1ª EVA'!E$13 +
   '2ª EVA-solo'!E23*'2ª EVA-solo'!E$13
)
/('1ª EVA'!E$13+'2ª EVA-solo'!E$13),""),"")</f>
        <v>2.9999999999999996</v>
      </c>
      <c r="F23" s="122"/>
      <c r="G23" s="105">
        <f ca="1">IFERROR(IF(G$16&gt;0,(
   MAX('1ª EVA'!G21,'1ª EVA'!H21)*'1ª EVA'!G$13 +
   '2ª EVA-solo'!G23*'2ª EVA-solo'!G$13
)
/('1ª EVA'!G$13+'2ª EVA-solo'!G$13),""),"")</f>
        <v>3</v>
      </c>
      <c r="H23" s="122"/>
      <c r="I23" s="105">
        <f ca="1">IFERROR(IF(I$16&gt;0,(
   MAX('1ª EVA'!I21,'1ª EVA'!J21)*'1ª EVA'!I$13 +
   '2ª EVA-solo'!I23*'2ª EVA-solo'!I$13
)
/('1ª EVA'!I$13+'2ª EVA-solo'!I$13),""),"")</f>
        <v>2.9999999999999996</v>
      </c>
      <c r="J23" s="122"/>
      <c r="K23" s="105">
        <f ca="1">IFERROR(IF(K$16&gt;0,(
   MAX('1ª EVA'!K21,'1ª EVA'!L21)*'1ª EVA'!K$13 +
   '2ª EVA-solo'!K23*'2ª EVA-solo'!K$13
)
/('1ª EVA'!K$13+'2ª EVA-solo'!K$13),""),"")</f>
        <v>2.9999999999999996</v>
      </c>
      <c r="L23" s="122"/>
      <c r="M23" s="105" t="str">
        <f>IFERROR(IF(M$16&gt;0,(
   MAX('1ª EVA'!M21,'1ª EVA'!N21)*'1ª EVA'!M$13 +
   '2ª EVA-solo'!M23*'2ª EVA-solo'!M$13
)
/('1ª EVA'!M$13+'2ª EVA-solo'!M$13),""),"")</f>
        <v/>
      </c>
      <c r="N23" s="122"/>
      <c r="O23" s="121">
        <f t="shared" ca="1" si="64"/>
        <v>3</v>
      </c>
      <c r="P23" s="105">
        <f ca="1">IF(P$16&gt;0,(
   MAX('1ª EVA'!P21,'1ª EVA'!Q21)*'1ª EVA'!$P$13 +
   '2ª EVA-solo'!P23*'2ª EVA-solo'!$P$13
)
/('1ª EVA'!$P$13 + '2ª EVA-solo'!$P$13),"")</f>
        <v>2.9999999999999996</v>
      </c>
      <c r="Q23" s="122"/>
      <c r="R23" s="105">
        <f ca="1">IF(R$16&gt;0,(
   MAX('1ª EVA'!R21,'1ª EVA'!S21)*'1ª EVA'!$R$13 +
   '2ª EVA-solo'!R23*'2ª EVA-solo'!$R$13
)
/('1ª EVA'!$R$13 + '2ª EVA-solo'!$R$13),"")</f>
        <v>2.9999999999999996</v>
      </c>
      <c r="S23" s="122"/>
      <c r="T23" s="105">
        <f ca="1">IF(T$16&gt;0,(
   MAX('1ª EVA'!T21,'1ª EVA'!U21)*'1ª EVA'!$T$13 +
   '2ª EVA-solo'!T23*'2ª EVA-solo'!$T$13
)
/('1ª EVA'!$T$13 + '2ª EVA-solo'!$T$13),"")</f>
        <v>2.9999999999999996</v>
      </c>
      <c r="U23" s="122"/>
      <c r="V23" s="105">
        <f ca="1">IF(V$16&gt;0,(
   MAX('1ª EVA'!V21,'1ª EVA'!W21)*'1ª EVA'!$V$13 +
   '2ª EVA-solo'!V23*'2ª EVA-solo'!$V$13
)
/('1ª EVA'!$V$13 + '2ª EVA-solo'!$V$13),"")</f>
        <v>2.9999999999999996</v>
      </c>
      <c r="W23" s="122"/>
      <c r="X23" s="105">
        <f ca="1">IF(X$16&gt;0,(
   MAX('1ª EVA'!X21,'1ª EVA'!Y21)*'1ª EVA'!$X$13 +
   '2ª EVA-solo'!X23*'2ª EVA-solo'!$X$13
)
/('1ª EVA'!$X$13 + '2ª EVA-solo'!$X$13),"")</f>
        <v>2.9999999999999996</v>
      </c>
      <c r="Y23" s="122"/>
      <c r="Z23" s="105" t="str">
        <f>IF(Z$16&gt;0,(
   MAX('1ª EVA'!Z21,'1ª EVA'!AA21)*'1ª EVA'!$Z$13 +
   '2ª EVA-solo'!Z23*'2ª EVA-solo'!$Z$13
)
/('1ª EVA'!$Z$13+'2ª EVA-solo'!$Z$13),"")</f>
        <v/>
      </c>
      <c r="AA23" s="122"/>
      <c r="AB23" s="121">
        <f t="shared" ca="1" si="65"/>
        <v>3</v>
      </c>
      <c r="AC23" s="105">
        <f ca="1">IF(AC$16&gt;0,
(
MAX('1ª EVA'!AC21,'1ª EVA'!AD21)*'1ª EVA'!$AC$13 +
'2ª EVA-solo'!AC23*'2ª EVA-solo'!$AC$13
)
/('1ª EVA'!$AC$13+'2ª EVA-solo'!$AC$13),
"")</f>
        <v>2.9999999999999996</v>
      </c>
      <c r="AD23" s="122"/>
      <c r="AE23" s="105" t="str">
        <f>IF(AE$16&gt;0,
(
MAX('1ª EVA'!AE21,'1ª EVA'!AF21)*'1ª EVA'!$AE$13 +
'2ª EVA-solo'!AE23*'2ª EVA-solo'!$AE$13
)
/('1ª EVA'!$AE$13+'2ª EVA-solo'!$AE$13),
"")</f>
        <v/>
      </c>
      <c r="AF23" s="122"/>
      <c r="AG23" s="105">
        <f ca="1">IF(AG$16&gt;0,
(
MAX('1ª EVA'!AG21,'1ª EVA'!AH21)*'1ª EVA'!$AG$13 +
'2ª EVA-solo'!AG23*'2ª EVA-solo'!$AG$13
)
/('1ª EVA'!$AG$13+'2ª EVA-solo'!$AG$13),
"")</f>
        <v>2.9999999999999996</v>
      </c>
      <c r="AH23" s="122"/>
      <c r="AI23" s="105">
        <f ca="1">IF(AI$16&gt;0,
(
MAX('1ª EVA'!AI21,'1ª EVA'!AJ21)*'1ª EVA'!$AI$13 +
'2ª EVA-solo'!AI23*'2ª EVA-solo'!$AI$13
)
/('1ª EVA'!$AI$13+'2ª EVA-solo'!$AI$13),
"")</f>
        <v>2.9999999999999996</v>
      </c>
      <c r="AJ23" s="122"/>
      <c r="AK23" s="105">
        <f ca="1">IF(AK$16&gt;0,
(
MAX('1ª EVA'!AK21,'1ª EVA'!AL21)*'1ª EVA'!$AK$13 +
'2ª EVA-solo'!AK23*'2ª EVA-solo'!$AK$13
)
/('1ª EVA'!$AK$13+'2ª EVA-solo'!$AK$13),
"")</f>
        <v>2.9999999999999996</v>
      </c>
      <c r="AL23" s="122"/>
      <c r="AM23" s="105" t="str">
        <f>IF(AM$16&gt;0,
(
MAX('1ª EVA'!AM21,'1ª EVA'!AN21)*'1ª EVA'!$AM$13 +
'2ª EVA-solo'!AM23*'2ª EVA-solo'!$AM$13
)
/('1ª EVA'!$AM$13+'2ª EVA-solo'!$AM$13),
"")</f>
        <v/>
      </c>
      <c r="AN23" s="122"/>
      <c r="AO23" s="121">
        <f t="shared" ca="1" si="66"/>
        <v>3</v>
      </c>
      <c r="AP23" s="105">
        <f ca="1">IF(AP$16&gt;0,
(
MAX('1ª EVA'!AP21,'1ª EVA'!AQ21)*'1ª EVA'!AP$13 +
'2ª EVA-solo'!AP23*'2ª EVA-solo'!AP$13
)
/('1ª EVA'!AP$13+'2ª EVA-solo'!AP$13),
"")</f>
        <v>2.9999999999999996</v>
      </c>
      <c r="AQ23" s="122"/>
      <c r="AR23" s="105">
        <f ca="1">IF(AR$16&gt;0,
(
MAX('1ª EVA'!AR21,'1ª EVA'!AS21)*'1ª EVA'!AR$13 +
'2ª EVA-solo'!AR23*'2ª EVA-solo'!AR$13
)
/('1ª EVA'!AR$13+'2ª EVA-solo'!AR$13),
"")</f>
        <v>2.9999999999999996</v>
      </c>
      <c r="AS23" s="122"/>
      <c r="AT23" s="105" t="str">
        <f>IF(AT$16&gt;0,
(
MAX('1ª EVA'!AT21,'1ª EVA'!AU21)*'1ª EVA'!AT$13 +
'2ª EVA-solo'!AT23*'2ª EVA-solo'!AT$13
)
/('1ª EVA'!AT$13+'2ª EVA-solo'!AT$13),
"")</f>
        <v/>
      </c>
      <c r="AU23" s="122"/>
      <c r="AV23" s="105">
        <f ca="1">IF(AV$16&gt;0,
(
MAX('1ª EVA'!AV21,'1ª EVA'!AW21)*'1ª EVA'!AV$13 +
'2ª EVA-solo'!AV23*'2ª EVA-solo'!AV$13
)
/('1ª EVA'!AV$13+'2ª EVA-solo'!AV$13),
"")</f>
        <v>2.9999999999999996</v>
      </c>
      <c r="AW23" s="122"/>
      <c r="AX23" s="105" t="str">
        <f>IF(AX$16&gt;0,
(
MAX('1ª EVA'!AX21,'1ª EVA'!AY21)*'1ª EVA'!AX$13 +
'2ª EVA-solo'!AX23*'2ª EVA-solo'!AX$13
)
/('1ª EVA'!AX$13+'2ª EVA-solo'!AX$13),
"")</f>
        <v/>
      </c>
      <c r="AY23" s="122"/>
      <c r="AZ23" s="105" t="str">
        <f>IF(AZ$16&gt;0,
(
MAX('1ª EVA'!AZ21,'1ª EVA'!BA21)*'1ª EVA'!AZ$13 +
'2ª EVA-solo'!AZ23*'2ª EVA-solo'!AZ$13
)
/('1ª EVA'!AZ$13+'2ª EVA-solo'!AZ$13),
"")</f>
        <v/>
      </c>
      <c r="BA23" s="122"/>
      <c r="BB23" s="121">
        <f t="shared" ca="1" si="67"/>
        <v>2.9999999999999996</v>
      </c>
      <c r="BC23" s="105">
        <f ca="1">IF(BC$16&gt;0,
(
MAX('1ª EVA'!BC21,'1ª EVA'!BD21)*'1ª EVA'!BC$13 +
'2ª EVA-solo'!BC23*'2ª EVA-solo'!BC$13
)
/('1ª EVA'!BC$13+'2ª EVA-solo'!BC$13),
"")</f>
        <v>2.9999999999999996</v>
      </c>
      <c r="BD23" s="122"/>
      <c r="BE23" s="105" t="str">
        <f>IF(BE$16&gt;0,
(
MAX('1ª EVA'!BE21,'1ª EVA'!BF21)*'1ª EVA'!BE$13 +
'2ª EVA-solo'!BE23*'2ª EVA-solo'!BE$13
)
/('1ª EVA'!BE$13+'2ª EVA-solo'!BE$13),
"")</f>
        <v/>
      </c>
      <c r="BF23" s="122"/>
      <c r="BG23" s="105" t="str">
        <f>IF(BG$16&gt;0,
(
MAX('1ª EVA'!BG21,'1ª EVA'!BH21)*'1ª EVA'!BG$13 +
'2ª EVA-solo'!BG23*'2ª EVA-solo'!BG$13
)
/('1ª EVA'!BG$13+'2ª EVA-solo'!BG$13),
"")</f>
        <v/>
      </c>
      <c r="BH23" s="122"/>
      <c r="BI23" s="105">
        <f ca="1">IF(BI$16&gt;0,
(
MAX('1ª EVA'!BI21,'1ª EVA'!BJ21)*'1ª EVA'!BI$13 +
'2ª EVA-solo'!BI23*'2ª EVA-solo'!BI$13
)
/('1ª EVA'!BI$13+'2ª EVA-solo'!BI$13),
"")</f>
        <v>3</v>
      </c>
      <c r="BJ23" s="122"/>
      <c r="BK23" s="105" t="str">
        <f>IF(BK$16&gt;0,
(
MAX('1ª EVA'!BK21,'1ª EVA'!BL21)*'1ª EVA'!BK$13 +
'2ª EVA-solo'!BK23*'2ª EVA-solo'!BK$13
)
/('1ª EVA'!BK$13+'2ª EVA-solo'!BK$13),
"")</f>
        <v/>
      </c>
      <c r="BL23" s="122"/>
      <c r="BM23" s="105" t="str">
        <f>IF(BM$16&gt;0,
(
MAX('1ª EVA'!BM21,'1ª EVA'!BN21)*'1ª EVA'!BM$13 +
'2ª EVA-solo'!BM23*'2ª EVA-solo'!BM$13
)
/('1ª EVA'!BM$13+'2ª EVA-solo'!BM$13),
"")</f>
        <v/>
      </c>
      <c r="BN23" s="122"/>
      <c r="BO23" s="121">
        <f t="shared" ca="1" si="68"/>
        <v>2.9999999999999996</v>
      </c>
      <c r="BP23" s="105">
        <f ca="1">IF(BP$16&gt;0,
(
MAX('1ª EVA'!BP21,'1ª EVA'!BQ21)*'1ª EVA'!BP$13 +
'2ª EVA-solo'!BP23*'2ª EVA-solo'!BP$13
)
/('1ª EVA'!BP$13+'2ª EVA-solo'!BP$13),
"")</f>
        <v>2.9999999999999996</v>
      </c>
      <c r="BQ23" s="122"/>
      <c r="BR23" s="105" t="str">
        <f>IF(BR$16&gt;0,
(
MAX('1ª EVA'!BR21,'1ª EVA'!BS21)*'1ª EVA'!BR$13 +
'2ª EVA-solo'!BR23*'2ª EVA-solo'!BR$13
)
/('1ª EVA'!BR$13+'2ª EVA-solo'!BR$13),
"")</f>
        <v/>
      </c>
      <c r="BS23" s="122"/>
      <c r="BT23" s="105" t="str">
        <f>IF(BT$16&gt;0,
(
MAX('1ª EVA'!BT21,'1ª EVA'!BU21)*'1ª EVA'!BT$13 +
'2ª EVA-solo'!BT23*'2ª EVA-solo'!BT$13
)
/('1ª EVA'!BT$13+'2ª EVA-solo'!BT$13),
"")</f>
        <v/>
      </c>
      <c r="BU23" s="122"/>
      <c r="BV23" s="105" t="str">
        <f>IF(BV$16&gt;0,
(
MAX('1ª EVA'!BV21,'1ª EVA'!BW21)*'1ª EVA'!BV$13 +
'2ª EVA-solo'!BV23*'2ª EVA-solo'!BV$13
)
/('1ª EVA'!BV$13+'2ª EVA-solo'!BV$13),
"")</f>
        <v/>
      </c>
      <c r="BW23" s="122"/>
      <c r="BX23" s="105" t="str">
        <f>IF(BX$16&gt;0,
(
MAX('1ª EVA'!BX21,'1ª EVA'!BY21)*'1ª EVA'!BX$13 +
'2ª EVA-solo'!BX23*'2ª EVA-solo'!BX$13
)
/('1ª EVA'!BX$13+'2ª EVA-solo'!BX$13),
"")</f>
        <v/>
      </c>
      <c r="BY23" s="122"/>
      <c r="BZ23" s="105" t="str">
        <f>IF(BZ$16&gt;0,
(
MAX('1ª EVA'!BZ21,'1ª EVA'!CA21)*'1ª EVA'!BZ$13 +
'2ª EVA-solo'!BZ23*'2ª EVA-solo'!BZ$13
)
/('1ª EVA'!BZ$13+'2ª EVA-solo'!BZ$13),
"")</f>
        <v/>
      </c>
      <c r="CA23" s="122"/>
      <c r="CB23" s="136">
        <f t="shared" ca="1" si="69"/>
        <v>3.0000000000000009</v>
      </c>
    </row>
    <row r="24" spans="1:82" ht="17.399999999999999">
      <c r="A24" s="65" t="str">
        <v>Alumn 4</v>
      </c>
      <c r="B24" s="121">
        <f t="shared" ca="1" si="63"/>
        <v>4</v>
      </c>
      <c r="C24" s="105">
        <f ca="1">IFERROR(IF(C$16&gt;0,(
   MAX('1ª EVA'!C22,'1ª EVA'!D22)*'1ª EVA'!C$13 +
   '2ª EVA-solo'!C24*'2ª EVA-solo'!C$13
)
/('1ª EVA'!C$13+'2ª EVA-solo'!C$13),""),"")</f>
        <v>4</v>
      </c>
      <c r="D24" s="122"/>
      <c r="E24" s="105">
        <f ca="1">IFERROR(IF(E$16&gt;0,(
   MAX('1ª EVA'!E22,'1ª EVA'!F22)*'1ª EVA'!E$13 +
   '2ª EVA-solo'!E24*'2ª EVA-solo'!E$13
)
/('1ª EVA'!E$13+'2ª EVA-solo'!E$13),""),"")</f>
        <v>4</v>
      </c>
      <c r="F24" s="122"/>
      <c r="G24" s="105">
        <f ca="1">IFERROR(IF(G$16&gt;0,(
   MAX('1ª EVA'!G22,'1ª EVA'!H22)*'1ª EVA'!G$13 +
   '2ª EVA-solo'!G24*'2ª EVA-solo'!G$13
)
/('1ª EVA'!G$13+'2ª EVA-solo'!G$13),""),"")</f>
        <v>4</v>
      </c>
      <c r="H24" s="122"/>
      <c r="I24" s="105">
        <f ca="1">IFERROR(IF(I$16&gt;0,(
   MAX('1ª EVA'!I22,'1ª EVA'!J22)*'1ª EVA'!I$13 +
   '2ª EVA-solo'!I24*'2ª EVA-solo'!I$13
)
/('1ª EVA'!I$13+'2ª EVA-solo'!I$13),""),"")</f>
        <v>4</v>
      </c>
      <c r="J24" s="122"/>
      <c r="K24" s="105">
        <f ca="1">IFERROR(IF(K$16&gt;0,(
   MAX('1ª EVA'!K22,'1ª EVA'!L22)*'1ª EVA'!K$13 +
   '2ª EVA-solo'!K24*'2ª EVA-solo'!K$13
)
/('1ª EVA'!K$13+'2ª EVA-solo'!K$13),""),"")</f>
        <v>4</v>
      </c>
      <c r="L24" s="122"/>
      <c r="M24" s="105" t="str">
        <f>IFERROR(IF(M$16&gt;0,(
   MAX('1ª EVA'!M22,'1ª EVA'!N22)*'1ª EVA'!M$13 +
   '2ª EVA-solo'!M24*'2ª EVA-solo'!M$13
)
/('1ª EVA'!M$13+'2ª EVA-solo'!M$13),""),"")</f>
        <v/>
      </c>
      <c r="N24" s="122"/>
      <c r="O24" s="121">
        <f t="shared" ca="1" si="64"/>
        <v>4</v>
      </c>
      <c r="P24" s="105">
        <f ca="1">IF(P$16&gt;0,(
   MAX('1ª EVA'!P22,'1ª EVA'!Q22)*'1ª EVA'!$P$13 +
   '2ª EVA-solo'!P24*'2ª EVA-solo'!$P$13
)
/('1ª EVA'!$P$13 + '2ª EVA-solo'!$P$13),"")</f>
        <v>4</v>
      </c>
      <c r="Q24" s="122"/>
      <c r="R24" s="105">
        <f ca="1">IF(R$16&gt;0,(
   MAX('1ª EVA'!R22,'1ª EVA'!S22)*'1ª EVA'!$R$13 +
   '2ª EVA-solo'!R24*'2ª EVA-solo'!$R$13
)
/('1ª EVA'!$R$13 + '2ª EVA-solo'!$R$13),"")</f>
        <v>4</v>
      </c>
      <c r="S24" s="122"/>
      <c r="T24" s="105">
        <f ca="1">IF(T$16&gt;0,(
   MAX('1ª EVA'!T22,'1ª EVA'!U22)*'1ª EVA'!$T$13 +
   '2ª EVA-solo'!T24*'2ª EVA-solo'!$T$13
)
/('1ª EVA'!$T$13 + '2ª EVA-solo'!$T$13),"")</f>
        <v>4</v>
      </c>
      <c r="U24" s="122"/>
      <c r="V24" s="105">
        <f ca="1">IF(V$16&gt;0,(
   MAX('1ª EVA'!V22,'1ª EVA'!W22)*'1ª EVA'!$V$13 +
   '2ª EVA-solo'!V24*'2ª EVA-solo'!$V$13
)
/('1ª EVA'!$V$13 + '2ª EVA-solo'!$V$13),"")</f>
        <v>4</v>
      </c>
      <c r="W24" s="122"/>
      <c r="X24" s="105">
        <f ca="1">IF(X$16&gt;0,(
   MAX('1ª EVA'!X22,'1ª EVA'!Y22)*'1ª EVA'!$X$13 +
   '2ª EVA-solo'!X24*'2ª EVA-solo'!$X$13
)
/('1ª EVA'!$X$13 + '2ª EVA-solo'!$X$13),"")</f>
        <v>4</v>
      </c>
      <c r="Y24" s="122"/>
      <c r="Z24" s="105" t="str">
        <f>IF(Z$16&gt;0,(
   MAX('1ª EVA'!Z22,'1ª EVA'!AA22)*'1ª EVA'!$Z$13 +
   '2ª EVA-solo'!Z24*'2ª EVA-solo'!$Z$13
)
/('1ª EVA'!$Z$13+'2ª EVA-solo'!$Z$13),"")</f>
        <v/>
      </c>
      <c r="AA24" s="122"/>
      <c r="AB24" s="121">
        <f t="shared" ca="1" si="65"/>
        <v>4</v>
      </c>
      <c r="AC24" s="105">
        <f ca="1">IF(AC$16&gt;0,
(
MAX('1ª EVA'!AC22,'1ª EVA'!AD22)*'1ª EVA'!$AC$13 +
'2ª EVA-solo'!AC24*'2ª EVA-solo'!$AC$13
)
/('1ª EVA'!$AC$13+'2ª EVA-solo'!$AC$13),
"")</f>
        <v>4</v>
      </c>
      <c r="AD24" s="122"/>
      <c r="AE24" s="105" t="str">
        <f>IF(AE$16&gt;0,
(
MAX('1ª EVA'!AE22,'1ª EVA'!AF22)*'1ª EVA'!$AE$13 +
'2ª EVA-solo'!AE24*'2ª EVA-solo'!$AE$13
)
/('1ª EVA'!$AE$13+'2ª EVA-solo'!$AE$13),
"")</f>
        <v/>
      </c>
      <c r="AF24" s="122"/>
      <c r="AG24" s="105">
        <f ca="1">IF(AG$16&gt;0,
(
MAX('1ª EVA'!AG22,'1ª EVA'!AH22)*'1ª EVA'!$AG$13 +
'2ª EVA-solo'!AG24*'2ª EVA-solo'!$AG$13
)
/('1ª EVA'!$AG$13+'2ª EVA-solo'!$AG$13),
"")</f>
        <v>4</v>
      </c>
      <c r="AH24" s="122"/>
      <c r="AI24" s="105">
        <f ca="1">IF(AI$16&gt;0,
(
MAX('1ª EVA'!AI22,'1ª EVA'!AJ22)*'1ª EVA'!$AI$13 +
'2ª EVA-solo'!AI24*'2ª EVA-solo'!$AI$13
)
/('1ª EVA'!$AI$13+'2ª EVA-solo'!$AI$13),
"")</f>
        <v>4</v>
      </c>
      <c r="AJ24" s="122"/>
      <c r="AK24" s="105">
        <f ca="1">IF(AK$16&gt;0,
(
MAX('1ª EVA'!AK22,'1ª EVA'!AL22)*'1ª EVA'!$AK$13 +
'2ª EVA-solo'!AK24*'2ª EVA-solo'!$AK$13
)
/('1ª EVA'!$AK$13+'2ª EVA-solo'!$AK$13),
"")</f>
        <v>4</v>
      </c>
      <c r="AL24" s="122"/>
      <c r="AM24" s="105" t="str">
        <f>IF(AM$16&gt;0,
(
MAX('1ª EVA'!AM22,'1ª EVA'!AN22)*'1ª EVA'!$AM$13 +
'2ª EVA-solo'!AM24*'2ª EVA-solo'!$AM$13
)
/('1ª EVA'!$AM$13+'2ª EVA-solo'!$AM$13),
"")</f>
        <v/>
      </c>
      <c r="AN24" s="122"/>
      <c r="AO24" s="121">
        <f t="shared" ca="1" si="66"/>
        <v>4</v>
      </c>
      <c r="AP24" s="105">
        <f ca="1">IF(AP$16&gt;0,
(
MAX('1ª EVA'!AP22,'1ª EVA'!AQ22)*'1ª EVA'!AP$13 +
'2ª EVA-solo'!AP24*'2ª EVA-solo'!AP$13
)
/('1ª EVA'!AP$13+'2ª EVA-solo'!AP$13),
"")</f>
        <v>4</v>
      </c>
      <c r="AQ24" s="122"/>
      <c r="AR24" s="105">
        <f ca="1">IF(AR$16&gt;0,
(
MAX('1ª EVA'!AR22,'1ª EVA'!AS22)*'1ª EVA'!AR$13 +
'2ª EVA-solo'!AR24*'2ª EVA-solo'!AR$13
)
/('1ª EVA'!AR$13+'2ª EVA-solo'!AR$13),
"")</f>
        <v>4</v>
      </c>
      <c r="AS24" s="122"/>
      <c r="AT24" s="105" t="str">
        <f>IF(AT$16&gt;0,
(
MAX('1ª EVA'!AT22,'1ª EVA'!AU22)*'1ª EVA'!AT$13 +
'2ª EVA-solo'!AT24*'2ª EVA-solo'!AT$13
)
/('1ª EVA'!AT$13+'2ª EVA-solo'!AT$13),
"")</f>
        <v/>
      </c>
      <c r="AU24" s="122"/>
      <c r="AV24" s="105">
        <f ca="1">IF(AV$16&gt;0,
(
MAX('1ª EVA'!AV22,'1ª EVA'!AW22)*'1ª EVA'!AV$13 +
'2ª EVA-solo'!AV24*'2ª EVA-solo'!AV$13
)
/('1ª EVA'!AV$13+'2ª EVA-solo'!AV$13),
"")</f>
        <v>4</v>
      </c>
      <c r="AW24" s="122"/>
      <c r="AX24" s="105" t="str">
        <f>IF(AX$16&gt;0,
(
MAX('1ª EVA'!AX22,'1ª EVA'!AY22)*'1ª EVA'!AX$13 +
'2ª EVA-solo'!AX24*'2ª EVA-solo'!AX$13
)
/('1ª EVA'!AX$13+'2ª EVA-solo'!AX$13),
"")</f>
        <v/>
      </c>
      <c r="AY24" s="122"/>
      <c r="AZ24" s="105" t="str">
        <f>IF(AZ$16&gt;0,
(
MAX('1ª EVA'!AZ22,'1ª EVA'!BA22)*'1ª EVA'!AZ$13 +
'2ª EVA-solo'!AZ24*'2ª EVA-solo'!AZ$13
)
/('1ª EVA'!AZ$13+'2ª EVA-solo'!AZ$13),
"")</f>
        <v/>
      </c>
      <c r="BA24" s="122"/>
      <c r="BB24" s="121">
        <f t="shared" ca="1" si="67"/>
        <v>4</v>
      </c>
      <c r="BC24" s="105">
        <f ca="1">IF(BC$16&gt;0,
(
MAX('1ª EVA'!BC22,'1ª EVA'!BD22)*'1ª EVA'!BC$13 +
'2ª EVA-solo'!BC24*'2ª EVA-solo'!BC$13
)
/('1ª EVA'!BC$13+'2ª EVA-solo'!BC$13),
"")</f>
        <v>4</v>
      </c>
      <c r="BD24" s="122"/>
      <c r="BE24" s="105" t="str">
        <f>IF(BE$16&gt;0,
(
MAX('1ª EVA'!BE22,'1ª EVA'!BF22)*'1ª EVA'!BE$13 +
'2ª EVA-solo'!BE24*'2ª EVA-solo'!BE$13
)
/('1ª EVA'!BE$13+'2ª EVA-solo'!BE$13),
"")</f>
        <v/>
      </c>
      <c r="BF24" s="122"/>
      <c r="BG24" s="105" t="str">
        <f>IF(BG$16&gt;0,
(
MAX('1ª EVA'!BG22,'1ª EVA'!BH22)*'1ª EVA'!BG$13 +
'2ª EVA-solo'!BG24*'2ª EVA-solo'!BG$13
)
/('1ª EVA'!BG$13+'2ª EVA-solo'!BG$13),
"")</f>
        <v/>
      </c>
      <c r="BH24" s="122"/>
      <c r="BI24" s="105">
        <f ca="1">IF(BI$16&gt;0,
(
MAX('1ª EVA'!BI22,'1ª EVA'!BJ22)*'1ª EVA'!BI$13 +
'2ª EVA-solo'!BI24*'2ª EVA-solo'!BI$13
)
/('1ª EVA'!BI$13+'2ª EVA-solo'!BI$13),
"")</f>
        <v>4</v>
      </c>
      <c r="BJ24" s="122"/>
      <c r="BK24" s="105" t="str">
        <f>IF(BK$16&gt;0,
(
MAX('1ª EVA'!BK22,'1ª EVA'!BL22)*'1ª EVA'!BK$13 +
'2ª EVA-solo'!BK24*'2ª EVA-solo'!BK$13
)
/('1ª EVA'!BK$13+'2ª EVA-solo'!BK$13),
"")</f>
        <v/>
      </c>
      <c r="BL24" s="122"/>
      <c r="BM24" s="105" t="str">
        <f>IF(BM$16&gt;0,
(
MAX('1ª EVA'!BM22,'1ª EVA'!BN22)*'1ª EVA'!BM$13 +
'2ª EVA-solo'!BM24*'2ª EVA-solo'!BM$13
)
/('1ª EVA'!BM$13+'2ª EVA-solo'!BM$13),
"")</f>
        <v/>
      </c>
      <c r="BN24" s="122"/>
      <c r="BO24" s="121">
        <f t="shared" ca="1" si="68"/>
        <v>4</v>
      </c>
      <c r="BP24" s="105">
        <f ca="1">IF(BP$16&gt;0,
(
MAX('1ª EVA'!BP22,'1ª EVA'!BQ22)*'1ª EVA'!BP$13 +
'2ª EVA-solo'!BP24*'2ª EVA-solo'!BP$13
)
/('1ª EVA'!BP$13+'2ª EVA-solo'!BP$13),
"")</f>
        <v>4</v>
      </c>
      <c r="BQ24" s="122"/>
      <c r="BR24" s="105" t="str">
        <f>IF(BR$16&gt;0,
(
MAX('1ª EVA'!BR22,'1ª EVA'!BS22)*'1ª EVA'!BR$13 +
'2ª EVA-solo'!BR24*'2ª EVA-solo'!BR$13
)
/('1ª EVA'!BR$13+'2ª EVA-solo'!BR$13),
"")</f>
        <v/>
      </c>
      <c r="BS24" s="122"/>
      <c r="BT24" s="105" t="str">
        <f>IF(BT$16&gt;0,
(
MAX('1ª EVA'!BT22,'1ª EVA'!BU22)*'1ª EVA'!BT$13 +
'2ª EVA-solo'!BT24*'2ª EVA-solo'!BT$13
)
/('1ª EVA'!BT$13+'2ª EVA-solo'!BT$13),
"")</f>
        <v/>
      </c>
      <c r="BU24" s="122"/>
      <c r="BV24" s="105" t="str">
        <f>IF(BV$16&gt;0,
(
MAX('1ª EVA'!BV22,'1ª EVA'!BW22)*'1ª EVA'!BV$13 +
'2ª EVA-solo'!BV24*'2ª EVA-solo'!BV$13
)
/('1ª EVA'!BV$13+'2ª EVA-solo'!BV$13),
"")</f>
        <v/>
      </c>
      <c r="BW24" s="122"/>
      <c r="BX24" s="105" t="str">
        <f>IF(BX$16&gt;0,
(
MAX('1ª EVA'!BX22,'1ª EVA'!BY22)*'1ª EVA'!BX$13 +
'2ª EVA-solo'!BX24*'2ª EVA-solo'!BX$13
)
/('1ª EVA'!BX$13+'2ª EVA-solo'!BX$13),
"")</f>
        <v/>
      </c>
      <c r="BY24" s="122"/>
      <c r="BZ24" s="105" t="str">
        <f>IF(BZ$16&gt;0,
(
MAX('1ª EVA'!BZ22,'1ª EVA'!CA22)*'1ª EVA'!BZ$13 +
'2ª EVA-solo'!BZ24*'2ª EVA-solo'!BZ$13
)
/('1ª EVA'!BZ$13+'2ª EVA-solo'!BZ$13),
"")</f>
        <v/>
      </c>
      <c r="CA24" s="122"/>
      <c r="CB24" s="136">
        <f t="shared" ca="1" si="69"/>
        <v>4.0000000000000009</v>
      </c>
    </row>
    <row r="25" spans="1:82" ht="17.399999999999999">
      <c r="A25" s="65" t="str">
        <v>Alumn 5</v>
      </c>
      <c r="B25" s="121">
        <f t="shared" ca="1" si="63"/>
        <v>4.9999999999999991</v>
      </c>
      <c r="C25" s="105">
        <f ca="1">IFERROR(IF(C$16&gt;0,(
   MAX('1ª EVA'!C23,'1ª EVA'!D23)*'1ª EVA'!C$13 +
   '2ª EVA-solo'!C25*'2ª EVA-solo'!C$13
)
/('1ª EVA'!C$13+'2ª EVA-solo'!C$13),""),"")</f>
        <v>4.9999999999999991</v>
      </c>
      <c r="D25" s="122"/>
      <c r="E25" s="105">
        <f ca="1">IFERROR(IF(E$16&gt;0,(
   MAX('1ª EVA'!E23,'1ª EVA'!F23)*'1ª EVA'!E$13 +
   '2ª EVA-solo'!E25*'2ª EVA-solo'!E$13
)
/('1ª EVA'!E$13+'2ª EVA-solo'!E$13),""),"")</f>
        <v>5</v>
      </c>
      <c r="F25" s="122"/>
      <c r="G25" s="105">
        <f ca="1">IFERROR(IF(G$16&gt;0,(
   MAX('1ª EVA'!G23,'1ª EVA'!H23)*'1ª EVA'!G$13 +
   '2ª EVA-solo'!G25*'2ª EVA-solo'!G$13
)
/('1ª EVA'!G$13+'2ª EVA-solo'!G$13),""),"")</f>
        <v>5</v>
      </c>
      <c r="H25" s="122"/>
      <c r="I25" s="105">
        <f ca="1">IFERROR(IF(I$16&gt;0,(
   MAX('1ª EVA'!I23,'1ª EVA'!J23)*'1ª EVA'!I$13 +
   '2ª EVA-solo'!I25*'2ª EVA-solo'!I$13
)
/('1ª EVA'!I$13+'2ª EVA-solo'!I$13),""),"")</f>
        <v>5</v>
      </c>
      <c r="J25" s="122"/>
      <c r="K25" s="105">
        <f ca="1">IFERROR(IF(K$16&gt;0,(
   MAX('1ª EVA'!K23,'1ª EVA'!L23)*'1ª EVA'!K$13 +
   '2ª EVA-solo'!K25*'2ª EVA-solo'!K$13
)
/('1ª EVA'!K$13+'2ª EVA-solo'!K$13),""),"")</f>
        <v>5</v>
      </c>
      <c r="L25" s="122"/>
      <c r="M25" s="105" t="str">
        <f>IFERROR(IF(M$16&gt;0,(
   MAX('1ª EVA'!M23,'1ª EVA'!N23)*'1ª EVA'!M$13 +
   '2ª EVA-solo'!M25*'2ª EVA-solo'!M$13
)
/('1ª EVA'!M$13+'2ª EVA-solo'!M$13),""),"")</f>
        <v/>
      </c>
      <c r="N25" s="122"/>
      <c r="O25" s="121">
        <f t="shared" ca="1" si="64"/>
        <v>5</v>
      </c>
      <c r="P25" s="105">
        <f ca="1">IF(P$16&gt;0,(
   MAX('1ª EVA'!P23,'1ª EVA'!Q23)*'1ª EVA'!$P$13 +
   '2ª EVA-solo'!P25*'2ª EVA-solo'!$P$13
)
/('1ª EVA'!$P$13 + '2ª EVA-solo'!$P$13),"")</f>
        <v>5</v>
      </c>
      <c r="Q25" s="122"/>
      <c r="R25" s="105">
        <f ca="1">IF(R$16&gt;0,(
   MAX('1ª EVA'!R23,'1ª EVA'!S23)*'1ª EVA'!$R$13 +
   '2ª EVA-solo'!R25*'2ª EVA-solo'!$R$13
)
/('1ª EVA'!$R$13 + '2ª EVA-solo'!$R$13),"")</f>
        <v>5</v>
      </c>
      <c r="S25" s="122"/>
      <c r="T25" s="105">
        <f ca="1">IF(T$16&gt;0,(
   MAX('1ª EVA'!T23,'1ª EVA'!U23)*'1ª EVA'!$T$13 +
   '2ª EVA-solo'!T25*'2ª EVA-solo'!$T$13
)
/('1ª EVA'!$T$13 + '2ª EVA-solo'!$T$13),"")</f>
        <v>5</v>
      </c>
      <c r="U25" s="122"/>
      <c r="V25" s="105">
        <f ca="1">IF(V$16&gt;0,(
   MAX('1ª EVA'!V23,'1ª EVA'!W23)*'1ª EVA'!$V$13 +
   '2ª EVA-solo'!V25*'2ª EVA-solo'!$V$13
)
/('1ª EVA'!$V$13 + '2ª EVA-solo'!$V$13),"")</f>
        <v>5</v>
      </c>
      <c r="W25" s="122"/>
      <c r="X25" s="105">
        <f ca="1">IF(X$16&gt;0,(
   MAX('1ª EVA'!X23,'1ª EVA'!Y23)*'1ª EVA'!$X$13 +
   '2ª EVA-solo'!X25*'2ª EVA-solo'!$X$13
)
/('1ª EVA'!$X$13 + '2ª EVA-solo'!$X$13),"")</f>
        <v>5</v>
      </c>
      <c r="Y25" s="122"/>
      <c r="Z25" s="105" t="str">
        <f>IF(Z$16&gt;0,(
   MAX('1ª EVA'!Z23,'1ª EVA'!AA23)*'1ª EVA'!$Z$13 +
   '2ª EVA-solo'!Z25*'2ª EVA-solo'!$Z$13
)
/('1ª EVA'!$Z$13+'2ª EVA-solo'!$Z$13),"")</f>
        <v/>
      </c>
      <c r="AA25" s="122"/>
      <c r="AB25" s="121">
        <f t="shared" ca="1" si="65"/>
        <v>5</v>
      </c>
      <c r="AC25" s="105">
        <f ca="1">IF(AC$16&gt;0,
(
MAX('1ª EVA'!AC23,'1ª EVA'!AD23)*'1ª EVA'!$AC$13 +
'2ª EVA-solo'!AC25*'2ª EVA-solo'!$AC$13
)
/('1ª EVA'!$AC$13+'2ª EVA-solo'!$AC$13),
"")</f>
        <v>5</v>
      </c>
      <c r="AD25" s="122"/>
      <c r="AE25" s="105" t="str">
        <f>IF(AE$16&gt;0,
(
MAX('1ª EVA'!AE23,'1ª EVA'!AF23)*'1ª EVA'!$AE$13 +
'2ª EVA-solo'!AE25*'2ª EVA-solo'!$AE$13
)
/('1ª EVA'!$AE$13+'2ª EVA-solo'!$AE$13),
"")</f>
        <v/>
      </c>
      <c r="AF25" s="122"/>
      <c r="AG25" s="105">
        <f ca="1">IF(AG$16&gt;0,
(
MAX('1ª EVA'!AG23,'1ª EVA'!AH23)*'1ª EVA'!$AG$13 +
'2ª EVA-solo'!AG25*'2ª EVA-solo'!$AG$13
)
/('1ª EVA'!$AG$13+'2ª EVA-solo'!$AG$13),
"")</f>
        <v>5</v>
      </c>
      <c r="AH25" s="122"/>
      <c r="AI25" s="105">
        <f ca="1">IF(AI$16&gt;0,
(
MAX('1ª EVA'!AI23,'1ª EVA'!AJ23)*'1ª EVA'!$AI$13 +
'2ª EVA-solo'!AI25*'2ª EVA-solo'!$AI$13
)
/('1ª EVA'!$AI$13+'2ª EVA-solo'!$AI$13),
"")</f>
        <v>5</v>
      </c>
      <c r="AJ25" s="122"/>
      <c r="AK25" s="105">
        <f ca="1">IF(AK$16&gt;0,
(
MAX('1ª EVA'!AK23,'1ª EVA'!AL23)*'1ª EVA'!$AK$13 +
'2ª EVA-solo'!AK25*'2ª EVA-solo'!$AK$13
)
/('1ª EVA'!$AK$13+'2ª EVA-solo'!$AK$13),
"")</f>
        <v>5</v>
      </c>
      <c r="AL25" s="122"/>
      <c r="AM25" s="105" t="str">
        <f>IF(AM$16&gt;0,
(
MAX('1ª EVA'!AM23,'1ª EVA'!AN23)*'1ª EVA'!$AM$13 +
'2ª EVA-solo'!AM25*'2ª EVA-solo'!$AM$13
)
/('1ª EVA'!$AM$13+'2ª EVA-solo'!$AM$13),
"")</f>
        <v/>
      </c>
      <c r="AN25" s="122"/>
      <c r="AO25" s="121">
        <f t="shared" ca="1" si="66"/>
        <v>5</v>
      </c>
      <c r="AP25" s="105">
        <f ca="1">IF(AP$16&gt;0,
(
MAX('1ª EVA'!AP23,'1ª EVA'!AQ23)*'1ª EVA'!AP$13 +
'2ª EVA-solo'!AP25*'2ª EVA-solo'!AP$13
)
/('1ª EVA'!AP$13+'2ª EVA-solo'!AP$13),
"")</f>
        <v>5</v>
      </c>
      <c r="AQ25" s="122"/>
      <c r="AR25" s="105">
        <f ca="1">IF(AR$16&gt;0,
(
MAX('1ª EVA'!AR23,'1ª EVA'!AS23)*'1ª EVA'!AR$13 +
'2ª EVA-solo'!AR25*'2ª EVA-solo'!AR$13
)
/('1ª EVA'!AR$13+'2ª EVA-solo'!AR$13),
"")</f>
        <v>5</v>
      </c>
      <c r="AS25" s="122"/>
      <c r="AT25" s="105" t="str">
        <f>IF(AT$16&gt;0,
(
MAX('1ª EVA'!AT23,'1ª EVA'!AU23)*'1ª EVA'!AT$13 +
'2ª EVA-solo'!AT25*'2ª EVA-solo'!AT$13
)
/('1ª EVA'!AT$13+'2ª EVA-solo'!AT$13),
"")</f>
        <v/>
      </c>
      <c r="AU25" s="122"/>
      <c r="AV25" s="105">
        <f ca="1">IF(AV$16&gt;0,
(
MAX('1ª EVA'!AV23,'1ª EVA'!AW23)*'1ª EVA'!AV$13 +
'2ª EVA-solo'!AV25*'2ª EVA-solo'!AV$13
)
/('1ª EVA'!AV$13+'2ª EVA-solo'!AV$13),
"")</f>
        <v>5</v>
      </c>
      <c r="AW25" s="122"/>
      <c r="AX25" s="105" t="str">
        <f>IF(AX$16&gt;0,
(
MAX('1ª EVA'!AX23,'1ª EVA'!AY23)*'1ª EVA'!AX$13 +
'2ª EVA-solo'!AX25*'2ª EVA-solo'!AX$13
)
/('1ª EVA'!AX$13+'2ª EVA-solo'!AX$13),
"")</f>
        <v/>
      </c>
      <c r="AY25" s="122"/>
      <c r="AZ25" s="105" t="str">
        <f>IF(AZ$16&gt;0,
(
MAX('1ª EVA'!AZ23,'1ª EVA'!BA23)*'1ª EVA'!AZ$13 +
'2ª EVA-solo'!AZ25*'2ª EVA-solo'!AZ$13
)
/('1ª EVA'!AZ$13+'2ª EVA-solo'!AZ$13),
"")</f>
        <v/>
      </c>
      <c r="BA25" s="122"/>
      <c r="BB25" s="121">
        <f t="shared" ca="1" si="67"/>
        <v>5</v>
      </c>
      <c r="BC25" s="105">
        <f ca="1">IF(BC$16&gt;0,
(
MAX('1ª EVA'!BC23,'1ª EVA'!BD23)*'1ª EVA'!BC$13 +
'2ª EVA-solo'!BC25*'2ª EVA-solo'!BC$13
)
/('1ª EVA'!BC$13+'2ª EVA-solo'!BC$13),
"")</f>
        <v>5</v>
      </c>
      <c r="BD25" s="122"/>
      <c r="BE25" s="105" t="str">
        <f>IF(BE$16&gt;0,
(
MAX('1ª EVA'!BE23,'1ª EVA'!BF23)*'1ª EVA'!BE$13 +
'2ª EVA-solo'!BE25*'2ª EVA-solo'!BE$13
)
/('1ª EVA'!BE$13+'2ª EVA-solo'!BE$13),
"")</f>
        <v/>
      </c>
      <c r="BF25" s="122"/>
      <c r="BG25" s="105" t="str">
        <f>IF(BG$16&gt;0,
(
MAX('1ª EVA'!BG23,'1ª EVA'!BH23)*'1ª EVA'!BG$13 +
'2ª EVA-solo'!BG25*'2ª EVA-solo'!BG$13
)
/('1ª EVA'!BG$13+'2ª EVA-solo'!BG$13),
"")</f>
        <v/>
      </c>
      <c r="BH25" s="122"/>
      <c r="BI25" s="105">
        <f ca="1">IF(BI$16&gt;0,
(
MAX('1ª EVA'!BI23,'1ª EVA'!BJ23)*'1ª EVA'!BI$13 +
'2ª EVA-solo'!BI25*'2ª EVA-solo'!BI$13
)
/('1ª EVA'!BI$13+'2ª EVA-solo'!BI$13),
"")</f>
        <v>5</v>
      </c>
      <c r="BJ25" s="122"/>
      <c r="BK25" s="105" t="str">
        <f>IF(BK$16&gt;0,
(
MAX('1ª EVA'!BK23,'1ª EVA'!BL23)*'1ª EVA'!BK$13 +
'2ª EVA-solo'!BK25*'2ª EVA-solo'!BK$13
)
/('1ª EVA'!BK$13+'2ª EVA-solo'!BK$13),
"")</f>
        <v/>
      </c>
      <c r="BL25" s="122"/>
      <c r="BM25" s="105" t="str">
        <f>IF(BM$16&gt;0,
(
MAX('1ª EVA'!BM23,'1ª EVA'!BN23)*'1ª EVA'!BM$13 +
'2ª EVA-solo'!BM25*'2ª EVA-solo'!BM$13
)
/('1ª EVA'!BM$13+'2ª EVA-solo'!BM$13),
"")</f>
        <v/>
      </c>
      <c r="BN25" s="122"/>
      <c r="BO25" s="121">
        <f t="shared" ca="1" si="68"/>
        <v>5</v>
      </c>
      <c r="BP25" s="105">
        <f ca="1">IF(BP$16&gt;0,
(
MAX('1ª EVA'!BP23,'1ª EVA'!BQ23)*'1ª EVA'!BP$13 +
'2ª EVA-solo'!BP25*'2ª EVA-solo'!BP$13
)
/('1ª EVA'!BP$13+'2ª EVA-solo'!BP$13),
"")</f>
        <v>5</v>
      </c>
      <c r="BQ25" s="122"/>
      <c r="BR25" s="105" t="str">
        <f>IF(BR$16&gt;0,
(
MAX('1ª EVA'!BR23,'1ª EVA'!BS23)*'1ª EVA'!BR$13 +
'2ª EVA-solo'!BR25*'2ª EVA-solo'!BR$13
)
/('1ª EVA'!BR$13+'2ª EVA-solo'!BR$13),
"")</f>
        <v/>
      </c>
      <c r="BS25" s="122"/>
      <c r="BT25" s="105" t="str">
        <f>IF(BT$16&gt;0,
(
MAX('1ª EVA'!BT23,'1ª EVA'!BU23)*'1ª EVA'!BT$13 +
'2ª EVA-solo'!BT25*'2ª EVA-solo'!BT$13
)
/('1ª EVA'!BT$13+'2ª EVA-solo'!BT$13),
"")</f>
        <v/>
      </c>
      <c r="BU25" s="122"/>
      <c r="BV25" s="105" t="str">
        <f>IF(BV$16&gt;0,
(
MAX('1ª EVA'!BV23,'1ª EVA'!BW23)*'1ª EVA'!BV$13 +
'2ª EVA-solo'!BV25*'2ª EVA-solo'!BV$13
)
/('1ª EVA'!BV$13+'2ª EVA-solo'!BV$13),
"")</f>
        <v/>
      </c>
      <c r="BW25" s="122"/>
      <c r="BX25" s="105" t="str">
        <f>IF(BX$16&gt;0,
(
MAX('1ª EVA'!BX23,'1ª EVA'!BY23)*'1ª EVA'!BX$13 +
'2ª EVA-solo'!BX25*'2ª EVA-solo'!BX$13
)
/('1ª EVA'!BX$13+'2ª EVA-solo'!BX$13),
"")</f>
        <v/>
      </c>
      <c r="BY25" s="122"/>
      <c r="BZ25" s="105" t="str">
        <f>IF(BZ$16&gt;0,
(
MAX('1ª EVA'!BZ23,'1ª EVA'!CA23)*'1ª EVA'!BZ$13 +
'2ª EVA-solo'!BZ25*'2ª EVA-solo'!BZ$13
)
/('1ª EVA'!BZ$13+'2ª EVA-solo'!BZ$13),
"")</f>
        <v/>
      </c>
      <c r="CA25" s="122"/>
      <c r="CB25" s="136">
        <f t="shared" ca="1" si="69"/>
        <v>5</v>
      </c>
    </row>
    <row r="26" spans="1:82" ht="17.399999999999999">
      <c r="A26" s="65" t="str">
        <v>Alumn 6</v>
      </c>
      <c r="B26" s="121">
        <f t="shared" ca="1" si="63"/>
        <v>5.9999999999999982</v>
      </c>
      <c r="C26" s="105">
        <f ca="1">IFERROR(IF(C$16&gt;0,(
   MAX('1ª EVA'!C24,'1ª EVA'!D24)*'1ª EVA'!C$13 +
   '2ª EVA-solo'!C26*'2ª EVA-solo'!C$13
)
/('1ª EVA'!C$13+'2ª EVA-solo'!C$13),""),"")</f>
        <v>5.9999999999999982</v>
      </c>
      <c r="D26" s="122"/>
      <c r="E26" s="105">
        <f ca="1">IFERROR(IF(E$16&gt;0,(
   MAX('1ª EVA'!E24,'1ª EVA'!F24)*'1ª EVA'!E$13 +
   '2ª EVA-solo'!E26*'2ª EVA-solo'!E$13
)
/('1ª EVA'!E$13+'2ª EVA-solo'!E$13),""),"")</f>
        <v>5.9999999999999991</v>
      </c>
      <c r="F26" s="122"/>
      <c r="G26" s="105">
        <f ca="1">IFERROR(IF(G$16&gt;0,(
   MAX('1ª EVA'!G24,'1ª EVA'!H24)*'1ª EVA'!G$13 +
   '2ª EVA-solo'!G26*'2ª EVA-solo'!G$13
)
/('1ª EVA'!G$13+'2ª EVA-solo'!G$13),""),"")</f>
        <v>6</v>
      </c>
      <c r="H26" s="122"/>
      <c r="I26" s="105">
        <f ca="1">IFERROR(IF(I$16&gt;0,(
   MAX('1ª EVA'!I24,'1ª EVA'!J24)*'1ª EVA'!I$13 +
   '2ª EVA-solo'!I26*'2ª EVA-solo'!I$13
)
/('1ª EVA'!I$13+'2ª EVA-solo'!I$13),""),"")</f>
        <v>5.9999999999999991</v>
      </c>
      <c r="J26" s="122"/>
      <c r="K26" s="105">
        <f ca="1">IFERROR(IF(K$16&gt;0,(
   MAX('1ª EVA'!K24,'1ª EVA'!L24)*'1ª EVA'!K$13 +
   '2ª EVA-solo'!K26*'2ª EVA-solo'!K$13
)
/('1ª EVA'!K$13+'2ª EVA-solo'!K$13),""),"")</f>
        <v>5.9999999999999991</v>
      </c>
      <c r="L26" s="122"/>
      <c r="M26" s="105" t="str">
        <f>IFERROR(IF(M$16&gt;0,(
   MAX('1ª EVA'!M24,'1ª EVA'!N24)*'1ª EVA'!M$13 +
   '2ª EVA-solo'!M26*'2ª EVA-solo'!M$13
)
/('1ª EVA'!M$13+'2ª EVA-solo'!M$13),""),"")</f>
        <v/>
      </c>
      <c r="N26" s="122"/>
      <c r="O26" s="121">
        <f t="shared" ca="1" si="64"/>
        <v>6</v>
      </c>
      <c r="P26" s="105">
        <f ca="1">IF(P$16&gt;0,(
   MAX('1ª EVA'!P24,'1ª EVA'!Q24)*'1ª EVA'!$P$13 +
   '2ª EVA-solo'!P26*'2ª EVA-solo'!$P$13
)
/('1ª EVA'!$P$13 + '2ª EVA-solo'!$P$13),"")</f>
        <v>5.9999999999999991</v>
      </c>
      <c r="Q26" s="122"/>
      <c r="R26" s="105">
        <f ca="1">IF(R$16&gt;0,(
   MAX('1ª EVA'!R24,'1ª EVA'!S24)*'1ª EVA'!$R$13 +
   '2ª EVA-solo'!R26*'2ª EVA-solo'!$R$13
)
/('1ª EVA'!$R$13 + '2ª EVA-solo'!$R$13),"")</f>
        <v>5.9999999999999991</v>
      </c>
      <c r="S26" s="122"/>
      <c r="T26" s="105">
        <f ca="1">IF(T$16&gt;0,(
   MAX('1ª EVA'!T24,'1ª EVA'!U24)*'1ª EVA'!$T$13 +
   '2ª EVA-solo'!T26*'2ª EVA-solo'!$T$13
)
/('1ª EVA'!$T$13 + '2ª EVA-solo'!$T$13),"")</f>
        <v>5.9999999999999991</v>
      </c>
      <c r="U26" s="122"/>
      <c r="V26" s="105">
        <f ca="1">IF(V$16&gt;0,(
   MAX('1ª EVA'!V24,'1ª EVA'!W24)*'1ª EVA'!$V$13 +
   '2ª EVA-solo'!V26*'2ª EVA-solo'!$V$13
)
/('1ª EVA'!$V$13 + '2ª EVA-solo'!$V$13),"")</f>
        <v>5.9999999999999991</v>
      </c>
      <c r="W26" s="122"/>
      <c r="X26" s="105">
        <f ca="1">IF(X$16&gt;0,(
   MAX('1ª EVA'!X24,'1ª EVA'!Y24)*'1ª EVA'!$X$13 +
   '2ª EVA-solo'!X26*'2ª EVA-solo'!$X$13
)
/('1ª EVA'!$X$13 + '2ª EVA-solo'!$X$13),"")</f>
        <v>5.9999999999999991</v>
      </c>
      <c r="Y26" s="122"/>
      <c r="Z26" s="105" t="str">
        <f>IF(Z$16&gt;0,(
   MAX('1ª EVA'!Z24,'1ª EVA'!AA24)*'1ª EVA'!$Z$13 +
   '2ª EVA-solo'!Z26*'2ª EVA-solo'!$Z$13
)
/('1ª EVA'!$Z$13+'2ª EVA-solo'!$Z$13),"")</f>
        <v/>
      </c>
      <c r="AA26" s="122"/>
      <c r="AB26" s="121">
        <f t="shared" ca="1" si="65"/>
        <v>6</v>
      </c>
      <c r="AC26" s="105">
        <f ca="1">IF(AC$16&gt;0,
(
MAX('1ª EVA'!AC24,'1ª EVA'!AD24)*'1ª EVA'!$AC$13 +
'2ª EVA-solo'!AC26*'2ª EVA-solo'!$AC$13
)
/('1ª EVA'!$AC$13+'2ª EVA-solo'!$AC$13),
"")</f>
        <v>5.9999999999999991</v>
      </c>
      <c r="AD26" s="122"/>
      <c r="AE26" s="105" t="str">
        <f>IF(AE$16&gt;0,
(
MAX('1ª EVA'!AE24,'1ª EVA'!AF24)*'1ª EVA'!$AE$13 +
'2ª EVA-solo'!AE26*'2ª EVA-solo'!$AE$13
)
/('1ª EVA'!$AE$13+'2ª EVA-solo'!$AE$13),
"")</f>
        <v/>
      </c>
      <c r="AF26" s="122"/>
      <c r="AG26" s="105">
        <f ca="1">IF(AG$16&gt;0,
(
MAX('1ª EVA'!AG24,'1ª EVA'!AH24)*'1ª EVA'!$AG$13 +
'2ª EVA-solo'!AG26*'2ª EVA-solo'!$AG$13
)
/('1ª EVA'!$AG$13+'2ª EVA-solo'!$AG$13),
"")</f>
        <v>5.9999999999999991</v>
      </c>
      <c r="AH26" s="122"/>
      <c r="AI26" s="105">
        <f ca="1">IF(AI$16&gt;0,
(
MAX('1ª EVA'!AI24,'1ª EVA'!AJ24)*'1ª EVA'!$AI$13 +
'2ª EVA-solo'!AI26*'2ª EVA-solo'!$AI$13
)
/('1ª EVA'!$AI$13+'2ª EVA-solo'!$AI$13),
"")</f>
        <v>5.9999999999999991</v>
      </c>
      <c r="AJ26" s="122"/>
      <c r="AK26" s="105">
        <f ca="1">IF(AK$16&gt;0,
(
MAX('1ª EVA'!AK24,'1ª EVA'!AL24)*'1ª EVA'!$AK$13 +
'2ª EVA-solo'!AK26*'2ª EVA-solo'!$AK$13
)
/('1ª EVA'!$AK$13+'2ª EVA-solo'!$AK$13),
"")</f>
        <v>5.9999999999999991</v>
      </c>
      <c r="AL26" s="122"/>
      <c r="AM26" s="105" t="str">
        <f>IF(AM$16&gt;0,
(
MAX('1ª EVA'!AM24,'1ª EVA'!AN24)*'1ª EVA'!$AM$13 +
'2ª EVA-solo'!AM26*'2ª EVA-solo'!$AM$13
)
/('1ª EVA'!$AM$13+'2ª EVA-solo'!$AM$13),
"")</f>
        <v/>
      </c>
      <c r="AN26" s="122"/>
      <c r="AO26" s="121">
        <f t="shared" ca="1" si="66"/>
        <v>6</v>
      </c>
      <c r="AP26" s="105">
        <f ca="1">IF(AP$16&gt;0,
(
MAX('1ª EVA'!AP24,'1ª EVA'!AQ24)*'1ª EVA'!AP$13 +
'2ª EVA-solo'!AP26*'2ª EVA-solo'!AP$13
)
/('1ª EVA'!AP$13+'2ª EVA-solo'!AP$13),
"")</f>
        <v>5.9999999999999991</v>
      </c>
      <c r="AQ26" s="122"/>
      <c r="AR26" s="105">
        <f ca="1">IF(AR$16&gt;0,
(
MAX('1ª EVA'!AR24,'1ª EVA'!AS24)*'1ª EVA'!AR$13 +
'2ª EVA-solo'!AR26*'2ª EVA-solo'!AR$13
)
/('1ª EVA'!AR$13+'2ª EVA-solo'!AR$13),
"")</f>
        <v>5.9999999999999991</v>
      </c>
      <c r="AS26" s="122"/>
      <c r="AT26" s="105" t="str">
        <f>IF(AT$16&gt;0,
(
MAX('1ª EVA'!AT24,'1ª EVA'!AU24)*'1ª EVA'!AT$13 +
'2ª EVA-solo'!AT26*'2ª EVA-solo'!AT$13
)
/('1ª EVA'!AT$13+'2ª EVA-solo'!AT$13),
"")</f>
        <v/>
      </c>
      <c r="AU26" s="122"/>
      <c r="AV26" s="105">
        <f ca="1">IF(AV$16&gt;0,
(
MAX('1ª EVA'!AV24,'1ª EVA'!AW24)*'1ª EVA'!AV$13 +
'2ª EVA-solo'!AV26*'2ª EVA-solo'!AV$13
)
/('1ª EVA'!AV$13+'2ª EVA-solo'!AV$13),
"")</f>
        <v>5.9999999999999991</v>
      </c>
      <c r="AW26" s="122"/>
      <c r="AX26" s="105" t="str">
        <f>IF(AX$16&gt;0,
(
MAX('1ª EVA'!AX24,'1ª EVA'!AY24)*'1ª EVA'!AX$13 +
'2ª EVA-solo'!AX26*'2ª EVA-solo'!AX$13
)
/('1ª EVA'!AX$13+'2ª EVA-solo'!AX$13),
"")</f>
        <v/>
      </c>
      <c r="AY26" s="122"/>
      <c r="AZ26" s="105" t="str">
        <f>IF(AZ$16&gt;0,
(
MAX('1ª EVA'!AZ24,'1ª EVA'!BA24)*'1ª EVA'!AZ$13 +
'2ª EVA-solo'!AZ26*'2ª EVA-solo'!AZ$13
)
/('1ª EVA'!AZ$13+'2ª EVA-solo'!AZ$13),
"")</f>
        <v/>
      </c>
      <c r="BA26" s="122"/>
      <c r="BB26" s="121">
        <f t="shared" ca="1" si="67"/>
        <v>5.9999999999999991</v>
      </c>
      <c r="BC26" s="105">
        <f ca="1">IF(BC$16&gt;0,
(
MAX('1ª EVA'!BC24,'1ª EVA'!BD24)*'1ª EVA'!BC$13 +
'2ª EVA-solo'!BC26*'2ª EVA-solo'!BC$13
)
/('1ª EVA'!BC$13+'2ª EVA-solo'!BC$13),
"")</f>
        <v>5.9999999999999991</v>
      </c>
      <c r="BD26" s="122"/>
      <c r="BE26" s="105" t="str">
        <f>IF(BE$16&gt;0,
(
MAX('1ª EVA'!BE24,'1ª EVA'!BF24)*'1ª EVA'!BE$13 +
'2ª EVA-solo'!BE26*'2ª EVA-solo'!BE$13
)
/('1ª EVA'!BE$13+'2ª EVA-solo'!BE$13),
"")</f>
        <v/>
      </c>
      <c r="BF26" s="122"/>
      <c r="BG26" s="105" t="str">
        <f>IF(BG$16&gt;0,
(
MAX('1ª EVA'!BG24,'1ª EVA'!BH24)*'1ª EVA'!BG$13 +
'2ª EVA-solo'!BG26*'2ª EVA-solo'!BG$13
)
/('1ª EVA'!BG$13+'2ª EVA-solo'!BG$13),
"")</f>
        <v/>
      </c>
      <c r="BH26" s="122"/>
      <c r="BI26" s="105">
        <f ca="1">IF(BI$16&gt;0,
(
MAX('1ª EVA'!BI24,'1ª EVA'!BJ24)*'1ª EVA'!BI$13 +
'2ª EVA-solo'!BI26*'2ª EVA-solo'!BI$13
)
/('1ª EVA'!BI$13+'2ª EVA-solo'!BI$13),
"")</f>
        <v>6</v>
      </c>
      <c r="BJ26" s="122"/>
      <c r="BK26" s="105" t="str">
        <f>IF(BK$16&gt;0,
(
MAX('1ª EVA'!BK24,'1ª EVA'!BL24)*'1ª EVA'!BK$13 +
'2ª EVA-solo'!BK26*'2ª EVA-solo'!BK$13
)
/('1ª EVA'!BK$13+'2ª EVA-solo'!BK$13),
"")</f>
        <v/>
      </c>
      <c r="BL26" s="122"/>
      <c r="BM26" s="105" t="str">
        <f>IF(BM$16&gt;0,
(
MAX('1ª EVA'!BM24,'1ª EVA'!BN24)*'1ª EVA'!BM$13 +
'2ª EVA-solo'!BM26*'2ª EVA-solo'!BM$13
)
/('1ª EVA'!BM$13+'2ª EVA-solo'!BM$13),
"")</f>
        <v/>
      </c>
      <c r="BN26" s="122"/>
      <c r="BO26" s="121">
        <f t="shared" ca="1" si="68"/>
        <v>5.9999999999999991</v>
      </c>
      <c r="BP26" s="105">
        <f ca="1">IF(BP$16&gt;0,
(
MAX('1ª EVA'!BP24,'1ª EVA'!BQ24)*'1ª EVA'!BP$13 +
'2ª EVA-solo'!BP26*'2ª EVA-solo'!BP$13
)
/('1ª EVA'!BP$13+'2ª EVA-solo'!BP$13),
"")</f>
        <v>5.9999999999999991</v>
      </c>
      <c r="BQ26" s="122"/>
      <c r="BR26" s="105" t="str">
        <f>IF(BR$16&gt;0,
(
MAX('1ª EVA'!BR24,'1ª EVA'!BS24)*'1ª EVA'!BR$13 +
'2ª EVA-solo'!BR26*'2ª EVA-solo'!BR$13
)
/('1ª EVA'!BR$13+'2ª EVA-solo'!BR$13),
"")</f>
        <v/>
      </c>
      <c r="BS26" s="122"/>
      <c r="BT26" s="105" t="str">
        <f>IF(BT$16&gt;0,
(
MAX('1ª EVA'!BT24,'1ª EVA'!BU24)*'1ª EVA'!BT$13 +
'2ª EVA-solo'!BT26*'2ª EVA-solo'!BT$13
)
/('1ª EVA'!BT$13+'2ª EVA-solo'!BT$13),
"")</f>
        <v/>
      </c>
      <c r="BU26" s="122"/>
      <c r="BV26" s="105" t="str">
        <f>IF(BV$16&gt;0,
(
MAX('1ª EVA'!BV24,'1ª EVA'!BW24)*'1ª EVA'!BV$13 +
'2ª EVA-solo'!BV26*'2ª EVA-solo'!BV$13
)
/('1ª EVA'!BV$13+'2ª EVA-solo'!BV$13),
"")</f>
        <v/>
      </c>
      <c r="BW26" s="122"/>
      <c r="BX26" s="105" t="str">
        <f>IF(BX$16&gt;0,
(
MAX('1ª EVA'!BX24,'1ª EVA'!BY24)*'1ª EVA'!BX$13 +
'2ª EVA-solo'!BX26*'2ª EVA-solo'!BX$13
)
/('1ª EVA'!BX$13+'2ª EVA-solo'!BX$13),
"")</f>
        <v/>
      </c>
      <c r="BY26" s="122"/>
      <c r="BZ26" s="105" t="str">
        <f>IF(BZ$16&gt;0,
(
MAX('1ª EVA'!BZ24,'1ª EVA'!CA24)*'1ª EVA'!BZ$13 +
'2ª EVA-solo'!BZ26*'2ª EVA-solo'!BZ$13
)
/('1ª EVA'!BZ$13+'2ª EVA-solo'!BZ$13),
"")</f>
        <v/>
      </c>
      <c r="CA26" s="122"/>
      <c r="CB26" s="136">
        <f t="shared" ca="1" si="69"/>
        <v>6.0000000000000018</v>
      </c>
    </row>
    <row r="27" spans="1:82" ht="17.399999999999999">
      <c r="A27" s="65" t="str">
        <v>Alumn 7</v>
      </c>
      <c r="B27" s="121">
        <f t="shared" ca="1" si="63"/>
        <v>6.9999999999999982</v>
      </c>
      <c r="C27" s="105">
        <f ca="1">IFERROR(IF(C$16&gt;0,(
   MAX('1ª EVA'!C25,'1ª EVA'!D25)*'1ª EVA'!C$13 +
   '2ª EVA-solo'!C27*'2ª EVA-solo'!C$13
)
/('1ª EVA'!C$13+'2ª EVA-solo'!C$13),""),"")</f>
        <v>6.9999999999999982</v>
      </c>
      <c r="D27" s="122"/>
      <c r="E27" s="105">
        <f ca="1">IFERROR(IF(E$16&gt;0,(
   MAX('1ª EVA'!E25,'1ª EVA'!F25)*'1ª EVA'!E$13 +
   '2ª EVA-solo'!E27*'2ª EVA-solo'!E$13
)
/('1ª EVA'!E$13+'2ª EVA-solo'!E$13),""),"")</f>
        <v>6.9999999999999991</v>
      </c>
      <c r="F27" s="122"/>
      <c r="G27" s="105">
        <f ca="1">IFERROR(IF(G$16&gt;0,(
   MAX('1ª EVA'!G25,'1ª EVA'!H25)*'1ª EVA'!G$13 +
   '2ª EVA-solo'!G27*'2ª EVA-solo'!G$13
)
/('1ª EVA'!G$13+'2ª EVA-solo'!G$13),""),"")</f>
        <v>7.0000000000000009</v>
      </c>
      <c r="H27" s="122"/>
      <c r="I27" s="105">
        <f ca="1">IFERROR(IF(I$16&gt;0,(
   MAX('1ª EVA'!I25,'1ª EVA'!J25)*'1ª EVA'!I$13 +
   '2ª EVA-solo'!I27*'2ª EVA-solo'!I$13
)
/('1ª EVA'!I$13+'2ª EVA-solo'!I$13),""),"")</f>
        <v>6.9999999999999991</v>
      </c>
      <c r="J27" s="122"/>
      <c r="K27" s="105">
        <f ca="1">IFERROR(IF(K$16&gt;0,(
   MAX('1ª EVA'!K25,'1ª EVA'!L25)*'1ª EVA'!K$13 +
   '2ª EVA-solo'!K27*'2ª EVA-solo'!K$13
)
/('1ª EVA'!K$13+'2ª EVA-solo'!K$13),""),"")</f>
        <v>6.9999999999999991</v>
      </c>
      <c r="L27" s="122"/>
      <c r="M27" s="105" t="str">
        <f>IFERROR(IF(M$16&gt;0,(
   MAX('1ª EVA'!M25,'1ª EVA'!N25)*'1ª EVA'!M$13 +
   '2ª EVA-solo'!M27*'2ª EVA-solo'!M$13
)
/('1ª EVA'!M$13+'2ª EVA-solo'!M$13),""),"")</f>
        <v/>
      </c>
      <c r="N27" s="122"/>
      <c r="O27" s="121">
        <f t="shared" ca="1" si="64"/>
        <v>6.9999999999999991</v>
      </c>
      <c r="P27" s="105">
        <f ca="1">IF(P$16&gt;0,(
   MAX('1ª EVA'!P25,'1ª EVA'!Q25)*'1ª EVA'!$P$13 +
   '2ª EVA-solo'!P27*'2ª EVA-solo'!$P$13
)
/('1ª EVA'!$P$13 + '2ª EVA-solo'!$P$13),"")</f>
        <v>6.9999999999999991</v>
      </c>
      <c r="Q27" s="122"/>
      <c r="R27" s="105">
        <f ca="1">IF(R$16&gt;0,(
   MAX('1ª EVA'!R25,'1ª EVA'!S25)*'1ª EVA'!$R$13 +
   '2ª EVA-solo'!R27*'2ª EVA-solo'!$R$13
)
/('1ª EVA'!$R$13 + '2ª EVA-solo'!$R$13),"")</f>
        <v>6.9999999999999991</v>
      </c>
      <c r="S27" s="122"/>
      <c r="T27" s="105">
        <f ca="1">IF(T$16&gt;0,(
   MAX('1ª EVA'!T25,'1ª EVA'!U25)*'1ª EVA'!$T$13 +
   '2ª EVA-solo'!T27*'2ª EVA-solo'!$T$13
)
/('1ª EVA'!$T$13 + '2ª EVA-solo'!$T$13),"")</f>
        <v>6.9999999999999991</v>
      </c>
      <c r="U27" s="122"/>
      <c r="V27" s="105">
        <f ca="1">IF(V$16&gt;0,(
   MAX('1ª EVA'!V25,'1ª EVA'!W25)*'1ª EVA'!$V$13 +
   '2ª EVA-solo'!V27*'2ª EVA-solo'!$V$13
)
/('1ª EVA'!$V$13 + '2ª EVA-solo'!$V$13),"")</f>
        <v>6.9999999999999991</v>
      </c>
      <c r="W27" s="122"/>
      <c r="X27" s="105">
        <f ca="1">IF(X$16&gt;0,(
   MAX('1ª EVA'!X25,'1ª EVA'!Y25)*'1ª EVA'!$X$13 +
   '2ª EVA-solo'!X27*'2ª EVA-solo'!$X$13
)
/('1ª EVA'!$X$13 + '2ª EVA-solo'!$X$13),"")</f>
        <v>6.9999999999999991</v>
      </c>
      <c r="Y27" s="122"/>
      <c r="Z27" s="105" t="str">
        <f>IF(Z$16&gt;0,(
   MAX('1ª EVA'!Z25,'1ª EVA'!AA25)*'1ª EVA'!$Z$13 +
   '2ª EVA-solo'!Z27*'2ª EVA-solo'!$Z$13
)
/('1ª EVA'!$Z$13+'2ª EVA-solo'!$Z$13),"")</f>
        <v/>
      </c>
      <c r="AA27" s="122"/>
      <c r="AB27" s="121">
        <f t="shared" ca="1" si="65"/>
        <v>7</v>
      </c>
      <c r="AC27" s="105">
        <f ca="1">IF(AC$16&gt;0,
(
MAX('1ª EVA'!AC25,'1ª EVA'!AD25)*'1ª EVA'!$AC$13 +
'2ª EVA-solo'!AC27*'2ª EVA-solo'!$AC$13
)
/('1ª EVA'!$AC$13+'2ª EVA-solo'!$AC$13),
"")</f>
        <v>6.9999999999999991</v>
      </c>
      <c r="AD27" s="122"/>
      <c r="AE27" s="105" t="str">
        <f>IF(AE$16&gt;0,
(
MAX('1ª EVA'!AE25,'1ª EVA'!AF25)*'1ª EVA'!$AE$13 +
'2ª EVA-solo'!AE27*'2ª EVA-solo'!$AE$13
)
/('1ª EVA'!$AE$13+'2ª EVA-solo'!$AE$13),
"")</f>
        <v/>
      </c>
      <c r="AF27" s="122"/>
      <c r="AG27" s="105">
        <f ca="1">IF(AG$16&gt;0,
(
MAX('1ª EVA'!AG25,'1ª EVA'!AH25)*'1ª EVA'!$AG$13 +
'2ª EVA-solo'!AG27*'2ª EVA-solo'!$AG$13
)
/('1ª EVA'!$AG$13+'2ª EVA-solo'!$AG$13),
"")</f>
        <v>6.9999999999999991</v>
      </c>
      <c r="AH27" s="122"/>
      <c r="AI27" s="105">
        <f ca="1">IF(AI$16&gt;0,
(
MAX('1ª EVA'!AI25,'1ª EVA'!AJ25)*'1ª EVA'!$AI$13 +
'2ª EVA-solo'!AI27*'2ª EVA-solo'!$AI$13
)
/('1ª EVA'!$AI$13+'2ª EVA-solo'!$AI$13),
"")</f>
        <v>6.9999999999999991</v>
      </c>
      <c r="AJ27" s="122"/>
      <c r="AK27" s="105">
        <f ca="1">IF(AK$16&gt;0,
(
MAX('1ª EVA'!AK25,'1ª EVA'!AL25)*'1ª EVA'!$AK$13 +
'2ª EVA-solo'!AK27*'2ª EVA-solo'!$AK$13
)
/('1ª EVA'!$AK$13+'2ª EVA-solo'!$AK$13),
"")</f>
        <v>6.9999999999999991</v>
      </c>
      <c r="AL27" s="122"/>
      <c r="AM27" s="105" t="str">
        <f>IF(AM$16&gt;0,
(
MAX('1ª EVA'!AM25,'1ª EVA'!AN25)*'1ª EVA'!$AM$13 +
'2ª EVA-solo'!AM27*'2ª EVA-solo'!$AM$13
)
/('1ª EVA'!$AM$13+'2ª EVA-solo'!$AM$13),
"")</f>
        <v/>
      </c>
      <c r="AN27" s="122"/>
      <c r="AO27" s="121">
        <f t="shared" ca="1" si="66"/>
        <v>7</v>
      </c>
      <c r="AP27" s="105">
        <f ca="1">IF(AP$16&gt;0,
(
MAX('1ª EVA'!AP25,'1ª EVA'!AQ25)*'1ª EVA'!AP$13 +
'2ª EVA-solo'!AP27*'2ª EVA-solo'!AP$13
)
/('1ª EVA'!AP$13+'2ª EVA-solo'!AP$13),
"")</f>
        <v>6.9999999999999991</v>
      </c>
      <c r="AQ27" s="122"/>
      <c r="AR27" s="105">
        <f ca="1">IF(AR$16&gt;0,
(
MAX('1ª EVA'!AR25,'1ª EVA'!AS25)*'1ª EVA'!AR$13 +
'2ª EVA-solo'!AR27*'2ª EVA-solo'!AR$13
)
/('1ª EVA'!AR$13+'2ª EVA-solo'!AR$13),
"")</f>
        <v>6.9999999999999991</v>
      </c>
      <c r="AS27" s="122"/>
      <c r="AT27" s="105" t="str">
        <f>IF(AT$16&gt;0,
(
MAX('1ª EVA'!AT25,'1ª EVA'!AU25)*'1ª EVA'!AT$13 +
'2ª EVA-solo'!AT27*'2ª EVA-solo'!AT$13
)
/('1ª EVA'!AT$13+'2ª EVA-solo'!AT$13),
"")</f>
        <v/>
      </c>
      <c r="AU27" s="122"/>
      <c r="AV27" s="105">
        <f ca="1">IF(AV$16&gt;0,
(
MAX('1ª EVA'!AV25,'1ª EVA'!AW25)*'1ª EVA'!AV$13 +
'2ª EVA-solo'!AV27*'2ª EVA-solo'!AV$13
)
/('1ª EVA'!AV$13+'2ª EVA-solo'!AV$13),
"")</f>
        <v>6.9999999999999991</v>
      </c>
      <c r="AW27" s="122"/>
      <c r="AX27" s="105" t="str">
        <f>IF(AX$16&gt;0,
(
MAX('1ª EVA'!AX25,'1ª EVA'!AY25)*'1ª EVA'!AX$13 +
'2ª EVA-solo'!AX27*'2ª EVA-solo'!AX$13
)
/('1ª EVA'!AX$13+'2ª EVA-solo'!AX$13),
"")</f>
        <v/>
      </c>
      <c r="AY27" s="122"/>
      <c r="AZ27" s="105" t="str">
        <f>IF(AZ$16&gt;0,
(
MAX('1ª EVA'!AZ25,'1ª EVA'!BA25)*'1ª EVA'!AZ$13 +
'2ª EVA-solo'!AZ27*'2ª EVA-solo'!AZ$13
)
/('1ª EVA'!AZ$13+'2ª EVA-solo'!AZ$13),
"")</f>
        <v/>
      </c>
      <c r="BA27" s="122"/>
      <c r="BB27" s="121">
        <f t="shared" ca="1" si="67"/>
        <v>6.9999999999999991</v>
      </c>
      <c r="BC27" s="105">
        <f ca="1">IF(BC$16&gt;0,
(
MAX('1ª EVA'!BC25,'1ª EVA'!BD25)*'1ª EVA'!BC$13 +
'2ª EVA-solo'!BC27*'2ª EVA-solo'!BC$13
)
/('1ª EVA'!BC$13+'2ª EVA-solo'!BC$13),
"")</f>
        <v>6.9999999999999991</v>
      </c>
      <c r="BD27" s="122"/>
      <c r="BE27" s="105" t="str">
        <f>IF(BE$16&gt;0,
(
MAX('1ª EVA'!BE25,'1ª EVA'!BF25)*'1ª EVA'!BE$13 +
'2ª EVA-solo'!BE27*'2ª EVA-solo'!BE$13
)
/('1ª EVA'!BE$13+'2ª EVA-solo'!BE$13),
"")</f>
        <v/>
      </c>
      <c r="BF27" s="122"/>
      <c r="BG27" s="105" t="str">
        <f>IF(BG$16&gt;0,
(
MAX('1ª EVA'!BG25,'1ª EVA'!BH25)*'1ª EVA'!BG$13 +
'2ª EVA-solo'!BG27*'2ª EVA-solo'!BG$13
)
/('1ª EVA'!BG$13+'2ª EVA-solo'!BG$13),
"")</f>
        <v/>
      </c>
      <c r="BH27" s="122"/>
      <c r="BI27" s="105">
        <f ca="1">IF(BI$16&gt;0,
(
MAX('1ª EVA'!BI25,'1ª EVA'!BJ25)*'1ª EVA'!BI$13 +
'2ª EVA-solo'!BI27*'2ª EVA-solo'!BI$13
)
/('1ª EVA'!BI$13+'2ª EVA-solo'!BI$13),
"")</f>
        <v>7.0000000000000009</v>
      </c>
      <c r="BJ27" s="122"/>
      <c r="BK27" s="105" t="str">
        <f>IF(BK$16&gt;0,
(
MAX('1ª EVA'!BK25,'1ª EVA'!BL25)*'1ª EVA'!BK$13 +
'2ª EVA-solo'!BK27*'2ª EVA-solo'!BK$13
)
/('1ª EVA'!BK$13+'2ª EVA-solo'!BK$13),
"")</f>
        <v/>
      </c>
      <c r="BL27" s="122"/>
      <c r="BM27" s="105" t="str">
        <f>IF(BM$16&gt;0,
(
MAX('1ª EVA'!BM25,'1ª EVA'!BN25)*'1ª EVA'!BM$13 +
'2ª EVA-solo'!BM27*'2ª EVA-solo'!BM$13
)
/('1ª EVA'!BM$13+'2ª EVA-solo'!BM$13),
"")</f>
        <v/>
      </c>
      <c r="BN27" s="122"/>
      <c r="BO27" s="121">
        <f t="shared" ca="1" si="68"/>
        <v>6.9999999999999991</v>
      </c>
      <c r="BP27" s="105">
        <f ca="1">IF(BP$16&gt;0,
(
MAX('1ª EVA'!BP25,'1ª EVA'!BQ25)*'1ª EVA'!BP$13 +
'2ª EVA-solo'!BP27*'2ª EVA-solo'!BP$13
)
/('1ª EVA'!BP$13+'2ª EVA-solo'!BP$13),
"")</f>
        <v>6.9999999999999991</v>
      </c>
      <c r="BQ27" s="122"/>
      <c r="BR27" s="105" t="str">
        <f>IF(BR$16&gt;0,
(
MAX('1ª EVA'!BR25,'1ª EVA'!BS25)*'1ª EVA'!BR$13 +
'2ª EVA-solo'!BR27*'2ª EVA-solo'!BR$13
)
/('1ª EVA'!BR$13+'2ª EVA-solo'!BR$13),
"")</f>
        <v/>
      </c>
      <c r="BS27" s="122"/>
      <c r="BT27" s="105" t="str">
        <f>IF(BT$16&gt;0,
(
MAX('1ª EVA'!BT25,'1ª EVA'!BU25)*'1ª EVA'!BT$13 +
'2ª EVA-solo'!BT27*'2ª EVA-solo'!BT$13
)
/('1ª EVA'!BT$13+'2ª EVA-solo'!BT$13),
"")</f>
        <v/>
      </c>
      <c r="BU27" s="122"/>
      <c r="BV27" s="105" t="str">
        <f>IF(BV$16&gt;0,
(
MAX('1ª EVA'!BV25,'1ª EVA'!BW25)*'1ª EVA'!BV$13 +
'2ª EVA-solo'!BV27*'2ª EVA-solo'!BV$13
)
/('1ª EVA'!BV$13+'2ª EVA-solo'!BV$13),
"")</f>
        <v/>
      </c>
      <c r="BW27" s="122"/>
      <c r="BX27" s="105" t="str">
        <f>IF(BX$16&gt;0,
(
MAX('1ª EVA'!BX25,'1ª EVA'!BY25)*'1ª EVA'!BX$13 +
'2ª EVA-solo'!BX27*'2ª EVA-solo'!BX$13
)
/('1ª EVA'!BX$13+'2ª EVA-solo'!BX$13),
"")</f>
        <v/>
      </c>
      <c r="BY27" s="122"/>
      <c r="BZ27" s="105" t="str">
        <f>IF(BZ$16&gt;0,
(
MAX('1ª EVA'!BZ25,'1ª EVA'!CA25)*'1ª EVA'!BZ$13 +
'2ª EVA-solo'!BZ27*'2ª EVA-solo'!BZ$13
)
/('1ª EVA'!BZ$13+'2ª EVA-solo'!BZ$13),
"")</f>
        <v/>
      </c>
      <c r="CA27" s="122"/>
      <c r="CB27" s="136">
        <f t="shared" ca="1" si="69"/>
        <v>6.9999999999999973</v>
      </c>
    </row>
    <row r="28" spans="1:82" ht="17.399999999999999">
      <c r="A28" s="65" t="str">
        <v>Alumn 8</v>
      </c>
      <c r="B28" s="121">
        <f t="shared" ca="1" si="63"/>
        <v>8</v>
      </c>
      <c r="C28" s="105">
        <f ca="1">IFERROR(IF(C$16&gt;0,(
   MAX('1ª EVA'!C26,'1ª EVA'!D26)*'1ª EVA'!C$13 +
   '2ª EVA-solo'!C28*'2ª EVA-solo'!C$13
)
/('1ª EVA'!C$13+'2ª EVA-solo'!C$13),""),"")</f>
        <v>8</v>
      </c>
      <c r="D28" s="122"/>
      <c r="E28" s="105">
        <f ca="1">IFERROR(IF(E$16&gt;0,(
   MAX('1ª EVA'!E26,'1ª EVA'!F26)*'1ª EVA'!E$13 +
   '2ª EVA-solo'!E28*'2ª EVA-solo'!E$13
)
/('1ª EVA'!E$13+'2ª EVA-solo'!E$13),""),"")</f>
        <v>8</v>
      </c>
      <c r="F28" s="122"/>
      <c r="G28" s="105">
        <f ca="1">IFERROR(IF(G$16&gt;0,(
   MAX('1ª EVA'!G26,'1ª EVA'!H26)*'1ª EVA'!G$13 +
   '2ª EVA-solo'!G28*'2ª EVA-solo'!G$13
)
/('1ª EVA'!G$13+'2ª EVA-solo'!G$13),""),"")</f>
        <v>8</v>
      </c>
      <c r="H28" s="122"/>
      <c r="I28" s="105">
        <f ca="1">IFERROR(IF(I$16&gt;0,(
   MAX('1ª EVA'!I26,'1ª EVA'!J26)*'1ª EVA'!I$13 +
   '2ª EVA-solo'!I28*'2ª EVA-solo'!I$13
)
/('1ª EVA'!I$13+'2ª EVA-solo'!I$13),""),"")</f>
        <v>8</v>
      </c>
      <c r="J28" s="122"/>
      <c r="K28" s="105">
        <f ca="1">IFERROR(IF(K$16&gt;0,(
   MAX('1ª EVA'!K26,'1ª EVA'!L26)*'1ª EVA'!K$13 +
   '2ª EVA-solo'!K28*'2ª EVA-solo'!K$13
)
/('1ª EVA'!K$13+'2ª EVA-solo'!K$13),""),"")</f>
        <v>8</v>
      </c>
      <c r="L28" s="122"/>
      <c r="M28" s="105" t="str">
        <f>IFERROR(IF(M$16&gt;0,(
   MAX('1ª EVA'!M26,'1ª EVA'!N26)*'1ª EVA'!M$13 +
   '2ª EVA-solo'!M28*'2ª EVA-solo'!M$13
)
/('1ª EVA'!M$13+'2ª EVA-solo'!M$13),""),"")</f>
        <v/>
      </c>
      <c r="N28" s="122"/>
      <c r="O28" s="121">
        <f t="shared" ca="1" si="64"/>
        <v>8</v>
      </c>
      <c r="P28" s="105">
        <f ca="1">IF(P$16&gt;0,(
   MAX('1ª EVA'!P26,'1ª EVA'!Q26)*'1ª EVA'!$P$13 +
   '2ª EVA-solo'!P28*'2ª EVA-solo'!$P$13
)
/('1ª EVA'!$P$13 + '2ª EVA-solo'!$P$13),"")</f>
        <v>8</v>
      </c>
      <c r="Q28" s="122"/>
      <c r="R28" s="105">
        <f ca="1">IF(R$16&gt;0,(
   MAX('1ª EVA'!R26,'1ª EVA'!S26)*'1ª EVA'!$R$13 +
   '2ª EVA-solo'!R28*'2ª EVA-solo'!$R$13
)
/('1ª EVA'!$R$13 + '2ª EVA-solo'!$R$13),"")</f>
        <v>8</v>
      </c>
      <c r="S28" s="122"/>
      <c r="T28" s="105">
        <f ca="1">IF(T$16&gt;0,(
   MAX('1ª EVA'!T26,'1ª EVA'!U26)*'1ª EVA'!$T$13 +
   '2ª EVA-solo'!T28*'2ª EVA-solo'!$T$13
)
/('1ª EVA'!$T$13 + '2ª EVA-solo'!$T$13),"")</f>
        <v>8</v>
      </c>
      <c r="U28" s="122"/>
      <c r="V28" s="105">
        <f ca="1">IF(V$16&gt;0,(
   MAX('1ª EVA'!V26,'1ª EVA'!W26)*'1ª EVA'!$V$13 +
   '2ª EVA-solo'!V28*'2ª EVA-solo'!$V$13
)
/('1ª EVA'!$V$13 + '2ª EVA-solo'!$V$13),"")</f>
        <v>8</v>
      </c>
      <c r="W28" s="122"/>
      <c r="X28" s="105">
        <f ca="1">IF(X$16&gt;0,(
   MAX('1ª EVA'!X26,'1ª EVA'!Y26)*'1ª EVA'!$X$13 +
   '2ª EVA-solo'!X28*'2ª EVA-solo'!$X$13
)
/('1ª EVA'!$X$13 + '2ª EVA-solo'!$X$13),"")</f>
        <v>8</v>
      </c>
      <c r="Y28" s="122"/>
      <c r="Z28" s="105" t="str">
        <f>IF(Z$16&gt;0,(
   MAX('1ª EVA'!Z26,'1ª EVA'!AA26)*'1ª EVA'!$Z$13 +
   '2ª EVA-solo'!Z28*'2ª EVA-solo'!$Z$13
)
/('1ª EVA'!$Z$13+'2ª EVA-solo'!$Z$13),"")</f>
        <v/>
      </c>
      <c r="AA28" s="122"/>
      <c r="AB28" s="121">
        <f t="shared" ca="1" si="65"/>
        <v>8</v>
      </c>
      <c r="AC28" s="105">
        <f ca="1">IF(AC$16&gt;0,
(
MAX('1ª EVA'!AC26,'1ª EVA'!AD26)*'1ª EVA'!$AC$13 +
'2ª EVA-solo'!AC28*'2ª EVA-solo'!$AC$13
)
/('1ª EVA'!$AC$13+'2ª EVA-solo'!$AC$13),
"")</f>
        <v>8</v>
      </c>
      <c r="AD28" s="122"/>
      <c r="AE28" s="105" t="str">
        <f>IF(AE$16&gt;0,
(
MAX('1ª EVA'!AE26,'1ª EVA'!AF26)*'1ª EVA'!$AE$13 +
'2ª EVA-solo'!AE28*'2ª EVA-solo'!$AE$13
)
/('1ª EVA'!$AE$13+'2ª EVA-solo'!$AE$13),
"")</f>
        <v/>
      </c>
      <c r="AF28" s="122"/>
      <c r="AG28" s="105">
        <f ca="1">IF(AG$16&gt;0,
(
MAX('1ª EVA'!AG26,'1ª EVA'!AH26)*'1ª EVA'!$AG$13 +
'2ª EVA-solo'!AG28*'2ª EVA-solo'!$AG$13
)
/('1ª EVA'!$AG$13+'2ª EVA-solo'!$AG$13),
"")</f>
        <v>8</v>
      </c>
      <c r="AH28" s="122"/>
      <c r="AI28" s="105">
        <f ca="1">IF(AI$16&gt;0,
(
MAX('1ª EVA'!AI26,'1ª EVA'!AJ26)*'1ª EVA'!$AI$13 +
'2ª EVA-solo'!AI28*'2ª EVA-solo'!$AI$13
)
/('1ª EVA'!$AI$13+'2ª EVA-solo'!$AI$13),
"")</f>
        <v>8</v>
      </c>
      <c r="AJ28" s="122"/>
      <c r="AK28" s="105">
        <f ca="1">IF(AK$16&gt;0,
(
MAX('1ª EVA'!AK26,'1ª EVA'!AL26)*'1ª EVA'!$AK$13 +
'2ª EVA-solo'!AK28*'2ª EVA-solo'!$AK$13
)
/('1ª EVA'!$AK$13+'2ª EVA-solo'!$AK$13),
"")</f>
        <v>8</v>
      </c>
      <c r="AL28" s="122"/>
      <c r="AM28" s="105" t="str">
        <f>IF(AM$16&gt;0,
(
MAX('1ª EVA'!AM26,'1ª EVA'!AN26)*'1ª EVA'!$AM$13 +
'2ª EVA-solo'!AM28*'2ª EVA-solo'!$AM$13
)
/('1ª EVA'!$AM$13+'2ª EVA-solo'!$AM$13),
"")</f>
        <v/>
      </c>
      <c r="AN28" s="122"/>
      <c r="AO28" s="121">
        <f t="shared" ca="1" si="66"/>
        <v>8</v>
      </c>
      <c r="AP28" s="105">
        <f ca="1">IF(AP$16&gt;0,
(
MAX('1ª EVA'!AP26,'1ª EVA'!AQ26)*'1ª EVA'!AP$13 +
'2ª EVA-solo'!AP28*'2ª EVA-solo'!AP$13
)
/('1ª EVA'!AP$13+'2ª EVA-solo'!AP$13),
"")</f>
        <v>8</v>
      </c>
      <c r="AQ28" s="122"/>
      <c r="AR28" s="105">
        <f ca="1">IF(AR$16&gt;0,
(
MAX('1ª EVA'!AR26,'1ª EVA'!AS26)*'1ª EVA'!AR$13 +
'2ª EVA-solo'!AR28*'2ª EVA-solo'!AR$13
)
/('1ª EVA'!AR$13+'2ª EVA-solo'!AR$13),
"")</f>
        <v>8</v>
      </c>
      <c r="AS28" s="122"/>
      <c r="AT28" s="105" t="str">
        <f>IF(AT$16&gt;0,
(
MAX('1ª EVA'!AT26,'1ª EVA'!AU26)*'1ª EVA'!AT$13 +
'2ª EVA-solo'!AT28*'2ª EVA-solo'!AT$13
)
/('1ª EVA'!AT$13+'2ª EVA-solo'!AT$13),
"")</f>
        <v/>
      </c>
      <c r="AU28" s="122"/>
      <c r="AV28" s="105">
        <f ca="1">IF(AV$16&gt;0,
(
MAX('1ª EVA'!AV26,'1ª EVA'!AW26)*'1ª EVA'!AV$13 +
'2ª EVA-solo'!AV28*'2ª EVA-solo'!AV$13
)
/('1ª EVA'!AV$13+'2ª EVA-solo'!AV$13),
"")</f>
        <v>8</v>
      </c>
      <c r="AW28" s="122"/>
      <c r="AX28" s="105" t="str">
        <f>IF(AX$16&gt;0,
(
MAX('1ª EVA'!AX26,'1ª EVA'!AY26)*'1ª EVA'!AX$13 +
'2ª EVA-solo'!AX28*'2ª EVA-solo'!AX$13
)
/('1ª EVA'!AX$13+'2ª EVA-solo'!AX$13),
"")</f>
        <v/>
      </c>
      <c r="AY28" s="122"/>
      <c r="AZ28" s="105" t="str">
        <f>IF(AZ$16&gt;0,
(
MAX('1ª EVA'!AZ26,'1ª EVA'!BA26)*'1ª EVA'!AZ$13 +
'2ª EVA-solo'!AZ28*'2ª EVA-solo'!AZ$13
)
/('1ª EVA'!AZ$13+'2ª EVA-solo'!AZ$13),
"")</f>
        <v/>
      </c>
      <c r="BA28" s="122"/>
      <c r="BB28" s="121">
        <f t="shared" ca="1" si="67"/>
        <v>8</v>
      </c>
      <c r="BC28" s="105">
        <f ca="1">IF(BC$16&gt;0,
(
MAX('1ª EVA'!BC26,'1ª EVA'!BD26)*'1ª EVA'!BC$13 +
'2ª EVA-solo'!BC28*'2ª EVA-solo'!BC$13
)
/('1ª EVA'!BC$13+'2ª EVA-solo'!BC$13),
"")</f>
        <v>8</v>
      </c>
      <c r="BD28" s="122"/>
      <c r="BE28" s="105" t="str">
        <f>IF(BE$16&gt;0,
(
MAX('1ª EVA'!BE26,'1ª EVA'!BF26)*'1ª EVA'!BE$13 +
'2ª EVA-solo'!BE28*'2ª EVA-solo'!BE$13
)
/('1ª EVA'!BE$13+'2ª EVA-solo'!BE$13),
"")</f>
        <v/>
      </c>
      <c r="BF28" s="122"/>
      <c r="BG28" s="105" t="str">
        <f>IF(BG$16&gt;0,
(
MAX('1ª EVA'!BG26,'1ª EVA'!BH26)*'1ª EVA'!BG$13 +
'2ª EVA-solo'!BG28*'2ª EVA-solo'!BG$13
)
/('1ª EVA'!BG$13+'2ª EVA-solo'!BG$13),
"")</f>
        <v/>
      </c>
      <c r="BH28" s="122"/>
      <c r="BI28" s="105">
        <f ca="1">IF(BI$16&gt;0,
(
MAX('1ª EVA'!BI26,'1ª EVA'!BJ26)*'1ª EVA'!BI$13 +
'2ª EVA-solo'!BI28*'2ª EVA-solo'!BI$13
)
/('1ª EVA'!BI$13+'2ª EVA-solo'!BI$13),
"")</f>
        <v>8</v>
      </c>
      <c r="BJ28" s="122"/>
      <c r="BK28" s="105" t="str">
        <f>IF(BK$16&gt;0,
(
MAX('1ª EVA'!BK26,'1ª EVA'!BL26)*'1ª EVA'!BK$13 +
'2ª EVA-solo'!BK28*'2ª EVA-solo'!BK$13
)
/('1ª EVA'!BK$13+'2ª EVA-solo'!BK$13),
"")</f>
        <v/>
      </c>
      <c r="BL28" s="122"/>
      <c r="BM28" s="105" t="str">
        <f>IF(BM$16&gt;0,
(
MAX('1ª EVA'!BM26,'1ª EVA'!BN26)*'1ª EVA'!BM$13 +
'2ª EVA-solo'!BM28*'2ª EVA-solo'!BM$13
)
/('1ª EVA'!BM$13+'2ª EVA-solo'!BM$13),
"")</f>
        <v/>
      </c>
      <c r="BN28" s="122"/>
      <c r="BO28" s="121">
        <f t="shared" ca="1" si="68"/>
        <v>8</v>
      </c>
      <c r="BP28" s="105">
        <f ca="1">IF(BP$16&gt;0,
(
MAX('1ª EVA'!BP26,'1ª EVA'!BQ26)*'1ª EVA'!BP$13 +
'2ª EVA-solo'!BP28*'2ª EVA-solo'!BP$13
)
/('1ª EVA'!BP$13+'2ª EVA-solo'!BP$13),
"")</f>
        <v>8</v>
      </c>
      <c r="BQ28" s="122"/>
      <c r="BR28" s="105" t="str">
        <f>IF(BR$16&gt;0,
(
MAX('1ª EVA'!BR26,'1ª EVA'!BS26)*'1ª EVA'!BR$13 +
'2ª EVA-solo'!BR28*'2ª EVA-solo'!BR$13
)
/('1ª EVA'!BR$13+'2ª EVA-solo'!BR$13),
"")</f>
        <v/>
      </c>
      <c r="BS28" s="122"/>
      <c r="BT28" s="105" t="str">
        <f>IF(BT$16&gt;0,
(
MAX('1ª EVA'!BT26,'1ª EVA'!BU26)*'1ª EVA'!BT$13 +
'2ª EVA-solo'!BT28*'2ª EVA-solo'!BT$13
)
/('1ª EVA'!BT$13+'2ª EVA-solo'!BT$13),
"")</f>
        <v/>
      </c>
      <c r="BU28" s="122"/>
      <c r="BV28" s="105" t="str">
        <f>IF(BV$16&gt;0,
(
MAX('1ª EVA'!BV26,'1ª EVA'!BW26)*'1ª EVA'!BV$13 +
'2ª EVA-solo'!BV28*'2ª EVA-solo'!BV$13
)
/('1ª EVA'!BV$13+'2ª EVA-solo'!BV$13),
"")</f>
        <v/>
      </c>
      <c r="BW28" s="122"/>
      <c r="BX28" s="105" t="str">
        <f>IF(BX$16&gt;0,
(
MAX('1ª EVA'!BX26,'1ª EVA'!BY26)*'1ª EVA'!BX$13 +
'2ª EVA-solo'!BX28*'2ª EVA-solo'!BX$13
)
/('1ª EVA'!BX$13+'2ª EVA-solo'!BX$13),
"")</f>
        <v/>
      </c>
      <c r="BY28" s="122"/>
      <c r="BZ28" s="105" t="str">
        <f>IF(BZ$16&gt;0,
(
MAX('1ª EVA'!BZ26,'1ª EVA'!CA26)*'1ª EVA'!BZ$13 +
'2ª EVA-solo'!BZ28*'2ª EVA-solo'!BZ$13
)
/('1ª EVA'!BZ$13+'2ª EVA-solo'!BZ$13),
"")</f>
        <v/>
      </c>
      <c r="CA28" s="122"/>
      <c r="CB28" s="136">
        <f t="shared" ca="1" si="69"/>
        <v>8.0000000000000018</v>
      </c>
    </row>
    <row r="29" spans="1:82" ht="17.399999999999999">
      <c r="A29" s="65" t="str">
        <v>Alumn 9</v>
      </c>
      <c r="B29" s="121">
        <f t="shared" ca="1" si="63"/>
        <v>9</v>
      </c>
      <c r="C29" s="105">
        <f ca="1">IFERROR(IF(C$16&gt;0,(
   MAX('1ª EVA'!C27,'1ª EVA'!D27)*'1ª EVA'!C$13 +
   '2ª EVA-solo'!C29*'2ª EVA-solo'!C$13
)
/('1ª EVA'!C$13+'2ª EVA-solo'!C$13),""),"")</f>
        <v>9</v>
      </c>
      <c r="D29" s="122"/>
      <c r="E29" s="105">
        <f ca="1">IFERROR(IF(E$16&gt;0,(
   MAX('1ª EVA'!E27,'1ª EVA'!F27)*'1ª EVA'!E$13 +
   '2ª EVA-solo'!E29*'2ª EVA-solo'!E$13
)
/('1ª EVA'!E$13+'2ª EVA-solo'!E$13),""),"")</f>
        <v>9</v>
      </c>
      <c r="F29" s="122"/>
      <c r="G29" s="105">
        <f ca="1">IFERROR(IF(G$16&gt;0,(
   MAX('1ª EVA'!G27,'1ª EVA'!H27)*'1ª EVA'!G$13 +
   '2ª EVA-solo'!G29*'2ª EVA-solo'!G$13
)
/('1ª EVA'!G$13+'2ª EVA-solo'!G$13),""),"")</f>
        <v>9.0000000000000018</v>
      </c>
      <c r="H29" s="122"/>
      <c r="I29" s="105">
        <f ca="1">IFERROR(IF(I$16&gt;0,(
   MAX('1ª EVA'!I27,'1ª EVA'!J27)*'1ª EVA'!I$13 +
   '2ª EVA-solo'!I29*'2ª EVA-solo'!I$13
)
/('1ª EVA'!I$13+'2ª EVA-solo'!I$13),""),"")</f>
        <v>9</v>
      </c>
      <c r="J29" s="122"/>
      <c r="K29" s="105">
        <f ca="1">IFERROR(IF(K$16&gt;0,(
   MAX('1ª EVA'!K27,'1ª EVA'!L27)*'1ª EVA'!K$13 +
   '2ª EVA-solo'!K29*'2ª EVA-solo'!K$13
)
/('1ª EVA'!K$13+'2ª EVA-solo'!K$13),""),"")</f>
        <v>9</v>
      </c>
      <c r="L29" s="122"/>
      <c r="M29" s="105" t="str">
        <f>IFERROR(IF(M$16&gt;0,(
   MAX('1ª EVA'!M27,'1ª EVA'!N27)*'1ª EVA'!M$13 +
   '2ª EVA-solo'!M29*'2ª EVA-solo'!M$13
)
/('1ª EVA'!M$13+'2ª EVA-solo'!M$13),""),"")</f>
        <v/>
      </c>
      <c r="N29" s="122"/>
      <c r="O29" s="121">
        <f t="shared" ca="1" si="64"/>
        <v>9</v>
      </c>
      <c r="P29" s="105">
        <f ca="1">IF(P$16&gt;0,(
   MAX('1ª EVA'!P27,'1ª EVA'!Q27)*'1ª EVA'!$P$13 +
   '2ª EVA-solo'!P29*'2ª EVA-solo'!$P$13
)
/('1ª EVA'!$P$13 + '2ª EVA-solo'!$P$13),"")</f>
        <v>9</v>
      </c>
      <c r="Q29" s="122"/>
      <c r="R29" s="105">
        <f ca="1">IF(R$16&gt;0,(
   MAX('1ª EVA'!R27,'1ª EVA'!S27)*'1ª EVA'!$R$13 +
   '2ª EVA-solo'!R29*'2ª EVA-solo'!$R$13
)
/('1ª EVA'!$R$13 + '2ª EVA-solo'!$R$13),"")</f>
        <v>9</v>
      </c>
      <c r="S29" s="122"/>
      <c r="T29" s="105">
        <f ca="1">IF(T$16&gt;0,(
   MAX('1ª EVA'!T27,'1ª EVA'!U27)*'1ª EVA'!$T$13 +
   '2ª EVA-solo'!T29*'2ª EVA-solo'!$T$13
)
/('1ª EVA'!$T$13 + '2ª EVA-solo'!$T$13),"")</f>
        <v>9</v>
      </c>
      <c r="U29" s="122"/>
      <c r="V29" s="105">
        <f ca="1">IF(V$16&gt;0,(
   MAX('1ª EVA'!V27,'1ª EVA'!W27)*'1ª EVA'!$V$13 +
   '2ª EVA-solo'!V29*'2ª EVA-solo'!$V$13
)
/('1ª EVA'!$V$13 + '2ª EVA-solo'!$V$13),"")</f>
        <v>9</v>
      </c>
      <c r="W29" s="122"/>
      <c r="X29" s="105">
        <f ca="1">IF(X$16&gt;0,(
   MAX('1ª EVA'!X27,'1ª EVA'!Y27)*'1ª EVA'!$X$13 +
   '2ª EVA-solo'!X29*'2ª EVA-solo'!$X$13
)
/('1ª EVA'!$X$13 + '2ª EVA-solo'!$X$13),"")</f>
        <v>9</v>
      </c>
      <c r="Y29" s="122"/>
      <c r="Z29" s="105" t="str">
        <f>IF(Z$16&gt;0,(
   MAX('1ª EVA'!Z27,'1ª EVA'!AA27)*'1ª EVA'!$Z$13 +
   '2ª EVA-solo'!Z29*'2ª EVA-solo'!$Z$13
)
/('1ª EVA'!$Z$13+'2ª EVA-solo'!$Z$13),"")</f>
        <v/>
      </c>
      <c r="AA29" s="122"/>
      <c r="AB29" s="121">
        <f t="shared" ca="1" si="65"/>
        <v>9</v>
      </c>
      <c r="AC29" s="105">
        <f ca="1">IF(AC$16&gt;0,
(
MAX('1ª EVA'!AC27,'1ª EVA'!AD27)*'1ª EVA'!$AC$13 +
'2ª EVA-solo'!AC29*'2ª EVA-solo'!$AC$13
)
/('1ª EVA'!$AC$13+'2ª EVA-solo'!$AC$13),
"")</f>
        <v>9</v>
      </c>
      <c r="AD29" s="122"/>
      <c r="AE29" s="105" t="str">
        <f>IF(AE$16&gt;0,
(
MAX('1ª EVA'!AE27,'1ª EVA'!AF27)*'1ª EVA'!$AE$13 +
'2ª EVA-solo'!AE29*'2ª EVA-solo'!$AE$13
)
/('1ª EVA'!$AE$13+'2ª EVA-solo'!$AE$13),
"")</f>
        <v/>
      </c>
      <c r="AF29" s="122"/>
      <c r="AG29" s="105">
        <f ca="1">IF(AG$16&gt;0,
(
MAX('1ª EVA'!AG27,'1ª EVA'!AH27)*'1ª EVA'!$AG$13 +
'2ª EVA-solo'!AG29*'2ª EVA-solo'!$AG$13
)
/('1ª EVA'!$AG$13+'2ª EVA-solo'!$AG$13),
"")</f>
        <v>9</v>
      </c>
      <c r="AH29" s="122"/>
      <c r="AI29" s="105">
        <f ca="1">IF(AI$16&gt;0,
(
MAX('1ª EVA'!AI27,'1ª EVA'!AJ27)*'1ª EVA'!$AI$13 +
'2ª EVA-solo'!AI29*'2ª EVA-solo'!$AI$13
)
/('1ª EVA'!$AI$13+'2ª EVA-solo'!$AI$13),
"")</f>
        <v>9</v>
      </c>
      <c r="AJ29" s="122"/>
      <c r="AK29" s="105">
        <f ca="1">IF(AK$16&gt;0,
(
MAX('1ª EVA'!AK27,'1ª EVA'!AL27)*'1ª EVA'!$AK$13 +
'2ª EVA-solo'!AK29*'2ª EVA-solo'!$AK$13
)
/('1ª EVA'!$AK$13+'2ª EVA-solo'!$AK$13),
"")</f>
        <v>9</v>
      </c>
      <c r="AL29" s="122"/>
      <c r="AM29" s="105" t="str">
        <f>IF(AM$16&gt;0,
(
MAX('1ª EVA'!AM27,'1ª EVA'!AN27)*'1ª EVA'!$AM$13 +
'2ª EVA-solo'!AM29*'2ª EVA-solo'!$AM$13
)
/('1ª EVA'!$AM$13+'2ª EVA-solo'!$AM$13),
"")</f>
        <v/>
      </c>
      <c r="AN29" s="122"/>
      <c r="AO29" s="121">
        <f t="shared" ca="1" si="66"/>
        <v>9</v>
      </c>
      <c r="AP29" s="105">
        <f ca="1">IF(AP$16&gt;0,
(
MAX('1ª EVA'!AP27,'1ª EVA'!AQ27)*'1ª EVA'!AP$13 +
'2ª EVA-solo'!AP29*'2ª EVA-solo'!AP$13
)
/('1ª EVA'!AP$13+'2ª EVA-solo'!AP$13),
"")</f>
        <v>9</v>
      </c>
      <c r="AQ29" s="122"/>
      <c r="AR29" s="105">
        <f ca="1">IF(AR$16&gt;0,
(
MAX('1ª EVA'!AR27,'1ª EVA'!AS27)*'1ª EVA'!AR$13 +
'2ª EVA-solo'!AR29*'2ª EVA-solo'!AR$13
)
/('1ª EVA'!AR$13+'2ª EVA-solo'!AR$13),
"")</f>
        <v>9</v>
      </c>
      <c r="AS29" s="122"/>
      <c r="AT29" s="105" t="str">
        <f>IF(AT$16&gt;0,
(
MAX('1ª EVA'!AT27,'1ª EVA'!AU27)*'1ª EVA'!AT$13 +
'2ª EVA-solo'!AT29*'2ª EVA-solo'!AT$13
)
/('1ª EVA'!AT$13+'2ª EVA-solo'!AT$13),
"")</f>
        <v/>
      </c>
      <c r="AU29" s="122"/>
      <c r="AV29" s="105">
        <f ca="1">IF(AV$16&gt;0,
(
MAX('1ª EVA'!AV27,'1ª EVA'!AW27)*'1ª EVA'!AV$13 +
'2ª EVA-solo'!AV29*'2ª EVA-solo'!AV$13
)
/('1ª EVA'!AV$13+'2ª EVA-solo'!AV$13),
"")</f>
        <v>9</v>
      </c>
      <c r="AW29" s="122"/>
      <c r="AX29" s="105" t="str">
        <f>IF(AX$16&gt;0,
(
MAX('1ª EVA'!AX27,'1ª EVA'!AY27)*'1ª EVA'!AX$13 +
'2ª EVA-solo'!AX29*'2ª EVA-solo'!AX$13
)
/('1ª EVA'!AX$13+'2ª EVA-solo'!AX$13),
"")</f>
        <v/>
      </c>
      <c r="AY29" s="122"/>
      <c r="AZ29" s="105" t="str">
        <f>IF(AZ$16&gt;0,
(
MAX('1ª EVA'!AZ27,'1ª EVA'!BA27)*'1ª EVA'!AZ$13 +
'2ª EVA-solo'!AZ29*'2ª EVA-solo'!AZ$13
)
/('1ª EVA'!AZ$13+'2ª EVA-solo'!AZ$13),
"")</f>
        <v/>
      </c>
      <c r="BA29" s="122"/>
      <c r="BB29" s="121">
        <f t="shared" ca="1" si="67"/>
        <v>9</v>
      </c>
      <c r="BC29" s="105">
        <f ca="1">IF(BC$16&gt;0,
(
MAX('1ª EVA'!BC27,'1ª EVA'!BD27)*'1ª EVA'!BC$13 +
'2ª EVA-solo'!BC29*'2ª EVA-solo'!BC$13
)
/('1ª EVA'!BC$13+'2ª EVA-solo'!BC$13),
"")</f>
        <v>9</v>
      </c>
      <c r="BD29" s="122"/>
      <c r="BE29" s="105" t="str">
        <f>IF(BE$16&gt;0,
(
MAX('1ª EVA'!BE27,'1ª EVA'!BF27)*'1ª EVA'!BE$13 +
'2ª EVA-solo'!BE29*'2ª EVA-solo'!BE$13
)
/('1ª EVA'!BE$13+'2ª EVA-solo'!BE$13),
"")</f>
        <v/>
      </c>
      <c r="BF29" s="122"/>
      <c r="BG29" s="105" t="str">
        <f>IF(BG$16&gt;0,
(
MAX('1ª EVA'!BG27,'1ª EVA'!BH27)*'1ª EVA'!BG$13 +
'2ª EVA-solo'!BG29*'2ª EVA-solo'!BG$13
)
/('1ª EVA'!BG$13+'2ª EVA-solo'!BG$13),
"")</f>
        <v/>
      </c>
      <c r="BH29" s="122"/>
      <c r="BI29" s="105">
        <f ca="1">IF(BI$16&gt;0,
(
MAX('1ª EVA'!BI27,'1ª EVA'!BJ27)*'1ª EVA'!BI$13 +
'2ª EVA-solo'!BI29*'2ª EVA-solo'!BI$13
)
/('1ª EVA'!BI$13+'2ª EVA-solo'!BI$13),
"")</f>
        <v>9.0000000000000018</v>
      </c>
      <c r="BJ29" s="122"/>
      <c r="BK29" s="105" t="str">
        <f>IF(BK$16&gt;0,
(
MAX('1ª EVA'!BK27,'1ª EVA'!BL27)*'1ª EVA'!BK$13 +
'2ª EVA-solo'!BK29*'2ª EVA-solo'!BK$13
)
/('1ª EVA'!BK$13+'2ª EVA-solo'!BK$13),
"")</f>
        <v/>
      </c>
      <c r="BL29" s="122"/>
      <c r="BM29" s="105" t="str">
        <f>IF(BM$16&gt;0,
(
MAX('1ª EVA'!BM27,'1ª EVA'!BN27)*'1ª EVA'!BM$13 +
'2ª EVA-solo'!BM29*'2ª EVA-solo'!BM$13
)
/('1ª EVA'!BM$13+'2ª EVA-solo'!BM$13),
"")</f>
        <v/>
      </c>
      <c r="BN29" s="122"/>
      <c r="BO29" s="121">
        <f t="shared" ca="1" si="68"/>
        <v>9</v>
      </c>
      <c r="BP29" s="105">
        <f ca="1">IF(BP$16&gt;0,
(
MAX('1ª EVA'!BP27,'1ª EVA'!BQ27)*'1ª EVA'!BP$13 +
'2ª EVA-solo'!BP29*'2ª EVA-solo'!BP$13
)
/('1ª EVA'!BP$13+'2ª EVA-solo'!BP$13),
"")</f>
        <v>9</v>
      </c>
      <c r="BQ29" s="122"/>
      <c r="BR29" s="105" t="str">
        <f>IF(BR$16&gt;0,
(
MAX('1ª EVA'!BR27,'1ª EVA'!BS27)*'1ª EVA'!BR$13 +
'2ª EVA-solo'!BR29*'2ª EVA-solo'!BR$13
)
/('1ª EVA'!BR$13+'2ª EVA-solo'!BR$13),
"")</f>
        <v/>
      </c>
      <c r="BS29" s="122"/>
      <c r="BT29" s="105" t="str">
        <f>IF(BT$16&gt;0,
(
MAX('1ª EVA'!BT27,'1ª EVA'!BU27)*'1ª EVA'!BT$13 +
'2ª EVA-solo'!BT29*'2ª EVA-solo'!BT$13
)
/('1ª EVA'!BT$13+'2ª EVA-solo'!BT$13),
"")</f>
        <v/>
      </c>
      <c r="BU29" s="122"/>
      <c r="BV29" s="105" t="str">
        <f>IF(BV$16&gt;0,
(
MAX('1ª EVA'!BV27,'1ª EVA'!BW27)*'1ª EVA'!BV$13 +
'2ª EVA-solo'!BV29*'2ª EVA-solo'!BV$13
)
/('1ª EVA'!BV$13+'2ª EVA-solo'!BV$13),
"")</f>
        <v/>
      </c>
      <c r="BW29" s="122"/>
      <c r="BX29" s="105" t="str">
        <f>IF(BX$16&gt;0,
(
MAX('1ª EVA'!BX27,'1ª EVA'!BY27)*'1ª EVA'!BX$13 +
'2ª EVA-solo'!BX29*'2ª EVA-solo'!BX$13
)
/('1ª EVA'!BX$13+'2ª EVA-solo'!BX$13),
"")</f>
        <v/>
      </c>
      <c r="BY29" s="122"/>
      <c r="BZ29" s="105" t="str">
        <f>IF(BZ$16&gt;0,
(
MAX('1ª EVA'!BZ27,'1ª EVA'!CA27)*'1ª EVA'!BZ$13 +
'2ª EVA-solo'!BZ29*'2ª EVA-solo'!BZ$13
)
/('1ª EVA'!BZ$13+'2ª EVA-solo'!BZ$13),
"")</f>
        <v/>
      </c>
      <c r="CA29" s="122"/>
      <c r="CB29" s="136">
        <f t="shared" ca="1" si="69"/>
        <v>9</v>
      </c>
    </row>
    <row r="30" spans="1:82" ht="17.399999999999999">
      <c r="A30" s="65" t="str">
        <v>Alumn 10</v>
      </c>
      <c r="B30" s="121">
        <f t="shared" ca="1" si="63"/>
        <v>9.9999999999999982</v>
      </c>
      <c r="C30" s="105">
        <f ca="1">IFERROR(IF(C$16&gt;0,(
   MAX('1ª EVA'!C28,'1ª EVA'!D28)*'1ª EVA'!C$13 +
   '2ª EVA-solo'!C30*'2ª EVA-solo'!C$13
)
/('1ª EVA'!C$13+'2ª EVA-solo'!C$13),""),"")</f>
        <v>9.9999999999999982</v>
      </c>
      <c r="D30" s="122"/>
      <c r="E30" s="105">
        <f ca="1">IFERROR(IF(E$16&gt;0,(
   MAX('1ª EVA'!E28,'1ª EVA'!F28)*'1ª EVA'!E$13 +
   '2ª EVA-solo'!E30*'2ª EVA-solo'!E$13
)
/('1ª EVA'!E$13+'2ª EVA-solo'!E$13),""),"")</f>
        <v>10</v>
      </c>
      <c r="F30" s="122"/>
      <c r="G30" s="105">
        <f ca="1">IFERROR(IF(G$16&gt;0,(
   MAX('1ª EVA'!G28,'1ª EVA'!H28)*'1ª EVA'!G$13 +
   '2ª EVA-solo'!G30*'2ª EVA-solo'!G$13
)
/('1ª EVA'!G$13+'2ª EVA-solo'!G$13),""),"")</f>
        <v>10</v>
      </c>
      <c r="H30" s="122"/>
      <c r="I30" s="105">
        <f ca="1">IFERROR(IF(I$16&gt;0,(
   MAX('1ª EVA'!I28,'1ª EVA'!J28)*'1ª EVA'!I$13 +
   '2ª EVA-solo'!I30*'2ª EVA-solo'!I$13
)
/('1ª EVA'!I$13+'2ª EVA-solo'!I$13),""),"")</f>
        <v>10</v>
      </c>
      <c r="J30" s="122"/>
      <c r="K30" s="105">
        <f ca="1">IFERROR(IF(K$16&gt;0,(
   MAX('1ª EVA'!K28,'1ª EVA'!L28)*'1ª EVA'!K$13 +
   '2ª EVA-solo'!K30*'2ª EVA-solo'!K$13
)
/('1ª EVA'!K$13+'2ª EVA-solo'!K$13),""),"")</f>
        <v>10</v>
      </c>
      <c r="L30" s="122"/>
      <c r="M30" s="105" t="str">
        <f>IFERROR(IF(M$16&gt;0,(
   MAX('1ª EVA'!M28,'1ª EVA'!N28)*'1ª EVA'!M$13 +
   '2ª EVA-solo'!M30*'2ª EVA-solo'!M$13
)
/('1ª EVA'!M$13+'2ª EVA-solo'!M$13),""),"")</f>
        <v/>
      </c>
      <c r="N30" s="122"/>
      <c r="O30" s="121">
        <f t="shared" ca="1" si="64"/>
        <v>10</v>
      </c>
      <c r="P30" s="105">
        <f ca="1">IF(P$16&gt;0,(
   MAX('1ª EVA'!P28,'1ª EVA'!Q28)*'1ª EVA'!$P$13 +
   '2ª EVA-solo'!P30*'2ª EVA-solo'!$P$13
)
/('1ª EVA'!$P$13 + '2ª EVA-solo'!$P$13),"")</f>
        <v>10</v>
      </c>
      <c r="Q30" s="122"/>
      <c r="R30" s="105">
        <f ca="1">IF(R$16&gt;0,(
   MAX('1ª EVA'!R28,'1ª EVA'!S28)*'1ª EVA'!$R$13 +
   '2ª EVA-solo'!R30*'2ª EVA-solo'!$R$13
)
/('1ª EVA'!$R$13 + '2ª EVA-solo'!$R$13),"")</f>
        <v>10</v>
      </c>
      <c r="S30" s="122"/>
      <c r="T30" s="105">
        <f ca="1">IF(T$16&gt;0,(
   MAX('1ª EVA'!T28,'1ª EVA'!U28)*'1ª EVA'!$T$13 +
   '2ª EVA-solo'!T30*'2ª EVA-solo'!$T$13
)
/('1ª EVA'!$T$13 + '2ª EVA-solo'!$T$13),"")</f>
        <v>10</v>
      </c>
      <c r="U30" s="122"/>
      <c r="V30" s="105">
        <f ca="1">IF(V$16&gt;0,(
   MAX('1ª EVA'!V28,'1ª EVA'!W28)*'1ª EVA'!$V$13 +
   '2ª EVA-solo'!V30*'2ª EVA-solo'!$V$13
)
/('1ª EVA'!$V$13 + '2ª EVA-solo'!$V$13),"")</f>
        <v>10</v>
      </c>
      <c r="W30" s="122"/>
      <c r="X30" s="105">
        <f ca="1">IF(X$16&gt;0,(
   MAX('1ª EVA'!X28,'1ª EVA'!Y28)*'1ª EVA'!$X$13 +
   '2ª EVA-solo'!X30*'2ª EVA-solo'!$X$13
)
/('1ª EVA'!$X$13 + '2ª EVA-solo'!$X$13),"")</f>
        <v>10</v>
      </c>
      <c r="Y30" s="122"/>
      <c r="Z30" s="105" t="str">
        <f>IF(Z$16&gt;0,(
   MAX('1ª EVA'!Z28,'1ª EVA'!AA28)*'1ª EVA'!$Z$13 +
   '2ª EVA-solo'!Z30*'2ª EVA-solo'!$Z$13
)
/('1ª EVA'!$Z$13+'2ª EVA-solo'!$Z$13),"")</f>
        <v/>
      </c>
      <c r="AA30" s="122"/>
      <c r="AB30" s="121">
        <f t="shared" ca="1" si="65"/>
        <v>10</v>
      </c>
      <c r="AC30" s="105">
        <f ca="1">IF(AC$16&gt;0,
(
MAX('1ª EVA'!AC28,'1ª EVA'!AD28)*'1ª EVA'!$AC$13 +
'2ª EVA-solo'!AC30*'2ª EVA-solo'!$AC$13
)
/('1ª EVA'!$AC$13+'2ª EVA-solo'!$AC$13),
"")</f>
        <v>10</v>
      </c>
      <c r="AD30" s="122"/>
      <c r="AE30" s="105" t="str">
        <f>IF(AE$16&gt;0,
(
MAX('1ª EVA'!AE28,'1ª EVA'!AF28)*'1ª EVA'!$AE$13 +
'2ª EVA-solo'!AE30*'2ª EVA-solo'!$AE$13
)
/('1ª EVA'!$AE$13+'2ª EVA-solo'!$AE$13),
"")</f>
        <v/>
      </c>
      <c r="AF30" s="122"/>
      <c r="AG30" s="105">
        <f ca="1">IF(AG$16&gt;0,
(
MAX('1ª EVA'!AG28,'1ª EVA'!AH28)*'1ª EVA'!$AG$13 +
'2ª EVA-solo'!AG30*'2ª EVA-solo'!$AG$13
)
/('1ª EVA'!$AG$13+'2ª EVA-solo'!$AG$13),
"")</f>
        <v>10</v>
      </c>
      <c r="AH30" s="122"/>
      <c r="AI30" s="105">
        <f ca="1">IF(AI$16&gt;0,
(
MAX('1ª EVA'!AI28,'1ª EVA'!AJ28)*'1ª EVA'!$AI$13 +
'2ª EVA-solo'!AI30*'2ª EVA-solo'!$AI$13
)
/('1ª EVA'!$AI$13+'2ª EVA-solo'!$AI$13),
"")</f>
        <v>10</v>
      </c>
      <c r="AJ30" s="122"/>
      <c r="AK30" s="105">
        <f ca="1">IF(AK$16&gt;0,
(
MAX('1ª EVA'!AK28,'1ª EVA'!AL28)*'1ª EVA'!$AK$13 +
'2ª EVA-solo'!AK30*'2ª EVA-solo'!$AK$13
)
/('1ª EVA'!$AK$13+'2ª EVA-solo'!$AK$13),
"")</f>
        <v>10</v>
      </c>
      <c r="AL30" s="122"/>
      <c r="AM30" s="105" t="str">
        <f>IF(AM$16&gt;0,
(
MAX('1ª EVA'!AM28,'1ª EVA'!AN28)*'1ª EVA'!$AM$13 +
'2ª EVA-solo'!AM30*'2ª EVA-solo'!$AM$13
)
/('1ª EVA'!$AM$13+'2ª EVA-solo'!$AM$13),
"")</f>
        <v/>
      </c>
      <c r="AN30" s="122"/>
      <c r="AO30" s="121">
        <f t="shared" ca="1" si="66"/>
        <v>10</v>
      </c>
      <c r="AP30" s="105">
        <f ca="1">IF(AP$16&gt;0,
(
MAX('1ª EVA'!AP28,'1ª EVA'!AQ28)*'1ª EVA'!AP$13 +
'2ª EVA-solo'!AP30*'2ª EVA-solo'!AP$13
)
/('1ª EVA'!AP$13+'2ª EVA-solo'!AP$13),
"")</f>
        <v>10</v>
      </c>
      <c r="AQ30" s="122"/>
      <c r="AR30" s="105">
        <f ca="1">IF(AR$16&gt;0,
(
MAX('1ª EVA'!AR28,'1ª EVA'!AS28)*'1ª EVA'!AR$13 +
'2ª EVA-solo'!AR30*'2ª EVA-solo'!AR$13
)
/('1ª EVA'!AR$13+'2ª EVA-solo'!AR$13),
"")</f>
        <v>10</v>
      </c>
      <c r="AS30" s="122"/>
      <c r="AT30" s="105" t="str">
        <f>IF(AT$16&gt;0,
(
MAX('1ª EVA'!AT28,'1ª EVA'!AU28)*'1ª EVA'!AT$13 +
'2ª EVA-solo'!AT30*'2ª EVA-solo'!AT$13
)
/('1ª EVA'!AT$13+'2ª EVA-solo'!AT$13),
"")</f>
        <v/>
      </c>
      <c r="AU30" s="122"/>
      <c r="AV30" s="105">
        <f ca="1">IF(AV$16&gt;0,
(
MAX('1ª EVA'!AV28,'1ª EVA'!AW28)*'1ª EVA'!AV$13 +
'2ª EVA-solo'!AV30*'2ª EVA-solo'!AV$13
)
/('1ª EVA'!AV$13+'2ª EVA-solo'!AV$13),
"")</f>
        <v>10</v>
      </c>
      <c r="AW30" s="122"/>
      <c r="AX30" s="105" t="str">
        <f>IF(AX$16&gt;0,
(
MAX('1ª EVA'!AX28,'1ª EVA'!AY28)*'1ª EVA'!AX$13 +
'2ª EVA-solo'!AX30*'2ª EVA-solo'!AX$13
)
/('1ª EVA'!AX$13+'2ª EVA-solo'!AX$13),
"")</f>
        <v/>
      </c>
      <c r="AY30" s="122"/>
      <c r="AZ30" s="105" t="str">
        <f>IF(AZ$16&gt;0,
(
MAX('1ª EVA'!AZ28,'1ª EVA'!BA28)*'1ª EVA'!AZ$13 +
'2ª EVA-solo'!AZ30*'2ª EVA-solo'!AZ$13
)
/('1ª EVA'!AZ$13+'2ª EVA-solo'!AZ$13),
"")</f>
        <v/>
      </c>
      <c r="BA30" s="122"/>
      <c r="BB30" s="121">
        <f t="shared" ca="1" si="67"/>
        <v>10</v>
      </c>
      <c r="BC30" s="105">
        <f ca="1">IF(BC$16&gt;0,
(
MAX('1ª EVA'!BC28,'1ª EVA'!BD28)*'1ª EVA'!BC$13 +
'2ª EVA-solo'!BC30*'2ª EVA-solo'!BC$13
)
/('1ª EVA'!BC$13+'2ª EVA-solo'!BC$13),
"")</f>
        <v>10</v>
      </c>
      <c r="BD30" s="122"/>
      <c r="BE30" s="105" t="str">
        <f>IF(BE$16&gt;0,
(
MAX('1ª EVA'!BE28,'1ª EVA'!BF28)*'1ª EVA'!BE$13 +
'2ª EVA-solo'!BE30*'2ª EVA-solo'!BE$13
)
/('1ª EVA'!BE$13+'2ª EVA-solo'!BE$13),
"")</f>
        <v/>
      </c>
      <c r="BF30" s="122"/>
      <c r="BG30" s="105" t="str">
        <f>IF(BG$16&gt;0,
(
MAX('1ª EVA'!BG28,'1ª EVA'!BH28)*'1ª EVA'!BG$13 +
'2ª EVA-solo'!BG30*'2ª EVA-solo'!BG$13
)
/('1ª EVA'!BG$13+'2ª EVA-solo'!BG$13),
"")</f>
        <v/>
      </c>
      <c r="BH30" s="122"/>
      <c r="BI30" s="105">
        <f ca="1">IF(BI$16&gt;0,
(
MAX('1ª EVA'!BI28,'1ª EVA'!BJ28)*'1ª EVA'!BI$13 +
'2ª EVA-solo'!BI30*'2ª EVA-solo'!BI$13
)
/('1ª EVA'!BI$13+'2ª EVA-solo'!BI$13),
"")</f>
        <v>10</v>
      </c>
      <c r="BJ30" s="122"/>
      <c r="BK30" s="105" t="str">
        <f>IF(BK$16&gt;0,
(
MAX('1ª EVA'!BK28,'1ª EVA'!BL28)*'1ª EVA'!BK$13 +
'2ª EVA-solo'!BK30*'2ª EVA-solo'!BK$13
)
/('1ª EVA'!BK$13+'2ª EVA-solo'!BK$13),
"")</f>
        <v/>
      </c>
      <c r="BL30" s="122"/>
      <c r="BM30" s="105" t="str">
        <f>IF(BM$16&gt;0,
(
MAX('1ª EVA'!BM28,'1ª EVA'!BN28)*'1ª EVA'!BM$13 +
'2ª EVA-solo'!BM30*'2ª EVA-solo'!BM$13
)
/('1ª EVA'!BM$13+'2ª EVA-solo'!BM$13),
"")</f>
        <v/>
      </c>
      <c r="BN30" s="122"/>
      <c r="BO30" s="121">
        <f t="shared" ca="1" si="68"/>
        <v>10</v>
      </c>
      <c r="BP30" s="105">
        <f ca="1">IF(BP$16&gt;0,
(
MAX('1ª EVA'!BP28,'1ª EVA'!BQ28)*'1ª EVA'!BP$13 +
'2ª EVA-solo'!BP30*'2ª EVA-solo'!BP$13
)
/('1ª EVA'!BP$13+'2ª EVA-solo'!BP$13),
"")</f>
        <v>10</v>
      </c>
      <c r="BQ30" s="122"/>
      <c r="BR30" s="105" t="str">
        <f>IF(BR$16&gt;0,
(
MAX('1ª EVA'!BR28,'1ª EVA'!BS28)*'1ª EVA'!BR$13 +
'2ª EVA-solo'!BR30*'2ª EVA-solo'!BR$13
)
/('1ª EVA'!BR$13+'2ª EVA-solo'!BR$13),
"")</f>
        <v/>
      </c>
      <c r="BS30" s="122"/>
      <c r="BT30" s="105" t="str">
        <f>IF(BT$16&gt;0,
(
MAX('1ª EVA'!BT28,'1ª EVA'!BU28)*'1ª EVA'!BT$13 +
'2ª EVA-solo'!BT30*'2ª EVA-solo'!BT$13
)
/('1ª EVA'!BT$13+'2ª EVA-solo'!BT$13),
"")</f>
        <v/>
      </c>
      <c r="BU30" s="122"/>
      <c r="BV30" s="105" t="str">
        <f>IF(BV$16&gt;0,
(
MAX('1ª EVA'!BV28,'1ª EVA'!BW28)*'1ª EVA'!BV$13 +
'2ª EVA-solo'!BV30*'2ª EVA-solo'!BV$13
)
/('1ª EVA'!BV$13+'2ª EVA-solo'!BV$13),
"")</f>
        <v/>
      </c>
      <c r="BW30" s="122"/>
      <c r="BX30" s="105" t="str">
        <f>IF(BX$16&gt;0,
(
MAX('1ª EVA'!BX28,'1ª EVA'!BY28)*'1ª EVA'!BX$13 +
'2ª EVA-solo'!BX30*'2ª EVA-solo'!BX$13
)
/('1ª EVA'!BX$13+'2ª EVA-solo'!BX$13),
"")</f>
        <v/>
      </c>
      <c r="BY30" s="122"/>
      <c r="BZ30" s="105" t="str">
        <f>IF(BZ$16&gt;0,
(
MAX('1ª EVA'!BZ28,'1ª EVA'!CA28)*'1ª EVA'!BZ$13 +
'2ª EVA-solo'!BZ30*'2ª EVA-solo'!BZ$13
)
/('1ª EVA'!BZ$13+'2ª EVA-solo'!BZ$13),
"")</f>
        <v/>
      </c>
      <c r="CA30" s="122"/>
      <c r="CB30" s="136">
        <f t="shared" ca="1" si="69"/>
        <v>10</v>
      </c>
    </row>
    <row r="31" spans="1:82" ht="17.399999999999999">
      <c r="A31" s="65" t="str">
        <v>Alumn 11</v>
      </c>
      <c r="B31" s="121">
        <f t="shared" ca="1" si="63"/>
        <v>1</v>
      </c>
      <c r="C31" s="105">
        <f ca="1">IFERROR(IF(C$16&gt;0,(
   MAX('1ª EVA'!C29,'1ª EVA'!D29)*'1ª EVA'!C$13 +
   '2ª EVA-solo'!C31*'2ª EVA-solo'!C$13
)
/('1ª EVA'!C$13+'2ª EVA-solo'!C$13),""),"")</f>
        <v>1</v>
      </c>
      <c r="D31" s="122"/>
      <c r="E31" s="105">
        <f ca="1">IFERROR(IF(E$16&gt;0,(
   MAX('1ª EVA'!E29,'1ª EVA'!F29)*'1ª EVA'!E$13 +
   '2ª EVA-solo'!E31*'2ª EVA-solo'!E$13
)
/('1ª EVA'!E$13+'2ª EVA-solo'!E$13),""),"")</f>
        <v>1</v>
      </c>
      <c r="F31" s="122"/>
      <c r="G31" s="105">
        <f ca="1">IFERROR(IF(G$16&gt;0,(
   MAX('1ª EVA'!G29,'1ª EVA'!H29)*'1ª EVA'!G$13 +
   '2ª EVA-solo'!G31*'2ª EVA-solo'!G$13
)
/('1ª EVA'!G$13+'2ª EVA-solo'!G$13),""),"")</f>
        <v>1</v>
      </c>
      <c r="H31" s="122"/>
      <c r="I31" s="105">
        <f ca="1">IFERROR(IF(I$16&gt;0,(
   MAX('1ª EVA'!I29,'1ª EVA'!J29)*'1ª EVA'!I$13 +
   '2ª EVA-solo'!I31*'2ª EVA-solo'!I$13
)
/('1ª EVA'!I$13+'2ª EVA-solo'!I$13),""),"")</f>
        <v>1</v>
      </c>
      <c r="J31" s="122"/>
      <c r="K31" s="105">
        <f ca="1">IFERROR(IF(K$16&gt;0,(
   MAX('1ª EVA'!K29,'1ª EVA'!L29)*'1ª EVA'!K$13 +
   '2ª EVA-solo'!K31*'2ª EVA-solo'!K$13
)
/('1ª EVA'!K$13+'2ª EVA-solo'!K$13),""),"")</f>
        <v>1</v>
      </c>
      <c r="L31" s="122"/>
      <c r="M31" s="105" t="str">
        <f>IFERROR(IF(M$16&gt;0,(
   MAX('1ª EVA'!M29,'1ª EVA'!N29)*'1ª EVA'!M$13 +
   '2ª EVA-solo'!M31*'2ª EVA-solo'!M$13
)
/('1ª EVA'!M$13+'2ª EVA-solo'!M$13),""),"")</f>
        <v/>
      </c>
      <c r="N31" s="122"/>
      <c r="O31" s="121">
        <f t="shared" ca="1" si="64"/>
        <v>1</v>
      </c>
      <c r="P31" s="105">
        <f ca="1">IF(P$16&gt;0,(
   MAX('1ª EVA'!P29,'1ª EVA'!Q29)*'1ª EVA'!$P$13 +
   '2ª EVA-solo'!P31*'2ª EVA-solo'!$P$13
)
/('1ª EVA'!$P$13 + '2ª EVA-solo'!$P$13),"")</f>
        <v>1</v>
      </c>
      <c r="Q31" s="122"/>
      <c r="R31" s="105">
        <f ca="1">IF(R$16&gt;0,(
   MAX('1ª EVA'!R29,'1ª EVA'!S29)*'1ª EVA'!$R$13 +
   '2ª EVA-solo'!R31*'2ª EVA-solo'!$R$13
)
/('1ª EVA'!$R$13 + '2ª EVA-solo'!$R$13),"")</f>
        <v>1</v>
      </c>
      <c r="S31" s="122"/>
      <c r="T31" s="105">
        <f ca="1">IF(T$16&gt;0,(
   MAX('1ª EVA'!T29,'1ª EVA'!U29)*'1ª EVA'!$T$13 +
   '2ª EVA-solo'!T31*'2ª EVA-solo'!$T$13
)
/('1ª EVA'!$T$13 + '2ª EVA-solo'!$T$13),"")</f>
        <v>1</v>
      </c>
      <c r="U31" s="122"/>
      <c r="V31" s="105">
        <f ca="1">IF(V$16&gt;0,(
   MAX('1ª EVA'!V29,'1ª EVA'!W29)*'1ª EVA'!$V$13 +
   '2ª EVA-solo'!V31*'2ª EVA-solo'!$V$13
)
/('1ª EVA'!$V$13 + '2ª EVA-solo'!$V$13),"")</f>
        <v>1</v>
      </c>
      <c r="W31" s="122"/>
      <c r="X31" s="105">
        <f ca="1">IF(X$16&gt;0,(
   MAX('1ª EVA'!X29,'1ª EVA'!Y29)*'1ª EVA'!$X$13 +
   '2ª EVA-solo'!X31*'2ª EVA-solo'!$X$13
)
/('1ª EVA'!$X$13 + '2ª EVA-solo'!$X$13),"")</f>
        <v>1</v>
      </c>
      <c r="Y31" s="122"/>
      <c r="Z31" s="105" t="str">
        <f>IF(Z$16&gt;0,(
   MAX('1ª EVA'!Z29,'1ª EVA'!AA29)*'1ª EVA'!$Z$13 +
   '2ª EVA-solo'!Z31*'2ª EVA-solo'!$Z$13
)
/('1ª EVA'!$Z$13+'2ª EVA-solo'!$Z$13),"")</f>
        <v/>
      </c>
      <c r="AA31" s="122"/>
      <c r="AB31" s="121">
        <f t="shared" ca="1" si="65"/>
        <v>1</v>
      </c>
      <c r="AC31" s="105">
        <f ca="1">IF(AC$16&gt;0,
(
MAX('1ª EVA'!AC29,'1ª EVA'!AD29)*'1ª EVA'!$AC$13 +
'2ª EVA-solo'!AC31*'2ª EVA-solo'!$AC$13
)
/('1ª EVA'!$AC$13+'2ª EVA-solo'!$AC$13),
"")</f>
        <v>1</v>
      </c>
      <c r="AD31" s="122"/>
      <c r="AE31" s="105" t="str">
        <f>IF(AE$16&gt;0,
(
MAX('1ª EVA'!AE29,'1ª EVA'!AF29)*'1ª EVA'!$AE$13 +
'2ª EVA-solo'!AE31*'2ª EVA-solo'!$AE$13
)
/('1ª EVA'!$AE$13+'2ª EVA-solo'!$AE$13),
"")</f>
        <v/>
      </c>
      <c r="AF31" s="122"/>
      <c r="AG31" s="105">
        <f ca="1">IF(AG$16&gt;0,
(
MAX('1ª EVA'!AG29,'1ª EVA'!AH29)*'1ª EVA'!$AG$13 +
'2ª EVA-solo'!AG31*'2ª EVA-solo'!$AG$13
)
/('1ª EVA'!$AG$13+'2ª EVA-solo'!$AG$13),
"")</f>
        <v>1</v>
      </c>
      <c r="AH31" s="122"/>
      <c r="AI31" s="105">
        <f ca="1">IF(AI$16&gt;0,
(
MAX('1ª EVA'!AI29,'1ª EVA'!AJ29)*'1ª EVA'!$AI$13 +
'2ª EVA-solo'!AI31*'2ª EVA-solo'!$AI$13
)
/('1ª EVA'!$AI$13+'2ª EVA-solo'!$AI$13),
"")</f>
        <v>1</v>
      </c>
      <c r="AJ31" s="122"/>
      <c r="AK31" s="105">
        <f ca="1">IF(AK$16&gt;0,
(
MAX('1ª EVA'!AK29,'1ª EVA'!AL29)*'1ª EVA'!$AK$13 +
'2ª EVA-solo'!AK31*'2ª EVA-solo'!$AK$13
)
/('1ª EVA'!$AK$13+'2ª EVA-solo'!$AK$13),
"")</f>
        <v>1</v>
      </c>
      <c r="AL31" s="122"/>
      <c r="AM31" s="105" t="str">
        <f>IF(AM$16&gt;0,
(
MAX('1ª EVA'!AM29,'1ª EVA'!AN29)*'1ª EVA'!$AM$13 +
'2ª EVA-solo'!AM31*'2ª EVA-solo'!$AM$13
)
/('1ª EVA'!$AM$13+'2ª EVA-solo'!$AM$13),
"")</f>
        <v/>
      </c>
      <c r="AN31" s="122"/>
      <c r="AO31" s="121">
        <f t="shared" ca="1" si="66"/>
        <v>1</v>
      </c>
      <c r="AP31" s="105">
        <f ca="1">IF(AP$16&gt;0,
(
MAX('1ª EVA'!AP29,'1ª EVA'!AQ29)*'1ª EVA'!AP$13 +
'2ª EVA-solo'!AP31*'2ª EVA-solo'!AP$13
)
/('1ª EVA'!AP$13+'2ª EVA-solo'!AP$13),
"")</f>
        <v>1</v>
      </c>
      <c r="AQ31" s="122"/>
      <c r="AR31" s="105">
        <f ca="1">IF(AR$16&gt;0,
(
MAX('1ª EVA'!AR29,'1ª EVA'!AS29)*'1ª EVA'!AR$13 +
'2ª EVA-solo'!AR31*'2ª EVA-solo'!AR$13
)
/('1ª EVA'!AR$13+'2ª EVA-solo'!AR$13),
"")</f>
        <v>1</v>
      </c>
      <c r="AS31" s="122"/>
      <c r="AT31" s="105" t="str">
        <f>IF(AT$16&gt;0,
(
MAX('1ª EVA'!AT29,'1ª EVA'!AU29)*'1ª EVA'!AT$13 +
'2ª EVA-solo'!AT31*'2ª EVA-solo'!AT$13
)
/('1ª EVA'!AT$13+'2ª EVA-solo'!AT$13),
"")</f>
        <v/>
      </c>
      <c r="AU31" s="122"/>
      <c r="AV31" s="105">
        <f ca="1">IF(AV$16&gt;0,
(
MAX('1ª EVA'!AV29,'1ª EVA'!AW29)*'1ª EVA'!AV$13 +
'2ª EVA-solo'!AV31*'2ª EVA-solo'!AV$13
)
/('1ª EVA'!AV$13+'2ª EVA-solo'!AV$13),
"")</f>
        <v>1</v>
      </c>
      <c r="AW31" s="122"/>
      <c r="AX31" s="105" t="str">
        <f>IF(AX$16&gt;0,
(
MAX('1ª EVA'!AX29,'1ª EVA'!AY29)*'1ª EVA'!AX$13 +
'2ª EVA-solo'!AX31*'2ª EVA-solo'!AX$13
)
/('1ª EVA'!AX$13+'2ª EVA-solo'!AX$13),
"")</f>
        <v/>
      </c>
      <c r="AY31" s="122"/>
      <c r="AZ31" s="105" t="str">
        <f>IF(AZ$16&gt;0,
(
MAX('1ª EVA'!AZ29,'1ª EVA'!BA29)*'1ª EVA'!AZ$13 +
'2ª EVA-solo'!AZ31*'2ª EVA-solo'!AZ$13
)
/('1ª EVA'!AZ$13+'2ª EVA-solo'!AZ$13),
"")</f>
        <v/>
      </c>
      <c r="BA31" s="122"/>
      <c r="BB31" s="121">
        <f t="shared" ca="1" si="67"/>
        <v>1</v>
      </c>
      <c r="BC31" s="105">
        <f ca="1">IF(BC$16&gt;0,
(
MAX('1ª EVA'!BC29,'1ª EVA'!BD29)*'1ª EVA'!BC$13 +
'2ª EVA-solo'!BC31*'2ª EVA-solo'!BC$13
)
/('1ª EVA'!BC$13+'2ª EVA-solo'!BC$13),
"")</f>
        <v>1</v>
      </c>
      <c r="BD31" s="122"/>
      <c r="BE31" s="105" t="str">
        <f>IF(BE$16&gt;0,
(
MAX('1ª EVA'!BE29,'1ª EVA'!BF29)*'1ª EVA'!BE$13 +
'2ª EVA-solo'!BE31*'2ª EVA-solo'!BE$13
)
/('1ª EVA'!BE$13+'2ª EVA-solo'!BE$13),
"")</f>
        <v/>
      </c>
      <c r="BF31" s="122"/>
      <c r="BG31" s="105" t="str">
        <f>IF(BG$16&gt;0,
(
MAX('1ª EVA'!BG29,'1ª EVA'!BH29)*'1ª EVA'!BG$13 +
'2ª EVA-solo'!BG31*'2ª EVA-solo'!BG$13
)
/('1ª EVA'!BG$13+'2ª EVA-solo'!BG$13),
"")</f>
        <v/>
      </c>
      <c r="BH31" s="122"/>
      <c r="BI31" s="105">
        <f ca="1">IF(BI$16&gt;0,
(
MAX('1ª EVA'!BI29,'1ª EVA'!BJ29)*'1ª EVA'!BI$13 +
'2ª EVA-solo'!BI31*'2ª EVA-solo'!BI$13
)
/('1ª EVA'!BI$13+'2ª EVA-solo'!BI$13),
"")</f>
        <v>1</v>
      </c>
      <c r="BJ31" s="122"/>
      <c r="BK31" s="105" t="str">
        <f>IF(BK$16&gt;0,
(
MAX('1ª EVA'!BK29,'1ª EVA'!BL29)*'1ª EVA'!BK$13 +
'2ª EVA-solo'!BK31*'2ª EVA-solo'!BK$13
)
/('1ª EVA'!BK$13+'2ª EVA-solo'!BK$13),
"")</f>
        <v/>
      </c>
      <c r="BL31" s="122"/>
      <c r="BM31" s="105" t="str">
        <f>IF(BM$16&gt;0,
(
MAX('1ª EVA'!BM29,'1ª EVA'!BN29)*'1ª EVA'!BM$13 +
'2ª EVA-solo'!BM31*'2ª EVA-solo'!BM$13
)
/('1ª EVA'!BM$13+'2ª EVA-solo'!BM$13),
"")</f>
        <v/>
      </c>
      <c r="BN31" s="122"/>
      <c r="BO31" s="121">
        <f t="shared" ca="1" si="68"/>
        <v>1</v>
      </c>
      <c r="BP31" s="105">
        <f ca="1">IF(BP$16&gt;0,
(
MAX('1ª EVA'!BP29,'1ª EVA'!BQ29)*'1ª EVA'!BP$13 +
'2ª EVA-solo'!BP31*'2ª EVA-solo'!BP$13
)
/('1ª EVA'!BP$13+'2ª EVA-solo'!BP$13),
"")</f>
        <v>1</v>
      </c>
      <c r="BQ31" s="122"/>
      <c r="BR31" s="105" t="str">
        <f>IF(BR$16&gt;0,
(
MAX('1ª EVA'!BR29,'1ª EVA'!BS29)*'1ª EVA'!BR$13 +
'2ª EVA-solo'!BR31*'2ª EVA-solo'!BR$13
)
/('1ª EVA'!BR$13+'2ª EVA-solo'!BR$13),
"")</f>
        <v/>
      </c>
      <c r="BS31" s="122"/>
      <c r="BT31" s="105" t="str">
        <f>IF(BT$16&gt;0,
(
MAX('1ª EVA'!BT29,'1ª EVA'!BU29)*'1ª EVA'!BT$13 +
'2ª EVA-solo'!BT31*'2ª EVA-solo'!BT$13
)
/('1ª EVA'!BT$13+'2ª EVA-solo'!BT$13),
"")</f>
        <v/>
      </c>
      <c r="BU31" s="122"/>
      <c r="BV31" s="105" t="str">
        <f>IF(BV$16&gt;0,
(
MAX('1ª EVA'!BV29,'1ª EVA'!BW29)*'1ª EVA'!BV$13 +
'2ª EVA-solo'!BV31*'2ª EVA-solo'!BV$13
)
/('1ª EVA'!BV$13+'2ª EVA-solo'!BV$13),
"")</f>
        <v/>
      </c>
      <c r="BW31" s="122"/>
      <c r="BX31" s="105" t="str">
        <f>IF(BX$16&gt;0,
(
MAX('1ª EVA'!BX29,'1ª EVA'!BY29)*'1ª EVA'!BX$13 +
'2ª EVA-solo'!BX31*'2ª EVA-solo'!BX$13
)
/('1ª EVA'!BX$13+'2ª EVA-solo'!BX$13),
"")</f>
        <v/>
      </c>
      <c r="BY31" s="122"/>
      <c r="BZ31" s="105" t="str">
        <f>IF(BZ$16&gt;0,
(
MAX('1ª EVA'!BZ29,'1ª EVA'!CA29)*'1ª EVA'!BZ$13 +
'2ª EVA-solo'!BZ31*'2ª EVA-solo'!BZ$13
)
/('1ª EVA'!BZ$13+'2ª EVA-solo'!BZ$13),
"")</f>
        <v/>
      </c>
      <c r="CA31" s="122"/>
      <c r="CB31" s="136">
        <f t="shared" ca="1" si="69"/>
        <v>1.0000000000000002</v>
      </c>
    </row>
    <row r="32" spans="1:82" ht="17.399999999999999">
      <c r="A32" s="65" t="str">
        <v>Alumn 12</v>
      </c>
      <c r="B32" s="121">
        <f t="shared" ca="1" si="63"/>
        <v>2</v>
      </c>
      <c r="C32" s="105">
        <f ca="1">IFERROR(IF(C$16&gt;0,(
   MAX('1ª EVA'!C30,'1ª EVA'!D30)*'1ª EVA'!C$13 +
   '2ª EVA-solo'!C32*'2ª EVA-solo'!C$13
)
/('1ª EVA'!C$13+'2ª EVA-solo'!C$13),""),"")</f>
        <v>2</v>
      </c>
      <c r="D32" s="122"/>
      <c r="E32" s="105">
        <f ca="1">IFERROR(IF(E$16&gt;0,(
   MAX('1ª EVA'!E30,'1ª EVA'!F30)*'1ª EVA'!E$13 +
   '2ª EVA-solo'!E32*'2ª EVA-solo'!E$13
)
/('1ª EVA'!E$13+'2ª EVA-solo'!E$13),""),"")</f>
        <v>2</v>
      </c>
      <c r="F32" s="122"/>
      <c r="G32" s="105">
        <f ca="1">IFERROR(IF(G$16&gt;0,(
   MAX('1ª EVA'!G30,'1ª EVA'!H30)*'1ª EVA'!G$13 +
   '2ª EVA-solo'!G32*'2ª EVA-solo'!G$13
)
/('1ª EVA'!G$13+'2ª EVA-solo'!G$13),""),"")</f>
        <v>2</v>
      </c>
      <c r="H32" s="122"/>
      <c r="I32" s="105">
        <f ca="1">IFERROR(IF(I$16&gt;0,(
   MAX('1ª EVA'!I30,'1ª EVA'!J30)*'1ª EVA'!I$13 +
   '2ª EVA-solo'!I32*'2ª EVA-solo'!I$13
)
/('1ª EVA'!I$13+'2ª EVA-solo'!I$13),""),"")</f>
        <v>2</v>
      </c>
      <c r="J32" s="122"/>
      <c r="K32" s="105">
        <f ca="1">IFERROR(IF(K$16&gt;0,(
   MAX('1ª EVA'!K30,'1ª EVA'!L30)*'1ª EVA'!K$13 +
   '2ª EVA-solo'!K32*'2ª EVA-solo'!K$13
)
/('1ª EVA'!K$13+'2ª EVA-solo'!K$13),""),"")</f>
        <v>2</v>
      </c>
      <c r="L32" s="122"/>
      <c r="M32" s="105" t="str">
        <f>IFERROR(IF(M$16&gt;0,(
   MAX('1ª EVA'!M30,'1ª EVA'!N30)*'1ª EVA'!M$13 +
   '2ª EVA-solo'!M32*'2ª EVA-solo'!M$13
)
/('1ª EVA'!M$13+'2ª EVA-solo'!M$13),""),"")</f>
        <v/>
      </c>
      <c r="N32" s="122"/>
      <c r="O32" s="121">
        <f t="shared" ca="1" si="64"/>
        <v>2</v>
      </c>
      <c r="P32" s="105">
        <f ca="1">IF(P$16&gt;0,(
   MAX('1ª EVA'!P30,'1ª EVA'!Q30)*'1ª EVA'!$P$13 +
   '2ª EVA-solo'!P32*'2ª EVA-solo'!$P$13
)
/('1ª EVA'!$P$13 + '2ª EVA-solo'!$P$13),"")</f>
        <v>2</v>
      </c>
      <c r="Q32" s="122"/>
      <c r="R32" s="105">
        <f ca="1">IF(R$16&gt;0,(
   MAX('1ª EVA'!R30,'1ª EVA'!S30)*'1ª EVA'!$R$13 +
   '2ª EVA-solo'!R32*'2ª EVA-solo'!$R$13
)
/('1ª EVA'!$R$13 + '2ª EVA-solo'!$R$13),"")</f>
        <v>2</v>
      </c>
      <c r="S32" s="122"/>
      <c r="T32" s="105">
        <f ca="1">IF(T$16&gt;0,(
   MAX('1ª EVA'!T30,'1ª EVA'!U30)*'1ª EVA'!$T$13 +
   '2ª EVA-solo'!T32*'2ª EVA-solo'!$T$13
)
/('1ª EVA'!$T$13 + '2ª EVA-solo'!$T$13),"")</f>
        <v>2</v>
      </c>
      <c r="U32" s="122"/>
      <c r="V32" s="105">
        <f ca="1">IF(V$16&gt;0,(
   MAX('1ª EVA'!V30,'1ª EVA'!W30)*'1ª EVA'!$V$13 +
   '2ª EVA-solo'!V32*'2ª EVA-solo'!$V$13
)
/('1ª EVA'!$V$13 + '2ª EVA-solo'!$V$13),"")</f>
        <v>2</v>
      </c>
      <c r="W32" s="122"/>
      <c r="X32" s="105">
        <f ca="1">IF(X$16&gt;0,(
   MAX('1ª EVA'!X30,'1ª EVA'!Y30)*'1ª EVA'!$X$13 +
   '2ª EVA-solo'!X32*'2ª EVA-solo'!$X$13
)
/('1ª EVA'!$X$13 + '2ª EVA-solo'!$X$13),"")</f>
        <v>2</v>
      </c>
      <c r="Y32" s="122"/>
      <c r="Z32" s="105" t="str">
        <f>IF(Z$16&gt;0,(
   MAX('1ª EVA'!Z30,'1ª EVA'!AA30)*'1ª EVA'!$Z$13 +
   '2ª EVA-solo'!Z32*'2ª EVA-solo'!$Z$13
)
/('1ª EVA'!$Z$13+'2ª EVA-solo'!$Z$13),"")</f>
        <v/>
      </c>
      <c r="AA32" s="122"/>
      <c r="AB32" s="121">
        <f t="shared" ca="1" si="65"/>
        <v>2</v>
      </c>
      <c r="AC32" s="105">
        <f ca="1">IF(AC$16&gt;0,
(
MAX('1ª EVA'!AC30,'1ª EVA'!AD30)*'1ª EVA'!$AC$13 +
'2ª EVA-solo'!AC32*'2ª EVA-solo'!$AC$13
)
/('1ª EVA'!$AC$13+'2ª EVA-solo'!$AC$13),
"")</f>
        <v>2</v>
      </c>
      <c r="AD32" s="122"/>
      <c r="AE32" s="105" t="str">
        <f>IF(AE$16&gt;0,
(
MAX('1ª EVA'!AE30,'1ª EVA'!AF30)*'1ª EVA'!$AE$13 +
'2ª EVA-solo'!AE32*'2ª EVA-solo'!$AE$13
)
/('1ª EVA'!$AE$13+'2ª EVA-solo'!$AE$13),
"")</f>
        <v/>
      </c>
      <c r="AF32" s="122"/>
      <c r="AG32" s="105">
        <f ca="1">IF(AG$16&gt;0,
(
MAX('1ª EVA'!AG30,'1ª EVA'!AH30)*'1ª EVA'!$AG$13 +
'2ª EVA-solo'!AG32*'2ª EVA-solo'!$AG$13
)
/('1ª EVA'!$AG$13+'2ª EVA-solo'!$AG$13),
"")</f>
        <v>2</v>
      </c>
      <c r="AH32" s="122"/>
      <c r="AI32" s="105">
        <f ca="1">IF(AI$16&gt;0,
(
MAX('1ª EVA'!AI30,'1ª EVA'!AJ30)*'1ª EVA'!$AI$13 +
'2ª EVA-solo'!AI32*'2ª EVA-solo'!$AI$13
)
/('1ª EVA'!$AI$13+'2ª EVA-solo'!$AI$13),
"")</f>
        <v>2</v>
      </c>
      <c r="AJ32" s="122"/>
      <c r="AK32" s="105">
        <f ca="1">IF(AK$16&gt;0,
(
MAX('1ª EVA'!AK30,'1ª EVA'!AL30)*'1ª EVA'!$AK$13 +
'2ª EVA-solo'!AK32*'2ª EVA-solo'!$AK$13
)
/('1ª EVA'!$AK$13+'2ª EVA-solo'!$AK$13),
"")</f>
        <v>2</v>
      </c>
      <c r="AL32" s="122"/>
      <c r="AM32" s="105" t="str">
        <f>IF(AM$16&gt;0,
(
MAX('1ª EVA'!AM30,'1ª EVA'!AN30)*'1ª EVA'!$AM$13 +
'2ª EVA-solo'!AM32*'2ª EVA-solo'!$AM$13
)
/('1ª EVA'!$AM$13+'2ª EVA-solo'!$AM$13),
"")</f>
        <v/>
      </c>
      <c r="AN32" s="122"/>
      <c r="AO32" s="121">
        <f t="shared" ca="1" si="66"/>
        <v>2</v>
      </c>
      <c r="AP32" s="105">
        <f ca="1">IF(AP$16&gt;0,
(
MAX('1ª EVA'!AP30,'1ª EVA'!AQ30)*'1ª EVA'!AP$13 +
'2ª EVA-solo'!AP32*'2ª EVA-solo'!AP$13
)
/('1ª EVA'!AP$13+'2ª EVA-solo'!AP$13),
"")</f>
        <v>2</v>
      </c>
      <c r="AQ32" s="122"/>
      <c r="AR32" s="105">
        <f ca="1">IF(AR$16&gt;0,
(
MAX('1ª EVA'!AR30,'1ª EVA'!AS30)*'1ª EVA'!AR$13 +
'2ª EVA-solo'!AR32*'2ª EVA-solo'!AR$13
)
/('1ª EVA'!AR$13+'2ª EVA-solo'!AR$13),
"")</f>
        <v>2</v>
      </c>
      <c r="AS32" s="122"/>
      <c r="AT32" s="105" t="str">
        <f>IF(AT$16&gt;0,
(
MAX('1ª EVA'!AT30,'1ª EVA'!AU30)*'1ª EVA'!AT$13 +
'2ª EVA-solo'!AT32*'2ª EVA-solo'!AT$13
)
/('1ª EVA'!AT$13+'2ª EVA-solo'!AT$13),
"")</f>
        <v/>
      </c>
      <c r="AU32" s="122"/>
      <c r="AV32" s="105">
        <f ca="1">IF(AV$16&gt;0,
(
MAX('1ª EVA'!AV30,'1ª EVA'!AW30)*'1ª EVA'!AV$13 +
'2ª EVA-solo'!AV32*'2ª EVA-solo'!AV$13
)
/('1ª EVA'!AV$13+'2ª EVA-solo'!AV$13),
"")</f>
        <v>2</v>
      </c>
      <c r="AW32" s="122"/>
      <c r="AX32" s="105" t="str">
        <f>IF(AX$16&gt;0,
(
MAX('1ª EVA'!AX30,'1ª EVA'!AY30)*'1ª EVA'!AX$13 +
'2ª EVA-solo'!AX32*'2ª EVA-solo'!AX$13
)
/('1ª EVA'!AX$13+'2ª EVA-solo'!AX$13),
"")</f>
        <v/>
      </c>
      <c r="AY32" s="122"/>
      <c r="AZ32" s="105" t="str">
        <f>IF(AZ$16&gt;0,
(
MAX('1ª EVA'!AZ30,'1ª EVA'!BA30)*'1ª EVA'!AZ$13 +
'2ª EVA-solo'!AZ32*'2ª EVA-solo'!AZ$13
)
/('1ª EVA'!AZ$13+'2ª EVA-solo'!AZ$13),
"")</f>
        <v/>
      </c>
      <c r="BA32" s="122"/>
      <c r="BB32" s="121">
        <f t="shared" ca="1" si="67"/>
        <v>2</v>
      </c>
      <c r="BC32" s="105">
        <f ca="1">IF(BC$16&gt;0,
(
MAX('1ª EVA'!BC30,'1ª EVA'!BD30)*'1ª EVA'!BC$13 +
'2ª EVA-solo'!BC32*'2ª EVA-solo'!BC$13
)
/('1ª EVA'!BC$13+'2ª EVA-solo'!BC$13),
"")</f>
        <v>2</v>
      </c>
      <c r="BD32" s="122"/>
      <c r="BE32" s="105" t="str">
        <f>IF(BE$16&gt;0,
(
MAX('1ª EVA'!BE30,'1ª EVA'!BF30)*'1ª EVA'!BE$13 +
'2ª EVA-solo'!BE32*'2ª EVA-solo'!BE$13
)
/('1ª EVA'!BE$13+'2ª EVA-solo'!BE$13),
"")</f>
        <v/>
      </c>
      <c r="BF32" s="122"/>
      <c r="BG32" s="105" t="str">
        <f>IF(BG$16&gt;0,
(
MAX('1ª EVA'!BG30,'1ª EVA'!BH30)*'1ª EVA'!BG$13 +
'2ª EVA-solo'!BG32*'2ª EVA-solo'!BG$13
)
/('1ª EVA'!BG$13+'2ª EVA-solo'!BG$13),
"")</f>
        <v/>
      </c>
      <c r="BH32" s="122"/>
      <c r="BI32" s="105">
        <f ca="1">IF(BI$16&gt;0,
(
MAX('1ª EVA'!BI30,'1ª EVA'!BJ30)*'1ª EVA'!BI$13 +
'2ª EVA-solo'!BI32*'2ª EVA-solo'!BI$13
)
/('1ª EVA'!BI$13+'2ª EVA-solo'!BI$13),
"")</f>
        <v>2</v>
      </c>
      <c r="BJ32" s="122"/>
      <c r="BK32" s="105" t="str">
        <f>IF(BK$16&gt;0,
(
MAX('1ª EVA'!BK30,'1ª EVA'!BL30)*'1ª EVA'!BK$13 +
'2ª EVA-solo'!BK32*'2ª EVA-solo'!BK$13
)
/('1ª EVA'!BK$13+'2ª EVA-solo'!BK$13),
"")</f>
        <v/>
      </c>
      <c r="BL32" s="122"/>
      <c r="BM32" s="105" t="str">
        <f>IF(BM$16&gt;0,
(
MAX('1ª EVA'!BM30,'1ª EVA'!BN30)*'1ª EVA'!BM$13 +
'2ª EVA-solo'!BM32*'2ª EVA-solo'!BM$13
)
/('1ª EVA'!BM$13+'2ª EVA-solo'!BM$13),
"")</f>
        <v/>
      </c>
      <c r="BN32" s="122"/>
      <c r="BO32" s="121">
        <f t="shared" ca="1" si="68"/>
        <v>2</v>
      </c>
      <c r="BP32" s="105">
        <f ca="1">IF(BP$16&gt;0,
(
MAX('1ª EVA'!BP30,'1ª EVA'!BQ30)*'1ª EVA'!BP$13 +
'2ª EVA-solo'!BP32*'2ª EVA-solo'!BP$13
)
/('1ª EVA'!BP$13+'2ª EVA-solo'!BP$13),
"")</f>
        <v>2</v>
      </c>
      <c r="BQ32" s="122"/>
      <c r="BR32" s="105" t="str">
        <f>IF(BR$16&gt;0,
(
MAX('1ª EVA'!BR30,'1ª EVA'!BS30)*'1ª EVA'!BR$13 +
'2ª EVA-solo'!BR32*'2ª EVA-solo'!BR$13
)
/('1ª EVA'!BR$13+'2ª EVA-solo'!BR$13),
"")</f>
        <v/>
      </c>
      <c r="BS32" s="122"/>
      <c r="BT32" s="105" t="str">
        <f>IF(BT$16&gt;0,
(
MAX('1ª EVA'!BT30,'1ª EVA'!BU30)*'1ª EVA'!BT$13 +
'2ª EVA-solo'!BT32*'2ª EVA-solo'!BT$13
)
/('1ª EVA'!BT$13+'2ª EVA-solo'!BT$13),
"")</f>
        <v/>
      </c>
      <c r="BU32" s="122"/>
      <c r="BV32" s="105" t="str">
        <f>IF(BV$16&gt;0,
(
MAX('1ª EVA'!BV30,'1ª EVA'!BW30)*'1ª EVA'!BV$13 +
'2ª EVA-solo'!BV32*'2ª EVA-solo'!BV$13
)
/('1ª EVA'!BV$13+'2ª EVA-solo'!BV$13),
"")</f>
        <v/>
      </c>
      <c r="BW32" s="122"/>
      <c r="BX32" s="105" t="str">
        <f>IF(BX$16&gt;0,
(
MAX('1ª EVA'!BX30,'1ª EVA'!BY30)*'1ª EVA'!BX$13 +
'2ª EVA-solo'!BX32*'2ª EVA-solo'!BX$13
)
/('1ª EVA'!BX$13+'2ª EVA-solo'!BX$13),
"")</f>
        <v/>
      </c>
      <c r="BY32" s="122"/>
      <c r="BZ32" s="105" t="str">
        <f>IF(BZ$16&gt;0,
(
MAX('1ª EVA'!BZ30,'1ª EVA'!CA30)*'1ª EVA'!BZ$13 +
'2ª EVA-solo'!BZ32*'2ª EVA-solo'!BZ$13
)
/('1ª EVA'!BZ$13+'2ª EVA-solo'!BZ$13),
"")</f>
        <v/>
      </c>
      <c r="CA32" s="122"/>
      <c r="CB32" s="136">
        <f t="shared" ca="1" si="69"/>
        <v>2.0000000000000004</v>
      </c>
    </row>
    <row r="33" spans="1:80" ht="17.399999999999999">
      <c r="A33" s="65" t="str">
        <v>Alumn 13</v>
      </c>
      <c r="B33" s="121">
        <f t="shared" ca="1" si="63"/>
        <v>2.9999999999999991</v>
      </c>
      <c r="C33" s="105">
        <f ca="1">IFERROR(IF(C$16&gt;0,(
   MAX('1ª EVA'!C31,'1ª EVA'!D31)*'1ª EVA'!C$13 +
   '2ª EVA-solo'!C33*'2ª EVA-solo'!C$13
)
/('1ª EVA'!C$13+'2ª EVA-solo'!C$13),""),"")</f>
        <v>2.9999999999999991</v>
      </c>
      <c r="D33" s="122"/>
      <c r="E33" s="105">
        <f ca="1">IFERROR(IF(E$16&gt;0,(
   MAX('1ª EVA'!E31,'1ª EVA'!F31)*'1ª EVA'!E$13 +
   '2ª EVA-solo'!E33*'2ª EVA-solo'!E$13
)
/('1ª EVA'!E$13+'2ª EVA-solo'!E$13),""),"")</f>
        <v>2.9999999999999996</v>
      </c>
      <c r="F33" s="122"/>
      <c r="G33" s="105">
        <f ca="1">IFERROR(IF(G$16&gt;0,(
   MAX('1ª EVA'!G31,'1ª EVA'!H31)*'1ª EVA'!G$13 +
   '2ª EVA-solo'!G33*'2ª EVA-solo'!G$13
)
/('1ª EVA'!G$13+'2ª EVA-solo'!G$13),""),"")</f>
        <v>3</v>
      </c>
      <c r="H33" s="122"/>
      <c r="I33" s="105">
        <f ca="1">IFERROR(IF(I$16&gt;0,(
   MAX('1ª EVA'!I31,'1ª EVA'!J31)*'1ª EVA'!I$13 +
   '2ª EVA-solo'!I33*'2ª EVA-solo'!I$13
)
/('1ª EVA'!I$13+'2ª EVA-solo'!I$13),""),"")</f>
        <v>2.9999999999999996</v>
      </c>
      <c r="J33" s="122"/>
      <c r="K33" s="105">
        <f ca="1">IFERROR(IF(K$16&gt;0,(
   MAX('1ª EVA'!K31,'1ª EVA'!L31)*'1ª EVA'!K$13 +
   '2ª EVA-solo'!K33*'2ª EVA-solo'!K$13
)
/('1ª EVA'!K$13+'2ª EVA-solo'!K$13),""),"")</f>
        <v>2.9999999999999996</v>
      </c>
      <c r="L33" s="122"/>
      <c r="M33" s="105" t="str">
        <f>IFERROR(IF(M$16&gt;0,(
   MAX('1ª EVA'!M31,'1ª EVA'!N31)*'1ª EVA'!M$13 +
   '2ª EVA-solo'!M33*'2ª EVA-solo'!M$13
)
/('1ª EVA'!M$13+'2ª EVA-solo'!M$13),""),"")</f>
        <v/>
      </c>
      <c r="N33" s="122"/>
      <c r="O33" s="121">
        <f t="shared" ca="1" si="64"/>
        <v>3</v>
      </c>
      <c r="P33" s="105">
        <f ca="1">IF(P$16&gt;0,(
   MAX('1ª EVA'!P31,'1ª EVA'!Q31)*'1ª EVA'!$P$13 +
   '2ª EVA-solo'!P33*'2ª EVA-solo'!$P$13
)
/('1ª EVA'!$P$13 + '2ª EVA-solo'!$P$13),"")</f>
        <v>2.9999999999999996</v>
      </c>
      <c r="Q33" s="122"/>
      <c r="R33" s="105">
        <f ca="1">IF(R$16&gt;0,(
   MAX('1ª EVA'!R31,'1ª EVA'!S31)*'1ª EVA'!$R$13 +
   '2ª EVA-solo'!R33*'2ª EVA-solo'!$R$13
)
/('1ª EVA'!$R$13 + '2ª EVA-solo'!$R$13),"")</f>
        <v>2.9999999999999996</v>
      </c>
      <c r="S33" s="122"/>
      <c r="T33" s="105">
        <f ca="1">IF(T$16&gt;0,(
   MAX('1ª EVA'!T31,'1ª EVA'!U31)*'1ª EVA'!$T$13 +
   '2ª EVA-solo'!T33*'2ª EVA-solo'!$T$13
)
/('1ª EVA'!$T$13 + '2ª EVA-solo'!$T$13),"")</f>
        <v>2.9999999999999996</v>
      </c>
      <c r="U33" s="122"/>
      <c r="V33" s="105">
        <f ca="1">IF(V$16&gt;0,(
   MAX('1ª EVA'!V31,'1ª EVA'!W31)*'1ª EVA'!$V$13 +
   '2ª EVA-solo'!V33*'2ª EVA-solo'!$V$13
)
/('1ª EVA'!$V$13 + '2ª EVA-solo'!$V$13),"")</f>
        <v>2.9999999999999996</v>
      </c>
      <c r="W33" s="122"/>
      <c r="X33" s="105">
        <f ca="1">IF(X$16&gt;0,(
   MAX('1ª EVA'!X31,'1ª EVA'!Y31)*'1ª EVA'!$X$13 +
   '2ª EVA-solo'!X33*'2ª EVA-solo'!$X$13
)
/('1ª EVA'!$X$13 + '2ª EVA-solo'!$X$13),"")</f>
        <v>2.9999999999999996</v>
      </c>
      <c r="Y33" s="122"/>
      <c r="Z33" s="105" t="str">
        <f>IF(Z$16&gt;0,(
   MAX('1ª EVA'!Z31,'1ª EVA'!AA31)*'1ª EVA'!$Z$13 +
   '2ª EVA-solo'!Z33*'2ª EVA-solo'!$Z$13
)
/('1ª EVA'!$Z$13+'2ª EVA-solo'!$Z$13),"")</f>
        <v/>
      </c>
      <c r="AA33" s="122"/>
      <c r="AB33" s="121">
        <f t="shared" ca="1" si="65"/>
        <v>3</v>
      </c>
      <c r="AC33" s="105">
        <f ca="1">IF(AC$16&gt;0,
(
MAX('1ª EVA'!AC31,'1ª EVA'!AD31)*'1ª EVA'!$AC$13 +
'2ª EVA-solo'!AC33*'2ª EVA-solo'!$AC$13
)
/('1ª EVA'!$AC$13+'2ª EVA-solo'!$AC$13),
"")</f>
        <v>2.9999999999999996</v>
      </c>
      <c r="AD33" s="122"/>
      <c r="AE33" s="105" t="str">
        <f>IF(AE$16&gt;0,
(
MAX('1ª EVA'!AE31,'1ª EVA'!AF31)*'1ª EVA'!$AE$13 +
'2ª EVA-solo'!AE33*'2ª EVA-solo'!$AE$13
)
/('1ª EVA'!$AE$13+'2ª EVA-solo'!$AE$13),
"")</f>
        <v/>
      </c>
      <c r="AF33" s="122"/>
      <c r="AG33" s="105">
        <f ca="1">IF(AG$16&gt;0,
(
MAX('1ª EVA'!AG31,'1ª EVA'!AH31)*'1ª EVA'!$AG$13 +
'2ª EVA-solo'!AG33*'2ª EVA-solo'!$AG$13
)
/('1ª EVA'!$AG$13+'2ª EVA-solo'!$AG$13),
"")</f>
        <v>2.9999999999999996</v>
      </c>
      <c r="AH33" s="122"/>
      <c r="AI33" s="105">
        <f ca="1">IF(AI$16&gt;0,
(
MAX('1ª EVA'!AI31,'1ª EVA'!AJ31)*'1ª EVA'!$AI$13 +
'2ª EVA-solo'!AI33*'2ª EVA-solo'!$AI$13
)
/('1ª EVA'!$AI$13+'2ª EVA-solo'!$AI$13),
"")</f>
        <v>2.9999999999999996</v>
      </c>
      <c r="AJ33" s="122"/>
      <c r="AK33" s="105">
        <f ca="1">IF(AK$16&gt;0,
(
MAX('1ª EVA'!AK31,'1ª EVA'!AL31)*'1ª EVA'!$AK$13 +
'2ª EVA-solo'!AK33*'2ª EVA-solo'!$AK$13
)
/('1ª EVA'!$AK$13+'2ª EVA-solo'!$AK$13),
"")</f>
        <v>2.9999999999999996</v>
      </c>
      <c r="AL33" s="122"/>
      <c r="AM33" s="105" t="str">
        <f>IF(AM$16&gt;0,
(
MAX('1ª EVA'!AM31,'1ª EVA'!AN31)*'1ª EVA'!$AM$13 +
'2ª EVA-solo'!AM33*'2ª EVA-solo'!$AM$13
)
/('1ª EVA'!$AM$13+'2ª EVA-solo'!$AM$13),
"")</f>
        <v/>
      </c>
      <c r="AN33" s="122"/>
      <c r="AO33" s="121">
        <f t="shared" ca="1" si="66"/>
        <v>3</v>
      </c>
      <c r="AP33" s="105">
        <f ca="1">IF(AP$16&gt;0,
(
MAX('1ª EVA'!AP31,'1ª EVA'!AQ31)*'1ª EVA'!AP$13 +
'2ª EVA-solo'!AP33*'2ª EVA-solo'!AP$13
)
/('1ª EVA'!AP$13+'2ª EVA-solo'!AP$13),
"")</f>
        <v>2.9999999999999996</v>
      </c>
      <c r="AQ33" s="122"/>
      <c r="AR33" s="105">
        <f ca="1">IF(AR$16&gt;0,
(
MAX('1ª EVA'!AR31,'1ª EVA'!AS31)*'1ª EVA'!AR$13 +
'2ª EVA-solo'!AR33*'2ª EVA-solo'!AR$13
)
/('1ª EVA'!AR$13+'2ª EVA-solo'!AR$13),
"")</f>
        <v>2.9999999999999996</v>
      </c>
      <c r="AS33" s="122"/>
      <c r="AT33" s="105" t="str">
        <f>IF(AT$16&gt;0,
(
MAX('1ª EVA'!AT31,'1ª EVA'!AU31)*'1ª EVA'!AT$13 +
'2ª EVA-solo'!AT33*'2ª EVA-solo'!AT$13
)
/('1ª EVA'!AT$13+'2ª EVA-solo'!AT$13),
"")</f>
        <v/>
      </c>
      <c r="AU33" s="122"/>
      <c r="AV33" s="105">
        <f ca="1">IF(AV$16&gt;0,
(
MAX('1ª EVA'!AV31,'1ª EVA'!AW31)*'1ª EVA'!AV$13 +
'2ª EVA-solo'!AV33*'2ª EVA-solo'!AV$13
)
/('1ª EVA'!AV$13+'2ª EVA-solo'!AV$13),
"")</f>
        <v>2.9999999999999996</v>
      </c>
      <c r="AW33" s="122"/>
      <c r="AX33" s="105" t="str">
        <f>IF(AX$16&gt;0,
(
MAX('1ª EVA'!AX31,'1ª EVA'!AY31)*'1ª EVA'!AX$13 +
'2ª EVA-solo'!AX33*'2ª EVA-solo'!AX$13
)
/('1ª EVA'!AX$13+'2ª EVA-solo'!AX$13),
"")</f>
        <v/>
      </c>
      <c r="AY33" s="122"/>
      <c r="AZ33" s="105" t="str">
        <f>IF(AZ$16&gt;0,
(
MAX('1ª EVA'!AZ31,'1ª EVA'!BA31)*'1ª EVA'!AZ$13 +
'2ª EVA-solo'!AZ33*'2ª EVA-solo'!AZ$13
)
/('1ª EVA'!AZ$13+'2ª EVA-solo'!AZ$13),
"")</f>
        <v/>
      </c>
      <c r="BA33" s="122"/>
      <c r="BB33" s="121">
        <f t="shared" ca="1" si="67"/>
        <v>2.9999999999999996</v>
      </c>
      <c r="BC33" s="105">
        <f ca="1">IF(BC$16&gt;0,
(
MAX('1ª EVA'!BC31,'1ª EVA'!BD31)*'1ª EVA'!BC$13 +
'2ª EVA-solo'!BC33*'2ª EVA-solo'!BC$13
)
/('1ª EVA'!BC$13+'2ª EVA-solo'!BC$13),
"")</f>
        <v>2.9999999999999996</v>
      </c>
      <c r="BD33" s="122"/>
      <c r="BE33" s="105" t="str">
        <f>IF(BE$16&gt;0,
(
MAX('1ª EVA'!BE31,'1ª EVA'!BF31)*'1ª EVA'!BE$13 +
'2ª EVA-solo'!BE33*'2ª EVA-solo'!BE$13
)
/('1ª EVA'!BE$13+'2ª EVA-solo'!BE$13),
"")</f>
        <v/>
      </c>
      <c r="BF33" s="122"/>
      <c r="BG33" s="105" t="str">
        <f>IF(BG$16&gt;0,
(
MAX('1ª EVA'!BG31,'1ª EVA'!BH31)*'1ª EVA'!BG$13 +
'2ª EVA-solo'!BG33*'2ª EVA-solo'!BG$13
)
/('1ª EVA'!BG$13+'2ª EVA-solo'!BG$13),
"")</f>
        <v/>
      </c>
      <c r="BH33" s="122"/>
      <c r="BI33" s="105">
        <f ca="1">IF(BI$16&gt;0,
(
MAX('1ª EVA'!BI31,'1ª EVA'!BJ31)*'1ª EVA'!BI$13 +
'2ª EVA-solo'!BI33*'2ª EVA-solo'!BI$13
)
/('1ª EVA'!BI$13+'2ª EVA-solo'!BI$13),
"")</f>
        <v>3</v>
      </c>
      <c r="BJ33" s="122"/>
      <c r="BK33" s="105" t="str">
        <f>IF(BK$16&gt;0,
(
MAX('1ª EVA'!BK31,'1ª EVA'!BL31)*'1ª EVA'!BK$13 +
'2ª EVA-solo'!BK33*'2ª EVA-solo'!BK$13
)
/('1ª EVA'!BK$13+'2ª EVA-solo'!BK$13),
"")</f>
        <v/>
      </c>
      <c r="BL33" s="122"/>
      <c r="BM33" s="105" t="str">
        <f>IF(BM$16&gt;0,
(
MAX('1ª EVA'!BM31,'1ª EVA'!BN31)*'1ª EVA'!BM$13 +
'2ª EVA-solo'!BM33*'2ª EVA-solo'!BM$13
)
/('1ª EVA'!BM$13+'2ª EVA-solo'!BM$13),
"")</f>
        <v/>
      </c>
      <c r="BN33" s="122"/>
      <c r="BO33" s="121">
        <f t="shared" ca="1" si="68"/>
        <v>2.9999999999999996</v>
      </c>
      <c r="BP33" s="105">
        <f ca="1">IF(BP$16&gt;0,
(
MAX('1ª EVA'!BP31,'1ª EVA'!BQ31)*'1ª EVA'!BP$13 +
'2ª EVA-solo'!BP33*'2ª EVA-solo'!BP$13
)
/('1ª EVA'!BP$13+'2ª EVA-solo'!BP$13),
"")</f>
        <v>2.9999999999999996</v>
      </c>
      <c r="BQ33" s="122"/>
      <c r="BR33" s="105" t="str">
        <f>IF(BR$16&gt;0,
(
MAX('1ª EVA'!BR31,'1ª EVA'!BS31)*'1ª EVA'!BR$13 +
'2ª EVA-solo'!BR33*'2ª EVA-solo'!BR$13
)
/('1ª EVA'!BR$13+'2ª EVA-solo'!BR$13),
"")</f>
        <v/>
      </c>
      <c r="BS33" s="122"/>
      <c r="BT33" s="105" t="str">
        <f>IF(BT$16&gt;0,
(
MAX('1ª EVA'!BT31,'1ª EVA'!BU31)*'1ª EVA'!BT$13 +
'2ª EVA-solo'!BT33*'2ª EVA-solo'!BT$13
)
/('1ª EVA'!BT$13+'2ª EVA-solo'!BT$13),
"")</f>
        <v/>
      </c>
      <c r="BU33" s="122"/>
      <c r="BV33" s="105" t="str">
        <f>IF(BV$16&gt;0,
(
MAX('1ª EVA'!BV31,'1ª EVA'!BW31)*'1ª EVA'!BV$13 +
'2ª EVA-solo'!BV33*'2ª EVA-solo'!BV$13
)
/('1ª EVA'!BV$13+'2ª EVA-solo'!BV$13),
"")</f>
        <v/>
      </c>
      <c r="BW33" s="122"/>
      <c r="BX33" s="105" t="str">
        <f>IF(BX$16&gt;0,
(
MAX('1ª EVA'!BX31,'1ª EVA'!BY31)*'1ª EVA'!BX$13 +
'2ª EVA-solo'!BX33*'2ª EVA-solo'!BX$13
)
/('1ª EVA'!BX$13+'2ª EVA-solo'!BX$13),
"")</f>
        <v/>
      </c>
      <c r="BY33" s="122"/>
      <c r="BZ33" s="105" t="str">
        <f>IF(BZ$16&gt;0,
(
MAX('1ª EVA'!BZ31,'1ª EVA'!CA31)*'1ª EVA'!BZ$13 +
'2ª EVA-solo'!BZ33*'2ª EVA-solo'!BZ$13
)
/('1ª EVA'!BZ$13+'2ª EVA-solo'!BZ$13),
"")</f>
        <v/>
      </c>
      <c r="CA33" s="122"/>
      <c r="CB33" s="136">
        <f t="shared" ca="1" si="69"/>
        <v>3.0000000000000009</v>
      </c>
    </row>
    <row r="34" spans="1:80" ht="17.399999999999999">
      <c r="A34" s="65" t="str">
        <v>Alumn 14</v>
      </c>
      <c r="B34" s="121">
        <f t="shared" ca="1" si="63"/>
        <v>4</v>
      </c>
      <c r="C34" s="105">
        <f ca="1">IFERROR(IF(C$16&gt;0,(
   MAX('1ª EVA'!C32,'1ª EVA'!D32)*'1ª EVA'!C$13 +
   '2ª EVA-solo'!C34*'2ª EVA-solo'!C$13
)
/('1ª EVA'!C$13+'2ª EVA-solo'!C$13),""),"")</f>
        <v>4</v>
      </c>
      <c r="D34" s="122"/>
      <c r="E34" s="105">
        <f ca="1">IFERROR(IF(E$16&gt;0,(
   MAX('1ª EVA'!E32,'1ª EVA'!F32)*'1ª EVA'!E$13 +
   '2ª EVA-solo'!E34*'2ª EVA-solo'!E$13
)
/('1ª EVA'!E$13+'2ª EVA-solo'!E$13),""),"")</f>
        <v>4</v>
      </c>
      <c r="F34" s="122"/>
      <c r="G34" s="105">
        <f ca="1">IFERROR(IF(G$16&gt;0,(
   MAX('1ª EVA'!G32,'1ª EVA'!H32)*'1ª EVA'!G$13 +
   '2ª EVA-solo'!G34*'2ª EVA-solo'!G$13
)
/('1ª EVA'!G$13+'2ª EVA-solo'!G$13),""),"")</f>
        <v>4</v>
      </c>
      <c r="H34" s="122"/>
      <c r="I34" s="105">
        <f ca="1">IFERROR(IF(I$16&gt;0,(
   MAX('1ª EVA'!I32,'1ª EVA'!J32)*'1ª EVA'!I$13 +
   '2ª EVA-solo'!I34*'2ª EVA-solo'!I$13
)
/('1ª EVA'!I$13+'2ª EVA-solo'!I$13),""),"")</f>
        <v>4</v>
      </c>
      <c r="J34" s="122"/>
      <c r="K34" s="105">
        <f ca="1">IFERROR(IF(K$16&gt;0,(
   MAX('1ª EVA'!K32,'1ª EVA'!L32)*'1ª EVA'!K$13 +
   '2ª EVA-solo'!K34*'2ª EVA-solo'!K$13
)
/('1ª EVA'!K$13+'2ª EVA-solo'!K$13),""),"")</f>
        <v>4</v>
      </c>
      <c r="L34" s="122"/>
      <c r="M34" s="105" t="str">
        <f>IFERROR(IF(M$16&gt;0,(
   MAX('1ª EVA'!M32,'1ª EVA'!N32)*'1ª EVA'!M$13 +
   '2ª EVA-solo'!M34*'2ª EVA-solo'!M$13
)
/('1ª EVA'!M$13+'2ª EVA-solo'!M$13),""),"")</f>
        <v/>
      </c>
      <c r="N34" s="122"/>
      <c r="O34" s="121">
        <f t="shared" ca="1" si="64"/>
        <v>4</v>
      </c>
      <c r="P34" s="105">
        <f ca="1">IF(P$16&gt;0,(
   MAX('1ª EVA'!P32,'1ª EVA'!Q32)*'1ª EVA'!$P$13 +
   '2ª EVA-solo'!P34*'2ª EVA-solo'!$P$13
)
/('1ª EVA'!$P$13 + '2ª EVA-solo'!$P$13),"")</f>
        <v>4</v>
      </c>
      <c r="Q34" s="122"/>
      <c r="R34" s="105">
        <f ca="1">IF(R$16&gt;0,(
   MAX('1ª EVA'!R32,'1ª EVA'!S32)*'1ª EVA'!$R$13 +
   '2ª EVA-solo'!R34*'2ª EVA-solo'!$R$13
)
/('1ª EVA'!$R$13 + '2ª EVA-solo'!$R$13),"")</f>
        <v>4</v>
      </c>
      <c r="S34" s="122"/>
      <c r="T34" s="105">
        <f ca="1">IF(T$16&gt;0,(
   MAX('1ª EVA'!T32,'1ª EVA'!U32)*'1ª EVA'!$T$13 +
   '2ª EVA-solo'!T34*'2ª EVA-solo'!$T$13
)
/('1ª EVA'!$T$13 + '2ª EVA-solo'!$T$13),"")</f>
        <v>4</v>
      </c>
      <c r="U34" s="122"/>
      <c r="V34" s="105">
        <f ca="1">IF(V$16&gt;0,(
   MAX('1ª EVA'!V32,'1ª EVA'!W32)*'1ª EVA'!$V$13 +
   '2ª EVA-solo'!V34*'2ª EVA-solo'!$V$13
)
/('1ª EVA'!$V$13 + '2ª EVA-solo'!$V$13),"")</f>
        <v>4</v>
      </c>
      <c r="W34" s="122"/>
      <c r="X34" s="105">
        <f ca="1">IF(X$16&gt;0,(
   MAX('1ª EVA'!X32,'1ª EVA'!Y32)*'1ª EVA'!$X$13 +
   '2ª EVA-solo'!X34*'2ª EVA-solo'!$X$13
)
/('1ª EVA'!$X$13 + '2ª EVA-solo'!$X$13),"")</f>
        <v>4</v>
      </c>
      <c r="Y34" s="122"/>
      <c r="Z34" s="105" t="str">
        <f>IF(Z$16&gt;0,(
   MAX('1ª EVA'!Z32,'1ª EVA'!AA32)*'1ª EVA'!$Z$13 +
   '2ª EVA-solo'!Z34*'2ª EVA-solo'!$Z$13
)
/('1ª EVA'!$Z$13+'2ª EVA-solo'!$Z$13),"")</f>
        <v/>
      </c>
      <c r="AA34" s="122"/>
      <c r="AB34" s="121">
        <f t="shared" ca="1" si="65"/>
        <v>4</v>
      </c>
      <c r="AC34" s="105">
        <f ca="1">IF(AC$16&gt;0,
(
MAX('1ª EVA'!AC32,'1ª EVA'!AD32)*'1ª EVA'!$AC$13 +
'2ª EVA-solo'!AC34*'2ª EVA-solo'!$AC$13
)
/('1ª EVA'!$AC$13+'2ª EVA-solo'!$AC$13),
"")</f>
        <v>4</v>
      </c>
      <c r="AD34" s="122"/>
      <c r="AE34" s="105" t="str">
        <f>IF(AE$16&gt;0,
(
MAX('1ª EVA'!AE32,'1ª EVA'!AF32)*'1ª EVA'!$AE$13 +
'2ª EVA-solo'!AE34*'2ª EVA-solo'!$AE$13
)
/('1ª EVA'!$AE$13+'2ª EVA-solo'!$AE$13),
"")</f>
        <v/>
      </c>
      <c r="AF34" s="122"/>
      <c r="AG34" s="105">
        <f ca="1">IF(AG$16&gt;0,
(
MAX('1ª EVA'!AG32,'1ª EVA'!AH32)*'1ª EVA'!$AG$13 +
'2ª EVA-solo'!AG34*'2ª EVA-solo'!$AG$13
)
/('1ª EVA'!$AG$13+'2ª EVA-solo'!$AG$13),
"")</f>
        <v>4</v>
      </c>
      <c r="AH34" s="122"/>
      <c r="AI34" s="105">
        <f ca="1">IF(AI$16&gt;0,
(
MAX('1ª EVA'!AI32,'1ª EVA'!AJ32)*'1ª EVA'!$AI$13 +
'2ª EVA-solo'!AI34*'2ª EVA-solo'!$AI$13
)
/('1ª EVA'!$AI$13+'2ª EVA-solo'!$AI$13),
"")</f>
        <v>4</v>
      </c>
      <c r="AJ34" s="122"/>
      <c r="AK34" s="105">
        <f ca="1">IF(AK$16&gt;0,
(
MAX('1ª EVA'!AK32,'1ª EVA'!AL32)*'1ª EVA'!$AK$13 +
'2ª EVA-solo'!AK34*'2ª EVA-solo'!$AK$13
)
/('1ª EVA'!$AK$13+'2ª EVA-solo'!$AK$13),
"")</f>
        <v>4</v>
      </c>
      <c r="AL34" s="122"/>
      <c r="AM34" s="105" t="str">
        <f>IF(AM$16&gt;0,
(
MAX('1ª EVA'!AM32,'1ª EVA'!AN32)*'1ª EVA'!$AM$13 +
'2ª EVA-solo'!AM34*'2ª EVA-solo'!$AM$13
)
/('1ª EVA'!$AM$13+'2ª EVA-solo'!$AM$13),
"")</f>
        <v/>
      </c>
      <c r="AN34" s="122"/>
      <c r="AO34" s="121">
        <f t="shared" ca="1" si="66"/>
        <v>4</v>
      </c>
      <c r="AP34" s="105">
        <f ca="1">IF(AP$16&gt;0,
(
MAX('1ª EVA'!AP32,'1ª EVA'!AQ32)*'1ª EVA'!AP$13 +
'2ª EVA-solo'!AP34*'2ª EVA-solo'!AP$13
)
/('1ª EVA'!AP$13+'2ª EVA-solo'!AP$13),
"")</f>
        <v>4</v>
      </c>
      <c r="AQ34" s="122"/>
      <c r="AR34" s="105">
        <f ca="1">IF(AR$16&gt;0,
(
MAX('1ª EVA'!AR32,'1ª EVA'!AS32)*'1ª EVA'!AR$13 +
'2ª EVA-solo'!AR34*'2ª EVA-solo'!AR$13
)
/('1ª EVA'!AR$13+'2ª EVA-solo'!AR$13),
"")</f>
        <v>4</v>
      </c>
      <c r="AS34" s="122"/>
      <c r="AT34" s="105" t="str">
        <f>IF(AT$16&gt;0,
(
MAX('1ª EVA'!AT32,'1ª EVA'!AU32)*'1ª EVA'!AT$13 +
'2ª EVA-solo'!AT34*'2ª EVA-solo'!AT$13
)
/('1ª EVA'!AT$13+'2ª EVA-solo'!AT$13),
"")</f>
        <v/>
      </c>
      <c r="AU34" s="122"/>
      <c r="AV34" s="105">
        <f ca="1">IF(AV$16&gt;0,
(
MAX('1ª EVA'!AV32,'1ª EVA'!AW32)*'1ª EVA'!AV$13 +
'2ª EVA-solo'!AV34*'2ª EVA-solo'!AV$13
)
/('1ª EVA'!AV$13+'2ª EVA-solo'!AV$13),
"")</f>
        <v>4</v>
      </c>
      <c r="AW34" s="122"/>
      <c r="AX34" s="105" t="str">
        <f>IF(AX$16&gt;0,
(
MAX('1ª EVA'!AX32,'1ª EVA'!AY32)*'1ª EVA'!AX$13 +
'2ª EVA-solo'!AX34*'2ª EVA-solo'!AX$13
)
/('1ª EVA'!AX$13+'2ª EVA-solo'!AX$13),
"")</f>
        <v/>
      </c>
      <c r="AY34" s="122"/>
      <c r="AZ34" s="105" t="str">
        <f>IF(AZ$16&gt;0,
(
MAX('1ª EVA'!AZ32,'1ª EVA'!BA32)*'1ª EVA'!AZ$13 +
'2ª EVA-solo'!AZ34*'2ª EVA-solo'!AZ$13
)
/('1ª EVA'!AZ$13+'2ª EVA-solo'!AZ$13),
"")</f>
        <v/>
      </c>
      <c r="BA34" s="122"/>
      <c r="BB34" s="121">
        <f t="shared" ca="1" si="67"/>
        <v>4</v>
      </c>
      <c r="BC34" s="105">
        <f ca="1">IF(BC$16&gt;0,
(
MAX('1ª EVA'!BC32,'1ª EVA'!BD32)*'1ª EVA'!BC$13 +
'2ª EVA-solo'!BC34*'2ª EVA-solo'!BC$13
)
/('1ª EVA'!BC$13+'2ª EVA-solo'!BC$13),
"")</f>
        <v>4</v>
      </c>
      <c r="BD34" s="122"/>
      <c r="BE34" s="105" t="str">
        <f>IF(BE$16&gt;0,
(
MAX('1ª EVA'!BE32,'1ª EVA'!BF32)*'1ª EVA'!BE$13 +
'2ª EVA-solo'!BE34*'2ª EVA-solo'!BE$13
)
/('1ª EVA'!BE$13+'2ª EVA-solo'!BE$13),
"")</f>
        <v/>
      </c>
      <c r="BF34" s="122"/>
      <c r="BG34" s="105" t="str">
        <f>IF(BG$16&gt;0,
(
MAX('1ª EVA'!BG32,'1ª EVA'!BH32)*'1ª EVA'!BG$13 +
'2ª EVA-solo'!BG34*'2ª EVA-solo'!BG$13
)
/('1ª EVA'!BG$13+'2ª EVA-solo'!BG$13),
"")</f>
        <v/>
      </c>
      <c r="BH34" s="122"/>
      <c r="BI34" s="105">
        <f ca="1">IF(BI$16&gt;0,
(
MAX('1ª EVA'!BI32,'1ª EVA'!BJ32)*'1ª EVA'!BI$13 +
'2ª EVA-solo'!BI34*'2ª EVA-solo'!BI$13
)
/('1ª EVA'!BI$13+'2ª EVA-solo'!BI$13),
"")</f>
        <v>4</v>
      </c>
      <c r="BJ34" s="122"/>
      <c r="BK34" s="105" t="str">
        <f>IF(BK$16&gt;0,
(
MAX('1ª EVA'!BK32,'1ª EVA'!BL32)*'1ª EVA'!BK$13 +
'2ª EVA-solo'!BK34*'2ª EVA-solo'!BK$13
)
/('1ª EVA'!BK$13+'2ª EVA-solo'!BK$13),
"")</f>
        <v/>
      </c>
      <c r="BL34" s="122"/>
      <c r="BM34" s="105" t="str">
        <f>IF(BM$16&gt;0,
(
MAX('1ª EVA'!BM32,'1ª EVA'!BN32)*'1ª EVA'!BM$13 +
'2ª EVA-solo'!BM34*'2ª EVA-solo'!BM$13
)
/('1ª EVA'!BM$13+'2ª EVA-solo'!BM$13),
"")</f>
        <v/>
      </c>
      <c r="BN34" s="122"/>
      <c r="BO34" s="121">
        <f t="shared" ca="1" si="68"/>
        <v>4</v>
      </c>
      <c r="BP34" s="105">
        <f ca="1">IF(BP$16&gt;0,
(
MAX('1ª EVA'!BP32,'1ª EVA'!BQ32)*'1ª EVA'!BP$13 +
'2ª EVA-solo'!BP34*'2ª EVA-solo'!BP$13
)
/('1ª EVA'!BP$13+'2ª EVA-solo'!BP$13),
"")</f>
        <v>4</v>
      </c>
      <c r="BQ34" s="122"/>
      <c r="BR34" s="105" t="str">
        <f>IF(BR$16&gt;0,
(
MAX('1ª EVA'!BR32,'1ª EVA'!BS32)*'1ª EVA'!BR$13 +
'2ª EVA-solo'!BR34*'2ª EVA-solo'!BR$13
)
/('1ª EVA'!BR$13+'2ª EVA-solo'!BR$13),
"")</f>
        <v/>
      </c>
      <c r="BS34" s="122"/>
      <c r="BT34" s="105" t="str">
        <f>IF(BT$16&gt;0,
(
MAX('1ª EVA'!BT32,'1ª EVA'!BU32)*'1ª EVA'!BT$13 +
'2ª EVA-solo'!BT34*'2ª EVA-solo'!BT$13
)
/('1ª EVA'!BT$13+'2ª EVA-solo'!BT$13),
"")</f>
        <v/>
      </c>
      <c r="BU34" s="122"/>
      <c r="BV34" s="105" t="str">
        <f>IF(BV$16&gt;0,
(
MAX('1ª EVA'!BV32,'1ª EVA'!BW32)*'1ª EVA'!BV$13 +
'2ª EVA-solo'!BV34*'2ª EVA-solo'!BV$13
)
/('1ª EVA'!BV$13+'2ª EVA-solo'!BV$13),
"")</f>
        <v/>
      </c>
      <c r="BW34" s="122"/>
      <c r="BX34" s="105" t="str">
        <f>IF(BX$16&gt;0,
(
MAX('1ª EVA'!BX32,'1ª EVA'!BY32)*'1ª EVA'!BX$13 +
'2ª EVA-solo'!BX34*'2ª EVA-solo'!BX$13
)
/('1ª EVA'!BX$13+'2ª EVA-solo'!BX$13),
"")</f>
        <v/>
      </c>
      <c r="BY34" s="122"/>
      <c r="BZ34" s="105" t="str">
        <f>IF(BZ$16&gt;0,
(
MAX('1ª EVA'!BZ32,'1ª EVA'!CA32)*'1ª EVA'!BZ$13 +
'2ª EVA-solo'!BZ34*'2ª EVA-solo'!BZ$13
)
/('1ª EVA'!BZ$13+'2ª EVA-solo'!BZ$13),
"")</f>
        <v/>
      </c>
      <c r="CA34" s="122"/>
      <c r="CB34" s="136">
        <f t="shared" ca="1" si="69"/>
        <v>4.0000000000000009</v>
      </c>
    </row>
    <row r="35" spans="1:80" ht="17.399999999999999">
      <c r="A35" s="65" t="str">
        <v>Alumn 15</v>
      </c>
      <c r="B35" s="121">
        <f t="shared" ca="1" si="63"/>
        <v>4.9999999999999991</v>
      </c>
      <c r="C35" s="105">
        <f ca="1">IFERROR(IF(C$16&gt;0,(
   MAX('1ª EVA'!C33,'1ª EVA'!D33)*'1ª EVA'!C$13 +
   '2ª EVA-solo'!C35*'2ª EVA-solo'!C$13
)
/('1ª EVA'!C$13+'2ª EVA-solo'!C$13),""),"")</f>
        <v>4.9999999999999991</v>
      </c>
      <c r="D35" s="122"/>
      <c r="E35" s="105">
        <f ca="1">IFERROR(IF(E$16&gt;0,(
   MAX('1ª EVA'!E33,'1ª EVA'!F33)*'1ª EVA'!E$13 +
   '2ª EVA-solo'!E35*'2ª EVA-solo'!E$13
)
/('1ª EVA'!E$13+'2ª EVA-solo'!E$13),""),"")</f>
        <v>5</v>
      </c>
      <c r="F35" s="122"/>
      <c r="G35" s="105">
        <f ca="1">IFERROR(IF(G$16&gt;0,(
   MAX('1ª EVA'!G33,'1ª EVA'!H33)*'1ª EVA'!G$13 +
   '2ª EVA-solo'!G35*'2ª EVA-solo'!G$13
)
/('1ª EVA'!G$13+'2ª EVA-solo'!G$13),""),"")</f>
        <v>5</v>
      </c>
      <c r="H35" s="122"/>
      <c r="I35" s="105">
        <f ca="1">IFERROR(IF(I$16&gt;0,(
   MAX('1ª EVA'!I33,'1ª EVA'!J33)*'1ª EVA'!I$13 +
   '2ª EVA-solo'!I35*'2ª EVA-solo'!I$13
)
/('1ª EVA'!I$13+'2ª EVA-solo'!I$13),""),"")</f>
        <v>5</v>
      </c>
      <c r="J35" s="122"/>
      <c r="K35" s="105">
        <f ca="1">IFERROR(IF(K$16&gt;0,(
   MAX('1ª EVA'!K33,'1ª EVA'!L33)*'1ª EVA'!K$13 +
   '2ª EVA-solo'!K35*'2ª EVA-solo'!K$13
)
/('1ª EVA'!K$13+'2ª EVA-solo'!K$13),""),"")</f>
        <v>5</v>
      </c>
      <c r="L35" s="122"/>
      <c r="M35" s="105" t="str">
        <f>IFERROR(IF(M$16&gt;0,(
   MAX('1ª EVA'!M33,'1ª EVA'!N33)*'1ª EVA'!M$13 +
   '2ª EVA-solo'!M35*'2ª EVA-solo'!M$13
)
/('1ª EVA'!M$13+'2ª EVA-solo'!M$13),""),"")</f>
        <v/>
      </c>
      <c r="N35" s="122"/>
      <c r="O35" s="121">
        <f t="shared" ca="1" si="64"/>
        <v>5</v>
      </c>
      <c r="P35" s="105">
        <f ca="1">IF(P$16&gt;0,(
   MAX('1ª EVA'!P33,'1ª EVA'!Q33)*'1ª EVA'!$P$13 +
   '2ª EVA-solo'!P35*'2ª EVA-solo'!$P$13
)
/('1ª EVA'!$P$13 + '2ª EVA-solo'!$P$13),"")</f>
        <v>5</v>
      </c>
      <c r="Q35" s="122"/>
      <c r="R35" s="105">
        <f ca="1">IF(R$16&gt;0,(
   MAX('1ª EVA'!R33,'1ª EVA'!S33)*'1ª EVA'!$R$13 +
   '2ª EVA-solo'!R35*'2ª EVA-solo'!$R$13
)
/('1ª EVA'!$R$13 + '2ª EVA-solo'!$R$13),"")</f>
        <v>5</v>
      </c>
      <c r="S35" s="122"/>
      <c r="T35" s="105">
        <f ca="1">IF(T$16&gt;0,(
   MAX('1ª EVA'!T33,'1ª EVA'!U33)*'1ª EVA'!$T$13 +
   '2ª EVA-solo'!T35*'2ª EVA-solo'!$T$13
)
/('1ª EVA'!$T$13 + '2ª EVA-solo'!$T$13),"")</f>
        <v>5</v>
      </c>
      <c r="U35" s="122"/>
      <c r="V35" s="105">
        <f ca="1">IF(V$16&gt;0,(
   MAX('1ª EVA'!V33,'1ª EVA'!W33)*'1ª EVA'!$V$13 +
   '2ª EVA-solo'!V35*'2ª EVA-solo'!$V$13
)
/('1ª EVA'!$V$13 + '2ª EVA-solo'!$V$13),"")</f>
        <v>5</v>
      </c>
      <c r="W35" s="122"/>
      <c r="X35" s="105">
        <f ca="1">IF(X$16&gt;0,(
   MAX('1ª EVA'!X33,'1ª EVA'!Y33)*'1ª EVA'!$X$13 +
   '2ª EVA-solo'!X35*'2ª EVA-solo'!$X$13
)
/('1ª EVA'!$X$13 + '2ª EVA-solo'!$X$13),"")</f>
        <v>5</v>
      </c>
      <c r="Y35" s="122"/>
      <c r="Z35" s="105" t="str">
        <f>IF(Z$16&gt;0,(
   MAX('1ª EVA'!Z33,'1ª EVA'!AA33)*'1ª EVA'!$Z$13 +
   '2ª EVA-solo'!Z35*'2ª EVA-solo'!$Z$13
)
/('1ª EVA'!$Z$13+'2ª EVA-solo'!$Z$13),"")</f>
        <v/>
      </c>
      <c r="AA35" s="122"/>
      <c r="AB35" s="121">
        <f t="shared" ca="1" si="65"/>
        <v>5</v>
      </c>
      <c r="AC35" s="105">
        <f ca="1">IF(AC$16&gt;0,
(
MAX('1ª EVA'!AC33,'1ª EVA'!AD33)*'1ª EVA'!$AC$13 +
'2ª EVA-solo'!AC35*'2ª EVA-solo'!$AC$13
)
/('1ª EVA'!$AC$13+'2ª EVA-solo'!$AC$13),
"")</f>
        <v>5</v>
      </c>
      <c r="AD35" s="122"/>
      <c r="AE35" s="105" t="str">
        <f>IF(AE$16&gt;0,
(
MAX('1ª EVA'!AE33,'1ª EVA'!AF33)*'1ª EVA'!$AE$13 +
'2ª EVA-solo'!AE35*'2ª EVA-solo'!$AE$13
)
/('1ª EVA'!$AE$13+'2ª EVA-solo'!$AE$13),
"")</f>
        <v/>
      </c>
      <c r="AF35" s="122"/>
      <c r="AG35" s="105">
        <f ca="1">IF(AG$16&gt;0,
(
MAX('1ª EVA'!AG33,'1ª EVA'!AH33)*'1ª EVA'!$AG$13 +
'2ª EVA-solo'!AG35*'2ª EVA-solo'!$AG$13
)
/('1ª EVA'!$AG$13+'2ª EVA-solo'!$AG$13),
"")</f>
        <v>5</v>
      </c>
      <c r="AH35" s="122"/>
      <c r="AI35" s="105">
        <f ca="1">IF(AI$16&gt;0,
(
MAX('1ª EVA'!AI33,'1ª EVA'!AJ33)*'1ª EVA'!$AI$13 +
'2ª EVA-solo'!AI35*'2ª EVA-solo'!$AI$13
)
/('1ª EVA'!$AI$13+'2ª EVA-solo'!$AI$13),
"")</f>
        <v>5</v>
      </c>
      <c r="AJ35" s="122"/>
      <c r="AK35" s="105">
        <f ca="1">IF(AK$16&gt;0,
(
MAX('1ª EVA'!AK33,'1ª EVA'!AL33)*'1ª EVA'!$AK$13 +
'2ª EVA-solo'!AK35*'2ª EVA-solo'!$AK$13
)
/('1ª EVA'!$AK$13+'2ª EVA-solo'!$AK$13),
"")</f>
        <v>5</v>
      </c>
      <c r="AL35" s="122"/>
      <c r="AM35" s="105" t="str">
        <f>IF(AM$16&gt;0,
(
MAX('1ª EVA'!AM33,'1ª EVA'!AN33)*'1ª EVA'!$AM$13 +
'2ª EVA-solo'!AM35*'2ª EVA-solo'!$AM$13
)
/('1ª EVA'!$AM$13+'2ª EVA-solo'!$AM$13),
"")</f>
        <v/>
      </c>
      <c r="AN35" s="122"/>
      <c r="AO35" s="121">
        <f t="shared" ca="1" si="66"/>
        <v>5</v>
      </c>
      <c r="AP35" s="105">
        <f ca="1">IF(AP$16&gt;0,
(
MAX('1ª EVA'!AP33,'1ª EVA'!AQ33)*'1ª EVA'!AP$13 +
'2ª EVA-solo'!AP35*'2ª EVA-solo'!AP$13
)
/('1ª EVA'!AP$13+'2ª EVA-solo'!AP$13),
"")</f>
        <v>5</v>
      </c>
      <c r="AQ35" s="122"/>
      <c r="AR35" s="105">
        <f ca="1">IF(AR$16&gt;0,
(
MAX('1ª EVA'!AR33,'1ª EVA'!AS33)*'1ª EVA'!AR$13 +
'2ª EVA-solo'!AR35*'2ª EVA-solo'!AR$13
)
/('1ª EVA'!AR$13+'2ª EVA-solo'!AR$13),
"")</f>
        <v>5</v>
      </c>
      <c r="AS35" s="122"/>
      <c r="AT35" s="105" t="str">
        <f>IF(AT$16&gt;0,
(
MAX('1ª EVA'!AT33,'1ª EVA'!AU33)*'1ª EVA'!AT$13 +
'2ª EVA-solo'!AT35*'2ª EVA-solo'!AT$13
)
/('1ª EVA'!AT$13+'2ª EVA-solo'!AT$13),
"")</f>
        <v/>
      </c>
      <c r="AU35" s="122"/>
      <c r="AV35" s="105">
        <f ca="1">IF(AV$16&gt;0,
(
MAX('1ª EVA'!AV33,'1ª EVA'!AW33)*'1ª EVA'!AV$13 +
'2ª EVA-solo'!AV35*'2ª EVA-solo'!AV$13
)
/('1ª EVA'!AV$13+'2ª EVA-solo'!AV$13),
"")</f>
        <v>5</v>
      </c>
      <c r="AW35" s="122"/>
      <c r="AX35" s="105" t="str">
        <f>IF(AX$16&gt;0,
(
MAX('1ª EVA'!AX33,'1ª EVA'!AY33)*'1ª EVA'!AX$13 +
'2ª EVA-solo'!AX35*'2ª EVA-solo'!AX$13
)
/('1ª EVA'!AX$13+'2ª EVA-solo'!AX$13),
"")</f>
        <v/>
      </c>
      <c r="AY35" s="122"/>
      <c r="AZ35" s="105" t="str">
        <f>IF(AZ$16&gt;0,
(
MAX('1ª EVA'!AZ33,'1ª EVA'!BA33)*'1ª EVA'!AZ$13 +
'2ª EVA-solo'!AZ35*'2ª EVA-solo'!AZ$13
)
/('1ª EVA'!AZ$13+'2ª EVA-solo'!AZ$13),
"")</f>
        <v/>
      </c>
      <c r="BA35" s="122"/>
      <c r="BB35" s="121">
        <f t="shared" ca="1" si="67"/>
        <v>5</v>
      </c>
      <c r="BC35" s="105">
        <f ca="1">IF(BC$16&gt;0,
(
MAX('1ª EVA'!BC33,'1ª EVA'!BD33)*'1ª EVA'!BC$13 +
'2ª EVA-solo'!BC35*'2ª EVA-solo'!BC$13
)
/('1ª EVA'!BC$13+'2ª EVA-solo'!BC$13),
"")</f>
        <v>5</v>
      </c>
      <c r="BD35" s="122"/>
      <c r="BE35" s="105" t="str">
        <f>IF(BE$16&gt;0,
(
MAX('1ª EVA'!BE33,'1ª EVA'!BF33)*'1ª EVA'!BE$13 +
'2ª EVA-solo'!BE35*'2ª EVA-solo'!BE$13
)
/('1ª EVA'!BE$13+'2ª EVA-solo'!BE$13),
"")</f>
        <v/>
      </c>
      <c r="BF35" s="122"/>
      <c r="BG35" s="105" t="str">
        <f>IF(BG$16&gt;0,
(
MAX('1ª EVA'!BG33,'1ª EVA'!BH33)*'1ª EVA'!BG$13 +
'2ª EVA-solo'!BG35*'2ª EVA-solo'!BG$13
)
/('1ª EVA'!BG$13+'2ª EVA-solo'!BG$13),
"")</f>
        <v/>
      </c>
      <c r="BH35" s="122"/>
      <c r="BI35" s="105">
        <f ca="1">IF(BI$16&gt;0,
(
MAX('1ª EVA'!BI33,'1ª EVA'!BJ33)*'1ª EVA'!BI$13 +
'2ª EVA-solo'!BI35*'2ª EVA-solo'!BI$13
)
/('1ª EVA'!BI$13+'2ª EVA-solo'!BI$13),
"")</f>
        <v>5</v>
      </c>
      <c r="BJ35" s="122"/>
      <c r="BK35" s="105" t="str">
        <f>IF(BK$16&gt;0,
(
MAX('1ª EVA'!BK33,'1ª EVA'!BL33)*'1ª EVA'!BK$13 +
'2ª EVA-solo'!BK35*'2ª EVA-solo'!BK$13
)
/('1ª EVA'!BK$13+'2ª EVA-solo'!BK$13),
"")</f>
        <v/>
      </c>
      <c r="BL35" s="122"/>
      <c r="BM35" s="105" t="str">
        <f>IF(BM$16&gt;0,
(
MAX('1ª EVA'!BM33,'1ª EVA'!BN33)*'1ª EVA'!BM$13 +
'2ª EVA-solo'!BM35*'2ª EVA-solo'!BM$13
)
/('1ª EVA'!BM$13+'2ª EVA-solo'!BM$13),
"")</f>
        <v/>
      </c>
      <c r="BN35" s="122"/>
      <c r="BO35" s="121">
        <f t="shared" ca="1" si="68"/>
        <v>5</v>
      </c>
      <c r="BP35" s="105">
        <f ca="1">IF(BP$16&gt;0,
(
MAX('1ª EVA'!BP33,'1ª EVA'!BQ33)*'1ª EVA'!BP$13 +
'2ª EVA-solo'!BP35*'2ª EVA-solo'!BP$13
)
/('1ª EVA'!BP$13+'2ª EVA-solo'!BP$13),
"")</f>
        <v>5</v>
      </c>
      <c r="BQ35" s="122"/>
      <c r="BR35" s="105" t="str">
        <f>IF(BR$16&gt;0,
(
MAX('1ª EVA'!BR33,'1ª EVA'!BS33)*'1ª EVA'!BR$13 +
'2ª EVA-solo'!BR35*'2ª EVA-solo'!BR$13
)
/('1ª EVA'!BR$13+'2ª EVA-solo'!BR$13),
"")</f>
        <v/>
      </c>
      <c r="BS35" s="122"/>
      <c r="BT35" s="105" t="str">
        <f>IF(BT$16&gt;0,
(
MAX('1ª EVA'!BT33,'1ª EVA'!BU33)*'1ª EVA'!BT$13 +
'2ª EVA-solo'!BT35*'2ª EVA-solo'!BT$13
)
/('1ª EVA'!BT$13+'2ª EVA-solo'!BT$13),
"")</f>
        <v/>
      </c>
      <c r="BU35" s="122"/>
      <c r="BV35" s="105" t="str">
        <f>IF(BV$16&gt;0,
(
MAX('1ª EVA'!BV33,'1ª EVA'!BW33)*'1ª EVA'!BV$13 +
'2ª EVA-solo'!BV35*'2ª EVA-solo'!BV$13
)
/('1ª EVA'!BV$13+'2ª EVA-solo'!BV$13),
"")</f>
        <v/>
      </c>
      <c r="BW35" s="122"/>
      <c r="BX35" s="105" t="str">
        <f>IF(BX$16&gt;0,
(
MAX('1ª EVA'!BX33,'1ª EVA'!BY33)*'1ª EVA'!BX$13 +
'2ª EVA-solo'!BX35*'2ª EVA-solo'!BX$13
)
/('1ª EVA'!BX$13+'2ª EVA-solo'!BX$13),
"")</f>
        <v/>
      </c>
      <c r="BY35" s="122"/>
      <c r="BZ35" s="105" t="str">
        <f>IF(BZ$16&gt;0,
(
MAX('1ª EVA'!BZ33,'1ª EVA'!CA33)*'1ª EVA'!BZ$13 +
'2ª EVA-solo'!BZ35*'2ª EVA-solo'!BZ$13
)
/('1ª EVA'!BZ$13+'2ª EVA-solo'!BZ$13),
"")</f>
        <v/>
      </c>
      <c r="CA35" s="122"/>
      <c r="CB35" s="136">
        <f t="shared" ca="1" si="69"/>
        <v>5</v>
      </c>
    </row>
    <row r="36" spans="1:80" ht="17.399999999999999">
      <c r="A36" s="65" t="str">
        <v>Alumn 16</v>
      </c>
      <c r="B36" s="121">
        <f t="shared" ca="1" si="63"/>
        <v>5.9999999999999982</v>
      </c>
      <c r="C36" s="105">
        <f ca="1">IFERROR(IF(C$16&gt;0,(
   MAX('1ª EVA'!C34,'1ª EVA'!D34)*'1ª EVA'!C$13 +
   '2ª EVA-solo'!C36*'2ª EVA-solo'!C$13
)
/('1ª EVA'!C$13+'2ª EVA-solo'!C$13),""),"")</f>
        <v>5.9999999999999982</v>
      </c>
      <c r="D36" s="122"/>
      <c r="E36" s="105">
        <f ca="1">IFERROR(IF(E$16&gt;0,(
   MAX('1ª EVA'!E34,'1ª EVA'!F34)*'1ª EVA'!E$13 +
   '2ª EVA-solo'!E36*'2ª EVA-solo'!E$13
)
/('1ª EVA'!E$13+'2ª EVA-solo'!E$13),""),"")</f>
        <v>5.9999999999999991</v>
      </c>
      <c r="F36" s="122"/>
      <c r="G36" s="105">
        <f ca="1">IFERROR(IF(G$16&gt;0,(
   MAX('1ª EVA'!G34,'1ª EVA'!H34)*'1ª EVA'!G$13 +
   '2ª EVA-solo'!G36*'2ª EVA-solo'!G$13
)
/('1ª EVA'!G$13+'2ª EVA-solo'!G$13),""),"")</f>
        <v>6</v>
      </c>
      <c r="H36" s="122"/>
      <c r="I36" s="105">
        <f ca="1">IFERROR(IF(I$16&gt;0,(
   MAX('1ª EVA'!I34,'1ª EVA'!J34)*'1ª EVA'!I$13 +
   '2ª EVA-solo'!I36*'2ª EVA-solo'!I$13
)
/('1ª EVA'!I$13+'2ª EVA-solo'!I$13),""),"")</f>
        <v>5.9999999999999991</v>
      </c>
      <c r="J36" s="122"/>
      <c r="K36" s="105">
        <f ca="1">IFERROR(IF(K$16&gt;0,(
   MAX('1ª EVA'!K34,'1ª EVA'!L34)*'1ª EVA'!K$13 +
   '2ª EVA-solo'!K36*'2ª EVA-solo'!K$13
)
/('1ª EVA'!K$13+'2ª EVA-solo'!K$13),""),"")</f>
        <v>5.9999999999999991</v>
      </c>
      <c r="L36" s="122"/>
      <c r="M36" s="105" t="str">
        <f>IFERROR(IF(M$16&gt;0,(
   MAX('1ª EVA'!M34,'1ª EVA'!N34)*'1ª EVA'!M$13 +
   '2ª EVA-solo'!M36*'2ª EVA-solo'!M$13
)
/('1ª EVA'!M$13+'2ª EVA-solo'!M$13),""),"")</f>
        <v/>
      </c>
      <c r="N36" s="122"/>
      <c r="O36" s="121">
        <f t="shared" ca="1" si="64"/>
        <v>6</v>
      </c>
      <c r="P36" s="105">
        <f ca="1">IF(P$16&gt;0,(
   MAX('1ª EVA'!P34,'1ª EVA'!Q34)*'1ª EVA'!$P$13 +
   '2ª EVA-solo'!P36*'2ª EVA-solo'!$P$13
)
/('1ª EVA'!$P$13 + '2ª EVA-solo'!$P$13),"")</f>
        <v>5.9999999999999991</v>
      </c>
      <c r="Q36" s="122"/>
      <c r="R36" s="105">
        <f ca="1">IF(R$16&gt;0,(
   MAX('1ª EVA'!R34,'1ª EVA'!S34)*'1ª EVA'!$R$13 +
   '2ª EVA-solo'!R36*'2ª EVA-solo'!$R$13
)
/('1ª EVA'!$R$13 + '2ª EVA-solo'!$R$13),"")</f>
        <v>5.9999999999999991</v>
      </c>
      <c r="S36" s="122"/>
      <c r="T36" s="105">
        <f ca="1">IF(T$16&gt;0,(
   MAX('1ª EVA'!T34,'1ª EVA'!U34)*'1ª EVA'!$T$13 +
   '2ª EVA-solo'!T36*'2ª EVA-solo'!$T$13
)
/('1ª EVA'!$T$13 + '2ª EVA-solo'!$T$13),"")</f>
        <v>5.9999999999999991</v>
      </c>
      <c r="U36" s="122"/>
      <c r="V36" s="105">
        <f ca="1">IF(V$16&gt;0,(
   MAX('1ª EVA'!V34,'1ª EVA'!W34)*'1ª EVA'!$V$13 +
   '2ª EVA-solo'!V36*'2ª EVA-solo'!$V$13
)
/('1ª EVA'!$V$13 + '2ª EVA-solo'!$V$13),"")</f>
        <v>5.9999999999999991</v>
      </c>
      <c r="W36" s="122"/>
      <c r="X36" s="105">
        <f ca="1">IF(X$16&gt;0,(
   MAX('1ª EVA'!X34,'1ª EVA'!Y34)*'1ª EVA'!$X$13 +
   '2ª EVA-solo'!X36*'2ª EVA-solo'!$X$13
)
/('1ª EVA'!$X$13 + '2ª EVA-solo'!$X$13),"")</f>
        <v>5.9999999999999991</v>
      </c>
      <c r="Y36" s="122"/>
      <c r="Z36" s="105" t="str">
        <f>IF(Z$16&gt;0,(
   MAX('1ª EVA'!Z34,'1ª EVA'!AA34)*'1ª EVA'!$Z$13 +
   '2ª EVA-solo'!Z36*'2ª EVA-solo'!$Z$13
)
/('1ª EVA'!$Z$13+'2ª EVA-solo'!$Z$13),"")</f>
        <v/>
      </c>
      <c r="AA36" s="122"/>
      <c r="AB36" s="121">
        <f t="shared" ca="1" si="65"/>
        <v>6</v>
      </c>
      <c r="AC36" s="105">
        <f ca="1">IF(AC$16&gt;0,
(
MAX('1ª EVA'!AC34,'1ª EVA'!AD34)*'1ª EVA'!$AC$13 +
'2ª EVA-solo'!AC36*'2ª EVA-solo'!$AC$13
)
/('1ª EVA'!$AC$13+'2ª EVA-solo'!$AC$13),
"")</f>
        <v>5.9999999999999991</v>
      </c>
      <c r="AD36" s="122"/>
      <c r="AE36" s="105" t="str">
        <f>IF(AE$16&gt;0,
(
MAX('1ª EVA'!AE34,'1ª EVA'!AF34)*'1ª EVA'!$AE$13 +
'2ª EVA-solo'!AE36*'2ª EVA-solo'!$AE$13
)
/('1ª EVA'!$AE$13+'2ª EVA-solo'!$AE$13),
"")</f>
        <v/>
      </c>
      <c r="AF36" s="122"/>
      <c r="AG36" s="105">
        <f ca="1">IF(AG$16&gt;0,
(
MAX('1ª EVA'!AG34,'1ª EVA'!AH34)*'1ª EVA'!$AG$13 +
'2ª EVA-solo'!AG36*'2ª EVA-solo'!$AG$13
)
/('1ª EVA'!$AG$13+'2ª EVA-solo'!$AG$13),
"")</f>
        <v>5.9999999999999991</v>
      </c>
      <c r="AH36" s="122"/>
      <c r="AI36" s="105">
        <f ca="1">IF(AI$16&gt;0,
(
MAX('1ª EVA'!AI34,'1ª EVA'!AJ34)*'1ª EVA'!$AI$13 +
'2ª EVA-solo'!AI36*'2ª EVA-solo'!$AI$13
)
/('1ª EVA'!$AI$13+'2ª EVA-solo'!$AI$13),
"")</f>
        <v>5.9999999999999991</v>
      </c>
      <c r="AJ36" s="122"/>
      <c r="AK36" s="105">
        <f ca="1">IF(AK$16&gt;0,
(
MAX('1ª EVA'!AK34,'1ª EVA'!AL34)*'1ª EVA'!$AK$13 +
'2ª EVA-solo'!AK36*'2ª EVA-solo'!$AK$13
)
/('1ª EVA'!$AK$13+'2ª EVA-solo'!$AK$13),
"")</f>
        <v>5.9999999999999991</v>
      </c>
      <c r="AL36" s="122"/>
      <c r="AM36" s="105" t="str">
        <f>IF(AM$16&gt;0,
(
MAX('1ª EVA'!AM34,'1ª EVA'!AN34)*'1ª EVA'!$AM$13 +
'2ª EVA-solo'!AM36*'2ª EVA-solo'!$AM$13
)
/('1ª EVA'!$AM$13+'2ª EVA-solo'!$AM$13),
"")</f>
        <v/>
      </c>
      <c r="AN36" s="122"/>
      <c r="AO36" s="121">
        <f t="shared" ca="1" si="66"/>
        <v>6</v>
      </c>
      <c r="AP36" s="105">
        <f ca="1">IF(AP$16&gt;0,
(
MAX('1ª EVA'!AP34,'1ª EVA'!AQ34)*'1ª EVA'!AP$13 +
'2ª EVA-solo'!AP36*'2ª EVA-solo'!AP$13
)
/('1ª EVA'!AP$13+'2ª EVA-solo'!AP$13),
"")</f>
        <v>5.9999999999999991</v>
      </c>
      <c r="AQ36" s="122"/>
      <c r="AR36" s="105">
        <f ca="1">IF(AR$16&gt;0,
(
MAX('1ª EVA'!AR34,'1ª EVA'!AS34)*'1ª EVA'!AR$13 +
'2ª EVA-solo'!AR36*'2ª EVA-solo'!AR$13
)
/('1ª EVA'!AR$13+'2ª EVA-solo'!AR$13),
"")</f>
        <v>5.9999999999999991</v>
      </c>
      <c r="AS36" s="122"/>
      <c r="AT36" s="105" t="str">
        <f>IF(AT$16&gt;0,
(
MAX('1ª EVA'!AT34,'1ª EVA'!AU34)*'1ª EVA'!AT$13 +
'2ª EVA-solo'!AT36*'2ª EVA-solo'!AT$13
)
/('1ª EVA'!AT$13+'2ª EVA-solo'!AT$13),
"")</f>
        <v/>
      </c>
      <c r="AU36" s="122"/>
      <c r="AV36" s="105">
        <f ca="1">IF(AV$16&gt;0,
(
MAX('1ª EVA'!AV34,'1ª EVA'!AW34)*'1ª EVA'!AV$13 +
'2ª EVA-solo'!AV36*'2ª EVA-solo'!AV$13
)
/('1ª EVA'!AV$13+'2ª EVA-solo'!AV$13),
"")</f>
        <v>5.9999999999999991</v>
      </c>
      <c r="AW36" s="122"/>
      <c r="AX36" s="105" t="str">
        <f>IF(AX$16&gt;0,
(
MAX('1ª EVA'!AX34,'1ª EVA'!AY34)*'1ª EVA'!AX$13 +
'2ª EVA-solo'!AX36*'2ª EVA-solo'!AX$13
)
/('1ª EVA'!AX$13+'2ª EVA-solo'!AX$13),
"")</f>
        <v/>
      </c>
      <c r="AY36" s="122"/>
      <c r="AZ36" s="105" t="str">
        <f>IF(AZ$16&gt;0,
(
MAX('1ª EVA'!AZ34,'1ª EVA'!BA34)*'1ª EVA'!AZ$13 +
'2ª EVA-solo'!AZ36*'2ª EVA-solo'!AZ$13
)
/('1ª EVA'!AZ$13+'2ª EVA-solo'!AZ$13),
"")</f>
        <v/>
      </c>
      <c r="BA36" s="122"/>
      <c r="BB36" s="121">
        <f t="shared" ca="1" si="67"/>
        <v>5.9999999999999991</v>
      </c>
      <c r="BC36" s="105">
        <f ca="1">IF(BC$16&gt;0,
(
MAX('1ª EVA'!BC34,'1ª EVA'!BD34)*'1ª EVA'!BC$13 +
'2ª EVA-solo'!BC36*'2ª EVA-solo'!BC$13
)
/('1ª EVA'!BC$13+'2ª EVA-solo'!BC$13),
"")</f>
        <v>5.9999999999999991</v>
      </c>
      <c r="BD36" s="122"/>
      <c r="BE36" s="105" t="str">
        <f>IF(BE$16&gt;0,
(
MAX('1ª EVA'!BE34,'1ª EVA'!BF34)*'1ª EVA'!BE$13 +
'2ª EVA-solo'!BE36*'2ª EVA-solo'!BE$13
)
/('1ª EVA'!BE$13+'2ª EVA-solo'!BE$13),
"")</f>
        <v/>
      </c>
      <c r="BF36" s="122"/>
      <c r="BG36" s="105" t="str">
        <f>IF(BG$16&gt;0,
(
MAX('1ª EVA'!BG34,'1ª EVA'!BH34)*'1ª EVA'!BG$13 +
'2ª EVA-solo'!BG36*'2ª EVA-solo'!BG$13
)
/('1ª EVA'!BG$13+'2ª EVA-solo'!BG$13),
"")</f>
        <v/>
      </c>
      <c r="BH36" s="122"/>
      <c r="BI36" s="105">
        <f ca="1">IF(BI$16&gt;0,
(
MAX('1ª EVA'!BI34,'1ª EVA'!BJ34)*'1ª EVA'!BI$13 +
'2ª EVA-solo'!BI36*'2ª EVA-solo'!BI$13
)
/('1ª EVA'!BI$13+'2ª EVA-solo'!BI$13),
"")</f>
        <v>6</v>
      </c>
      <c r="BJ36" s="122"/>
      <c r="BK36" s="105" t="str">
        <f>IF(BK$16&gt;0,
(
MAX('1ª EVA'!BK34,'1ª EVA'!BL34)*'1ª EVA'!BK$13 +
'2ª EVA-solo'!BK36*'2ª EVA-solo'!BK$13
)
/('1ª EVA'!BK$13+'2ª EVA-solo'!BK$13),
"")</f>
        <v/>
      </c>
      <c r="BL36" s="122"/>
      <c r="BM36" s="105" t="str">
        <f>IF(BM$16&gt;0,
(
MAX('1ª EVA'!BM34,'1ª EVA'!BN34)*'1ª EVA'!BM$13 +
'2ª EVA-solo'!BM36*'2ª EVA-solo'!BM$13
)
/('1ª EVA'!BM$13+'2ª EVA-solo'!BM$13),
"")</f>
        <v/>
      </c>
      <c r="BN36" s="122"/>
      <c r="BO36" s="121">
        <f t="shared" ca="1" si="68"/>
        <v>5.9999999999999991</v>
      </c>
      <c r="BP36" s="105">
        <f ca="1">IF(BP$16&gt;0,
(
MAX('1ª EVA'!BP34,'1ª EVA'!BQ34)*'1ª EVA'!BP$13 +
'2ª EVA-solo'!BP36*'2ª EVA-solo'!BP$13
)
/('1ª EVA'!BP$13+'2ª EVA-solo'!BP$13),
"")</f>
        <v>5.9999999999999991</v>
      </c>
      <c r="BQ36" s="122"/>
      <c r="BR36" s="105" t="str">
        <f>IF(BR$16&gt;0,
(
MAX('1ª EVA'!BR34,'1ª EVA'!BS34)*'1ª EVA'!BR$13 +
'2ª EVA-solo'!BR36*'2ª EVA-solo'!BR$13
)
/('1ª EVA'!BR$13+'2ª EVA-solo'!BR$13),
"")</f>
        <v/>
      </c>
      <c r="BS36" s="122"/>
      <c r="BT36" s="105" t="str">
        <f>IF(BT$16&gt;0,
(
MAX('1ª EVA'!BT34,'1ª EVA'!BU34)*'1ª EVA'!BT$13 +
'2ª EVA-solo'!BT36*'2ª EVA-solo'!BT$13
)
/('1ª EVA'!BT$13+'2ª EVA-solo'!BT$13),
"")</f>
        <v/>
      </c>
      <c r="BU36" s="122"/>
      <c r="BV36" s="105" t="str">
        <f>IF(BV$16&gt;0,
(
MAX('1ª EVA'!BV34,'1ª EVA'!BW34)*'1ª EVA'!BV$13 +
'2ª EVA-solo'!BV36*'2ª EVA-solo'!BV$13
)
/('1ª EVA'!BV$13+'2ª EVA-solo'!BV$13),
"")</f>
        <v/>
      </c>
      <c r="BW36" s="122"/>
      <c r="BX36" s="105" t="str">
        <f>IF(BX$16&gt;0,
(
MAX('1ª EVA'!BX34,'1ª EVA'!BY34)*'1ª EVA'!BX$13 +
'2ª EVA-solo'!BX36*'2ª EVA-solo'!BX$13
)
/('1ª EVA'!BX$13+'2ª EVA-solo'!BX$13),
"")</f>
        <v/>
      </c>
      <c r="BY36" s="122"/>
      <c r="BZ36" s="105" t="str">
        <f>IF(BZ$16&gt;0,
(
MAX('1ª EVA'!BZ34,'1ª EVA'!CA34)*'1ª EVA'!BZ$13 +
'2ª EVA-solo'!BZ36*'2ª EVA-solo'!BZ$13
)
/('1ª EVA'!BZ$13+'2ª EVA-solo'!BZ$13),
"")</f>
        <v/>
      </c>
      <c r="CA36" s="122"/>
      <c r="CB36" s="136">
        <f t="shared" ca="1" si="69"/>
        <v>6.0000000000000018</v>
      </c>
    </row>
    <row r="37" spans="1:80" ht="17.399999999999999">
      <c r="A37" s="65" t="str">
        <v>Alumn 17</v>
      </c>
      <c r="B37" s="121">
        <f t="shared" ca="1" si="63"/>
        <v>6.9999999999999982</v>
      </c>
      <c r="C37" s="105">
        <f ca="1">IFERROR(IF(C$16&gt;0,(
   MAX('1ª EVA'!C35,'1ª EVA'!D35)*'1ª EVA'!C$13 +
   '2ª EVA-solo'!C37*'2ª EVA-solo'!C$13
)
/('1ª EVA'!C$13+'2ª EVA-solo'!C$13),""),"")</f>
        <v>6.9999999999999982</v>
      </c>
      <c r="D37" s="122"/>
      <c r="E37" s="105">
        <f ca="1">IFERROR(IF(E$16&gt;0,(
   MAX('1ª EVA'!E35,'1ª EVA'!F35)*'1ª EVA'!E$13 +
   '2ª EVA-solo'!E37*'2ª EVA-solo'!E$13
)
/('1ª EVA'!E$13+'2ª EVA-solo'!E$13),""),"")</f>
        <v>6.9999999999999991</v>
      </c>
      <c r="F37" s="122"/>
      <c r="G37" s="105">
        <f ca="1">IFERROR(IF(G$16&gt;0,(
   MAX('1ª EVA'!G35,'1ª EVA'!H35)*'1ª EVA'!G$13 +
   '2ª EVA-solo'!G37*'2ª EVA-solo'!G$13
)
/('1ª EVA'!G$13+'2ª EVA-solo'!G$13),""),"")</f>
        <v>7.0000000000000009</v>
      </c>
      <c r="H37" s="122"/>
      <c r="I37" s="105">
        <f ca="1">IFERROR(IF(I$16&gt;0,(
   MAX('1ª EVA'!I35,'1ª EVA'!J35)*'1ª EVA'!I$13 +
   '2ª EVA-solo'!I37*'2ª EVA-solo'!I$13
)
/('1ª EVA'!I$13+'2ª EVA-solo'!I$13),""),"")</f>
        <v>6.9999999999999991</v>
      </c>
      <c r="J37" s="122"/>
      <c r="K37" s="105">
        <f ca="1">IFERROR(IF(K$16&gt;0,(
   MAX('1ª EVA'!K35,'1ª EVA'!L35)*'1ª EVA'!K$13 +
   '2ª EVA-solo'!K37*'2ª EVA-solo'!K$13
)
/('1ª EVA'!K$13+'2ª EVA-solo'!K$13),""),"")</f>
        <v>6.9999999999999991</v>
      </c>
      <c r="L37" s="122"/>
      <c r="M37" s="105" t="str">
        <f>IFERROR(IF(M$16&gt;0,(
   MAX('1ª EVA'!M35,'1ª EVA'!N35)*'1ª EVA'!M$13 +
   '2ª EVA-solo'!M37*'2ª EVA-solo'!M$13
)
/('1ª EVA'!M$13+'2ª EVA-solo'!M$13),""),"")</f>
        <v/>
      </c>
      <c r="N37" s="122"/>
      <c r="O37" s="121">
        <f t="shared" ca="1" si="64"/>
        <v>6.9999999999999991</v>
      </c>
      <c r="P37" s="105">
        <f ca="1">IF(P$16&gt;0,(
   MAX('1ª EVA'!P35,'1ª EVA'!Q35)*'1ª EVA'!$P$13 +
   '2ª EVA-solo'!P37*'2ª EVA-solo'!$P$13
)
/('1ª EVA'!$P$13 + '2ª EVA-solo'!$P$13),"")</f>
        <v>6.9999999999999991</v>
      </c>
      <c r="Q37" s="122"/>
      <c r="R37" s="105">
        <f ca="1">IF(R$16&gt;0,(
   MAX('1ª EVA'!R35,'1ª EVA'!S35)*'1ª EVA'!$R$13 +
   '2ª EVA-solo'!R37*'2ª EVA-solo'!$R$13
)
/('1ª EVA'!$R$13 + '2ª EVA-solo'!$R$13),"")</f>
        <v>6.9999999999999991</v>
      </c>
      <c r="S37" s="122"/>
      <c r="T37" s="105">
        <f ca="1">IF(T$16&gt;0,(
   MAX('1ª EVA'!T35,'1ª EVA'!U35)*'1ª EVA'!$T$13 +
   '2ª EVA-solo'!T37*'2ª EVA-solo'!$T$13
)
/('1ª EVA'!$T$13 + '2ª EVA-solo'!$T$13),"")</f>
        <v>6.9999999999999991</v>
      </c>
      <c r="U37" s="122"/>
      <c r="V37" s="105">
        <f ca="1">IF(V$16&gt;0,(
   MAX('1ª EVA'!V35,'1ª EVA'!W35)*'1ª EVA'!$V$13 +
   '2ª EVA-solo'!V37*'2ª EVA-solo'!$V$13
)
/('1ª EVA'!$V$13 + '2ª EVA-solo'!$V$13),"")</f>
        <v>6.9999999999999991</v>
      </c>
      <c r="W37" s="122"/>
      <c r="X37" s="105">
        <f ca="1">IF(X$16&gt;0,(
   MAX('1ª EVA'!X35,'1ª EVA'!Y35)*'1ª EVA'!$X$13 +
   '2ª EVA-solo'!X37*'2ª EVA-solo'!$X$13
)
/('1ª EVA'!$X$13 + '2ª EVA-solo'!$X$13),"")</f>
        <v>6.9999999999999991</v>
      </c>
      <c r="Y37" s="122"/>
      <c r="Z37" s="105" t="str">
        <f>IF(Z$16&gt;0,(
   MAX('1ª EVA'!Z35,'1ª EVA'!AA35)*'1ª EVA'!$Z$13 +
   '2ª EVA-solo'!Z37*'2ª EVA-solo'!$Z$13
)
/('1ª EVA'!$Z$13+'2ª EVA-solo'!$Z$13),"")</f>
        <v/>
      </c>
      <c r="AA37" s="122"/>
      <c r="AB37" s="121">
        <f t="shared" ca="1" si="65"/>
        <v>7</v>
      </c>
      <c r="AC37" s="105">
        <f ca="1">IF(AC$16&gt;0,
(
MAX('1ª EVA'!AC35,'1ª EVA'!AD35)*'1ª EVA'!$AC$13 +
'2ª EVA-solo'!AC37*'2ª EVA-solo'!$AC$13
)
/('1ª EVA'!$AC$13+'2ª EVA-solo'!$AC$13),
"")</f>
        <v>6.9999999999999991</v>
      </c>
      <c r="AD37" s="122"/>
      <c r="AE37" s="105" t="str">
        <f>IF(AE$16&gt;0,
(
MAX('1ª EVA'!AE35,'1ª EVA'!AF35)*'1ª EVA'!$AE$13 +
'2ª EVA-solo'!AE37*'2ª EVA-solo'!$AE$13
)
/('1ª EVA'!$AE$13+'2ª EVA-solo'!$AE$13),
"")</f>
        <v/>
      </c>
      <c r="AF37" s="122"/>
      <c r="AG37" s="105">
        <f ca="1">IF(AG$16&gt;0,
(
MAX('1ª EVA'!AG35,'1ª EVA'!AH35)*'1ª EVA'!$AG$13 +
'2ª EVA-solo'!AG37*'2ª EVA-solo'!$AG$13
)
/('1ª EVA'!$AG$13+'2ª EVA-solo'!$AG$13),
"")</f>
        <v>6.9999999999999991</v>
      </c>
      <c r="AH37" s="122"/>
      <c r="AI37" s="105">
        <f ca="1">IF(AI$16&gt;0,
(
MAX('1ª EVA'!AI35,'1ª EVA'!AJ35)*'1ª EVA'!$AI$13 +
'2ª EVA-solo'!AI37*'2ª EVA-solo'!$AI$13
)
/('1ª EVA'!$AI$13+'2ª EVA-solo'!$AI$13),
"")</f>
        <v>6.9999999999999991</v>
      </c>
      <c r="AJ37" s="122"/>
      <c r="AK37" s="105">
        <f ca="1">IF(AK$16&gt;0,
(
MAX('1ª EVA'!AK35,'1ª EVA'!AL35)*'1ª EVA'!$AK$13 +
'2ª EVA-solo'!AK37*'2ª EVA-solo'!$AK$13
)
/('1ª EVA'!$AK$13+'2ª EVA-solo'!$AK$13),
"")</f>
        <v>6.9999999999999991</v>
      </c>
      <c r="AL37" s="122"/>
      <c r="AM37" s="105" t="str">
        <f>IF(AM$16&gt;0,
(
MAX('1ª EVA'!AM35,'1ª EVA'!AN35)*'1ª EVA'!$AM$13 +
'2ª EVA-solo'!AM37*'2ª EVA-solo'!$AM$13
)
/('1ª EVA'!$AM$13+'2ª EVA-solo'!$AM$13),
"")</f>
        <v/>
      </c>
      <c r="AN37" s="122"/>
      <c r="AO37" s="121">
        <f t="shared" ca="1" si="66"/>
        <v>7</v>
      </c>
      <c r="AP37" s="105">
        <f ca="1">IF(AP$16&gt;0,
(
MAX('1ª EVA'!AP35,'1ª EVA'!AQ35)*'1ª EVA'!AP$13 +
'2ª EVA-solo'!AP37*'2ª EVA-solo'!AP$13
)
/('1ª EVA'!AP$13+'2ª EVA-solo'!AP$13),
"")</f>
        <v>6.9999999999999991</v>
      </c>
      <c r="AQ37" s="122"/>
      <c r="AR37" s="105">
        <f ca="1">IF(AR$16&gt;0,
(
MAX('1ª EVA'!AR35,'1ª EVA'!AS35)*'1ª EVA'!AR$13 +
'2ª EVA-solo'!AR37*'2ª EVA-solo'!AR$13
)
/('1ª EVA'!AR$13+'2ª EVA-solo'!AR$13),
"")</f>
        <v>6.9999999999999991</v>
      </c>
      <c r="AS37" s="122"/>
      <c r="AT37" s="105" t="str">
        <f>IF(AT$16&gt;0,
(
MAX('1ª EVA'!AT35,'1ª EVA'!AU35)*'1ª EVA'!AT$13 +
'2ª EVA-solo'!AT37*'2ª EVA-solo'!AT$13
)
/('1ª EVA'!AT$13+'2ª EVA-solo'!AT$13),
"")</f>
        <v/>
      </c>
      <c r="AU37" s="122"/>
      <c r="AV37" s="105">
        <f ca="1">IF(AV$16&gt;0,
(
MAX('1ª EVA'!AV35,'1ª EVA'!AW35)*'1ª EVA'!AV$13 +
'2ª EVA-solo'!AV37*'2ª EVA-solo'!AV$13
)
/('1ª EVA'!AV$13+'2ª EVA-solo'!AV$13),
"")</f>
        <v>6.9999999999999991</v>
      </c>
      <c r="AW37" s="122"/>
      <c r="AX37" s="105" t="str">
        <f>IF(AX$16&gt;0,
(
MAX('1ª EVA'!AX35,'1ª EVA'!AY35)*'1ª EVA'!AX$13 +
'2ª EVA-solo'!AX37*'2ª EVA-solo'!AX$13
)
/('1ª EVA'!AX$13+'2ª EVA-solo'!AX$13),
"")</f>
        <v/>
      </c>
      <c r="AY37" s="122"/>
      <c r="AZ37" s="105" t="str">
        <f>IF(AZ$16&gt;0,
(
MAX('1ª EVA'!AZ35,'1ª EVA'!BA35)*'1ª EVA'!AZ$13 +
'2ª EVA-solo'!AZ37*'2ª EVA-solo'!AZ$13
)
/('1ª EVA'!AZ$13+'2ª EVA-solo'!AZ$13),
"")</f>
        <v/>
      </c>
      <c r="BA37" s="122"/>
      <c r="BB37" s="121">
        <f t="shared" ca="1" si="67"/>
        <v>6.9999999999999991</v>
      </c>
      <c r="BC37" s="105">
        <f ca="1">IF(BC$16&gt;0,
(
MAX('1ª EVA'!BC35,'1ª EVA'!BD35)*'1ª EVA'!BC$13 +
'2ª EVA-solo'!BC37*'2ª EVA-solo'!BC$13
)
/('1ª EVA'!BC$13+'2ª EVA-solo'!BC$13),
"")</f>
        <v>6.9999999999999991</v>
      </c>
      <c r="BD37" s="122"/>
      <c r="BE37" s="105" t="str">
        <f>IF(BE$16&gt;0,
(
MAX('1ª EVA'!BE35,'1ª EVA'!BF35)*'1ª EVA'!BE$13 +
'2ª EVA-solo'!BE37*'2ª EVA-solo'!BE$13
)
/('1ª EVA'!BE$13+'2ª EVA-solo'!BE$13),
"")</f>
        <v/>
      </c>
      <c r="BF37" s="122"/>
      <c r="BG37" s="105" t="str">
        <f>IF(BG$16&gt;0,
(
MAX('1ª EVA'!BG35,'1ª EVA'!BH35)*'1ª EVA'!BG$13 +
'2ª EVA-solo'!BG37*'2ª EVA-solo'!BG$13
)
/('1ª EVA'!BG$13+'2ª EVA-solo'!BG$13),
"")</f>
        <v/>
      </c>
      <c r="BH37" s="122"/>
      <c r="BI37" s="105">
        <f ca="1">IF(BI$16&gt;0,
(
MAX('1ª EVA'!BI35,'1ª EVA'!BJ35)*'1ª EVA'!BI$13 +
'2ª EVA-solo'!BI37*'2ª EVA-solo'!BI$13
)
/('1ª EVA'!BI$13+'2ª EVA-solo'!BI$13),
"")</f>
        <v>7.0000000000000009</v>
      </c>
      <c r="BJ37" s="122"/>
      <c r="BK37" s="105" t="str">
        <f>IF(BK$16&gt;0,
(
MAX('1ª EVA'!BK35,'1ª EVA'!BL35)*'1ª EVA'!BK$13 +
'2ª EVA-solo'!BK37*'2ª EVA-solo'!BK$13
)
/('1ª EVA'!BK$13+'2ª EVA-solo'!BK$13),
"")</f>
        <v/>
      </c>
      <c r="BL37" s="122"/>
      <c r="BM37" s="105" t="str">
        <f>IF(BM$16&gt;0,
(
MAX('1ª EVA'!BM35,'1ª EVA'!BN35)*'1ª EVA'!BM$13 +
'2ª EVA-solo'!BM37*'2ª EVA-solo'!BM$13
)
/('1ª EVA'!BM$13+'2ª EVA-solo'!BM$13),
"")</f>
        <v/>
      </c>
      <c r="BN37" s="122"/>
      <c r="BO37" s="121">
        <f t="shared" ca="1" si="68"/>
        <v>6.9999999999999991</v>
      </c>
      <c r="BP37" s="105">
        <f ca="1">IF(BP$16&gt;0,
(
MAX('1ª EVA'!BP35,'1ª EVA'!BQ35)*'1ª EVA'!BP$13 +
'2ª EVA-solo'!BP37*'2ª EVA-solo'!BP$13
)
/('1ª EVA'!BP$13+'2ª EVA-solo'!BP$13),
"")</f>
        <v>6.9999999999999991</v>
      </c>
      <c r="BQ37" s="122"/>
      <c r="BR37" s="105" t="str">
        <f>IF(BR$16&gt;0,
(
MAX('1ª EVA'!BR35,'1ª EVA'!BS35)*'1ª EVA'!BR$13 +
'2ª EVA-solo'!BR37*'2ª EVA-solo'!BR$13
)
/('1ª EVA'!BR$13+'2ª EVA-solo'!BR$13),
"")</f>
        <v/>
      </c>
      <c r="BS37" s="122"/>
      <c r="BT37" s="105" t="str">
        <f>IF(BT$16&gt;0,
(
MAX('1ª EVA'!BT35,'1ª EVA'!BU35)*'1ª EVA'!BT$13 +
'2ª EVA-solo'!BT37*'2ª EVA-solo'!BT$13
)
/('1ª EVA'!BT$13+'2ª EVA-solo'!BT$13),
"")</f>
        <v/>
      </c>
      <c r="BU37" s="122"/>
      <c r="BV37" s="105" t="str">
        <f>IF(BV$16&gt;0,
(
MAX('1ª EVA'!BV35,'1ª EVA'!BW35)*'1ª EVA'!BV$13 +
'2ª EVA-solo'!BV37*'2ª EVA-solo'!BV$13
)
/('1ª EVA'!BV$13+'2ª EVA-solo'!BV$13),
"")</f>
        <v/>
      </c>
      <c r="BW37" s="122"/>
      <c r="BX37" s="105" t="str">
        <f>IF(BX$16&gt;0,
(
MAX('1ª EVA'!BX35,'1ª EVA'!BY35)*'1ª EVA'!BX$13 +
'2ª EVA-solo'!BX37*'2ª EVA-solo'!BX$13
)
/('1ª EVA'!BX$13+'2ª EVA-solo'!BX$13),
"")</f>
        <v/>
      </c>
      <c r="BY37" s="122"/>
      <c r="BZ37" s="105" t="str">
        <f>IF(BZ$16&gt;0,
(
MAX('1ª EVA'!BZ35,'1ª EVA'!CA35)*'1ª EVA'!BZ$13 +
'2ª EVA-solo'!BZ37*'2ª EVA-solo'!BZ$13
)
/('1ª EVA'!BZ$13+'2ª EVA-solo'!BZ$13),
"")</f>
        <v/>
      </c>
      <c r="CA37" s="122"/>
      <c r="CB37" s="136">
        <f t="shared" ca="1" si="69"/>
        <v>6.9999999999999973</v>
      </c>
    </row>
    <row r="38" spans="1:80" ht="17.399999999999999">
      <c r="A38" s="65" t="str">
        <v>Alumn 18</v>
      </c>
      <c r="B38" s="121">
        <f t="shared" ca="1" si="63"/>
        <v>8</v>
      </c>
      <c r="C38" s="105">
        <f ca="1">IFERROR(IF(C$16&gt;0,(
   MAX('1ª EVA'!C36,'1ª EVA'!D36)*'1ª EVA'!C$13 +
   '2ª EVA-solo'!C38*'2ª EVA-solo'!C$13
)
/('1ª EVA'!C$13+'2ª EVA-solo'!C$13),""),"")</f>
        <v>8</v>
      </c>
      <c r="D38" s="122"/>
      <c r="E38" s="105">
        <f ca="1">IFERROR(IF(E$16&gt;0,(
   MAX('1ª EVA'!E36,'1ª EVA'!F36)*'1ª EVA'!E$13 +
   '2ª EVA-solo'!E38*'2ª EVA-solo'!E$13
)
/('1ª EVA'!E$13+'2ª EVA-solo'!E$13),""),"")</f>
        <v>8</v>
      </c>
      <c r="F38" s="122"/>
      <c r="G38" s="105">
        <f ca="1">IFERROR(IF(G$16&gt;0,(
   MAX('1ª EVA'!G36,'1ª EVA'!H36)*'1ª EVA'!G$13 +
   '2ª EVA-solo'!G38*'2ª EVA-solo'!G$13
)
/('1ª EVA'!G$13+'2ª EVA-solo'!G$13),""),"")</f>
        <v>8</v>
      </c>
      <c r="H38" s="122"/>
      <c r="I38" s="105">
        <f ca="1">IFERROR(IF(I$16&gt;0,(
   MAX('1ª EVA'!I36,'1ª EVA'!J36)*'1ª EVA'!I$13 +
   '2ª EVA-solo'!I38*'2ª EVA-solo'!I$13
)
/('1ª EVA'!I$13+'2ª EVA-solo'!I$13),""),"")</f>
        <v>8</v>
      </c>
      <c r="J38" s="122"/>
      <c r="K38" s="105">
        <f ca="1">IFERROR(IF(K$16&gt;0,(
   MAX('1ª EVA'!K36,'1ª EVA'!L36)*'1ª EVA'!K$13 +
   '2ª EVA-solo'!K38*'2ª EVA-solo'!K$13
)
/('1ª EVA'!K$13+'2ª EVA-solo'!K$13),""),"")</f>
        <v>8</v>
      </c>
      <c r="L38" s="122"/>
      <c r="M38" s="105" t="str">
        <f>IFERROR(IF(M$16&gt;0,(
   MAX('1ª EVA'!M36,'1ª EVA'!N36)*'1ª EVA'!M$13 +
   '2ª EVA-solo'!M38*'2ª EVA-solo'!M$13
)
/('1ª EVA'!M$13+'2ª EVA-solo'!M$13),""),"")</f>
        <v/>
      </c>
      <c r="N38" s="122"/>
      <c r="O38" s="121">
        <f t="shared" ca="1" si="64"/>
        <v>8</v>
      </c>
      <c r="P38" s="105">
        <f ca="1">IF(P$16&gt;0,(
   MAX('1ª EVA'!P36,'1ª EVA'!Q36)*'1ª EVA'!$P$13 +
   '2ª EVA-solo'!P38*'2ª EVA-solo'!$P$13
)
/('1ª EVA'!$P$13 + '2ª EVA-solo'!$P$13),"")</f>
        <v>8</v>
      </c>
      <c r="Q38" s="122"/>
      <c r="R38" s="105">
        <f ca="1">IF(R$16&gt;0,(
   MAX('1ª EVA'!R36,'1ª EVA'!S36)*'1ª EVA'!$R$13 +
   '2ª EVA-solo'!R38*'2ª EVA-solo'!$R$13
)
/('1ª EVA'!$R$13 + '2ª EVA-solo'!$R$13),"")</f>
        <v>8</v>
      </c>
      <c r="S38" s="122"/>
      <c r="T38" s="105">
        <f ca="1">IF(T$16&gt;0,(
   MAX('1ª EVA'!T36,'1ª EVA'!U36)*'1ª EVA'!$T$13 +
   '2ª EVA-solo'!T38*'2ª EVA-solo'!$T$13
)
/('1ª EVA'!$T$13 + '2ª EVA-solo'!$T$13),"")</f>
        <v>8</v>
      </c>
      <c r="U38" s="122"/>
      <c r="V38" s="105">
        <f ca="1">IF(V$16&gt;0,(
   MAX('1ª EVA'!V36,'1ª EVA'!W36)*'1ª EVA'!$V$13 +
   '2ª EVA-solo'!V38*'2ª EVA-solo'!$V$13
)
/('1ª EVA'!$V$13 + '2ª EVA-solo'!$V$13),"")</f>
        <v>8</v>
      </c>
      <c r="W38" s="122"/>
      <c r="X38" s="105">
        <f ca="1">IF(X$16&gt;0,(
   MAX('1ª EVA'!X36,'1ª EVA'!Y36)*'1ª EVA'!$X$13 +
   '2ª EVA-solo'!X38*'2ª EVA-solo'!$X$13
)
/('1ª EVA'!$X$13 + '2ª EVA-solo'!$X$13),"")</f>
        <v>8</v>
      </c>
      <c r="Y38" s="122"/>
      <c r="Z38" s="105" t="str">
        <f>IF(Z$16&gt;0,(
   MAX('1ª EVA'!Z36,'1ª EVA'!AA36)*'1ª EVA'!$Z$13 +
   '2ª EVA-solo'!Z38*'2ª EVA-solo'!$Z$13
)
/('1ª EVA'!$Z$13+'2ª EVA-solo'!$Z$13),"")</f>
        <v/>
      </c>
      <c r="AA38" s="122"/>
      <c r="AB38" s="121">
        <f t="shared" ca="1" si="65"/>
        <v>8</v>
      </c>
      <c r="AC38" s="105">
        <f ca="1">IF(AC$16&gt;0,
(
MAX('1ª EVA'!AC36,'1ª EVA'!AD36)*'1ª EVA'!$AC$13 +
'2ª EVA-solo'!AC38*'2ª EVA-solo'!$AC$13
)
/('1ª EVA'!$AC$13+'2ª EVA-solo'!$AC$13),
"")</f>
        <v>8</v>
      </c>
      <c r="AD38" s="122"/>
      <c r="AE38" s="105" t="str">
        <f>IF(AE$16&gt;0,
(
MAX('1ª EVA'!AE36,'1ª EVA'!AF36)*'1ª EVA'!$AE$13 +
'2ª EVA-solo'!AE38*'2ª EVA-solo'!$AE$13
)
/('1ª EVA'!$AE$13+'2ª EVA-solo'!$AE$13),
"")</f>
        <v/>
      </c>
      <c r="AF38" s="122"/>
      <c r="AG38" s="105">
        <f ca="1">IF(AG$16&gt;0,
(
MAX('1ª EVA'!AG36,'1ª EVA'!AH36)*'1ª EVA'!$AG$13 +
'2ª EVA-solo'!AG38*'2ª EVA-solo'!$AG$13
)
/('1ª EVA'!$AG$13+'2ª EVA-solo'!$AG$13),
"")</f>
        <v>8</v>
      </c>
      <c r="AH38" s="122"/>
      <c r="AI38" s="105">
        <f ca="1">IF(AI$16&gt;0,
(
MAX('1ª EVA'!AI36,'1ª EVA'!AJ36)*'1ª EVA'!$AI$13 +
'2ª EVA-solo'!AI38*'2ª EVA-solo'!$AI$13
)
/('1ª EVA'!$AI$13+'2ª EVA-solo'!$AI$13),
"")</f>
        <v>8</v>
      </c>
      <c r="AJ38" s="122"/>
      <c r="AK38" s="105">
        <f ca="1">IF(AK$16&gt;0,
(
MAX('1ª EVA'!AK36,'1ª EVA'!AL36)*'1ª EVA'!$AK$13 +
'2ª EVA-solo'!AK38*'2ª EVA-solo'!$AK$13
)
/('1ª EVA'!$AK$13+'2ª EVA-solo'!$AK$13),
"")</f>
        <v>8</v>
      </c>
      <c r="AL38" s="122"/>
      <c r="AM38" s="105" t="str">
        <f>IF(AM$16&gt;0,
(
MAX('1ª EVA'!AM36,'1ª EVA'!AN36)*'1ª EVA'!$AM$13 +
'2ª EVA-solo'!AM38*'2ª EVA-solo'!$AM$13
)
/('1ª EVA'!$AM$13+'2ª EVA-solo'!$AM$13),
"")</f>
        <v/>
      </c>
      <c r="AN38" s="122"/>
      <c r="AO38" s="121">
        <f t="shared" ca="1" si="66"/>
        <v>8</v>
      </c>
      <c r="AP38" s="105">
        <f ca="1">IF(AP$16&gt;0,
(
MAX('1ª EVA'!AP36,'1ª EVA'!AQ36)*'1ª EVA'!AP$13 +
'2ª EVA-solo'!AP38*'2ª EVA-solo'!AP$13
)
/('1ª EVA'!AP$13+'2ª EVA-solo'!AP$13),
"")</f>
        <v>8</v>
      </c>
      <c r="AQ38" s="122"/>
      <c r="AR38" s="105">
        <f ca="1">IF(AR$16&gt;0,
(
MAX('1ª EVA'!AR36,'1ª EVA'!AS36)*'1ª EVA'!AR$13 +
'2ª EVA-solo'!AR38*'2ª EVA-solo'!AR$13
)
/('1ª EVA'!AR$13+'2ª EVA-solo'!AR$13),
"")</f>
        <v>8</v>
      </c>
      <c r="AS38" s="122"/>
      <c r="AT38" s="105" t="str">
        <f>IF(AT$16&gt;0,
(
MAX('1ª EVA'!AT36,'1ª EVA'!AU36)*'1ª EVA'!AT$13 +
'2ª EVA-solo'!AT38*'2ª EVA-solo'!AT$13
)
/('1ª EVA'!AT$13+'2ª EVA-solo'!AT$13),
"")</f>
        <v/>
      </c>
      <c r="AU38" s="122"/>
      <c r="AV38" s="105">
        <f ca="1">IF(AV$16&gt;0,
(
MAX('1ª EVA'!AV36,'1ª EVA'!AW36)*'1ª EVA'!AV$13 +
'2ª EVA-solo'!AV38*'2ª EVA-solo'!AV$13
)
/('1ª EVA'!AV$13+'2ª EVA-solo'!AV$13),
"")</f>
        <v>8</v>
      </c>
      <c r="AW38" s="122"/>
      <c r="AX38" s="105" t="str">
        <f>IF(AX$16&gt;0,
(
MAX('1ª EVA'!AX36,'1ª EVA'!AY36)*'1ª EVA'!AX$13 +
'2ª EVA-solo'!AX38*'2ª EVA-solo'!AX$13
)
/('1ª EVA'!AX$13+'2ª EVA-solo'!AX$13),
"")</f>
        <v/>
      </c>
      <c r="AY38" s="122"/>
      <c r="AZ38" s="105" t="str">
        <f>IF(AZ$16&gt;0,
(
MAX('1ª EVA'!AZ36,'1ª EVA'!BA36)*'1ª EVA'!AZ$13 +
'2ª EVA-solo'!AZ38*'2ª EVA-solo'!AZ$13
)
/('1ª EVA'!AZ$13+'2ª EVA-solo'!AZ$13),
"")</f>
        <v/>
      </c>
      <c r="BA38" s="122"/>
      <c r="BB38" s="121">
        <f t="shared" ca="1" si="67"/>
        <v>8</v>
      </c>
      <c r="BC38" s="105">
        <f ca="1">IF(BC$16&gt;0,
(
MAX('1ª EVA'!BC36,'1ª EVA'!BD36)*'1ª EVA'!BC$13 +
'2ª EVA-solo'!BC38*'2ª EVA-solo'!BC$13
)
/('1ª EVA'!BC$13+'2ª EVA-solo'!BC$13),
"")</f>
        <v>8</v>
      </c>
      <c r="BD38" s="122"/>
      <c r="BE38" s="105" t="str">
        <f>IF(BE$16&gt;0,
(
MAX('1ª EVA'!BE36,'1ª EVA'!BF36)*'1ª EVA'!BE$13 +
'2ª EVA-solo'!BE38*'2ª EVA-solo'!BE$13
)
/('1ª EVA'!BE$13+'2ª EVA-solo'!BE$13),
"")</f>
        <v/>
      </c>
      <c r="BF38" s="122"/>
      <c r="BG38" s="105" t="str">
        <f>IF(BG$16&gt;0,
(
MAX('1ª EVA'!BG36,'1ª EVA'!BH36)*'1ª EVA'!BG$13 +
'2ª EVA-solo'!BG38*'2ª EVA-solo'!BG$13
)
/('1ª EVA'!BG$13+'2ª EVA-solo'!BG$13),
"")</f>
        <v/>
      </c>
      <c r="BH38" s="122"/>
      <c r="BI38" s="105">
        <f ca="1">IF(BI$16&gt;0,
(
MAX('1ª EVA'!BI36,'1ª EVA'!BJ36)*'1ª EVA'!BI$13 +
'2ª EVA-solo'!BI38*'2ª EVA-solo'!BI$13
)
/('1ª EVA'!BI$13+'2ª EVA-solo'!BI$13),
"")</f>
        <v>8</v>
      </c>
      <c r="BJ38" s="122"/>
      <c r="BK38" s="105" t="str">
        <f>IF(BK$16&gt;0,
(
MAX('1ª EVA'!BK36,'1ª EVA'!BL36)*'1ª EVA'!BK$13 +
'2ª EVA-solo'!BK38*'2ª EVA-solo'!BK$13
)
/('1ª EVA'!BK$13+'2ª EVA-solo'!BK$13),
"")</f>
        <v/>
      </c>
      <c r="BL38" s="122"/>
      <c r="BM38" s="105" t="str">
        <f>IF(BM$16&gt;0,
(
MAX('1ª EVA'!BM36,'1ª EVA'!BN36)*'1ª EVA'!BM$13 +
'2ª EVA-solo'!BM38*'2ª EVA-solo'!BM$13
)
/('1ª EVA'!BM$13+'2ª EVA-solo'!BM$13),
"")</f>
        <v/>
      </c>
      <c r="BN38" s="122"/>
      <c r="BO38" s="121">
        <f t="shared" ca="1" si="68"/>
        <v>8</v>
      </c>
      <c r="BP38" s="105">
        <f ca="1">IF(BP$16&gt;0,
(
MAX('1ª EVA'!BP36,'1ª EVA'!BQ36)*'1ª EVA'!BP$13 +
'2ª EVA-solo'!BP38*'2ª EVA-solo'!BP$13
)
/('1ª EVA'!BP$13+'2ª EVA-solo'!BP$13),
"")</f>
        <v>8</v>
      </c>
      <c r="BQ38" s="122"/>
      <c r="BR38" s="105" t="str">
        <f>IF(BR$16&gt;0,
(
MAX('1ª EVA'!BR36,'1ª EVA'!BS36)*'1ª EVA'!BR$13 +
'2ª EVA-solo'!BR38*'2ª EVA-solo'!BR$13
)
/('1ª EVA'!BR$13+'2ª EVA-solo'!BR$13),
"")</f>
        <v/>
      </c>
      <c r="BS38" s="122"/>
      <c r="BT38" s="105" t="str">
        <f>IF(BT$16&gt;0,
(
MAX('1ª EVA'!BT36,'1ª EVA'!BU36)*'1ª EVA'!BT$13 +
'2ª EVA-solo'!BT38*'2ª EVA-solo'!BT$13
)
/('1ª EVA'!BT$13+'2ª EVA-solo'!BT$13),
"")</f>
        <v/>
      </c>
      <c r="BU38" s="122"/>
      <c r="BV38" s="105" t="str">
        <f>IF(BV$16&gt;0,
(
MAX('1ª EVA'!BV36,'1ª EVA'!BW36)*'1ª EVA'!BV$13 +
'2ª EVA-solo'!BV38*'2ª EVA-solo'!BV$13
)
/('1ª EVA'!BV$13+'2ª EVA-solo'!BV$13),
"")</f>
        <v/>
      </c>
      <c r="BW38" s="122"/>
      <c r="BX38" s="105" t="str">
        <f>IF(BX$16&gt;0,
(
MAX('1ª EVA'!BX36,'1ª EVA'!BY36)*'1ª EVA'!BX$13 +
'2ª EVA-solo'!BX38*'2ª EVA-solo'!BX$13
)
/('1ª EVA'!BX$13+'2ª EVA-solo'!BX$13),
"")</f>
        <v/>
      </c>
      <c r="BY38" s="122"/>
      <c r="BZ38" s="105" t="str">
        <f>IF(BZ$16&gt;0,
(
MAX('1ª EVA'!BZ36,'1ª EVA'!CA36)*'1ª EVA'!BZ$13 +
'2ª EVA-solo'!BZ38*'2ª EVA-solo'!BZ$13
)
/('1ª EVA'!BZ$13+'2ª EVA-solo'!BZ$13),
"")</f>
        <v/>
      </c>
      <c r="CA38" s="122"/>
      <c r="CB38" s="136">
        <f t="shared" ca="1" si="69"/>
        <v>8.0000000000000018</v>
      </c>
    </row>
    <row r="39" spans="1:80" ht="17.399999999999999">
      <c r="A39" s="65" t="str">
        <v>Alumn 19</v>
      </c>
      <c r="B39" s="121">
        <f t="shared" ca="1" si="63"/>
        <v>9</v>
      </c>
      <c r="C39" s="105">
        <f ca="1">IFERROR(IF(C$16&gt;0,(
   MAX('1ª EVA'!C37,'1ª EVA'!D37)*'1ª EVA'!C$13 +
   '2ª EVA-solo'!C39*'2ª EVA-solo'!C$13
)
/('1ª EVA'!C$13+'2ª EVA-solo'!C$13),""),"")</f>
        <v>9</v>
      </c>
      <c r="D39" s="122"/>
      <c r="E39" s="105">
        <f ca="1">IFERROR(IF(E$16&gt;0,(
   MAX('1ª EVA'!E37,'1ª EVA'!F37)*'1ª EVA'!E$13 +
   '2ª EVA-solo'!E39*'2ª EVA-solo'!E$13
)
/('1ª EVA'!E$13+'2ª EVA-solo'!E$13),""),"")</f>
        <v>9</v>
      </c>
      <c r="F39" s="122"/>
      <c r="G39" s="105">
        <f ca="1">IFERROR(IF(G$16&gt;0,(
   MAX('1ª EVA'!G37,'1ª EVA'!H37)*'1ª EVA'!G$13 +
   '2ª EVA-solo'!G39*'2ª EVA-solo'!G$13
)
/('1ª EVA'!G$13+'2ª EVA-solo'!G$13),""),"")</f>
        <v>9.0000000000000018</v>
      </c>
      <c r="H39" s="122"/>
      <c r="I39" s="105">
        <f ca="1">IFERROR(IF(I$16&gt;0,(
   MAX('1ª EVA'!I37,'1ª EVA'!J37)*'1ª EVA'!I$13 +
   '2ª EVA-solo'!I39*'2ª EVA-solo'!I$13
)
/('1ª EVA'!I$13+'2ª EVA-solo'!I$13),""),"")</f>
        <v>9</v>
      </c>
      <c r="J39" s="122"/>
      <c r="K39" s="105">
        <f ca="1">IFERROR(IF(K$16&gt;0,(
   MAX('1ª EVA'!K37,'1ª EVA'!L37)*'1ª EVA'!K$13 +
   '2ª EVA-solo'!K39*'2ª EVA-solo'!K$13
)
/('1ª EVA'!K$13+'2ª EVA-solo'!K$13),""),"")</f>
        <v>9</v>
      </c>
      <c r="L39" s="122"/>
      <c r="M39" s="105" t="str">
        <f>IFERROR(IF(M$16&gt;0,(
   MAX('1ª EVA'!M37,'1ª EVA'!N37)*'1ª EVA'!M$13 +
   '2ª EVA-solo'!M39*'2ª EVA-solo'!M$13
)
/('1ª EVA'!M$13+'2ª EVA-solo'!M$13),""),"")</f>
        <v/>
      </c>
      <c r="N39" s="122"/>
      <c r="O39" s="121">
        <f t="shared" ca="1" si="64"/>
        <v>9</v>
      </c>
      <c r="P39" s="105">
        <f ca="1">IF(P$16&gt;0,(
   MAX('1ª EVA'!P37,'1ª EVA'!Q37)*'1ª EVA'!$P$13 +
   '2ª EVA-solo'!P39*'2ª EVA-solo'!$P$13
)
/('1ª EVA'!$P$13 + '2ª EVA-solo'!$P$13),"")</f>
        <v>9</v>
      </c>
      <c r="Q39" s="122"/>
      <c r="R39" s="105">
        <f ca="1">IF(R$16&gt;0,(
   MAX('1ª EVA'!R37,'1ª EVA'!S37)*'1ª EVA'!$R$13 +
   '2ª EVA-solo'!R39*'2ª EVA-solo'!$R$13
)
/('1ª EVA'!$R$13 + '2ª EVA-solo'!$R$13),"")</f>
        <v>9</v>
      </c>
      <c r="S39" s="122"/>
      <c r="T39" s="105">
        <f ca="1">IF(T$16&gt;0,(
   MAX('1ª EVA'!T37,'1ª EVA'!U37)*'1ª EVA'!$T$13 +
   '2ª EVA-solo'!T39*'2ª EVA-solo'!$T$13
)
/('1ª EVA'!$T$13 + '2ª EVA-solo'!$T$13),"")</f>
        <v>9</v>
      </c>
      <c r="U39" s="122"/>
      <c r="V39" s="105">
        <f ca="1">IF(V$16&gt;0,(
   MAX('1ª EVA'!V37,'1ª EVA'!W37)*'1ª EVA'!$V$13 +
   '2ª EVA-solo'!V39*'2ª EVA-solo'!$V$13
)
/('1ª EVA'!$V$13 + '2ª EVA-solo'!$V$13),"")</f>
        <v>9</v>
      </c>
      <c r="W39" s="122"/>
      <c r="X39" s="105">
        <f ca="1">IF(X$16&gt;0,(
   MAX('1ª EVA'!X37,'1ª EVA'!Y37)*'1ª EVA'!$X$13 +
   '2ª EVA-solo'!X39*'2ª EVA-solo'!$X$13
)
/('1ª EVA'!$X$13 + '2ª EVA-solo'!$X$13),"")</f>
        <v>9</v>
      </c>
      <c r="Y39" s="122"/>
      <c r="Z39" s="105" t="str">
        <f>IF(Z$16&gt;0,(
   MAX('1ª EVA'!Z37,'1ª EVA'!AA37)*'1ª EVA'!$Z$13 +
   '2ª EVA-solo'!Z39*'2ª EVA-solo'!$Z$13
)
/('1ª EVA'!$Z$13+'2ª EVA-solo'!$Z$13),"")</f>
        <v/>
      </c>
      <c r="AA39" s="122"/>
      <c r="AB39" s="121">
        <f t="shared" ca="1" si="65"/>
        <v>9</v>
      </c>
      <c r="AC39" s="105">
        <f ca="1">IF(AC$16&gt;0,
(
MAX('1ª EVA'!AC37,'1ª EVA'!AD37)*'1ª EVA'!$AC$13 +
'2ª EVA-solo'!AC39*'2ª EVA-solo'!$AC$13
)
/('1ª EVA'!$AC$13+'2ª EVA-solo'!$AC$13),
"")</f>
        <v>9</v>
      </c>
      <c r="AD39" s="122"/>
      <c r="AE39" s="105" t="str">
        <f>IF(AE$16&gt;0,
(
MAX('1ª EVA'!AE37,'1ª EVA'!AF37)*'1ª EVA'!$AE$13 +
'2ª EVA-solo'!AE39*'2ª EVA-solo'!$AE$13
)
/('1ª EVA'!$AE$13+'2ª EVA-solo'!$AE$13),
"")</f>
        <v/>
      </c>
      <c r="AF39" s="122"/>
      <c r="AG39" s="105">
        <f ca="1">IF(AG$16&gt;0,
(
MAX('1ª EVA'!AG37,'1ª EVA'!AH37)*'1ª EVA'!$AG$13 +
'2ª EVA-solo'!AG39*'2ª EVA-solo'!$AG$13
)
/('1ª EVA'!$AG$13+'2ª EVA-solo'!$AG$13),
"")</f>
        <v>9</v>
      </c>
      <c r="AH39" s="122"/>
      <c r="AI39" s="105">
        <f ca="1">IF(AI$16&gt;0,
(
MAX('1ª EVA'!AI37,'1ª EVA'!AJ37)*'1ª EVA'!$AI$13 +
'2ª EVA-solo'!AI39*'2ª EVA-solo'!$AI$13
)
/('1ª EVA'!$AI$13+'2ª EVA-solo'!$AI$13),
"")</f>
        <v>9</v>
      </c>
      <c r="AJ39" s="122"/>
      <c r="AK39" s="105">
        <f ca="1">IF(AK$16&gt;0,
(
MAX('1ª EVA'!AK37,'1ª EVA'!AL37)*'1ª EVA'!$AK$13 +
'2ª EVA-solo'!AK39*'2ª EVA-solo'!$AK$13
)
/('1ª EVA'!$AK$13+'2ª EVA-solo'!$AK$13),
"")</f>
        <v>9</v>
      </c>
      <c r="AL39" s="122"/>
      <c r="AM39" s="105" t="str">
        <f>IF(AM$16&gt;0,
(
MAX('1ª EVA'!AM37,'1ª EVA'!AN37)*'1ª EVA'!$AM$13 +
'2ª EVA-solo'!AM39*'2ª EVA-solo'!$AM$13
)
/('1ª EVA'!$AM$13+'2ª EVA-solo'!$AM$13),
"")</f>
        <v/>
      </c>
      <c r="AN39" s="122"/>
      <c r="AO39" s="121">
        <f t="shared" ca="1" si="66"/>
        <v>9</v>
      </c>
      <c r="AP39" s="105">
        <f ca="1">IF(AP$16&gt;0,
(
MAX('1ª EVA'!AP37,'1ª EVA'!AQ37)*'1ª EVA'!AP$13 +
'2ª EVA-solo'!AP39*'2ª EVA-solo'!AP$13
)
/('1ª EVA'!AP$13+'2ª EVA-solo'!AP$13),
"")</f>
        <v>9</v>
      </c>
      <c r="AQ39" s="122"/>
      <c r="AR39" s="105">
        <f ca="1">IF(AR$16&gt;0,
(
MAX('1ª EVA'!AR37,'1ª EVA'!AS37)*'1ª EVA'!AR$13 +
'2ª EVA-solo'!AR39*'2ª EVA-solo'!AR$13
)
/('1ª EVA'!AR$13+'2ª EVA-solo'!AR$13),
"")</f>
        <v>9</v>
      </c>
      <c r="AS39" s="122"/>
      <c r="AT39" s="105" t="str">
        <f>IF(AT$16&gt;0,
(
MAX('1ª EVA'!AT37,'1ª EVA'!AU37)*'1ª EVA'!AT$13 +
'2ª EVA-solo'!AT39*'2ª EVA-solo'!AT$13
)
/('1ª EVA'!AT$13+'2ª EVA-solo'!AT$13),
"")</f>
        <v/>
      </c>
      <c r="AU39" s="122"/>
      <c r="AV39" s="105">
        <f ca="1">IF(AV$16&gt;0,
(
MAX('1ª EVA'!AV37,'1ª EVA'!AW37)*'1ª EVA'!AV$13 +
'2ª EVA-solo'!AV39*'2ª EVA-solo'!AV$13
)
/('1ª EVA'!AV$13+'2ª EVA-solo'!AV$13),
"")</f>
        <v>9</v>
      </c>
      <c r="AW39" s="122"/>
      <c r="AX39" s="105" t="str">
        <f>IF(AX$16&gt;0,
(
MAX('1ª EVA'!AX37,'1ª EVA'!AY37)*'1ª EVA'!AX$13 +
'2ª EVA-solo'!AX39*'2ª EVA-solo'!AX$13
)
/('1ª EVA'!AX$13+'2ª EVA-solo'!AX$13),
"")</f>
        <v/>
      </c>
      <c r="AY39" s="122"/>
      <c r="AZ39" s="105" t="str">
        <f>IF(AZ$16&gt;0,
(
MAX('1ª EVA'!AZ37,'1ª EVA'!BA37)*'1ª EVA'!AZ$13 +
'2ª EVA-solo'!AZ39*'2ª EVA-solo'!AZ$13
)
/('1ª EVA'!AZ$13+'2ª EVA-solo'!AZ$13),
"")</f>
        <v/>
      </c>
      <c r="BA39" s="122"/>
      <c r="BB39" s="121">
        <f t="shared" ca="1" si="67"/>
        <v>9</v>
      </c>
      <c r="BC39" s="105">
        <f ca="1">IF(BC$16&gt;0,
(
MAX('1ª EVA'!BC37,'1ª EVA'!BD37)*'1ª EVA'!BC$13 +
'2ª EVA-solo'!BC39*'2ª EVA-solo'!BC$13
)
/('1ª EVA'!BC$13+'2ª EVA-solo'!BC$13),
"")</f>
        <v>9</v>
      </c>
      <c r="BD39" s="122"/>
      <c r="BE39" s="105" t="str">
        <f>IF(BE$16&gt;0,
(
MAX('1ª EVA'!BE37,'1ª EVA'!BF37)*'1ª EVA'!BE$13 +
'2ª EVA-solo'!BE39*'2ª EVA-solo'!BE$13
)
/('1ª EVA'!BE$13+'2ª EVA-solo'!BE$13),
"")</f>
        <v/>
      </c>
      <c r="BF39" s="122"/>
      <c r="BG39" s="105" t="str">
        <f>IF(BG$16&gt;0,
(
MAX('1ª EVA'!BG37,'1ª EVA'!BH37)*'1ª EVA'!BG$13 +
'2ª EVA-solo'!BG39*'2ª EVA-solo'!BG$13
)
/('1ª EVA'!BG$13+'2ª EVA-solo'!BG$13),
"")</f>
        <v/>
      </c>
      <c r="BH39" s="122"/>
      <c r="BI39" s="105">
        <f ca="1">IF(BI$16&gt;0,
(
MAX('1ª EVA'!BI37,'1ª EVA'!BJ37)*'1ª EVA'!BI$13 +
'2ª EVA-solo'!BI39*'2ª EVA-solo'!BI$13
)
/('1ª EVA'!BI$13+'2ª EVA-solo'!BI$13),
"")</f>
        <v>9.0000000000000018</v>
      </c>
      <c r="BJ39" s="122"/>
      <c r="BK39" s="105" t="str">
        <f>IF(BK$16&gt;0,
(
MAX('1ª EVA'!BK37,'1ª EVA'!BL37)*'1ª EVA'!BK$13 +
'2ª EVA-solo'!BK39*'2ª EVA-solo'!BK$13
)
/('1ª EVA'!BK$13+'2ª EVA-solo'!BK$13),
"")</f>
        <v/>
      </c>
      <c r="BL39" s="122"/>
      <c r="BM39" s="105" t="str">
        <f>IF(BM$16&gt;0,
(
MAX('1ª EVA'!BM37,'1ª EVA'!BN37)*'1ª EVA'!BM$13 +
'2ª EVA-solo'!BM39*'2ª EVA-solo'!BM$13
)
/('1ª EVA'!BM$13+'2ª EVA-solo'!BM$13),
"")</f>
        <v/>
      </c>
      <c r="BN39" s="122"/>
      <c r="BO39" s="121">
        <f t="shared" ca="1" si="68"/>
        <v>9</v>
      </c>
      <c r="BP39" s="105">
        <f ca="1">IF(BP$16&gt;0,
(
MAX('1ª EVA'!BP37,'1ª EVA'!BQ37)*'1ª EVA'!BP$13 +
'2ª EVA-solo'!BP39*'2ª EVA-solo'!BP$13
)
/('1ª EVA'!BP$13+'2ª EVA-solo'!BP$13),
"")</f>
        <v>9</v>
      </c>
      <c r="BQ39" s="122"/>
      <c r="BR39" s="105" t="str">
        <f>IF(BR$16&gt;0,
(
MAX('1ª EVA'!BR37,'1ª EVA'!BS37)*'1ª EVA'!BR$13 +
'2ª EVA-solo'!BR39*'2ª EVA-solo'!BR$13
)
/('1ª EVA'!BR$13+'2ª EVA-solo'!BR$13),
"")</f>
        <v/>
      </c>
      <c r="BS39" s="122"/>
      <c r="BT39" s="105" t="str">
        <f>IF(BT$16&gt;0,
(
MAX('1ª EVA'!BT37,'1ª EVA'!BU37)*'1ª EVA'!BT$13 +
'2ª EVA-solo'!BT39*'2ª EVA-solo'!BT$13
)
/('1ª EVA'!BT$13+'2ª EVA-solo'!BT$13),
"")</f>
        <v/>
      </c>
      <c r="BU39" s="122"/>
      <c r="BV39" s="105" t="str">
        <f>IF(BV$16&gt;0,
(
MAX('1ª EVA'!BV37,'1ª EVA'!BW37)*'1ª EVA'!BV$13 +
'2ª EVA-solo'!BV39*'2ª EVA-solo'!BV$13
)
/('1ª EVA'!BV$13+'2ª EVA-solo'!BV$13),
"")</f>
        <v/>
      </c>
      <c r="BW39" s="122"/>
      <c r="BX39" s="105" t="str">
        <f>IF(BX$16&gt;0,
(
MAX('1ª EVA'!BX37,'1ª EVA'!BY37)*'1ª EVA'!BX$13 +
'2ª EVA-solo'!BX39*'2ª EVA-solo'!BX$13
)
/('1ª EVA'!BX$13+'2ª EVA-solo'!BX$13),
"")</f>
        <v/>
      </c>
      <c r="BY39" s="122"/>
      <c r="BZ39" s="105" t="str">
        <f>IF(BZ$16&gt;0,
(
MAX('1ª EVA'!BZ37,'1ª EVA'!CA37)*'1ª EVA'!BZ$13 +
'2ª EVA-solo'!BZ39*'2ª EVA-solo'!BZ$13
)
/('1ª EVA'!BZ$13+'2ª EVA-solo'!BZ$13),
"")</f>
        <v/>
      </c>
      <c r="CA39" s="122"/>
      <c r="CB39" s="136">
        <f t="shared" ca="1" si="69"/>
        <v>9</v>
      </c>
    </row>
    <row r="40" spans="1:80" ht="17.399999999999999">
      <c r="A40" s="65" t="str">
        <v>Alumn 20</v>
      </c>
      <c r="B40" s="121">
        <f t="shared" ca="1" si="63"/>
        <v>9.9999999999999982</v>
      </c>
      <c r="C40" s="105">
        <f ca="1">IFERROR(IF(C$16&gt;0,(
   MAX('1ª EVA'!C38,'1ª EVA'!D38)*'1ª EVA'!C$13 +
   '2ª EVA-solo'!C40*'2ª EVA-solo'!C$13
)
/('1ª EVA'!C$13+'2ª EVA-solo'!C$13),""),"")</f>
        <v>9.9999999999999982</v>
      </c>
      <c r="D40" s="122"/>
      <c r="E40" s="105">
        <f ca="1">IFERROR(IF(E$16&gt;0,(
   MAX('1ª EVA'!E38,'1ª EVA'!F38)*'1ª EVA'!E$13 +
   '2ª EVA-solo'!E40*'2ª EVA-solo'!E$13
)
/('1ª EVA'!E$13+'2ª EVA-solo'!E$13),""),"")</f>
        <v>10</v>
      </c>
      <c r="F40" s="122"/>
      <c r="G40" s="105">
        <f ca="1">IFERROR(IF(G$16&gt;0,(
   MAX('1ª EVA'!G38,'1ª EVA'!H38)*'1ª EVA'!G$13 +
   '2ª EVA-solo'!G40*'2ª EVA-solo'!G$13
)
/('1ª EVA'!G$13+'2ª EVA-solo'!G$13),""),"")</f>
        <v>10</v>
      </c>
      <c r="H40" s="122"/>
      <c r="I40" s="105">
        <f ca="1">IFERROR(IF(I$16&gt;0,(
   MAX('1ª EVA'!I38,'1ª EVA'!J38)*'1ª EVA'!I$13 +
   '2ª EVA-solo'!I40*'2ª EVA-solo'!I$13
)
/('1ª EVA'!I$13+'2ª EVA-solo'!I$13),""),"")</f>
        <v>10</v>
      </c>
      <c r="J40" s="122"/>
      <c r="K40" s="105">
        <f ca="1">IFERROR(IF(K$16&gt;0,(
   MAX('1ª EVA'!K38,'1ª EVA'!L38)*'1ª EVA'!K$13 +
   '2ª EVA-solo'!K40*'2ª EVA-solo'!K$13
)
/('1ª EVA'!K$13+'2ª EVA-solo'!K$13),""),"")</f>
        <v>10</v>
      </c>
      <c r="L40" s="122"/>
      <c r="M40" s="105" t="str">
        <f>IFERROR(IF(M$16&gt;0,(
   MAX('1ª EVA'!M38,'1ª EVA'!N38)*'1ª EVA'!M$13 +
   '2ª EVA-solo'!M40*'2ª EVA-solo'!M$13
)
/('1ª EVA'!M$13+'2ª EVA-solo'!M$13),""),"")</f>
        <v/>
      </c>
      <c r="N40" s="122"/>
      <c r="O40" s="121">
        <f t="shared" ca="1" si="64"/>
        <v>10</v>
      </c>
      <c r="P40" s="105">
        <f ca="1">IF(P$16&gt;0,(
   MAX('1ª EVA'!P38,'1ª EVA'!Q38)*'1ª EVA'!$P$13 +
   '2ª EVA-solo'!P40*'2ª EVA-solo'!$P$13
)
/('1ª EVA'!$P$13 + '2ª EVA-solo'!$P$13),"")</f>
        <v>10</v>
      </c>
      <c r="Q40" s="122"/>
      <c r="R40" s="105">
        <f ca="1">IF(R$16&gt;0,(
   MAX('1ª EVA'!R38,'1ª EVA'!S38)*'1ª EVA'!$R$13 +
   '2ª EVA-solo'!R40*'2ª EVA-solo'!$R$13
)
/('1ª EVA'!$R$13 + '2ª EVA-solo'!$R$13),"")</f>
        <v>10</v>
      </c>
      <c r="S40" s="122"/>
      <c r="T40" s="105">
        <f ca="1">IF(T$16&gt;0,(
   MAX('1ª EVA'!T38,'1ª EVA'!U38)*'1ª EVA'!$T$13 +
   '2ª EVA-solo'!T40*'2ª EVA-solo'!$T$13
)
/('1ª EVA'!$T$13 + '2ª EVA-solo'!$T$13),"")</f>
        <v>10</v>
      </c>
      <c r="U40" s="122"/>
      <c r="V40" s="105">
        <f ca="1">IF(V$16&gt;0,(
   MAX('1ª EVA'!V38,'1ª EVA'!W38)*'1ª EVA'!$V$13 +
   '2ª EVA-solo'!V40*'2ª EVA-solo'!$V$13
)
/('1ª EVA'!$V$13 + '2ª EVA-solo'!$V$13),"")</f>
        <v>10</v>
      </c>
      <c r="W40" s="122"/>
      <c r="X40" s="105">
        <f ca="1">IF(X$16&gt;0,(
   MAX('1ª EVA'!X38,'1ª EVA'!Y38)*'1ª EVA'!$X$13 +
   '2ª EVA-solo'!X40*'2ª EVA-solo'!$X$13
)
/('1ª EVA'!$X$13 + '2ª EVA-solo'!$X$13),"")</f>
        <v>10</v>
      </c>
      <c r="Y40" s="122"/>
      <c r="Z40" s="105" t="str">
        <f>IF(Z$16&gt;0,(
   MAX('1ª EVA'!Z38,'1ª EVA'!AA38)*'1ª EVA'!$Z$13 +
   '2ª EVA-solo'!Z40*'2ª EVA-solo'!$Z$13
)
/('1ª EVA'!$Z$13+'2ª EVA-solo'!$Z$13),"")</f>
        <v/>
      </c>
      <c r="AA40" s="122"/>
      <c r="AB40" s="121">
        <f t="shared" ca="1" si="65"/>
        <v>10</v>
      </c>
      <c r="AC40" s="105">
        <f ca="1">IF(AC$16&gt;0,
(
MAX('1ª EVA'!AC38,'1ª EVA'!AD38)*'1ª EVA'!$AC$13 +
'2ª EVA-solo'!AC40*'2ª EVA-solo'!$AC$13
)
/('1ª EVA'!$AC$13+'2ª EVA-solo'!$AC$13),
"")</f>
        <v>10</v>
      </c>
      <c r="AD40" s="122"/>
      <c r="AE40" s="105" t="str">
        <f>IF(AE$16&gt;0,
(
MAX('1ª EVA'!AE38,'1ª EVA'!AF38)*'1ª EVA'!$AE$13 +
'2ª EVA-solo'!AE40*'2ª EVA-solo'!$AE$13
)
/('1ª EVA'!$AE$13+'2ª EVA-solo'!$AE$13),
"")</f>
        <v/>
      </c>
      <c r="AF40" s="122"/>
      <c r="AG40" s="105">
        <f ca="1">IF(AG$16&gt;0,
(
MAX('1ª EVA'!AG38,'1ª EVA'!AH38)*'1ª EVA'!$AG$13 +
'2ª EVA-solo'!AG40*'2ª EVA-solo'!$AG$13
)
/('1ª EVA'!$AG$13+'2ª EVA-solo'!$AG$13),
"")</f>
        <v>10</v>
      </c>
      <c r="AH40" s="122"/>
      <c r="AI40" s="105">
        <f ca="1">IF(AI$16&gt;0,
(
MAX('1ª EVA'!AI38,'1ª EVA'!AJ38)*'1ª EVA'!$AI$13 +
'2ª EVA-solo'!AI40*'2ª EVA-solo'!$AI$13
)
/('1ª EVA'!$AI$13+'2ª EVA-solo'!$AI$13),
"")</f>
        <v>10</v>
      </c>
      <c r="AJ40" s="122"/>
      <c r="AK40" s="105">
        <f ca="1">IF(AK$16&gt;0,
(
MAX('1ª EVA'!AK38,'1ª EVA'!AL38)*'1ª EVA'!$AK$13 +
'2ª EVA-solo'!AK40*'2ª EVA-solo'!$AK$13
)
/('1ª EVA'!$AK$13+'2ª EVA-solo'!$AK$13),
"")</f>
        <v>10</v>
      </c>
      <c r="AL40" s="122"/>
      <c r="AM40" s="105" t="str">
        <f>IF(AM$16&gt;0,
(
MAX('1ª EVA'!AM38,'1ª EVA'!AN38)*'1ª EVA'!$AM$13 +
'2ª EVA-solo'!AM40*'2ª EVA-solo'!$AM$13
)
/('1ª EVA'!$AM$13+'2ª EVA-solo'!$AM$13),
"")</f>
        <v/>
      </c>
      <c r="AN40" s="122"/>
      <c r="AO40" s="121">
        <f t="shared" ca="1" si="66"/>
        <v>10</v>
      </c>
      <c r="AP40" s="105">
        <f ca="1">IF(AP$16&gt;0,
(
MAX('1ª EVA'!AP38,'1ª EVA'!AQ38)*'1ª EVA'!AP$13 +
'2ª EVA-solo'!AP40*'2ª EVA-solo'!AP$13
)
/('1ª EVA'!AP$13+'2ª EVA-solo'!AP$13),
"")</f>
        <v>10</v>
      </c>
      <c r="AQ40" s="122"/>
      <c r="AR40" s="105">
        <f ca="1">IF(AR$16&gt;0,
(
MAX('1ª EVA'!AR38,'1ª EVA'!AS38)*'1ª EVA'!AR$13 +
'2ª EVA-solo'!AR40*'2ª EVA-solo'!AR$13
)
/('1ª EVA'!AR$13+'2ª EVA-solo'!AR$13),
"")</f>
        <v>10</v>
      </c>
      <c r="AS40" s="122"/>
      <c r="AT40" s="105" t="str">
        <f>IF(AT$16&gt;0,
(
MAX('1ª EVA'!AT38,'1ª EVA'!AU38)*'1ª EVA'!AT$13 +
'2ª EVA-solo'!AT40*'2ª EVA-solo'!AT$13
)
/('1ª EVA'!AT$13+'2ª EVA-solo'!AT$13),
"")</f>
        <v/>
      </c>
      <c r="AU40" s="122"/>
      <c r="AV40" s="105">
        <f ca="1">IF(AV$16&gt;0,
(
MAX('1ª EVA'!AV38,'1ª EVA'!AW38)*'1ª EVA'!AV$13 +
'2ª EVA-solo'!AV40*'2ª EVA-solo'!AV$13
)
/('1ª EVA'!AV$13+'2ª EVA-solo'!AV$13),
"")</f>
        <v>10</v>
      </c>
      <c r="AW40" s="122"/>
      <c r="AX40" s="105" t="str">
        <f>IF(AX$16&gt;0,
(
MAX('1ª EVA'!AX38,'1ª EVA'!AY38)*'1ª EVA'!AX$13 +
'2ª EVA-solo'!AX40*'2ª EVA-solo'!AX$13
)
/('1ª EVA'!AX$13+'2ª EVA-solo'!AX$13),
"")</f>
        <v/>
      </c>
      <c r="AY40" s="122"/>
      <c r="AZ40" s="105" t="str">
        <f>IF(AZ$16&gt;0,
(
MAX('1ª EVA'!AZ38,'1ª EVA'!BA38)*'1ª EVA'!AZ$13 +
'2ª EVA-solo'!AZ40*'2ª EVA-solo'!AZ$13
)
/('1ª EVA'!AZ$13+'2ª EVA-solo'!AZ$13),
"")</f>
        <v/>
      </c>
      <c r="BA40" s="122"/>
      <c r="BB40" s="121">
        <f t="shared" ca="1" si="67"/>
        <v>10</v>
      </c>
      <c r="BC40" s="105">
        <f ca="1">IF(BC$16&gt;0,
(
MAX('1ª EVA'!BC38,'1ª EVA'!BD38)*'1ª EVA'!BC$13 +
'2ª EVA-solo'!BC40*'2ª EVA-solo'!BC$13
)
/('1ª EVA'!BC$13+'2ª EVA-solo'!BC$13),
"")</f>
        <v>10</v>
      </c>
      <c r="BD40" s="122"/>
      <c r="BE40" s="105" t="str">
        <f>IF(BE$16&gt;0,
(
MAX('1ª EVA'!BE38,'1ª EVA'!BF38)*'1ª EVA'!BE$13 +
'2ª EVA-solo'!BE40*'2ª EVA-solo'!BE$13
)
/('1ª EVA'!BE$13+'2ª EVA-solo'!BE$13),
"")</f>
        <v/>
      </c>
      <c r="BF40" s="122"/>
      <c r="BG40" s="105" t="str">
        <f>IF(BG$16&gt;0,
(
MAX('1ª EVA'!BG38,'1ª EVA'!BH38)*'1ª EVA'!BG$13 +
'2ª EVA-solo'!BG40*'2ª EVA-solo'!BG$13
)
/('1ª EVA'!BG$13+'2ª EVA-solo'!BG$13),
"")</f>
        <v/>
      </c>
      <c r="BH40" s="122"/>
      <c r="BI40" s="105">
        <f ca="1">IF(BI$16&gt;0,
(
MAX('1ª EVA'!BI38,'1ª EVA'!BJ38)*'1ª EVA'!BI$13 +
'2ª EVA-solo'!BI40*'2ª EVA-solo'!BI$13
)
/('1ª EVA'!BI$13+'2ª EVA-solo'!BI$13),
"")</f>
        <v>10</v>
      </c>
      <c r="BJ40" s="122"/>
      <c r="BK40" s="105" t="str">
        <f>IF(BK$16&gt;0,
(
MAX('1ª EVA'!BK38,'1ª EVA'!BL38)*'1ª EVA'!BK$13 +
'2ª EVA-solo'!BK40*'2ª EVA-solo'!BK$13
)
/('1ª EVA'!BK$13+'2ª EVA-solo'!BK$13),
"")</f>
        <v/>
      </c>
      <c r="BL40" s="122"/>
      <c r="BM40" s="105" t="str">
        <f>IF(BM$16&gt;0,
(
MAX('1ª EVA'!BM38,'1ª EVA'!BN38)*'1ª EVA'!BM$13 +
'2ª EVA-solo'!BM40*'2ª EVA-solo'!BM$13
)
/('1ª EVA'!BM$13+'2ª EVA-solo'!BM$13),
"")</f>
        <v/>
      </c>
      <c r="BN40" s="122"/>
      <c r="BO40" s="121">
        <f t="shared" ca="1" si="68"/>
        <v>10</v>
      </c>
      <c r="BP40" s="105">
        <f ca="1">IF(BP$16&gt;0,
(
MAX('1ª EVA'!BP38,'1ª EVA'!BQ38)*'1ª EVA'!BP$13 +
'2ª EVA-solo'!BP40*'2ª EVA-solo'!BP$13
)
/('1ª EVA'!BP$13+'2ª EVA-solo'!BP$13),
"")</f>
        <v>10</v>
      </c>
      <c r="BQ40" s="122"/>
      <c r="BR40" s="105" t="str">
        <f>IF(BR$16&gt;0,
(
MAX('1ª EVA'!BR38,'1ª EVA'!BS38)*'1ª EVA'!BR$13 +
'2ª EVA-solo'!BR40*'2ª EVA-solo'!BR$13
)
/('1ª EVA'!BR$13+'2ª EVA-solo'!BR$13),
"")</f>
        <v/>
      </c>
      <c r="BS40" s="122"/>
      <c r="BT40" s="105" t="str">
        <f>IF(BT$16&gt;0,
(
MAX('1ª EVA'!BT38,'1ª EVA'!BU38)*'1ª EVA'!BT$13 +
'2ª EVA-solo'!BT40*'2ª EVA-solo'!BT$13
)
/('1ª EVA'!BT$13+'2ª EVA-solo'!BT$13),
"")</f>
        <v/>
      </c>
      <c r="BU40" s="122"/>
      <c r="BV40" s="105" t="str">
        <f>IF(BV$16&gt;0,
(
MAX('1ª EVA'!BV38,'1ª EVA'!BW38)*'1ª EVA'!BV$13 +
'2ª EVA-solo'!BV40*'2ª EVA-solo'!BV$13
)
/('1ª EVA'!BV$13+'2ª EVA-solo'!BV$13),
"")</f>
        <v/>
      </c>
      <c r="BW40" s="122"/>
      <c r="BX40" s="105" t="str">
        <f>IF(BX$16&gt;0,
(
MAX('1ª EVA'!BX38,'1ª EVA'!BY38)*'1ª EVA'!BX$13 +
'2ª EVA-solo'!BX40*'2ª EVA-solo'!BX$13
)
/('1ª EVA'!BX$13+'2ª EVA-solo'!BX$13),
"")</f>
        <v/>
      </c>
      <c r="BY40" s="122"/>
      <c r="BZ40" s="105" t="str">
        <f>IF(BZ$16&gt;0,
(
MAX('1ª EVA'!BZ38,'1ª EVA'!CA38)*'1ª EVA'!BZ$13 +
'2ª EVA-solo'!BZ40*'2ª EVA-solo'!BZ$13
)
/('1ª EVA'!BZ$13+'2ª EVA-solo'!BZ$13),
"")</f>
        <v/>
      </c>
      <c r="CA40" s="122"/>
      <c r="CB40" s="136">
        <f t="shared" ca="1" si="69"/>
        <v>10</v>
      </c>
    </row>
    <row r="41" spans="1:80" ht="17.399999999999999">
      <c r="A41" s="65" t="str">
        <v>Alumn 21</v>
      </c>
      <c r="B41" s="121">
        <f t="shared" ca="1" si="63"/>
        <v>0</v>
      </c>
      <c r="C41" s="105">
        <f ca="1">IFERROR(IF(C$16&gt;0,(
   MAX('1ª EVA'!C39,'1ª EVA'!D39)*'1ª EVA'!C$13 +
   '2ª EVA-solo'!C41*'2ª EVA-solo'!C$13
)
/('1ª EVA'!C$13+'2ª EVA-solo'!C$13),""),"")</f>
        <v>0</v>
      </c>
      <c r="D41" s="122"/>
      <c r="E41" s="105">
        <f ca="1">IFERROR(IF(E$16&gt;0,(
   MAX('1ª EVA'!E39,'1ª EVA'!F39)*'1ª EVA'!E$13 +
   '2ª EVA-solo'!E41*'2ª EVA-solo'!E$13
)
/('1ª EVA'!E$13+'2ª EVA-solo'!E$13),""),"")</f>
        <v>0</v>
      </c>
      <c r="F41" s="122"/>
      <c r="G41" s="105">
        <f ca="1">IFERROR(IF(G$16&gt;0,(
   MAX('1ª EVA'!G39,'1ª EVA'!H39)*'1ª EVA'!G$13 +
   '2ª EVA-solo'!G41*'2ª EVA-solo'!G$13
)
/('1ª EVA'!G$13+'2ª EVA-solo'!G$13),""),"")</f>
        <v>0</v>
      </c>
      <c r="H41" s="122"/>
      <c r="I41" s="105">
        <f ca="1">IFERROR(IF(I$16&gt;0,(
   MAX('1ª EVA'!I39,'1ª EVA'!J39)*'1ª EVA'!I$13 +
   '2ª EVA-solo'!I41*'2ª EVA-solo'!I$13
)
/('1ª EVA'!I$13+'2ª EVA-solo'!I$13),""),"")</f>
        <v>0</v>
      </c>
      <c r="J41" s="122"/>
      <c r="K41" s="105">
        <f ca="1">IFERROR(IF(K$16&gt;0,(
   MAX('1ª EVA'!K39,'1ª EVA'!L39)*'1ª EVA'!K$13 +
   '2ª EVA-solo'!K41*'2ª EVA-solo'!K$13
)
/('1ª EVA'!K$13+'2ª EVA-solo'!K$13),""),"")</f>
        <v>0</v>
      </c>
      <c r="L41" s="122"/>
      <c r="M41" s="105" t="str">
        <f>IFERROR(IF(M$16&gt;0,(
   MAX('1ª EVA'!M39,'1ª EVA'!N39)*'1ª EVA'!M$13 +
   '2ª EVA-solo'!M41*'2ª EVA-solo'!M$13
)
/('1ª EVA'!M$13+'2ª EVA-solo'!M$13),""),"")</f>
        <v/>
      </c>
      <c r="N41" s="122"/>
      <c r="O41" s="121">
        <f t="shared" ca="1" si="64"/>
        <v>0</v>
      </c>
      <c r="P41" s="105">
        <f ca="1">IF(P$16&gt;0,(
   MAX('1ª EVA'!P39,'1ª EVA'!Q39)*'1ª EVA'!$P$13 +
   '2ª EVA-solo'!P41*'2ª EVA-solo'!$P$13
)
/('1ª EVA'!$P$13 + '2ª EVA-solo'!$P$13),"")</f>
        <v>0</v>
      </c>
      <c r="Q41" s="122"/>
      <c r="R41" s="105">
        <f ca="1">IF(R$16&gt;0,(
   MAX('1ª EVA'!R39,'1ª EVA'!S39)*'1ª EVA'!$R$13 +
   '2ª EVA-solo'!R41*'2ª EVA-solo'!$R$13
)
/('1ª EVA'!$R$13 + '2ª EVA-solo'!$R$13),"")</f>
        <v>0</v>
      </c>
      <c r="S41" s="122"/>
      <c r="T41" s="105">
        <f ca="1">IF(T$16&gt;0,(
   MAX('1ª EVA'!T39,'1ª EVA'!U39)*'1ª EVA'!$T$13 +
   '2ª EVA-solo'!T41*'2ª EVA-solo'!$T$13
)
/('1ª EVA'!$T$13 + '2ª EVA-solo'!$T$13),"")</f>
        <v>0</v>
      </c>
      <c r="U41" s="122"/>
      <c r="V41" s="105">
        <f ca="1">IF(V$16&gt;0,(
   MAX('1ª EVA'!V39,'1ª EVA'!W39)*'1ª EVA'!$V$13 +
   '2ª EVA-solo'!V41*'2ª EVA-solo'!$V$13
)
/('1ª EVA'!$V$13 + '2ª EVA-solo'!$V$13),"")</f>
        <v>0</v>
      </c>
      <c r="W41" s="122"/>
      <c r="X41" s="105">
        <f ca="1">IF(X$16&gt;0,(
   MAX('1ª EVA'!X39,'1ª EVA'!Y39)*'1ª EVA'!$X$13 +
   '2ª EVA-solo'!X41*'2ª EVA-solo'!$X$13
)
/('1ª EVA'!$X$13 + '2ª EVA-solo'!$X$13),"")</f>
        <v>0</v>
      </c>
      <c r="Y41" s="122"/>
      <c r="Z41" s="105" t="str">
        <f>IF(Z$16&gt;0,(
   MAX('1ª EVA'!Z39,'1ª EVA'!AA39)*'1ª EVA'!$Z$13 +
   '2ª EVA-solo'!Z41*'2ª EVA-solo'!$Z$13
)
/('1ª EVA'!$Z$13+'2ª EVA-solo'!$Z$13),"")</f>
        <v/>
      </c>
      <c r="AA41" s="122"/>
      <c r="AB41" s="121">
        <f t="shared" ca="1" si="65"/>
        <v>0</v>
      </c>
      <c r="AC41" s="105">
        <f ca="1">IF(AC$16&gt;0,
(
MAX('1ª EVA'!AC39,'1ª EVA'!AD39)*'1ª EVA'!$AC$13 +
'2ª EVA-solo'!AC41*'2ª EVA-solo'!$AC$13
)
/('1ª EVA'!$AC$13+'2ª EVA-solo'!$AC$13),
"")</f>
        <v>0</v>
      </c>
      <c r="AD41" s="122"/>
      <c r="AE41" s="105" t="str">
        <f>IF(AE$16&gt;0,
(
MAX('1ª EVA'!AE39,'1ª EVA'!AF39)*'1ª EVA'!$AE$13 +
'2ª EVA-solo'!AE41*'2ª EVA-solo'!$AE$13
)
/('1ª EVA'!$AE$13+'2ª EVA-solo'!$AE$13),
"")</f>
        <v/>
      </c>
      <c r="AF41" s="122"/>
      <c r="AG41" s="105">
        <f ca="1">IF(AG$16&gt;0,
(
MAX('1ª EVA'!AG39,'1ª EVA'!AH39)*'1ª EVA'!$AG$13 +
'2ª EVA-solo'!AG41*'2ª EVA-solo'!$AG$13
)
/('1ª EVA'!$AG$13+'2ª EVA-solo'!$AG$13),
"")</f>
        <v>0</v>
      </c>
      <c r="AH41" s="122"/>
      <c r="AI41" s="105">
        <f ca="1">IF(AI$16&gt;0,
(
MAX('1ª EVA'!AI39,'1ª EVA'!AJ39)*'1ª EVA'!$AI$13 +
'2ª EVA-solo'!AI41*'2ª EVA-solo'!$AI$13
)
/('1ª EVA'!$AI$13+'2ª EVA-solo'!$AI$13),
"")</f>
        <v>0</v>
      </c>
      <c r="AJ41" s="122"/>
      <c r="AK41" s="105">
        <f ca="1">IF(AK$16&gt;0,
(
MAX('1ª EVA'!AK39,'1ª EVA'!AL39)*'1ª EVA'!$AK$13 +
'2ª EVA-solo'!AK41*'2ª EVA-solo'!$AK$13
)
/('1ª EVA'!$AK$13+'2ª EVA-solo'!$AK$13),
"")</f>
        <v>0</v>
      </c>
      <c r="AL41" s="122"/>
      <c r="AM41" s="105" t="str">
        <f>IF(AM$16&gt;0,
(
MAX('1ª EVA'!AM39,'1ª EVA'!AN39)*'1ª EVA'!$AM$13 +
'2ª EVA-solo'!AM41*'2ª EVA-solo'!$AM$13
)
/('1ª EVA'!$AM$13+'2ª EVA-solo'!$AM$13),
"")</f>
        <v/>
      </c>
      <c r="AN41" s="122"/>
      <c r="AO41" s="121">
        <f t="shared" ca="1" si="66"/>
        <v>0</v>
      </c>
      <c r="AP41" s="105">
        <f ca="1">IF(AP$16&gt;0,
(
MAX('1ª EVA'!AP39,'1ª EVA'!AQ39)*'1ª EVA'!AP$13 +
'2ª EVA-solo'!AP41*'2ª EVA-solo'!AP$13
)
/('1ª EVA'!AP$13+'2ª EVA-solo'!AP$13),
"")</f>
        <v>0</v>
      </c>
      <c r="AQ41" s="122"/>
      <c r="AR41" s="105">
        <f ca="1">IF(AR$16&gt;0,
(
MAX('1ª EVA'!AR39,'1ª EVA'!AS39)*'1ª EVA'!AR$13 +
'2ª EVA-solo'!AR41*'2ª EVA-solo'!AR$13
)
/('1ª EVA'!AR$13+'2ª EVA-solo'!AR$13),
"")</f>
        <v>0</v>
      </c>
      <c r="AS41" s="122"/>
      <c r="AT41" s="105" t="str">
        <f>IF(AT$16&gt;0,
(
MAX('1ª EVA'!AT39,'1ª EVA'!AU39)*'1ª EVA'!AT$13 +
'2ª EVA-solo'!AT41*'2ª EVA-solo'!AT$13
)
/('1ª EVA'!AT$13+'2ª EVA-solo'!AT$13),
"")</f>
        <v/>
      </c>
      <c r="AU41" s="122"/>
      <c r="AV41" s="105">
        <f ca="1">IF(AV$16&gt;0,
(
MAX('1ª EVA'!AV39,'1ª EVA'!AW39)*'1ª EVA'!AV$13 +
'2ª EVA-solo'!AV41*'2ª EVA-solo'!AV$13
)
/('1ª EVA'!AV$13+'2ª EVA-solo'!AV$13),
"")</f>
        <v>0</v>
      </c>
      <c r="AW41" s="122"/>
      <c r="AX41" s="105" t="str">
        <f>IF(AX$16&gt;0,
(
MAX('1ª EVA'!AX39,'1ª EVA'!AY39)*'1ª EVA'!AX$13 +
'2ª EVA-solo'!AX41*'2ª EVA-solo'!AX$13
)
/('1ª EVA'!AX$13+'2ª EVA-solo'!AX$13),
"")</f>
        <v/>
      </c>
      <c r="AY41" s="122"/>
      <c r="AZ41" s="105" t="str">
        <f>IF(AZ$16&gt;0,
(
MAX('1ª EVA'!AZ39,'1ª EVA'!BA39)*'1ª EVA'!AZ$13 +
'2ª EVA-solo'!AZ41*'2ª EVA-solo'!AZ$13
)
/('1ª EVA'!AZ$13+'2ª EVA-solo'!AZ$13),
"")</f>
        <v/>
      </c>
      <c r="BA41" s="122"/>
      <c r="BB41" s="121">
        <f t="shared" ca="1" si="67"/>
        <v>0</v>
      </c>
      <c r="BC41" s="105">
        <f ca="1">IF(BC$16&gt;0,
(
MAX('1ª EVA'!BC39,'1ª EVA'!BD39)*'1ª EVA'!BC$13 +
'2ª EVA-solo'!BC41*'2ª EVA-solo'!BC$13
)
/('1ª EVA'!BC$13+'2ª EVA-solo'!BC$13),
"")</f>
        <v>0</v>
      </c>
      <c r="BD41" s="122"/>
      <c r="BE41" s="105" t="str">
        <f>IF(BE$16&gt;0,
(
MAX('1ª EVA'!BE39,'1ª EVA'!BF39)*'1ª EVA'!BE$13 +
'2ª EVA-solo'!BE41*'2ª EVA-solo'!BE$13
)
/('1ª EVA'!BE$13+'2ª EVA-solo'!BE$13),
"")</f>
        <v/>
      </c>
      <c r="BF41" s="122"/>
      <c r="BG41" s="105" t="str">
        <f>IF(BG$16&gt;0,
(
MAX('1ª EVA'!BG39,'1ª EVA'!BH39)*'1ª EVA'!BG$13 +
'2ª EVA-solo'!BG41*'2ª EVA-solo'!BG$13
)
/('1ª EVA'!BG$13+'2ª EVA-solo'!BG$13),
"")</f>
        <v/>
      </c>
      <c r="BH41" s="122"/>
      <c r="BI41" s="105">
        <f ca="1">IF(BI$16&gt;0,
(
MAX('1ª EVA'!BI39,'1ª EVA'!BJ39)*'1ª EVA'!BI$13 +
'2ª EVA-solo'!BI41*'2ª EVA-solo'!BI$13
)
/('1ª EVA'!BI$13+'2ª EVA-solo'!BI$13),
"")</f>
        <v>0</v>
      </c>
      <c r="BJ41" s="122"/>
      <c r="BK41" s="105" t="str">
        <f>IF(BK$16&gt;0,
(
MAX('1ª EVA'!BK39,'1ª EVA'!BL39)*'1ª EVA'!BK$13 +
'2ª EVA-solo'!BK41*'2ª EVA-solo'!BK$13
)
/('1ª EVA'!BK$13+'2ª EVA-solo'!BK$13),
"")</f>
        <v/>
      </c>
      <c r="BL41" s="122"/>
      <c r="BM41" s="105" t="str">
        <f>IF(BM$16&gt;0,
(
MAX('1ª EVA'!BM39,'1ª EVA'!BN39)*'1ª EVA'!BM$13 +
'2ª EVA-solo'!BM41*'2ª EVA-solo'!BM$13
)
/('1ª EVA'!BM$13+'2ª EVA-solo'!BM$13),
"")</f>
        <v/>
      </c>
      <c r="BN41" s="122"/>
      <c r="BO41" s="121">
        <f t="shared" ca="1" si="68"/>
        <v>0</v>
      </c>
      <c r="BP41" s="105">
        <f ca="1">IF(BP$16&gt;0,
(
MAX('1ª EVA'!BP39,'1ª EVA'!BQ39)*'1ª EVA'!BP$13 +
'2ª EVA-solo'!BP41*'2ª EVA-solo'!BP$13
)
/('1ª EVA'!BP$13+'2ª EVA-solo'!BP$13),
"")</f>
        <v>0</v>
      </c>
      <c r="BQ41" s="122"/>
      <c r="BR41" s="105" t="str">
        <f>IF(BR$16&gt;0,
(
MAX('1ª EVA'!BR39,'1ª EVA'!BS39)*'1ª EVA'!BR$13 +
'2ª EVA-solo'!BR41*'2ª EVA-solo'!BR$13
)
/('1ª EVA'!BR$13+'2ª EVA-solo'!BR$13),
"")</f>
        <v/>
      </c>
      <c r="BS41" s="122"/>
      <c r="BT41" s="105" t="str">
        <f>IF(BT$16&gt;0,
(
MAX('1ª EVA'!BT39,'1ª EVA'!BU39)*'1ª EVA'!BT$13 +
'2ª EVA-solo'!BT41*'2ª EVA-solo'!BT$13
)
/('1ª EVA'!BT$13+'2ª EVA-solo'!BT$13),
"")</f>
        <v/>
      </c>
      <c r="BU41" s="122"/>
      <c r="BV41" s="105" t="str">
        <f>IF(BV$16&gt;0,
(
MAX('1ª EVA'!BV39,'1ª EVA'!BW39)*'1ª EVA'!BV$13 +
'2ª EVA-solo'!BV41*'2ª EVA-solo'!BV$13
)
/('1ª EVA'!BV$13+'2ª EVA-solo'!BV$13),
"")</f>
        <v/>
      </c>
      <c r="BW41" s="122"/>
      <c r="BX41" s="105" t="str">
        <f>IF(BX$16&gt;0,
(
MAX('1ª EVA'!BX39,'1ª EVA'!BY39)*'1ª EVA'!BX$13 +
'2ª EVA-solo'!BX41*'2ª EVA-solo'!BX$13
)
/('1ª EVA'!BX$13+'2ª EVA-solo'!BX$13),
"")</f>
        <v/>
      </c>
      <c r="BY41" s="122"/>
      <c r="BZ41" s="105" t="str">
        <f>IF(BZ$16&gt;0,
(
MAX('1ª EVA'!BZ39,'1ª EVA'!CA39)*'1ª EVA'!BZ$13 +
'2ª EVA-solo'!BZ41*'2ª EVA-solo'!BZ$13
)
/('1ª EVA'!BZ$13+'2ª EVA-solo'!BZ$13),
"")</f>
        <v/>
      </c>
      <c r="CA41" s="122"/>
      <c r="CB41" s="136">
        <f t="shared" ca="1" si="69"/>
        <v>0</v>
      </c>
    </row>
    <row r="42" spans="1:80" ht="17.399999999999999">
      <c r="A42" s="65" t="str">
        <v>Alumn 22</v>
      </c>
      <c r="B42" s="121">
        <f t="shared" ca="1" si="63"/>
        <v>0</v>
      </c>
      <c r="C42" s="105">
        <f ca="1">IFERROR(IF(C$16&gt;0,(
   MAX('1ª EVA'!C40,'1ª EVA'!D40)*'1ª EVA'!C$13 +
   '2ª EVA-solo'!C42*'2ª EVA-solo'!C$13
)
/('1ª EVA'!C$13+'2ª EVA-solo'!C$13),""),"")</f>
        <v>0</v>
      </c>
      <c r="D42" s="122"/>
      <c r="E42" s="105">
        <f ca="1">IFERROR(IF(E$16&gt;0,(
   MAX('1ª EVA'!E40,'1ª EVA'!F40)*'1ª EVA'!E$13 +
   '2ª EVA-solo'!E42*'2ª EVA-solo'!E$13
)
/('1ª EVA'!E$13+'2ª EVA-solo'!E$13),""),"")</f>
        <v>0</v>
      </c>
      <c r="F42" s="122"/>
      <c r="G42" s="105">
        <f ca="1">IFERROR(IF(G$16&gt;0,(
   MAX('1ª EVA'!G40,'1ª EVA'!H40)*'1ª EVA'!G$13 +
   '2ª EVA-solo'!G42*'2ª EVA-solo'!G$13
)
/('1ª EVA'!G$13+'2ª EVA-solo'!G$13),""),"")</f>
        <v>0</v>
      </c>
      <c r="H42" s="122"/>
      <c r="I42" s="105">
        <f ca="1">IFERROR(IF(I$16&gt;0,(
   MAX('1ª EVA'!I40,'1ª EVA'!J40)*'1ª EVA'!I$13 +
   '2ª EVA-solo'!I42*'2ª EVA-solo'!I$13
)
/('1ª EVA'!I$13+'2ª EVA-solo'!I$13),""),"")</f>
        <v>0</v>
      </c>
      <c r="J42" s="122"/>
      <c r="K42" s="105">
        <f ca="1">IFERROR(IF(K$16&gt;0,(
   MAX('1ª EVA'!K40,'1ª EVA'!L40)*'1ª EVA'!K$13 +
   '2ª EVA-solo'!K42*'2ª EVA-solo'!K$13
)
/('1ª EVA'!K$13+'2ª EVA-solo'!K$13),""),"")</f>
        <v>0</v>
      </c>
      <c r="L42" s="122"/>
      <c r="M42" s="105" t="str">
        <f>IFERROR(IF(M$16&gt;0,(
   MAX('1ª EVA'!M40,'1ª EVA'!N40)*'1ª EVA'!M$13 +
   '2ª EVA-solo'!M42*'2ª EVA-solo'!M$13
)
/('1ª EVA'!M$13+'2ª EVA-solo'!M$13),""),"")</f>
        <v/>
      </c>
      <c r="N42" s="122"/>
      <c r="O42" s="121">
        <f t="shared" ca="1" si="64"/>
        <v>0</v>
      </c>
      <c r="P42" s="105">
        <f ca="1">IF(P$16&gt;0,(
   MAX('1ª EVA'!P40,'1ª EVA'!Q40)*'1ª EVA'!$P$13 +
   '2ª EVA-solo'!P42*'2ª EVA-solo'!$P$13
)
/('1ª EVA'!$P$13 + '2ª EVA-solo'!$P$13),"")</f>
        <v>0</v>
      </c>
      <c r="Q42" s="122"/>
      <c r="R42" s="105">
        <f ca="1">IF(R$16&gt;0,(
   MAX('1ª EVA'!R40,'1ª EVA'!S40)*'1ª EVA'!$R$13 +
   '2ª EVA-solo'!R42*'2ª EVA-solo'!$R$13
)
/('1ª EVA'!$R$13 + '2ª EVA-solo'!$R$13),"")</f>
        <v>0</v>
      </c>
      <c r="S42" s="122"/>
      <c r="T42" s="105">
        <f ca="1">IF(T$16&gt;0,(
   MAX('1ª EVA'!T40,'1ª EVA'!U40)*'1ª EVA'!$T$13 +
   '2ª EVA-solo'!T42*'2ª EVA-solo'!$T$13
)
/('1ª EVA'!$T$13 + '2ª EVA-solo'!$T$13),"")</f>
        <v>0</v>
      </c>
      <c r="U42" s="122"/>
      <c r="V42" s="105">
        <f ca="1">IF(V$16&gt;0,(
   MAX('1ª EVA'!V40,'1ª EVA'!W40)*'1ª EVA'!$V$13 +
   '2ª EVA-solo'!V42*'2ª EVA-solo'!$V$13
)
/('1ª EVA'!$V$13 + '2ª EVA-solo'!$V$13),"")</f>
        <v>0</v>
      </c>
      <c r="W42" s="122"/>
      <c r="X42" s="105">
        <f ca="1">IF(X$16&gt;0,(
   MAX('1ª EVA'!X40,'1ª EVA'!Y40)*'1ª EVA'!$X$13 +
   '2ª EVA-solo'!X42*'2ª EVA-solo'!$X$13
)
/('1ª EVA'!$X$13 + '2ª EVA-solo'!$X$13),"")</f>
        <v>0</v>
      </c>
      <c r="Y42" s="122"/>
      <c r="Z42" s="105" t="str">
        <f>IF(Z$16&gt;0,(
   MAX('1ª EVA'!Z40,'1ª EVA'!AA40)*'1ª EVA'!$Z$13 +
   '2ª EVA-solo'!Z42*'2ª EVA-solo'!$Z$13
)
/('1ª EVA'!$Z$13+'2ª EVA-solo'!$Z$13),"")</f>
        <v/>
      </c>
      <c r="AA42" s="122"/>
      <c r="AB42" s="121">
        <f t="shared" ca="1" si="65"/>
        <v>0</v>
      </c>
      <c r="AC42" s="105">
        <f ca="1">IF(AC$16&gt;0,
(
MAX('1ª EVA'!AC40,'1ª EVA'!AD40)*'1ª EVA'!$AC$13 +
'2ª EVA-solo'!AC42*'2ª EVA-solo'!$AC$13
)
/('1ª EVA'!$AC$13+'2ª EVA-solo'!$AC$13),
"")</f>
        <v>0</v>
      </c>
      <c r="AD42" s="122"/>
      <c r="AE42" s="105" t="str">
        <f>IF(AE$16&gt;0,
(
MAX('1ª EVA'!AE40,'1ª EVA'!AF40)*'1ª EVA'!$AE$13 +
'2ª EVA-solo'!AE42*'2ª EVA-solo'!$AE$13
)
/('1ª EVA'!$AE$13+'2ª EVA-solo'!$AE$13),
"")</f>
        <v/>
      </c>
      <c r="AF42" s="122"/>
      <c r="AG42" s="105">
        <f ca="1">IF(AG$16&gt;0,
(
MAX('1ª EVA'!AG40,'1ª EVA'!AH40)*'1ª EVA'!$AG$13 +
'2ª EVA-solo'!AG42*'2ª EVA-solo'!$AG$13
)
/('1ª EVA'!$AG$13+'2ª EVA-solo'!$AG$13),
"")</f>
        <v>0</v>
      </c>
      <c r="AH42" s="122"/>
      <c r="AI42" s="105">
        <f ca="1">IF(AI$16&gt;0,
(
MAX('1ª EVA'!AI40,'1ª EVA'!AJ40)*'1ª EVA'!$AI$13 +
'2ª EVA-solo'!AI42*'2ª EVA-solo'!$AI$13
)
/('1ª EVA'!$AI$13+'2ª EVA-solo'!$AI$13),
"")</f>
        <v>0</v>
      </c>
      <c r="AJ42" s="122"/>
      <c r="AK42" s="105">
        <f ca="1">IF(AK$16&gt;0,
(
MAX('1ª EVA'!AK40,'1ª EVA'!AL40)*'1ª EVA'!$AK$13 +
'2ª EVA-solo'!AK42*'2ª EVA-solo'!$AK$13
)
/('1ª EVA'!$AK$13+'2ª EVA-solo'!$AK$13),
"")</f>
        <v>0</v>
      </c>
      <c r="AL42" s="122"/>
      <c r="AM42" s="105" t="str">
        <f>IF(AM$16&gt;0,
(
MAX('1ª EVA'!AM40,'1ª EVA'!AN40)*'1ª EVA'!$AM$13 +
'2ª EVA-solo'!AM42*'2ª EVA-solo'!$AM$13
)
/('1ª EVA'!$AM$13+'2ª EVA-solo'!$AM$13),
"")</f>
        <v/>
      </c>
      <c r="AN42" s="122"/>
      <c r="AO42" s="121">
        <f t="shared" ca="1" si="66"/>
        <v>0</v>
      </c>
      <c r="AP42" s="105">
        <f ca="1">IF(AP$16&gt;0,
(
MAX('1ª EVA'!AP40,'1ª EVA'!AQ40)*'1ª EVA'!AP$13 +
'2ª EVA-solo'!AP42*'2ª EVA-solo'!AP$13
)
/('1ª EVA'!AP$13+'2ª EVA-solo'!AP$13),
"")</f>
        <v>0</v>
      </c>
      <c r="AQ42" s="122"/>
      <c r="AR42" s="105">
        <f ca="1">IF(AR$16&gt;0,
(
MAX('1ª EVA'!AR40,'1ª EVA'!AS40)*'1ª EVA'!AR$13 +
'2ª EVA-solo'!AR42*'2ª EVA-solo'!AR$13
)
/('1ª EVA'!AR$13+'2ª EVA-solo'!AR$13),
"")</f>
        <v>0</v>
      </c>
      <c r="AS42" s="122"/>
      <c r="AT42" s="105" t="str">
        <f>IF(AT$16&gt;0,
(
MAX('1ª EVA'!AT40,'1ª EVA'!AU40)*'1ª EVA'!AT$13 +
'2ª EVA-solo'!AT42*'2ª EVA-solo'!AT$13
)
/('1ª EVA'!AT$13+'2ª EVA-solo'!AT$13),
"")</f>
        <v/>
      </c>
      <c r="AU42" s="122"/>
      <c r="AV42" s="105">
        <f ca="1">IF(AV$16&gt;0,
(
MAX('1ª EVA'!AV40,'1ª EVA'!AW40)*'1ª EVA'!AV$13 +
'2ª EVA-solo'!AV42*'2ª EVA-solo'!AV$13
)
/('1ª EVA'!AV$13+'2ª EVA-solo'!AV$13),
"")</f>
        <v>0</v>
      </c>
      <c r="AW42" s="122"/>
      <c r="AX42" s="105" t="str">
        <f>IF(AX$16&gt;0,
(
MAX('1ª EVA'!AX40,'1ª EVA'!AY40)*'1ª EVA'!AX$13 +
'2ª EVA-solo'!AX42*'2ª EVA-solo'!AX$13
)
/('1ª EVA'!AX$13+'2ª EVA-solo'!AX$13),
"")</f>
        <v/>
      </c>
      <c r="AY42" s="122"/>
      <c r="AZ42" s="105" t="str">
        <f>IF(AZ$16&gt;0,
(
MAX('1ª EVA'!AZ40,'1ª EVA'!BA40)*'1ª EVA'!AZ$13 +
'2ª EVA-solo'!AZ42*'2ª EVA-solo'!AZ$13
)
/('1ª EVA'!AZ$13+'2ª EVA-solo'!AZ$13),
"")</f>
        <v/>
      </c>
      <c r="BA42" s="122"/>
      <c r="BB42" s="121">
        <f t="shared" ca="1" si="67"/>
        <v>0</v>
      </c>
      <c r="BC42" s="105">
        <f ca="1">IF(BC$16&gt;0,
(
MAX('1ª EVA'!BC40,'1ª EVA'!BD40)*'1ª EVA'!BC$13 +
'2ª EVA-solo'!BC42*'2ª EVA-solo'!BC$13
)
/('1ª EVA'!BC$13+'2ª EVA-solo'!BC$13),
"")</f>
        <v>0</v>
      </c>
      <c r="BD42" s="122"/>
      <c r="BE42" s="105" t="str">
        <f>IF(BE$16&gt;0,
(
MAX('1ª EVA'!BE40,'1ª EVA'!BF40)*'1ª EVA'!BE$13 +
'2ª EVA-solo'!BE42*'2ª EVA-solo'!BE$13
)
/('1ª EVA'!BE$13+'2ª EVA-solo'!BE$13),
"")</f>
        <v/>
      </c>
      <c r="BF42" s="122"/>
      <c r="BG42" s="105" t="str">
        <f>IF(BG$16&gt;0,
(
MAX('1ª EVA'!BG40,'1ª EVA'!BH40)*'1ª EVA'!BG$13 +
'2ª EVA-solo'!BG42*'2ª EVA-solo'!BG$13
)
/('1ª EVA'!BG$13+'2ª EVA-solo'!BG$13),
"")</f>
        <v/>
      </c>
      <c r="BH42" s="122"/>
      <c r="BI42" s="105">
        <f ca="1">IF(BI$16&gt;0,
(
MAX('1ª EVA'!BI40,'1ª EVA'!BJ40)*'1ª EVA'!BI$13 +
'2ª EVA-solo'!BI42*'2ª EVA-solo'!BI$13
)
/('1ª EVA'!BI$13+'2ª EVA-solo'!BI$13),
"")</f>
        <v>0</v>
      </c>
      <c r="BJ42" s="122"/>
      <c r="BK42" s="105" t="str">
        <f>IF(BK$16&gt;0,
(
MAX('1ª EVA'!BK40,'1ª EVA'!BL40)*'1ª EVA'!BK$13 +
'2ª EVA-solo'!BK42*'2ª EVA-solo'!BK$13
)
/('1ª EVA'!BK$13+'2ª EVA-solo'!BK$13),
"")</f>
        <v/>
      </c>
      <c r="BL42" s="122"/>
      <c r="BM42" s="105" t="str">
        <f>IF(BM$16&gt;0,
(
MAX('1ª EVA'!BM40,'1ª EVA'!BN40)*'1ª EVA'!BM$13 +
'2ª EVA-solo'!BM42*'2ª EVA-solo'!BM$13
)
/('1ª EVA'!BM$13+'2ª EVA-solo'!BM$13),
"")</f>
        <v/>
      </c>
      <c r="BN42" s="122"/>
      <c r="BO42" s="121">
        <f t="shared" ca="1" si="68"/>
        <v>0</v>
      </c>
      <c r="BP42" s="105">
        <f ca="1">IF(BP$16&gt;0,
(
MAX('1ª EVA'!BP40,'1ª EVA'!BQ40)*'1ª EVA'!BP$13 +
'2ª EVA-solo'!BP42*'2ª EVA-solo'!BP$13
)
/('1ª EVA'!BP$13+'2ª EVA-solo'!BP$13),
"")</f>
        <v>0</v>
      </c>
      <c r="BQ42" s="122"/>
      <c r="BR42" s="105" t="str">
        <f>IF(BR$16&gt;0,
(
MAX('1ª EVA'!BR40,'1ª EVA'!BS40)*'1ª EVA'!BR$13 +
'2ª EVA-solo'!BR42*'2ª EVA-solo'!BR$13
)
/('1ª EVA'!BR$13+'2ª EVA-solo'!BR$13),
"")</f>
        <v/>
      </c>
      <c r="BS42" s="122"/>
      <c r="BT42" s="105" t="str">
        <f>IF(BT$16&gt;0,
(
MAX('1ª EVA'!BT40,'1ª EVA'!BU40)*'1ª EVA'!BT$13 +
'2ª EVA-solo'!BT42*'2ª EVA-solo'!BT$13
)
/('1ª EVA'!BT$13+'2ª EVA-solo'!BT$13),
"")</f>
        <v/>
      </c>
      <c r="BU42" s="122"/>
      <c r="BV42" s="105" t="str">
        <f>IF(BV$16&gt;0,
(
MAX('1ª EVA'!BV40,'1ª EVA'!BW40)*'1ª EVA'!BV$13 +
'2ª EVA-solo'!BV42*'2ª EVA-solo'!BV$13
)
/('1ª EVA'!BV$13+'2ª EVA-solo'!BV$13),
"")</f>
        <v/>
      </c>
      <c r="BW42" s="122"/>
      <c r="BX42" s="105" t="str">
        <f>IF(BX$16&gt;0,
(
MAX('1ª EVA'!BX40,'1ª EVA'!BY40)*'1ª EVA'!BX$13 +
'2ª EVA-solo'!BX42*'2ª EVA-solo'!BX$13
)
/('1ª EVA'!BX$13+'2ª EVA-solo'!BX$13),
"")</f>
        <v/>
      </c>
      <c r="BY42" s="122"/>
      <c r="BZ42" s="105" t="str">
        <f>IF(BZ$16&gt;0,
(
MAX('1ª EVA'!BZ40,'1ª EVA'!CA40)*'1ª EVA'!BZ$13 +
'2ª EVA-solo'!BZ42*'2ª EVA-solo'!BZ$13
)
/('1ª EVA'!BZ$13+'2ª EVA-solo'!BZ$13),
"")</f>
        <v/>
      </c>
      <c r="CA42" s="122"/>
      <c r="CB42" s="136">
        <f t="shared" ca="1" si="69"/>
        <v>0</v>
      </c>
    </row>
    <row r="43" spans="1:80" ht="17.399999999999999">
      <c r="A43" s="65" t="str">
        <v>Alumn 23</v>
      </c>
      <c r="B43" s="121">
        <f t="shared" ca="1" si="63"/>
        <v>0</v>
      </c>
      <c r="C43" s="105">
        <f ca="1">IFERROR(IF(C$16&gt;0,(
   MAX('1ª EVA'!C41,'1ª EVA'!D41)*'1ª EVA'!C$13 +
   '2ª EVA-solo'!C43*'2ª EVA-solo'!C$13
)
/('1ª EVA'!C$13+'2ª EVA-solo'!C$13),""),"")</f>
        <v>0</v>
      </c>
      <c r="D43" s="122"/>
      <c r="E43" s="105">
        <f ca="1">IFERROR(IF(E$16&gt;0,(
   MAX('1ª EVA'!E41,'1ª EVA'!F41)*'1ª EVA'!E$13 +
   '2ª EVA-solo'!E43*'2ª EVA-solo'!E$13
)
/('1ª EVA'!E$13+'2ª EVA-solo'!E$13),""),"")</f>
        <v>0</v>
      </c>
      <c r="F43" s="122"/>
      <c r="G43" s="105">
        <f ca="1">IFERROR(IF(G$16&gt;0,(
   MAX('1ª EVA'!G41,'1ª EVA'!H41)*'1ª EVA'!G$13 +
   '2ª EVA-solo'!G43*'2ª EVA-solo'!G$13
)
/('1ª EVA'!G$13+'2ª EVA-solo'!G$13),""),"")</f>
        <v>0</v>
      </c>
      <c r="H43" s="122"/>
      <c r="I43" s="105">
        <f ca="1">IFERROR(IF(I$16&gt;0,(
   MAX('1ª EVA'!I41,'1ª EVA'!J41)*'1ª EVA'!I$13 +
   '2ª EVA-solo'!I43*'2ª EVA-solo'!I$13
)
/('1ª EVA'!I$13+'2ª EVA-solo'!I$13),""),"")</f>
        <v>0</v>
      </c>
      <c r="J43" s="122"/>
      <c r="K43" s="105">
        <f ca="1">IFERROR(IF(K$16&gt;0,(
   MAX('1ª EVA'!K41,'1ª EVA'!L41)*'1ª EVA'!K$13 +
   '2ª EVA-solo'!K43*'2ª EVA-solo'!K$13
)
/('1ª EVA'!K$13+'2ª EVA-solo'!K$13),""),"")</f>
        <v>0</v>
      </c>
      <c r="L43" s="122"/>
      <c r="M43" s="105" t="str">
        <f>IFERROR(IF(M$16&gt;0,(
   MAX('1ª EVA'!M41,'1ª EVA'!N41)*'1ª EVA'!M$13 +
   '2ª EVA-solo'!M43*'2ª EVA-solo'!M$13
)
/('1ª EVA'!M$13+'2ª EVA-solo'!M$13),""),"")</f>
        <v/>
      </c>
      <c r="N43" s="122"/>
      <c r="O43" s="121">
        <f t="shared" ca="1" si="64"/>
        <v>0</v>
      </c>
      <c r="P43" s="105">
        <f ca="1">IF(P$16&gt;0,(
   MAX('1ª EVA'!P41,'1ª EVA'!Q41)*'1ª EVA'!$P$13 +
   '2ª EVA-solo'!P43*'2ª EVA-solo'!$P$13
)
/('1ª EVA'!$P$13 + '2ª EVA-solo'!$P$13),"")</f>
        <v>0</v>
      </c>
      <c r="Q43" s="122"/>
      <c r="R43" s="105">
        <f ca="1">IF(R$16&gt;0,(
   MAX('1ª EVA'!R41,'1ª EVA'!S41)*'1ª EVA'!$R$13 +
   '2ª EVA-solo'!R43*'2ª EVA-solo'!$R$13
)
/('1ª EVA'!$R$13 + '2ª EVA-solo'!$R$13),"")</f>
        <v>0</v>
      </c>
      <c r="S43" s="122"/>
      <c r="T43" s="105">
        <f ca="1">IF(T$16&gt;0,(
   MAX('1ª EVA'!T41,'1ª EVA'!U41)*'1ª EVA'!$T$13 +
   '2ª EVA-solo'!T43*'2ª EVA-solo'!$T$13
)
/('1ª EVA'!$T$13 + '2ª EVA-solo'!$T$13),"")</f>
        <v>0</v>
      </c>
      <c r="U43" s="122"/>
      <c r="V43" s="105">
        <f ca="1">IF(V$16&gt;0,(
   MAX('1ª EVA'!V41,'1ª EVA'!W41)*'1ª EVA'!$V$13 +
   '2ª EVA-solo'!V43*'2ª EVA-solo'!$V$13
)
/('1ª EVA'!$V$13 + '2ª EVA-solo'!$V$13),"")</f>
        <v>0</v>
      </c>
      <c r="W43" s="122"/>
      <c r="X43" s="105">
        <f ca="1">IF(X$16&gt;0,(
   MAX('1ª EVA'!X41,'1ª EVA'!Y41)*'1ª EVA'!$X$13 +
   '2ª EVA-solo'!X43*'2ª EVA-solo'!$X$13
)
/('1ª EVA'!$X$13 + '2ª EVA-solo'!$X$13),"")</f>
        <v>0</v>
      </c>
      <c r="Y43" s="122"/>
      <c r="Z43" s="105" t="str">
        <f>IF(Z$16&gt;0,(
   MAX('1ª EVA'!Z41,'1ª EVA'!AA41)*'1ª EVA'!$Z$13 +
   '2ª EVA-solo'!Z43*'2ª EVA-solo'!$Z$13
)
/('1ª EVA'!$Z$13+'2ª EVA-solo'!$Z$13),"")</f>
        <v/>
      </c>
      <c r="AA43" s="122"/>
      <c r="AB43" s="121">
        <f t="shared" ca="1" si="65"/>
        <v>0</v>
      </c>
      <c r="AC43" s="105">
        <f ca="1">IF(AC$16&gt;0,
(
MAX('1ª EVA'!AC41,'1ª EVA'!AD41)*'1ª EVA'!$AC$13 +
'2ª EVA-solo'!AC43*'2ª EVA-solo'!$AC$13
)
/('1ª EVA'!$AC$13+'2ª EVA-solo'!$AC$13),
"")</f>
        <v>0</v>
      </c>
      <c r="AD43" s="122"/>
      <c r="AE43" s="105" t="str">
        <f>IF(AE$16&gt;0,
(
MAX('1ª EVA'!AE41,'1ª EVA'!AF41)*'1ª EVA'!$AE$13 +
'2ª EVA-solo'!AE43*'2ª EVA-solo'!$AE$13
)
/('1ª EVA'!$AE$13+'2ª EVA-solo'!$AE$13),
"")</f>
        <v/>
      </c>
      <c r="AF43" s="122"/>
      <c r="AG43" s="105">
        <f ca="1">IF(AG$16&gt;0,
(
MAX('1ª EVA'!AG41,'1ª EVA'!AH41)*'1ª EVA'!$AG$13 +
'2ª EVA-solo'!AG43*'2ª EVA-solo'!$AG$13
)
/('1ª EVA'!$AG$13+'2ª EVA-solo'!$AG$13),
"")</f>
        <v>0</v>
      </c>
      <c r="AH43" s="122"/>
      <c r="AI43" s="105">
        <f ca="1">IF(AI$16&gt;0,
(
MAX('1ª EVA'!AI41,'1ª EVA'!AJ41)*'1ª EVA'!$AI$13 +
'2ª EVA-solo'!AI43*'2ª EVA-solo'!$AI$13
)
/('1ª EVA'!$AI$13+'2ª EVA-solo'!$AI$13),
"")</f>
        <v>0</v>
      </c>
      <c r="AJ43" s="122"/>
      <c r="AK43" s="105">
        <f ca="1">IF(AK$16&gt;0,
(
MAX('1ª EVA'!AK41,'1ª EVA'!AL41)*'1ª EVA'!$AK$13 +
'2ª EVA-solo'!AK43*'2ª EVA-solo'!$AK$13
)
/('1ª EVA'!$AK$13+'2ª EVA-solo'!$AK$13),
"")</f>
        <v>0</v>
      </c>
      <c r="AL43" s="122"/>
      <c r="AM43" s="105" t="str">
        <f>IF(AM$16&gt;0,
(
MAX('1ª EVA'!AM41,'1ª EVA'!AN41)*'1ª EVA'!$AM$13 +
'2ª EVA-solo'!AM43*'2ª EVA-solo'!$AM$13
)
/('1ª EVA'!$AM$13+'2ª EVA-solo'!$AM$13),
"")</f>
        <v/>
      </c>
      <c r="AN43" s="122"/>
      <c r="AO43" s="121">
        <f t="shared" ca="1" si="66"/>
        <v>0</v>
      </c>
      <c r="AP43" s="105">
        <f ca="1">IF(AP$16&gt;0,
(
MAX('1ª EVA'!AP41,'1ª EVA'!AQ41)*'1ª EVA'!AP$13 +
'2ª EVA-solo'!AP43*'2ª EVA-solo'!AP$13
)
/('1ª EVA'!AP$13+'2ª EVA-solo'!AP$13),
"")</f>
        <v>0</v>
      </c>
      <c r="AQ43" s="122"/>
      <c r="AR43" s="105">
        <f ca="1">IF(AR$16&gt;0,
(
MAX('1ª EVA'!AR41,'1ª EVA'!AS41)*'1ª EVA'!AR$13 +
'2ª EVA-solo'!AR43*'2ª EVA-solo'!AR$13
)
/('1ª EVA'!AR$13+'2ª EVA-solo'!AR$13),
"")</f>
        <v>0</v>
      </c>
      <c r="AS43" s="122"/>
      <c r="AT43" s="105" t="str">
        <f>IF(AT$16&gt;0,
(
MAX('1ª EVA'!AT41,'1ª EVA'!AU41)*'1ª EVA'!AT$13 +
'2ª EVA-solo'!AT43*'2ª EVA-solo'!AT$13
)
/('1ª EVA'!AT$13+'2ª EVA-solo'!AT$13),
"")</f>
        <v/>
      </c>
      <c r="AU43" s="122"/>
      <c r="AV43" s="105">
        <f ca="1">IF(AV$16&gt;0,
(
MAX('1ª EVA'!AV41,'1ª EVA'!AW41)*'1ª EVA'!AV$13 +
'2ª EVA-solo'!AV43*'2ª EVA-solo'!AV$13
)
/('1ª EVA'!AV$13+'2ª EVA-solo'!AV$13),
"")</f>
        <v>0</v>
      </c>
      <c r="AW43" s="122"/>
      <c r="AX43" s="105" t="str">
        <f>IF(AX$16&gt;0,
(
MAX('1ª EVA'!AX41,'1ª EVA'!AY41)*'1ª EVA'!AX$13 +
'2ª EVA-solo'!AX43*'2ª EVA-solo'!AX$13
)
/('1ª EVA'!AX$13+'2ª EVA-solo'!AX$13),
"")</f>
        <v/>
      </c>
      <c r="AY43" s="122"/>
      <c r="AZ43" s="105" t="str">
        <f>IF(AZ$16&gt;0,
(
MAX('1ª EVA'!AZ41,'1ª EVA'!BA41)*'1ª EVA'!AZ$13 +
'2ª EVA-solo'!AZ43*'2ª EVA-solo'!AZ$13
)
/('1ª EVA'!AZ$13+'2ª EVA-solo'!AZ$13),
"")</f>
        <v/>
      </c>
      <c r="BA43" s="122"/>
      <c r="BB43" s="121">
        <f t="shared" ca="1" si="67"/>
        <v>0</v>
      </c>
      <c r="BC43" s="105">
        <f ca="1">IF(BC$16&gt;0,
(
MAX('1ª EVA'!BC41,'1ª EVA'!BD41)*'1ª EVA'!BC$13 +
'2ª EVA-solo'!BC43*'2ª EVA-solo'!BC$13
)
/('1ª EVA'!BC$13+'2ª EVA-solo'!BC$13),
"")</f>
        <v>0</v>
      </c>
      <c r="BD43" s="122"/>
      <c r="BE43" s="105" t="str">
        <f>IF(BE$16&gt;0,
(
MAX('1ª EVA'!BE41,'1ª EVA'!BF41)*'1ª EVA'!BE$13 +
'2ª EVA-solo'!BE43*'2ª EVA-solo'!BE$13
)
/('1ª EVA'!BE$13+'2ª EVA-solo'!BE$13),
"")</f>
        <v/>
      </c>
      <c r="BF43" s="122"/>
      <c r="BG43" s="105" t="str">
        <f>IF(BG$16&gt;0,
(
MAX('1ª EVA'!BG41,'1ª EVA'!BH41)*'1ª EVA'!BG$13 +
'2ª EVA-solo'!BG43*'2ª EVA-solo'!BG$13
)
/('1ª EVA'!BG$13+'2ª EVA-solo'!BG$13),
"")</f>
        <v/>
      </c>
      <c r="BH43" s="122"/>
      <c r="BI43" s="105">
        <f ca="1">IF(BI$16&gt;0,
(
MAX('1ª EVA'!BI41,'1ª EVA'!BJ41)*'1ª EVA'!BI$13 +
'2ª EVA-solo'!BI43*'2ª EVA-solo'!BI$13
)
/('1ª EVA'!BI$13+'2ª EVA-solo'!BI$13),
"")</f>
        <v>0</v>
      </c>
      <c r="BJ43" s="122"/>
      <c r="BK43" s="105" t="str">
        <f>IF(BK$16&gt;0,
(
MAX('1ª EVA'!BK41,'1ª EVA'!BL41)*'1ª EVA'!BK$13 +
'2ª EVA-solo'!BK43*'2ª EVA-solo'!BK$13
)
/('1ª EVA'!BK$13+'2ª EVA-solo'!BK$13),
"")</f>
        <v/>
      </c>
      <c r="BL43" s="122"/>
      <c r="BM43" s="105" t="str">
        <f>IF(BM$16&gt;0,
(
MAX('1ª EVA'!BM41,'1ª EVA'!BN41)*'1ª EVA'!BM$13 +
'2ª EVA-solo'!BM43*'2ª EVA-solo'!BM$13
)
/('1ª EVA'!BM$13+'2ª EVA-solo'!BM$13),
"")</f>
        <v/>
      </c>
      <c r="BN43" s="122"/>
      <c r="BO43" s="121">
        <f t="shared" ca="1" si="68"/>
        <v>0</v>
      </c>
      <c r="BP43" s="105">
        <f ca="1">IF(BP$16&gt;0,
(
MAX('1ª EVA'!BP41,'1ª EVA'!BQ41)*'1ª EVA'!BP$13 +
'2ª EVA-solo'!BP43*'2ª EVA-solo'!BP$13
)
/('1ª EVA'!BP$13+'2ª EVA-solo'!BP$13),
"")</f>
        <v>0</v>
      </c>
      <c r="BQ43" s="122"/>
      <c r="BR43" s="105" t="str">
        <f>IF(BR$16&gt;0,
(
MAX('1ª EVA'!BR41,'1ª EVA'!BS41)*'1ª EVA'!BR$13 +
'2ª EVA-solo'!BR43*'2ª EVA-solo'!BR$13
)
/('1ª EVA'!BR$13+'2ª EVA-solo'!BR$13),
"")</f>
        <v/>
      </c>
      <c r="BS43" s="122"/>
      <c r="BT43" s="105" t="str">
        <f>IF(BT$16&gt;0,
(
MAX('1ª EVA'!BT41,'1ª EVA'!BU41)*'1ª EVA'!BT$13 +
'2ª EVA-solo'!BT43*'2ª EVA-solo'!BT$13
)
/('1ª EVA'!BT$13+'2ª EVA-solo'!BT$13),
"")</f>
        <v/>
      </c>
      <c r="BU43" s="122"/>
      <c r="BV43" s="105" t="str">
        <f>IF(BV$16&gt;0,
(
MAX('1ª EVA'!BV41,'1ª EVA'!BW41)*'1ª EVA'!BV$13 +
'2ª EVA-solo'!BV43*'2ª EVA-solo'!BV$13
)
/('1ª EVA'!BV$13+'2ª EVA-solo'!BV$13),
"")</f>
        <v/>
      </c>
      <c r="BW43" s="122"/>
      <c r="BX43" s="105" t="str">
        <f>IF(BX$16&gt;0,
(
MAX('1ª EVA'!BX41,'1ª EVA'!BY41)*'1ª EVA'!BX$13 +
'2ª EVA-solo'!BX43*'2ª EVA-solo'!BX$13
)
/('1ª EVA'!BX$13+'2ª EVA-solo'!BX$13),
"")</f>
        <v/>
      </c>
      <c r="BY43" s="122"/>
      <c r="BZ43" s="105" t="str">
        <f>IF(BZ$16&gt;0,
(
MAX('1ª EVA'!BZ41,'1ª EVA'!CA41)*'1ª EVA'!BZ$13 +
'2ª EVA-solo'!BZ43*'2ª EVA-solo'!BZ$13
)
/('1ª EVA'!BZ$13+'2ª EVA-solo'!BZ$13),
"")</f>
        <v/>
      </c>
      <c r="CA43" s="122"/>
      <c r="CB43" s="136">
        <f t="shared" ca="1" si="69"/>
        <v>0</v>
      </c>
    </row>
    <row r="44" spans="1:80" ht="17.399999999999999">
      <c r="A44" s="65" t="str">
        <v>Alumn 24</v>
      </c>
      <c r="B44" s="121">
        <f t="shared" ca="1" si="63"/>
        <v>0</v>
      </c>
      <c r="C44" s="105">
        <f ca="1">IFERROR(IF(C$16&gt;0,(
   MAX('1ª EVA'!C42,'1ª EVA'!D42)*'1ª EVA'!C$13 +
   '2ª EVA-solo'!C44*'2ª EVA-solo'!C$13
)
/('1ª EVA'!C$13+'2ª EVA-solo'!C$13),""),"")</f>
        <v>0</v>
      </c>
      <c r="D44" s="122"/>
      <c r="E44" s="105">
        <f ca="1">IFERROR(IF(E$16&gt;0,(
   MAX('1ª EVA'!E42,'1ª EVA'!F42)*'1ª EVA'!E$13 +
   '2ª EVA-solo'!E44*'2ª EVA-solo'!E$13
)
/('1ª EVA'!E$13+'2ª EVA-solo'!E$13),""),"")</f>
        <v>0</v>
      </c>
      <c r="F44" s="122"/>
      <c r="G44" s="105">
        <f ca="1">IFERROR(IF(G$16&gt;0,(
   MAX('1ª EVA'!G42,'1ª EVA'!H42)*'1ª EVA'!G$13 +
   '2ª EVA-solo'!G44*'2ª EVA-solo'!G$13
)
/('1ª EVA'!G$13+'2ª EVA-solo'!G$13),""),"")</f>
        <v>0</v>
      </c>
      <c r="H44" s="122"/>
      <c r="I44" s="105">
        <f ca="1">IFERROR(IF(I$16&gt;0,(
   MAX('1ª EVA'!I42,'1ª EVA'!J42)*'1ª EVA'!I$13 +
   '2ª EVA-solo'!I44*'2ª EVA-solo'!I$13
)
/('1ª EVA'!I$13+'2ª EVA-solo'!I$13),""),"")</f>
        <v>0</v>
      </c>
      <c r="J44" s="122"/>
      <c r="K44" s="105">
        <f ca="1">IFERROR(IF(K$16&gt;0,(
   MAX('1ª EVA'!K42,'1ª EVA'!L42)*'1ª EVA'!K$13 +
   '2ª EVA-solo'!K44*'2ª EVA-solo'!K$13
)
/('1ª EVA'!K$13+'2ª EVA-solo'!K$13),""),"")</f>
        <v>0</v>
      </c>
      <c r="L44" s="122"/>
      <c r="M44" s="105" t="str">
        <f>IFERROR(IF(M$16&gt;0,(
   MAX('1ª EVA'!M42,'1ª EVA'!N42)*'1ª EVA'!M$13 +
   '2ª EVA-solo'!M44*'2ª EVA-solo'!M$13
)
/('1ª EVA'!M$13+'2ª EVA-solo'!M$13),""),"")</f>
        <v/>
      </c>
      <c r="N44" s="122"/>
      <c r="O44" s="121">
        <f t="shared" ca="1" si="64"/>
        <v>0</v>
      </c>
      <c r="P44" s="105">
        <f ca="1">IF(P$16&gt;0,(
   MAX('1ª EVA'!P42,'1ª EVA'!Q42)*'1ª EVA'!$P$13 +
   '2ª EVA-solo'!P44*'2ª EVA-solo'!$P$13
)
/('1ª EVA'!$P$13 + '2ª EVA-solo'!$P$13),"")</f>
        <v>0</v>
      </c>
      <c r="Q44" s="122"/>
      <c r="R44" s="105">
        <f ca="1">IF(R$16&gt;0,(
   MAX('1ª EVA'!R42,'1ª EVA'!S42)*'1ª EVA'!$R$13 +
   '2ª EVA-solo'!R44*'2ª EVA-solo'!$R$13
)
/('1ª EVA'!$R$13 + '2ª EVA-solo'!$R$13),"")</f>
        <v>0</v>
      </c>
      <c r="S44" s="122"/>
      <c r="T44" s="105">
        <f ca="1">IF(T$16&gt;0,(
   MAX('1ª EVA'!T42,'1ª EVA'!U42)*'1ª EVA'!$T$13 +
   '2ª EVA-solo'!T44*'2ª EVA-solo'!$T$13
)
/('1ª EVA'!$T$13 + '2ª EVA-solo'!$T$13),"")</f>
        <v>0</v>
      </c>
      <c r="U44" s="122"/>
      <c r="V44" s="105">
        <f ca="1">IF(V$16&gt;0,(
   MAX('1ª EVA'!V42,'1ª EVA'!W42)*'1ª EVA'!$V$13 +
   '2ª EVA-solo'!V44*'2ª EVA-solo'!$V$13
)
/('1ª EVA'!$V$13 + '2ª EVA-solo'!$V$13),"")</f>
        <v>0</v>
      </c>
      <c r="W44" s="122"/>
      <c r="X44" s="105">
        <f ca="1">IF(X$16&gt;0,(
   MAX('1ª EVA'!X42,'1ª EVA'!Y42)*'1ª EVA'!$X$13 +
   '2ª EVA-solo'!X44*'2ª EVA-solo'!$X$13
)
/('1ª EVA'!$X$13 + '2ª EVA-solo'!$X$13),"")</f>
        <v>0</v>
      </c>
      <c r="Y44" s="122"/>
      <c r="Z44" s="105" t="str">
        <f>IF(Z$16&gt;0,(
   MAX('1ª EVA'!Z42,'1ª EVA'!AA42)*'1ª EVA'!$Z$13 +
   '2ª EVA-solo'!Z44*'2ª EVA-solo'!$Z$13
)
/('1ª EVA'!$Z$13+'2ª EVA-solo'!$Z$13),"")</f>
        <v/>
      </c>
      <c r="AA44" s="122"/>
      <c r="AB44" s="121">
        <f t="shared" ca="1" si="65"/>
        <v>0</v>
      </c>
      <c r="AC44" s="105">
        <f ca="1">IF(AC$16&gt;0,
(
MAX('1ª EVA'!AC42,'1ª EVA'!AD42)*'1ª EVA'!$AC$13 +
'2ª EVA-solo'!AC44*'2ª EVA-solo'!$AC$13
)
/('1ª EVA'!$AC$13+'2ª EVA-solo'!$AC$13),
"")</f>
        <v>0</v>
      </c>
      <c r="AD44" s="122"/>
      <c r="AE44" s="105" t="str">
        <f>IF(AE$16&gt;0,
(
MAX('1ª EVA'!AE42,'1ª EVA'!AF42)*'1ª EVA'!$AE$13 +
'2ª EVA-solo'!AE44*'2ª EVA-solo'!$AE$13
)
/('1ª EVA'!$AE$13+'2ª EVA-solo'!$AE$13),
"")</f>
        <v/>
      </c>
      <c r="AF44" s="122"/>
      <c r="AG44" s="105">
        <f ca="1">IF(AG$16&gt;0,
(
MAX('1ª EVA'!AG42,'1ª EVA'!AH42)*'1ª EVA'!$AG$13 +
'2ª EVA-solo'!AG44*'2ª EVA-solo'!$AG$13
)
/('1ª EVA'!$AG$13+'2ª EVA-solo'!$AG$13),
"")</f>
        <v>0</v>
      </c>
      <c r="AH44" s="122"/>
      <c r="AI44" s="105">
        <f ca="1">IF(AI$16&gt;0,
(
MAX('1ª EVA'!AI42,'1ª EVA'!AJ42)*'1ª EVA'!$AI$13 +
'2ª EVA-solo'!AI44*'2ª EVA-solo'!$AI$13
)
/('1ª EVA'!$AI$13+'2ª EVA-solo'!$AI$13),
"")</f>
        <v>0</v>
      </c>
      <c r="AJ44" s="122"/>
      <c r="AK44" s="105">
        <f ca="1">IF(AK$16&gt;0,
(
MAX('1ª EVA'!AK42,'1ª EVA'!AL42)*'1ª EVA'!$AK$13 +
'2ª EVA-solo'!AK44*'2ª EVA-solo'!$AK$13
)
/('1ª EVA'!$AK$13+'2ª EVA-solo'!$AK$13),
"")</f>
        <v>0</v>
      </c>
      <c r="AL44" s="122"/>
      <c r="AM44" s="105" t="str">
        <f>IF(AM$16&gt;0,
(
MAX('1ª EVA'!AM42,'1ª EVA'!AN42)*'1ª EVA'!$AM$13 +
'2ª EVA-solo'!AM44*'2ª EVA-solo'!$AM$13
)
/('1ª EVA'!$AM$13+'2ª EVA-solo'!$AM$13),
"")</f>
        <v/>
      </c>
      <c r="AN44" s="122"/>
      <c r="AO44" s="121">
        <f t="shared" ca="1" si="66"/>
        <v>0</v>
      </c>
      <c r="AP44" s="105">
        <f ca="1">IF(AP$16&gt;0,
(
MAX('1ª EVA'!AP42,'1ª EVA'!AQ42)*'1ª EVA'!AP$13 +
'2ª EVA-solo'!AP44*'2ª EVA-solo'!AP$13
)
/('1ª EVA'!AP$13+'2ª EVA-solo'!AP$13),
"")</f>
        <v>0</v>
      </c>
      <c r="AQ44" s="122"/>
      <c r="AR44" s="105">
        <f ca="1">IF(AR$16&gt;0,
(
MAX('1ª EVA'!AR42,'1ª EVA'!AS42)*'1ª EVA'!AR$13 +
'2ª EVA-solo'!AR44*'2ª EVA-solo'!AR$13
)
/('1ª EVA'!AR$13+'2ª EVA-solo'!AR$13),
"")</f>
        <v>0</v>
      </c>
      <c r="AS44" s="122"/>
      <c r="AT44" s="105" t="str">
        <f>IF(AT$16&gt;0,
(
MAX('1ª EVA'!AT42,'1ª EVA'!AU42)*'1ª EVA'!AT$13 +
'2ª EVA-solo'!AT44*'2ª EVA-solo'!AT$13
)
/('1ª EVA'!AT$13+'2ª EVA-solo'!AT$13),
"")</f>
        <v/>
      </c>
      <c r="AU44" s="122"/>
      <c r="AV44" s="105">
        <f ca="1">IF(AV$16&gt;0,
(
MAX('1ª EVA'!AV42,'1ª EVA'!AW42)*'1ª EVA'!AV$13 +
'2ª EVA-solo'!AV44*'2ª EVA-solo'!AV$13
)
/('1ª EVA'!AV$13+'2ª EVA-solo'!AV$13),
"")</f>
        <v>0</v>
      </c>
      <c r="AW44" s="122"/>
      <c r="AX44" s="105" t="str">
        <f>IF(AX$16&gt;0,
(
MAX('1ª EVA'!AX42,'1ª EVA'!AY42)*'1ª EVA'!AX$13 +
'2ª EVA-solo'!AX44*'2ª EVA-solo'!AX$13
)
/('1ª EVA'!AX$13+'2ª EVA-solo'!AX$13),
"")</f>
        <v/>
      </c>
      <c r="AY44" s="122"/>
      <c r="AZ44" s="105" t="str">
        <f>IF(AZ$16&gt;0,
(
MAX('1ª EVA'!AZ42,'1ª EVA'!BA42)*'1ª EVA'!AZ$13 +
'2ª EVA-solo'!AZ44*'2ª EVA-solo'!AZ$13
)
/('1ª EVA'!AZ$13+'2ª EVA-solo'!AZ$13),
"")</f>
        <v/>
      </c>
      <c r="BA44" s="122"/>
      <c r="BB44" s="121">
        <f t="shared" ca="1" si="67"/>
        <v>0</v>
      </c>
      <c r="BC44" s="105">
        <f ca="1">IF(BC$16&gt;0,
(
MAX('1ª EVA'!BC42,'1ª EVA'!BD42)*'1ª EVA'!BC$13 +
'2ª EVA-solo'!BC44*'2ª EVA-solo'!BC$13
)
/('1ª EVA'!BC$13+'2ª EVA-solo'!BC$13),
"")</f>
        <v>0</v>
      </c>
      <c r="BD44" s="122"/>
      <c r="BE44" s="105" t="str">
        <f>IF(BE$16&gt;0,
(
MAX('1ª EVA'!BE42,'1ª EVA'!BF42)*'1ª EVA'!BE$13 +
'2ª EVA-solo'!BE44*'2ª EVA-solo'!BE$13
)
/('1ª EVA'!BE$13+'2ª EVA-solo'!BE$13),
"")</f>
        <v/>
      </c>
      <c r="BF44" s="122"/>
      <c r="BG44" s="105" t="str">
        <f>IF(BG$16&gt;0,
(
MAX('1ª EVA'!BG42,'1ª EVA'!BH42)*'1ª EVA'!BG$13 +
'2ª EVA-solo'!BG44*'2ª EVA-solo'!BG$13
)
/('1ª EVA'!BG$13+'2ª EVA-solo'!BG$13),
"")</f>
        <v/>
      </c>
      <c r="BH44" s="122"/>
      <c r="BI44" s="105">
        <f ca="1">IF(BI$16&gt;0,
(
MAX('1ª EVA'!BI42,'1ª EVA'!BJ42)*'1ª EVA'!BI$13 +
'2ª EVA-solo'!BI44*'2ª EVA-solo'!BI$13
)
/('1ª EVA'!BI$13+'2ª EVA-solo'!BI$13),
"")</f>
        <v>0</v>
      </c>
      <c r="BJ44" s="122"/>
      <c r="BK44" s="105" t="str">
        <f>IF(BK$16&gt;0,
(
MAX('1ª EVA'!BK42,'1ª EVA'!BL42)*'1ª EVA'!BK$13 +
'2ª EVA-solo'!BK44*'2ª EVA-solo'!BK$13
)
/('1ª EVA'!BK$13+'2ª EVA-solo'!BK$13),
"")</f>
        <v/>
      </c>
      <c r="BL44" s="122"/>
      <c r="BM44" s="105" t="str">
        <f>IF(BM$16&gt;0,
(
MAX('1ª EVA'!BM42,'1ª EVA'!BN42)*'1ª EVA'!BM$13 +
'2ª EVA-solo'!BM44*'2ª EVA-solo'!BM$13
)
/('1ª EVA'!BM$13+'2ª EVA-solo'!BM$13),
"")</f>
        <v/>
      </c>
      <c r="BN44" s="122"/>
      <c r="BO44" s="121">
        <f t="shared" ca="1" si="68"/>
        <v>0</v>
      </c>
      <c r="BP44" s="105">
        <f ca="1">IF(BP$16&gt;0,
(
MAX('1ª EVA'!BP42,'1ª EVA'!BQ42)*'1ª EVA'!BP$13 +
'2ª EVA-solo'!BP44*'2ª EVA-solo'!BP$13
)
/('1ª EVA'!BP$13+'2ª EVA-solo'!BP$13),
"")</f>
        <v>0</v>
      </c>
      <c r="BQ44" s="122"/>
      <c r="BR44" s="105" t="str">
        <f>IF(BR$16&gt;0,
(
MAX('1ª EVA'!BR42,'1ª EVA'!BS42)*'1ª EVA'!BR$13 +
'2ª EVA-solo'!BR44*'2ª EVA-solo'!BR$13
)
/('1ª EVA'!BR$13+'2ª EVA-solo'!BR$13),
"")</f>
        <v/>
      </c>
      <c r="BS44" s="122"/>
      <c r="BT44" s="105" t="str">
        <f>IF(BT$16&gt;0,
(
MAX('1ª EVA'!BT42,'1ª EVA'!BU42)*'1ª EVA'!BT$13 +
'2ª EVA-solo'!BT44*'2ª EVA-solo'!BT$13
)
/('1ª EVA'!BT$13+'2ª EVA-solo'!BT$13),
"")</f>
        <v/>
      </c>
      <c r="BU44" s="122"/>
      <c r="BV44" s="105" t="str">
        <f>IF(BV$16&gt;0,
(
MAX('1ª EVA'!BV42,'1ª EVA'!BW42)*'1ª EVA'!BV$13 +
'2ª EVA-solo'!BV44*'2ª EVA-solo'!BV$13
)
/('1ª EVA'!BV$13+'2ª EVA-solo'!BV$13),
"")</f>
        <v/>
      </c>
      <c r="BW44" s="122"/>
      <c r="BX44" s="105" t="str">
        <f>IF(BX$16&gt;0,
(
MAX('1ª EVA'!BX42,'1ª EVA'!BY42)*'1ª EVA'!BX$13 +
'2ª EVA-solo'!BX44*'2ª EVA-solo'!BX$13
)
/('1ª EVA'!BX$13+'2ª EVA-solo'!BX$13),
"")</f>
        <v/>
      </c>
      <c r="BY44" s="122"/>
      <c r="BZ44" s="105" t="str">
        <f>IF(BZ$16&gt;0,
(
MAX('1ª EVA'!BZ42,'1ª EVA'!CA42)*'1ª EVA'!BZ$13 +
'2ª EVA-solo'!BZ44*'2ª EVA-solo'!BZ$13
)
/('1ª EVA'!BZ$13+'2ª EVA-solo'!BZ$13),
"")</f>
        <v/>
      </c>
      <c r="CA44" s="122"/>
      <c r="CB44" s="136">
        <f t="shared" ca="1" si="69"/>
        <v>0</v>
      </c>
    </row>
    <row r="45" spans="1:80" ht="17.399999999999999">
      <c r="A45" s="65" t="str">
        <v>Alumn 25</v>
      </c>
      <c r="B45" s="121">
        <f t="shared" ca="1" si="63"/>
        <v>0</v>
      </c>
      <c r="C45" s="105">
        <f ca="1">IFERROR(IF(C$16&gt;0,(
   MAX('1ª EVA'!C43,'1ª EVA'!D43)*'1ª EVA'!C$13 +
   '2ª EVA-solo'!C45*'2ª EVA-solo'!C$13
)
/('1ª EVA'!C$13+'2ª EVA-solo'!C$13),""),"")</f>
        <v>0</v>
      </c>
      <c r="D45" s="122"/>
      <c r="E45" s="105">
        <f ca="1">IFERROR(IF(E$16&gt;0,(
   MAX('1ª EVA'!E43,'1ª EVA'!F43)*'1ª EVA'!E$13 +
   '2ª EVA-solo'!E45*'2ª EVA-solo'!E$13
)
/('1ª EVA'!E$13+'2ª EVA-solo'!E$13),""),"")</f>
        <v>0</v>
      </c>
      <c r="F45" s="122"/>
      <c r="G45" s="105">
        <f ca="1">IFERROR(IF(G$16&gt;0,(
   MAX('1ª EVA'!G43,'1ª EVA'!H43)*'1ª EVA'!G$13 +
   '2ª EVA-solo'!G45*'2ª EVA-solo'!G$13
)
/('1ª EVA'!G$13+'2ª EVA-solo'!G$13),""),"")</f>
        <v>0</v>
      </c>
      <c r="H45" s="122"/>
      <c r="I45" s="105">
        <f ca="1">IFERROR(IF(I$16&gt;0,(
   MAX('1ª EVA'!I43,'1ª EVA'!J43)*'1ª EVA'!I$13 +
   '2ª EVA-solo'!I45*'2ª EVA-solo'!I$13
)
/('1ª EVA'!I$13+'2ª EVA-solo'!I$13),""),"")</f>
        <v>0</v>
      </c>
      <c r="J45" s="122"/>
      <c r="K45" s="105">
        <f ca="1">IFERROR(IF(K$16&gt;0,(
   MAX('1ª EVA'!K43,'1ª EVA'!L43)*'1ª EVA'!K$13 +
   '2ª EVA-solo'!K45*'2ª EVA-solo'!K$13
)
/('1ª EVA'!K$13+'2ª EVA-solo'!K$13),""),"")</f>
        <v>0</v>
      </c>
      <c r="L45" s="122"/>
      <c r="M45" s="105" t="str">
        <f>IFERROR(IF(M$16&gt;0,(
   MAX('1ª EVA'!M43,'1ª EVA'!N43)*'1ª EVA'!M$13 +
   '2ª EVA-solo'!M45*'2ª EVA-solo'!M$13
)
/('1ª EVA'!M$13+'2ª EVA-solo'!M$13),""),"")</f>
        <v/>
      </c>
      <c r="N45" s="122"/>
      <c r="O45" s="121">
        <f t="shared" ca="1" si="64"/>
        <v>0</v>
      </c>
      <c r="P45" s="105">
        <f ca="1">IF(P$16&gt;0,(
   MAX('1ª EVA'!P43,'1ª EVA'!Q43)*'1ª EVA'!$P$13 +
   '2ª EVA-solo'!P45*'2ª EVA-solo'!$P$13
)
/('1ª EVA'!$P$13 + '2ª EVA-solo'!$P$13),"")</f>
        <v>0</v>
      </c>
      <c r="Q45" s="122"/>
      <c r="R45" s="105">
        <f ca="1">IF(R$16&gt;0,(
   MAX('1ª EVA'!R43,'1ª EVA'!S43)*'1ª EVA'!$R$13 +
   '2ª EVA-solo'!R45*'2ª EVA-solo'!$R$13
)
/('1ª EVA'!$R$13 + '2ª EVA-solo'!$R$13),"")</f>
        <v>0</v>
      </c>
      <c r="S45" s="122"/>
      <c r="T45" s="105">
        <f ca="1">IF(T$16&gt;0,(
   MAX('1ª EVA'!T43,'1ª EVA'!U43)*'1ª EVA'!$T$13 +
   '2ª EVA-solo'!T45*'2ª EVA-solo'!$T$13
)
/('1ª EVA'!$T$13 + '2ª EVA-solo'!$T$13),"")</f>
        <v>0</v>
      </c>
      <c r="U45" s="122"/>
      <c r="V45" s="105">
        <f ca="1">IF(V$16&gt;0,(
   MAX('1ª EVA'!V43,'1ª EVA'!W43)*'1ª EVA'!$V$13 +
   '2ª EVA-solo'!V45*'2ª EVA-solo'!$V$13
)
/('1ª EVA'!$V$13 + '2ª EVA-solo'!$V$13),"")</f>
        <v>0</v>
      </c>
      <c r="W45" s="122"/>
      <c r="X45" s="105">
        <f ca="1">IF(X$16&gt;0,(
   MAX('1ª EVA'!X43,'1ª EVA'!Y43)*'1ª EVA'!$X$13 +
   '2ª EVA-solo'!X45*'2ª EVA-solo'!$X$13
)
/('1ª EVA'!$X$13 + '2ª EVA-solo'!$X$13),"")</f>
        <v>0</v>
      </c>
      <c r="Y45" s="122"/>
      <c r="Z45" s="105" t="str">
        <f>IF(Z$16&gt;0,(
   MAX('1ª EVA'!Z43,'1ª EVA'!AA43)*'1ª EVA'!$Z$13 +
   '2ª EVA-solo'!Z45*'2ª EVA-solo'!$Z$13
)
/('1ª EVA'!$Z$13+'2ª EVA-solo'!$Z$13),"")</f>
        <v/>
      </c>
      <c r="AA45" s="122"/>
      <c r="AB45" s="121">
        <f t="shared" ca="1" si="65"/>
        <v>0</v>
      </c>
      <c r="AC45" s="105">
        <f ca="1">IF(AC$16&gt;0,
(
MAX('1ª EVA'!AC43,'1ª EVA'!AD43)*'1ª EVA'!$AC$13 +
'2ª EVA-solo'!AC45*'2ª EVA-solo'!$AC$13
)
/('1ª EVA'!$AC$13+'2ª EVA-solo'!$AC$13),
"")</f>
        <v>0</v>
      </c>
      <c r="AD45" s="122"/>
      <c r="AE45" s="105" t="str">
        <f>IF(AE$16&gt;0,
(
MAX('1ª EVA'!AE43,'1ª EVA'!AF43)*'1ª EVA'!$AE$13 +
'2ª EVA-solo'!AE45*'2ª EVA-solo'!$AE$13
)
/('1ª EVA'!$AE$13+'2ª EVA-solo'!$AE$13),
"")</f>
        <v/>
      </c>
      <c r="AF45" s="122"/>
      <c r="AG45" s="105">
        <f ca="1">IF(AG$16&gt;0,
(
MAX('1ª EVA'!AG43,'1ª EVA'!AH43)*'1ª EVA'!$AG$13 +
'2ª EVA-solo'!AG45*'2ª EVA-solo'!$AG$13
)
/('1ª EVA'!$AG$13+'2ª EVA-solo'!$AG$13),
"")</f>
        <v>0</v>
      </c>
      <c r="AH45" s="122"/>
      <c r="AI45" s="105">
        <f ca="1">IF(AI$16&gt;0,
(
MAX('1ª EVA'!AI43,'1ª EVA'!AJ43)*'1ª EVA'!$AI$13 +
'2ª EVA-solo'!AI45*'2ª EVA-solo'!$AI$13
)
/('1ª EVA'!$AI$13+'2ª EVA-solo'!$AI$13),
"")</f>
        <v>0</v>
      </c>
      <c r="AJ45" s="122"/>
      <c r="AK45" s="105">
        <f ca="1">IF(AK$16&gt;0,
(
MAX('1ª EVA'!AK43,'1ª EVA'!AL43)*'1ª EVA'!$AK$13 +
'2ª EVA-solo'!AK45*'2ª EVA-solo'!$AK$13
)
/('1ª EVA'!$AK$13+'2ª EVA-solo'!$AK$13),
"")</f>
        <v>0</v>
      </c>
      <c r="AL45" s="122"/>
      <c r="AM45" s="105" t="str">
        <f>IF(AM$16&gt;0,
(
MAX('1ª EVA'!AM43,'1ª EVA'!AN43)*'1ª EVA'!$AM$13 +
'2ª EVA-solo'!AM45*'2ª EVA-solo'!$AM$13
)
/('1ª EVA'!$AM$13+'2ª EVA-solo'!$AM$13),
"")</f>
        <v/>
      </c>
      <c r="AN45" s="122"/>
      <c r="AO45" s="121">
        <f t="shared" ca="1" si="66"/>
        <v>0</v>
      </c>
      <c r="AP45" s="105">
        <f ca="1">IF(AP$16&gt;0,
(
MAX('1ª EVA'!AP43,'1ª EVA'!AQ43)*'1ª EVA'!AP$13 +
'2ª EVA-solo'!AP45*'2ª EVA-solo'!AP$13
)
/('1ª EVA'!AP$13+'2ª EVA-solo'!AP$13),
"")</f>
        <v>0</v>
      </c>
      <c r="AQ45" s="122"/>
      <c r="AR45" s="105">
        <f ca="1">IF(AR$16&gt;0,
(
MAX('1ª EVA'!AR43,'1ª EVA'!AS43)*'1ª EVA'!AR$13 +
'2ª EVA-solo'!AR45*'2ª EVA-solo'!AR$13
)
/('1ª EVA'!AR$13+'2ª EVA-solo'!AR$13),
"")</f>
        <v>0</v>
      </c>
      <c r="AS45" s="122"/>
      <c r="AT45" s="105" t="str">
        <f>IF(AT$16&gt;0,
(
MAX('1ª EVA'!AT43,'1ª EVA'!AU43)*'1ª EVA'!AT$13 +
'2ª EVA-solo'!AT45*'2ª EVA-solo'!AT$13
)
/('1ª EVA'!AT$13+'2ª EVA-solo'!AT$13),
"")</f>
        <v/>
      </c>
      <c r="AU45" s="122"/>
      <c r="AV45" s="105">
        <f ca="1">IF(AV$16&gt;0,
(
MAX('1ª EVA'!AV43,'1ª EVA'!AW43)*'1ª EVA'!AV$13 +
'2ª EVA-solo'!AV45*'2ª EVA-solo'!AV$13
)
/('1ª EVA'!AV$13+'2ª EVA-solo'!AV$13),
"")</f>
        <v>0</v>
      </c>
      <c r="AW45" s="122"/>
      <c r="AX45" s="105" t="str">
        <f>IF(AX$16&gt;0,
(
MAX('1ª EVA'!AX43,'1ª EVA'!AY43)*'1ª EVA'!AX$13 +
'2ª EVA-solo'!AX45*'2ª EVA-solo'!AX$13
)
/('1ª EVA'!AX$13+'2ª EVA-solo'!AX$13),
"")</f>
        <v/>
      </c>
      <c r="AY45" s="122"/>
      <c r="AZ45" s="105" t="str">
        <f>IF(AZ$16&gt;0,
(
MAX('1ª EVA'!AZ43,'1ª EVA'!BA43)*'1ª EVA'!AZ$13 +
'2ª EVA-solo'!AZ45*'2ª EVA-solo'!AZ$13
)
/('1ª EVA'!AZ$13+'2ª EVA-solo'!AZ$13),
"")</f>
        <v/>
      </c>
      <c r="BA45" s="122"/>
      <c r="BB45" s="121">
        <f t="shared" ca="1" si="67"/>
        <v>0</v>
      </c>
      <c r="BC45" s="105">
        <f ca="1">IF(BC$16&gt;0,
(
MAX('1ª EVA'!BC43,'1ª EVA'!BD43)*'1ª EVA'!BC$13 +
'2ª EVA-solo'!BC45*'2ª EVA-solo'!BC$13
)
/('1ª EVA'!BC$13+'2ª EVA-solo'!BC$13),
"")</f>
        <v>0</v>
      </c>
      <c r="BD45" s="122"/>
      <c r="BE45" s="105" t="str">
        <f>IF(BE$16&gt;0,
(
MAX('1ª EVA'!BE43,'1ª EVA'!BF43)*'1ª EVA'!BE$13 +
'2ª EVA-solo'!BE45*'2ª EVA-solo'!BE$13
)
/('1ª EVA'!BE$13+'2ª EVA-solo'!BE$13),
"")</f>
        <v/>
      </c>
      <c r="BF45" s="122"/>
      <c r="BG45" s="105" t="str">
        <f>IF(BG$16&gt;0,
(
MAX('1ª EVA'!BG43,'1ª EVA'!BH43)*'1ª EVA'!BG$13 +
'2ª EVA-solo'!BG45*'2ª EVA-solo'!BG$13
)
/('1ª EVA'!BG$13+'2ª EVA-solo'!BG$13),
"")</f>
        <v/>
      </c>
      <c r="BH45" s="122"/>
      <c r="BI45" s="105">
        <f ca="1">IF(BI$16&gt;0,
(
MAX('1ª EVA'!BI43,'1ª EVA'!BJ43)*'1ª EVA'!BI$13 +
'2ª EVA-solo'!BI45*'2ª EVA-solo'!BI$13
)
/('1ª EVA'!BI$13+'2ª EVA-solo'!BI$13),
"")</f>
        <v>0</v>
      </c>
      <c r="BJ45" s="122"/>
      <c r="BK45" s="105" t="str">
        <f>IF(BK$16&gt;0,
(
MAX('1ª EVA'!BK43,'1ª EVA'!BL43)*'1ª EVA'!BK$13 +
'2ª EVA-solo'!BK45*'2ª EVA-solo'!BK$13
)
/('1ª EVA'!BK$13+'2ª EVA-solo'!BK$13),
"")</f>
        <v/>
      </c>
      <c r="BL45" s="122"/>
      <c r="BM45" s="105" t="str">
        <f>IF(BM$16&gt;0,
(
MAX('1ª EVA'!BM43,'1ª EVA'!BN43)*'1ª EVA'!BM$13 +
'2ª EVA-solo'!BM45*'2ª EVA-solo'!BM$13
)
/('1ª EVA'!BM$13+'2ª EVA-solo'!BM$13),
"")</f>
        <v/>
      </c>
      <c r="BN45" s="122"/>
      <c r="BO45" s="121">
        <f t="shared" ca="1" si="68"/>
        <v>0</v>
      </c>
      <c r="BP45" s="105">
        <f ca="1">IF(BP$16&gt;0,
(
MAX('1ª EVA'!BP43,'1ª EVA'!BQ43)*'1ª EVA'!BP$13 +
'2ª EVA-solo'!BP45*'2ª EVA-solo'!BP$13
)
/('1ª EVA'!BP$13+'2ª EVA-solo'!BP$13),
"")</f>
        <v>0</v>
      </c>
      <c r="BQ45" s="122"/>
      <c r="BR45" s="105" t="str">
        <f>IF(BR$16&gt;0,
(
MAX('1ª EVA'!BR43,'1ª EVA'!BS43)*'1ª EVA'!BR$13 +
'2ª EVA-solo'!BR45*'2ª EVA-solo'!BR$13
)
/('1ª EVA'!BR$13+'2ª EVA-solo'!BR$13),
"")</f>
        <v/>
      </c>
      <c r="BS45" s="122"/>
      <c r="BT45" s="105" t="str">
        <f>IF(BT$16&gt;0,
(
MAX('1ª EVA'!BT43,'1ª EVA'!BU43)*'1ª EVA'!BT$13 +
'2ª EVA-solo'!BT45*'2ª EVA-solo'!BT$13
)
/('1ª EVA'!BT$13+'2ª EVA-solo'!BT$13),
"")</f>
        <v/>
      </c>
      <c r="BU45" s="122"/>
      <c r="BV45" s="105" t="str">
        <f>IF(BV$16&gt;0,
(
MAX('1ª EVA'!BV43,'1ª EVA'!BW43)*'1ª EVA'!BV$13 +
'2ª EVA-solo'!BV45*'2ª EVA-solo'!BV$13
)
/('1ª EVA'!BV$13+'2ª EVA-solo'!BV$13),
"")</f>
        <v/>
      </c>
      <c r="BW45" s="122"/>
      <c r="BX45" s="105" t="str">
        <f>IF(BX$16&gt;0,
(
MAX('1ª EVA'!BX43,'1ª EVA'!BY43)*'1ª EVA'!BX$13 +
'2ª EVA-solo'!BX45*'2ª EVA-solo'!BX$13
)
/('1ª EVA'!BX$13+'2ª EVA-solo'!BX$13),
"")</f>
        <v/>
      </c>
      <c r="BY45" s="122"/>
      <c r="BZ45" s="105" t="str">
        <f>IF(BZ$16&gt;0,
(
MAX('1ª EVA'!BZ43,'1ª EVA'!CA43)*'1ª EVA'!BZ$13 +
'2ª EVA-solo'!BZ45*'2ª EVA-solo'!BZ$13
)
/('1ª EVA'!BZ$13+'2ª EVA-solo'!BZ$13),
"")</f>
        <v/>
      </c>
      <c r="CA45" s="122"/>
      <c r="CB45" s="136">
        <f t="shared" ca="1" si="69"/>
        <v>0</v>
      </c>
    </row>
    <row r="46" spans="1:80" ht="17.399999999999999">
      <c r="A46" s="65" t="str">
        <v>Alumn 26</v>
      </c>
      <c r="B46" s="121">
        <f t="shared" ca="1" si="63"/>
        <v>0</v>
      </c>
      <c r="C46" s="105">
        <f ca="1">IFERROR(IF(C$16&gt;0,(
   MAX('1ª EVA'!C44,'1ª EVA'!D44)*'1ª EVA'!C$13 +
   '2ª EVA-solo'!C46*'2ª EVA-solo'!C$13
)
/('1ª EVA'!C$13+'2ª EVA-solo'!C$13),""),"")</f>
        <v>0</v>
      </c>
      <c r="D46" s="122"/>
      <c r="E46" s="105">
        <f ca="1">IFERROR(IF(E$16&gt;0,(
   MAX('1ª EVA'!E44,'1ª EVA'!F44)*'1ª EVA'!E$13 +
   '2ª EVA-solo'!E46*'2ª EVA-solo'!E$13
)
/('1ª EVA'!E$13+'2ª EVA-solo'!E$13),""),"")</f>
        <v>0</v>
      </c>
      <c r="F46" s="122"/>
      <c r="G46" s="105">
        <f ca="1">IFERROR(IF(G$16&gt;0,(
   MAX('1ª EVA'!G44,'1ª EVA'!H44)*'1ª EVA'!G$13 +
   '2ª EVA-solo'!G46*'2ª EVA-solo'!G$13
)
/('1ª EVA'!G$13+'2ª EVA-solo'!G$13),""),"")</f>
        <v>0</v>
      </c>
      <c r="H46" s="122"/>
      <c r="I46" s="105">
        <f ca="1">IFERROR(IF(I$16&gt;0,(
   MAX('1ª EVA'!I44,'1ª EVA'!J44)*'1ª EVA'!I$13 +
   '2ª EVA-solo'!I46*'2ª EVA-solo'!I$13
)
/('1ª EVA'!I$13+'2ª EVA-solo'!I$13),""),"")</f>
        <v>0</v>
      </c>
      <c r="J46" s="122"/>
      <c r="K46" s="105">
        <f ca="1">IFERROR(IF(K$16&gt;0,(
   MAX('1ª EVA'!K44,'1ª EVA'!L44)*'1ª EVA'!K$13 +
   '2ª EVA-solo'!K46*'2ª EVA-solo'!K$13
)
/('1ª EVA'!K$13+'2ª EVA-solo'!K$13),""),"")</f>
        <v>0</v>
      </c>
      <c r="L46" s="122"/>
      <c r="M46" s="105" t="str">
        <f>IFERROR(IF(M$16&gt;0,(
   MAX('1ª EVA'!M44,'1ª EVA'!N44)*'1ª EVA'!M$13 +
   '2ª EVA-solo'!M46*'2ª EVA-solo'!M$13
)
/('1ª EVA'!M$13+'2ª EVA-solo'!M$13),""),"")</f>
        <v/>
      </c>
      <c r="N46" s="122"/>
      <c r="O46" s="121">
        <f t="shared" ca="1" si="64"/>
        <v>0</v>
      </c>
      <c r="P46" s="105">
        <f ca="1">IF(P$16&gt;0,(
   MAX('1ª EVA'!P44,'1ª EVA'!Q44)*'1ª EVA'!$P$13 +
   '2ª EVA-solo'!P46*'2ª EVA-solo'!$P$13
)
/('1ª EVA'!$P$13 + '2ª EVA-solo'!$P$13),"")</f>
        <v>0</v>
      </c>
      <c r="Q46" s="122"/>
      <c r="R46" s="105">
        <f ca="1">IF(R$16&gt;0,(
   MAX('1ª EVA'!R44,'1ª EVA'!S44)*'1ª EVA'!$R$13 +
   '2ª EVA-solo'!R46*'2ª EVA-solo'!$R$13
)
/('1ª EVA'!$R$13 + '2ª EVA-solo'!$R$13),"")</f>
        <v>0</v>
      </c>
      <c r="S46" s="122"/>
      <c r="T46" s="105">
        <f ca="1">IF(T$16&gt;0,(
   MAX('1ª EVA'!T44,'1ª EVA'!U44)*'1ª EVA'!$T$13 +
   '2ª EVA-solo'!T46*'2ª EVA-solo'!$T$13
)
/('1ª EVA'!$T$13 + '2ª EVA-solo'!$T$13),"")</f>
        <v>0</v>
      </c>
      <c r="U46" s="122"/>
      <c r="V46" s="105">
        <f ca="1">IF(V$16&gt;0,(
   MAX('1ª EVA'!V44,'1ª EVA'!W44)*'1ª EVA'!$V$13 +
   '2ª EVA-solo'!V46*'2ª EVA-solo'!$V$13
)
/('1ª EVA'!$V$13 + '2ª EVA-solo'!$V$13),"")</f>
        <v>0</v>
      </c>
      <c r="W46" s="122"/>
      <c r="X46" s="105">
        <f ca="1">IF(X$16&gt;0,(
   MAX('1ª EVA'!X44,'1ª EVA'!Y44)*'1ª EVA'!$X$13 +
   '2ª EVA-solo'!X46*'2ª EVA-solo'!$X$13
)
/('1ª EVA'!$X$13 + '2ª EVA-solo'!$X$13),"")</f>
        <v>0</v>
      </c>
      <c r="Y46" s="122"/>
      <c r="Z46" s="105" t="str">
        <f>IF(Z$16&gt;0,(
   MAX('1ª EVA'!Z44,'1ª EVA'!AA44)*'1ª EVA'!$Z$13 +
   '2ª EVA-solo'!Z46*'2ª EVA-solo'!$Z$13
)
/('1ª EVA'!$Z$13+'2ª EVA-solo'!$Z$13),"")</f>
        <v/>
      </c>
      <c r="AA46" s="122"/>
      <c r="AB46" s="121">
        <f t="shared" ca="1" si="65"/>
        <v>0</v>
      </c>
      <c r="AC46" s="105">
        <f ca="1">IF(AC$16&gt;0,
(
MAX('1ª EVA'!AC44,'1ª EVA'!AD44)*'1ª EVA'!$AC$13 +
'2ª EVA-solo'!AC46*'2ª EVA-solo'!$AC$13
)
/('1ª EVA'!$AC$13+'2ª EVA-solo'!$AC$13),
"")</f>
        <v>0</v>
      </c>
      <c r="AD46" s="122"/>
      <c r="AE46" s="105" t="str">
        <f>IF(AE$16&gt;0,
(
MAX('1ª EVA'!AE44,'1ª EVA'!AF44)*'1ª EVA'!$AE$13 +
'2ª EVA-solo'!AE46*'2ª EVA-solo'!$AE$13
)
/('1ª EVA'!$AE$13+'2ª EVA-solo'!$AE$13),
"")</f>
        <v/>
      </c>
      <c r="AF46" s="122"/>
      <c r="AG46" s="105">
        <f ca="1">IF(AG$16&gt;0,
(
MAX('1ª EVA'!AG44,'1ª EVA'!AH44)*'1ª EVA'!$AG$13 +
'2ª EVA-solo'!AG46*'2ª EVA-solo'!$AG$13
)
/('1ª EVA'!$AG$13+'2ª EVA-solo'!$AG$13),
"")</f>
        <v>0</v>
      </c>
      <c r="AH46" s="122"/>
      <c r="AI46" s="105">
        <f ca="1">IF(AI$16&gt;0,
(
MAX('1ª EVA'!AI44,'1ª EVA'!AJ44)*'1ª EVA'!$AI$13 +
'2ª EVA-solo'!AI46*'2ª EVA-solo'!$AI$13
)
/('1ª EVA'!$AI$13+'2ª EVA-solo'!$AI$13),
"")</f>
        <v>0</v>
      </c>
      <c r="AJ46" s="122"/>
      <c r="AK46" s="105">
        <f ca="1">IF(AK$16&gt;0,
(
MAX('1ª EVA'!AK44,'1ª EVA'!AL44)*'1ª EVA'!$AK$13 +
'2ª EVA-solo'!AK46*'2ª EVA-solo'!$AK$13
)
/('1ª EVA'!$AK$13+'2ª EVA-solo'!$AK$13),
"")</f>
        <v>0</v>
      </c>
      <c r="AL46" s="122"/>
      <c r="AM46" s="105" t="str">
        <f>IF(AM$16&gt;0,
(
MAX('1ª EVA'!AM44,'1ª EVA'!AN44)*'1ª EVA'!$AM$13 +
'2ª EVA-solo'!AM46*'2ª EVA-solo'!$AM$13
)
/('1ª EVA'!$AM$13+'2ª EVA-solo'!$AM$13),
"")</f>
        <v/>
      </c>
      <c r="AN46" s="122"/>
      <c r="AO46" s="121">
        <f t="shared" ca="1" si="66"/>
        <v>0</v>
      </c>
      <c r="AP46" s="105">
        <f ca="1">IF(AP$16&gt;0,
(
MAX('1ª EVA'!AP44,'1ª EVA'!AQ44)*'1ª EVA'!AP$13 +
'2ª EVA-solo'!AP46*'2ª EVA-solo'!AP$13
)
/('1ª EVA'!AP$13+'2ª EVA-solo'!AP$13),
"")</f>
        <v>0</v>
      </c>
      <c r="AQ46" s="122"/>
      <c r="AR46" s="105">
        <f ca="1">IF(AR$16&gt;0,
(
MAX('1ª EVA'!AR44,'1ª EVA'!AS44)*'1ª EVA'!AR$13 +
'2ª EVA-solo'!AR46*'2ª EVA-solo'!AR$13
)
/('1ª EVA'!AR$13+'2ª EVA-solo'!AR$13),
"")</f>
        <v>0</v>
      </c>
      <c r="AS46" s="122"/>
      <c r="AT46" s="105" t="str">
        <f>IF(AT$16&gt;0,
(
MAX('1ª EVA'!AT44,'1ª EVA'!AU44)*'1ª EVA'!AT$13 +
'2ª EVA-solo'!AT46*'2ª EVA-solo'!AT$13
)
/('1ª EVA'!AT$13+'2ª EVA-solo'!AT$13),
"")</f>
        <v/>
      </c>
      <c r="AU46" s="122"/>
      <c r="AV46" s="105">
        <f ca="1">IF(AV$16&gt;0,
(
MAX('1ª EVA'!AV44,'1ª EVA'!AW44)*'1ª EVA'!AV$13 +
'2ª EVA-solo'!AV46*'2ª EVA-solo'!AV$13
)
/('1ª EVA'!AV$13+'2ª EVA-solo'!AV$13),
"")</f>
        <v>0</v>
      </c>
      <c r="AW46" s="122"/>
      <c r="AX46" s="105" t="str">
        <f>IF(AX$16&gt;0,
(
MAX('1ª EVA'!AX44,'1ª EVA'!AY44)*'1ª EVA'!AX$13 +
'2ª EVA-solo'!AX46*'2ª EVA-solo'!AX$13
)
/('1ª EVA'!AX$13+'2ª EVA-solo'!AX$13),
"")</f>
        <v/>
      </c>
      <c r="AY46" s="122"/>
      <c r="AZ46" s="105" t="str">
        <f>IF(AZ$16&gt;0,
(
MAX('1ª EVA'!AZ44,'1ª EVA'!BA44)*'1ª EVA'!AZ$13 +
'2ª EVA-solo'!AZ46*'2ª EVA-solo'!AZ$13
)
/('1ª EVA'!AZ$13+'2ª EVA-solo'!AZ$13),
"")</f>
        <v/>
      </c>
      <c r="BA46" s="122"/>
      <c r="BB46" s="121">
        <f t="shared" ca="1" si="67"/>
        <v>0</v>
      </c>
      <c r="BC46" s="105">
        <f ca="1">IF(BC$16&gt;0,
(
MAX('1ª EVA'!BC44,'1ª EVA'!BD44)*'1ª EVA'!BC$13 +
'2ª EVA-solo'!BC46*'2ª EVA-solo'!BC$13
)
/('1ª EVA'!BC$13+'2ª EVA-solo'!BC$13),
"")</f>
        <v>0</v>
      </c>
      <c r="BD46" s="122"/>
      <c r="BE46" s="105" t="str">
        <f>IF(BE$16&gt;0,
(
MAX('1ª EVA'!BE44,'1ª EVA'!BF44)*'1ª EVA'!BE$13 +
'2ª EVA-solo'!BE46*'2ª EVA-solo'!BE$13
)
/('1ª EVA'!BE$13+'2ª EVA-solo'!BE$13),
"")</f>
        <v/>
      </c>
      <c r="BF46" s="122"/>
      <c r="BG46" s="105" t="str">
        <f>IF(BG$16&gt;0,
(
MAX('1ª EVA'!BG44,'1ª EVA'!BH44)*'1ª EVA'!BG$13 +
'2ª EVA-solo'!BG46*'2ª EVA-solo'!BG$13
)
/('1ª EVA'!BG$13+'2ª EVA-solo'!BG$13),
"")</f>
        <v/>
      </c>
      <c r="BH46" s="122"/>
      <c r="BI46" s="105">
        <f ca="1">IF(BI$16&gt;0,
(
MAX('1ª EVA'!BI44,'1ª EVA'!BJ44)*'1ª EVA'!BI$13 +
'2ª EVA-solo'!BI46*'2ª EVA-solo'!BI$13
)
/('1ª EVA'!BI$13+'2ª EVA-solo'!BI$13),
"")</f>
        <v>0</v>
      </c>
      <c r="BJ46" s="122"/>
      <c r="BK46" s="105" t="str">
        <f>IF(BK$16&gt;0,
(
MAX('1ª EVA'!BK44,'1ª EVA'!BL44)*'1ª EVA'!BK$13 +
'2ª EVA-solo'!BK46*'2ª EVA-solo'!BK$13
)
/('1ª EVA'!BK$13+'2ª EVA-solo'!BK$13),
"")</f>
        <v/>
      </c>
      <c r="BL46" s="122"/>
      <c r="BM46" s="105" t="str">
        <f>IF(BM$16&gt;0,
(
MAX('1ª EVA'!BM44,'1ª EVA'!BN44)*'1ª EVA'!BM$13 +
'2ª EVA-solo'!BM46*'2ª EVA-solo'!BM$13
)
/('1ª EVA'!BM$13+'2ª EVA-solo'!BM$13),
"")</f>
        <v/>
      </c>
      <c r="BN46" s="122"/>
      <c r="BO46" s="121">
        <f t="shared" ca="1" si="68"/>
        <v>0</v>
      </c>
      <c r="BP46" s="105">
        <f ca="1">IF(BP$16&gt;0,
(
MAX('1ª EVA'!BP44,'1ª EVA'!BQ44)*'1ª EVA'!BP$13 +
'2ª EVA-solo'!BP46*'2ª EVA-solo'!BP$13
)
/('1ª EVA'!BP$13+'2ª EVA-solo'!BP$13),
"")</f>
        <v>0</v>
      </c>
      <c r="BQ46" s="122"/>
      <c r="BR46" s="105" t="str">
        <f>IF(BR$16&gt;0,
(
MAX('1ª EVA'!BR44,'1ª EVA'!BS44)*'1ª EVA'!BR$13 +
'2ª EVA-solo'!BR46*'2ª EVA-solo'!BR$13
)
/('1ª EVA'!BR$13+'2ª EVA-solo'!BR$13),
"")</f>
        <v/>
      </c>
      <c r="BS46" s="122"/>
      <c r="BT46" s="105" t="str">
        <f>IF(BT$16&gt;0,
(
MAX('1ª EVA'!BT44,'1ª EVA'!BU44)*'1ª EVA'!BT$13 +
'2ª EVA-solo'!BT46*'2ª EVA-solo'!BT$13
)
/('1ª EVA'!BT$13+'2ª EVA-solo'!BT$13),
"")</f>
        <v/>
      </c>
      <c r="BU46" s="122"/>
      <c r="BV46" s="105" t="str">
        <f>IF(BV$16&gt;0,
(
MAX('1ª EVA'!BV44,'1ª EVA'!BW44)*'1ª EVA'!BV$13 +
'2ª EVA-solo'!BV46*'2ª EVA-solo'!BV$13
)
/('1ª EVA'!BV$13+'2ª EVA-solo'!BV$13),
"")</f>
        <v/>
      </c>
      <c r="BW46" s="122"/>
      <c r="BX46" s="105" t="str">
        <f>IF(BX$16&gt;0,
(
MAX('1ª EVA'!BX44,'1ª EVA'!BY44)*'1ª EVA'!BX$13 +
'2ª EVA-solo'!BX46*'2ª EVA-solo'!BX$13
)
/('1ª EVA'!BX$13+'2ª EVA-solo'!BX$13),
"")</f>
        <v/>
      </c>
      <c r="BY46" s="122"/>
      <c r="BZ46" s="105" t="str">
        <f>IF(BZ$16&gt;0,
(
MAX('1ª EVA'!BZ44,'1ª EVA'!CA44)*'1ª EVA'!BZ$13 +
'2ª EVA-solo'!BZ46*'2ª EVA-solo'!BZ$13
)
/('1ª EVA'!BZ$13+'2ª EVA-solo'!BZ$13),
"")</f>
        <v/>
      </c>
      <c r="CA46" s="122"/>
      <c r="CB46" s="136">
        <f t="shared" ca="1" si="69"/>
        <v>0</v>
      </c>
    </row>
    <row r="47" spans="1:80" ht="17.399999999999999">
      <c r="A47" s="65" t="str">
        <v>Alumn 27</v>
      </c>
      <c r="B47" s="121">
        <f t="shared" ca="1" si="63"/>
        <v>0</v>
      </c>
      <c r="C47" s="105">
        <f ca="1">IFERROR(IF(C$16&gt;0,(
   MAX('1ª EVA'!C45,'1ª EVA'!D45)*'1ª EVA'!C$13 +
   '2ª EVA-solo'!C47*'2ª EVA-solo'!C$13
)
/('1ª EVA'!C$13+'2ª EVA-solo'!C$13),""),"")</f>
        <v>0</v>
      </c>
      <c r="D47" s="122"/>
      <c r="E47" s="105">
        <f ca="1">IFERROR(IF(E$16&gt;0,(
   MAX('1ª EVA'!E45,'1ª EVA'!F45)*'1ª EVA'!E$13 +
   '2ª EVA-solo'!E47*'2ª EVA-solo'!E$13
)
/('1ª EVA'!E$13+'2ª EVA-solo'!E$13),""),"")</f>
        <v>0</v>
      </c>
      <c r="F47" s="122"/>
      <c r="G47" s="105">
        <f ca="1">IFERROR(IF(G$16&gt;0,(
   MAX('1ª EVA'!G45,'1ª EVA'!H45)*'1ª EVA'!G$13 +
   '2ª EVA-solo'!G47*'2ª EVA-solo'!G$13
)
/('1ª EVA'!G$13+'2ª EVA-solo'!G$13),""),"")</f>
        <v>0</v>
      </c>
      <c r="H47" s="122"/>
      <c r="I47" s="105">
        <f ca="1">IFERROR(IF(I$16&gt;0,(
   MAX('1ª EVA'!I45,'1ª EVA'!J45)*'1ª EVA'!I$13 +
   '2ª EVA-solo'!I47*'2ª EVA-solo'!I$13
)
/('1ª EVA'!I$13+'2ª EVA-solo'!I$13),""),"")</f>
        <v>0</v>
      </c>
      <c r="J47" s="122"/>
      <c r="K47" s="105">
        <f ca="1">IFERROR(IF(K$16&gt;0,(
   MAX('1ª EVA'!K45,'1ª EVA'!L45)*'1ª EVA'!K$13 +
   '2ª EVA-solo'!K47*'2ª EVA-solo'!K$13
)
/('1ª EVA'!K$13+'2ª EVA-solo'!K$13),""),"")</f>
        <v>0</v>
      </c>
      <c r="L47" s="122"/>
      <c r="M47" s="105" t="str">
        <f>IFERROR(IF(M$16&gt;0,(
   MAX('1ª EVA'!M45,'1ª EVA'!N45)*'1ª EVA'!M$13 +
   '2ª EVA-solo'!M47*'2ª EVA-solo'!M$13
)
/('1ª EVA'!M$13+'2ª EVA-solo'!M$13),""),"")</f>
        <v/>
      </c>
      <c r="N47" s="122"/>
      <c r="O47" s="121">
        <f t="shared" ca="1" si="64"/>
        <v>0</v>
      </c>
      <c r="P47" s="105">
        <f ca="1">IF(P$16&gt;0,(
   MAX('1ª EVA'!P45,'1ª EVA'!Q45)*'1ª EVA'!$P$13 +
   '2ª EVA-solo'!P47*'2ª EVA-solo'!$P$13
)
/('1ª EVA'!$P$13 + '2ª EVA-solo'!$P$13),"")</f>
        <v>0</v>
      </c>
      <c r="Q47" s="122"/>
      <c r="R47" s="105">
        <f ca="1">IF(R$16&gt;0,(
   MAX('1ª EVA'!R45,'1ª EVA'!S45)*'1ª EVA'!$R$13 +
   '2ª EVA-solo'!R47*'2ª EVA-solo'!$R$13
)
/('1ª EVA'!$R$13 + '2ª EVA-solo'!$R$13),"")</f>
        <v>0</v>
      </c>
      <c r="S47" s="122"/>
      <c r="T47" s="105">
        <f ca="1">IF(T$16&gt;0,(
   MAX('1ª EVA'!T45,'1ª EVA'!U45)*'1ª EVA'!$T$13 +
   '2ª EVA-solo'!T47*'2ª EVA-solo'!$T$13
)
/('1ª EVA'!$T$13 + '2ª EVA-solo'!$T$13),"")</f>
        <v>0</v>
      </c>
      <c r="U47" s="122"/>
      <c r="V47" s="105">
        <f ca="1">IF(V$16&gt;0,(
   MAX('1ª EVA'!V45,'1ª EVA'!W45)*'1ª EVA'!$V$13 +
   '2ª EVA-solo'!V47*'2ª EVA-solo'!$V$13
)
/('1ª EVA'!$V$13 + '2ª EVA-solo'!$V$13),"")</f>
        <v>0</v>
      </c>
      <c r="W47" s="122"/>
      <c r="X47" s="105">
        <f ca="1">IF(X$16&gt;0,(
   MAX('1ª EVA'!X45,'1ª EVA'!Y45)*'1ª EVA'!$X$13 +
   '2ª EVA-solo'!X47*'2ª EVA-solo'!$X$13
)
/('1ª EVA'!$X$13 + '2ª EVA-solo'!$X$13),"")</f>
        <v>0</v>
      </c>
      <c r="Y47" s="122"/>
      <c r="Z47" s="105" t="str">
        <f>IF(Z$16&gt;0,(
   MAX('1ª EVA'!Z45,'1ª EVA'!AA45)*'1ª EVA'!$Z$13 +
   '2ª EVA-solo'!Z47*'2ª EVA-solo'!$Z$13
)
/('1ª EVA'!$Z$13+'2ª EVA-solo'!$Z$13),"")</f>
        <v/>
      </c>
      <c r="AA47" s="122"/>
      <c r="AB47" s="121">
        <f t="shared" ca="1" si="65"/>
        <v>0</v>
      </c>
      <c r="AC47" s="105">
        <f ca="1">IF(AC$16&gt;0,
(
MAX('1ª EVA'!AC45,'1ª EVA'!AD45)*'1ª EVA'!$AC$13 +
'2ª EVA-solo'!AC47*'2ª EVA-solo'!$AC$13
)
/('1ª EVA'!$AC$13+'2ª EVA-solo'!$AC$13),
"")</f>
        <v>0</v>
      </c>
      <c r="AD47" s="122"/>
      <c r="AE47" s="105" t="str">
        <f>IF(AE$16&gt;0,
(
MAX('1ª EVA'!AE45,'1ª EVA'!AF45)*'1ª EVA'!$AE$13 +
'2ª EVA-solo'!AE47*'2ª EVA-solo'!$AE$13
)
/('1ª EVA'!$AE$13+'2ª EVA-solo'!$AE$13),
"")</f>
        <v/>
      </c>
      <c r="AF47" s="122"/>
      <c r="AG47" s="105">
        <f ca="1">IF(AG$16&gt;0,
(
MAX('1ª EVA'!AG45,'1ª EVA'!AH45)*'1ª EVA'!$AG$13 +
'2ª EVA-solo'!AG47*'2ª EVA-solo'!$AG$13
)
/('1ª EVA'!$AG$13+'2ª EVA-solo'!$AG$13),
"")</f>
        <v>0</v>
      </c>
      <c r="AH47" s="122"/>
      <c r="AI47" s="105">
        <f ca="1">IF(AI$16&gt;0,
(
MAX('1ª EVA'!AI45,'1ª EVA'!AJ45)*'1ª EVA'!$AI$13 +
'2ª EVA-solo'!AI47*'2ª EVA-solo'!$AI$13
)
/('1ª EVA'!$AI$13+'2ª EVA-solo'!$AI$13),
"")</f>
        <v>0</v>
      </c>
      <c r="AJ47" s="122"/>
      <c r="AK47" s="105">
        <f ca="1">IF(AK$16&gt;0,
(
MAX('1ª EVA'!AK45,'1ª EVA'!AL45)*'1ª EVA'!$AK$13 +
'2ª EVA-solo'!AK47*'2ª EVA-solo'!$AK$13
)
/('1ª EVA'!$AK$13+'2ª EVA-solo'!$AK$13),
"")</f>
        <v>0</v>
      </c>
      <c r="AL47" s="122"/>
      <c r="AM47" s="105" t="str">
        <f>IF(AM$16&gt;0,
(
MAX('1ª EVA'!AM45,'1ª EVA'!AN45)*'1ª EVA'!$AM$13 +
'2ª EVA-solo'!AM47*'2ª EVA-solo'!$AM$13
)
/('1ª EVA'!$AM$13+'2ª EVA-solo'!$AM$13),
"")</f>
        <v/>
      </c>
      <c r="AN47" s="122"/>
      <c r="AO47" s="121">
        <f t="shared" ca="1" si="66"/>
        <v>0</v>
      </c>
      <c r="AP47" s="105">
        <f ca="1">IF(AP$16&gt;0,
(
MAX('1ª EVA'!AP45,'1ª EVA'!AQ45)*'1ª EVA'!AP$13 +
'2ª EVA-solo'!AP47*'2ª EVA-solo'!AP$13
)
/('1ª EVA'!AP$13+'2ª EVA-solo'!AP$13),
"")</f>
        <v>0</v>
      </c>
      <c r="AQ47" s="122"/>
      <c r="AR47" s="105">
        <f ca="1">IF(AR$16&gt;0,
(
MAX('1ª EVA'!AR45,'1ª EVA'!AS45)*'1ª EVA'!AR$13 +
'2ª EVA-solo'!AR47*'2ª EVA-solo'!AR$13
)
/('1ª EVA'!AR$13+'2ª EVA-solo'!AR$13),
"")</f>
        <v>0</v>
      </c>
      <c r="AS47" s="122"/>
      <c r="AT47" s="105" t="str">
        <f>IF(AT$16&gt;0,
(
MAX('1ª EVA'!AT45,'1ª EVA'!AU45)*'1ª EVA'!AT$13 +
'2ª EVA-solo'!AT47*'2ª EVA-solo'!AT$13
)
/('1ª EVA'!AT$13+'2ª EVA-solo'!AT$13),
"")</f>
        <v/>
      </c>
      <c r="AU47" s="122"/>
      <c r="AV47" s="105">
        <f ca="1">IF(AV$16&gt;0,
(
MAX('1ª EVA'!AV45,'1ª EVA'!AW45)*'1ª EVA'!AV$13 +
'2ª EVA-solo'!AV47*'2ª EVA-solo'!AV$13
)
/('1ª EVA'!AV$13+'2ª EVA-solo'!AV$13),
"")</f>
        <v>0</v>
      </c>
      <c r="AW47" s="122"/>
      <c r="AX47" s="105" t="str">
        <f>IF(AX$16&gt;0,
(
MAX('1ª EVA'!AX45,'1ª EVA'!AY45)*'1ª EVA'!AX$13 +
'2ª EVA-solo'!AX47*'2ª EVA-solo'!AX$13
)
/('1ª EVA'!AX$13+'2ª EVA-solo'!AX$13),
"")</f>
        <v/>
      </c>
      <c r="AY47" s="122"/>
      <c r="AZ47" s="105" t="str">
        <f>IF(AZ$16&gt;0,
(
MAX('1ª EVA'!AZ45,'1ª EVA'!BA45)*'1ª EVA'!AZ$13 +
'2ª EVA-solo'!AZ47*'2ª EVA-solo'!AZ$13
)
/('1ª EVA'!AZ$13+'2ª EVA-solo'!AZ$13),
"")</f>
        <v/>
      </c>
      <c r="BA47" s="122"/>
      <c r="BB47" s="121">
        <f t="shared" ca="1" si="67"/>
        <v>0</v>
      </c>
      <c r="BC47" s="105">
        <f ca="1">IF(BC$16&gt;0,
(
MAX('1ª EVA'!BC45,'1ª EVA'!BD45)*'1ª EVA'!BC$13 +
'2ª EVA-solo'!BC47*'2ª EVA-solo'!BC$13
)
/('1ª EVA'!BC$13+'2ª EVA-solo'!BC$13),
"")</f>
        <v>0</v>
      </c>
      <c r="BD47" s="122"/>
      <c r="BE47" s="105" t="str">
        <f>IF(BE$16&gt;0,
(
MAX('1ª EVA'!BE45,'1ª EVA'!BF45)*'1ª EVA'!BE$13 +
'2ª EVA-solo'!BE47*'2ª EVA-solo'!BE$13
)
/('1ª EVA'!BE$13+'2ª EVA-solo'!BE$13),
"")</f>
        <v/>
      </c>
      <c r="BF47" s="122"/>
      <c r="BG47" s="105" t="str">
        <f>IF(BG$16&gt;0,
(
MAX('1ª EVA'!BG45,'1ª EVA'!BH45)*'1ª EVA'!BG$13 +
'2ª EVA-solo'!BG47*'2ª EVA-solo'!BG$13
)
/('1ª EVA'!BG$13+'2ª EVA-solo'!BG$13),
"")</f>
        <v/>
      </c>
      <c r="BH47" s="122"/>
      <c r="BI47" s="105">
        <f ca="1">IF(BI$16&gt;0,
(
MAX('1ª EVA'!BI45,'1ª EVA'!BJ45)*'1ª EVA'!BI$13 +
'2ª EVA-solo'!BI47*'2ª EVA-solo'!BI$13
)
/('1ª EVA'!BI$13+'2ª EVA-solo'!BI$13),
"")</f>
        <v>0</v>
      </c>
      <c r="BJ47" s="122"/>
      <c r="BK47" s="105" t="str">
        <f>IF(BK$16&gt;0,
(
MAX('1ª EVA'!BK45,'1ª EVA'!BL45)*'1ª EVA'!BK$13 +
'2ª EVA-solo'!BK47*'2ª EVA-solo'!BK$13
)
/('1ª EVA'!BK$13+'2ª EVA-solo'!BK$13),
"")</f>
        <v/>
      </c>
      <c r="BL47" s="122"/>
      <c r="BM47" s="105" t="str">
        <f>IF(BM$16&gt;0,
(
MAX('1ª EVA'!BM45,'1ª EVA'!BN45)*'1ª EVA'!BM$13 +
'2ª EVA-solo'!BM47*'2ª EVA-solo'!BM$13
)
/('1ª EVA'!BM$13+'2ª EVA-solo'!BM$13),
"")</f>
        <v/>
      </c>
      <c r="BN47" s="122"/>
      <c r="BO47" s="121">
        <f t="shared" ca="1" si="68"/>
        <v>0</v>
      </c>
      <c r="BP47" s="105">
        <f ca="1">IF(BP$16&gt;0,
(
MAX('1ª EVA'!BP45,'1ª EVA'!BQ45)*'1ª EVA'!BP$13 +
'2ª EVA-solo'!BP47*'2ª EVA-solo'!BP$13
)
/('1ª EVA'!BP$13+'2ª EVA-solo'!BP$13),
"")</f>
        <v>0</v>
      </c>
      <c r="BQ47" s="122"/>
      <c r="BR47" s="105" t="str">
        <f>IF(BR$16&gt;0,
(
MAX('1ª EVA'!BR45,'1ª EVA'!BS45)*'1ª EVA'!BR$13 +
'2ª EVA-solo'!BR47*'2ª EVA-solo'!BR$13
)
/('1ª EVA'!BR$13+'2ª EVA-solo'!BR$13),
"")</f>
        <v/>
      </c>
      <c r="BS47" s="122"/>
      <c r="BT47" s="105" t="str">
        <f>IF(BT$16&gt;0,
(
MAX('1ª EVA'!BT45,'1ª EVA'!BU45)*'1ª EVA'!BT$13 +
'2ª EVA-solo'!BT47*'2ª EVA-solo'!BT$13
)
/('1ª EVA'!BT$13+'2ª EVA-solo'!BT$13),
"")</f>
        <v/>
      </c>
      <c r="BU47" s="122"/>
      <c r="BV47" s="105" t="str">
        <f>IF(BV$16&gt;0,
(
MAX('1ª EVA'!BV45,'1ª EVA'!BW45)*'1ª EVA'!BV$13 +
'2ª EVA-solo'!BV47*'2ª EVA-solo'!BV$13
)
/('1ª EVA'!BV$13+'2ª EVA-solo'!BV$13),
"")</f>
        <v/>
      </c>
      <c r="BW47" s="122"/>
      <c r="BX47" s="105" t="str">
        <f>IF(BX$16&gt;0,
(
MAX('1ª EVA'!BX45,'1ª EVA'!BY45)*'1ª EVA'!BX$13 +
'2ª EVA-solo'!BX47*'2ª EVA-solo'!BX$13
)
/('1ª EVA'!BX$13+'2ª EVA-solo'!BX$13),
"")</f>
        <v/>
      </c>
      <c r="BY47" s="122"/>
      <c r="BZ47" s="105" t="str">
        <f>IF(BZ$16&gt;0,
(
MAX('1ª EVA'!BZ45,'1ª EVA'!CA45)*'1ª EVA'!BZ$13 +
'2ª EVA-solo'!BZ47*'2ª EVA-solo'!BZ$13
)
/('1ª EVA'!BZ$13+'2ª EVA-solo'!BZ$13),
"")</f>
        <v/>
      </c>
      <c r="CA47" s="122"/>
      <c r="CB47" s="136">
        <f t="shared" ca="1" si="69"/>
        <v>0</v>
      </c>
    </row>
    <row r="48" spans="1:80" ht="17.399999999999999">
      <c r="A48" s="65" t="str">
        <v>Alumn 28</v>
      </c>
      <c r="B48" s="121">
        <f t="shared" ca="1" si="63"/>
        <v>0</v>
      </c>
      <c r="C48" s="105">
        <f ca="1">IFERROR(IF(C$16&gt;0,(
   MAX('1ª EVA'!C46,'1ª EVA'!D46)*'1ª EVA'!C$13 +
   '2ª EVA-solo'!C48*'2ª EVA-solo'!C$13
)
/('1ª EVA'!C$13+'2ª EVA-solo'!C$13),""),"")</f>
        <v>0</v>
      </c>
      <c r="D48" s="122"/>
      <c r="E48" s="105">
        <f ca="1">IFERROR(IF(E$16&gt;0,(
   MAX('1ª EVA'!E46,'1ª EVA'!F46)*'1ª EVA'!E$13 +
   '2ª EVA-solo'!E48*'2ª EVA-solo'!E$13
)
/('1ª EVA'!E$13+'2ª EVA-solo'!E$13),""),"")</f>
        <v>0</v>
      </c>
      <c r="F48" s="122"/>
      <c r="G48" s="105">
        <f ca="1">IFERROR(IF(G$16&gt;0,(
   MAX('1ª EVA'!G46,'1ª EVA'!H46)*'1ª EVA'!G$13 +
   '2ª EVA-solo'!G48*'2ª EVA-solo'!G$13
)
/('1ª EVA'!G$13+'2ª EVA-solo'!G$13),""),"")</f>
        <v>0</v>
      </c>
      <c r="H48" s="122"/>
      <c r="I48" s="105">
        <f ca="1">IFERROR(IF(I$16&gt;0,(
   MAX('1ª EVA'!I46,'1ª EVA'!J46)*'1ª EVA'!I$13 +
   '2ª EVA-solo'!I48*'2ª EVA-solo'!I$13
)
/('1ª EVA'!I$13+'2ª EVA-solo'!I$13),""),"")</f>
        <v>0</v>
      </c>
      <c r="J48" s="122"/>
      <c r="K48" s="105">
        <f ca="1">IFERROR(IF(K$16&gt;0,(
   MAX('1ª EVA'!K46,'1ª EVA'!L46)*'1ª EVA'!K$13 +
   '2ª EVA-solo'!K48*'2ª EVA-solo'!K$13
)
/('1ª EVA'!K$13+'2ª EVA-solo'!K$13),""),"")</f>
        <v>0</v>
      </c>
      <c r="L48" s="122"/>
      <c r="M48" s="105" t="str">
        <f>IFERROR(IF(M$16&gt;0,(
   MAX('1ª EVA'!M46,'1ª EVA'!N46)*'1ª EVA'!M$13 +
   '2ª EVA-solo'!M48*'2ª EVA-solo'!M$13
)
/('1ª EVA'!M$13+'2ª EVA-solo'!M$13),""),"")</f>
        <v/>
      </c>
      <c r="N48" s="122"/>
      <c r="O48" s="121">
        <f t="shared" ca="1" si="64"/>
        <v>0</v>
      </c>
      <c r="P48" s="105">
        <f ca="1">IF(P$16&gt;0,(
   MAX('1ª EVA'!P46,'1ª EVA'!Q46)*'1ª EVA'!$P$13 +
   '2ª EVA-solo'!P48*'2ª EVA-solo'!$P$13
)
/('1ª EVA'!$P$13 + '2ª EVA-solo'!$P$13),"")</f>
        <v>0</v>
      </c>
      <c r="Q48" s="122"/>
      <c r="R48" s="105">
        <f ca="1">IF(R$16&gt;0,(
   MAX('1ª EVA'!R46,'1ª EVA'!S46)*'1ª EVA'!$R$13 +
   '2ª EVA-solo'!R48*'2ª EVA-solo'!$R$13
)
/('1ª EVA'!$R$13 + '2ª EVA-solo'!$R$13),"")</f>
        <v>0</v>
      </c>
      <c r="S48" s="122"/>
      <c r="T48" s="105">
        <f ca="1">IF(T$16&gt;0,(
   MAX('1ª EVA'!T46,'1ª EVA'!U46)*'1ª EVA'!$T$13 +
   '2ª EVA-solo'!T48*'2ª EVA-solo'!$T$13
)
/('1ª EVA'!$T$13 + '2ª EVA-solo'!$T$13),"")</f>
        <v>0</v>
      </c>
      <c r="U48" s="122"/>
      <c r="V48" s="105">
        <f ca="1">IF(V$16&gt;0,(
   MAX('1ª EVA'!V46,'1ª EVA'!W46)*'1ª EVA'!$V$13 +
   '2ª EVA-solo'!V48*'2ª EVA-solo'!$V$13
)
/('1ª EVA'!$V$13 + '2ª EVA-solo'!$V$13),"")</f>
        <v>0</v>
      </c>
      <c r="W48" s="122"/>
      <c r="X48" s="105">
        <f ca="1">IF(X$16&gt;0,(
   MAX('1ª EVA'!X46,'1ª EVA'!Y46)*'1ª EVA'!$X$13 +
   '2ª EVA-solo'!X48*'2ª EVA-solo'!$X$13
)
/('1ª EVA'!$X$13 + '2ª EVA-solo'!$X$13),"")</f>
        <v>0</v>
      </c>
      <c r="Y48" s="122"/>
      <c r="Z48" s="105" t="str">
        <f>IF(Z$16&gt;0,(
   MAX('1ª EVA'!Z46,'1ª EVA'!AA46)*'1ª EVA'!$Z$13 +
   '2ª EVA-solo'!Z48*'2ª EVA-solo'!$Z$13
)
/('1ª EVA'!$Z$13+'2ª EVA-solo'!$Z$13),"")</f>
        <v/>
      </c>
      <c r="AA48" s="122"/>
      <c r="AB48" s="121">
        <f t="shared" ca="1" si="65"/>
        <v>0</v>
      </c>
      <c r="AC48" s="105">
        <f ca="1">IF(AC$16&gt;0,
(
MAX('1ª EVA'!AC46,'1ª EVA'!AD46)*'1ª EVA'!$AC$13 +
'2ª EVA-solo'!AC48*'2ª EVA-solo'!$AC$13
)
/('1ª EVA'!$AC$13+'2ª EVA-solo'!$AC$13),
"")</f>
        <v>0</v>
      </c>
      <c r="AD48" s="122"/>
      <c r="AE48" s="105" t="str">
        <f>IF(AE$16&gt;0,
(
MAX('1ª EVA'!AE46,'1ª EVA'!AF46)*'1ª EVA'!$AE$13 +
'2ª EVA-solo'!AE48*'2ª EVA-solo'!$AE$13
)
/('1ª EVA'!$AE$13+'2ª EVA-solo'!$AE$13),
"")</f>
        <v/>
      </c>
      <c r="AF48" s="122"/>
      <c r="AG48" s="105">
        <f ca="1">IF(AG$16&gt;0,
(
MAX('1ª EVA'!AG46,'1ª EVA'!AH46)*'1ª EVA'!$AG$13 +
'2ª EVA-solo'!AG48*'2ª EVA-solo'!$AG$13
)
/('1ª EVA'!$AG$13+'2ª EVA-solo'!$AG$13),
"")</f>
        <v>0</v>
      </c>
      <c r="AH48" s="122"/>
      <c r="AI48" s="105">
        <f ca="1">IF(AI$16&gt;0,
(
MAX('1ª EVA'!AI46,'1ª EVA'!AJ46)*'1ª EVA'!$AI$13 +
'2ª EVA-solo'!AI48*'2ª EVA-solo'!$AI$13
)
/('1ª EVA'!$AI$13+'2ª EVA-solo'!$AI$13),
"")</f>
        <v>0</v>
      </c>
      <c r="AJ48" s="122"/>
      <c r="AK48" s="105">
        <f ca="1">IF(AK$16&gt;0,
(
MAX('1ª EVA'!AK46,'1ª EVA'!AL46)*'1ª EVA'!$AK$13 +
'2ª EVA-solo'!AK48*'2ª EVA-solo'!$AK$13
)
/('1ª EVA'!$AK$13+'2ª EVA-solo'!$AK$13),
"")</f>
        <v>0</v>
      </c>
      <c r="AL48" s="122"/>
      <c r="AM48" s="105" t="str">
        <f>IF(AM$16&gt;0,
(
MAX('1ª EVA'!AM46,'1ª EVA'!AN46)*'1ª EVA'!$AM$13 +
'2ª EVA-solo'!AM48*'2ª EVA-solo'!$AM$13
)
/('1ª EVA'!$AM$13+'2ª EVA-solo'!$AM$13),
"")</f>
        <v/>
      </c>
      <c r="AN48" s="122"/>
      <c r="AO48" s="121">
        <f t="shared" ca="1" si="66"/>
        <v>0</v>
      </c>
      <c r="AP48" s="105">
        <f ca="1">IF(AP$16&gt;0,
(
MAX('1ª EVA'!AP46,'1ª EVA'!AQ46)*'1ª EVA'!AP$13 +
'2ª EVA-solo'!AP48*'2ª EVA-solo'!AP$13
)
/('1ª EVA'!AP$13+'2ª EVA-solo'!AP$13),
"")</f>
        <v>0</v>
      </c>
      <c r="AQ48" s="122"/>
      <c r="AR48" s="105">
        <f ca="1">IF(AR$16&gt;0,
(
MAX('1ª EVA'!AR46,'1ª EVA'!AS46)*'1ª EVA'!AR$13 +
'2ª EVA-solo'!AR48*'2ª EVA-solo'!AR$13
)
/('1ª EVA'!AR$13+'2ª EVA-solo'!AR$13),
"")</f>
        <v>0</v>
      </c>
      <c r="AS48" s="122"/>
      <c r="AT48" s="105" t="str">
        <f>IF(AT$16&gt;0,
(
MAX('1ª EVA'!AT46,'1ª EVA'!AU46)*'1ª EVA'!AT$13 +
'2ª EVA-solo'!AT48*'2ª EVA-solo'!AT$13
)
/('1ª EVA'!AT$13+'2ª EVA-solo'!AT$13),
"")</f>
        <v/>
      </c>
      <c r="AU48" s="122"/>
      <c r="AV48" s="105">
        <f ca="1">IF(AV$16&gt;0,
(
MAX('1ª EVA'!AV46,'1ª EVA'!AW46)*'1ª EVA'!AV$13 +
'2ª EVA-solo'!AV48*'2ª EVA-solo'!AV$13
)
/('1ª EVA'!AV$13+'2ª EVA-solo'!AV$13),
"")</f>
        <v>0</v>
      </c>
      <c r="AW48" s="122"/>
      <c r="AX48" s="105" t="str">
        <f>IF(AX$16&gt;0,
(
MAX('1ª EVA'!AX46,'1ª EVA'!AY46)*'1ª EVA'!AX$13 +
'2ª EVA-solo'!AX48*'2ª EVA-solo'!AX$13
)
/('1ª EVA'!AX$13+'2ª EVA-solo'!AX$13),
"")</f>
        <v/>
      </c>
      <c r="AY48" s="122"/>
      <c r="AZ48" s="105" t="str">
        <f>IF(AZ$16&gt;0,
(
MAX('1ª EVA'!AZ46,'1ª EVA'!BA46)*'1ª EVA'!AZ$13 +
'2ª EVA-solo'!AZ48*'2ª EVA-solo'!AZ$13
)
/('1ª EVA'!AZ$13+'2ª EVA-solo'!AZ$13),
"")</f>
        <v/>
      </c>
      <c r="BA48" s="122"/>
      <c r="BB48" s="121">
        <f t="shared" ca="1" si="67"/>
        <v>0</v>
      </c>
      <c r="BC48" s="105">
        <f ca="1">IF(BC$16&gt;0,
(
MAX('1ª EVA'!BC46,'1ª EVA'!BD46)*'1ª EVA'!BC$13 +
'2ª EVA-solo'!BC48*'2ª EVA-solo'!BC$13
)
/('1ª EVA'!BC$13+'2ª EVA-solo'!BC$13),
"")</f>
        <v>0</v>
      </c>
      <c r="BD48" s="122"/>
      <c r="BE48" s="105" t="str">
        <f>IF(BE$16&gt;0,
(
MAX('1ª EVA'!BE46,'1ª EVA'!BF46)*'1ª EVA'!BE$13 +
'2ª EVA-solo'!BE48*'2ª EVA-solo'!BE$13
)
/('1ª EVA'!BE$13+'2ª EVA-solo'!BE$13),
"")</f>
        <v/>
      </c>
      <c r="BF48" s="122"/>
      <c r="BG48" s="105" t="str">
        <f>IF(BG$16&gt;0,
(
MAX('1ª EVA'!BG46,'1ª EVA'!BH46)*'1ª EVA'!BG$13 +
'2ª EVA-solo'!BG48*'2ª EVA-solo'!BG$13
)
/('1ª EVA'!BG$13+'2ª EVA-solo'!BG$13),
"")</f>
        <v/>
      </c>
      <c r="BH48" s="122"/>
      <c r="BI48" s="105">
        <f ca="1">IF(BI$16&gt;0,
(
MAX('1ª EVA'!BI46,'1ª EVA'!BJ46)*'1ª EVA'!BI$13 +
'2ª EVA-solo'!BI48*'2ª EVA-solo'!BI$13
)
/('1ª EVA'!BI$13+'2ª EVA-solo'!BI$13),
"")</f>
        <v>0</v>
      </c>
      <c r="BJ48" s="122"/>
      <c r="BK48" s="105" t="str">
        <f>IF(BK$16&gt;0,
(
MAX('1ª EVA'!BK46,'1ª EVA'!BL46)*'1ª EVA'!BK$13 +
'2ª EVA-solo'!BK48*'2ª EVA-solo'!BK$13
)
/('1ª EVA'!BK$13+'2ª EVA-solo'!BK$13),
"")</f>
        <v/>
      </c>
      <c r="BL48" s="122"/>
      <c r="BM48" s="105" t="str">
        <f>IF(BM$16&gt;0,
(
MAX('1ª EVA'!BM46,'1ª EVA'!BN46)*'1ª EVA'!BM$13 +
'2ª EVA-solo'!BM48*'2ª EVA-solo'!BM$13
)
/('1ª EVA'!BM$13+'2ª EVA-solo'!BM$13),
"")</f>
        <v/>
      </c>
      <c r="BN48" s="122"/>
      <c r="BO48" s="121">
        <f t="shared" ca="1" si="68"/>
        <v>0</v>
      </c>
      <c r="BP48" s="105">
        <f ca="1">IF(BP$16&gt;0,
(
MAX('1ª EVA'!BP46,'1ª EVA'!BQ46)*'1ª EVA'!BP$13 +
'2ª EVA-solo'!BP48*'2ª EVA-solo'!BP$13
)
/('1ª EVA'!BP$13+'2ª EVA-solo'!BP$13),
"")</f>
        <v>0</v>
      </c>
      <c r="BQ48" s="122"/>
      <c r="BR48" s="105" t="str">
        <f>IF(BR$16&gt;0,
(
MAX('1ª EVA'!BR46,'1ª EVA'!BS46)*'1ª EVA'!BR$13 +
'2ª EVA-solo'!BR48*'2ª EVA-solo'!BR$13
)
/('1ª EVA'!BR$13+'2ª EVA-solo'!BR$13),
"")</f>
        <v/>
      </c>
      <c r="BS48" s="122"/>
      <c r="BT48" s="105" t="str">
        <f>IF(BT$16&gt;0,
(
MAX('1ª EVA'!BT46,'1ª EVA'!BU46)*'1ª EVA'!BT$13 +
'2ª EVA-solo'!BT48*'2ª EVA-solo'!BT$13
)
/('1ª EVA'!BT$13+'2ª EVA-solo'!BT$13),
"")</f>
        <v/>
      </c>
      <c r="BU48" s="122"/>
      <c r="BV48" s="105" t="str">
        <f>IF(BV$16&gt;0,
(
MAX('1ª EVA'!BV46,'1ª EVA'!BW46)*'1ª EVA'!BV$13 +
'2ª EVA-solo'!BV48*'2ª EVA-solo'!BV$13
)
/('1ª EVA'!BV$13+'2ª EVA-solo'!BV$13),
"")</f>
        <v/>
      </c>
      <c r="BW48" s="122"/>
      <c r="BX48" s="105" t="str">
        <f>IF(BX$16&gt;0,
(
MAX('1ª EVA'!BX46,'1ª EVA'!BY46)*'1ª EVA'!BX$13 +
'2ª EVA-solo'!BX48*'2ª EVA-solo'!BX$13
)
/('1ª EVA'!BX$13+'2ª EVA-solo'!BX$13),
"")</f>
        <v/>
      </c>
      <c r="BY48" s="122"/>
      <c r="BZ48" s="105" t="str">
        <f>IF(BZ$16&gt;0,
(
MAX('1ª EVA'!BZ46,'1ª EVA'!CA46)*'1ª EVA'!BZ$13 +
'2ª EVA-solo'!BZ48*'2ª EVA-solo'!BZ$13
)
/('1ª EVA'!BZ$13+'2ª EVA-solo'!BZ$13),
"")</f>
        <v/>
      </c>
      <c r="CA48" s="122"/>
      <c r="CB48" s="136">
        <f t="shared" ca="1" si="69"/>
        <v>0</v>
      </c>
    </row>
    <row r="49" spans="1:80" ht="17.399999999999999">
      <c r="A49" s="65" t="str">
        <v>Alumn 29</v>
      </c>
      <c r="B49" s="121">
        <f t="shared" ca="1" si="63"/>
        <v>0</v>
      </c>
      <c r="C49" s="105">
        <f ca="1">IFERROR(IF(C$16&gt;0,(
   MAX('1ª EVA'!C47,'1ª EVA'!D47)*'1ª EVA'!C$13 +
   '2ª EVA-solo'!C49*'2ª EVA-solo'!C$13
)
/('1ª EVA'!C$13+'2ª EVA-solo'!C$13),""),"")</f>
        <v>0</v>
      </c>
      <c r="D49" s="122"/>
      <c r="E49" s="105">
        <f ca="1">IFERROR(IF(E$16&gt;0,(
   MAX('1ª EVA'!E47,'1ª EVA'!F47)*'1ª EVA'!E$13 +
   '2ª EVA-solo'!E49*'2ª EVA-solo'!E$13
)
/('1ª EVA'!E$13+'2ª EVA-solo'!E$13),""),"")</f>
        <v>0</v>
      </c>
      <c r="F49" s="122"/>
      <c r="G49" s="105">
        <f ca="1">IFERROR(IF(G$16&gt;0,(
   MAX('1ª EVA'!G47,'1ª EVA'!H47)*'1ª EVA'!G$13 +
   '2ª EVA-solo'!G49*'2ª EVA-solo'!G$13
)
/('1ª EVA'!G$13+'2ª EVA-solo'!G$13),""),"")</f>
        <v>0</v>
      </c>
      <c r="H49" s="122"/>
      <c r="I49" s="105">
        <f ca="1">IFERROR(IF(I$16&gt;0,(
   MAX('1ª EVA'!I47,'1ª EVA'!J47)*'1ª EVA'!I$13 +
   '2ª EVA-solo'!I49*'2ª EVA-solo'!I$13
)
/('1ª EVA'!I$13+'2ª EVA-solo'!I$13),""),"")</f>
        <v>0</v>
      </c>
      <c r="J49" s="122"/>
      <c r="K49" s="105">
        <f ca="1">IFERROR(IF(K$16&gt;0,(
   MAX('1ª EVA'!K47,'1ª EVA'!L47)*'1ª EVA'!K$13 +
   '2ª EVA-solo'!K49*'2ª EVA-solo'!K$13
)
/('1ª EVA'!K$13+'2ª EVA-solo'!K$13),""),"")</f>
        <v>0</v>
      </c>
      <c r="L49" s="122"/>
      <c r="M49" s="105" t="str">
        <f>IFERROR(IF(M$16&gt;0,(
   MAX('1ª EVA'!M47,'1ª EVA'!N47)*'1ª EVA'!M$13 +
   '2ª EVA-solo'!M49*'2ª EVA-solo'!M$13
)
/('1ª EVA'!M$13+'2ª EVA-solo'!M$13),""),"")</f>
        <v/>
      </c>
      <c r="N49" s="122"/>
      <c r="O49" s="121">
        <f t="shared" ca="1" si="64"/>
        <v>0</v>
      </c>
      <c r="P49" s="105">
        <f ca="1">IF(P$16&gt;0,(
   MAX('1ª EVA'!P47,'1ª EVA'!Q47)*'1ª EVA'!$P$13 +
   '2ª EVA-solo'!P49*'2ª EVA-solo'!$P$13
)
/('1ª EVA'!$P$13 + '2ª EVA-solo'!$P$13),"")</f>
        <v>0</v>
      </c>
      <c r="Q49" s="122"/>
      <c r="R49" s="105">
        <f ca="1">IF(R$16&gt;0,(
   MAX('1ª EVA'!R47,'1ª EVA'!S47)*'1ª EVA'!$R$13 +
   '2ª EVA-solo'!R49*'2ª EVA-solo'!$R$13
)
/('1ª EVA'!$R$13 + '2ª EVA-solo'!$R$13),"")</f>
        <v>0</v>
      </c>
      <c r="S49" s="122"/>
      <c r="T49" s="105">
        <f ca="1">IF(T$16&gt;0,(
   MAX('1ª EVA'!T47,'1ª EVA'!U47)*'1ª EVA'!$T$13 +
   '2ª EVA-solo'!T49*'2ª EVA-solo'!$T$13
)
/('1ª EVA'!$T$13 + '2ª EVA-solo'!$T$13),"")</f>
        <v>0</v>
      </c>
      <c r="U49" s="122"/>
      <c r="V49" s="105">
        <f ca="1">IF(V$16&gt;0,(
   MAX('1ª EVA'!V47,'1ª EVA'!W47)*'1ª EVA'!$V$13 +
   '2ª EVA-solo'!V49*'2ª EVA-solo'!$V$13
)
/('1ª EVA'!$V$13 + '2ª EVA-solo'!$V$13),"")</f>
        <v>0</v>
      </c>
      <c r="W49" s="122"/>
      <c r="X49" s="105">
        <f ca="1">IF(X$16&gt;0,(
   MAX('1ª EVA'!X47,'1ª EVA'!Y47)*'1ª EVA'!$X$13 +
   '2ª EVA-solo'!X49*'2ª EVA-solo'!$X$13
)
/('1ª EVA'!$X$13 + '2ª EVA-solo'!$X$13),"")</f>
        <v>0</v>
      </c>
      <c r="Y49" s="122"/>
      <c r="Z49" s="105" t="str">
        <f>IF(Z$16&gt;0,(
   MAX('1ª EVA'!Z47,'1ª EVA'!AA47)*'1ª EVA'!$Z$13 +
   '2ª EVA-solo'!Z49*'2ª EVA-solo'!$Z$13
)
/('1ª EVA'!$Z$13+'2ª EVA-solo'!$Z$13),"")</f>
        <v/>
      </c>
      <c r="AA49" s="122"/>
      <c r="AB49" s="121">
        <f t="shared" ca="1" si="65"/>
        <v>0</v>
      </c>
      <c r="AC49" s="105">
        <f ca="1">IF(AC$16&gt;0,
(
MAX('1ª EVA'!AC47,'1ª EVA'!AD47)*'1ª EVA'!$AC$13 +
'2ª EVA-solo'!AC49*'2ª EVA-solo'!$AC$13
)
/('1ª EVA'!$AC$13+'2ª EVA-solo'!$AC$13),
"")</f>
        <v>0</v>
      </c>
      <c r="AD49" s="122"/>
      <c r="AE49" s="105" t="str">
        <f>IF(AE$16&gt;0,
(
MAX('1ª EVA'!AE47,'1ª EVA'!AF47)*'1ª EVA'!$AE$13 +
'2ª EVA-solo'!AE49*'2ª EVA-solo'!$AE$13
)
/('1ª EVA'!$AE$13+'2ª EVA-solo'!$AE$13),
"")</f>
        <v/>
      </c>
      <c r="AF49" s="122"/>
      <c r="AG49" s="105">
        <f ca="1">IF(AG$16&gt;0,
(
MAX('1ª EVA'!AG47,'1ª EVA'!AH47)*'1ª EVA'!$AG$13 +
'2ª EVA-solo'!AG49*'2ª EVA-solo'!$AG$13
)
/('1ª EVA'!$AG$13+'2ª EVA-solo'!$AG$13),
"")</f>
        <v>0</v>
      </c>
      <c r="AH49" s="122"/>
      <c r="AI49" s="105">
        <f ca="1">IF(AI$16&gt;0,
(
MAX('1ª EVA'!AI47,'1ª EVA'!AJ47)*'1ª EVA'!$AI$13 +
'2ª EVA-solo'!AI49*'2ª EVA-solo'!$AI$13
)
/('1ª EVA'!$AI$13+'2ª EVA-solo'!$AI$13),
"")</f>
        <v>0</v>
      </c>
      <c r="AJ49" s="122"/>
      <c r="AK49" s="105">
        <f ca="1">IF(AK$16&gt;0,
(
MAX('1ª EVA'!AK47,'1ª EVA'!AL47)*'1ª EVA'!$AK$13 +
'2ª EVA-solo'!AK49*'2ª EVA-solo'!$AK$13
)
/('1ª EVA'!$AK$13+'2ª EVA-solo'!$AK$13),
"")</f>
        <v>0</v>
      </c>
      <c r="AL49" s="122"/>
      <c r="AM49" s="105" t="str">
        <f>IF(AM$16&gt;0,
(
MAX('1ª EVA'!AM47,'1ª EVA'!AN47)*'1ª EVA'!$AM$13 +
'2ª EVA-solo'!AM49*'2ª EVA-solo'!$AM$13
)
/('1ª EVA'!$AM$13+'2ª EVA-solo'!$AM$13),
"")</f>
        <v/>
      </c>
      <c r="AN49" s="122"/>
      <c r="AO49" s="121">
        <f t="shared" ca="1" si="66"/>
        <v>0</v>
      </c>
      <c r="AP49" s="105">
        <f ca="1">IF(AP$16&gt;0,
(
MAX('1ª EVA'!AP47,'1ª EVA'!AQ47)*'1ª EVA'!AP$13 +
'2ª EVA-solo'!AP49*'2ª EVA-solo'!AP$13
)
/('1ª EVA'!AP$13+'2ª EVA-solo'!AP$13),
"")</f>
        <v>0</v>
      </c>
      <c r="AQ49" s="122"/>
      <c r="AR49" s="105">
        <f ca="1">IF(AR$16&gt;0,
(
MAX('1ª EVA'!AR47,'1ª EVA'!AS47)*'1ª EVA'!AR$13 +
'2ª EVA-solo'!AR49*'2ª EVA-solo'!AR$13
)
/('1ª EVA'!AR$13+'2ª EVA-solo'!AR$13),
"")</f>
        <v>0</v>
      </c>
      <c r="AS49" s="122"/>
      <c r="AT49" s="105" t="str">
        <f>IF(AT$16&gt;0,
(
MAX('1ª EVA'!AT47,'1ª EVA'!AU47)*'1ª EVA'!AT$13 +
'2ª EVA-solo'!AT49*'2ª EVA-solo'!AT$13
)
/('1ª EVA'!AT$13+'2ª EVA-solo'!AT$13),
"")</f>
        <v/>
      </c>
      <c r="AU49" s="122"/>
      <c r="AV49" s="105">
        <f ca="1">IF(AV$16&gt;0,
(
MAX('1ª EVA'!AV47,'1ª EVA'!AW47)*'1ª EVA'!AV$13 +
'2ª EVA-solo'!AV49*'2ª EVA-solo'!AV$13
)
/('1ª EVA'!AV$13+'2ª EVA-solo'!AV$13),
"")</f>
        <v>0</v>
      </c>
      <c r="AW49" s="122"/>
      <c r="AX49" s="105" t="str">
        <f>IF(AX$16&gt;0,
(
MAX('1ª EVA'!AX47,'1ª EVA'!AY47)*'1ª EVA'!AX$13 +
'2ª EVA-solo'!AX49*'2ª EVA-solo'!AX$13
)
/('1ª EVA'!AX$13+'2ª EVA-solo'!AX$13),
"")</f>
        <v/>
      </c>
      <c r="AY49" s="122"/>
      <c r="AZ49" s="105" t="str">
        <f>IF(AZ$16&gt;0,
(
MAX('1ª EVA'!AZ47,'1ª EVA'!BA47)*'1ª EVA'!AZ$13 +
'2ª EVA-solo'!AZ49*'2ª EVA-solo'!AZ$13
)
/('1ª EVA'!AZ$13+'2ª EVA-solo'!AZ$13),
"")</f>
        <v/>
      </c>
      <c r="BA49" s="122"/>
      <c r="BB49" s="121">
        <f t="shared" ca="1" si="67"/>
        <v>0</v>
      </c>
      <c r="BC49" s="105">
        <f ca="1">IF(BC$16&gt;0,
(
MAX('1ª EVA'!BC47,'1ª EVA'!BD47)*'1ª EVA'!BC$13 +
'2ª EVA-solo'!BC49*'2ª EVA-solo'!BC$13
)
/('1ª EVA'!BC$13+'2ª EVA-solo'!BC$13),
"")</f>
        <v>0</v>
      </c>
      <c r="BD49" s="122"/>
      <c r="BE49" s="105" t="str">
        <f>IF(BE$16&gt;0,
(
MAX('1ª EVA'!BE47,'1ª EVA'!BF47)*'1ª EVA'!BE$13 +
'2ª EVA-solo'!BE49*'2ª EVA-solo'!BE$13
)
/('1ª EVA'!BE$13+'2ª EVA-solo'!BE$13),
"")</f>
        <v/>
      </c>
      <c r="BF49" s="122"/>
      <c r="BG49" s="105" t="str">
        <f>IF(BG$16&gt;0,
(
MAX('1ª EVA'!BG47,'1ª EVA'!BH47)*'1ª EVA'!BG$13 +
'2ª EVA-solo'!BG49*'2ª EVA-solo'!BG$13
)
/('1ª EVA'!BG$13+'2ª EVA-solo'!BG$13),
"")</f>
        <v/>
      </c>
      <c r="BH49" s="122"/>
      <c r="BI49" s="105">
        <f ca="1">IF(BI$16&gt;0,
(
MAX('1ª EVA'!BI47,'1ª EVA'!BJ47)*'1ª EVA'!BI$13 +
'2ª EVA-solo'!BI49*'2ª EVA-solo'!BI$13
)
/('1ª EVA'!BI$13+'2ª EVA-solo'!BI$13),
"")</f>
        <v>0</v>
      </c>
      <c r="BJ49" s="122"/>
      <c r="BK49" s="105" t="str">
        <f>IF(BK$16&gt;0,
(
MAX('1ª EVA'!BK47,'1ª EVA'!BL47)*'1ª EVA'!BK$13 +
'2ª EVA-solo'!BK49*'2ª EVA-solo'!BK$13
)
/('1ª EVA'!BK$13+'2ª EVA-solo'!BK$13),
"")</f>
        <v/>
      </c>
      <c r="BL49" s="122"/>
      <c r="BM49" s="105" t="str">
        <f>IF(BM$16&gt;0,
(
MAX('1ª EVA'!BM47,'1ª EVA'!BN47)*'1ª EVA'!BM$13 +
'2ª EVA-solo'!BM49*'2ª EVA-solo'!BM$13
)
/('1ª EVA'!BM$13+'2ª EVA-solo'!BM$13),
"")</f>
        <v/>
      </c>
      <c r="BN49" s="122"/>
      <c r="BO49" s="121">
        <f t="shared" ca="1" si="68"/>
        <v>0</v>
      </c>
      <c r="BP49" s="105">
        <f ca="1">IF(BP$16&gt;0,
(
MAX('1ª EVA'!BP47,'1ª EVA'!BQ47)*'1ª EVA'!BP$13 +
'2ª EVA-solo'!BP49*'2ª EVA-solo'!BP$13
)
/('1ª EVA'!BP$13+'2ª EVA-solo'!BP$13),
"")</f>
        <v>0</v>
      </c>
      <c r="BQ49" s="122"/>
      <c r="BR49" s="105" t="str">
        <f>IF(BR$16&gt;0,
(
MAX('1ª EVA'!BR47,'1ª EVA'!BS47)*'1ª EVA'!BR$13 +
'2ª EVA-solo'!BR49*'2ª EVA-solo'!BR$13
)
/('1ª EVA'!BR$13+'2ª EVA-solo'!BR$13),
"")</f>
        <v/>
      </c>
      <c r="BS49" s="122"/>
      <c r="BT49" s="105" t="str">
        <f>IF(BT$16&gt;0,
(
MAX('1ª EVA'!BT47,'1ª EVA'!BU47)*'1ª EVA'!BT$13 +
'2ª EVA-solo'!BT49*'2ª EVA-solo'!BT$13
)
/('1ª EVA'!BT$13+'2ª EVA-solo'!BT$13),
"")</f>
        <v/>
      </c>
      <c r="BU49" s="122"/>
      <c r="BV49" s="105" t="str">
        <f>IF(BV$16&gt;0,
(
MAX('1ª EVA'!BV47,'1ª EVA'!BW47)*'1ª EVA'!BV$13 +
'2ª EVA-solo'!BV49*'2ª EVA-solo'!BV$13
)
/('1ª EVA'!BV$13+'2ª EVA-solo'!BV$13),
"")</f>
        <v/>
      </c>
      <c r="BW49" s="122"/>
      <c r="BX49" s="105" t="str">
        <f>IF(BX$16&gt;0,
(
MAX('1ª EVA'!BX47,'1ª EVA'!BY47)*'1ª EVA'!BX$13 +
'2ª EVA-solo'!BX49*'2ª EVA-solo'!BX$13
)
/('1ª EVA'!BX$13+'2ª EVA-solo'!BX$13),
"")</f>
        <v/>
      </c>
      <c r="BY49" s="122"/>
      <c r="BZ49" s="105" t="str">
        <f>IF(BZ$16&gt;0,
(
MAX('1ª EVA'!BZ47,'1ª EVA'!CA47)*'1ª EVA'!BZ$13 +
'2ª EVA-solo'!BZ49*'2ª EVA-solo'!BZ$13
)
/('1ª EVA'!BZ$13+'2ª EVA-solo'!BZ$13),
"")</f>
        <v/>
      </c>
      <c r="CA49" s="122"/>
      <c r="CB49" s="136">
        <f t="shared" ca="1" si="69"/>
        <v>0</v>
      </c>
    </row>
    <row r="50" spans="1:80" ht="17.399999999999999">
      <c r="A50" s="65" t="str">
        <v>Alumn 30</v>
      </c>
      <c r="B50" s="121">
        <f t="shared" ca="1" si="63"/>
        <v>0</v>
      </c>
      <c r="C50" s="105">
        <f ca="1">IFERROR(IF(C$16&gt;0,(
   MAX('1ª EVA'!C48,'1ª EVA'!D48)*'1ª EVA'!C$13 +
   '2ª EVA-solo'!C50*'2ª EVA-solo'!C$13
)
/('1ª EVA'!C$13+'2ª EVA-solo'!C$13),""),"")</f>
        <v>0</v>
      </c>
      <c r="D50" s="122"/>
      <c r="E50" s="105">
        <f ca="1">IFERROR(IF(E$16&gt;0,(
   MAX('1ª EVA'!E48,'1ª EVA'!F48)*'1ª EVA'!E$13 +
   '2ª EVA-solo'!E50*'2ª EVA-solo'!E$13
)
/('1ª EVA'!E$13+'2ª EVA-solo'!E$13),""),"")</f>
        <v>0</v>
      </c>
      <c r="F50" s="122"/>
      <c r="G50" s="105">
        <f ca="1">IFERROR(IF(G$16&gt;0,(
   MAX('1ª EVA'!G48,'1ª EVA'!H48)*'1ª EVA'!G$13 +
   '2ª EVA-solo'!G50*'2ª EVA-solo'!G$13
)
/('1ª EVA'!G$13+'2ª EVA-solo'!G$13),""),"")</f>
        <v>0</v>
      </c>
      <c r="H50" s="122"/>
      <c r="I50" s="105">
        <f ca="1">IFERROR(IF(I$16&gt;0,(
   MAX('1ª EVA'!I48,'1ª EVA'!J48)*'1ª EVA'!I$13 +
   '2ª EVA-solo'!I50*'2ª EVA-solo'!I$13
)
/('1ª EVA'!I$13+'2ª EVA-solo'!I$13),""),"")</f>
        <v>0</v>
      </c>
      <c r="J50" s="122"/>
      <c r="K50" s="105">
        <f ca="1">IFERROR(IF(K$16&gt;0,(
   MAX('1ª EVA'!K48,'1ª EVA'!L48)*'1ª EVA'!K$13 +
   '2ª EVA-solo'!K50*'2ª EVA-solo'!K$13
)
/('1ª EVA'!K$13+'2ª EVA-solo'!K$13),""),"")</f>
        <v>0</v>
      </c>
      <c r="L50" s="122"/>
      <c r="M50" s="105" t="str">
        <f>IFERROR(IF(M$16&gt;0,(
   MAX('1ª EVA'!M48,'1ª EVA'!N48)*'1ª EVA'!M$13 +
   '2ª EVA-solo'!M50*'2ª EVA-solo'!M$13
)
/('1ª EVA'!M$13+'2ª EVA-solo'!M$13),""),"")</f>
        <v/>
      </c>
      <c r="N50" s="122"/>
      <c r="O50" s="121">
        <f t="shared" ca="1" si="64"/>
        <v>0</v>
      </c>
      <c r="P50" s="105">
        <f ca="1">IF(P$16&gt;0,(
   MAX('1ª EVA'!P48,'1ª EVA'!Q48)*'1ª EVA'!$P$13 +
   '2ª EVA-solo'!P50*'2ª EVA-solo'!$P$13
)
/('1ª EVA'!$P$13 + '2ª EVA-solo'!$P$13),"")</f>
        <v>0</v>
      </c>
      <c r="Q50" s="122"/>
      <c r="R50" s="105">
        <f ca="1">IF(R$16&gt;0,(
   MAX('1ª EVA'!R48,'1ª EVA'!S48)*'1ª EVA'!$R$13 +
   '2ª EVA-solo'!R50*'2ª EVA-solo'!$R$13
)
/('1ª EVA'!$R$13 + '2ª EVA-solo'!$R$13),"")</f>
        <v>0</v>
      </c>
      <c r="S50" s="122"/>
      <c r="T50" s="105">
        <f ca="1">IF(T$16&gt;0,(
   MAX('1ª EVA'!T48,'1ª EVA'!U48)*'1ª EVA'!$T$13 +
   '2ª EVA-solo'!T50*'2ª EVA-solo'!$T$13
)
/('1ª EVA'!$T$13 + '2ª EVA-solo'!$T$13),"")</f>
        <v>0</v>
      </c>
      <c r="U50" s="122"/>
      <c r="V50" s="105">
        <f ca="1">IF(V$16&gt;0,(
   MAX('1ª EVA'!V48,'1ª EVA'!W48)*'1ª EVA'!$V$13 +
   '2ª EVA-solo'!V50*'2ª EVA-solo'!$V$13
)
/('1ª EVA'!$V$13 + '2ª EVA-solo'!$V$13),"")</f>
        <v>0</v>
      </c>
      <c r="W50" s="122"/>
      <c r="X50" s="105">
        <f ca="1">IF(X$16&gt;0,(
   MAX('1ª EVA'!X48,'1ª EVA'!Y48)*'1ª EVA'!$X$13 +
   '2ª EVA-solo'!X50*'2ª EVA-solo'!$X$13
)
/('1ª EVA'!$X$13 + '2ª EVA-solo'!$X$13),"")</f>
        <v>0</v>
      </c>
      <c r="Y50" s="122"/>
      <c r="Z50" s="105" t="str">
        <f>IF(Z$16&gt;0,(
   MAX('1ª EVA'!Z48,'1ª EVA'!AA48)*'1ª EVA'!$Z$13 +
   '2ª EVA-solo'!Z50*'2ª EVA-solo'!$Z$13
)
/('1ª EVA'!$Z$13+'2ª EVA-solo'!$Z$13),"")</f>
        <v/>
      </c>
      <c r="AA50" s="122"/>
      <c r="AB50" s="121">
        <f t="shared" ca="1" si="65"/>
        <v>0</v>
      </c>
      <c r="AC50" s="105">
        <f ca="1">IF(AC$16&gt;0,
(
MAX('1ª EVA'!AC48,'1ª EVA'!AD48)*'1ª EVA'!$AC$13 +
'2ª EVA-solo'!AC50*'2ª EVA-solo'!$AC$13
)
/('1ª EVA'!$AC$13+'2ª EVA-solo'!$AC$13),
"")</f>
        <v>0</v>
      </c>
      <c r="AD50" s="122"/>
      <c r="AE50" s="105" t="str">
        <f>IF(AE$16&gt;0,
(
MAX('1ª EVA'!AE48,'1ª EVA'!AF48)*'1ª EVA'!$AE$13 +
'2ª EVA-solo'!AE50*'2ª EVA-solo'!$AE$13
)
/('1ª EVA'!$AE$13+'2ª EVA-solo'!$AE$13),
"")</f>
        <v/>
      </c>
      <c r="AF50" s="122"/>
      <c r="AG50" s="105">
        <f ca="1">IF(AG$16&gt;0,
(
MAX('1ª EVA'!AG48,'1ª EVA'!AH48)*'1ª EVA'!$AG$13 +
'2ª EVA-solo'!AG50*'2ª EVA-solo'!$AG$13
)
/('1ª EVA'!$AG$13+'2ª EVA-solo'!$AG$13),
"")</f>
        <v>0</v>
      </c>
      <c r="AH50" s="122"/>
      <c r="AI50" s="105">
        <f ca="1">IF(AI$16&gt;0,
(
MAX('1ª EVA'!AI48,'1ª EVA'!AJ48)*'1ª EVA'!$AI$13 +
'2ª EVA-solo'!AI50*'2ª EVA-solo'!$AI$13
)
/('1ª EVA'!$AI$13+'2ª EVA-solo'!$AI$13),
"")</f>
        <v>0</v>
      </c>
      <c r="AJ50" s="122"/>
      <c r="AK50" s="105">
        <f ca="1">IF(AK$16&gt;0,
(
MAX('1ª EVA'!AK48,'1ª EVA'!AL48)*'1ª EVA'!$AK$13 +
'2ª EVA-solo'!AK50*'2ª EVA-solo'!$AK$13
)
/('1ª EVA'!$AK$13+'2ª EVA-solo'!$AK$13),
"")</f>
        <v>0</v>
      </c>
      <c r="AL50" s="122"/>
      <c r="AM50" s="105" t="str">
        <f>IF(AM$16&gt;0,
(
MAX('1ª EVA'!AM48,'1ª EVA'!AN48)*'1ª EVA'!$AM$13 +
'2ª EVA-solo'!AM50*'2ª EVA-solo'!$AM$13
)
/('1ª EVA'!$AM$13+'2ª EVA-solo'!$AM$13),
"")</f>
        <v/>
      </c>
      <c r="AN50" s="122"/>
      <c r="AO50" s="121">
        <f t="shared" ca="1" si="66"/>
        <v>0</v>
      </c>
      <c r="AP50" s="105">
        <f ca="1">IF(AP$16&gt;0,
(
MAX('1ª EVA'!AP48,'1ª EVA'!AQ48)*'1ª EVA'!AP$13 +
'2ª EVA-solo'!AP50*'2ª EVA-solo'!AP$13
)
/('1ª EVA'!AP$13+'2ª EVA-solo'!AP$13),
"")</f>
        <v>0</v>
      </c>
      <c r="AQ50" s="122"/>
      <c r="AR50" s="105">
        <f ca="1">IF(AR$16&gt;0,
(
MAX('1ª EVA'!AR48,'1ª EVA'!AS48)*'1ª EVA'!AR$13 +
'2ª EVA-solo'!AR50*'2ª EVA-solo'!AR$13
)
/('1ª EVA'!AR$13+'2ª EVA-solo'!AR$13),
"")</f>
        <v>0</v>
      </c>
      <c r="AS50" s="122"/>
      <c r="AT50" s="105" t="str">
        <f>IF(AT$16&gt;0,
(
MAX('1ª EVA'!AT48,'1ª EVA'!AU48)*'1ª EVA'!AT$13 +
'2ª EVA-solo'!AT50*'2ª EVA-solo'!AT$13
)
/('1ª EVA'!AT$13+'2ª EVA-solo'!AT$13),
"")</f>
        <v/>
      </c>
      <c r="AU50" s="122"/>
      <c r="AV50" s="105">
        <f ca="1">IF(AV$16&gt;0,
(
MAX('1ª EVA'!AV48,'1ª EVA'!AW48)*'1ª EVA'!AV$13 +
'2ª EVA-solo'!AV50*'2ª EVA-solo'!AV$13
)
/('1ª EVA'!AV$13+'2ª EVA-solo'!AV$13),
"")</f>
        <v>0</v>
      </c>
      <c r="AW50" s="122"/>
      <c r="AX50" s="105" t="str">
        <f>IF(AX$16&gt;0,
(
MAX('1ª EVA'!AX48,'1ª EVA'!AY48)*'1ª EVA'!AX$13 +
'2ª EVA-solo'!AX50*'2ª EVA-solo'!AX$13
)
/('1ª EVA'!AX$13+'2ª EVA-solo'!AX$13),
"")</f>
        <v/>
      </c>
      <c r="AY50" s="122"/>
      <c r="AZ50" s="105" t="str">
        <f>IF(AZ$16&gt;0,
(
MAX('1ª EVA'!AZ48,'1ª EVA'!BA48)*'1ª EVA'!AZ$13 +
'2ª EVA-solo'!AZ50*'2ª EVA-solo'!AZ$13
)
/('1ª EVA'!AZ$13+'2ª EVA-solo'!AZ$13),
"")</f>
        <v/>
      </c>
      <c r="BA50" s="122"/>
      <c r="BB50" s="121">
        <f t="shared" ca="1" si="67"/>
        <v>0</v>
      </c>
      <c r="BC50" s="105">
        <f ca="1">IF(BC$16&gt;0,
(
MAX('1ª EVA'!BC48,'1ª EVA'!BD48)*'1ª EVA'!BC$13 +
'2ª EVA-solo'!BC50*'2ª EVA-solo'!BC$13
)
/('1ª EVA'!BC$13+'2ª EVA-solo'!BC$13),
"")</f>
        <v>0</v>
      </c>
      <c r="BD50" s="122"/>
      <c r="BE50" s="105" t="str">
        <f>IF(BE$16&gt;0,
(
MAX('1ª EVA'!BE48,'1ª EVA'!BF48)*'1ª EVA'!BE$13 +
'2ª EVA-solo'!BE50*'2ª EVA-solo'!BE$13
)
/('1ª EVA'!BE$13+'2ª EVA-solo'!BE$13),
"")</f>
        <v/>
      </c>
      <c r="BF50" s="122"/>
      <c r="BG50" s="105" t="str">
        <f>IF(BG$16&gt;0,
(
MAX('1ª EVA'!BG48,'1ª EVA'!BH48)*'1ª EVA'!BG$13 +
'2ª EVA-solo'!BG50*'2ª EVA-solo'!BG$13
)
/('1ª EVA'!BG$13+'2ª EVA-solo'!BG$13),
"")</f>
        <v/>
      </c>
      <c r="BH50" s="122"/>
      <c r="BI50" s="105">
        <f ca="1">IF(BI$16&gt;0,
(
MAX('1ª EVA'!BI48,'1ª EVA'!BJ48)*'1ª EVA'!BI$13 +
'2ª EVA-solo'!BI50*'2ª EVA-solo'!BI$13
)
/('1ª EVA'!BI$13+'2ª EVA-solo'!BI$13),
"")</f>
        <v>0</v>
      </c>
      <c r="BJ50" s="122"/>
      <c r="BK50" s="105" t="str">
        <f>IF(BK$16&gt;0,
(
MAX('1ª EVA'!BK48,'1ª EVA'!BL48)*'1ª EVA'!BK$13 +
'2ª EVA-solo'!BK50*'2ª EVA-solo'!BK$13
)
/('1ª EVA'!BK$13+'2ª EVA-solo'!BK$13),
"")</f>
        <v/>
      </c>
      <c r="BL50" s="122"/>
      <c r="BM50" s="105" t="str">
        <f>IF(BM$16&gt;0,
(
MAX('1ª EVA'!BM48,'1ª EVA'!BN48)*'1ª EVA'!BM$13 +
'2ª EVA-solo'!BM50*'2ª EVA-solo'!BM$13
)
/('1ª EVA'!BM$13+'2ª EVA-solo'!BM$13),
"")</f>
        <v/>
      </c>
      <c r="BN50" s="122"/>
      <c r="BO50" s="121">
        <f t="shared" ca="1" si="68"/>
        <v>0</v>
      </c>
      <c r="BP50" s="105">
        <f ca="1">IF(BP$16&gt;0,
(
MAX('1ª EVA'!BP48,'1ª EVA'!BQ48)*'1ª EVA'!BP$13 +
'2ª EVA-solo'!BP50*'2ª EVA-solo'!BP$13
)
/('1ª EVA'!BP$13+'2ª EVA-solo'!BP$13),
"")</f>
        <v>0</v>
      </c>
      <c r="BQ50" s="122"/>
      <c r="BR50" s="105" t="str">
        <f>IF(BR$16&gt;0,
(
MAX('1ª EVA'!BR48,'1ª EVA'!BS48)*'1ª EVA'!BR$13 +
'2ª EVA-solo'!BR50*'2ª EVA-solo'!BR$13
)
/('1ª EVA'!BR$13+'2ª EVA-solo'!BR$13),
"")</f>
        <v/>
      </c>
      <c r="BS50" s="122"/>
      <c r="BT50" s="105" t="str">
        <f>IF(BT$16&gt;0,
(
MAX('1ª EVA'!BT48,'1ª EVA'!BU48)*'1ª EVA'!BT$13 +
'2ª EVA-solo'!BT50*'2ª EVA-solo'!BT$13
)
/('1ª EVA'!BT$13+'2ª EVA-solo'!BT$13),
"")</f>
        <v/>
      </c>
      <c r="BU50" s="122"/>
      <c r="BV50" s="105" t="str">
        <f>IF(BV$16&gt;0,
(
MAX('1ª EVA'!BV48,'1ª EVA'!BW48)*'1ª EVA'!BV$13 +
'2ª EVA-solo'!BV50*'2ª EVA-solo'!BV$13
)
/('1ª EVA'!BV$13+'2ª EVA-solo'!BV$13),
"")</f>
        <v/>
      </c>
      <c r="BW50" s="122"/>
      <c r="BX50" s="105" t="str">
        <f>IF(BX$16&gt;0,
(
MAX('1ª EVA'!BX48,'1ª EVA'!BY48)*'1ª EVA'!BX$13 +
'2ª EVA-solo'!BX50*'2ª EVA-solo'!BX$13
)
/('1ª EVA'!BX$13+'2ª EVA-solo'!BX$13),
"")</f>
        <v/>
      </c>
      <c r="BY50" s="122"/>
      <c r="BZ50" s="105" t="str">
        <f>IF(BZ$16&gt;0,
(
MAX('1ª EVA'!BZ48,'1ª EVA'!CA48)*'1ª EVA'!BZ$13 +
'2ª EVA-solo'!BZ50*'2ª EVA-solo'!BZ$13
)
/('1ª EVA'!BZ$13+'2ª EVA-solo'!BZ$13),
"")</f>
        <v/>
      </c>
      <c r="CA50" s="122"/>
      <c r="CB50" s="136">
        <f t="shared" ca="1" si="69"/>
        <v>0</v>
      </c>
    </row>
    <row r="51" spans="1:80" ht="17.399999999999999">
      <c r="A51" s="65" t="str">
        <v>Alumn 31</v>
      </c>
      <c r="B51" s="121">
        <f t="shared" ca="1" si="63"/>
        <v>0</v>
      </c>
      <c r="C51" s="105">
        <f ca="1">IFERROR(IF(C$16&gt;0,(
   MAX('1ª EVA'!C49,'1ª EVA'!D49)*'1ª EVA'!C$13 +
   '2ª EVA-solo'!C51*'2ª EVA-solo'!C$13
)
/('1ª EVA'!C$13+'2ª EVA-solo'!C$13),""),"")</f>
        <v>0</v>
      </c>
      <c r="D51" s="122"/>
      <c r="E51" s="105">
        <f ca="1">IFERROR(IF(E$16&gt;0,(
   MAX('1ª EVA'!E49,'1ª EVA'!F49)*'1ª EVA'!E$13 +
   '2ª EVA-solo'!E51*'2ª EVA-solo'!E$13
)
/('1ª EVA'!E$13+'2ª EVA-solo'!E$13),""),"")</f>
        <v>0</v>
      </c>
      <c r="F51" s="122"/>
      <c r="G51" s="105">
        <f ca="1">IFERROR(IF(G$16&gt;0,(
   MAX('1ª EVA'!G49,'1ª EVA'!H49)*'1ª EVA'!G$13 +
   '2ª EVA-solo'!G51*'2ª EVA-solo'!G$13
)
/('1ª EVA'!G$13+'2ª EVA-solo'!G$13),""),"")</f>
        <v>0</v>
      </c>
      <c r="H51" s="122"/>
      <c r="I51" s="105">
        <f ca="1">IFERROR(IF(I$16&gt;0,(
   MAX('1ª EVA'!I49,'1ª EVA'!J49)*'1ª EVA'!I$13 +
   '2ª EVA-solo'!I51*'2ª EVA-solo'!I$13
)
/('1ª EVA'!I$13+'2ª EVA-solo'!I$13),""),"")</f>
        <v>0</v>
      </c>
      <c r="J51" s="122"/>
      <c r="K51" s="105">
        <f ca="1">IFERROR(IF(K$16&gt;0,(
   MAX('1ª EVA'!K49,'1ª EVA'!L49)*'1ª EVA'!K$13 +
   '2ª EVA-solo'!K51*'2ª EVA-solo'!K$13
)
/('1ª EVA'!K$13+'2ª EVA-solo'!K$13),""),"")</f>
        <v>0</v>
      </c>
      <c r="L51" s="122"/>
      <c r="M51" s="105" t="str">
        <f>IFERROR(IF(M$16&gt;0,(
   MAX('1ª EVA'!M49,'1ª EVA'!N49)*'1ª EVA'!M$13 +
   '2ª EVA-solo'!M51*'2ª EVA-solo'!M$13
)
/('1ª EVA'!M$13+'2ª EVA-solo'!M$13),""),"")</f>
        <v/>
      </c>
      <c r="N51" s="122"/>
      <c r="O51" s="121">
        <f t="shared" ca="1" si="64"/>
        <v>0</v>
      </c>
      <c r="P51" s="105">
        <f ca="1">IF(P$16&gt;0,(
   MAX('1ª EVA'!P49,'1ª EVA'!Q49)*'1ª EVA'!$P$13 +
   '2ª EVA-solo'!P51*'2ª EVA-solo'!$P$13
)
/('1ª EVA'!$P$13 + '2ª EVA-solo'!$P$13),"")</f>
        <v>0</v>
      </c>
      <c r="Q51" s="122"/>
      <c r="R51" s="105">
        <f ca="1">IF(R$16&gt;0,(
   MAX('1ª EVA'!R49,'1ª EVA'!S49)*'1ª EVA'!$R$13 +
   '2ª EVA-solo'!R51*'2ª EVA-solo'!$R$13
)
/('1ª EVA'!$R$13 + '2ª EVA-solo'!$R$13),"")</f>
        <v>0</v>
      </c>
      <c r="S51" s="122"/>
      <c r="T51" s="105">
        <f ca="1">IF(T$16&gt;0,(
   MAX('1ª EVA'!T49,'1ª EVA'!U49)*'1ª EVA'!$T$13 +
   '2ª EVA-solo'!T51*'2ª EVA-solo'!$T$13
)
/('1ª EVA'!$T$13 + '2ª EVA-solo'!$T$13),"")</f>
        <v>0</v>
      </c>
      <c r="U51" s="122"/>
      <c r="V51" s="105">
        <f ca="1">IF(V$16&gt;0,(
   MAX('1ª EVA'!V49,'1ª EVA'!W49)*'1ª EVA'!$V$13 +
   '2ª EVA-solo'!V51*'2ª EVA-solo'!$V$13
)
/('1ª EVA'!$V$13 + '2ª EVA-solo'!$V$13),"")</f>
        <v>0</v>
      </c>
      <c r="W51" s="122"/>
      <c r="X51" s="105">
        <f ca="1">IF(X$16&gt;0,(
   MAX('1ª EVA'!X49,'1ª EVA'!Y49)*'1ª EVA'!$X$13 +
   '2ª EVA-solo'!X51*'2ª EVA-solo'!$X$13
)
/('1ª EVA'!$X$13 + '2ª EVA-solo'!$X$13),"")</f>
        <v>0</v>
      </c>
      <c r="Y51" s="122"/>
      <c r="Z51" s="105" t="str">
        <f>IF(Z$16&gt;0,(
   MAX('1ª EVA'!Z49,'1ª EVA'!AA49)*'1ª EVA'!$Z$13 +
   '2ª EVA-solo'!Z51*'2ª EVA-solo'!$Z$13
)
/('1ª EVA'!$Z$13+'2ª EVA-solo'!$Z$13),"")</f>
        <v/>
      </c>
      <c r="AA51" s="122"/>
      <c r="AB51" s="121">
        <f t="shared" ca="1" si="65"/>
        <v>0</v>
      </c>
      <c r="AC51" s="105">
        <f ca="1">IF(AC$16&gt;0,
(
MAX('1ª EVA'!AC49,'1ª EVA'!AD49)*'1ª EVA'!$AC$13 +
'2ª EVA-solo'!AC51*'2ª EVA-solo'!$AC$13
)
/('1ª EVA'!$AC$13+'2ª EVA-solo'!$AC$13),
"")</f>
        <v>0</v>
      </c>
      <c r="AD51" s="122"/>
      <c r="AE51" s="105" t="str">
        <f>IF(AE$16&gt;0,
(
MAX('1ª EVA'!AE49,'1ª EVA'!AF49)*'1ª EVA'!$AE$13 +
'2ª EVA-solo'!AE51*'2ª EVA-solo'!$AE$13
)
/('1ª EVA'!$AE$13+'2ª EVA-solo'!$AE$13),
"")</f>
        <v/>
      </c>
      <c r="AF51" s="122"/>
      <c r="AG51" s="105">
        <f ca="1">IF(AG$16&gt;0,
(
MAX('1ª EVA'!AG49,'1ª EVA'!AH49)*'1ª EVA'!$AG$13 +
'2ª EVA-solo'!AG51*'2ª EVA-solo'!$AG$13
)
/('1ª EVA'!$AG$13+'2ª EVA-solo'!$AG$13),
"")</f>
        <v>0</v>
      </c>
      <c r="AH51" s="122"/>
      <c r="AI51" s="105">
        <f ca="1">IF(AI$16&gt;0,
(
MAX('1ª EVA'!AI49,'1ª EVA'!AJ49)*'1ª EVA'!$AI$13 +
'2ª EVA-solo'!AI51*'2ª EVA-solo'!$AI$13
)
/('1ª EVA'!$AI$13+'2ª EVA-solo'!$AI$13),
"")</f>
        <v>0</v>
      </c>
      <c r="AJ51" s="122"/>
      <c r="AK51" s="105">
        <f ca="1">IF(AK$16&gt;0,
(
MAX('1ª EVA'!AK49,'1ª EVA'!AL49)*'1ª EVA'!$AK$13 +
'2ª EVA-solo'!AK51*'2ª EVA-solo'!$AK$13
)
/('1ª EVA'!$AK$13+'2ª EVA-solo'!$AK$13),
"")</f>
        <v>0</v>
      </c>
      <c r="AL51" s="122"/>
      <c r="AM51" s="105" t="str">
        <f>IF(AM$16&gt;0,
(
MAX('1ª EVA'!AM49,'1ª EVA'!AN49)*'1ª EVA'!$AM$13 +
'2ª EVA-solo'!AM51*'2ª EVA-solo'!$AM$13
)
/('1ª EVA'!$AM$13+'2ª EVA-solo'!$AM$13),
"")</f>
        <v/>
      </c>
      <c r="AN51" s="122"/>
      <c r="AO51" s="121">
        <f t="shared" ca="1" si="66"/>
        <v>0</v>
      </c>
      <c r="AP51" s="105">
        <f ca="1">IF(AP$16&gt;0,
(
MAX('1ª EVA'!AP49,'1ª EVA'!AQ49)*'1ª EVA'!AP$13 +
'2ª EVA-solo'!AP51*'2ª EVA-solo'!AP$13
)
/('1ª EVA'!AP$13+'2ª EVA-solo'!AP$13),
"")</f>
        <v>0</v>
      </c>
      <c r="AQ51" s="122"/>
      <c r="AR51" s="105">
        <f ca="1">IF(AR$16&gt;0,
(
MAX('1ª EVA'!AR49,'1ª EVA'!AS49)*'1ª EVA'!AR$13 +
'2ª EVA-solo'!AR51*'2ª EVA-solo'!AR$13
)
/('1ª EVA'!AR$13+'2ª EVA-solo'!AR$13),
"")</f>
        <v>0</v>
      </c>
      <c r="AS51" s="122"/>
      <c r="AT51" s="105" t="str">
        <f>IF(AT$16&gt;0,
(
MAX('1ª EVA'!AT49,'1ª EVA'!AU49)*'1ª EVA'!AT$13 +
'2ª EVA-solo'!AT51*'2ª EVA-solo'!AT$13
)
/('1ª EVA'!AT$13+'2ª EVA-solo'!AT$13),
"")</f>
        <v/>
      </c>
      <c r="AU51" s="122"/>
      <c r="AV51" s="105">
        <f ca="1">IF(AV$16&gt;0,
(
MAX('1ª EVA'!AV49,'1ª EVA'!AW49)*'1ª EVA'!AV$13 +
'2ª EVA-solo'!AV51*'2ª EVA-solo'!AV$13
)
/('1ª EVA'!AV$13+'2ª EVA-solo'!AV$13),
"")</f>
        <v>0</v>
      </c>
      <c r="AW51" s="122"/>
      <c r="AX51" s="105" t="str">
        <f>IF(AX$16&gt;0,
(
MAX('1ª EVA'!AX49,'1ª EVA'!AY49)*'1ª EVA'!AX$13 +
'2ª EVA-solo'!AX51*'2ª EVA-solo'!AX$13
)
/('1ª EVA'!AX$13+'2ª EVA-solo'!AX$13),
"")</f>
        <v/>
      </c>
      <c r="AY51" s="122"/>
      <c r="AZ51" s="105" t="str">
        <f>IF(AZ$16&gt;0,
(
MAX('1ª EVA'!AZ49,'1ª EVA'!BA49)*'1ª EVA'!AZ$13 +
'2ª EVA-solo'!AZ51*'2ª EVA-solo'!AZ$13
)
/('1ª EVA'!AZ$13+'2ª EVA-solo'!AZ$13),
"")</f>
        <v/>
      </c>
      <c r="BA51" s="122"/>
      <c r="BB51" s="121">
        <f t="shared" ca="1" si="67"/>
        <v>0</v>
      </c>
      <c r="BC51" s="105">
        <f ca="1">IF(BC$16&gt;0,
(
MAX('1ª EVA'!BC49,'1ª EVA'!BD49)*'1ª EVA'!BC$13 +
'2ª EVA-solo'!BC51*'2ª EVA-solo'!BC$13
)
/('1ª EVA'!BC$13+'2ª EVA-solo'!BC$13),
"")</f>
        <v>0</v>
      </c>
      <c r="BD51" s="122"/>
      <c r="BE51" s="105" t="str">
        <f>IF(BE$16&gt;0,
(
MAX('1ª EVA'!BE49,'1ª EVA'!BF49)*'1ª EVA'!BE$13 +
'2ª EVA-solo'!BE51*'2ª EVA-solo'!BE$13
)
/('1ª EVA'!BE$13+'2ª EVA-solo'!BE$13),
"")</f>
        <v/>
      </c>
      <c r="BF51" s="122"/>
      <c r="BG51" s="105" t="str">
        <f>IF(BG$16&gt;0,
(
MAX('1ª EVA'!BG49,'1ª EVA'!BH49)*'1ª EVA'!BG$13 +
'2ª EVA-solo'!BG51*'2ª EVA-solo'!BG$13
)
/('1ª EVA'!BG$13+'2ª EVA-solo'!BG$13),
"")</f>
        <v/>
      </c>
      <c r="BH51" s="122"/>
      <c r="BI51" s="105">
        <f ca="1">IF(BI$16&gt;0,
(
MAX('1ª EVA'!BI49,'1ª EVA'!BJ49)*'1ª EVA'!BI$13 +
'2ª EVA-solo'!BI51*'2ª EVA-solo'!BI$13
)
/('1ª EVA'!BI$13+'2ª EVA-solo'!BI$13),
"")</f>
        <v>0</v>
      </c>
      <c r="BJ51" s="122"/>
      <c r="BK51" s="105" t="str">
        <f>IF(BK$16&gt;0,
(
MAX('1ª EVA'!BK49,'1ª EVA'!BL49)*'1ª EVA'!BK$13 +
'2ª EVA-solo'!BK51*'2ª EVA-solo'!BK$13
)
/('1ª EVA'!BK$13+'2ª EVA-solo'!BK$13),
"")</f>
        <v/>
      </c>
      <c r="BL51" s="122"/>
      <c r="BM51" s="105" t="str">
        <f>IF(BM$16&gt;0,
(
MAX('1ª EVA'!BM49,'1ª EVA'!BN49)*'1ª EVA'!BM$13 +
'2ª EVA-solo'!BM51*'2ª EVA-solo'!BM$13
)
/('1ª EVA'!BM$13+'2ª EVA-solo'!BM$13),
"")</f>
        <v/>
      </c>
      <c r="BN51" s="122"/>
      <c r="BO51" s="121">
        <f t="shared" ca="1" si="68"/>
        <v>0</v>
      </c>
      <c r="BP51" s="105">
        <f ca="1">IF(BP$16&gt;0,
(
MAX('1ª EVA'!BP49,'1ª EVA'!BQ49)*'1ª EVA'!BP$13 +
'2ª EVA-solo'!BP51*'2ª EVA-solo'!BP$13
)
/('1ª EVA'!BP$13+'2ª EVA-solo'!BP$13),
"")</f>
        <v>0</v>
      </c>
      <c r="BQ51" s="122"/>
      <c r="BR51" s="105" t="str">
        <f>IF(BR$16&gt;0,
(
MAX('1ª EVA'!BR49,'1ª EVA'!BS49)*'1ª EVA'!BR$13 +
'2ª EVA-solo'!BR51*'2ª EVA-solo'!BR$13
)
/('1ª EVA'!BR$13+'2ª EVA-solo'!BR$13),
"")</f>
        <v/>
      </c>
      <c r="BS51" s="122"/>
      <c r="BT51" s="105" t="str">
        <f>IF(BT$16&gt;0,
(
MAX('1ª EVA'!BT49,'1ª EVA'!BU49)*'1ª EVA'!BT$13 +
'2ª EVA-solo'!BT51*'2ª EVA-solo'!BT$13
)
/('1ª EVA'!BT$13+'2ª EVA-solo'!BT$13),
"")</f>
        <v/>
      </c>
      <c r="BU51" s="122"/>
      <c r="BV51" s="105" t="str">
        <f>IF(BV$16&gt;0,
(
MAX('1ª EVA'!BV49,'1ª EVA'!BW49)*'1ª EVA'!BV$13 +
'2ª EVA-solo'!BV51*'2ª EVA-solo'!BV$13
)
/('1ª EVA'!BV$13+'2ª EVA-solo'!BV$13),
"")</f>
        <v/>
      </c>
      <c r="BW51" s="122"/>
      <c r="BX51" s="105" t="str">
        <f>IF(BX$16&gt;0,
(
MAX('1ª EVA'!BX49,'1ª EVA'!BY49)*'1ª EVA'!BX$13 +
'2ª EVA-solo'!BX51*'2ª EVA-solo'!BX$13
)
/('1ª EVA'!BX$13+'2ª EVA-solo'!BX$13),
"")</f>
        <v/>
      </c>
      <c r="BY51" s="122"/>
      <c r="BZ51" s="105" t="str">
        <f>IF(BZ$16&gt;0,
(
MAX('1ª EVA'!BZ49,'1ª EVA'!CA49)*'1ª EVA'!BZ$13 +
'2ª EVA-solo'!BZ51*'2ª EVA-solo'!BZ$13
)
/('1ª EVA'!BZ$13+'2ª EVA-solo'!BZ$13),
"")</f>
        <v/>
      </c>
      <c r="CA51" s="122"/>
      <c r="CB51" s="136">
        <f t="shared" ca="1" si="69"/>
        <v>0</v>
      </c>
    </row>
    <row r="52" spans="1:80" ht="17.399999999999999">
      <c r="A52" s="65" t="str">
        <v>Alumn 32</v>
      </c>
      <c r="B52" s="121">
        <f t="shared" ca="1" si="63"/>
        <v>0</v>
      </c>
      <c r="C52" s="105">
        <f ca="1">IFERROR(IF(C$16&gt;0,(
   MAX('1ª EVA'!C50,'1ª EVA'!D50)*'1ª EVA'!C$13 +
   '2ª EVA-solo'!C52*'2ª EVA-solo'!C$13
)
/('1ª EVA'!C$13+'2ª EVA-solo'!C$13),""),"")</f>
        <v>0</v>
      </c>
      <c r="D52" s="122"/>
      <c r="E52" s="105">
        <f ca="1">IFERROR(IF(E$16&gt;0,(
   MAX('1ª EVA'!E50,'1ª EVA'!F50)*'1ª EVA'!E$13 +
   '2ª EVA-solo'!E52*'2ª EVA-solo'!E$13
)
/('1ª EVA'!E$13+'2ª EVA-solo'!E$13),""),"")</f>
        <v>0</v>
      </c>
      <c r="F52" s="122"/>
      <c r="G52" s="105">
        <f ca="1">IFERROR(IF(G$16&gt;0,(
   MAX('1ª EVA'!G50,'1ª EVA'!H50)*'1ª EVA'!G$13 +
   '2ª EVA-solo'!G52*'2ª EVA-solo'!G$13
)
/('1ª EVA'!G$13+'2ª EVA-solo'!G$13),""),"")</f>
        <v>0</v>
      </c>
      <c r="H52" s="122"/>
      <c r="I52" s="105">
        <f ca="1">IFERROR(IF(I$16&gt;0,(
   MAX('1ª EVA'!I50,'1ª EVA'!J50)*'1ª EVA'!I$13 +
   '2ª EVA-solo'!I52*'2ª EVA-solo'!I$13
)
/('1ª EVA'!I$13+'2ª EVA-solo'!I$13),""),"")</f>
        <v>0</v>
      </c>
      <c r="J52" s="122"/>
      <c r="K52" s="105">
        <f ca="1">IFERROR(IF(K$16&gt;0,(
   MAX('1ª EVA'!K50,'1ª EVA'!L50)*'1ª EVA'!K$13 +
   '2ª EVA-solo'!K52*'2ª EVA-solo'!K$13
)
/('1ª EVA'!K$13+'2ª EVA-solo'!K$13),""),"")</f>
        <v>0</v>
      </c>
      <c r="L52" s="122"/>
      <c r="M52" s="105" t="str">
        <f>IFERROR(IF(M$16&gt;0,(
   MAX('1ª EVA'!M50,'1ª EVA'!N50)*'1ª EVA'!M$13 +
   '2ª EVA-solo'!M52*'2ª EVA-solo'!M$13
)
/('1ª EVA'!M$13+'2ª EVA-solo'!M$13),""),"")</f>
        <v/>
      </c>
      <c r="N52" s="122"/>
      <c r="O52" s="121">
        <f t="shared" ca="1" si="64"/>
        <v>0</v>
      </c>
      <c r="P52" s="105">
        <f ca="1">IF(P$16&gt;0,(
   MAX('1ª EVA'!P50,'1ª EVA'!Q50)*'1ª EVA'!$P$13 +
   '2ª EVA-solo'!P52*'2ª EVA-solo'!$P$13
)
/('1ª EVA'!$P$13 + '2ª EVA-solo'!$P$13),"")</f>
        <v>0</v>
      </c>
      <c r="Q52" s="122"/>
      <c r="R52" s="105">
        <f ca="1">IF(R$16&gt;0,(
   MAX('1ª EVA'!R50,'1ª EVA'!S50)*'1ª EVA'!$R$13 +
   '2ª EVA-solo'!R52*'2ª EVA-solo'!$R$13
)
/('1ª EVA'!$R$13 + '2ª EVA-solo'!$R$13),"")</f>
        <v>0</v>
      </c>
      <c r="S52" s="122"/>
      <c r="T52" s="105">
        <f ca="1">IF(T$16&gt;0,(
   MAX('1ª EVA'!T50,'1ª EVA'!U50)*'1ª EVA'!$T$13 +
   '2ª EVA-solo'!T52*'2ª EVA-solo'!$T$13
)
/('1ª EVA'!$T$13 + '2ª EVA-solo'!$T$13),"")</f>
        <v>0</v>
      </c>
      <c r="U52" s="122"/>
      <c r="V52" s="105">
        <f ca="1">IF(V$16&gt;0,(
   MAX('1ª EVA'!V50,'1ª EVA'!W50)*'1ª EVA'!$V$13 +
   '2ª EVA-solo'!V52*'2ª EVA-solo'!$V$13
)
/('1ª EVA'!$V$13 + '2ª EVA-solo'!$V$13),"")</f>
        <v>0</v>
      </c>
      <c r="W52" s="122"/>
      <c r="X52" s="105">
        <f ca="1">IF(X$16&gt;0,(
   MAX('1ª EVA'!X50,'1ª EVA'!Y50)*'1ª EVA'!$X$13 +
   '2ª EVA-solo'!X52*'2ª EVA-solo'!$X$13
)
/('1ª EVA'!$X$13 + '2ª EVA-solo'!$X$13),"")</f>
        <v>0</v>
      </c>
      <c r="Y52" s="122"/>
      <c r="Z52" s="105" t="str">
        <f>IF(Z$16&gt;0,(
   MAX('1ª EVA'!Z50,'1ª EVA'!AA50)*'1ª EVA'!$Z$13 +
   '2ª EVA-solo'!Z52*'2ª EVA-solo'!$Z$13
)
/('1ª EVA'!$Z$13+'2ª EVA-solo'!$Z$13),"")</f>
        <v/>
      </c>
      <c r="AA52" s="122"/>
      <c r="AB52" s="121">
        <f t="shared" ca="1" si="65"/>
        <v>0</v>
      </c>
      <c r="AC52" s="105">
        <f ca="1">IF(AC$16&gt;0,
(
MAX('1ª EVA'!AC50,'1ª EVA'!AD50)*'1ª EVA'!$AC$13 +
'2ª EVA-solo'!AC52*'2ª EVA-solo'!$AC$13
)
/('1ª EVA'!$AC$13+'2ª EVA-solo'!$AC$13),
"")</f>
        <v>0</v>
      </c>
      <c r="AD52" s="122"/>
      <c r="AE52" s="105" t="str">
        <f>IF(AE$16&gt;0,
(
MAX('1ª EVA'!AE50,'1ª EVA'!AF50)*'1ª EVA'!$AE$13 +
'2ª EVA-solo'!AE52*'2ª EVA-solo'!$AE$13
)
/('1ª EVA'!$AE$13+'2ª EVA-solo'!$AE$13),
"")</f>
        <v/>
      </c>
      <c r="AF52" s="122"/>
      <c r="AG52" s="105">
        <f ca="1">IF(AG$16&gt;0,
(
MAX('1ª EVA'!AG50,'1ª EVA'!AH50)*'1ª EVA'!$AG$13 +
'2ª EVA-solo'!AG52*'2ª EVA-solo'!$AG$13
)
/('1ª EVA'!$AG$13+'2ª EVA-solo'!$AG$13),
"")</f>
        <v>0</v>
      </c>
      <c r="AH52" s="122"/>
      <c r="AI52" s="105">
        <f ca="1">IF(AI$16&gt;0,
(
MAX('1ª EVA'!AI50,'1ª EVA'!AJ50)*'1ª EVA'!$AI$13 +
'2ª EVA-solo'!AI52*'2ª EVA-solo'!$AI$13
)
/('1ª EVA'!$AI$13+'2ª EVA-solo'!$AI$13),
"")</f>
        <v>0</v>
      </c>
      <c r="AJ52" s="122"/>
      <c r="AK52" s="105">
        <f ca="1">IF(AK$16&gt;0,
(
MAX('1ª EVA'!AK50,'1ª EVA'!AL50)*'1ª EVA'!$AK$13 +
'2ª EVA-solo'!AK52*'2ª EVA-solo'!$AK$13
)
/('1ª EVA'!$AK$13+'2ª EVA-solo'!$AK$13),
"")</f>
        <v>0</v>
      </c>
      <c r="AL52" s="122"/>
      <c r="AM52" s="105" t="str">
        <f>IF(AM$16&gt;0,
(
MAX('1ª EVA'!AM50,'1ª EVA'!AN50)*'1ª EVA'!$AM$13 +
'2ª EVA-solo'!AM52*'2ª EVA-solo'!$AM$13
)
/('1ª EVA'!$AM$13+'2ª EVA-solo'!$AM$13),
"")</f>
        <v/>
      </c>
      <c r="AN52" s="122"/>
      <c r="AO52" s="121">
        <f t="shared" ca="1" si="66"/>
        <v>0</v>
      </c>
      <c r="AP52" s="105">
        <f ca="1">IF(AP$16&gt;0,
(
MAX('1ª EVA'!AP50,'1ª EVA'!AQ50)*'1ª EVA'!AP$13 +
'2ª EVA-solo'!AP52*'2ª EVA-solo'!AP$13
)
/('1ª EVA'!AP$13+'2ª EVA-solo'!AP$13),
"")</f>
        <v>0</v>
      </c>
      <c r="AQ52" s="122"/>
      <c r="AR52" s="105">
        <f ca="1">IF(AR$16&gt;0,
(
MAX('1ª EVA'!AR50,'1ª EVA'!AS50)*'1ª EVA'!AR$13 +
'2ª EVA-solo'!AR52*'2ª EVA-solo'!AR$13
)
/('1ª EVA'!AR$13+'2ª EVA-solo'!AR$13),
"")</f>
        <v>0</v>
      </c>
      <c r="AS52" s="122"/>
      <c r="AT52" s="105" t="str">
        <f>IF(AT$16&gt;0,
(
MAX('1ª EVA'!AT50,'1ª EVA'!AU50)*'1ª EVA'!AT$13 +
'2ª EVA-solo'!AT52*'2ª EVA-solo'!AT$13
)
/('1ª EVA'!AT$13+'2ª EVA-solo'!AT$13),
"")</f>
        <v/>
      </c>
      <c r="AU52" s="122"/>
      <c r="AV52" s="105">
        <f ca="1">IF(AV$16&gt;0,
(
MAX('1ª EVA'!AV50,'1ª EVA'!AW50)*'1ª EVA'!AV$13 +
'2ª EVA-solo'!AV52*'2ª EVA-solo'!AV$13
)
/('1ª EVA'!AV$13+'2ª EVA-solo'!AV$13),
"")</f>
        <v>0</v>
      </c>
      <c r="AW52" s="122"/>
      <c r="AX52" s="105" t="str">
        <f>IF(AX$16&gt;0,
(
MAX('1ª EVA'!AX50,'1ª EVA'!AY50)*'1ª EVA'!AX$13 +
'2ª EVA-solo'!AX52*'2ª EVA-solo'!AX$13
)
/('1ª EVA'!AX$13+'2ª EVA-solo'!AX$13),
"")</f>
        <v/>
      </c>
      <c r="AY52" s="122"/>
      <c r="AZ52" s="105" t="str">
        <f>IF(AZ$16&gt;0,
(
MAX('1ª EVA'!AZ50,'1ª EVA'!BA50)*'1ª EVA'!AZ$13 +
'2ª EVA-solo'!AZ52*'2ª EVA-solo'!AZ$13
)
/('1ª EVA'!AZ$13+'2ª EVA-solo'!AZ$13),
"")</f>
        <v/>
      </c>
      <c r="BA52" s="122"/>
      <c r="BB52" s="121">
        <f t="shared" ca="1" si="67"/>
        <v>0</v>
      </c>
      <c r="BC52" s="105">
        <f ca="1">IF(BC$16&gt;0,
(
MAX('1ª EVA'!BC50,'1ª EVA'!BD50)*'1ª EVA'!BC$13 +
'2ª EVA-solo'!BC52*'2ª EVA-solo'!BC$13
)
/('1ª EVA'!BC$13+'2ª EVA-solo'!BC$13),
"")</f>
        <v>0</v>
      </c>
      <c r="BD52" s="122"/>
      <c r="BE52" s="105" t="str">
        <f>IF(BE$16&gt;0,
(
MAX('1ª EVA'!BE50,'1ª EVA'!BF50)*'1ª EVA'!BE$13 +
'2ª EVA-solo'!BE52*'2ª EVA-solo'!BE$13
)
/('1ª EVA'!BE$13+'2ª EVA-solo'!BE$13),
"")</f>
        <v/>
      </c>
      <c r="BF52" s="122"/>
      <c r="BG52" s="105" t="str">
        <f>IF(BG$16&gt;0,
(
MAX('1ª EVA'!BG50,'1ª EVA'!BH50)*'1ª EVA'!BG$13 +
'2ª EVA-solo'!BG52*'2ª EVA-solo'!BG$13
)
/('1ª EVA'!BG$13+'2ª EVA-solo'!BG$13),
"")</f>
        <v/>
      </c>
      <c r="BH52" s="122"/>
      <c r="BI52" s="105">
        <f ca="1">IF(BI$16&gt;0,
(
MAX('1ª EVA'!BI50,'1ª EVA'!BJ50)*'1ª EVA'!BI$13 +
'2ª EVA-solo'!BI52*'2ª EVA-solo'!BI$13
)
/('1ª EVA'!BI$13+'2ª EVA-solo'!BI$13),
"")</f>
        <v>0</v>
      </c>
      <c r="BJ52" s="122"/>
      <c r="BK52" s="105" t="str">
        <f>IF(BK$16&gt;0,
(
MAX('1ª EVA'!BK50,'1ª EVA'!BL50)*'1ª EVA'!BK$13 +
'2ª EVA-solo'!BK52*'2ª EVA-solo'!BK$13
)
/('1ª EVA'!BK$13+'2ª EVA-solo'!BK$13),
"")</f>
        <v/>
      </c>
      <c r="BL52" s="122"/>
      <c r="BM52" s="105" t="str">
        <f>IF(BM$16&gt;0,
(
MAX('1ª EVA'!BM50,'1ª EVA'!BN50)*'1ª EVA'!BM$13 +
'2ª EVA-solo'!BM52*'2ª EVA-solo'!BM$13
)
/('1ª EVA'!BM$13+'2ª EVA-solo'!BM$13),
"")</f>
        <v/>
      </c>
      <c r="BN52" s="122"/>
      <c r="BO52" s="121">
        <f t="shared" ca="1" si="68"/>
        <v>0</v>
      </c>
      <c r="BP52" s="105">
        <f ca="1">IF(BP$16&gt;0,
(
MAX('1ª EVA'!BP50,'1ª EVA'!BQ50)*'1ª EVA'!BP$13 +
'2ª EVA-solo'!BP52*'2ª EVA-solo'!BP$13
)
/('1ª EVA'!BP$13+'2ª EVA-solo'!BP$13),
"")</f>
        <v>0</v>
      </c>
      <c r="BQ52" s="122"/>
      <c r="BR52" s="105" t="str">
        <f>IF(BR$16&gt;0,
(
MAX('1ª EVA'!BR50,'1ª EVA'!BS50)*'1ª EVA'!BR$13 +
'2ª EVA-solo'!BR52*'2ª EVA-solo'!BR$13
)
/('1ª EVA'!BR$13+'2ª EVA-solo'!BR$13),
"")</f>
        <v/>
      </c>
      <c r="BS52" s="122"/>
      <c r="BT52" s="105" t="str">
        <f>IF(BT$16&gt;0,
(
MAX('1ª EVA'!BT50,'1ª EVA'!BU50)*'1ª EVA'!BT$13 +
'2ª EVA-solo'!BT52*'2ª EVA-solo'!BT$13
)
/('1ª EVA'!BT$13+'2ª EVA-solo'!BT$13),
"")</f>
        <v/>
      </c>
      <c r="BU52" s="122"/>
      <c r="BV52" s="105" t="str">
        <f>IF(BV$16&gt;0,
(
MAX('1ª EVA'!BV50,'1ª EVA'!BW50)*'1ª EVA'!BV$13 +
'2ª EVA-solo'!BV52*'2ª EVA-solo'!BV$13
)
/('1ª EVA'!BV$13+'2ª EVA-solo'!BV$13),
"")</f>
        <v/>
      </c>
      <c r="BW52" s="122"/>
      <c r="BX52" s="105" t="str">
        <f>IF(BX$16&gt;0,
(
MAX('1ª EVA'!BX50,'1ª EVA'!BY50)*'1ª EVA'!BX$13 +
'2ª EVA-solo'!BX52*'2ª EVA-solo'!BX$13
)
/('1ª EVA'!BX$13+'2ª EVA-solo'!BX$13),
"")</f>
        <v/>
      </c>
      <c r="BY52" s="122"/>
      <c r="BZ52" s="105" t="str">
        <f>IF(BZ$16&gt;0,
(
MAX('1ª EVA'!BZ50,'1ª EVA'!CA50)*'1ª EVA'!BZ$13 +
'2ª EVA-solo'!BZ52*'2ª EVA-solo'!BZ$13
)
/('1ª EVA'!BZ$13+'2ª EVA-solo'!BZ$13),
"")</f>
        <v/>
      </c>
      <c r="CA52" s="122"/>
      <c r="CB52" s="136">
        <f t="shared" ca="1" si="69"/>
        <v>0</v>
      </c>
    </row>
    <row r="53" spans="1:80" ht="17.399999999999999">
      <c r="A53" s="65" t="str">
        <v>Alumn 33</v>
      </c>
      <c r="B53" s="121">
        <f t="shared" ca="1" si="63"/>
        <v>0</v>
      </c>
      <c r="C53" s="105">
        <f ca="1">IFERROR(IF(C$16&gt;0,(
   MAX('1ª EVA'!C51,'1ª EVA'!D51)*'1ª EVA'!C$13 +
   '2ª EVA-solo'!C53*'2ª EVA-solo'!C$13
)
/('1ª EVA'!C$13+'2ª EVA-solo'!C$13),""),"")</f>
        <v>0</v>
      </c>
      <c r="D53" s="122"/>
      <c r="E53" s="105">
        <f ca="1">IFERROR(IF(E$16&gt;0,(
   MAX('1ª EVA'!E51,'1ª EVA'!F51)*'1ª EVA'!E$13 +
   '2ª EVA-solo'!E53*'2ª EVA-solo'!E$13
)
/('1ª EVA'!E$13+'2ª EVA-solo'!E$13),""),"")</f>
        <v>0</v>
      </c>
      <c r="F53" s="122"/>
      <c r="G53" s="105">
        <f ca="1">IFERROR(IF(G$16&gt;0,(
   MAX('1ª EVA'!G51,'1ª EVA'!H51)*'1ª EVA'!G$13 +
   '2ª EVA-solo'!G53*'2ª EVA-solo'!G$13
)
/('1ª EVA'!G$13+'2ª EVA-solo'!G$13),""),"")</f>
        <v>0</v>
      </c>
      <c r="H53" s="122"/>
      <c r="I53" s="105">
        <f ca="1">IFERROR(IF(I$16&gt;0,(
   MAX('1ª EVA'!I51,'1ª EVA'!J51)*'1ª EVA'!I$13 +
   '2ª EVA-solo'!I53*'2ª EVA-solo'!I$13
)
/('1ª EVA'!I$13+'2ª EVA-solo'!I$13),""),"")</f>
        <v>0</v>
      </c>
      <c r="J53" s="122"/>
      <c r="K53" s="105">
        <f ca="1">IFERROR(IF(K$16&gt;0,(
   MAX('1ª EVA'!K51,'1ª EVA'!L51)*'1ª EVA'!K$13 +
   '2ª EVA-solo'!K53*'2ª EVA-solo'!K$13
)
/('1ª EVA'!K$13+'2ª EVA-solo'!K$13),""),"")</f>
        <v>0</v>
      </c>
      <c r="L53" s="122"/>
      <c r="M53" s="105" t="str">
        <f>IFERROR(IF(M$16&gt;0,(
   MAX('1ª EVA'!M51,'1ª EVA'!N51)*'1ª EVA'!M$13 +
   '2ª EVA-solo'!M53*'2ª EVA-solo'!M$13
)
/('1ª EVA'!M$13+'2ª EVA-solo'!M$13),""),"")</f>
        <v/>
      </c>
      <c r="N53" s="122"/>
      <c r="O53" s="121">
        <f t="shared" ca="1" si="64"/>
        <v>0</v>
      </c>
      <c r="P53" s="105">
        <f ca="1">IF(P$16&gt;0,(
   MAX('1ª EVA'!P51,'1ª EVA'!Q51)*'1ª EVA'!$P$13 +
   '2ª EVA-solo'!P53*'2ª EVA-solo'!$P$13
)
/('1ª EVA'!$P$13 + '2ª EVA-solo'!$P$13),"")</f>
        <v>0</v>
      </c>
      <c r="Q53" s="122"/>
      <c r="R53" s="105">
        <f ca="1">IF(R$16&gt;0,(
   MAX('1ª EVA'!R51,'1ª EVA'!S51)*'1ª EVA'!$R$13 +
   '2ª EVA-solo'!R53*'2ª EVA-solo'!$R$13
)
/('1ª EVA'!$R$13 + '2ª EVA-solo'!$R$13),"")</f>
        <v>0</v>
      </c>
      <c r="S53" s="122"/>
      <c r="T53" s="105">
        <f ca="1">IF(T$16&gt;0,(
   MAX('1ª EVA'!T51,'1ª EVA'!U51)*'1ª EVA'!$T$13 +
   '2ª EVA-solo'!T53*'2ª EVA-solo'!$T$13
)
/('1ª EVA'!$T$13 + '2ª EVA-solo'!$T$13),"")</f>
        <v>0</v>
      </c>
      <c r="U53" s="122"/>
      <c r="V53" s="105">
        <f ca="1">IF(V$16&gt;0,(
   MAX('1ª EVA'!V51,'1ª EVA'!W51)*'1ª EVA'!$V$13 +
   '2ª EVA-solo'!V53*'2ª EVA-solo'!$V$13
)
/('1ª EVA'!$V$13 + '2ª EVA-solo'!$V$13),"")</f>
        <v>0</v>
      </c>
      <c r="W53" s="122"/>
      <c r="X53" s="105">
        <f ca="1">IF(X$16&gt;0,(
   MAX('1ª EVA'!X51,'1ª EVA'!Y51)*'1ª EVA'!$X$13 +
   '2ª EVA-solo'!X53*'2ª EVA-solo'!$X$13
)
/('1ª EVA'!$X$13 + '2ª EVA-solo'!$X$13),"")</f>
        <v>0</v>
      </c>
      <c r="Y53" s="122"/>
      <c r="Z53" s="105" t="str">
        <f>IF(Z$16&gt;0,(
   MAX('1ª EVA'!Z51,'1ª EVA'!AA51)*'1ª EVA'!$Z$13 +
   '2ª EVA-solo'!Z53*'2ª EVA-solo'!$Z$13
)
/('1ª EVA'!$Z$13+'2ª EVA-solo'!$Z$13),"")</f>
        <v/>
      </c>
      <c r="AA53" s="122"/>
      <c r="AB53" s="121">
        <f t="shared" ca="1" si="65"/>
        <v>0</v>
      </c>
      <c r="AC53" s="105">
        <f ca="1">IF(AC$16&gt;0,
(
MAX('1ª EVA'!AC51,'1ª EVA'!AD51)*'1ª EVA'!$AC$13 +
'2ª EVA-solo'!AC53*'2ª EVA-solo'!$AC$13
)
/('1ª EVA'!$AC$13+'2ª EVA-solo'!$AC$13),
"")</f>
        <v>0</v>
      </c>
      <c r="AD53" s="122"/>
      <c r="AE53" s="105" t="str">
        <f>IF(AE$16&gt;0,
(
MAX('1ª EVA'!AE51,'1ª EVA'!AF51)*'1ª EVA'!$AE$13 +
'2ª EVA-solo'!AE53*'2ª EVA-solo'!$AE$13
)
/('1ª EVA'!$AE$13+'2ª EVA-solo'!$AE$13),
"")</f>
        <v/>
      </c>
      <c r="AF53" s="122"/>
      <c r="AG53" s="105">
        <f ca="1">IF(AG$16&gt;0,
(
MAX('1ª EVA'!AG51,'1ª EVA'!AH51)*'1ª EVA'!$AG$13 +
'2ª EVA-solo'!AG53*'2ª EVA-solo'!$AG$13
)
/('1ª EVA'!$AG$13+'2ª EVA-solo'!$AG$13),
"")</f>
        <v>0</v>
      </c>
      <c r="AH53" s="122"/>
      <c r="AI53" s="105">
        <f ca="1">IF(AI$16&gt;0,
(
MAX('1ª EVA'!AI51,'1ª EVA'!AJ51)*'1ª EVA'!$AI$13 +
'2ª EVA-solo'!AI53*'2ª EVA-solo'!$AI$13
)
/('1ª EVA'!$AI$13+'2ª EVA-solo'!$AI$13),
"")</f>
        <v>0</v>
      </c>
      <c r="AJ53" s="122"/>
      <c r="AK53" s="105">
        <f ca="1">IF(AK$16&gt;0,
(
MAX('1ª EVA'!AK51,'1ª EVA'!AL51)*'1ª EVA'!$AK$13 +
'2ª EVA-solo'!AK53*'2ª EVA-solo'!$AK$13
)
/('1ª EVA'!$AK$13+'2ª EVA-solo'!$AK$13),
"")</f>
        <v>0</v>
      </c>
      <c r="AL53" s="122"/>
      <c r="AM53" s="105" t="str">
        <f>IF(AM$16&gt;0,
(
MAX('1ª EVA'!AM51,'1ª EVA'!AN51)*'1ª EVA'!$AM$13 +
'2ª EVA-solo'!AM53*'2ª EVA-solo'!$AM$13
)
/('1ª EVA'!$AM$13+'2ª EVA-solo'!$AM$13),
"")</f>
        <v/>
      </c>
      <c r="AN53" s="122"/>
      <c r="AO53" s="121">
        <f t="shared" ca="1" si="66"/>
        <v>0</v>
      </c>
      <c r="AP53" s="105">
        <f ca="1">IF(AP$16&gt;0,
(
MAX('1ª EVA'!AP51,'1ª EVA'!AQ51)*'1ª EVA'!AP$13 +
'2ª EVA-solo'!AP53*'2ª EVA-solo'!AP$13
)
/('1ª EVA'!AP$13+'2ª EVA-solo'!AP$13),
"")</f>
        <v>0</v>
      </c>
      <c r="AQ53" s="122"/>
      <c r="AR53" s="105">
        <f ca="1">IF(AR$16&gt;0,
(
MAX('1ª EVA'!AR51,'1ª EVA'!AS51)*'1ª EVA'!AR$13 +
'2ª EVA-solo'!AR53*'2ª EVA-solo'!AR$13
)
/('1ª EVA'!AR$13+'2ª EVA-solo'!AR$13),
"")</f>
        <v>0</v>
      </c>
      <c r="AS53" s="122"/>
      <c r="AT53" s="105" t="str">
        <f>IF(AT$16&gt;0,
(
MAX('1ª EVA'!AT51,'1ª EVA'!AU51)*'1ª EVA'!AT$13 +
'2ª EVA-solo'!AT53*'2ª EVA-solo'!AT$13
)
/('1ª EVA'!AT$13+'2ª EVA-solo'!AT$13),
"")</f>
        <v/>
      </c>
      <c r="AU53" s="122"/>
      <c r="AV53" s="105">
        <f ca="1">IF(AV$16&gt;0,
(
MAX('1ª EVA'!AV51,'1ª EVA'!AW51)*'1ª EVA'!AV$13 +
'2ª EVA-solo'!AV53*'2ª EVA-solo'!AV$13
)
/('1ª EVA'!AV$13+'2ª EVA-solo'!AV$13),
"")</f>
        <v>0</v>
      </c>
      <c r="AW53" s="122"/>
      <c r="AX53" s="105" t="str">
        <f>IF(AX$16&gt;0,
(
MAX('1ª EVA'!AX51,'1ª EVA'!AY51)*'1ª EVA'!AX$13 +
'2ª EVA-solo'!AX53*'2ª EVA-solo'!AX$13
)
/('1ª EVA'!AX$13+'2ª EVA-solo'!AX$13),
"")</f>
        <v/>
      </c>
      <c r="AY53" s="122"/>
      <c r="AZ53" s="105" t="str">
        <f>IF(AZ$16&gt;0,
(
MAX('1ª EVA'!AZ51,'1ª EVA'!BA51)*'1ª EVA'!AZ$13 +
'2ª EVA-solo'!AZ53*'2ª EVA-solo'!AZ$13
)
/('1ª EVA'!AZ$13+'2ª EVA-solo'!AZ$13),
"")</f>
        <v/>
      </c>
      <c r="BA53" s="122"/>
      <c r="BB53" s="121">
        <f t="shared" ca="1" si="67"/>
        <v>0</v>
      </c>
      <c r="BC53" s="105">
        <f ca="1">IF(BC$16&gt;0,
(
MAX('1ª EVA'!BC51,'1ª EVA'!BD51)*'1ª EVA'!BC$13 +
'2ª EVA-solo'!BC53*'2ª EVA-solo'!BC$13
)
/('1ª EVA'!BC$13+'2ª EVA-solo'!BC$13),
"")</f>
        <v>0</v>
      </c>
      <c r="BD53" s="122"/>
      <c r="BE53" s="105" t="str">
        <f>IF(BE$16&gt;0,
(
MAX('1ª EVA'!BE51,'1ª EVA'!BF51)*'1ª EVA'!BE$13 +
'2ª EVA-solo'!BE53*'2ª EVA-solo'!BE$13
)
/('1ª EVA'!BE$13+'2ª EVA-solo'!BE$13),
"")</f>
        <v/>
      </c>
      <c r="BF53" s="122"/>
      <c r="BG53" s="105" t="str">
        <f>IF(BG$16&gt;0,
(
MAX('1ª EVA'!BG51,'1ª EVA'!BH51)*'1ª EVA'!BG$13 +
'2ª EVA-solo'!BG53*'2ª EVA-solo'!BG$13
)
/('1ª EVA'!BG$13+'2ª EVA-solo'!BG$13),
"")</f>
        <v/>
      </c>
      <c r="BH53" s="122"/>
      <c r="BI53" s="105">
        <f ca="1">IF(BI$16&gt;0,
(
MAX('1ª EVA'!BI51,'1ª EVA'!BJ51)*'1ª EVA'!BI$13 +
'2ª EVA-solo'!BI53*'2ª EVA-solo'!BI$13
)
/('1ª EVA'!BI$13+'2ª EVA-solo'!BI$13),
"")</f>
        <v>0</v>
      </c>
      <c r="BJ53" s="122"/>
      <c r="BK53" s="105" t="str">
        <f>IF(BK$16&gt;0,
(
MAX('1ª EVA'!BK51,'1ª EVA'!BL51)*'1ª EVA'!BK$13 +
'2ª EVA-solo'!BK53*'2ª EVA-solo'!BK$13
)
/('1ª EVA'!BK$13+'2ª EVA-solo'!BK$13),
"")</f>
        <v/>
      </c>
      <c r="BL53" s="122"/>
      <c r="BM53" s="105" t="str">
        <f>IF(BM$16&gt;0,
(
MAX('1ª EVA'!BM51,'1ª EVA'!BN51)*'1ª EVA'!BM$13 +
'2ª EVA-solo'!BM53*'2ª EVA-solo'!BM$13
)
/('1ª EVA'!BM$13+'2ª EVA-solo'!BM$13),
"")</f>
        <v/>
      </c>
      <c r="BN53" s="122"/>
      <c r="BO53" s="121">
        <f t="shared" ca="1" si="68"/>
        <v>0</v>
      </c>
      <c r="BP53" s="105">
        <f ca="1">IF(BP$16&gt;0,
(
MAX('1ª EVA'!BP51,'1ª EVA'!BQ51)*'1ª EVA'!BP$13 +
'2ª EVA-solo'!BP53*'2ª EVA-solo'!BP$13
)
/('1ª EVA'!BP$13+'2ª EVA-solo'!BP$13),
"")</f>
        <v>0</v>
      </c>
      <c r="BQ53" s="122"/>
      <c r="BR53" s="105" t="str">
        <f>IF(BR$16&gt;0,
(
MAX('1ª EVA'!BR51,'1ª EVA'!BS51)*'1ª EVA'!BR$13 +
'2ª EVA-solo'!BR53*'2ª EVA-solo'!BR$13
)
/('1ª EVA'!BR$13+'2ª EVA-solo'!BR$13),
"")</f>
        <v/>
      </c>
      <c r="BS53" s="122"/>
      <c r="BT53" s="105" t="str">
        <f>IF(BT$16&gt;0,
(
MAX('1ª EVA'!BT51,'1ª EVA'!BU51)*'1ª EVA'!BT$13 +
'2ª EVA-solo'!BT53*'2ª EVA-solo'!BT$13
)
/('1ª EVA'!BT$13+'2ª EVA-solo'!BT$13),
"")</f>
        <v/>
      </c>
      <c r="BU53" s="122"/>
      <c r="BV53" s="105" t="str">
        <f>IF(BV$16&gt;0,
(
MAX('1ª EVA'!BV51,'1ª EVA'!BW51)*'1ª EVA'!BV$13 +
'2ª EVA-solo'!BV53*'2ª EVA-solo'!BV$13
)
/('1ª EVA'!BV$13+'2ª EVA-solo'!BV$13),
"")</f>
        <v/>
      </c>
      <c r="BW53" s="122"/>
      <c r="BX53" s="105" t="str">
        <f>IF(BX$16&gt;0,
(
MAX('1ª EVA'!BX51,'1ª EVA'!BY51)*'1ª EVA'!BX$13 +
'2ª EVA-solo'!BX53*'2ª EVA-solo'!BX$13
)
/('1ª EVA'!BX$13+'2ª EVA-solo'!BX$13),
"")</f>
        <v/>
      </c>
      <c r="BY53" s="122"/>
      <c r="BZ53" s="105" t="str">
        <f>IF(BZ$16&gt;0,
(
MAX('1ª EVA'!BZ51,'1ª EVA'!CA51)*'1ª EVA'!BZ$13 +
'2ª EVA-solo'!BZ53*'2ª EVA-solo'!BZ$13
)
/('1ª EVA'!BZ$13+'2ª EVA-solo'!BZ$13),
"")</f>
        <v/>
      </c>
      <c r="CA53" s="122"/>
      <c r="CB53" s="136">
        <f t="shared" ca="1" si="69"/>
        <v>0</v>
      </c>
    </row>
    <row r="54" spans="1:80" ht="17.399999999999999">
      <c r="A54" s="65" t="str">
        <v>Alumn 34</v>
      </c>
      <c r="B54" s="121">
        <f t="shared" ca="1" si="63"/>
        <v>0</v>
      </c>
      <c r="C54" s="105">
        <f ca="1">IFERROR(IF(C$16&gt;0,(
   MAX('1ª EVA'!C52,'1ª EVA'!D52)*'1ª EVA'!C$13 +
   '2ª EVA-solo'!C54*'2ª EVA-solo'!C$13
)
/('1ª EVA'!C$13+'2ª EVA-solo'!C$13),""),"")</f>
        <v>0</v>
      </c>
      <c r="D54" s="122"/>
      <c r="E54" s="105">
        <f ca="1">IFERROR(IF(E$16&gt;0,(
   MAX('1ª EVA'!E52,'1ª EVA'!F52)*'1ª EVA'!E$13 +
   '2ª EVA-solo'!E54*'2ª EVA-solo'!E$13
)
/('1ª EVA'!E$13+'2ª EVA-solo'!E$13),""),"")</f>
        <v>0</v>
      </c>
      <c r="F54" s="122"/>
      <c r="G54" s="105">
        <f ca="1">IFERROR(IF(G$16&gt;0,(
   MAX('1ª EVA'!G52,'1ª EVA'!H52)*'1ª EVA'!G$13 +
   '2ª EVA-solo'!G54*'2ª EVA-solo'!G$13
)
/('1ª EVA'!G$13+'2ª EVA-solo'!G$13),""),"")</f>
        <v>0</v>
      </c>
      <c r="H54" s="122"/>
      <c r="I54" s="105">
        <f ca="1">IFERROR(IF(I$16&gt;0,(
   MAX('1ª EVA'!I52,'1ª EVA'!J52)*'1ª EVA'!I$13 +
   '2ª EVA-solo'!I54*'2ª EVA-solo'!I$13
)
/('1ª EVA'!I$13+'2ª EVA-solo'!I$13),""),"")</f>
        <v>0</v>
      </c>
      <c r="J54" s="122"/>
      <c r="K54" s="105">
        <f ca="1">IFERROR(IF(K$16&gt;0,(
   MAX('1ª EVA'!K52,'1ª EVA'!L52)*'1ª EVA'!K$13 +
   '2ª EVA-solo'!K54*'2ª EVA-solo'!K$13
)
/('1ª EVA'!K$13+'2ª EVA-solo'!K$13),""),"")</f>
        <v>0</v>
      </c>
      <c r="L54" s="122"/>
      <c r="M54" s="105" t="str">
        <f>IFERROR(IF(M$16&gt;0,(
   MAX('1ª EVA'!M52,'1ª EVA'!N52)*'1ª EVA'!M$13 +
   '2ª EVA-solo'!M54*'2ª EVA-solo'!M$13
)
/('1ª EVA'!M$13+'2ª EVA-solo'!M$13),""),"")</f>
        <v/>
      </c>
      <c r="N54" s="122"/>
      <c r="O54" s="121">
        <f t="shared" ca="1" si="64"/>
        <v>0</v>
      </c>
      <c r="P54" s="105">
        <f ca="1">IF(P$16&gt;0,(
   MAX('1ª EVA'!P52,'1ª EVA'!Q52)*'1ª EVA'!$P$13 +
   '2ª EVA-solo'!P54*'2ª EVA-solo'!$P$13
)
/('1ª EVA'!$P$13 + '2ª EVA-solo'!$P$13),"")</f>
        <v>0</v>
      </c>
      <c r="Q54" s="122"/>
      <c r="R54" s="105">
        <f ca="1">IF(R$16&gt;0,(
   MAX('1ª EVA'!R52,'1ª EVA'!S52)*'1ª EVA'!$R$13 +
   '2ª EVA-solo'!R54*'2ª EVA-solo'!$R$13
)
/('1ª EVA'!$R$13 + '2ª EVA-solo'!$R$13),"")</f>
        <v>0</v>
      </c>
      <c r="S54" s="122"/>
      <c r="T54" s="105">
        <f ca="1">IF(T$16&gt;0,(
   MAX('1ª EVA'!T52,'1ª EVA'!U52)*'1ª EVA'!$T$13 +
   '2ª EVA-solo'!T54*'2ª EVA-solo'!$T$13
)
/('1ª EVA'!$T$13 + '2ª EVA-solo'!$T$13),"")</f>
        <v>0</v>
      </c>
      <c r="U54" s="122"/>
      <c r="V54" s="105">
        <f ca="1">IF(V$16&gt;0,(
   MAX('1ª EVA'!V52,'1ª EVA'!W52)*'1ª EVA'!$V$13 +
   '2ª EVA-solo'!V54*'2ª EVA-solo'!$V$13
)
/('1ª EVA'!$V$13 + '2ª EVA-solo'!$V$13),"")</f>
        <v>0</v>
      </c>
      <c r="W54" s="122"/>
      <c r="X54" s="105">
        <f ca="1">IF(X$16&gt;0,(
   MAX('1ª EVA'!X52,'1ª EVA'!Y52)*'1ª EVA'!$X$13 +
   '2ª EVA-solo'!X54*'2ª EVA-solo'!$X$13
)
/('1ª EVA'!$X$13 + '2ª EVA-solo'!$X$13),"")</f>
        <v>0</v>
      </c>
      <c r="Y54" s="122"/>
      <c r="Z54" s="105" t="str">
        <f>IF(Z$16&gt;0,(
   MAX('1ª EVA'!Z52,'1ª EVA'!AA52)*'1ª EVA'!$Z$13 +
   '2ª EVA-solo'!Z54*'2ª EVA-solo'!$Z$13
)
/('1ª EVA'!$Z$13+'2ª EVA-solo'!$Z$13),"")</f>
        <v/>
      </c>
      <c r="AA54" s="122"/>
      <c r="AB54" s="121">
        <f t="shared" ca="1" si="65"/>
        <v>0</v>
      </c>
      <c r="AC54" s="105">
        <f ca="1">IF(AC$16&gt;0,
(
MAX('1ª EVA'!AC52,'1ª EVA'!AD52)*'1ª EVA'!$AC$13 +
'2ª EVA-solo'!AC54*'2ª EVA-solo'!$AC$13
)
/('1ª EVA'!$AC$13+'2ª EVA-solo'!$AC$13),
"")</f>
        <v>0</v>
      </c>
      <c r="AD54" s="122"/>
      <c r="AE54" s="105" t="str">
        <f>IF(AE$16&gt;0,
(
MAX('1ª EVA'!AE52,'1ª EVA'!AF52)*'1ª EVA'!$AE$13 +
'2ª EVA-solo'!AE54*'2ª EVA-solo'!$AE$13
)
/('1ª EVA'!$AE$13+'2ª EVA-solo'!$AE$13),
"")</f>
        <v/>
      </c>
      <c r="AF54" s="122"/>
      <c r="AG54" s="105">
        <f ca="1">IF(AG$16&gt;0,
(
MAX('1ª EVA'!AG52,'1ª EVA'!AH52)*'1ª EVA'!$AG$13 +
'2ª EVA-solo'!AG54*'2ª EVA-solo'!$AG$13
)
/('1ª EVA'!$AG$13+'2ª EVA-solo'!$AG$13),
"")</f>
        <v>0</v>
      </c>
      <c r="AH54" s="122"/>
      <c r="AI54" s="105">
        <f ca="1">IF(AI$16&gt;0,
(
MAX('1ª EVA'!AI52,'1ª EVA'!AJ52)*'1ª EVA'!$AI$13 +
'2ª EVA-solo'!AI54*'2ª EVA-solo'!$AI$13
)
/('1ª EVA'!$AI$13+'2ª EVA-solo'!$AI$13),
"")</f>
        <v>0</v>
      </c>
      <c r="AJ54" s="122"/>
      <c r="AK54" s="105">
        <f ca="1">IF(AK$16&gt;0,
(
MAX('1ª EVA'!AK52,'1ª EVA'!AL52)*'1ª EVA'!$AK$13 +
'2ª EVA-solo'!AK54*'2ª EVA-solo'!$AK$13
)
/('1ª EVA'!$AK$13+'2ª EVA-solo'!$AK$13),
"")</f>
        <v>0</v>
      </c>
      <c r="AL54" s="122"/>
      <c r="AM54" s="105" t="str">
        <f>IF(AM$16&gt;0,
(
MAX('1ª EVA'!AM52,'1ª EVA'!AN52)*'1ª EVA'!$AM$13 +
'2ª EVA-solo'!AM54*'2ª EVA-solo'!$AM$13
)
/('1ª EVA'!$AM$13+'2ª EVA-solo'!$AM$13),
"")</f>
        <v/>
      </c>
      <c r="AN54" s="122"/>
      <c r="AO54" s="121">
        <f t="shared" ca="1" si="66"/>
        <v>0</v>
      </c>
      <c r="AP54" s="105">
        <f ca="1">IF(AP$16&gt;0,
(
MAX('1ª EVA'!AP52,'1ª EVA'!AQ52)*'1ª EVA'!AP$13 +
'2ª EVA-solo'!AP54*'2ª EVA-solo'!AP$13
)
/('1ª EVA'!AP$13+'2ª EVA-solo'!AP$13),
"")</f>
        <v>0</v>
      </c>
      <c r="AQ54" s="122"/>
      <c r="AR54" s="105">
        <f ca="1">IF(AR$16&gt;0,
(
MAX('1ª EVA'!AR52,'1ª EVA'!AS52)*'1ª EVA'!AR$13 +
'2ª EVA-solo'!AR54*'2ª EVA-solo'!AR$13
)
/('1ª EVA'!AR$13+'2ª EVA-solo'!AR$13),
"")</f>
        <v>0</v>
      </c>
      <c r="AS54" s="122"/>
      <c r="AT54" s="105" t="str">
        <f>IF(AT$16&gt;0,
(
MAX('1ª EVA'!AT52,'1ª EVA'!AU52)*'1ª EVA'!AT$13 +
'2ª EVA-solo'!AT54*'2ª EVA-solo'!AT$13
)
/('1ª EVA'!AT$13+'2ª EVA-solo'!AT$13),
"")</f>
        <v/>
      </c>
      <c r="AU54" s="122"/>
      <c r="AV54" s="105">
        <f ca="1">IF(AV$16&gt;0,
(
MAX('1ª EVA'!AV52,'1ª EVA'!AW52)*'1ª EVA'!AV$13 +
'2ª EVA-solo'!AV54*'2ª EVA-solo'!AV$13
)
/('1ª EVA'!AV$13+'2ª EVA-solo'!AV$13),
"")</f>
        <v>0</v>
      </c>
      <c r="AW54" s="122"/>
      <c r="AX54" s="105" t="str">
        <f>IF(AX$16&gt;0,
(
MAX('1ª EVA'!AX52,'1ª EVA'!AY52)*'1ª EVA'!AX$13 +
'2ª EVA-solo'!AX54*'2ª EVA-solo'!AX$13
)
/('1ª EVA'!AX$13+'2ª EVA-solo'!AX$13),
"")</f>
        <v/>
      </c>
      <c r="AY54" s="122"/>
      <c r="AZ54" s="105" t="str">
        <f>IF(AZ$16&gt;0,
(
MAX('1ª EVA'!AZ52,'1ª EVA'!BA52)*'1ª EVA'!AZ$13 +
'2ª EVA-solo'!AZ54*'2ª EVA-solo'!AZ$13
)
/('1ª EVA'!AZ$13+'2ª EVA-solo'!AZ$13),
"")</f>
        <v/>
      </c>
      <c r="BA54" s="122"/>
      <c r="BB54" s="121">
        <f t="shared" ca="1" si="67"/>
        <v>0</v>
      </c>
      <c r="BC54" s="105">
        <f ca="1">IF(BC$16&gt;0,
(
MAX('1ª EVA'!BC52,'1ª EVA'!BD52)*'1ª EVA'!BC$13 +
'2ª EVA-solo'!BC54*'2ª EVA-solo'!BC$13
)
/('1ª EVA'!BC$13+'2ª EVA-solo'!BC$13),
"")</f>
        <v>0</v>
      </c>
      <c r="BD54" s="122"/>
      <c r="BE54" s="105" t="str">
        <f>IF(BE$16&gt;0,
(
MAX('1ª EVA'!BE52,'1ª EVA'!BF52)*'1ª EVA'!BE$13 +
'2ª EVA-solo'!BE54*'2ª EVA-solo'!BE$13
)
/('1ª EVA'!BE$13+'2ª EVA-solo'!BE$13),
"")</f>
        <v/>
      </c>
      <c r="BF54" s="122"/>
      <c r="BG54" s="105" t="str">
        <f>IF(BG$16&gt;0,
(
MAX('1ª EVA'!BG52,'1ª EVA'!BH52)*'1ª EVA'!BG$13 +
'2ª EVA-solo'!BG54*'2ª EVA-solo'!BG$13
)
/('1ª EVA'!BG$13+'2ª EVA-solo'!BG$13),
"")</f>
        <v/>
      </c>
      <c r="BH54" s="122"/>
      <c r="BI54" s="105">
        <f ca="1">IF(BI$16&gt;0,
(
MAX('1ª EVA'!BI52,'1ª EVA'!BJ52)*'1ª EVA'!BI$13 +
'2ª EVA-solo'!BI54*'2ª EVA-solo'!BI$13
)
/('1ª EVA'!BI$13+'2ª EVA-solo'!BI$13),
"")</f>
        <v>0</v>
      </c>
      <c r="BJ54" s="122"/>
      <c r="BK54" s="105" t="str">
        <f>IF(BK$16&gt;0,
(
MAX('1ª EVA'!BK52,'1ª EVA'!BL52)*'1ª EVA'!BK$13 +
'2ª EVA-solo'!BK54*'2ª EVA-solo'!BK$13
)
/('1ª EVA'!BK$13+'2ª EVA-solo'!BK$13),
"")</f>
        <v/>
      </c>
      <c r="BL54" s="122"/>
      <c r="BM54" s="105" t="str">
        <f>IF(BM$16&gt;0,
(
MAX('1ª EVA'!BM52,'1ª EVA'!BN52)*'1ª EVA'!BM$13 +
'2ª EVA-solo'!BM54*'2ª EVA-solo'!BM$13
)
/('1ª EVA'!BM$13+'2ª EVA-solo'!BM$13),
"")</f>
        <v/>
      </c>
      <c r="BN54" s="122"/>
      <c r="BO54" s="121">
        <f t="shared" ca="1" si="68"/>
        <v>0</v>
      </c>
      <c r="BP54" s="105">
        <f ca="1">IF(BP$16&gt;0,
(
MAX('1ª EVA'!BP52,'1ª EVA'!BQ52)*'1ª EVA'!BP$13 +
'2ª EVA-solo'!BP54*'2ª EVA-solo'!BP$13
)
/('1ª EVA'!BP$13+'2ª EVA-solo'!BP$13),
"")</f>
        <v>0</v>
      </c>
      <c r="BQ54" s="122"/>
      <c r="BR54" s="105" t="str">
        <f>IF(BR$16&gt;0,
(
MAX('1ª EVA'!BR52,'1ª EVA'!BS52)*'1ª EVA'!BR$13 +
'2ª EVA-solo'!BR54*'2ª EVA-solo'!BR$13
)
/('1ª EVA'!BR$13+'2ª EVA-solo'!BR$13),
"")</f>
        <v/>
      </c>
      <c r="BS54" s="122"/>
      <c r="BT54" s="105" t="str">
        <f>IF(BT$16&gt;0,
(
MAX('1ª EVA'!BT52,'1ª EVA'!BU52)*'1ª EVA'!BT$13 +
'2ª EVA-solo'!BT54*'2ª EVA-solo'!BT$13
)
/('1ª EVA'!BT$13+'2ª EVA-solo'!BT$13),
"")</f>
        <v/>
      </c>
      <c r="BU54" s="122"/>
      <c r="BV54" s="105" t="str">
        <f>IF(BV$16&gt;0,
(
MAX('1ª EVA'!BV52,'1ª EVA'!BW52)*'1ª EVA'!BV$13 +
'2ª EVA-solo'!BV54*'2ª EVA-solo'!BV$13
)
/('1ª EVA'!BV$13+'2ª EVA-solo'!BV$13),
"")</f>
        <v/>
      </c>
      <c r="BW54" s="122"/>
      <c r="BX54" s="105" t="str">
        <f>IF(BX$16&gt;0,
(
MAX('1ª EVA'!BX52,'1ª EVA'!BY52)*'1ª EVA'!BX$13 +
'2ª EVA-solo'!BX54*'2ª EVA-solo'!BX$13
)
/('1ª EVA'!BX$13+'2ª EVA-solo'!BX$13),
"")</f>
        <v/>
      </c>
      <c r="BY54" s="122"/>
      <c r="BZ54" s="105" t="str">
        <f>IF(BZ$16&gt;0,
(
MAX('1ª EVA'!BZ52,'1ª EVA'!CA52)*'1ª EVA'!BZ$13 +
'2ª EVA-solo'!BZ54*'2ª EVA-solo'!BZ$13
)
/('1ª EVA'!BZ$13+'2ª EVA-solo'!BZ$13),
"")</f>
        <v/>
      </c>
      <c r="CA54" s="122"/>
      <c r="CB54" s="136">
        <f t="shared" ca="1" si="69"/>
        <v>0</v>
      </c>
    </row>
    <row r="55" spans="1:80" ht="17.399999999999999">
      <c r="A55" s="65" t="str">
        <v>Alumn 35</v>
      </c>
      <c r="B55" s="121">
        <f t="shared" ca="1" si="63"/>
        <v>0</v>
      </c>
      <c r="C55" s="105">
        <f ca="1">IFERROR(IF(C$16&gt;0,(
   MAX('1ª EVA'!C53,'1ª EVA'!D53)*'1ª EVA'!C$13 +
   '2ª EVA-solo'!C55*'2ª EVA-solo'!C$13
)
/('1ª EVA'!C$13+'2ª EVA-solo'!C$13),""),"")</f>
        <v>0</v>
      </c>
      <c r="D55" s="122"/>
      <c r="E55" s="105">
        <f ca="1">IFERROR(IF(E$16&gt;0,(
   MAX('1ª EVA'!E53,'1ª EVA'!F53)*'1ª EVA'!E$13 +
   '2ª EVA-solo'!E55*'2ª EVA-solo'!E$13
)
/('1ª EVA'!E$13+'2ª EVA-solo'!E$13),""),"")</f>
        <v>0</v>
      </c>
      <c r="F55" s="122"/>
      <c r="G55" s="105">
        <f ca="1">IFERROR(IF(G$16&gt;0,(
   MAX('1ª EVA'!G53,'1ª EVA'!H53)*'1ª EVA'!G$13 +
   '2ª EVA-solo'!G55*'2ª EVA-solo'!G$13
)
/('1ª EVA'!G$13+'2ª EVA-solo'!G$13),""),"")</f>
        <v>0</v>
      </c>
      <c r="H55" s="122"/>
      <c r="I55" s="105">
        <f ca="1">IFERROR(IF(I$16&gt;0,(
   MAX('1ª EVA'!I53,'1ª EVA'!J53)*'1ª EVA'!I$13 +
   '2ª EVA-solo'!I55*'2ª EVA-solo'!I$13
)
/('1ª EVA'!I$13+'2ª EVA-solo'!I$13),""),"")</f>
        <v>0</v>
      </c>
      <c r="J55" s="122"/>
      <c r="K55" s="105">
        <f ca="1">IFERROR(IF(K$16&gt;0,(
   MAX('1ª EVA'!K53,'1ª EVA'!L53)*'1ª EVA'!K$13 +
   '2ª EVA-solo'!K55*'2ª EVA-solo'!K$13
)
/('1ª EVA'!K$13+'2ª EVA-solo'!K$13),""),"")</f>
        <v>0</v>
      </c>
      <c r="L55" s="122"/>
      <c r="M55" s="105" t="str">
        <f>IFERROR(IF(M$16&gt;0,(
   MAX('1ª EVA'!M53,'1ª EVA'!N53)*'1ª EVA'!M$13 +
   '2ª EVA-solo'!M55*'2ª EVA-solo'!M$13
)
/('1ª EVA'!M$13+'2ª EVA-solo'!M$13),""),"")</f>
        <v/>
      </c>
      <c r="N55" s="122"/>
      <c r="O55" s="121">
        <f t="shared" ca="1" si="64"/>
        <v>0</v>
      </c>
      <c r="P55" s="105">
        <f ca="1">IF(P$16&gt;0,(
   MAX('1ª EVA'!P53,'1ª EVA'!Q53)*'1ª EVA'!$P$13 +
   '2ª EVA-solo'!P55*'2ª EVA-solo'!$P$13
)
/('1ª EVA'!$P$13 + '2ª EVA-solo'!$P$13),"")</f>
        <v>0</v>
      </c>
      <c r="Q55" s="122"/>
      <c r="R55" s="105">
        <f ca="1">IF(R$16&gt;0,(
   MAX('1ª EVA'!R53,'1ª EVA'!S53)*'1ª EVA'!$R$13 +
   '2ª EVA-solo'!R55*'2ª EVA-solo'!$R$13
)
/('1ª EVA'!$R$13 + '2ª EVA-solo'!$R$13),"")</f>
        <v>0</v>
      </c>
      <c r="S55" s="122"/>
      <c r="T55" s="105">
        <f ca="1">IF(T$16&gt;0,(
   MAX('1ª EVA'!T53,'1ª EVA'!U53)*'1ª EVA'!$T$13 +
   '2ª EVA-solo'!T55*'2ª EVA-solo'!$T$13
)
/('1ª EVA'!$T$13 + '2ª EVA-solo'!$T$13),"")</f>
        <v>0</v>
      </c>
      <c r="U55" s="122"/>
      <c r="V55" s="105">
        <f ca="1">IF(V$16&gt;0,(
   MAX('1ª EVA'!V53,'1ª EVA'!W53)*'1ª EVA'!$V$13 +
   '2ª EVA-solo'!V55*'2ª EVA-solo'!$V$13
)
/('1ª EVA'!$V$13 + '2ª EVA-solo'!$V$13),"")</f>
        <v>0</v>
      </c>
      <c r="W55" s="122"/>
      <c r="X55" s="105">
        <f ca="1">IF(X$16&gt;0,(
   MAX('1ª EVA'!X53,'1ª EVA'!Y53)*'1ª EVA'!$X$13 +
   '2ª EVA-solo'!X55*'2ª EVA-solo'!$X$13
)
/('1ª EVA'!$X$13 + '2ª EVA-solo'!$X$13),"")</f>
        <v>0</v>
      </c>
      <c r="Y55" s="122"/>
      <c r="Z55" s="105" t="str">
        <f>IF(Z$16&gt;0,(
   MAX('1ª EVA'!Z53,'1ª EVA'!AA53)*'1ª EVA'!$Z$13 +
   '2ª EVA-solo'!Z55*'2ª EVA-solo'!$Z$13
)
/('1ª EVA'!$Z$13+'2ª EVA-solo'!$Z$13),"")</f>
        <v/>
      </c>
      <c r="AA55" s="122"/>
      <c r="AB55" s="121">
        <f t="shared" ca="1" si="65"/>
        <v>0</v>
      </c>
      <c r="AC55" s="105">
        <f ca="1">IF(AC$16&gt;0,
(
MAX('1ª EVA'!AC53,'1ª EVA'!AD53)*'1ª EVA'!$AC$13 +
'2ª EVA-solo'!AC55*'2ª EVA-solo'!$AC$13
)
/('1ª EVA'!$AC$13+'2ª EVA-solo'!$AC$13),
"")</f>
        <v>0</v>
      </c>
      <c r="AD55" s="122"/>
      <c r="AE55" s="105" t="str">
        <f>IF(AE$16&gt;0,
(
MAX('1ª EVA'!AE53,'1ª EVA'!AF53)*'1ª EVA'!$AE$13 +
'2ª EVA-solo'!AE55*'2ª EVA-solo'!$AE$13
)
/('1ª EVA'!$AE$13+'2ª EVA-solo'!$AE$13),
"")</f>
        <v/>
      </c>
      <c r="AF55" s="122"/>
      <c r="AG55" s="105">
        <f ca="1">IF(AG$16&gt;0,
(
MAX('1ª EVA'!AG53,'1ª EVA'!AH53)*'1ª EVA'!$AG$13 +
'2ª EVA-solo'!AG55*'2ª EVA-solo'!$AG$13
)
/('1ª EVA'!$AG$13+'2ª EVA-solo'!$AG$13),
"")</f>
        <v>0</v>
      </c>
      <c r="AH55" s="122"/>
      <c r="AI55" s="105">
        <f ca="1">IF(AI$16&gt;0,
(
MAX('1ª EVA'!AI53,'1ª EVA'!AJ53)*'1ª EVA'!$AI$13 +
'2ª EVA-solo'!AI55*'2ª EVA-solo'!$AI$13
)
/('1ª EVA'!$AI$13+'2ª EVA-solo'!$AI$13),
"")</f>
        <v>0</v>
      </c>
      <c r="AJ55" s="122"/>
      <c r="AK55" s="105">
        <f ca="1">IF(AK$16&gt;0,
(
MAX('1ª EVA'!AK53,'1ª EVA'!AL53)*'1ª EVA'!$AK$13 +
'2ª EVA-solo'!AK55*'2ª EVA-solo'!$AK$13
)
/('1ª EVA'!$AK$13+'2ª EVA-solo'!$AK$13),
"")</f>
        <v>0</v>
      </c>
      <c r="AL55" s="122"/>
      <c r="AM55" s="105" t="str">
        <f>IF(AM$16&gt;0,
(
MAX('1ª EVA'!AM53,'1ª EVA'!AN53)*'1ª EVA'!$AM$13 +
'2ª EVA-solo'!AM55*'2ª EVA-solo'!$AM$13
)
/('1ª EVA'!$AM$13+'2ª EVA-solo'!$AM$13),
"")</f>
        <v/>
      </c>
      <c r="AN55" s="122"/>
      <c r="AO55" s="121">
        <f t="shared" ca="1" si="66"/>
        <v>0</v>
      </c>
      <c r="AP55" s="105">
        <f ca="1">IF(AP$16&gt;0,
(
MAX('1ª EVA'!AP53,'1ª EVA'!AQ53)*'1ª EVA'!AP$13 +
'2ª EVA-solo'!AP55*'2ª EVA-solo'!AP$13
)
/('1ª EVA'!AP$13+'2ª EVA-solo'!AP$13),
"")</f>
        <v>0</v>
      </c>
      <c r="AQ55" s="122"/>
      <c r="AR55" s="105">
        <f ca="1">IF(AR$16&gt;0,
(
MAX('1ª EVA'!AR53,'1ª EVA'!AS53)*'1ª EVA'!AR$13 +
'2ª EVA-solo'!AR55*'2ª EVA-solo'!AR$13
)
/('1ª EVA'!AR$13+'2ª EVA-solo'!AR$13),
"")</f>
        <v>0</v>
      </c>
      <c r="AS55" s="122"/>
      <c r="AT55" s="105" t="str">
        <f>IF(AT$16&gt;0,
(
MAX('1ª EVA'!AT53,'1ª EVA'!AU53)*'1ª EVA'!AT$13 +
'2ª EVA-solo'!AT55*'2ª EVA-solo'!AT$13
)
/('1ª EVA'!AT$13+'2ª EVA-solo'!AT$13),
"")</f>
        <v/>
      </c>
      <c r="AU55" s="122"/>
      <c r="AV55" s="105">
        <f ca="1">IF(AV$16&gt;0,
(
MAX('1ª EVA'!AV53,'1ª EVA'!AW53)*'1ª EVA'!AV$13 +
'2ª EVA-solo'!AV55*'2ª EVA-solo'!AV$13
)
/('1ª EVA'!AV$13+'2ª EVA-solo'!AV$13),
"")</f>
        <v>0</v>
      </c>
      <c r="AW55" s="122"/>
      <c r="AX55" s="105" t="str">
        <f>IF(AX$16&gt;0,
(
MAX('1ª EVA'!AX53,'1ª EVA'!AY53)*'1ª EVA'!AX$13 +
'2ª EVA-solo'!AX55*'2ª EVA-solo'!AX$13
)
/('1ª EVA'!AX$13+'2ª EVA-solo'!AX$13),
"")</f>
        <v/>
      </c>
      <c r="AY55" s="122"/>
      <c r="AZ55" s="105" t="str">
        <f>IF(AZ$16&gt;0,
(
MAX('1ª EVA'!AZ53,'1ª EVA'!BA53)*'1ª EVA'!AZ$13 +
'2ª EVA-solo'!AZ55*'2ª EVA-solo'!AZ$13
)
/('1ª EVA'!AZ$13+'2ª EVA-solo'!AZ$13),
"")</f>
        <v/>
      </c>
      <c r="BA55" s="122"/>
      <c r="BB55" s="121">
        <f t="shared" ca="1" si="67"/>
        <v>0</v>
      </c>
      <c r="BC55" s="105">
        <f ca="1">IF(BC$16&gt;0,
(
MAX('1ª EVA'!BC53,'1ª EVA'!BD53)*'1ª EVA'!BC$13 +
'2ª EVA-solo'!BC55*'2ª EVA-solo'!BC$13
)
/('1ª EVA'!BC$13+'2ª EVA-solo'!BC$13),
"")</f>
        <v>0</v>
      </c>
      <c r="BD55" s="122"/>
      <c r="BE55" s="105" t="str">
        <f>IF(BE$16&gt;0,
(
MAX('1ª EVA'!BE53,'1ª EVA'!BF53)*'1ª EVA'!BE$13 +
'2ª EVA-solo'!BE55*'2ª EVA-solo'!BE$13
)
/('1ª EVA'!BE$13+'2ª EVA-solo'!BE$13),
"")</f>
        <v/>
      </c>
      <c r="BF55" s="122"/>
      <c r="BG55" s="105" t="str">
        <f>IF(BG$16&gt;0,
(
MAX('1ª EVA'!BG53,'1ª EVA'!BH53)*'1ª EVA'!BG$13 +
'2ª EVA-solo'!BG55*'2ª EVA-solo'!BG$13
)
/('1ª EVA'!BG$13+'2ª EVA-solo'!BG$13),
"")</f>
        <v/>
      </c>
      <c r="BH55" s="122"/>
      <c r="BI55" s="105">
        <f ca="1">IF(BI$16&gt;0,
(
MAX('1ª EVA'!BI53,'1ª EVA'!BJ53)*'1ª EVA'!BI$13 +
'2ª EVA-solo'!BI55*'2ª EVA-solo'!BI$13
)
/('1ª EVA'!BI$13+'2ª EVA-solo'!BI$13),
"")</f>
        <v>0</v>
      </c>
      <c r="BJ55" s="122"/>
      <c r="BK55" s="105" t="str">
        <f>IF(BK$16&gt;0,
(
MAX('1ª EVA'!BK53,'1ª EVA'!BL53)*'1ª EVA'!BK$13 +
'2ª EVA-solo'!BK55*'2ª EVA-solo'!BK$13
)
/('1ª EVA'!BK$13+'2ª EVA-solo'!BK$13),
"")</f>
        <v/>
      </c>
      <c r="BL55" s="122"/>
      <c r="BM55" s="105" t="str">
        <f>IF(BM$16&gt;0,
(
MAX('1ª EVA'!BM53,'1ª EVA'!BN53)*'1ª EVA'!BM$13 +
'2ª EVA-solo'!BM55*'2ª EVA-solo'!BM$13
)
/('1ª EVA'!BM$13+'2ª EVA-solo'!BM$13),
"")</f>
        <v/>
      </c>
      <c r="BN55" s="122"/>
      <c r="BO55" s="121">
        <f t="shared" ca="1" si="68"/>
        <v>0</v>
      </c>
      <c r="BP55" s="105">
        <f ca="1">IF(BP$16&gt;0,
(
MAX('1ª EVA'!BP53,'1ª EVA'!BQ53)*'1ª EVA'!BP$13 +
'2ª EVA-solo'!BP55*'2ª EVA-solo'!BP$13
)
/('1ª EVA'!BP$13+'2ª EVA-solo'!BP$13),
"")</f>
        <v>0</v>
      </c>
      <c r="BQ55" s="122"/>
      <c r="BR55" s="105" t="str">
        <f>IF(BR$16&gt;0,
(
MAX('1ª EVA'!BR53,'1ª EVA'!BS53)*'1ª EVA'!BR$13 +
'2ª EVA-solo'!BR55*'2ª EVA-solo'!BR$13
)
/('1ª EVA'!BR$13+'2ª EVA-solo'!BR$13),
"")</f>
        <v/>
      </c>
      <c r="BS55" s="122"/>
      <c r="BT55" s="105" t="str">
        <f>IF(BT$16&gt;0,
(
MAX('1ª EVA'!BT53,'1ª EVA'!BU53)*'1ª EVA'!BT$13 +
'2ª EVA-solo'!BT55*'2ª EVA-solo'!BT$13
)
/('1ª EVA'!BT$13+'2ª EVA-solo'!BT$13),
"")</f>
        <v/>
      </c>
      <c r="BU55" s="122"/>
      <c r="BV55" s="105" t="str">
        <f>IF(BV$16&gt;0,
(
MAX('1ª EVA'!BV53,'1ª EVA'!BW53)*'1ª EVA'!BV$13 +
'2ª EVA-solo'!BV55*'2ª EVA-solo'!BV$13
)
/('1ª EVA'!BV$13+'2ª EVA-solo'!BV$13),
"")</f>
        <v/>
      </c>
      <c r="BW55" s="122"/>
      <c r="BX55" s="105" t="str">
        <f>IF(BX$16&gt;0,
(
MAX('1ª EVA'!BX53,'1ª EVA'!BY53)*'1ª EVA'!BX$13 +
'2ª EVA-solo'!BX55*'2ª EVA-solo'!BX$13
)
/('1ª EVA'!BX$13+'2ª EVA-solo'!BX$13),
"")</f>
        <v/>
      </c>
      <c r="BY55" s="122"/>
      <c r="BZ55" s="105" t="str">
        <f>IF(BZ$16&gt;0,
(
MAX('1ª EVA'!BZ53,'1ª EVA'!CA53)*'1ª EVA'!BZ$13 +
'2ª EVA-solo'!BZ55*'2ª EVA-solo'!BZ$13
)
/('1ª EVA'!BZ$13+'2ª EVA-solo'!BZ$13),
"")</f>
        <v/>
      </c>
      <c r="CA55" s="122"/>
      <c r="CB55" s="136">
        <f t="shared" ca="1" si="69"/>
        <v>0</v>
      </c>
    </row>
    <row r="56" spans="1:80" ht="17.399999999999999">
      <c r="A56" s="65" t="str">
        <v>Alumn 36</v>
      </c>
      <c r="B56" s="121">
        <f t="shared" ca="1" si="63"/>
        <v>0</v>
      </c>
      <c r="C56" s="105">
        <f ca="1">IFERROR(IF(C$16&gt;0,(
   MAX('1ª EVA'!C54,'1ª EVA'!D54)*'1ª EVA'!C$13 +
   '2ª EVA-solo'!C56*'2ª EVA-solo'!C$13
)
/('1ª EVA'!C$13+'2ª EVA-solo'!C$13),""),"")</f>
        <v>0</v>
      </c>
      <c r="D56" s="122"/>
      <c r="E56" s="105">
        <f ca="1">IFERROR(IF(E$16&gt;0,(
   MAX('1ª EVA'!E54,'1ª EVA'!F54)*'1ª EVA'!E$13 +
   '2ª EVA-solo'!E56*'2ª EVA-solo'!E$13
)
/('1ª EVA'!E$13+'2ª EVA-solo'!E$13),""),"")</f>
        <v>0</v>
      </c>
      <c r="F56" s="122"/>
      <c r="G56" s="105">
        <f ca="1">IFERROR(IF(G$16&gt;0,(
   MAX('1ª EVA'!G54,'1ª EVA'!H54)*'1ª EVA'!G$13 +
   '2ª EVA-solo'!G56*'2ª EVA-solo'!G$13
)
/('1ª EVA'!G$13+'2ª EVA-solo'!G$13),""),"")</f>
        <v>0</v>
      </c>
      <c r="H56" s="122"/>
      <c r="I56" s="105">
        <f ca="1">IFERROR(IF(I$16&gt;0,(
   MAX('1ª EVA'!I54,'1ª EVA'!J54)*'1ª EVA'!I$13 +
   '2ª EVA-solo'!I56*'2ª EVA-solo'!I$13
)
/('1ª EVA'!I$13+'2ª EVA-solo'!I$13),""),"")</f>
        <v>0</v>
      </c>
      <c r="J56" s="122"/>
      <c r="K56" s="105">
        <f ca="1">IFERROR(IF(K$16&gt;0,(
   MAX('1ª EVA'!K54,'1ª EVA'!L54)*'1ª EVA'!K$13 +
   '2ª EVA-solo'!K56*'2ª EVA-solo'!K$13
)
/('1ª EVA'!K$13+'2ª EVA-solo'!K$13),""),"")</f>
        <v>0</v>
      </c>
      <c r="L56" s="122"/>
      <c r="M56" s="105" t="str">
        <f>IFERROR(IF(M$16&gt;0,(
   MAX('1ª EVA'!M54,'1ª EVA'!N54)*'1ª EVA'!M$13 +
   '2ª EVA-solo'!M56*'2ª EVA-solo'!M$13
)
/('1ª EVA'!M$13+'2ª EVA-solo'!M$13),""),"")</f>
        <v/>
      </c>
      <c r="N56" s="122"/>
      <c r="O56" s="121">
        <f t="shared" ca="1" si="64"/>
        <v>0</v>
      </c>
      <c r="P56" s="105">
        <f ca="1">IF(P$16&gt;0,(
   MAX('1ª EVA'!P54,'1ª EVA'!Q54)*'1ª EVA'!$P$13 +
   '2ª EVA-solo'!P56*'2ª EVA-solo'!$P$13
)
/('1ª EVA'!$P$13 + '2ª EVA-solo'!$P$13),"")</f>
        <v>0</v>
      </c>
      <c r="Q56" s="122"/>
      <c r="R56" s="105">
        <f ca="1">IF(R$16&gt;0,(
   MAX('1ª EVA'!R54,'1ª EVA'!S54)*'1ª EVA'!$R$13 +
   '2ª EVA-solo'!R56*'2ª EVA-solo'!$R$13
)
/('1ª EVA'!$R$13 + '2ª EVA-solo'!$R$13),"")</f>
        <v>0</v>
      </c>
      <c r="S56" s="122"/>
      <c r="T56" s="105">
        <f ca="1">IF(T$16&gt;0,(
   MAX('1ª EVA'!T54,'1ª EVA'!U54)*'1ª EVA'!$T$13 +
   '2ª EVA-solo'!T56*'2ª EVA-solo'!$T$13
)
/('1ª EVA'!$T$13 + '2ª EVA-solo'!$T$13),"")</f>
        <v>0</v>
      </c>
      <c r="U56" s="122"/>
      <c r="V56" s="105">
        <f ca="1">IF(V$16&gt;0,(
   MAX('1ª EVA'!V54,'1ª EVA'!W54)*'1ª EVA'!$V$13 +
   '2ª EVA-solo'!V56*'2ª EVA-solo'!$V$13
)
/('1ª EVA'!$V$13 + '2ª EVA-solo'!$V$13),"")</f>
        <v>0</v>
      </c>
      <c r="W56" s="122"/>
      <c r="X56" s="105">
        <f ca="1">IF(X$16&gt;0,(
   MAX('1ª EVA'!X54,'1ª EVA'!Y54)*'1ª EVA'!$X$13 +
   '2ª EVA-solo'!X56*'2ª EVA-solo'!$X$13
)
/('1ª EVA'!$X$13 + '2ª EVA-solo'!$X$13),"")</f>
        <v>0</v>
      </c>
      <c r="Y56" s="122"/>
      <c r="Z56" s="105" t="str">
        <f>IF(Z$16&gt;0,(
   MAX('1ª EVA'!Z54,'1ª EVA'!AA54)*'1ª EVA'!$Z$13 +
   '2ª EVA-solo'!Z56*'2ª EVA-solo'!$Z$13
)
/('1ª EVA'!$Z$13+'2ª EVA-solo'!$Z$13),"")</f>
        <v/>
      </c>
      <c r="AA56" s="122"/>
      <c r="AB56" s="121">
        <f t="shared" ca="1" si="65"/>
        <v>0</v>
      </c>
      <c r="AC56" s="105">
        <f ca="1">IF(AC$16&gt;0,
(
MAX('1ª EVA'!AC54,'1ª EVA'!AD54)*'1ª EVA'!$AC$13 +
'2ª EVA-solo'!AC56*'2ª EVA-solo'!$AC$13
)
/('1ª EVA'!$AC$13+'2ª EVA-solo'!$AC$13),
"")</f>
        <v>0</v>
      </c>
      <c r="AD56" s="122"/>
      <c r="AE56" s="105" t="str">
        <f>IF(AE$16&gt;0,
(
MAX('1ª EVA'!AE54,'1ª EVA'!AF54)*'1ª EVA'!$AE$13 +
'2ª EVA-solo'!AE56*'2ª EVA-solo'!$AE$13
)
/('1ª EVA'!$AE$13+'2ª EVA-solo'!$AE$13),
"")</f>
        <v/>
      </c>
      <c r="AF56" s="122"/>
      <c r="AG56" s="105">
        <f ca="1">IF(AG$16&gt;0,
(
MAX('1ª EVA'!AG54,'1ª EVA'!AH54)*'1ª EVA'!$AG$13 +
'2ª EVA-solo'!AG56*'2ª EVA-solo'!$AG$13
)
/('1ª EVA'!$AG$13+'2ª EVA-solo'!$AG$13),
"")</f>
        <v>0</v>
      </c>
      <c r="AH56" s="122"/>
      <c r="AI56" s="105">
        <f ca="1">IF(AI$16&gt;0,
(
MAX('1ª EVA'!AI54,'1ª EVA'!AJ54)*'1ª EVA'!$AI$13 +
'2ª EVA-solo'!AI56*'2ª EVA-solo'!$AI$13
)
/('1ª EVA'!$AI$13+'2ª EVA-solo'!$AI$13),
"")</f>
        <v>0</v>
      </c>
      <c r="AJ56" s="122"/>
      <c r="AK56" s="105">
        <f ca="1">IF(AK$16&gt;0,
(
MAX('1ª EVA'!AK54,'1ª EVA'!AL54)*'1ª EVA'!$AK$13 +
'2ª EVA-solo'!AK56*'2ª EVA-solo'!$AK$13
)
/('1ª EVA'!$AK$13+'2ª EVA-solo'!$AK$13),
"")</f>
        <v>0</v>
      </c>
      <c r="AL56" s="122"/>
      <c r="AM56" s="105" t="str">
        <f>IF(AM$16&gt;0,
(
MAX('1ª EVA'!AM54,'1ª EVA'!AN54)*'1ª EVA'!$AM$13 +
'2ª EVA-solo'!AM56*'2ª EVA-solo'!$AM$13
)
/('1ª EVA'!$AM$13+'2ª EVA-solo'!$AM$13),
"")</f>
        <v/>
      </c>
      <c r="AN56" s="122"/>
      <c r="AO56" s="121">
        <f t="shared" ca="1" si="66"/>
        <v>0</v>
      </c>
      <c r="AP56" s="105">
        <f ca="1">IF(AP$16&gt;0,
(
MAX('1ª EVA'!AP54,'1ª EVA'!AQ54)*'1ª EVA'!AP$13 +
'2ª EVA-solo'!AP56*'2ª EVA-solo'!AP$13
)
/('1ª EVA'!AP$13+'2ª EVA-solo'!AP$13),
"")</f>
        <v>0</v>
      </c>
      <c r="AQ56" s="122"/>
      <c r="AR56" s="105">
        <f ca="1">IF(AR$16&gt;0,
(
MAX('1ª EVA'!AR54,'1ª EVA'!AS54)*'1ª EVA'!AR$13 +
'2ª EVA-solo'!AR56*'2ª EVA-solo'!AR$13
)
/('1ª EVA'!AR$13+'2ª EVA-solo'!AR$13),
"")</f>
        <v>0</v>
      </c>
      <c r="AS56" s="122"/>
      <c r="AT56" s="105" t="str">
        <f>IF(AT$16&gt;0,
(
MAX('1ª EVA'!AT54,'1ª EVA'!AU54)*'1ª EVA'!AT$13 +
'2ª EVA-solo'!AT56*'2ª EVA-solo'!AT$13
)
/('1ª EVA'!AT$13+'2ª EVA-solo'!AT$13),
"")</f>
        <v/>
      </c>
      <c r="AU56" s="122"/>
      <c r="AV56" s="105">
        <f ca="1">IF(AV$16&gt;0,
(
MAX('1ª EVA'!AV54,'1ª EVA'!AW54)*'1ª EVA'!AV$13 +
'2ª EVA-solo'!AV56*'2ª EVA-solo'!AV$13
)
/('1ª EVA'!AV$13+'2ª EVA-solo'!AV$13),
"")</f>
        <v>0</v>
      </c>
      <c r="AW56" s="122"/>
      <c r="AX56" s="105" t="str">
        <f>IF(AX$16&gt;0,
(
MAX('1ª EVA'!AX54,'1ª EVA'!AY54)*'1ª EVA'!AX$13 +
'2ª EVA-solo'!AX56*'2ª EVA-solo'!AX$13
)
/('1ª EVA'!AX$13+'2ª EVA-solo'!AX$13),
"")</f>
        <v/>
      </c>
      <c r="AY56" s="122"/>
      <c r="AZ56" s="105" t="str">
        <f>IF(AZ$16&gt;0,
(
MAX('1ª EVA'!AZ54,'1ª EVA'!BA54)*'1ª EVA'!AZ$13 +
'2ª EVA-solo'!AZ56*'2ª EVA-solo'!AZ$13
)
/('1ª EVA'!AZ$13+'2ª EVA-solo'!AZ$13),
"")</f>
        <v/>
      </c>
      <c r="BA56" s="122"/>
      <c r="BB56" s="121">
        <f t="shared" ca="1" si="67"/>
        <v>0</v>
      </c>
      <c r="BC56" s="105">
        <f ca="1">IF(BC$16&gt;0,
(
MAX('1ª EVA'!BC54,'1ª EVA'!BD54)*'1ª EVA'!BC$13 +
'2ª EVA-solo'!BC56*'2ª EVA-solo'!BC$13
)
/('1ª EVA'!BC$13+'2ª EVA-solo'!BC$13),
"")</f>
        <v>0</v>
      </c>
      <c r="BD56" s="122"/>
      <c r="BE56" s="105" t="str">
        <f>IF(BE$16&gt;0,
(
MAX('1ª EVA'!BE54,'1ª EVA'!BF54)*'1ª EVA'!BE$13 +
'2ª EVA-solo'!BE56*'2ª EVA-solo'!BE$13
)
/('1ª EVA'!BE$13+'2ª EVA-solo'!BE$13),
"")</f>
        <v/>
      </c>
      <c r="BF56" s="122"/>
      <c r="BG56" s="105" t="str">
        <f>IF(BG$16&gt;0,
(
MAX('1ª EVA'!BG54,'1ª EVA'!BH54)*'1ª EVA'!BG$13 +
'2ª EVA-solo'!BG56*'2ª EVA-solo'!BG$13
)
/('1ª EVA'!BG$13+'2ª EVA-solo'!BG$13),
"")</f>
        <v/>
      </c>
      <c r="BH56" s="122"/>
      <c r="BI56" s="105">
        <f ca="1">IF(BI$16&gt;0,
(
MAX('1ª EVA'!BI54,'1ª EVA'!BJ54)*'1ª EVA'!BI$13 +
'2ª EVA-solo'!BI56*'2ª EVA-solo'!BI$13
)
/('1ª EVA'!BI$13+'2ª EVA-solo'!BI$13),
"")</f>
        <v>0</v>
      </c>
      <c r="BJ56" s="122"/>
      <c r="BK56" s="105" t="str">
        <f>IF(BK$16&gt;0,
(
MAX('1ª EVA'!BK54,'1ª EVA'!BL54)*'1ª EVA'!BK$13 +
'2ª EVA-solo'!BK56*'2ª EVA-solo'!BK$13
)
/('1ª EVA'!BK$13+'2ª EVA-solo'!BK$13),
"")</f>
        <v/>
      </c>
      <c r="BL56" s="122"/>
      <c r="BM56" s="105" t="str">
        <f>IF(BM$16&gt;0,
(
MAX('1ª EVA'!BM54,'1ª EVA'!BN54)*'1ª EVA'!BM$13 +
'2ª EVA-solo'!BM56*'2ª EVA-solo'!BM$13
)
/('1ª EVA'!BM$13+'2ª EVA-solo'!BM$13),
"")</f>
        <v/>
      </c>
      <c r="BN56" s="122"/>
      <c r="BO56" s="121">
        <f t="shared" ca="1" si="68"/>
        <v>0</v>
      </c>
      <c r="BP56" s="105">
        <f ca="1">IF(BP$16&gt;0,
(
MAX('1ª EVA'!BP54,'1ª EVA'!BQ54)*'1ª EVA'!BP$13 +
'2ª EVA-solo'!BP56*'2ª EVA-solo'!BP$13
)
/('1ª EVA'!BP$13+'2ª EVA-solo'!BP$13),
"")</f>
        <v>0</v>
      </c>
      <c r="BQ56" s="122"/>
      <c r="BR56" s="105" t="str">
        <f>IF(BR$16&gt;0,
(
MAX('1ª EVA'!BR54,'1ª EVA'!BS54)*'1ª EVA'!BR$13 +
'2ª EVA-solo'!BR56*'2ª EVA-solo'!BR$13
)
/('1ª EVA'!BR$13+'2ª EVA-solo'!BR$13),
"")</f>
        <v/>
      </c>
      <c r="BS56" s="122"/>
      <c r="BT56" s="105" t="str">
        <f>IF(BT$16&gt;0,
(
MAX('1ª EVA'!BT54,'1ª EVA'!BU54)*'1ª EVA'!BT$13 +
'2ª EVA-solo'!BT56*'2ª EVA-solo'!BT$13
)
/('1ª EVA'!BT$13+'2ª EVA-solo'!BT$13),
"")</f>
        <v/>
      </c>
      <c r="BU56" s="122"/>
      <c r="BV56" s="105" t="str">
        <f>IF(BV$16&gt;0,
(
MAX('1ª EVA'!BV54,'1ª EVA'!BW54)*'1ª EVA'!BV$13 +
'2ª EVA-solo'!BV56*'2ª EVA-solo'!BV$13
)
/('1ª EVA'!BV$13+'2ª EVA-solo'!BV$13),
"")</f>
        <v/>
      </c>
      <c r="BW56" s="122"/>
      <c r="BX56" s="105" t="str">
        <f>IF(BX$16&gt;0,
(
MAX('1ª EVA'!BX54,'1ª EVA'!BY54)*'1ª EVA'!BX$13 +
'2ª EVA-solo'!BX56*'2ª EVA-solo'!BX$13
)
/('1ª EVA'!BX$13+'2ª EVA-solo'!BX$13),
"")</f>
        <v/>
      </c>
      <c r="BY56" s="122"/>
      <c r="BZ56" s="105" t="str">
        <f>IF(BZ$16&gt;0,
(
MAX('1ª EVA'!BZ54,'1ª EVA'!CA54)*'1ª EVA'!BZ$13 +
'2ª EVA-solo'!BZ56*'2ª EVA-solo'!BZ$13
)
/('1ª EVA'!BZ$13+'2ª EVA-solo'!BZ$13),
"")</f>
        <v/>
      </c>
      <c r="CA56" s="122"/>
      <c r="CB56" s="136">
        <f t="shared" ca="1" si="69"/>
        <v>0</v>
      </c>
    </row>
    <row r="57" spans="1:80" ht="17.399999999999999">
      <c r="A57" s="65" t="str">
        <v>Alumn 37</v>
      </c>
      <c r="B57" s="121">
        <f t="shared" ca="1" si="63"/>
        <v>0</v>
      </c>
      <c r="C57" s="105">
        <f ca="1">IFERROR(IF(C$16&gt;0,(
   MAX('1ª EVA'!C55,'1ª EVA'!D55)*'1ª EVA'!C$13 +
   '2ª EVA-solo'!C57*'2ª EVA-solo'!C$13
)
/('1ª EVA'!C$13+'2ª EVA-solo'!C$13),""),"")</f>
        <v>0</v>
      </c>
      <c r="D57" s="122"/>
      <c r="E57" s="105">
        <f ca="1">IFERROR(IF(E$16&gt;0,(
   MAX('1ª EVA'!E55,'1ª EVA'!F55)*'1ª EVA'!E$13 +
   '2ª EVA-solo'!E57*'2ª EVA-solo'!E$13
)
/('1ª EVA'!E$13+'2ª EVA-solo'!E$13),""),"")</f>
        <v>0</v>
      </c>
      <c r="F57" s="122"/>
      <c r="G57" s="105">
        <f ca="1">IFERROR(IF(G$16&gt;0,(
   MAX('1ª EVA'!G55,'1ª EVA'!H55)*'1ª EVA'!G$13 +
   '2ª EVA-solo'!G57*'2ª EVA-solo'!G$13
)
/('1ª EVA'!G$13+'2ª EVA-solo'!G$13),""),"")</f>
        <v>0</v>
      </c>
      <c r="H57" s="122"/>
      <c r="I57" s="105">
        <f ca="1">IFERROR(IF(I$16&gt;0,(
   MAX('1ª EVA'!I55,'1ª EVA'!J55)*'1ª EVA'!I$13 +
   '2ª EVA-solo'!I57*'2ª EVA-solo'!I$13
)
/('1ª EVA'!I$13+'2ª EVA-solo'!I$13),""),"")</f>
        <v>0</v>
      </c>
      <c r="J57" s="122"/>
      <c r="K57" s="105">
        <f ca="1">IFERROR(IF(K$16&gt;0,(
   MAX('1ª EVA'!K55,'1ª EVA'!L55)*'1ª EVA'!K$13 +
   '2ª EVA-solo'!K57*'2ª EVA-solo'!K$13
)
/('1ª EVA'!K$13+'2ª EVA-solo'!K$13),""),"")</f>
        <v>0</v>
      </c>
      <c r="L57" s="122"/>
      <c r="M57" s="105" t="str">
        <f>IFERROR(IF(M$16&gt;0,(
   MAX('1ª EVA'!M55,'1ª EVA'!N55)*'1ª EVA'!M$13 +
   '2ª EVA-solo'!M57*'2ª EVA-solo'!M$13
)
/('1ª EVA'!M$13+'2ª EVA-solo'!M$13),""),"")</f>
        <v/>
      </c>
      <c r="N57" s="122"/>
      <c r="O57" s="121">
        <f t="shared" ca="1" si="64"/>
        <v>0</v>
      </c>
      <c r="P57" s="105">
        <f ca="1">IF(P$16&gt;0,(
   MAX('1ª EVA'!P55,'1ª EVA'!Q55)*'1ª EVA'!$P$13 +
   '2ª EVA-solo'!P57*'2ª EVA-solo'!$P$13
)
/('1ª EVA'!$P$13 + '2ª EVA-solo'!$P$13),"")</f>
        <v>0</v>
      </c>
      <c r="Q57" s="122"/>
      <c r="R57" s="105">
        <f ca="1">IF(R$16&gt;0,(
   MAX('1ª EVA'!R55,'1ª EVA'!S55)*'1ª EVA'!$R$13 +
   '2ª EVA-solo'!R57*'2ª EVA-solo'!$R$13
)
/('1ª EVA'!$R$13 + '2ª EVA-solo'!$R$13),"")</f>
        <v>0</v>
      </c>
      <c r="S57" s="122"/>
      <c r="T57" s="105">
        <f ca="1">IF(T$16&gt;0,(
   MAX('1ª EVA'!T55,'1ª EVA'!U55)*'1ª EVA'!$T$13 +
   '2ª EVA-solo'!T57*'2ª EVA-solo'!$T$13
)
/('1ª EVA'!$T$13 + '2ª EVA-solo'!$T$13),"")</f>
        <v>0</v>
      </c>
      <c r="U57" s="122"/>
      <c r="V57" s="105">
        <f ca="1">IF(V$16&gt;0,(
   MAX('1ª EVA'!V55,'1ª EVA'!W55)*'1ª EVA'!$V$13 +
   '2ª EVA-solo'!V57*'2ª EVA-solo'!$V$13
)
/('1ª EVA'!$V$13 + '2ª EVA-solo'!$V$13),"")</f>
        <v>0</v>
      </c>
      <c r="W57" s="122"/>
      <c r="X57" s="105">
        <f ca="1">IF(X$16&gt;0,(
   MAX('1ª EVA'!X55,'1ª EVA'!Y55)*'1ª EVA'!$X$13 +
   '2ª EVA-solo'!X57*'2ª EVA-solo'!$X$13
)
/('1ª EVA'!$X$13 + '2ª EVA-solo'!$X$13),"")</f>
        <v>0</v>
      </c>
      <c r="Y57" s="122"/>
      <c r="Z57" s="105" t="str">
        <f>IF(Z$16&gt;0,(
   MAX('1ª EVA'!Z55,'1ª EVA'!AA55)*'1ª EVA'!$Z$13 +
   '2ª EVA-solo'!Z57*'2ª EVA-solo'!$Z$13
)
/('1ª EVA'!$Z$13+'2ª EVA-solo'!$Z$13),"")</f>
        <v/>
      </c>
      <c r="AA57" s="122"/>
      <c r="AB57" s="121">
        <f t="shared" ca="1" si="65"/>
        <v>0</v>
      </c>
      <c r="AC57" s="105">
        <f ca="1">IF(AC$16&gt;0,
(
MAX('1ª EVA'!AC55,'1ª EVA'!AD55)*'1ª EVA'!$AC$13 +
'2ª EVA-solo'!AC57*'2ª EVA-solo'!$AC$13
)
/('1ª EVA'!$AC$13+'2ª EVA-solo'!$AC$13),
"")</f>
        <v>0</v>
      </c>
      <c r="AD57" s="122"/>
      <c r="AE57" s="105" t="str">
        <f>IF(AE$16&gt;0,
(
MAX('1ª EVA'!AE55,'1ª EVA'!AF55)*'1ª EVA'!$AE$13 +
'2ª EVA-solo'!AE57*'2ª EVA-solo'!$AE$13
)
/('1ª EVA'!$AE$13+'2ª EVA-solo'!$AE$13),
"")</f>
        <v/>
      </c>
      <c r="AF57" s="122"/>
      <c r="AG57" s="105">
        <f ca="1">IF(AG$16&gt;0,
(
MAX('1ª EVA'!AG55,'1ª EVA'!AH55)*'1ª EVA'!$AG$13 +
'2ª EVA-solo'!AG57*'2ª EVA-solo'!$AG$13
)
/('1ª EVA'!$AG$13+'2ª EVA-solo'!$AG$13),
"")</f>
        <v>0</v>
      </c>
      <c r="AH57" s="122"/>
      <c r="AI57" s="105">
        <f ca="1">IF(AI$16&gt;0,
(
MAX('1ª EVA'!AI55,'1ª EVA'!AJ55)*'1ª EVA'!$AI$13 +
'2ª EVA-solo'!AI57*'2ª EVA-solo'!$AI$13
)
/('1ª EVA'!$AI$13+'2ª EVA-solo'!$AI$13),
"")</f>
        <v>0</v>
      </c>
      <c r="AJ57" s="122"/>
      <c r="AK57" s="105">
        <f ca="1">IF(AK$16&gt;0,
(
MAX('1ª EVA'!AK55,'1ª EVA'!AL55)*'1ª EVA'!$AK$13 +
'2ª EVA-solo'!AK57*'2ª EVA-solo'!$AK$13
)
/('1ª EVA'!$AK$13+'2ª EVA-solo'!$AK$13),
"")</f>
        <v>0</v>
      </c>
      <c r="AL57" s="122"/>
      <c r="AM57" s="105" t="str">
        <f>IF(AM$16&gt;0,
(
MAX('1ª EVA'!AM55,'1ª EVA'!AN55)*'1ª EVA'!$AM$13 +
'2ª EVA-solo'!AM57*'2ª EVA-solo'!$AM$13
)
/('1ª EVA'!$AM$13+'2ª EVA-solo'!$AM$13),
"")</f>
        <v/>
      </c>
      <c r="AN57" s="122"/>
      <c r="AO57" s="121">
        <f t="shared" ca="1" si="66"/>
        <v>0</v>
      </c>
      <c r="AP57" s="105">
        <f ca="1">IF(AP$16&gt;0,
(
MAX('1ª EVA'!AP55,'1ª EVA'!AQ55)*'1ª EVA'!AP$13 +
'2ª EVA-solo'!AP57*'2ª EVA-solo'!AP$13
)
/('1ª EVA'!AP$13+'2ª EVA-solo'!AP$13),
"")</f>
        <v>0</v>
      </c>
      <c r="AQ57" s="122"/>
      <c r="AR57" s="105">
        <f ca="1">IF(AR$16&gt;0,
(
MAX('1ª EVA'!AR55,'1ª EVA'!AS55)*'1ª EVA'!AR$13 +
'2ª EVA-solo'!AR57*'2ª EVA-solo'!AR$13
)
/('1ª EVA'!AR$13+'2ª EVA-solo'!AR$13),
"")</f>
        <v>0</v>
      </c>
      <c r="AS57" s="122"/>
      <c r="AT57" s="105" t="str">
        <f>IF(AT$16&gt;0,
(
MAX('1ª EVA'!AT55,'1ª EVA'!AU55)*'1ª EVA'!AT$13 +
'2ª EVA-solo'!AT57*'2ª EVA-solo'!AT$13
)
/('1ª EVA'!AT$13+'2ª EVA-solo'!AT$13),
"")</f>
        <v/>
      </c>
      <c r="AU57" s="122"/>
      <c r="AV57" s="105">
        <f ca="1">IF(AV$16&gt;0,
(
MAX('1ª EVA'!AV55,'1ª EVA'!AW55)*'1ª EVA'!AV$13 +
'2ª EVA-solo'!AV57*'2ª EVA-solo'!AV$13
)
/('1ª EVA'!AV$13+'2ª EVA-solo'!AV$13),
"")</f>
        <v>0</v>
      </c>
      <c r="AW57" s="122"/>
      <c r="AX57" s="105" t="str">
        <f>IF(AX$16&gt;0,
(
MAX('1ª EVA'!AX55,'1ª EVA'!AY55)*'1ª EVA'!AX$13 +
'2ª EVA-solo'!AX57*'2ª EVA-solo'!AX$13
)
/('1ª EVA'!AX$13+'2ª EVA-solo'!AX$13),
"")</f>
        <v/>
      </c>
      <c r="AY57" s="122"/>
      <c r="AZ57" s="105" t="str">
        <f>IF(AZ$16&gt;0,
(
MAX('1ª EVA'!AZ55,'1ª EVA'!BA55)*'1ª EVA'!AZ$13 +
'2ª EVA-solo'!AZ57*'2ª EVA-solo'!AZ$13
)
/('1ª EVA'!AZ$13+'2ª EVA-solo'!AZ$13),
"")</f>
        <v/>
      </c>
      <c r="BA57" s="122"/>
      <c r="BB57" s="121">
        <f t="shared" ca="1" si="67"/>
        <v>0</v>
      </c>
      <c r="BC57" s="105">
        <f ca="1">IF(BC$16&gt;0,
(
MAX('1ª EVA'!BC55,'1ª EVA'!BD55)*'1ª EVA'!BC$13 +
'2ª EVA-solo'!BC57*'2ª EVA-solo'!BC$13
)
/('1ª EVA'!BC$13+'2ª EVA-solo'!BC$13),
"")</f>
        <v>0</v>
      </c>
      <c r="BD57" s="122"/>
      <c r="BE57" s="105" t="str">
        <f>IF(BE$16&gt;0,
(
MAX('1ª EVA'!BE55,'1ª EVA'!BF55)*'1ª EVA'!BE$13 +
'2ª EVA-solo'!BE57*'2ª EVA-solo'!BE$13
)
/('1ª EVA'!BE$13+'2ª EVA-solo'!BE$13),
"")</f>
        <v/>
      </c>
      <c r="BF57" s="122"/>
      <c r="BG57" s="105" t="str">
        <f>IF(BG$16&gt;0,
(
MAX('1ª EVA'!BG55,'1ª EVA'!BH55)*'1ª EVA'!BG$13 +
'2ª EVA-solo'!BG57*'2ª EVA-solo'!BG$13
)
/('1ª EVA'!BG$13+'2ª EVA-solo'!BG$13),
"")</f>
        <v/>
      </c>
      <c r="BH57" s="122"/>
      <c r="BI57" s="105">
        <f ca="1">IF(BI$16&gt;0,
(
MAX('1ª EVA'!BI55,'1ª EVA'!BJ55)*'1ª EVA'!BI$13 +
'2ª EVA-solo'!BI57*'2ª EVA-solo'!BI$13
)
/('1ª EVA'!BI$13+'2ª EVA-solo'!BI$13),
"")</f>
        <v>0</v>
      </c>
      <c r="BJ57" s="122"/>
      <c r="BK57" s="105" t="str">
        <f>IF(BK$16&gt;0,
(
MAX('1ª EVA'!BK55,'1ª EVA'!BL55)*'1ª EVA'!BK$13 +
'2ª EVA-solo'!BK57*'2ª EVA-solo'!BK$13
)
/('1ª EVA'!BK$13+'2ª EVA-solo'!BK$13),
"")</f>
        <v/>
      </c>
      <c r="BL57" s="122"/>
      <c r="BM57" s="105" t="str">
        <f>IF(BM$16&gt;0,
(
MAX('1ª EVA'!BM55,'1ª EVA'!BN55)*'1ª EVA'!BM$13 +
'2ª EVA-solo'!BM57*'2ª EVA-solo'!BM$13
)
/('1ª EVA'!BM$13+'2ª EVA-solo'!BM$13),
"")</f>
        <v/>
      </c>
      <c r="BN57" s="122"/>
      <c r="BO57" s="121">
        <f t="shared" ca="1" si="68"/>
        <v>0</v>
      </c>
      <c r="BP57" s="105">
        <f ca="1">IF(BP$16&gt;0,
(
MAX('1ª EVA'!BP55,'1ª EVA'!BQ55)*'1ª EVA'!BP$13 +
'2ª EVA-solo'!BP57*'2ª EVA-solo'!BP$13
)
/('1ª EVA'!BP$13+'2ª EVA-solo'!BP$13),
"")</f>
        <v>0</v>
      </c>
      <c r="BQ57" s="122"/>
      <c r="BR57" s="105" t="str">
        <f>IF(BR$16&gt;0,
(
MAX('1ª EVA'!BR55,'1ª EVA'!BS55)*'1ª EVA'!BR$13 +
'2ª EVA-solo'!BR57*'2ª EVA-solo'!BR$13
)
/('1ª EVA'!BR$13+'2ª EVA-solo'!BR$13),
"")</f>
        <v/>
      </c>
      <c r="BS57" s="122"/>
      <c r="BT57" s="105" t="str">
        <f>IF(BT$16&gt;0,
(
MAX('1ª EVA'!BT55,'1ª EVA'!BU55)*'1ª EVA'!BT$13 +
'2ª EVA-solo'!BT57*'2ª EVA-solo'!BT$13
)
/('1ª EVA'!BT$13+'2ª EVA-solo'!BT$13),
"")</f>
        <v/>
      </c>
      <c r="BU57" s="122"/>
      <c r="BV57" s="105" t="str">
        <f>IF(BV$16&gt;0,
(
MAX('1ª EVA'!BV55,'1ª EVA'!BW55)*'1ª EVA'!BV$13 +
'2ª EVA-solo'!BV57*'2ª EVA-solo'!BV$13
)
/('1ª EVA'!BV$13+'2ª EVA-solo'!BV$13),
"")</f>
        <v/>
      </c>
      <c r="BW57" s="122"/>
      <c r="BX57" s="105" t="str">
        <f>IF(BX$16&gt;0,
(
MAX('1ª EVA'!BX55,'1ª EVA'!BY55)*'1ª EVA'!BX$13 +
'2ª EVA-solo'!BX57*'2ª EVA-solo'!BX$13
)
/('1ª EVA'!BX$13+'2ª EVA-solo'!BX$13),
"")</f>
        <v/>
      </c>
      <c r="BY57" s="122"/>
      <c r="BZ57" s="105" t="str">
        <f>IF(BZ$16&gt;0,
(
MAX('1ª EVA'!BZ55,'1ª EVA'!CA55)*'1ª EVA'!BZ$13 +
'2ª EVA-solo'!BZ57*'2ª EVA-solo'!BZ$13
)
/('1ª EVA'!BZ$13+'2ª EVA-solo'!BZ$13),
"")</f>
        <v/>
      </c>
      <c r="CA57" s="122"/>
      <c r="CB57" s="136">
        <f t="shared" ca="1" si="69"/>
        <v>0</v>
      </c>
    </row>
    <row r="58" spans="1:80">
      <c r="AH58" s="123"/>
      <c r="AS58" s="123"/>
      <c r="AW58" s="123"/>
      <c r="BF58" s="123"/>
      <c r="BH58" s="123"/>
      <c r="BJ58" s="123"/>
      <c r="BL58" s="123"/>
    </row>
    <row r="59" spans="1:80">
      <c r="AW59" s="123"/>
      <c r="BH59" s="123"/>
      <c r="BJ59" s="123"/>
    </row>
    <row r="60" spans="1:80">
      <c r="AW60" s="123"/>
    </row>
  </sheetData>
  <sheetProtection formatCells="0" formatColumns="0" formatRows="0"/>
  <mergeCells count="463"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E7:AF7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Z7:AA7"/>
    <mergeCell ref="AC7:AD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AT7:AU7"/>
    <mergeCell ref="AG8:AH8"/>
    <mergeCell ref="AM8:AN8"/>
    <mergeCell ref="AP8:AQ8"/>
    <mergeCell ref="AR7:AS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8:S8"/>
    <mergeCell ref="T8:U8"/>
    <mergeCell ref="V8:W8"/>
    <mergeCell ref="X8:Y8"/>
    <mergeCell ref="R7:S7"/>
    <mergeCell ref="T7:U7"/>
    <mergeCell ref="V7:W7"/>
    <mergeCell ref="X7:Y7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V7:AW7"/>
    <mergeCell ref="AX7:AY7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BI6:BJ6"/>
    <mergeCell ref="BK6:BL6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</mergeCells>
  <conditionalFormatting sqref="A3 CB3:CB4">
    <cfRule type="cellIs" dxfId="354" priority="231" operator="equal">
      <formula>0</formula>
    </cfRule>
  </conditionalFormatting>
  <conditionalFormatting sqref="A5:CA10">
    <cfRule type="cellIs" dxfId="353" priority="180" operator="equal">
      <formula>0</formula>
    </cfRule>
  </conditionalFormatting>
  <conditionalFormatting sqref="B5:CA10">
    <cfRule type="cellIs" dxfId="352" priority="179" operator="greaterThan">
      <formula>0</formula>
    </cfRule>
  </conditionalFormatting>
  <conditionalFormatting sqref="C21:N57">
    <cfRule type="cellIs" dxfId="351" priority="160" operator="between">
      <formula>4.5</formula>
      <formula>5</formula>
    </cfRule>
    <cfRule type="cellIs" dxfId="350" priority="159" operator="lessThan">
      <formula>4.5</formula>
    </cfRule>
    <cfRule type="cellIs" dxfId="349" priority="158" operator="greaterThan">
      <formula>5</formula>
    </cfRule>
    <cfRule type="expression" dxfId="348" priority="157">
      <formula>C$16=0</formula>
    </cfRule>
  </conditionalFormatting>
  <conditionalFormatting sqref="D21:D57">
    <cfRule type="expression" dxfId="347" priority="154">
      <formula>C21&lt;D21</formula>
    </cfRule>
  </conditionalFormatting>
  <conditionalFormatting sqref="E21:E57 G21:G57 I21:I57 K21:K57 M21:M57">
    <cfRule type="cellIs" dxfId="346" priority="155" operator="lessThan">
      <formula>4.5</formula>
    </cfRule>
    <cfRule type="cellIs" dxfId="345" priority="156" operator="between">
      <formula>4.5</formula>
      <formula>5</formula>
    </cfRule>
  </conditionalFormatting>
  <conditionalFormatting sqref="F21:F57">
    <cfRule type="expression" dxfId="344" priority="76">
      <formula>E21&lt;F21</formula>
    </cfRule>
  </conditionalFormatting>
  <conditionalFormatting sqref="H21:H57">
    <cfRule type="expression" dxfId="343" priority="75">
      <formula>G21&lt;H21</formula>
    </cfRule>
  </conditionalFormatting>
  <conditionalFormatting sqref="J21:J57">
    <cfRule type="expression" dxfId="342" priority="74">
      <formula>I21&lt;J21</formula>
    </cfRule>
  </conditionalFormatting>
  <conditionalFormatting sqref="L21:L57">
    <cfRule type="expression" dxfId="341" priority="73">
      <formula>K21&lt;L21</formula>
    </cfRule>
  </conditionalFormatting>
  <conditionalFormatting sqref="N21:N57">
    <cfRule type="expression" dxfId="340" priority="71">
      <formula>M21&lt;N21</formula>
    </cfRule>
  </conditionalFormatting>
  <conditionalFormatting sqref="P21:AA57">
    <cfRule type="cellIs" dxfId="339" priority="70" operator="between">
      <formula>4.5</formula>
      <formula>5</formula>
    </cfRule>
    <cfRule type="cellIs" dxfId="338" priority="69" operator="lessThan">
      <formula>4.5</formula>
    </cfRule>
    <cfRule type="cellIs" dxfId="337" priority="68" operator="greaterThan">
      <formula>5</formula>
    </cfRule>
    <cfRule type="expression" dxfId="336" priority="67">
      <formula>P$16=0</formula>
    </cfRule>
  </conditionalFormatting>
  <conditionalFormatting sqref="Q21:Q57">
    <cfRule type="expression" dxfId="335" priority="64">
      <formula>P21&lt;Q21</formula>
    </cfRule>
  </conditionalFormatting>
  <conditionalFormatting sqref="R21:R57 T21:T57 V21:V57 X21:X57 Z21:Z57">
    <cfRule type="cellIs" dxfId="334" priority="66" operator="between">
      <formula>4.5</formula>
      <formula>5</formula>
    </cfRule>
    <cfRule type="cellIs" dxfId="333" priority="65" operator="lessThan">
      <formula>4.5</formula>
    </cfRule>
  </conditionalFormatting>
  <conditionalFormatting sqref="S21:S57">
    <cfRule type="expression" dxfId="332" priority="62">
      <formula>R21&lt;S21</formula>
    </cfRule>
  </conditionalFormatting>
  <conditionalFormatting sqref="U21:U57">
    <cfRule type="expression" dxfId="331" priority="61">
      <formula>T21&lt;U21</formula>
    </cfRule>
  </conditionalFormatting>
  <conditionalFormatting sqref="W21:W57">
    <cfRule type="expression" dxfId="330" priority="60">
      <formula>V21&lt;W21</formula>
    </cfRule>
  </conditionalFormatting>
  <conditionalFormatting sqref="Y21:Y57">
    <cfRule type="expression" dxfId="329" priority="59">
      <formula>X21&lt;Y21</formula>
    </cfRule>
  </conditionalFormatting>
  <conditionalFormatting sqref="AA21:AA57">
    <cfRule type="expression" dxfId="328" priority="57">
      <formula>Z21&lt;AA21</formula>
    </cfRule>
  </conditionalFormatting>
  <conditionalFormatting sqref="AC21:AN57">
    <cfRule type="cellIs" dxfId="327" priority="54" operator="greaterThan">
      <formula>5</formula>
    </cfRule>
    <cfRule type="expression" dxfId="326" priority="53">
      <formula>AC$16=0</formula>
    </cfRule>
    <cfRule type="cellIs" dxfId="325" priority="55" operator="lessThan">
      <formula>4.5</formula>
    </cfRule>
    <cfRule type="cellIs" dxfId="324" priority="56" operator="between">
      <formula>4.5</formula>
      <formula>5</formula>
    </cfRule>
  </conditionalFormatting>
  <conditionalFormatting sqref="AD21:AD57">
    <cfRule type="expression" dxfId="323" priority="50">
      <formula>AC21&lt;AD21</formula>
    </cfRule>
  </conditionalFormatting>
  <conditionalFormatting sqref="AE21:AE57 AG21:AG57 AI21:AI57 AK21:AK57 AM21:AM57">
    <cfRule type="cellIs" dxfId="322" priority="51" operator="lessThan">
      <formula>4.5</formula>
    </cfRule>
    <cfRule type="cellIs" dxfId="321" priority="52" operator="between">
      <formula>4.5</formula>
      <formula>5</formula>
    </cfRule>
  </conditionalFormatting>
  <conditionalFormatting sqref="AF21:AF57">
    <cfRule type="expression" dxfId="320" priority="48">
      <formula>AE21&lt;AF21</formula>
    </cfRule>
  </conditionalFormatting>
  <conditionalFormatting sqref="AH21:AH57">
    <cfRule type="expression" dxfId="319" priority="47">
      <formula>AG21&lt;AH21</formula>
    </cfRule>
  </conditionalFormatting>
  <conditionalFormatting sqref="AJ21:AJ57">
    <cfRule type="expression" dxfId="318" priority="46">
      <formula>AI21&lt;AJ21</formula>
    </cfRule>
  </conditionalFormatting>
  <conditionalFormatting sqref="AL21:AL57">
    <cfRule type="expression" dxfId="317" priority="45">
      <formula>AK21&lt;AL21</formula>
    </cfRule>
  </conditionalFormatting>
  <conditionalFormatting sqref="AN21:AN57">
    <cfRule type="expression" dxfId="316" priority="43">
      <formula>AM21&lt;AN21</formula>
    </cfRule>
  </conditionalFormatting>
  <conditionalFormatting sqref="AP21:BA57">
    <cfRule type="cellIs" dxfId="315" priority="42" operator="between">
      <formula>4.5</formula>
      <formula>5</formula>
    </cfRule>
    <cfRule type="cellIs" dxfId="314" priority="41" operator="lessThan">
      <formula>4.5</formula>
    </cfRule>
    <cfRule type="cellIs" dxfId="313" priority="40" operator="greaterThan">
      <formula>5</formula>
    </cfRule>
    <cfRule type="expression" dxfId="312" priority="39">
      <formula>AP$16=0</formula>
    </cfRule>
  </conditionalFormatting>
  <conditionalFormatting sqref="AQ21:AQ57">
    <cfRule type="expression" dxfId="311" priority="36">
      <formula>AP21&lt;AQ21</formula>
    </cfRule>
  </conditionalFormatting>
  <conditionalFormatting sqref="AR21:AR57 AT21:AT57 AV21:AV57 AX21:AX57 AZ21:AZ57">
    <cfRule type="cellIs" dxfId="310" priority="38" operator="between">
      <formula>4.5</formula>
      <formula>5</formula>
    </cfRule>
    <cfRule type="cellIs" dxfId="309" priority="37" operator="lessThan">
      <formula>4.5</formula>
    </cfRule>
  </conditionalFormatting>
  <conditionalFormatting sqref="AS21:AS57">
    <cfRule type="expression" dxfId="308" priority="34">
      <formula>AR21&lt;AS21</formula>
    </cfRule>
  </conditionalFormatting>
  <conditionalFormatting sqref="AU21:AU57">
    <cfRule type="expression" dxfId="307" priority="33">
      <formula>AT21&lt;AU21</formula>
    </cfRule>
  </conditionalFormatting>
  <conditionalFormatting sqref="AW21:AW57">
    <cfRule type="expression" dxfId="306" priority="32">
      <formula>AV21&lt;AW21</formula>
    </cfRule>
  </conditionalFormatting>
  <conditionalFormatting sqref="AY21:AY57">
    <cfRule type="expression" dxfId="305" priority="31">
      <formula>AX21&lt;AY21</formula>
    </cfRule>
  </conditionalFormatting>
  <conditionalFormatting sqref="BA21:BA57">
    <cfRule type="expression" dxfId="304" priority="29">
      <formula>AZ21&lt;BA21</formula>
    </cfRule>
  </conditionalFormatting>
  <conditionalFormatting sqref="BC21:BN57">
    <cfRule type="expression" dxfId="303" priority="25">
      <formula>BC$16=0</formula>
    </cfRule>
    <cfRule type="cellIs" dxfId="302" priority="26" operator="greaterThan">
      <formula>5</formula>
    </cfRule>
    <cfRule type="cellIs" dxfId="301" priority="28" operator="between">
      <formula>4.5</formula>
      <formula>5</formula>
    </cfRule>
    <cfRule type="cellIs" dxfId="300" priority="27" operator="lessThan">
      <formula>4.5</formula>
    </cfRule>
  </conditionalFormatting>
  <conditionalFormatting sqref="BD21:BD57">
    <cfRule type="expression" dxfId="299" priority="22">
      <formula>BC21&lt;BD21</formula>
    </cfRule>
  </conditionalFormatting>
  <conditionalFormatting sqref="BE21:BE57 BG21:BG57 BI21:BI57 BK21:BK57 BM21:BM57">
    <cfRule type="cellIs" dxfId="298" priority="24" operator="between">
      <formula>4.5</formula>
      <formula>5</formula>
    </cfRule>
    <cfRule type="cellIs" dxfId="297" priority="23" operator="lessThan">
      <formula>4.5</formula>
    </cfRule>
  </conditionalFormatting>
  <conditionalFormatting sqref="BF21:BF57">
    <cfRule type="expression" dxfId="296" priority="20">
      <formula>BE21&lt;BF21</formula>
    </cfRule>
  </conditionalFormatting>
  <conditionalFormatting sqref="BH21:BH57">
    <cfRule type="expression" dxfId="295" priority="19">
      <formula>BG21&lt;BH21</formula>
    </cfRule>
  </conditionalFormatting>
  <conditionalFormatting sqref="BJ21:BJ57">
    <cfRule type="expression" dxfId="294" priority="18">
      <formula>BI21&lt;BJ21</formula>
    </cfRule>
  </conditionalFormatting>
  <conditionalFormatting sqref="BL21:BL57">
    <cfRule type="expression" dxfId="293" priority="17">
      <formula>BK21&lt;BL21</formula>
    </cfRule>
  </conditionalFormatting>
  <conditionalFormatting sqref="BN21:BN57">
    <cfRule type="expression" dxfId="292" priority="15">
      <formula>BM21&lt;BN21</formula>
    </cfRule>
  </conditionalFormatting>
  <conditionalFormatting sqref="BP21:CA57">
    <cfRule type="cellIs" dxfId="291" priority="13" operator="lessThan">
      <formula>4.5</formula>
    </cfRule>
    <cfRule type="cellIs" dxfId="290" priority="14" operator="between">
      <formula>4.5</formula>
      <formula>5</formula>
    </cfRule>
    <cfRule type="cellIs" dxfId="289" priority="12" operator="greaterThan">
      <formula>5</formula>
    </cfRule>
    <cfRule type="expression" dxfId="288" priority="11">
      <formula>BP$16=0</formula>
    </cfRule>
  </conditionalFormatting>
  <conditionalFormatting sqref="BQ21:BQ57">
    <cfRule type="expression" dxfId="287" priority="8">
      <formula>BP21&lt;BQ21</formula>
    </cfRule>
  </conditionalFormatting>
  <conditionalFormatting sqref="BR21:BR57 BT21:BT57 BV21:BV57 BX21:BX57 BZ21:BZ57">
    <cfRule type="cellIs" dxfId="286" priority="10" operator="between">
      <formula>4.5</formula>
      <formula>5</formula>
    </cfRule>
    <cfRule type="cellIs" dxfId="285" priority="9" operator="lessThan">
      <formula>4.5</formula>
    </cfRule>
  </conditionalFormatting>
  <conditionalFormatting sqref="BS21:BS57">
    <cfRule type="expression" dxfId="284" priority="6">
      <formula>BR21&lt;BS21</formula>
    </cfRule>
  </conditionalFormatting>
  <conditionalFormatting sqref="BU21:BU57">
    <cfRule type="expression" dxfId="283" priority="5">
      <formula>BT21&lt;BU21</formula>
    </cfRule>
  </conditionalFormatting>
  <conditionalFormatting sqref="BW21:BW57">
    <cfRule type="expression" dxfId="282" priority="4">
      <formula>BV21&lt;BW21</formula>
    </cfRule>
  </conditionalFormatting>
  <conditionalFormatting sqref="BY21:BY57">
    <cfRule type="expression" dxfId="281" priority="3">
      <formula>BX21&lt;BY21</formula>
    </cfRule>
  </conditionalFormatting>
  <conditionalFormatting sqref="CA21:CA57">
    <cfRule type="expression" dxfId="280" priority="1">
      <formula>BZ21&lt;CA21</formula>
    </cfRule>
  </conditionalFormatting>
  <conditionalFormatting sqref="CB5:CB10">
    <cfRule type="cellIs" dxfId="279" priority="229" operator="lessThan">
      <formula>100</formula>
    </cfRule>
  </conditionalFormatting>
  <conditionalFormatting sqref="CB21:CB57">
    <cfRule type="expression" dxfId="278" priority="77">
      <formula>CB$13=0</formula>
    </cfRule>
    <cfRule type="cellIs" dxfId="277" priority="78" operator="lessThan">
      <formula>4.5</formula>
    </cfRule>
    <cfRule type="cellIs" dxfId="276" priority="79" operator="between">
      <formula>4.5</formula>
      <formula>5</formula>
    </cfRule>
    <cfRule type="cellIs" dxfId="275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36.5546875" customWidth="1"/>
    <col min="2" max="2" width="9.109375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13.664062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9.44140625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1" width="9.33203125" customWidth="1"/>
    <col min="42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4" width="9" customWidth="1"/>
    <col min="55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7" width="9" customWidth="1"/>
    <col min="68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172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172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41" t="s">
        <v>70</v>
      </c>
      <c r="B3" s="175" t="str">
        <f>DATOS!S5</f>
        <v>CE.1 Conocer calculos</v>
      </c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7"/>
      <c r="O3" s="175" t="str">
        <f>DATOS!S6</f>
        <v>CE2. Saber calcular</v>
      </c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7"/>
      <c r="AB3" s="175" t="str">
        <f>DATOS!S7</f>
        <v>CE3. Conocer fuerzas</v>
      </c>
      <c r="AC3" s="176"/>
      <c r="AD3" s="176"/>
      <c r="AE3" s="176"/>
      <c r="AF3" s="176"/>
      <c r="AG3" s="176"/>
      <c r="AH3" s="176"/>
      <c r="AI3" s="176"/>
      <c r="AJ3" s="176"/>
      <c r="AK3" s="176"/>
      <c r="AL3" s="176"/>
      <c r="AM3" s="176"/>
      <c r="AN3" s="177"/>
      <c r="AO3" s="175" t="str">
        <f>DATOS!S8</f>
        <v>CE4. Calcular fuerzas</v>
      </c>
      <c r="AP3" s="176"/>
      <c r="AQ3" s="176"/>
      <c r="AR3" s="176"/>
      <c r="AS3" s="176"/>
      <c r="AT3" s="176"/>
      <c r="AU3" s="176"/>
      <c r="AV3" s="176"/>
      <c r="AW3" s="176"/>
      <c r="AX3" s="176"/>
      <c r="AY3" s="176"/>
      <c r="AZ3" s="176"/>
      <c r="BA3" s="177"/>
      <c r="BB3" s="175" t="str">
        <f>DATOS!S9</f>
        <v>CE5.Conocer dinamica</v>
      </c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6"/>
      <c r="BN3" s="177"/>
      <c r="BO3" s="175" t="str">
        <f>DATOS!S10</f>
        <v>CE6. Calcular dinamica</v>
      </c>
      <c r="BP3" s="176"/>
      <c r="BQ3" s="176"/>
      <c r="BR3" s="176"/>
      <c r="BS3" s="176"/>
      <c r="BT3" s="176"/>
      <c r="BU3" s="176"/>
      <c r="BV3" s="176"/>
      <c r="BW3" s="176"/>
      <c r="BX3" s="176"/>
      <c r="BY3" s="176"/>
      <c r="BZ3" s="176"/>
      <c r="CA3" s="177"/>
      <c r="CB3" s="20"/>
      <c r="CC3" s="18"/>
      <c r="CD3" s="182" t="s">
        <v>55</v>
      </c>
    </row>
    <row r="4" spans="1:82">
      <c r="A4" s="242"/>
      <c r="B4" s="22" t="s">
        <v>71</v>
      </c>
      <c r="C4" s="180" t="s">
        <v>7</v>
      </c>
      <c r="D4" s="181"/>
      <c r="E4" s="180" t="s">
        <v>8</v>
      </c>
      <c r="F4" s="181"/>
      <c r="G4" s="180" t="s">
        <v>9</v>
      </c>
      <c r="H4" s="181"/>
      <c r="I4" s="180" t="s">
        <v>10</v>
      </c>
      <c r="J4" s="181"/>
      <c r="K4" s="180" t="s">
        <v>11</v>
      </c>
      <c r="L4" s="181"/>
      <c r="M4" s="108" t="s">
        <v>12</v>
      </c>
      <c r="N4" s="100"/>
      <c r="O4" s="22" t="s">
        <v>72</v>
      </c>
      <c r="P4" s="180" t="s">
        <v>13</v>
      </c>
      <c r="Q4" s="181"/>
      <c r="R4" s="180" t="s">
        <v>14</v>
      </c>
      <c r="S4" s="181"/>
      <c r="T4" s="180" t="s">
        <v>15</v>
      </c>
      <c r="U4" s="181"/>
      <c r="V4" s="180" t="s">
        <v>16</v>
      </c>
      <c r="W4" s="181"/>
      <c r="X4" s="180" t="s">
        <v>17</v>
      </c>
      <c r="Y4" s="181"/>
      <c r="Z4" s="108" t="s">
        <v>18</v>
      </c>
      <c r="AA4" s="100"/>
      <c r="AB4" s="22" t="s">
        <v>71</v>
      </c>
      <c r="AC4" s="180" t="s">
        <v>19</v>
      </c>
      <c r="AD4" s="181"/>
      <c r="AE4" s="180" t="s">
        <v>20</v>
      </c>
      <c r="AF4" s="181"/>
      <c r="AG4" s="180" t="s">
        <v>21</v>
      </c>
      <c r="AH4" s="181"/>
      <c r="AI4" s="180" t="s">
        <v>22</v>
      </c>
      <c r="AJ4" s="181"/>
      <c r="AK4" s="180" t="s">
        <v>23</v>
      </c>
      <c r="AL4" s="181"/>
      <c r="AM4" s="108" t="s">
        <v>24</v>
      </c>
      <c r="AN4" s="100"/>
      <c r="AO4" s="22" t="s">
        <v>71</v>
      </c>
      <c r="AP4" s="180" t="s">
        <v>25</v>
      </c>
      <c r="AQ4" s="181"/>
      <c r="AR4" s="180" t="s">
        <v>26</v>
      </c>
      <c r="AS4" s="181"/>
      <c r="AT4" s="180" t="s">
        <v>27</v>
      </c>
      <c r="AU4" s="181"/>
      <c r="AV4" s="180" t="s">
        <v>28</v>
      </c>
      <c r="AW4" s="181"/>
      <c r="AX4" s="180" t="s">
        <v>29</v>
      </c>
      <c r="AY4" s="181"/>
      <c r="AZ4" s="108" t="s">
        <v>30</v>
      </c>
      <c r="BA4" s="100"/>
      <c r="BB4" s="22" t="s">
        <v>71</v>
      </c>
      <c r="BC4" s="180" t="s">
        <v>31</v>
      </c>
      <c r="BD4" s="181"/>
      <c r="BE4" s="180" t="s">
        <v>32</v>
      </c>
      <c r="BF4" s="181"/>
      <c r="BG4" s="180" t="s">
        <v>33</v>
      </c>
      <c r="BH4" s="181"/>
      <c r="BI4" s="180" t="s">
        <v>34</v>
      </c>
      <c r="BJ4" s="181"/>
      <c r="BK4" s="180" t="s">
        <v>35</v>
      </c>
      <c r="BL4" s="181"/>
      <c r="BM4" s="108" t="s">
        <v>36</v>
      </c>
      <c r="BN4" s="100"/>
      <c r="BO4" s="22" t="s">
        <v>71</v>
      </c>
      <c r="BP4" s="180" t="s">
        <v>37</v>
      </c>
      <c r="BQ4" s="181"/>
      <c r="BR4" s="180" t="s">
        <v>38</v>
      </c>
      <c r="BS4" s="181"/>
      <c r="BT4" s="180" t="s">
        <v>39</v>
      </c>
      <c r="BU4" s="181"/>
      <c r="BV4" s="180" t="s">
        <v>40</v>
      </c>
      <c r="BW4" s="181"/>
      <c r="BX4" s="180" t="s">
        <v>41</v>
      </c>
      <c r="BY4" s="181"/>
      <c r="BZ4" s="108" t="s">
        <v>42</v>
      </c>
      <c r="CA4" s="100"/>
      <c r="CB4" s="21"/>
      <c r="CC4" s="19"/>
      <c r="CD4" s="183"/>
    </row>
    <row r="5" spans="1:82">
      <c r="A5" s="48" t="str" cm="1">
        <f t="array" ref="A5">IFERROR(INDEX(UNIDADES3EVA[UNIDADES 3ª], ROW(A1)), "")</f>
        <v>U3.olelelel</v>
      </c>
      <c r="B5" s="135" t="str" cm="1">
        <f t="array" ref="B5">IFERROR(VLOOKUP($A5,PESOS!$A:$AZ,COLUMN(B:B),FALSE),"")</f>
        <v>TI</v>
      </c>
      <c r="C5" s="178" cm="1">
        <f t="array" ref="C5">IFERROR(VLOOKUP($A5,PESOS!$A:$AZ,COLUMN(C:C),FALSE),"")</f>
        <v>5</v>
      </c>
      <c r="D5" s="179"/>
      <c r="E5" s="178" cm="1">
        <f t="array" ref="E5">IFERROR(VLOOKUP($A5,PESOS!$A:$AZ,COLUMN(D:D),FALSE),"")</f>
        <v>0</v>
      </c>
      <c r="F5" s="179"/>
      <c r="G5" s="178" cm="1">
        <f t="array" ref="G5">IFERROR(VLOOKUP($A5,PESOS!$A:$AZ,COLUMN(E:E),FALSE),"")</f>
        <v>5</v>
      </c>
      <c r="H5" s="179"/>
      <c r="I5" s="178" cm="1">
        <f t="array" ref="I5">IFERROR(VLOOKUP($A5,PESOS!$A:$AZ,COLUMN(F:F),FALSE),"")</f>
        <v>0</v>
      </c>
      <c r="J5" s="179"/>
      <c r="K5" s="178" cm="1">
        <f t="array" ref="K5">IFERROR(VLOOKUP($A5,PESOS!$A:$AZ,COLUMN(G:G),FALSE),"")</f>
        <v>5</v>
      </c>
      <c r="L5" s="179"/>
      <c r="M5" s="178" cm="1">
        <f t="array" ref="M5">IFERROR(VLOOKUP($A5,PESOS!$A:$AZ,COLUMN(H:H),FALSE),"")</f>
        <v>0</v>
      </c>
      <c r="N5" s="179"/>
      <c r="O5" s="22" cm="1">
        <f t="array" ref="O5">IFERROR(VLOOKUP($A5,PESOS!$A:$AZ,COLUMN(I:I),FALSE),"")</f>
        <v>0</v>
      </c>
      <c r="P5" s="178" cm="1">
        <f t="array" ref="P5">IFERROR(VLOOKUP($A5,PESOS!$A:$AZ,COLUMN(J:J),FALSE),"")</f>
        <v>5</v>
      </c>
      <c r="Q5" s="179"/>
      <c r="R5" s="178" cm="1">
        <f t="array" ref="R5">IFERROR(VLOOKUP($A5,PESOS!$A:$AZ,COLUMN(K:K),FALSE),"")</f>
        <v>0</v>
      </c>
      <c r="S5" s="179"/>
      <c r="T5" s="178" cm="1">
        <f t="array" ref="T5">IFERROR(VLOOKUP($A5,PESOS!$A:$AZ,COLUMN(L:L),FALSE),"")</f>
        <v>20</v>
      </c>
      <c r="U5" s="179"/>
      <c r="V5" s="178" cm="1">
        <f t="array" ref="V5">IFERROR(VLOOKUP($A5,PESOS!$A:$AZ,COLUMN(M:M),FALSE),"")</f>
        <v>0</v>
      </c>
      <c r="W5" s="179"/>
      <c r="X5" s="178" cm="1">
        <f t="array" ref="X5">IFERROR(VLOOKUP($A5,PESOS!$A:$AZ,COLUMN(N:N),FALSE),"")</f>
        <v>5</v>
      </c>
      <c r="Y5" s="179"/>
      <c r="Z5" s="178" cm="1">
        <f t="array" ref="Z5">IFERROR(VLOOKUP($A5,PESOS!$A:$AZ,COLUMN(O:O),FALSE),"")</f>
        <v>0</v>
      </c>
      <c r="AA5" s="179"/>
      <c r="AB5" s="22" t="str" cm="1">
        <f t="array" ref="AB5">IFERROR(VLOOKUP($A5,PESOS!$A:$AZ,COLUMN(P:P),FALSE),"")</f>
        <v>TI</v>
      </c>
      <c r="AC5" s="178" cm="1">
        <f t="array" ref="AC5">IFERROR(VLOOKUP($A5,PESOS!$A:$AZ,COLUMN(Q:Q),FALSE),"")</f>
        <v>5</v>
      </c>
      <c r="AD5" s="179"/>
      <c r="AE5" s="178" cm="1">
        <f t="array" ref="AE5">IFERROR(VLOOKUP($A5,PESOS!$A:$AZ,COLUMN(R:R),FALSE),"")</f>
        <v>0</v>
      </c>
      <c r="AF5" s="179"/>
      <c r="AG5" s="178" cm="1">
        <f t="array" ref="AG5">IFERROR(VLOOKUP($A5,PESOS!$A:$AZ,COLUMN(S:S),FALSE),"")</f>
        <v>5</v>
      </c>
      <c r="AH5" s="179"/>
      <c r="AI5" s="178" cm="1">
        <f t="array" ref="AI5">IFERROR(VLOOKUP($A5,PESOS!$A:$AZ,COLUMN(T:T),FALSE),"")</f>
        <v>0</v>
      </c>
      <c r="AJ5" s="179"/>
      <c r="AK5" s="178" cm="1">
        <f t="array" ref="AK5">IFERROR(VLOOKUP($A5,PESOS!$A:$AZ,COLUMN(U:U),FALSE),"")</f>
        <v>5</v>
      </c>
      <c r="AL5" s="179"/>
      <c r="AM5" s="178" cm="1">
        <f t="array" ref="AM5">IFERROR(VLOOKUP($A5,PESOS!$A:$AZ,COLUMN(V:V),FALSE),"")</f>
        <v>0</v>
      </c>
      <c r="AN5" s="179"/>
      <c r="AO5" s="22" cm="1">
        <f t="array" ref="AO5">IFERROR(VLOOKUP($A5,PESOS!$A:$AZ,COLUMN(W:W),FALSE),"")</f>
        <v>0</v>
      </c>
      <c r="AP5" s="178" cm="1">
        <f t="array" ref="AP5">IFERROR(VLOOKUP($A5,PESOS!$A:$AZ,COLUMN(X:X),FALSE),"")</f>
        <v>5</v>
      </c>
      <c r="AQ5" s="179"/>
      <c r="AR5" s="178" cm="1">
        <f t="array" ref="AR5">IFERROR(VLOOKUP($A5,PESOS!$A:$AZ,COLUMN(Y:Y),FALSE),"")</f>
        <v>5</v>
      </c>
      <c r="AS5" s="179"/>
      <c r="AT5" s="178" cm="1">
        <f t="array" ref="AT5">IFERROR(VLOOKUP($A5,PESOS!$A:$AZ,COLUMN(Z:Z),FALSE),"")</f>
        <v>10</v>
      </c>
      <c r="AU5" s="179"/>
      <c r="AV5" s="178" cm="1">
        <f t="array" ref="AV5">IFERROR(VLOOKUP($A5,PESOS!$A:$AZ,COLUMN(AA:AA),FALSE),"")</f>
        <v>0</v>
      </c>
      <c r="AW5" s="179"/>
      <c r="AX5" s="178" cm="1">
        <f t="array" ref="AX5">IFERROR(VLOOKUP($A5,PESOS!$A:$AZ,COLUMN(AB:AB),FALSE),"")</f>
        <v>5</v>
      </c>
      <c r="AY5" s="179"/>
      <c r="AZ5" s="178" cm="1">
        <f t="array" ref="AZ5">IFERROR(VLOOKUP($A5,PESOS!$A:$AZ,COLUMN(AC:AC),FALSE),"")</f>
        <v>0</v>
      </c>
      <c r="BA5" s="179"/>
      <c r="BB5" s="22" cm="1">
        <f t="array" ref="BB5">IFERROR(VLOOKUP($A5,PESOS!$A:$AZ,COLUMN(AD:AD),FALSE),"")</f>
        <v>0</v>
      </c>
      <c r="BC5" s="178" cm="1">
        <f t="array" ref="BC5">IFERROR(VLOOKUP($A5,PESOS!$A:$AZ,COLUMN(AE:AE),FALSE),"")</f>
        <v>0</v>
      </c>
      <c r="BD5" s="179"/>
      <c r="BE5" s="178" cm="1">
        <f t="array" ref="BE5">IFERROR(VLOOKUP($A5,PESOS!$A:$AZ,COLUMN(AF:AF),FALSE),"")</f>
        <v>10</v>
      </c>
      <c r="BF5" s="179"/>
      <c r="BG5" s="178" cm="1">
        <f t="array" ref="BG5">IFERROR(VLOOKUP($A5,PESOS!$A:$AZ,COLUMN(AG:AG),FALSE),"")</f>
        <v>5</v>
      </c>
      <c r="BH5" s="179"/>
      <c r="BI5" s="178" cm="1">
        <f t="array" ref="BI5">IFERROR(VLOOKUP($A5,PESOS!$A:$AZ,COLUMN(AH:AH),FALSE),"")</f>
        <v>0</v>
      </c>
      <c r="BJ5" s="179"/>
      <c r="BK5" s="178" cm="1">
        <f t="array" ref="BK5">IFERROR(VLOOKUP($A5,PESOS!$A:$AZ,COLUMN(AI:AI),FALSE),"")</f>
        <v>0</v>
      </c>
      <c r="BL5" s="179"/>
      <c r="BM5" s="178" cm="1">
        <f t="array" ref="BM5">IFERROR(VLOOKUP($A5,PESOS!$A:$AZ,COLUMN(AJ:AJ),FALSE),"")</f>
        <v>0</v>
      </c>
      <c r="BN5" s="179"/>
      <c r="BO5" s="22" cm="1">
        <f t="array" ref="BO5">IFERROR(VLOOKUP($A5,PESOS!$A:$AZ,COLUMN(AK:AK),FALSE),"")</f>
        <v>0</v>
      </c>
      <c r="BP5" s="178" cm="1">
        <f t="array" ref="BP5">IFERROR(VLOOKUP($A5,PESOS!$A:$AZ,COLUMN(AL:AL),FALSE),"")</f>
        <v>0</v>
      </c>
      <c r="BQ5" s="179"/>
      <c r="BR5" s="178" cm="1">
        <f t="array" ref="BR5">IFERROR(VLOOKUP($A5,PESOS!$A:$AZ,COLUMN(AM:AM),FALSE),"")</f>
        <v>0</v>
      </c>
      <c r="BS5" s="179"/>
      <c r="BT5" s="178" cm="1">
        <f t="array" ref="BT5">IFERROR(VLOOKUP($A5,PESOS!$A:$AZ,COLUMN(AN:AN),FALSE),"")</f>
        <v>0</v>
      </c>
      <c r="BU5" s="179"/>
      <c r="BV5" s="178" cm="1">
        <f t="array" ref="BV5">IFERROR(VLOOKUP($A5,PESOS!$A:$AZ,COLUMN(AO:AO),FALSE),"")</f>
        <v>0</v>
      </c>
      <c r="BW5" s="179"/>
      <c r="BX5" s="178" cm="1">
        <f t="array" ref="BX5">IFERROR(VLOOKUP($A5,PESOS!$A:$AZ,COLUMN(AP:AP),FALSE),"")</f>
        <v>0</v>
      </c>
      <c r="BY5" s="179"/>
      <c r="BZ5" s="178" cm="1">
        <f t="array" ref="BZ5">IFERROR(VLOOKUP($A5,PESOS!$A:$AZ,COLUMN(AQ:AQ),FALSE),"")</f>
        <v>0</v>
      </c>
      <c r="CA5" s="179"/>
      <c r="CB5" s="61">
        <f t="shared" ref="CB5:CB10" si="0">SUM(B5:BZ5)</f>
        <v>100</v>
      </c>
      <c r="CC5" s="9" t="s">
        <v>74</v>
      </c>
      <c r="CD5" s="184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78" t="str" cm="1">
        <f t="array" ref="C6">IFERROR(VLOOKUP($A6,PESOS!$A:$AZ,COLUMN(C:C),FALSE),"")</f>
        <v/>
      </c>
      <c r="D6" s="179"/>
      <c r="E6" s="178" t="str" cm="1">
        <f t="array" ref="E6">IFERROR(VLOOKUP($A6,PESOS!$A:$AZ,COLUMN(D:D),FALSE),"")</f>
        <v/>
      </c>
      <c r="F6" s="179"/>
      <c r="G6" s="178" t="str" cm="1">
        <f t="array" ref="G6">IFERROR(VLOOKUP($A6,PESOS!$A:$AZ,COLUMN(E:E),FALSE),"")</f>
        <v/>
      </c>
      <c r="H6" s="179"/>
      <c r="I6" s="178" t="str" cm="1">
        <f t="array" ref="I6">IFERROR(VLOOKUP($A6,PESOS!$A:$AZ,COLUMN(F:F),FALSE),"")</f>
        <v/>
      </c>
      <c r="J6" s="179"/>
      <c r="K6" s="178" t="str" cm="1">
        <f t="array" ref="K6">IFERROR(VLOOKUP($A6,PESOS!$A:$AZ,COLUMN(G:G),FALSE),"")</f>
        <v/>
      </c>
      <c r="L6" s="179"/>
      <c r="M6" s="178" t="str" cm="1">
        <f t="array" ref="M6">IFERROR(VLOOKUP($A6,PESOS!$A:$AZ,COLUMN(H:H),FALSE),"")</f>
        <v/>
      </c>
      <c r="N6" s="179"/>
      <c r="O6" s="22" t="str" cm="1">
        <f t="array" ref="O6">IFERROR(VLOOKUP($A6,PESOS!$A:$AZ,COLUMN(I:I),FALSE),"")</f>
        <v/>
      </c>
      <c r="P6" s="178" t="str" cm="1">
        <f t="array" ref="P6">IFERROR(VLOOKUP($A6,PESOS!$A:$AZ,COLUMN(J:J),FALSE),"")</f>
        <v/>
      </c>
      <c r="Q6" s="179"/>
      <c r="R6" s="178" t="str" cm="1">
        <f t="array" ref="R6">IFERROR(VLOOKUP($A6,PESOS!$A:$AZ,COLUMN(K:K),FALSE),"")</f>
        <v/>
      </c>
      <c r="S6" s="179"/>
      <c r="T6" s="178" t="str" cm="1">
        <f t="array" ref="T6">IFERROR(VLOOKUP($A6,PESOS!$A:$AZ,COLUMN(L:L),FALSE),"")</f>
        <v/>
      </c>
      <c r="U6" s="179"/>
      <c r="V6" s="178" t="str" cm="1">
        <f t="array" ref="V6">IFERROR(VLOOKUP($A6,PESOS!$A:$AZ,COLUMN(M:M),FALSE),"")</f>
        <v/>
      </c>
      <c r="W6" s="179"/>
      <c r="X6" s="178" t="str" cm="1">
        <f t="array" ref="X6">IFERROR(VLOOKUP($A6,PESOS!$A:$AZ,COLUMN(N:N),FALSE),"")</f>
        <v/>
      </c>
      <c r="Y6" s="179"/>
      <c r="Z6" s="178" t="str" cm="1">
        <f t="array" ref="Z6">IFERROR(VLOOKUP($A6,PESOS!$A:$AZ,COLUMN(O:O),FALSE),"")</f>
        <v/>
      </c>
      <c r="AA6" s="179"/>
      <c r="AB6" s="22" t="str" cm="1">
        <f t="array" ref="AB6">IFERROR(VLOOKUP($A6,PESOS!$A:$AZ,COLUMN(P:P),FALSE),"")</f>
        <v/>
      </c>
      <c r="AC6" s="178" t="str" cm="1">
        <f t="array" ref="AC6">IFERROR(VLOOKUP($A6,PESOS!$A:$AZ,COLUMN(Q:Q),FALSE),"")</f>
        <v/>
      </c>
      <c r="AD6" s="179"/>
      <c r="AE6" s="178" t="str" cm="1">
        <f t="array" ref="AE6">IFERROR(VLOOKUP($A6,PESOS!$A:$AZ,COLUMN(R:R),FALSE),"")</f>
        <v/>
      </c>
      <c r="AF6" s="179"/>
      <c r="AG6" s="178" t="str" cm="1">
        <f t="array" ref="AG6">IFERROR(VLOOKUP($A6,PESOS!$A:$AZ,COLUMN(S:S),FALSE),"")</f>
        <v/>
      </c>
      <c r="AH6" s="179"/>
      <c r="AI6" s="178" t="str" cm="1">
        <f t="array" ref="AI6">IFERROR(VLOOKUP($A6,PESOS!$A:$AZ,COLUMN(T:T),FALSE),"")</f>
        <v/>
      </c>
      <c r="AJ6" s="179"/>
      <c r="AK6" s="178" t="str" cm="1">
        <f t="array" ref="AK6">IFERROR(VLOOKUP($A6,PESOS!$A:$AZ,COLUMN(U:U),FALSE),"")</f>
        <v/>
      </c>
      <c r="AL6" s="179"/>
      <c r="AM6" s="178" t="str" cm="1">
        <f t="array" ref="AM6">IFERROR(VLOOKUP($A6,PESOS!$A:$AZ,COLUMN(V:V),FALSE),"")</f>
        <v/>
      </c>
      <c r="AN6" s="179"/>
      <c r="AO6" s="22" t="str" cm="1">
        <f t="array" ref="AO6">IFERROR(VLOOKUP($A6,PESOS!$A:$AZ,COLUMN(W:W),FALSE),"")</f>
        <v/>
      </c>
      <c r="AP6" s="178" t="str" cm="1">
        <f t="array" ref="AP6">IFERROR(VLOOKUP($A6,PESOS!$A:$AZ,COLUMN(X:X),FALSE),"")</f>
        <v/>
      </c>
      <c r="AQ6" s="179"/>
      <c r="AR6" s="178" t="str" cm="1">
        <f t="array" ref="AR6">IFERROR(VLOOKUP($A6,PESOS!$A:$AZ,COLUMN(Y:Y),FALSE),"")</f>
        <v/>
      </c>
      <c r="AS6" s="179"/>
      <c r="AT6" s="178" t="str" cm="1">
        <f t="array" ref="AT6">IFERROR(VLOOKUP($A6,PESOS!$A:$AZ,COLUMN(Z:Z),FALSE),"")</f>
        <v/>
      </c>
      <c r="AU6" s="179"/>
      <c r="AV6" s="178" t="str" cm="1">
        <f t="array" ref="AV6">IFERROR(VLOOKUP($A6,PESOS!$A:$AZ,COLUMN(AA:AA),FALSE),"")</f>
        <v/>
      </c>
      <c r="AW6" s="179"/>
      <c r="AX6" s="178" t="str" cm="1">
        <f t="array" ref="AX6">IFERROR(VLOOKUP($A6,PESOS!$A:$AZ,COLUMN(AB:AB),FALSE),"")</f>
        <v/>
      </c>
      <c r="AY6" s="179"/>
      <c r="AZ6" s="178" t="str" cm="1">
        <f t="array" ref="AZ6">IFERROR(VLOOKUP($A6,PESOS!$A:$AZ,COLUMN(AC:AC),FALSE),"")</f>
        <v/>
      </c>
      <c r="BA6" s="179"/>
      <c r="BB6" s="22" t="str" cm="1">
        <f t="array" ref="BB6">IFERROR(VLOOKUP($A6,PESOS!$A:$AZ,COLUMN(AD:AD),FALSE),"")</f>
        <v/>
      </c>
      <c r="BC6" s="178" t="str" cm="1">
        <f t="array" ref="BC6">IFERROR(VLOOKUP($A6,PESOS!$A:$AZ,COLUMN(AE:AE),FALSE),"")</f>
        <v/>
      </c>
      <c r="BD6" s="179"/>
      <c r="BE6" s="178" t="str" cm="1">
        <f t="array" ref="BE6">IFERROR(VLOOKUP($A6,PESOS!$A:$AZ,COLUMN(AF:AF),FALSE),"")</f>
        <v/>
      </c>
      <c r="BF6" s="179"/>
      <c r="BG6" s="178" t="str" cm="1">
        <f t="array" ref="BG6">IFERROR(VLOOKUP($A6,PESOS!$A:$AZ,COLUMN(AG:AG),FALSE),"")</f>
        <v/>
      </c>
      <c r="BH6" s="179"/>
      <c r="BI6" s="178" t="str" cm="1">
        <f t="array" ref="BI6">IFERROR(VLOOKUP($A6,PESOS!$A:$AZ,COLUMN(AH:AH),FALSE),"")</f>
        <v/>
      </c>
      <c r="BJ6" s="179"/>
      <c r="BK6" s="178" t="str" cm="1">
        <f t="array" ref="BK6">IFERROR(VLOOKUP($A6,PESOS!$A:$AZ,COLUMN(AI:AI),FALSE),"")</f>
        <v/>
      </c>
      <c r="BL6" s="179"/>
      <c r="BM6" s="178" t="str" cm="1">
        <f t="array" ref="BM6">IFERROR(VLOOKUP($A6,PESOS!$A:$AZ,COLUMN(AJ:AJ),FALSE),"")</f>
        <v/>
      </c>
      <c r="BN6" s="179"/>
      <c r="BO6" s="22" t="str" cm="1">
        <f t="array" ref="BO6">IFERROR(VLOOKUP($A6,PESOS!$A:$AZ,COLUMN(AK:AK),FALSE),"")</f>
        <v/>
      </c>
      <c r="BP6" s="178" t="str" cm="1">
        <f t="array" ref="BP6">IFERROR(VLOOKUP($A6,PESOS!$A:$AZ,COLUMN(AL:AL),FALSE),"")</f>
        <v/>
      </c>
      <c r="BQ6" s="179"/>
      <c r="BR6" s="178" t="str" cm="1">
        <f t="array" ref="BR6">IFERROR(VLOOKUP($A6,PESOS!$A:$AZ,COLUMN(AM:AM),FALSE),"")</f>
        <v/>
      </c>
      <c r="BS6" s="179"/>
      <c r="BT6" s="178" t="str" cm="1">
        <f t="array" ref="BT6">IFERROR(VLOOKUP($A6,PESOS!$A:$AZ,COLUMN(AN:AN),FALSE),"")</f>
        <v/>
      </c>
      <c r="BU6" s="179"/>
      <c r="BV6" s="178" t="str" cm="1">
        <f t="array" ref="BV6">IFERROR(VLOOKUP($A6,PESOS!$A:$AZ,COLUMN(AO:AO),FALSE),"")</f>
        <v/>
      </c>
      <c r="BW6" s="179"/>
      <c r="BX6" s="178" t="str" cm="1">
        <f t="array" ref="BX6">IFERROR(VLOOKUP($A6,PESOS!$A:$AZ,COLUMN(AP:AP),FALSE),"")</f>
        <v/>
      </c>
      <c r="BY6" s="179"/>
      <c r="BZ6" s="178" t="str" cm="1">
        <f t="array" ref="BZ6">IFERROR(VLOOKUP($A6,PESOS!$A:$AZ,COLUMN(AQ:AQ),FALSE),"")</f>
        <v/>
      </c>
      <c r="CA6" s="179"/>
      <c r="CB6" s="61">
        <f t="shared" si="0"/>
        <v>0</v>
      </c>
      <c r="CC6" s="9" t="s">
        <v>75</v>
      </c>
      <c r="CD6" s="185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178" t="str" cm="1">
        <f t="array" ref="C7">IFERROR(VLOOKUP($A7,PESOS!$A:$AZ,COLUMN(C:C),FALSE),"")</f>
        <v/>
      </c>
      <c r="D7" s="179"/>
      <c r="E7" s="178" t="str" cm="1">
        <f t="array" ref="E7">IFERROR(VLOOKUP($A7,PESOS!$A:$AZ,COLUMN(D:D),FALSE),"")</f>
        <v/>
      </c>
      <c r="F7" s="179"/>
      <c r="G7" s="178" t="str" cm="1">
        <f t="array" ref="G7">IFERROR(VLOOKUP($A7,PESOS!$A:$AZ,COLUMN(E:E),FALSE),"")</f>
        <v/>
      </c>
      <c r="H7" s="179"/>
      <c r="I7" s="178" t="str" cm="1">
        <f t="array" ref="I7">IFERROR(VLOOKUP($A7,PESOS!$A:$AZ,COLUMN(F:F),FALSE),"")</f>
        <v/>
      </c>
      <c r="J7" s="179"/>
      <c r="K7" s="178" t="str" cm="1">
        <f t="array" ref="K7">IFERROR(VLOOKUP($A7,PESOS!$A:$AZ,COLUMN(G:G),FALSE),"")</f>
        <v/>
      </c>
      <c r="L7" s="179"/>
      <c r="M7" s="178" t="str" cm="1">
        <f t="array" ref="M7">IFERROR(VLOOKUP($A7,PESOS!$A:$AZ,COLUMN(H:H),FALSE),"")</f>
        <v/>
      </c>
      <c r="N7" s="179"/>
      <c r="O7" s="22" t="str" cm="1">
        <f t="array" ref="O7">IFERROR(VLOOKUP($A7,PESOS!$A:$AZ,COLUMN(I:I),FALSE),"")</f>
        <v/>
      </c>
      <c r="P7" s="178" t="str" cm="1">
        <f t="array" ref="P7">IFERROR(VLOOKUP($A7,PESOS!$A:$AZ,COLUMN(J:J),FALSE),"")</f>
        <v/>
      </c>
      <c r="Q7" s="179"/>
      <c r="R7" s="178" t="str" cm="1">
        <f t="array" ref="R7">IFERROR(VLOOKUP($A7,PESOS!$A:$AZ,COLUMN(K:K),FALSE),"")</f>
        <v/>
      </c>
      <c r="S7" s="179"/>
      <c r="T7" s="178" t="str" cm="1">
        <f t="array" ref="T7">IFERROR(VLOOKUP($A7,PESOS!$A:$AZ,COLUMN(L:L),FALSE),"")</f>
        <v/>
      </c>
      <c r="U7" s="179"/>
      <c r="V7" s="178" t="str" cm="1">
        <f t="array" ref="V7">IFERROR(VLOOKUP($A7,PESOS!$A:$AZ,COLUMN(M:M),FALSE),"")</f>
        <v/>
      </c>
      <c r="W7" s="179"/>
      <c r="X7" s="178" t="str" cm="1">
        <f t="array" ref="X7">IFERROR(VLOOKUP($A7,PESOS!$A:$AZ,COLUMN(N:N),FALSE),"")</f>
        <v/>
      </c>
      <c r="Y7" s="179"/>
      <c r="Z7" s="178" t="str" cm="1">
        <f t="array" ref="Z7">IFERROR(VLOOKUP($A7,PESOS!$A:$AZ,COLUMN(O:O),FALSE),"")</f>
        <v/>
      </c>
      <c r="AA7" s="179"/>
      <c r="AB7" s="22" t="str" cm="1">
        <f t="array" ref="AB7">IFERROR(VLOOKUP($A7,PESOS!$A:$AZ,COLUMN(P:P),FALSE),"")</f>
        <v/>
      </c>
      <c r="AC7" s="178" t="str" cm="1">
        <f t="array" ref="AC7">IFERROR(VLOOKUP($A7,PESOS!$A:$AZ,COLUMN(Q:Q),FALSE),"")</f>
        <v/>
      </c>
      <c r="AD7" s="179"/>
      <c r="AE7" s="178" t="str" cm="1">
        <f t="array" ref="AE7">IFERROR(VLOOKUP($A7,PESOS!$A:$AZ,COLUMN(R:R),FALSE),"")</f>
        <v/>
      </c>
      <c r="AF7" s="179"/>
      <c r="AG7" s="178" t="str" cm="1">
        <f t="array" ref="AG7">IFERROR(VLOOKUP($A7,PESOS!$A:$AZ,COLUMN(S:S),FALSE),"")</f>
        <v/>
      </c>
      <c r="AH7" s="179"/>
      <c r="AI7" s="178" t="str" cm="1">
        <f t="array" ref="AI7">IFERROR(VLOOKUP($A7,PESOS!$A:$AZ,COLUMN(T:T),FALSE),"")</f>
        <v/>
      </c>
      <c r="AJ7" s="179"/>
      <c r="AK7" s="178" t="str" cm="1">
        <f t="array" ref="AK7">IFERROR(VLOOKUP($A7,PESOS!$A:$AZ,COLUMN(U:U),FALSE),"")</f>
        <v/>
      </c>
      <c r="AL7" s="179"/>
      <c r="AM7" s="178" t="str" cm="1">
        <f t="array" ref="AM7">IFERROR(VLOOKUP($A7,PESOS!$A:$AZ,COLUMN(V:V),FALSE),"")</f>
        <v/>
      </c>
      <c r="AN7" s="179"/>
      <c r="AO7" s="22" t="str" cm="1">
        <f t="array" ref="AO7">IFERROR(VLOOKUP($A7,PESOS!$A:$AZ,COLUMN(W:W),FALSE),"")</f>
        <v/>
      </c>
      <c r="AP7" s="178" t="str" cm="1">
        <f t="array" ref="AP7">IFERROR(VLOOKUP($A7,PESOS!$A:$AZ,COLUMN(X:X),FALSE),"")</f>
        <v/>
      </c>
      <c r="AQ7" s="179"/>
      <c r="AR7" s="178" t="str" cm="1">
        <f t="array" ref="AR7">IFERROR(VLOOKUP($A7,PESOS!$A:$AZ,COLUMN(Y:Y),FALSE),"")</f>
        <v/>
      </c>
      <c r="AS7" s="179"/>
      <c r="AT7" s="178" t="str" cm="1">
        <f t="array" ref="AT7">IFERROR(VLOOKUP($A7,PESOS!$A:$AZ,COLUMN(Z:Z),FALSE),"")</f>
        <v/>
      </c>
      <c r="AU7" s="179"/>
      <c r="AV7" s="178" t="str" cm="1">
        <f t="array" ref="AV7">IFERROR(VLOOKUP($A7,PESOS!$A:$AZ,COLUMN(AA:AA),FALSE),"")</f>
        <v/>
      </c>
      <c r="AW7" s="179"/>
      <c r="AX7" s="178" t="str" cm="1">
        <f t="array" ref="AX7">IFERROR(VLOOKUP($A7,PESOS!$A:$AZ,COLUMN(AB:AB),FALSE),"")</f>
        <v/>
      </c>
      <c r="AY7" s="179"/>
      <c r="AZ7" s="178" t="str" cm="1">
        <f t="array" ref="AZ7">IFERROR(VLOOKUP($A7,PESOS!$A:$AZ,COLUMN(AC:AC),FALSE),"")</f>
        <v/>
      </c>
      <c r="BA7" s="179"/>
      <c r="BB7" s="22" t="str" cm="1">
        <f t="array" ref="BB7">IFERROR(VLOOKUP($A7,PESOS!$A:$AZ,COLUMN(AD:AD),FALSE),"")</f>
        <v/>
      </c>
      <c r="BC7" s="178" t="str" cm="1">
        <f t="array" ref="BC7">IFERROR(VLOOKUP($A7,PESOS!$A:$AZ,COLUMN(AE:AE),FALSE),"")</f>
        <v/>
      </c>
      <c r="BD7" s="179"/>
      <c r="BE7" s="178" t="str" cm="1">
        <f t="array" ref="BE7">IFERROR(VLOOKUP($A7,PESOS!$A:$AZ,COLUMN(AF:AF),FALSE),"")</f>
        <v/>
      </c>
      <c r="BF7" s="179"/>
      <c r="BG7" s="178" t="str" cm="1">
        <f t="array" ref="BG7">IFERROR(VLOOKUP($A7,PESOS!$A:$AZ,COLUMN(AG:AG),FALSE),"")</f>
        <v/>
      </c>
      <c r="BH7" s="179"/>
      <c r="BI7" s="178" t="str" cm="1">
        <f t="array" ref="BI7">IFERROR(VLOOKUP($A7,PESOS!$A:$AZ,COLUMN(AH:AH),FALSE),"")</f>
        <v/>
      </c>
      <c r="BJ7" s="179"/>
      <c r="BK7" s="178" t="str" cm="1">
        <f t="array" ref="BK7">IFERROR(VLOOKUP($A7,PESOS!$A:$AZ,COLUMN(AI:AI),FALSE),"")</f>
        <v/>
      </c>
      <c r="BL7" s="179"/>
      <c r="BM7" s="178" t="str" cm="1">
        <f t="array" ref="BM7">IFERROR(VLOOKUP($A7,PESOS!$A:$AZ,COLUMN(AJ:AJ),FALSE),"")</f>
        <v/>
      </c>
      <c r="BN7" s="179"/>
      <c r="BO7" s="22" t="str" cm="1">
        <f t="array" ref="BO7">IFERROR(VLOOKUP($A7,PESOS!$A:$AZ,COLUMN(AK:AK),FALSE),"")</f>
        <v/>
      </c>
      <c r="BP7" s="178" t="str" cm="1">
        <f t="array" ref="BP7">IFERROR(VLOOKUP($A7,PESOS!$A:$AZ,COLUMN(AL:AL),FALSE),"")</f>
        <v/>
      </c>
      <c r="BQ7" s="179"/>
      <c r="BR7" s="178" t="str" cm="1">
        <f t="array" ref="BR7">IFERROR(VLOOKUP($A7,PESOS!$A:$AZ,COLUMN(AM:AM),FALSE),"")</f>
        <v/>
      </c>
      <c r="BS7" s="179"/>
      <c r="BT7" s="178" t="str" cm="1">
        <f t="array" ref="BT7">IFERROR(VLOOKUP($A7,PESOS!$A:$AZ,COLUMN(AN:AN),FALSE),"")</f>
        <v/>
      </c>
      <c r="BU7" s="179"/>
      <c r="BV7" s="178" t="str" cm="1">
        <f t="array" ref="BV7">IFERROR(VLOOKUP($A7,PESOS!$A:$AZ,COLUMN(AO:AO),FALSE),"")</f>
        <v/>
      </c>
      <c r="BW7" s="179"/>
      <c r="BX7" s="178" t="str" cm="1">
        <f t="array" ref="BX7">IFERROR(VLOOKUP($A7,PESOS!$A:$AZ,COLUMN(AP:AP),FALSE),"")</f>
        <v/>
      </c>
      <c r="BY7" s="179"/>
      <c r="BZ7" s="178" t="str" cm="1">
        <f t="array" ref="BZ7">IFERROR(VLOOKUP($A7,PESOS!$A:$AZ,COLUMN(AQ:AQ),FALSE),"")</f>
        <v/>
      </c>
      <c r="CA7" s="179"/>
      <c r="CB7" s="61">
        <f t="shared" si="0"/>
        <v>0</v>
      </c>
      <c r="CC7" s="9" t="s">
        <v>75</v>
      </c>
      <c r="CD7" s="185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78" t="str" cm="1">
        <f t="array" ref="C8">IFERROR(VLOOKUP($A8,PESOS!$A:$AZ,COLUMN(C:C),FALSE),"")</f>
        <v/>
      </c>
      <c r="D8" s="179"/>
      <c r="E8" s="178" t="str" cm="1">
        <f t="array" ref="E8">IFERROR(VLOOKUP($A8,PESOS!$A:$AZ,COLUMN(D:D),FALSE),"")</f>
        <v/>
      </c>
      <c r="F8" s="179"/>
      <c r="G8" s="178" t="str" cm="1">
        <f t="array" ref="G8">IFERROR(VLOOKUP($A8,PESOS!$A:$AZ,COLUMN(E:E),FALSE),"")</f>
        <v/>
      </c>
      <c r="H8" s="179"/>
      <c r="I8" s="178" t="str" cm="1">
        <f t="array" ref="I8">IFERROR(VLOOKUP($A8,PESOS!$A:$AZ,COLUMN(F:F),FALSE),"")</f>
        <v/>
      </c>
      <c r="J8" s="179"/>
      <c r="K8" s="178" t="str" cm="1">
        <f t="array" ref="K8">IFERROR(VLOOKUP($A8,PESOS!$A:$AZ,COLUMN(G:G),FALSE),"")</f>
        <v/>
      </c>
      <c r="L8" s="179"/>
      <c r="M8" s="178" t="str" cm="1">
        <f t="array" ref="M8">IFERROR(VLOOKUP($A8,PESOS!$A:$AZ,COLUMN(H:H),FALSE),"")</f>
        <v/>
      </c>
      <c r="N8" s="179"/>
      <c r="O8" s="22" t="str" cm="1">
        <f t="array" ref="O8">IFERROR(VLOOKUP($A8,PESOS!$A:$AZ,COLUMN(I:I),FALSE),"")</f>
        <v/>
      </c>
      <c r="P8" s="178" t="str" cm="1">
        <f t="array" ref="P8">IFERROR(VLOOKUP($A8,PESOS!$A:$AZ,COLUMN(J:J),FALSE),"")</f>
        <v/>
      </c>
      <c r="Q8" s="179"/>
      <c r="R8" s="178" t="str" cm="1">
        <f t="array" ref="R8">IFERROR(VLOOKUP($A8,PESOS!$A:$AZ,COLUMN(K:K),FALSE),"")</f>
        <v/>
      </c>
      <c r="S8" s="179"/>
      <c r="T8" s="178" t="str" cm="1">
        <f t="array" ref="T8">IFERROR(VLOOKUP($A8,PESOS!$A:$AZ,COLUMN(L:L),FALSE),"")</f>
        <v/>
      </c>
      <c r="U8" s="179"/>
      <c r="V8" s="178" t="str" cm="1">
        <f t="array" ref="V8">IFERROR(VLOOKUP($A8,PESOS!$A:$AZ,COLUMN(M:M),FALSE),"")</f>
        <v/>
      </c>
      <c r="W8" s="179"/>
      <c r="X8" s="178" t="str" cm="1">
        <f t="array" ref="X8">IFERROR(VLOOKUP($A8,PESOS!$A:$AZ,COLUMN(N:N),FALSE),"")</f>
        <v/>
      </c>
      <c r="Y8" s="179"/>
      <c r="Z8" s="178" t="str" cm="1">
        <f t="array" ref="Z8">IFERROR(VLOOKUP($A8,PESOS!$A:$AZ,COLUMN(O:O),FALSE),"")</f>
        <v/>
      </c>
      <c r="AA8" s="179"/>
      <c r="AB8" s="22" t="str" cm="1">
        <f t="array" ref="AB8">IFERROR(VLOOKUP($A8,PESOS!$A:$AZ,COLUMN(P:P),FALSE),"")</f>
        <v/>
      </c>
      <c r="AC8" s="178" t="str" cm="1">
        <f t="array" ref="AC8">IFERROR(VLOOKUP($A8,PESOS!$A:$AZ,COLUMN(Q:Q),FALSE),"")</f>
        <v/>
      </c>
      <c r="AD8" s="179"/>
      <c r="AE8" s="178" t="str" cm="1">
        <f t="array" ref="AE8">IFERROR(VLOOKUP($A8,PESOS!$A:$AZ,COLUMN(R:R),FALSE),"")</f>
        <v/>
      </c>
      <c r="AF8" s="179"/>
      <c r="AG8" s="178" t="str" cm="1">
        <f t="array" ref="AG8">IFERROR(VLOOKUP($A8,PESOS!$A:$AZ,COLUMN(S:S),FALSE),"")</f>
        <v/>
      </c>
      <c r="AH8" s="179"/>
      <c r="AI8" s="178" t="str" cm="1">
        <f t="array" ref="AI8">IFERROR(VLOOKUP($A8,PESOS!$A:$AZ,COLUMN(T:T),FALSE),"")</f>
        <v/>
      </c>
      <c r="AJ8" s="179"/>
      <c r="AK8" s="178" t="str" cm="1">
        <f t="array" ref="AK8">IFERROR(VLOOKUP($A8,PESOS!$A:$AZ,COLUMN(U:U),FALSE),"")</f>
        <v/>
      </c>
      <c r="AL8" s="179"/>
      <c r="AM8" s="178" t="str" cm="1">
        <f t="array" ref="AM8">IFERROR(VLOOKUP($A8,PESOS!$A:$AZ,COLUMN(V:V),FALSE),"")</f>
        <v/>
      </c>
      <c r="AN8" s="179"/>
      <c r="AO8" s="22" t="str" cm="1">
        <f t="array" ref="AO8">IFERROR(VLOOKUP($A8,PESOS!$A:$AZ,COLUMN(W:W),FALSE),"")</f>
        <v/>
      </c>
      <c r="AP8" s="178" t="str" cm="1">
        <f t="array" ref="AP8">IFERROR(VLOOKUP($A8,PESOS!$A:$AZ,COLUMN(X:X),FALSE),"")</f>
        <v/>
      </c>
      <c r="AQ8" s="179"/>
      <c r="AR8" s="178" t="str" cm="1">
        <f t="array" ref="AR8">IFERROR(VLOOKUP($A8,PESOS!$A:$AZ,COLUMN(Y:Y),FALSE),"")</f>
        <v/>
      </c>
      <c r="AS8" s="179"/>
      <c r="AT8" s="178" t="str" cm="1">
        <f t="array" ref="AT8">IFERROR(VLOOKUP($A8,PESOS!$A:$AZ,COLUMN(Z:Z),FALSE),"")</f>
        <v/>
      </c>
      <c r="AU8" s="179"/>
      <c r="AV8" s="178" t="str" cm="1">
        <f t="array" ref="AV8">IFERROR(VLOOKUP($A8,PESOS!$A:$AZ,COLUMN(AA:AA),FALSE),"")</f>
        <v/>
      </c>
      <c r="AW8" s="179"/>
      <c r="AX8" s="178" t="str" cm="1">
        <f t="array" ref="AX8">IFERROR(VLOOKUP($A8,PESOS!$A:$AZ,COLUMN(AB:AB),FALSE),"")</f>
        <v/>
      </c>
      <c r="AY8" s="179"/>
      <c r="AZ8" s="178" t="str" cm="1">
        <f t="array" ref="AZ8">IFERROR(VLOOKUP($A8,PESOS!$A:$AZ,COLUMN(AC:AC),FALSE),"")</f>
        <v/>
      </c>
      <c r="BA8" s="179"/>
      <c r="BB8" s="22" t="str" cm="1">
        <f t="array" ref="BB8">IFERROR(VLOOKUP($A8,PESOS!$A:$AZ,COLUMN(AD:AD),FALSE),"")</f>
        <v/>
      </c>
      <c r="BC8" s="178" t="str" cm="1">
        <f t="array" ref="BC8">IFERROR(VLOOKUP($A8,PESOS!$A:$AZ,COLUMN(AE:AE),FALSE),"")</f>
        <v/>
      </c>
      <c r="BD8" s="179"/>
      <c r="BE8" s="178" t="str" cm="1">
        <f t="array" ref="BE8">IFERROR(VLOOKUP($A8,PESOS!$A:$AZ,COLUMN(AF:AF),FALSE),"")</f>
        <v/>
      </c>
      <c r="BF8" s="179"/>
      <c r="BG8" s="178" t="str" cm="1">
        <f t="array" ref="BG8">IFERROR(VLOOKUP($A8,PESOS!$A:$AZ,COLUMN(AG:AG),FALSE),"")</f>
        <v/>
      </c>
      <c r="BH8" s="179"/>
      <c r="BI8" s="178" t="str" cm="1">
        <f t="array" ref="BI8">IFERROR(VLOOKUP($A8,PESOS!$A:$AZ,COLUMN(AH:AH),FALSE),"")</f>
        <v/>
      </c>
      <c r="BJ8" s="179"/>
      <c r="BK8" s="178" t="str" cm="1">
        <f t="array" ref="BK8">IFERROR(VLOOKUP($A8,PESOS!$A:$AZ,COLUMN(AI:AI),FALSE),"")</f>
        <v/>
      </c>
      <c r="BL8" s="179"/>
      <c r="BM8" s="178" t="str" cm="1">
        <f t="array" ref="BM8">IFERROR(VLOOKUP($A8,PESOS!$A:$AZ,COLUMN(AJ:AJ),FALSE),"")</f>
        <v/>
      </c>
      <c r="BN8" s="179"/>
      <c r="BO8" s="22" t="str" cm="1">
        <f t="array" ref="BO8">IFERROR(VLOOKUP($A8,PESOS!$A:$AZ,COLUMN(AK:AK),FALSE),"")</f>
        <v/>
      </c>
      <c r="BP8" s="178" t="str" cm="1">
        <f t="array" ref="BP8">IFERROR(VLOOKUP($A8,PESOS!$A:$AZ,COLUMN(AL:AL),FALSE),"")</f>
        <v/>
      </c>
      <c r="BQ8" s="179"/>
      <c r="BR8" s="178" t="str" cm="1">
        <f t="array" ref="BR8">IFERROR(VLOOKUP($A8,PESOS!$A:$AZ,COLUMN(AM:AM),FALSE),"")</f>
        <v/>
      </c>
      <c r="BS8" s="179"/>
      <c r="BT8" s="178" t="str" cm="1">
        <f t="array" ref="BT8">IFERROR(VLOOKUP($A8,PESOS!$A:$AZ,COLUMN(AN:AN),FALSE),"")</f>
        <v/>
      </c>
      <c r="BU8" s="179"/>
      <c r="BV8" s="178" t="str" cm="1">
        <f t="array" ref="BV8">IFERROR(VLOOKUP($A8,PESOS!$A:$AZ,COLUMN(AO:AO),FALSE),"")</f>
        <v/>
      </c>
      <c r="BW8" s="179"/>
      <c r="BX8" s="178" t="str" cm="1">
        <f t="array" ref="BX8">IFERROR(VLOOKUP($A8,PESOS!$A:$AZ,COLUMN(AP:AP),FALSE),"")</f>
        <v/>
      </c>
      <c r="BY8" s="179"/>
      <c r="BZ8" s="178" t="str" cm="1">
        <f t="array" ref="BZ8">IFERROR(VLOOKUP($A8,PESOS!$A:$AZ,COLUMN(AQ:AQ),FALSE),"")</f>
        <v/>
      </c>
      <c r="CA8" s="179"/>
      <c r="CB8" s="61">
        <f t="shared" si="0"/>
        <v>0</v>
      </c>
      <c r="CC8" s="9" t="s">
        <v>75</v>
      </c>
      <c r="CD8" s="185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178" t="str" cm="1">
        <f t="array" ref="C9">IFERROR(VLOOKUP($A9,PESOS!$A:$AZ,COLUMN(C:C),FALSE),"")</f>
        <v/>
      </c>
      <c r="D9" s="179"/>
      <c r="E9" s="178" t="str" cm="1">
        <f t="array" ref="E9">IFERROR(VLOOKUP($A9,PESOS!$A:$AZ,COLUMN(D:D),FALSE),"")</f>
        <v/>
      </c>
      <c r="F9" s="179"/>
      <c r="G9" s="178" t="str" cm="1">
        <f t="array" ref="G9">IFERROR(VLOOKUP($A9,PESOS!$A:$AZ,COLUMN(E:E),FALSE),"")</f>
        <v/>
      </c>
      <c r="H9" s="179"/>
      <c r="I9" s="178" t="str" cm="1">
        <f t="array" ref="I9">IFERROR(VLOOKUP($A9,PESOS!$A:$AZ,COLUMN(F:F),FALSE),"")</f>
        <v/>
      </c>
      <c r="J9" s="179"/>
      <c r="K9" s="178" t="str" cm="1">
        <f t="array" ref="K9">IFERROR(VLOOKUP($A9,PESOS!$A:$AZ,COLUMN(G:G),FALSE),"")</f>
        <v/>
      </c>
      <c r="L9" s="179"/>
      <c r="M9" s="178" t="str" cm="1">
        <f t="array" ref="M9">IFERROR(VLOOKUP($A9,PESOS!$A:$AZ,COLUMN(H:H),FALSE),"")</f>
        <v/>
      </c>
      <c r="N9" s="179"/>
      <c r="O9" s="22" t="str" cm="1">
        <f t="array" ref="O9">IFERROR(VLOOKUP($A9,PESOS!$A:$AZ,COLUMN(I:I),FALSE),"")</f>
        <v/>
      </c>
      <c r="P9" s="178" t="str" cm="1">
        <f t="array" ref="P9">IFERROR(VLOOKUP($A9,PESOS!$A:$AZ,COLUMN(J:J),FALSE),"")</f>
        <v/>
      </c>
      <c r="Q9" s="179"/>
      <c r="R9" s="178" t="str" cm="1">
        <f t="array" ref="R9">IFERROR(VLOOKUP($A9,PESOS!$A:$AZ,COLUMN(K:K),FALSE),"")</f>
        <v/>
      </c>
      <c r="S9" s="179"/>
      <c r="T9" s="178" t="str" cm="1">
        <f t="array" ref="T9">IFERROR(VLOOKUP($A9,PESOS!$A:$AZ,COLUMN(L:L),FALSE),"")</f>
        <v/>
      </c>
      <c r="U9" s="179"/>
      <c r="V9" s="178" t="str" cm="1">
        <f t="array" ref="V9">IFERROR(VLOOKUP($A9,PESOS!$A:$AZ,COLUMN(M:M),FALSE),"")</f>
        <v/>
      </c>
      <c r="W9" s="179"/>
      <c r="X9" s="178" t="str" cm="1">
        <f t="array" ref="X9">IFERROR(VLOOKUP($A9,PESOS!$A:$AZ,COLUMN(N:N),FALSE),"")</f>
        <v/>
      </c>
      <c r="Y9" s="179"/>
      <c r="Z9" s="178" t="str" cm="1">
        <f t="array" ref="Z9">IFERROR(VLOOKUP($A9,PESOS!$A:$AZ,COLUMN(O:O),FALSE),"")</f>
        <v/>
      </c>
      <c r="AA9" s="179"/>
      <c r="AB9" s="22" t="str" cm="1">
        <f t="array" ref="AB9">IFERROR(VLOOKUP($A9,PESOS!$A:$AZ,COLUMN(P:P),FALSE),"")</f>
        <v/>
      </c>
      <c r="AC9" s="178" t="str" cm="1">
        <f t="array" ref="AC9">IFERROR(VLOOKUP($A9,PESOS!$A:$AZ,COLUMN(Q:Q),FALSE),"")</f>
        <v/>
      </c>
      <c r="AD9" s="179"/>
      <c r="AE9" s="178" t="str" cm="1">
        <f t="array" ref="AE9">IFERROR(VLOOKUP($A9,PESOS!$A:$AZ,COLUMN(R:R),FALSE),"")</f>
        <v/>
      </c>
      <c r="AF9" s="179"/>
      <c r="AG9" s="178" t="str" cm="1">
        <f t="array" ref="AG9">IFERROR(VLOOKUP($A9,PESOS!$A:$AZ,COLUMN(S:S),FALSE),"")</f>
        <v/>
      </c>
      <c r="AH9" s="179"/>
      <c r="AI9" s="178" t="str" cm="1">
        <f t="array" ref="AI9">IFERROR(VLOOKUP($A9,PESOS!$A:$AZ,COLUMN(T:T),FALSE),"")</f>
        <v/>
      </c>
      <c r="AJ9" s="179"/>
      <c r="AK9" s="178" t="str" cm="1">
        <f t="array" ref="AK9">IFERROR(VLOOKUP($A9,PESOS!$A:$AZ,COLUMN(U:U),FALSE),"")</f>
        <v/>
      </c>
      <c r="AL9" s="179"/>
      <c r="AM9" s="178" t="str" cm="1">
        <f t="array" ref="AM9">IFERROR(VLOOKUP($A9,PESOS!$A:$AZ,COLUMN(V:V),FALSE),"")</f>
        <v/>
      </c>
      <c r="AN9" s="179"/>
      <c r="AO9" s="22" t="str" cm="1">
        <f t="array" ref="AO9">IFERROR(VLOOKUP($A9,PESOS!$A:$AZ,COLUMN(W:W),FALSE),"")</f>
        <v/>
      </c>
      <c r="AP9" s="178" t="str" cm="1">
        <f t="array" ref="AP9">IFERROR(VLOOKUP($A9,PESOS!$A:$AZ,COLUMN(X:X),FALSE),"")</f>
        <v/>
      </c>
      <c r="AQ9" s="179"/>
      <c r="AR9" s="178" t="str" cm="1">
        <f t="array" ref="AR9">IFERROR(VLOOKUP($A9,PESOS!$A:$AZ,COLUMN(Y:Y),FALSE),"")</f>
        <v/>
      </c>
      <c r="AS9" s="179"/>
      <c r="AT9" s="178" t="str" cm="1">
        <f t="array" ref="AT9">IFERROR(VLOOKUP($A9,PESOS!$A:$AZ,COLUMN(Z:Z),FALSE),"")</f>
        <v/>
      </c>
      <c r="AU9" s="179"/>
      <c r="AV9" s="178" t="str" cm="1">
        <f t="array" ref="AV9">IFERROR(VLOOKUP($A9,PESOS!$A:$AZ,COLUMN(AA:AA),FALSE),"")</f>
        <v/>
      </c>
      <c r="AW9" s="179"/>
      <c r="AX9" s="178" t="str" cm="1">
        <f t="array" ref="AX9">IFERROR(VLOOKUP($A9,PESOS!$A:$AZ,COLUMN(AB:AB),FALSE),"")</f>
        <v/>
      </c>
      <c r="AY9" s="179"/>
      <c r="AZ9" s="178" t="str" cm="1">
        <f t="array" ref="AZ9">IFERROR(VLOOKUP($A9,PESOS!$A:$AZ,COLUMN(AC:AC),FALSE),"")</f>
        <v/>
      </c>
      <c r="BA9" s="179"/>
      <c r="BB9" s="22" t="str" cm="1">
        <f t="array" ref="BB9">IFERROR(VLOOKUP($A9,PESOS!$A:$AZ,COLUMN(AD:AD),FALSE),"")</f>
        <v/>
      </c>
      <c r="BC9" s="178" t="str" cm="1">
        <f t="array" ref="BC9">IFERROR(VLOOKUP($A9,PESOS!$A:$AZ,COLUMN(AE:AE),FALSE),"")</f>
        <v/>
      </c>
      <c r="BD9" s="179"/>
      <c r="BE9" s="178" t="str" cm="1">
        <f t="array" ref="BE9">IFERROR(VLOOKUP($A9,PESOS!$A:$AZ,COLUMN(AF:AF),FALSE),"")</f>
        <v/>
      </c>
      <c r="BF9" s="179"/>
      <c r="BG9" s="178" t="str" cm="1">
        <f t="array" ref="BG9">IFERROR(VLOOKUP($A9,PESOS!$A:$AZ,COLUMN(AG:AG),FALSE),"")</f>
        <v/>
      </c>
      <c r="BH9" s="179"/>
      <c r="BI9" s="178" t="str" cm="1">
        <f t="array" ref="BI9">IFERROR(VLOOKUP($A9,PESOS!$A:$AZ,COLUMN(AH:AH),FALSE),"")</f>
        <v/>
      </c>
      <c r="BJ9" s="179"/>
      <c r="BK9" s="178" t="str" cm="1">
        <f t="array" ref="BK9">IFERROR(VLOOKUP($A9,PESOS!$A:$AZ,COLUMN(AI:AI),FALSE),"")</f>
        <v/>
      </c>
      <c r="BL9" s="179"/>
      <c r="BM9" s="178" t="str" cm="1">
        <f t="array" ref="BM9">IFERROR(VLOOKUP($A9,PESOS!$A:$AZ,COLUMN(AJ:AJ),FALSE),"")</f>
        <v/>
      </c>
      <c r="BN9" s="179"/>
      <c r="BO9" s="22" t="str" cm="1">
        <f t="array" ref="BO9">IFERROR(VLOOKUP($A9,PESOS!$A:$AZ,COLUMN(AK:AK),FALSE),"")</f>
        <v/>
      </c>
      <c r="BP9" s="178" t="str" cm="1">
        <f t="array" ref="BP9">IFERROR(VLOOKUP($A9,PESOS!$A:$AZ,COLUMN(AL:AL),FALSE),"")</f>
        <v/>
      </c>
      <c r="BQ9" s="179"/>
      <c r="BR9" s="178" t="str" cm="1">
        <f t="array" ref="BR9">IFERROR(VLOOKUP($A9,PESOS!$A:$AZ,COLUMN(AM:AM),FALSE),"")</f>
        <v/>
      </c>
      <c r="BS9" s="179"/>
      <c r="BT9" s="178" t="str" cm="1">
        <f t="array" ref="BT9">IFERROR(VLOOKUP($A9,PESOS!$A:$AZ,COLUMN(AN:AN),FALSE),"")</f>
        <v/>
      </c>
      <c r="BU9" s="179"/>
      <c r="BV9" s="178" t="str" cm="1">
        <f t="array" ref="BV9">IFERROR(VLOOKUP($A9,PESOS!$A:$AZ,COLUMN(AO:AO),FALSE),"")</f>
        <v/>
      </c>
      <c r="BW9" s="179"/>
      <c r="BX9" s="178" t="str" cm="1">
        <f t="array" ref="BX9">IFERROR(VLOOKUP($A9,PESOS!$A:$AZ,COLUMN(AP:AP),FALSE),"")</f>
        <v/>
      </c>
      <c r="BY9" s="179"/>
      <c r="BZ9" s="178" t="str" cm="1">
        <f t="array" ref="BZ9">IFERROR(VLOOKUP($A9,PESOS!$A:$AZ,COLUMN(AQ:AQ),FALSE),"")</f>
        <v/>
      </c>
      <c r="CA9" s="179"/>
      <c r="CB9" s="61">
        <f t="shared" si="0"/>
        <v>0</v>
      </c>
      <c r="CC9" s="9"/>
      <c r="CD9" s="185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78" t="str" cm="1">
        <f t="array" ref="C10">IFERROR(VLOOKUP($A10,PESOS!$A:$AZ,COLUMN(C:C),FALSE),"")</f>
        <v/>
      </c>
      <c r="D10" s="179"/>
      <c r="E10" s="178" t="str" cm="1">
        <f t="array" ref="E10">IFERROR(VLOOKUP($A10,PESOS!$A:$AZ,COLUMN(D:D),FALSE),"")</f>
        <v/>
      </c>
      <c r="F10" s="179"/>
      <c r="G10" s="178" t="str" cm="1">
        <f t="array" ref="G10">IFERROR(VLOOKUP($A10,PESOS!$A:$AZ,COLUMN(E:E),FALSE),"")</f>
        <v/>
      </c>
      <c r="H10" s="179"/>
      <c r="I10" s="178" t="str" cm="1">
        <f t="array" ref="I10">IFERROR(VLOOKUP($A10,PESOS!$A:$AZ,COLUMN(F:F),FALSE),"")</f>
        <v/>
      </c>
      <c r="J10" s="179"/>
      <c r="K10" s="178" t="str" cm="1">
        <f t="array" ref="K10">IFERROR(VLOOKUP($A10,PESOS!$A:$AZ,COLUMN(G:G),FALSE),"")</f>
        <v/>
      </c>
      <c r="L10" s="179"/>
      <c r="M10" s="178" t="str" cm="1">
        <f t="array" ref="M10">IFERROR(VLOOKUP($A10,PESOS!$A:$AZ,COLUMN(H:H),FALSE),"")</f>
        <v/>
      </c>
      <c r="N10" s="179"/>
      <c r="O10" s="22" t="str" cm="1">
        <f t="array" ref="O10">IFERROR(VLOOKUP($A10,PESOS!$A:$AZ,COLUMN(I:I),FALSE),"")</f>
        <v/>
      </c>
      <c r="P10" s="178" t="str" cm="1">
        <f t="array" ref="P10">IFERROR(VLOOKUP($A10,PESOS!$A:$AZ,COLUMN(J:J),FALSE),"")</f>
        <v/>
      </c>
      <c r="Q10" s="179"/>
      <c r="R10" s="178" t="str" cm="1">
        <f t="array" ref="R10">IFERROR(VLOOKUP($A10,PESOS!$A:$AZ,COLUMN(K:K),FALSE),"")</f>
        <v/>
      </c>
      <c r="S10" s="179"/>
      <c r="T10" s="178" t="str" cm="1">
        <f t="array" ref="T10">IFERROR(VLOOKUP($A10,PESOS!$A:$AZ,COLUMN(L:L),FALSE),"")</f>
        <v/>
      </c>
      <c r="U10" s="179"/>
      <c r="V10" s="178" t="str" cm="1">
        <f t="array" ref="V10">IFERROR(VLOOKUP($A10,PESOS!$A:$AZ,COLUMN(M:M),FALSE),"")</f>
        <v/>
      </c>
      <c r="W10" s="179"/>
      <c r="X10" s="178" t="str" cm="1">
        <f t="array" ref="X10">IFERROR(VLOOKUP($A10,PESOS!$A:$AZ,COLUMN(N:N),FALSE),"")</f>
        <v/>
      </c>
      <c r="Y10" s="179"/>
      <c r="Z10" s="178" t="str" cm="1">
        <f t="array" ref="Z10">IFERROR(VLOOKUP($A10,PESOS!$A:$AZ,COLUMN(O:O),FALSE),"")</f>
        <v/>
      </c>
      <c r="AA10" s="179"/>
      <c r="AB10" s="22" t="str" cm="1">
        <f t="array" ref="AB10">IFERROR(VLOOKUP($A10,PESOS!$A:$AZ,COLUMN(P:P),FALSE),"")</f>
        <v/>
      </c>
      <c r="AC10" s="178" t="str" cm="1">
        <f t="array" ref="AC10">IFERROR(VLOOKUP($A10,PESOS!$A:$AZ,COLUMN(Q:Q),FALSE),"")</f>
        <v/>
      </c>
      <c r="AD10" s="179"/>
      <c r="AE10" s="178" t="str" cm="1">
        <f t="array" ref="AE10">IFERROR(VLOOKUP($A10,PESOS!$A:$AZ,COLUMN(R:R),FALSE),"")</f>
        <v/>
      </c>
      <c r="AF10" s="179"/>
      <c r="AG10" s="178" t="str" cm="1">
        <f t="array" ref="AG10">IFERROR(VLOOKUP($A10,PESOS!$A:$AZ,COLUMN(S:S),FALSE),"")</f>
        <v/>
      </c>
      <c r="AH10" s="179"/>
      <c r="AI10" s="178" t="str" cm="1">
        <f t="array" ref="AI10">IFERROR(VLOOKUP($A10,PESOS!$A:$AZ,COLUMN(T:T),FALSE),"")</f>
        <v/>
      </c>
      <c r="AJ10" s="179"/>
      <c r="AK10" s="178" t="str" cm="1">
        <f t="array" ref="AK10">IFERROR(VLOOKUP($A10,PESOS!$A:$AZ,COLUMN(U:U),FALSE),"")</f>
        <v/>
      </c>
      <c r="AL10" s="179"/>
      <c r="AM10" s="178" t="str" cm="1">
        <f t="array" ref="AM10">IFERROR(VLOOKUP($A10,PESOS!$A:$AZ,COLUMN(V:V),FALSE),"")</f>
        <v/>
      </c>
      <c r="AN10" s="179"/>
      <c r="AO10" s="22" t="str" cm="1">
        <f t="array" ref="AO10">IFERROR(VLOOKUP($A10,PESOS!$A:$AZ,COLUMN(W:W),FALSE),"")</f>
        <v/>
      </c>
      <c r="AP10" s="178" t="str" cm="1">
        <f t="array" ref="AP10">IFERROR(VLOOKUP($A10,PESOS!$A:$AZ,COLUMN(X:X),FALSE),"")</f>
        <v/>
      </c>
      <c r="AQ10" s="179"/>
      <c r="AR10" s="178" t="str" cm="1">
        <f t="array" ref="AR10">IFERROR(VLOOKUP($A10,PESOS!$A:$AZ,COLUMN(Y:Y),FALSE),"")</f>
        <v/>
      </c>
      <c r="AS10" s="179"/>
      <c r="AT10" s="178" t="str" cm="1">
        <f t="array" ref="AT10">IFERROR(VLOOKUP($A10,PESOS!$A:$AZ,COLUMN(Z:Z),FALSE),"")</f>
        <v/>
      </c>
      <c r="AU10" s="179"/>
      <c r="AV10" s="178" t="str" cm="1">
        <f t="array" ref="AV10">IFERROR(VLOOKUP($A10,PESOS!$A:$AZ,COLUMN(AA:AA),FALSE),"")</f>
        <v/>
      </c>
      <c r="AW10" s="179"/>
      <c r="AX10" s="178" t="str" cm="1">
        <f t="array" ref="AX10">IFERROR(VLOOKUP($A10,PESOS!$A:$AZ,COLUMN(AB:AB),FALSE),"")</f>
        <v/>
      </c>
      <c r="AY10" s="179"/>
      <c r="AZ10" s="178" t="str" cm="1">
        <f t="array" ref="AZ10">IFERROR(VLOOKUP($A10,PESOS!$A:$AZ,COLUMN(AC:AC),FALSE),"")</f>
        <v/>
      </c>
      <c r="BA10" s="179"/>
      <c r="BB10" s="22" t="str" cm="1">
        <f t="array" ref="BB10">IFERROR(VLOOKUP($A10,PESOS!$A:$AZ,COLUMN(AD:AD),FALSE),"")</f>
        <v/>
      </c>
      <c r="BC10" s="178" t="str" cm="1">
        <f t="array" ref="BC10">IFERROR(VLOOKUP($A10,PESOS!$A:$AZ,COLUMN(AE:AE),FALSE),"")</f>
        <v/>
      </c>
      <c r="BD10" s="179"/>
      <c r="BE10" s="178" t="str" cm="1">
        <f t="array" ref="BE10">IFERROR(VLOOKUP($A10,PESOS!$A:$AZ,COLUMN(AF:AF),FALSE),"")</f>
        <v/>
      </c>
      <c r="BF10" s="179"/>
      <c r="BG10" s="178" t="str" cm="1">
        <f t="array" ref="BG10">IFERROR(VLOOKUP($A10,PESOS!$A:$AZ,COLUMN(AG:AG),FALSE),"")</f>
        <v/>
      </c>
      <c r="BH10" s="179"/>
      <c r="BI10" s="178" t="str" cm="1">
        <f t="array" ref="BI10">IFERROR(VLOOKUP($A10,PESOS!$A:$AZ,COLUMN(AH:AH),FALSE),"")</f>
        <v/>
      </c>
      <c r="BJ10" s="179"/>
      <c r="BK10" s="178" t="str" cm="1">
        <f t="array" ref="BK10">IFERROR(VLOOKUP($A10,PESOS!$A:$AZ,COLUMN(AI:AI),FALSE),"")</f>
        <v/>
      </c>
      <c r="BL10" s="179"/>
      <c r="BM10" s="178" t="str" cm="1">
        <f t="array" ref="BM10">IFERROR(VLOOKUP($A10,PESOS!$A:$AZ,COLUMN(AJ:AJ),FALSE),"")</f>
        <v/>
      </c>
      <c r="BN10" s="179"/>
      <c r="BO10" s="22" t="str" cm="1">
        <f t="array" ref="BO10">IFERROR(VLOOKUP($A10,PESOS!$A:$AZ,COLUMN(AK:AK),FALSE),"")</f>
        <v/>
      </c>
      <c r="BP10" s="178" t="str" cm="1">
        <f t="array" ref="BP10">IFERROR(VLOOKUP($A10,PESOS!$A:$AZ,COLUMN(AL:AL),FALSE),"")</f>
        <v/>
      </c>
      <c r="BQ10" s="179"/>
      <c r="BR10" s="178" t="str" cm="1">
        <f t="array" ref="BR10">IFERROR(VLOOKUP($A10,PESOS!$A:$AZ,COLUMN(AM:AM),FALSE),"")</f>
        <v/>
      </c>
      <c r="BS10" s="179"/>
      <c r="BT10" s="178" t="str" cm="1">
        <f t="array" ref="BT10">IFERROR(VLOOKUP($A10,PESOS!$A:$AZ,COLUMN(AN:AN),FALSE),"")</f>
        <v/>
      </c>
      <c r="BU10" s="179"/>
      <c r="BV10" s="178" t="str" cm="1">
        <f t="array" ref="BV10">IFERROR(VLOOKUP($A10,PESOS!$A:$AZ,COLUMN(AO:AO),FALSE),"")</f>
        <v/>
      </c>
      <c r="BW10" s="179"/>
      <c r="BX10" s="178" t="str" cm="1">
        <f t="array" ref="BX10">IFERROR(VLOOKUP($A10,PESOS!$A:$AZ,COLUMN(AP:AP),FALSE),"")</f>
        <v/>
      </c>
      <c r="BY10" s="179"/>
      <c r="BZ10" s="178" t="str" cm="1">
        <f t="array" ref="BZ10">IFERROR(VLOOKUP($A10,PESOS!$A:$AZ,COLUMN(AQ:AQ),FALSE),"")</f>
        <v/>
      </c>
      <c r="CA10" s="179"/>
      <c r="CB10" s="61">
        <f t="shared" si="0"/>
        <v>0</v>
      </c>
      <c r="CC10" s="8"/>
      <c r="CD10" s="185"/>
    </row>
    <row r="11" spans="1:82" ht="15" thickBot="1">
      <c r="C11" s="178"/>
      <c r="D11" s="179"/>
    </row>
    <row r="12" spans="1:82">
      <c r="A12" s="26" t="s">
        <v>58</v>
      </c>
      <c r="B12" s="69" t="s">
        <v>59</v>
      </c>
      <c r="C12" s="243">
        <f t="shared" ref="C12" si="1">SUM(C5:C10)</f>
        <v>5</v>
      </c>
      <c r="D12" s="244"/>
      <c r="E12" s="243">
        <f t="shared" ref="E12" si="2">SUM(E5:E10)</f>
        <v>0</v>
      </c>
      <c r="F12" s="244"/>
      <c r="G12" s="243">
        <f t="shared" ref="G12" si="3">SUM(G5:G10)</f>
        <v>5</v>
      </c>
      <c r="H12" s="244"/>
      <c r="I12" s="243">
        <f t="shared" ref="I12" si="4">SUM(I5:I10)</f>
        <v>0</v>
      </c>
      <c r="J12" s="244"/>
      <c r="K12" s="243">
        <f t="shared" ref="K12" si="5">SUM(K5:K10)</f>
        <v>5</v>
      </c>
      <c r="L12" s="244"/>
      <c r="M12" s="243">
        <f t="shared" ref="M12" si="6">SUM(M5:M10)</f>
        <v>0</v>
      </c>
      <c r="N12" s="244"/>
      <c r="O12" s="69" t="s">
        <v>59</v>
      </c>
      <c r="P12" s="243">
        <f t="shared" ref="P12:Z12" si="7">SUM(P5:P10)</f>
        <v>5</v>
      </c>
      <c r="Q12" s="244"/>
      <c r="R12" s="243">
        <f t="shared" si="7"/>
        <v>0</v>
      </c>
      <c r="S12" s="244"/>
      <c r="T12" s="243">
        <f t="shared" si="7"/>
        <v>20</v>
      </c>
      <c r="U12" s="244"/>
      <c r="V12" s="243">
        <f t="shared" si="7"/>
        <v>0</v>
      </c>
      <c r="W12" s="244"/>
      <c r="X12" s="243">
        <f t="shared" si="7"/>
        <v>5</v>
      </c>
      <c r="Y12" s="244"/>
      <c r="Z12" s="243">
        <f t="shared" si="7"/>
        <v>0</v>
      </c>
      <c r="AA12" s="244"/>
      <c r="AB12" s="69" t="s">
        <v>59</v>
      </c>
      <c r="AC12" s="243">
        <f t="shared" ref="AC12:AM12" si="8">SUM(AC5:AC10)</f>
        <v>5</v>
      </c>
      <c r="AD12" s="244"/>
      <c r="AE12" s="243">
        <f t="shared" si="8"/>
        <v>0</v>
      </c>
      <c r="AF12" s="244"/>
      <c r="AG12" s="243">
        <f t="shared" si="8"/>
        <v>5</v>
      </c>
      <c r="AH12" s="244"/>
      <c r="AI12" s="243">
        <f t="shared" si="8"/>
        <v>0</v>
      </c>
      <c r="AJ12" s="244"/>
      <c r="AK12" s="243">
        <f t="shared" si="8"/>
        <v>5</v>
      </c>
      <c r="AL12" s="244"/>
      <c r="AM12" s="243">
        <f t="shared" si="8"/>
        <v>0</v>
      </c>
      <c r="AN12" s="244"/>
      <c r="AO12" s="69" t="s">
        <v>59</v>
      </c>
      <c r="AP12" s="243">
        <f t="shared" ref="AP12:AZ12" si="9">SUM(AP5:AP10)</f>
        <v>5</v>
      </c>
      <c r="AQ12" s="244"/>
      <c r="AR12" s="243">
        <f t="shared" si="9"/>
        <v>5</v>
      </c>
      <c r="AS12" s="244"/>
      <c r="AT12" s="243">
        <f t="shared" si="9"/>
        <v>10</v>
      </c>
      <c r="AU12" s="244"/>
      <c r="AV12" s="243">
        <f t="shared" si="9"/>
        <v>0</v>
      </c>
      <c r="AW12" s="244"/>
      <c r="AX12" s="243">
        <f t="shared" si="9"/>
        <v>5</v>
      </c>
      <c r="AY12" s="244"/>
      <c r="AZ12" s="243">
        <f t="shared" si="9"/>
        <v>0</v>
      </c>
      <c r="BA12" s="244"/>
      <c r="BB12" s="69" t="s">
        <v>59</v>
      </c>
      <c r="BC12" s="243">
        <f t="shared" ref="BC12:BM12" si="10">SUM(BC5:BC10)</f>
        <v>0</v>
      </c>
      <c r="BD12" s="244"/>
      <c r="BE12" s="243">
        <f t="shared" si="10"/>
        <v>10</v>
      </c>
      <c r="BF12" s="244"/>
      <c r="BG12" s="243">
        <f t="shared" si="10"/>
        <v>5</v>
      </c>
      <c r="BH12" s="244"/>
      <c r="BI12" s="243">
        <f t="shared" si="10"/>
        <v>0</v>
      </c>
      <c r="BJ12" s="244"/>
      <c r="BK12" s="243">
        <f t="shared" si="10"/>
        <v>0</v>
      </c>
      <c r="BL12" s="244"/>
      <c r="BM12" s="243">
        <f t="shared" si="10"/>
        <v>0</v>
      </c>
      <c r="BN12" s="244"/>
      <c r="BO12" s="69" t="s">
        <v>59</v>
      </c>
      <c r="BP12" s="243">
        <f t="shared" ref="BP12:BZ12" si="11">SUM(BP5:BP10)</f>
        <v>0</v>
      </c>
      <c r="BQ12" s="244"/>
      <c r="BR12" s="243">
        <f t="shared" si="11"/>
        <v>0</v>
      </c>
      <c r="BS12" s="244"/>
      <c r="BT12" s="243">
        <f t="shared" si="11"/>
        <v>0</v>
      </c>
      <c r="BU12" s="244"/>
      <c r="BV12" s="243">
        <f t="shared" si="11"/>
        <v>0</v>
      </c>
      <c r="BW12" s="244"/>
      <c r="BX12" s="243">
        <f t="shared" si="11"/>
        <v>0</v>
      </c>
      <c r="BY12" s="244"/>
      <c r="BZ12" s="243">
        <f t="shared" si="11"/>
        <v>0</v>
      </c>
      <c r="CA12" s="244"/>
      <c r="CB12" s="192">
        <f t="shared" ref="CB12:CB17" si="12">SUM(B12:BZ12)</f>
        <v>100</v>
      </c>
      <c r="CC12" s="192"/>
      <c r="CD12" s="192"/>
    </row>
    <row r="13" spans="1:82" ht="15" thickBot="1">
      <c r="A13" s="26" t="s">
        <v>76</v>
      </c>
      <c r="B13" s="70" t="s">
        <v>59</v>
      </c>
      <c r="C13" s="245">
        <f>IFERROR(C12/$CD$5,)</f>
        <v>0.05</v>
      </c>
      <c r="D13" s="246"/>
      <c r="E13" s="245">
        <f t="shared" ref="E13" si="13">IFERROR(E12/$CD$5,)</f>
        <v>0</v>
      </c>
      <c r="F13" s="246"/>
      <c r="G13" s="245">
        <f t="shared" ref="G13" si="14">IFERROR(G12/$CD$5,)</f>
        <v>0.05</v>
      </c>
      <c r="H13" s="246"/>
      <c r="I13" s="245">
        <f t="shared" ref="I13" si="15">IFERROR(I12/$CD$5,)</f>
        <v>0</v>
      </c>
      <c r="J13" s="246"/>
      <c r="K13" s="245">
        <f t="shared" ref="K13" si="16">IFERROR(K12/$CD$5,)</f>
        <v>0.05</v>
      </c>
      <c r="L13" s="246"/>
      <c r="M13" s="245">
        <f t="shared" ref="M13" si="17">IFERROR(M12/$CD$5,)</f>
        <v>0</v>
      </c>
      <c r="N13" s="246"/>
      <c r="O13" s="70" t="s">
        <v>59</v>
      </c>
      <c r="P13" s="245">
        <f>IFERROR(P12/$CD$5,)</f>
        <v>0.05</v>
      </c>
      <c r="Q13" s="246"/>
      <c r="R13" s="245">
        <f>IFERROR(R12/$CD$5,)</f>
        <v>0</v>
      </c>
      <c r="S13" s="246"/>
      <c r="T13" s="245">
        <f>IFERROR(T12/$CD$5,)</f>
        <v>0.2</v>
      </c>
      <c r="U13" s="246"/>
      <c r="V13" s="245">
        <f>IFERROR(V12/$CD$5,)</f>
        <v>0</v>
      </c>
      <c r="W13" s="246"/>
      <c r="X13" s="245">
        <f>IFERROR(X12/$CD$5,)</f>
        <v>0.05</v>
      </c>
      <c r="Y13" s="246"/>
      <c r="Z13" s="245">
        <f>IFERROR(Z12/$CD$5,)</f>
        <v>0</v>
      </c>
      <c r="AA13" s="246"/>
      <c r="AB13" s="70" t="s">
        <v>59</v>
      </c>
      <c r="AC13" s="245">
        <f>IFERROR(AC12/$CD$5,)</f>
        <v>0.05</v>
      </c>
      <c r="AD13" s="246"/>
      <c r="AE13" s="245">
        <f>IFERROR(AE12/$CD$5,)</f>
        <v>0</v>
      </c>
      <c r="AF13" s="246"/>
      <c r="AG13" s="245">
        <f>IFERROR(AG12/$CD$5,)</f>
        <v>0.05</v>
      </c>
      <c r="AH13" s="246"/>
      <c r="AI13" s="245">
        <f>IFERROR(AI12/$CD$5,)</f>
        <v>0</v>
      </c>
      <c r="AJ13" s="246"/>
      <c r="AK13" s="245">
        <f>IFERROR(AK12/$CD$5,)</f>
        <v>0.05</v>
      </c>
      <c r="AL13" s="246"/>
      <c r="AM13" s="245">
        <f>IFERROR(AM12/$CD$5,)</f>
        <v>0</v>
      </c>
      <c r="AN13" s="246"/>
      <c r="AO13" s="70" t="s">
        <v>59</v>
      </c>
      <c r="AP13" s="245">
        <f>IFERROR(AP12/$CD$5,)</f>
        <v>0.05</v>
      </c>
      <c r="AQ13" s="246"/>
      <c r="AR13" s="245">
        <f>IFERROR(AR12/$CD$5,)</f>
        <v>0.05</v>
      </c>
      <c r="AS13" s="246"/>
      <c r="AT13" s="245">
        <f>IFERROR(AT12/$CD$5,)</f>
        <v>0.1</v>
      </c>
      <c r="AU13" s="246"/>
      <c r="AV13" s="245">
        <f>IFERROR(AV12/$CD$5,)</f>
        <v>0</v>
      </c>
      <c r="AW13" s="246"/>
      <c r="AX13" s="245">
        <f>IFERROR(AX12/$CD$5,)</f>
        <v>0.05</v>
      </c>
      <c r="AY13" s="246"/>
      <c r="AZ13" s="245">
        <f>IFERROR(AZ12/$CD$5,)</f>
        <v>0</v>
      </c>
      <c r="BA13" s="246"/>
      <c r="BB13" s="70" t="s">
        <v>59</v>
      </c>
      <c r="BC13" s="245">
        <f>IFERROR(BC12/$CD$5,)</f>
        <v>0</v>
      </c>
      <c r="BD13" s="246"/>
      <c r="BE13" s="245">
        <f t="shared" ref="BE13" si="18">IFERROR(BE12/$CD$5,)</f>
        <v>0.1</v>
      </c>
      <c r="BF13" s="246"/>
      <c r="BG13" s="245">
        <f>IFERROR(BG12/$CD$5,)</f>
        <v>0.05</v>
      </c>
      <c r="BH13" s="246"/>
      <c r="BI13" s="245">
        <f t="shared" ref="BI13" si="19">IFERROR(BI12/$CD$5,)</f>
        <v>0</v>
      </c>
      <c r="BJ13" s="246"/>
      <c r="BK13" s="245">
        <f t="shared" ref="BK13" si="20">IFERROR(BK12/$CD$5,)</f>
        <v>0</v>
      </c>
      <c r="BL13" s="246"/>
      <c r="BM13" s="245">
        <f t="shared" ref="BM13" si="21">IFERROR(BM12/$CD$5,)</f>
        <v>0</v>
      </c>
      <c r="BN13" s="246"/>
      <c r="BO13" s="70" t="s">
        <v>59</v>
      </c>
      <c r="BP13" s="245">
        <f>IFERROR(BP12/$CD$5,)</f>
        <v>0</v>
      </c>
      <c r="BQ13" s="246"/>
      <c r="BR13" s="245">
        <f t="shared" ref="BR13" si="22">IFERROR(BR12/$CD$5,)</f>
        <v>0</v>
      </c>
      <c r="BS13" s="246"/>
      <c r="BT13" s="245">
        <f t="shared" ref="BT13" si="23">IFERROR(BT12/$CD$5,)</f>
        <v>0</v>
      </c>
      <c r="BU13" s="246"/>
      <c r="BV13" s="245">
        <f t="shared" ref="BV13" si="24">IFERROR(BV12/$CD$5,)</f>
        <v>0</v>
      </c>
      <c r="BW13" s="246"/>
      <c r="BX13" s="245">
        <f t="shared" ref="BX13" si="25">IFERROR(BX12/$CD$5,)</f>
        <v>0</v>
      </c>
      <c r="BY13" s="246"/>
      <c r="BZ13" s="245">
        <f t="shared" ref="BZ13" si="26">IFERROR(BZ12/$CD$5,)</f>
        <v>0</v>
      </c>
      <c r="CA13" s="246"/>
      <c r="CB13" s="75">
        <f t="shared" si="12"/>
        <v>1.0000000000000002</v>
      </c>
      <c r="CC13" s="76"/>
      <c r="CD13" s="76"/>
    </row>
    <row r="14" spans="1:82" ht="15.6">
      <c r="A14" s="27" t="s">
        <v>61</v>
      </c>
      <c r="B14" s="254">
        <f>SUM(C13:M13)</f>
        <v>0.15000000000000002</v>
      </c>
      <c r="C14" s="255"/>
      <c r="D14" s="255"/>
      <c r="E14" s="255"/>
      <c r="F14" s="255"/>
      <c r="G14" s="255"/>
      <c r="H14" s="255"/>
      <c r="I14" s="255"/>
      <c r="J14" s="255"/>
      <c r="K14" s="255"/>
      <c r="L14" s="255"/>
      <c r="M14" s="255"/>
      <c r="N14" s="256"/>
      <c r="O14" s="254">
        <f t="shared" ref="O14" si="27">SUM(P13:Z13)</f>
        <v>0.3</v>
      </c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  <c r="AA14" s="256"/>
      <c r="AB14" s="254">
        <f t="shared" ref="AB14" si="28">SUM(AC13:AM13)</f>
        <v>0.15000000000000002</v>
      </c>
      <c r="AC14" s="255"/>
      <c r="AD14" s="255"/>
      <c r="AE14" s="255"/>
      <c r="AF14" s="255"/>
      <c r="AG14" s="255"/>
      <c r="AH14" s="255"/>
      <c r="AI14" s="255"/>
      <c r="AJ14" s="255"/>
      <c r="AK14" s="255"/>
      <c r="AL14" s="255"/>
      <c r="AM14" s="255"/>
      <c r="AN14" s="256"/>
      <c r="AO14" s="254">
        <f t="shared" ref="AO14" si="29">SUM(AP13:AZ13)</f>
        <v>0.25</v>
      </c>
      <c r="AP14" s="255"/>
      <c r="AQ14" s="255"/>
      <c r="AR14" s="255"/>
      <c r="AS14" s="255"/>
      <c r="AT14" s="255"/>
      <c r="AU14" s="255"/>
      <c r="AV14" s="255"/>
      <c r="AW14" s="255"/>
      <c r="AX14" s="255"/>
      <c r="AY14" s="255"/>
      <c r="AZ14" s="255"/>
      <c r="BA14" s="256"/>
      <c r="BB14" s="254">
        <f>SUM(BC13:BM13)</f>
        <v>0.15000000000000002</v>
      </c>
      <c r="BC14" s="255"/>
      <c r="BD14" s="255"/>
      <c r="BE14" s="255"/>
      <c r="BF14" s="255"/>
      <c r="BG14" s="255"/>
      <c r="BH14" s="255"/>
      <c r="BI14" s="255"/>
      <c r="BJ14" s="255"/>
      <c r="BK14" s="255"/>
      <c r="BL14" s="255"/>
      <c r="BM14" s="255"/>
      <c r="BN14" s="256"/>
      <c r="BO14" s="254">
        <f t="shared" ref="BO14" si="30">SUM(BP13:BZ13)</f>
        <v>0</v>
      </c>
      <c r="BP14" s="255"/>
      <c r="BQ14" s="255"/>
      <c r="BR14" s="255"/>
      <c r="BS14" s="255"/>
      <c r="BT14" s="255"/>
      <c r="BU14" s="255"/>
      <c r="BV14" s="255"/>
      <c r="BW14" s="255"/>
      <c r="BX14" s="255"/>
      <c r="BY14" s="255"/>
      <c r="BZ14" s="255"/>
      <c r="CA14" s="256"/>
      <c r="CB14" s="77">
        <f t="shared" si="12"/>
        <v>1</v>
      </c>
      <c r="CC14" s="76"/>
      <c r="CD14" s="76"/>
    </row>
    <row r="15" spans="1:82">
      <c r="A15" s="28" t="s">
        <v>67</v>
      </c>
      <c r="B15" s="67" t="s">
        <v>59</v>
      </c>
      <c r="C15" s="239">
        <f>'1ª EVA'!C12+'2ª EVA-solo'!C12+C12</f>
        <v>20</v>
      </c>
      <c r="D15" s="240"/>
      <c r="E15" s="239">
        <f>'1ª EVA'!E12+'2ª EVA-solo'!E12+E12</f>
        <v>5</v>
      </c>
      <c r="F15" s="240"/>
      <c r="G15" s="239">
        <f>'1ª EVA'!G12+'2ª EVA-solo'!G12+G12</f>
        <v>35</v>
      </c>
      <c r="H15" s="240"/>
      <c r="I15" s="239">
        <f>'1ª EVA'!I12+'2ª EVA-solo'!I12+I12</f>
        <v>5</v>
      </c>
      <c r="J15" s="240"/>
      <c r="K15" s="239">
        <f>'1ª EVA'!K12+'2ª EVA-solo'!K12+K12</f>
        <v>10</v>
      </c>
      <c r="L15" s="240"/>
      <c r="M15" s="239">
        <f>'1ª EVA'!M12+'2ª EVA-solo'!M12+M12</f>
        <v>0</v>
      </c>
      <c r="N15" s="240"/>
      <c r="O15" s="67" t="s">
        <v>59</v>
      </c>
      <c r="P15" s="239">
        <f>'1ª EVA'!P12+'2ª EVA-solo'!P12+P12</f>
        <v>25</v>
      </c>
      <c r="Q15" s="240"/>
      <c r="R15" s="239">
        <f>'1ª EVA'!R12+'2ª EVA-solo'!R12+R12</f>
        <v>20</v>
      </c>
      <c r="S15" s="240"/>
      <c r="T15" s="239">
        <f>'1ª EVA'!T12+'2ª EVA-solo'!T12+T12</f>
        <v>30</v>
      </c>
      <c r="U15" s="240"/>
      <c r="V15" s="239">
        <f>'1ª EVA'!V12+'2ª EVA-solo'!V12+V12</f>
        <v>10</v>
      </c>
      <c r="W15" s="240"/>
      <c r="X15" s="239">
        <f>'1ª EVA'!X12+'2ª EVA-solo'!X12+X12</f>
        <v>10</v>
      </c>
      <c r="Y15" s="240"/>
      <c r="Z15" s="239">
        <f>'1ª EVA'!Z12+'2ª EVA-solo'!Z12+Z12</f>
        <v>0</v>
      </c>
      <c r="AA15" s="240"/>
      <c r="AB15" s="67" t="s">
        <v>59</v>
      </c>
      <c r="AC15" s="239">
        <f>'1ª EVA'!AC12+'2ª EVA-solo'!AC12+AC12</f>
        <v>15</v>
      </c>
      <c r="AD15" s="240"/>
      <c r="AE15" s="239">
        <f>'1ª EVA'!AE12+'2ª EVA-solo'!AE12+AE12</f>
        <v>0</v>
      </c>
      <c r="AF15" s="240"/>
      <c r="AG15" s="239">
        <f>'1ª EVA'!AG12+'2ª EVA-solo'!AG12+AG12</f>
        <v>10</v>
      </c>
      <c r="AH15" s="240"/>
      <c r="AI15" s="239">
        <f>'1ª EVA'!AI12+'2ª EVA-solo'!AI12+AI12</f>
        <v>5</v>
      </c>
      <c r="AJ15" s="240"/>
      <c r="AK15" s="239">
        <f>'1ª EVA'!AK12+'2ª EVA-solo'!AK12+AK12</f>
        <v>10</v>
      </c>
      <c r="AL15" s="240"/>
      <c r="AM15" s="239">
        <f>'1ª EVA'!AM12+'2ª EVA-solo'!AM12+AM12</f>
        <v>0</v>
      </c>
      <c r="AN15" s="240"/>
      <c r="AO15" s="67" t="s">
        <v>59</v>
      </c>
      <c r="AP15" s="239">
        <f>'1ª EVA'!AP12+'2ª EVA-solo'!AP12+AP12</f>
        <v>15</v>
      </c>
      <c r="AQ15" s="240"/>
      <c r="AR15" s="239">
        <f>'1ª EVA'!AR12+'2ª EVA-solo'!AR12+AR12</f>
        <v>15</v>
      </c>
      <c r="AS15" s="240"/>
      <c r="AT15" s="239">
        <f>'1ª EVA'!AT12+'2ª EVA-solo'!AT12+AT12</f>
        <v>10</v>
      </c>
      <c r="AU15" s="240"/>
      <c r="AV15" s="239">
        <f>'1ª EVA'!AV12+'2ª EVA-solo'!AV12+AV12</f>
        <v>5</v>
      </c>
      <c r="AW15" s="240"/>
      <c r="AX15" s="239">
        <f>'1ª EVA'!AX12+'2ª EVA-solo'!AX12+AX12</f>
        <v>5</v>
      </c>
      <c r="AY15" s="240"/>
      <c r="AZ15" s="239">
        <f>'1ª EVA'!AZ12+'2ª EVA-solo'!AZ12+AZ12</f>
        <v>0</v>
      </c>
      <c r="BA15" s="240"/>
      <c r="BB15" s="67" t="s">
        <v>59</v>
      </c>
      <c r="BC15" s="239">
        <f>'1ª EVA'!BC12+'2ª EVA-solo'!BC12+BC12</f>
        <v>5</v>
      </c>
      <c r="BD15" s="240"/>
      <c r="BE15" s="239">
        <f>'1ª EVA'!BE12+'2ª EVA-solo'!BE12+BE12</f>
        <v>10</v>
      </c>
      <c r="BF15" s="240"/>
      <c r="BG15" s="239">
        <f>'1ª EVA'!BG12+'2ª EVA-solo'!BG12+BG12</f>
        <v>5</v>
      </c>
      <c r="BH15" s="240"/>
      <c r="BI15" s="239">
        <f>'1ª EVA'!BI12+'2ª EVA-solo'!BI12+BI12</f>
        <v>15</v>
      </c>
      <c r="BJ15" s="240"/>
      <c r="BK15" s="239">
        <f>'1ª EVA'!BK12+'2ª EVA-solo'!BK12+BK12</f>
        <v>0</v>
      </c>
      <c r="BL15" s="240"/>
      <c r="BM15" s="239">
        <f>'1ª EVA'!BM12+'2ª EVA-solo'!BM12+BM12</f>
        <v>0</v>
      </c>
      <c r="BN15" s="240"/>
      <c r="BO15" s="67" t="s">
        <v>59</v>
      </c>
      <c r="BP15" s="239">
        <f>'1ª EVA'!BP12+'2ª EVA-solo'!BP12+BP12</f>
        <v>5</v>
      </c>
      <c r="BQ15" s="240"/>
      <c r="BR15" s="239">
        <f>'1ª EVA'!BR12+'2ª EVA-solo'!BR12+BR12</f>
        <v>0</v>
      </c>
      <c r="BS15" s="240"/>
      <c r="BT15" s="239">
        <f>'1ª EVA'!BT12+'2ª EVA-solo'!BT12+BT12</f>
        <v>0</v>
      </c>
      <c r="BU15" s="240"/>
      <c r="BV15" s="239">
        <f>'1ª EVA'!BV12+'2ª EVA-solo'!BV12+BV12</f>
        <v>0</v>
      </c>
      <c r="BW15" s="240"/>
      <c r="BX15" s="239">
        <f>'1ª EVA'!BX12+'2ª EVA-solo'!BX12+BX12</f>
        <v>0</v>
      </c>
      <c r="BY15" s="240"/>
      <c r="BZ15" s="239">
        <f>'1ª EVA'!BZ12+'2ª EVA-solo'!BZ12+BZ12</f>
        <v>0</v>
      </c>
      <c r="CA15" s="240"/>
      <c r="CB15" s="203">
        <f t="shared" si="12"/>
        <v>300</v>
      </c>
      <c r="CC15" s="203"/>
      <c r="CD15" s="203"/>
    </row>
    <row r="16" spans="1:82">
      <c r="A16" s="28" t="s">
        <v>68</v>
      </c>
      <c r="B16" s="68" t="s">
        <v>59</v>
      </c>
      <c r="C16" s="247">
        <f>IFERROR(C15/$CB$15,)</f>
        <v>6.6666666666666666E-2</v>
      </c>
      <c r="D16" s="248"/>
      <c r="E16" s="247">
        <f t="shared" ref="E16" si="31">IFERROR(E15/$CB$15,)</f>
        <v>1.6666666666666666E-2</v>
      </c>
      <c r="F16" s="248"/>
      <c r="G16" s="247">
        <f t="shared" ref="G16" si="32">IFERROR(G15/$CB$15,)</f>
        <v>0.11666666666666667</v>
      </c>
      <c r="H16" s="248"/>
      <c r="I16" s="247">
        <f t="shared" ref="I16" si="33">IFERROR(I15/$CB$15,)</f>
        <v>1.6666666666666666E-2</v>
      </c>
      <c r="J16" s="248"/>
      <c r="K16" s="247">
        <f t="shared" ref="K16" si="34">IFERROR(K15/$CB$15,)</f>
        <v>3.3333333333333333E-2</v>
      </c>
      <c r="L16" s="248"/>
      <c r="M16" s="247">
        <f t="shared" ref="M16" si="35">IFERROR(M15/$CB$15,)</f>
        <v>0</v>
      </c>
      <c r="N16" s="248"/>
      <c r="O16" s="68" t="s">
        <v>59</v>
      </c>
      <c r="P16" s="247">
        <f>IFERROR(P15/$CB$15,)</f>
        <v>8.3333333333333329E-2</v>
      </c>
      <c r="Q16" s="248"/>
      <c r="R16" s="247">
        <f>IFERROR(R15/$CB$15,)</f>
        <v>6.6666666666666666E-2</v>
      </c>
      <c r="S16" s="248"/>
      <c r="T16" s="247">
        <f>IFERROR(T15/$CB$15,)</f>
        <v>0.1</v>
      </c>
      <c r="U16" s="248"/>
      <c r="V16" s="247">
        <f>IFERROR(V15/$CB$15,)</f>
        <v>3.3333333333333333E-2</v>
      </c>
      <c r="W16" s="248"/>
      <c r="X16" s="247">
        <f>IFERROR(X15/$CB$15,)</f>
        <v>3.3333333333333333E-2</v>
      </c>
      <c r="Y16" s="248"/>
      <c r="Z16" s="247">
        <f>IFERROR(Z15/$CB$15,)</f>
        <v>0</v>
      </c>
      <c r="AA16" s="248"/>
      <c r="AB16" s="68" t="s">
        <v>59</v>
      </c>
      <c r="AC16" s="247">
        <f>IFERROR(AC15/$CB$15,)</f>
        <v>0.05</v>
      </c>
      <c r="AD16" s="248"/>
      <c r="AE16" s="247">
        <f>IFERROR(AE15/$CB$15,)</f>
        <v>0</v>
      </c>
      <c r="AF16" s="248"/>
      <c r="AG16" s="247">
        <f>IFERROR(AG15/$CB$15,)</f>
        <v>3.3333333333333333E-2</v>
      </c>
      <c r="AH16" s="248"/>
      <c r="AI16" s="247">
        <f>IFERROR(AI15/$CB$15,)</f>
        <v>1.6666666666666666E-2</v>
      </c>
      <c r="AJ16" s="248"/>
      <c r="AK16" s="247">
        <f>IFERROR(AK15/$CB$15,)</f>
        <v>3.3333333333333333E-2</v>
      </c>
      <c r="AL16" s="248"/>
      <c r="AM16" s="247">
        <f>IFERROR(AM15/$CB$15,)</f>
        <v>0</v>
      </c>
      <c r="AN16" s="248"/>
      <c r="AO16" s="68" t="s">
        <v>59</v>
      </c>
      <c r="AP16" s="247">
        <f>IFERROR(AP15/$CB$15,)</f>
        <v>0.05</v>
      </c>
      <c r="AQ16" s="248"/>
      <c r="AR16" s="247">
        <f>IFERROR(AR15/$CB$15,)</f>
        <v>0.05</v>
      </c>
      <c r="AS16" s="248"/>
      <c r="AT16" s="247">
        <f>IFERROR(AT15/$CB$15,)</f>
        <v>3.3333333333333333E-2</v>
      </c>
      <c r="AU16" s="248"/>
      <c r="AV16" s="247">
        <f>IFERROR(AV15/$CB$15,)</f>
        <v>1.6666666666666666E-2</v>
      </c>
      <c r="AW16" s="248"/>
      <c r="AX16" s="247">
        <f>IFERROR(AX15/$CB$15,)</f>
        <v>1.6666666666666666E-2</v>
      </c>
      <c r="AY16" s="248"/>
      <c r="AZ16" s="247">
        <f>IFERROR(AZ15/$CB$15,)</f>
        <v>0</v>
      </c>
      <c r="BA16" s="248"/>
      <c r="BB16" s="68" t="s">
        <v>59</v>
      </c>
      <c r="BC16" s="247">
        <f>IFERROR(BC15/$CB$15,)</f>
        <v>1.6666666666666666E-2</v>
      </c>
      <c r="BD16" s="248"/>
      <c r="BE16" s="247">
        <f t="shared" ref="BE16" si="36">IFERROR(BE15/$CB$15,)</f>
        <v>3.3333333333333333E-2</v>
      </c>
      <c r="BF16" s="248"/>
      <c r="BG16" s="247">
        <f>IFERROR(BG15/$CB$15,)</f>
        <v>1.6666666666666666E-2</v>
      </c>
      <c r="BH16" s="248"/>
      <c r="BI16" s="247">
        <f t="shared" ref="BI16" si="37">IFERROR(BI15/$CB$15,)</f>
        <v>0.05</v>
      </c>
      <c r="BJ16" s="248"/>
      <c r="BK16" s="247">
        <f t="shared" ref="BK16" si="38">IFERROR(BK15/$CB$15,)</f>
        <v>0</v>
      </c>
      <c r="BL16" s="248"/>
      <c r="BM16" s="247">
        <f t="shared" ref="BM16" si="39">IFERROR(BM15/$CB$15,)</f>
        <v>0</v>
      </c>
      <c r="BN16" s="248"/>
      <c r="BO16" s="68" t="s">
        <v>59</v>
      </c>
      <c r="BP16" s="247">
        <f>IFERROR(BP15/$CB$15,)</f>
        <v>1.6666666666666666E-2</v>
      </c>
      <c r="BQ16" s="248"/>
      <c r="BR16" s="247">
        <f t="shared" ref="BR16" si="40">IFERROR(BR15/$CB$15,)</f>
        <v>0</v>
      </c>
      <c r="BS16" s="248"/>
      <c r="BT16" s="247">
        <f t="shared" ref="BT16" si="41">IFERROR(BT15/$CB$15,)</f>
        <v>0</v>
      </c>
      <c r="BU16" s="248"/>
      <c r="BV16" s="247">
        <f t="shared" ref="BV16" si="42">IFERROR(BV15/$CB$15,)</f>
        <v>0</v>
      </c>
      <c r="BW16" s="248"/>
      <c r="BX16" s="247">
        <f t="shared" ref="BX16" si="43">IFERROR(BX15/$CB$15,)</f>
        <v>0</v>
      </c>
      <c r="BY16" s="248"/>
      <c r="BZ16" s="247">
        <f t="shared" ref="BZ16" si="44">IFERROR(BZ15/$CB$15,)</f>
        <v>0</v>
      </c>
      <c r="CA16" s="248"/>
      <c r="CB16" s="78">
        <f t="shared" si="12"/>
        <v>1.0000000000000004</v>
      </c>
      <c r="CC16" s="76"/>
      <c r="CD16" s="76"/>
    </row>
    <row r="17" spans="1:82" ht="16.2" thickBot="1">
      <c r="A17" s="32" t="s">
        <v>77</v>
      </c>
      <c r="B17" s="249">
        <f>SUM(C16:M16)</f>
        <v>0.25</v>
      </c>
      <c r="C17" s="250"/>
      <c r="D17" s="250"/>
      <c r="E17" s="250"/>
      <c r="F17" s="250"/>
      <c r="G17" s="250"/>
      <c r="H17" s="250"/>
      <c r="I17" s="250"/>
      <c r="J17" s="250"/>
      <c r="K17" s="250"/>
      <c r="L17" s="250"/>
      <c r="M17" s="250"/>
      <c r="N17" s="251"/>
      <c r="O17" s="249">
        <f>SUM(P16:Z16)</f>
        <v>0.31666666666666665</v>
      </c>
      <c r="P17" s="250"/>
      <c r="Q17" s="250"/>
      <c r="R17" s="250"/>
      <c r="S17" s="250"/>
      <c r="T17" s="250"/>
      <c r="U17" s="250"/>
      <c r="V17" s="250"/>
      <c r="W17" s="250"/>
      <c r="X17" s="250"/>
      <c r="Y17" s="250"/>
      <c r="Z17" s="250"/>
      <c r="AA17" s="251"/>
      <c r="AB17" s="249">
        <f>SUM(AC16:AM16)</f>
        <v>0.13333333333333333</v>
      </c>
      <c r="AC17" s="250"/>
      <c r="AD17" s="250"/>
      <c r="AE17" s="250"/>
      <c r="AF17" s="250"/>
      <c r="AG17" s="250"/>
      <c r="AH17" s="250"/>
      <c r="AI17" s="250"/>
      <c r="AJ17" s="250"/>
      <c r="AK17" s="250"/>
      <c r="AL17" s="250"/>
      <c r="AM17" s="250"/>
      <c r="AN17" s="251"/>
      <c r="AO17" s="249">
        <f>SUM(AP16:AZ16)</f>
        <v>0.16666666666666666</v>
      </c>
      <c r="AP17" s="250"/>
      <c r="AQ17" s="250"/>
      <c r="AR17" s="250"/>
      <c r="AS17" s="250"/>
      <c r="AT17" s="250"/>
      <c r="AU17" s="250"/>
      <c r="AV17" s="250"/>
      <c r="AW17" s="250"/>
      <c r="AX17" s="250"/>
      <c r="AY17" s="250"/>
      <c r="AZ17" s="250"/>
      <c r="BA17" s="251"/>
      <c r="BB17" s="249">
        <f>SUM(BC16:BM16)</f>
        <v>0.11666666666666667</v>
      </c>
      <c r="BC17" s="250"/>
      <c r="BD17" s="250"/>
      <c r="BE17" s="250"/>
      <c r="BF17" s="250"/>
      <c r="BG17" s="250"/>
      <c r="BH17" s="250"/>
      <c r="BI17" s="250"/>
      <c r="BJ17" s="250"/>
      <c r="BK17" s="250"/>
      <c r="BL17" s="250"/>
      <c r="BM17" s="250"/>
      <c r="BN17" s="251"/>
      <c r="BO17" s="249">
        <f>SUM(BP16:BZ16)</f>
        <v>1.6666666666666666E-2</v>
      </c>
      <c r="BP17" s="250"/>
      <c r="BQ17" s="250"/>
      <c r="BR17" s="250"/>
      <c r="BS17" s="250"/>
      <c r="BT17" s="250"/>
      <c r="BU17" s="250"/>
      <c r="BV17" s="250"/>
      <c r="BW17" s="250"/>
      <c r="BX17" s="250"/>
      <c r="BY17" s="250"/>
      <c r="BZ17" s="250"/>
      <c r="CA17" s="251"/>
      <c r="CB17" s="79">
        <f t="shared" si="12"/>
        <v>1</v>
      </c>
      <c r="CC17" s="76"/>
      <c r="CD17" s="76"/>
    </row>
    <row r="18" spans="1:82" ht="16.2" thickTop="1">
      <c r="B18" s="175" t="s">
        <v>47</v>
      </c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7"/>
      <c r="O18" s="175" t="s">
        <v>48</v>
      </c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7"/>
      <c r="AB18" s="175" t="s">
        <v>49</v>
      </c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7"/>
      <c r="AO18" s="175" t="s">
        <v>50</v>
      </c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7"/>
      <c r="BB18" s="175" t="s">
        <v>51</v>
      </c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7"/>
      <c r="BO18" s="175" t="s">
        <v>52</v>
      </c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7"/>
      <c r="CB18" s="118"/>
    </row>
    <row r="19" spans="1:82" ht="15" customHeight="1">
      <c r="B19" s="208" t="s">
        <v>63</v>
      </c>
      <c r="C19" s="212" t="s">
        <v>7</v>
      </c>
      <c r="D19" s="212"/>
      <c r="E19" s="210" t="s">
        <v>8</v>
      </c>
      <c r="F19" s="210"/>
      <c r="G19" s="210" t="s">
        <v>9</v>
      </c>
      <c r="H19" s="210"/>
      <c r="I19" s="210" t="s">
        <v>10</v>
      </c>
      <c r="J19" s="210"/>
      <c r="K19" s="210" t="s">
        <v>11</v>
      </c>
      <c r="L19" s="210"/>
      <c r="M19" s="210" t="s">
        <v>12</v>
      </c>
      <c r="N19" s="211"/>
      <c r="O19" s="208" t="s">
        <v>63</v>
      </c>
      <c r="P19" s="212" t="s">
        <v>13</v>
      </c>
      <c r="Q19" s="212"/>
      <c r="R19" s="210" t="s">
        <v>14</v>
      </c>
      <c r="S19" s="210"/>
      <c r="T19" s="210" t="s">
        <v>15</v>
      </c>
      <c r="U19" s="210"/>
      <c r="V19" s="210" t="s">
        <v>16</v>
      </c>
      <c r="W19" s="210"/>
      <c r="X19" s="210" t="s">
        <v>17</v>
      </c>
      <c r="Y19" s="210"/>
      <c r="Z19" s="210" t="s">
        <v>18</v>
      </c>
      <c r="AA19" s="211"/>
      <c r="AB19" s="208" t="s">
        <v>63</v>
      </c>
      <c r="AC19" s="212" t="s">
        <v>19</v>
      </c>
      <c r="AD19" s="212"/>
      <c r="AE19" s="210" t="s">
        <v>20</v>
      </c>
      <c r="AF19" s="210"/>
      <c r="AG19" s="210" t="s">
        <v>21</v>
      </c>
      <c r="AH19" s="210"/>
      <c r="AI19" s="210" t="s">
        <v>22</v>
      </c>
      <c r="AJ19" s="210"/>
      <c r="AK19" s="210" t="s">
        <v>23</v>
      </c>
      <c r="AL19" s="210"/>
      <c r="AM19" s="210" t="s">
        <v>24</v>
      </c>
      <c r="AN19" s="211"/>
      <c r="AO19" s="208" t="s">
        <v>63</v>
      </c>
      <c r="AP19" s="212" t="s">
        <v>25</v>
      </c>
      <c r="AQ19" s="212"/>
      <c r="AR19" s="210" t="s">
        <v>26</v>
      </c>
      <c r="AS19" s="210"/>
      <c r="AT19" s="210" t="s">
        <v>27</v>
      </c>
      <c r="AU19" s="210"/>
      <c r="AV19" s="210" t="s">
        <v>28</v>
      </c>
      <c r="AW19" s="210"/>
      <c r="AX19" s="210" t="s">
        <v>29</v>
      </c>
      <c r="AY19" s="210"/>
      <c r="AZ19" s="210" t="s">
        <v>30</v>
      </c>
      <c r="BA19" s="211"/>
      <c r="BB19" s="208" t="s">
        <v>63</v>
      </c>
      <c r="BC19" s="252" t="s">
        <v>31</v>
      </c>
      <c r="BD19" s="253"/>
      <c r="BE19" s="210" t="s">
        <v>32</v>
      </c>
      <c r="BF19" s="210"/>
      <c r="BG19" s="210" t="s">
        <v>33</v>
      </c>
      <c r="BH19" s="210"/>
      <c r="BI19" s="210" t="s">
        <v>34</v>
      </c>
      <c r="BJ19" s="210"/>
      <c r="BK19" s="210" t="s">
        <v>35</v>
      </c>
      <c r="BL19" s="210"/>
      <c r="BM19" s="210" t="s">
        <v>36</v>
      </c>
      <c r="BN19" s="211"/>
      <c r="BO19" s="208" t="s">
        <v>63</v>
      </c>
      <c r="BP19" s="212" t="s">
        <v>37</v>
      </c>
      <c r="BQ19" s="212"/>
      <c r="BR19" s="210" t="s">
        <v>38</v>
      </c>
      <c r="BS19" s="210"/>
      <c r="BT19" s="210" t="s">
        <v>39</v>
      </c>
      <c r="BU19" s="210"/>
      <c r="BV19" s="210" t="s">
        <v>40</v>
      </c>
      <c r="BW19" s="210"/>
      <c r="BX19" s="210" t="s">
        <v>41</v>
      </c>
      <c r="BY19" s="210"/>
      <c r="BZ19" s="210" t="s">
        <v>42</v>
      </c>
      <c r="CA19" s="211"/>
      <c r="CB19" s="213" t="s">
        <v>78</v>
      </c>
    </row>
    <row r="20" spans="1:82">
      <c r="B20" s="20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20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20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20" t="s">
        <v>64</v>
      </c>
      <c r="AO20" s="20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20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20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14"/>
    </row>
    <row r="21" spans="1:82" ht="17.399999999999999">
      <c r="A21" s="65" t="str" cm="1">
        <f t="array" ref="A21:A57">Alumnado[Alumnado]</f>
        <v>Alumn 1</v>
      </c>
      <c r="B21" s="121">
        <f ca="1">SUM(
   MAX(C21,D21)*C$13,
   MAX(E21,F21)*E$13,
   MAX(G21,H21)*G$13,
   MAX(I21,J21)*I$13,
   MAX(K21,L21)*K$13,
   MAX(M21,N21)*M$13
)/B$14</f>
        <v>1</v>
      </c>
      <c r="C21" s="105">
        <f ca="1">IFERROR(IF(C$16&gt;0,(
   MAX('2ª EVA'!C21,'2ª EVA'!D21)*'2ª EVA'!C$16 +
   '3ª EVA-solo'!C21*'3ª EVA-solo'!C$13
)
/('2ª EVA'!C$16+'3ª EVA '!C$13),""),"")</f>
        <v>1</v>
      </c>
      <c r="D21" s="122"/>
      <c r="E21" s="105">
        <f ca="1">IFERROR(IF(E$16&gt;0,(
   MAX('2ª EVA'!E21,'2ª EVA'!F21)*'2ª EVA'!E$16 +
   '3ª EVA-solo'!E21*'3ª EVA-solo'!E$13
)
/('2ª EVA'!E$16+'3ª EVA '!E$13),""),"")</f>
        <v>1</v>
      </c>
      <c r="F21" s="122"/>
      <c r="G21" s="105">
        <f ca="1">IFERROR(IF(G$16&gt;0,(
   MAX('2ª EVA'!G21,'2ª EVA'!H21)*'2ª EVA'!G$16 +
   '3ª EVA-solo'!G21*'3ª EVA-solo'!G$13
)
/('2ª EVA'!G$16+'3ª EVA '!G$13),""),"")</f>
        <v>1</v>
      </c>
      <c r="H21" s="122"/>
      <c r="I21" s="105">
        <f ca="1">IFERROR(IF(I$16&gt;0,(
   MAX('2ª EVA'!I21,'2ª EVA'!J21)*'2ª EVA'!I$16 +
   '3ª EVA-solo'!I21*'3ª EVA-solo'!I$13
)
/('2ª EVA'!I$16+'3ª EVA '!I$13),""),"")</f>
        <v>1</v>
      </c>
      <c r="J21" s="122"/>
      <c r="K21" s="105">
        <f ca="1">IFERROR(IF(K$16&gt;0,(
   MAX('2ª EVA'!K21,'2ª EVA'!L21)*'2ª EVA'!K$16 +
   '3ª EVA-solo'!K21*'3ª EVA-solo'!K$13
)
/('2ª EVA'!K$16+'3ª EVA '!K$13),""),"")</f>
        <v>1</v>
      </c>
      <c r="L21" s="122"/>
      <c r="M21" s="105" t="str">
        <f>IFERROR(IF(M$16&gt;0,(
   MAX('2ª EVA'!M21,'2ª EVA'!N21)*'2ª EVA'!M$16 +
   '3ª EVA-solo'!M21*'3ª EVA-solo'!M$13
)
/('2ª EVA'!M$16+'3ª EVA '!M$13),""),"")</f>
        <v/>
      </c>
      <c r="N21" s="122"/>
      <c r="O21" s="121">
        <f ca="1">SUM(
   MAX(P21,Q21)*P$13,
   MAX(R21,S21)*R$13,
   MAX(T21,U21)*T$13,
   MAX(V21,W21)*V$13,
   MAX(X21,Y21)*X$13,
   MAX(Z21,AA21)*Z$13
)/O$14</f>
        <v>1</v>
      </c>
      <c r="P21" s="105">
        <f ca="1">IFERROR(IF(P$16&gt;0,(
   MAX('2ª EVA'!P21,'2ª EVA'!Q21)*'2ª EVA'!P$16 +
   '3ª EVA-solo'!P21*'3ª EVA-solo'!P$13
)
/('2ª EVA'!P$16+'3ª EVA '!P$13),""),"")</f>
        <v>1</v>
      </c>
      <c r="Q21" s="122"/>
      <c r="R21" s="105">
        <f ca="1">IFERROR(IF(R$16&gt;0,(
   MAX('2ª EVA'!R21,'2ª EVA'!S21)*'2ª EVA'!R$16 +
   '3ª EVA-solo'!R21*'3ª EVA-solo'!R$13
)
/('2ª EVA'!R$16+'3ª EVA '!R$13),""),"")</f>
        <v>1</v>
      </c>
      <c r="S21" s="122"/>
      <c r="T21" s="105">
        <f ca="1">IFERROR(IF(T$16&gt;0,(
   MAX('2ª EVA'!T21,'2ª EVA'!U21)*'2ª EVA'!T$16 +
   '3ª EVA-solo'!T21*'3ª EVA-solo'!T$13
)
/('2ª EVA'!T$16+'3ª EVA '!T$13),""),"")</f>
        <v>1</v>
      </c>
      <c r="U21" s="122"/>
      <c r="V21" s="105">
        <f ca="1">IFERROR(IF(V$16&gt;0,(
   MAX('2ª EVA'!V21,'2ª EVA'!W21)*'2ª EVA'!V$16 +
   '3ª EVA-solo'!V21*'3ª EVA-solo'!V$13
)
/('2ª EVA'!V$16+'3ª EVA '!V$13),""),"")</f>
        <v>1</v>
      </c>
      <c r="W21" s="122"/>
      <c r="X21" s="105">
        <f ca="1">IFERROR(IF(X$16&gt;0,(
   MAX('2ª EVA'!X21,'2ª EVA'!Y21)*'2ª EVA'!X$16 +
   '3ª EVA-solo'!X21*'3ª EVA-solo'!X$13
)
/('2ª EVA'!X$16+'3ª EVA '!X$13),""),"")</f>
        <v>1</v>
      </c>
      <c r="Y21" s="122"/>
      <c r="Z21" s="105" t="str">
        <f>IFERROR(IF(Z$16&gt;0,(
   MAX('2ª EVA'!Z21,'2ª EVA'!AA21)*'2ª EVA'!Z$16 +
   '3ª EVA-solo'!Z21*'3ª EVA-solo'!Z$13
)
/('2ª EVA'!Z$16+'3ª EVA '!Z$13),""),"")</f>
        <v/>
      </c>
      <c r="AA21" s="122"/>
      <c r="AB21" s="121">
        <f ca="1">SUM(
   MAX(AC21,AD21)*AC$13,
   MAX(AE21,AF21)*AE$13,
   MAX(AG21,AH21)*AG$13,
   MAX(AI21,AJ21)*AI$13,
   MAX(AK21,AL21)*AK$13,
   MAX(AM21,AN21)*AM$13
)/AB$14</f>
        <v>1</v>
      </c>
      <c r="AC21" s="105">
        <f ca="1">IFERROR(IF(AC$16&gt;0,(
   MAX('2ª EVA'!AC21,'2ª EVA'!AD21)*'2ª EVA'!AC$16 +
   '3ª EVA-solo'!AC21*'3ª EVA-solo'!AC$13
)
/('2ª EVA'!AC$16+'3ª EVA '!AC$13),""),"")</f>
        <v>1</v>
      </c>
      <c r="AD21" s="122"/>
      <c r="AE21" s="105" t="str">
        <f>IFERROR(IF(AE$16&gt;0,(
   MAX('2ª EVA'!AE21,'2ª EVA'!AF21)*'2ª EVA'!AE$16 +
   '3ª EVA-solo'!AE21*'3ª EVA-solo'!AE$13
)
/('2ª EVA'!AE$16+'3ª EVA '!AE$13),""),"")</f>
        <v/>
      </c>
      <c r="AF21" s="122">
        <v>5</v>
      </c>
      <c r="AG21" s="105">
        <f ca="1">IFERROR(IF(AG$16&gt;0,(
   MAX('2ª EVA'!AG21,'2ª EVA'!AH21)*'2ª EVA'!AG$16 +
   '3ª EVA-solo'!AG21*'3ª EVA-solo'!AG$13
)
/('2ª EVA'!AG$16+'3ª EVA '!AG$13),""),"")</f>
        <v>1</v>
      </c>
      <c r="AH21" s="122"/>
      <c r="AI21" s="105">
        <f ca="1">IFERROR(IF(AI$16&gt;0,(
   MAX('2ª EVA'!AI21,'2ª EVA'!AJ21)*'2ª EVA'!AI$16 +
   '3ª EVA-solo'!AI21*'3ª EVA-solo'!AI$13
)
/('2ª EVA'!AI$16+'3ª EVA '!AI$13),""),"")</f>
        <v>1</v>
      </c>
      <c r="AJ21" s="122"/>
      <c r="AK21" s="105">
        <f ca="1">IFERROR(IF(AK$16&gt;0,(
   MAX('2ª EVA'!AK21,'2ª EVA'!AL21)*'2ª EVA'!AK$16 +
   '3ª EVA-solo'!AK21*'3ª EVA-solo'!AK$13
)
/('2ª EVA'!AK$16+'3ª EVA '!AK$13),""),"")</f>
        <v>1</v>
      </c>
      <c r="AL21" s="122"/>
      <c r="AM21" s="105" t="str">
        <f>IFERROR(IF(AM$16&gt;0,(
   MAX('2ª EVA'!AM21,'2ª EVA'!AN21)*'2ª EVA'!AM$16 +
   '3ª EVA-solo'!AM21*'3ª EVA-solo'!AM$13
)
/('2ª EVA'!AM$16+'3ª EVA '!AM$13),""),"")</f>
        <v/>
      </c>
      <c r="AN21" s="122"/>
      <c r="AO21" s="121">
        <f ca="1">SUM(
   MAX(AP21,AQ21)*AP$13,
   MAX(AR21,AS21)*AR$13,
   MAX(AT21,AU21)*AT$13,
   MAX(AV21,AW21)*AV$13,
   MAX(AX21,AY21)*AX$13,
   MAX(AZ21,BA21)*AZ$13
)/AO$14</f>
        <v>1</v>
      </c>
      <c r="AP21" s="105">
        <f ca="1">IFERROR(IF(AP$16&gt;0,(
   MAX('2ª EVA'!AP21,'2ª EVA'!AQ21)*'2ª EVA'!AP$16 +
   '3ª EVA-solo'!AP21*'3ª EVA-solo'!AP$13
)
/('2ª EVA'!AP$16+'3ª EVA '!AP$13),""),"")</f>
        <v>1</v>
      </c>
      <c r="AQ21" s="122"/>
      <c r="AR21" s="105">
        <f ca="1">IFERROR(IF(AR$16&gt;0,(
   MAX('2ª EVA'!AR21,'2ª EVA'!AS21)*'2ª EVA'!AR$16 +
   '3ª EVA-solo'!AR21*'3ª EVA-solo'!AR$13
)
/('2ª EVA'!AR$16+'3ª EVA '!AR$13),""),"")</f>
        <v>1</v>
      </c>
      <c r="AS21" s="122"/>
      <c r="AT21" s="105">
        <f ca="1">IFERROR(IF(AT$16&gt;0,(
   MAX('2ª EVA'!AT21,'2ª EVA'!AU21)*'2ª EVA'!AT$16 +
   '3ª EVA-solo'!AT21*'3ª EVA-solo'!AT$13
)
/('2ª EVA'!AT$16+'3ª EVA '!AT$13),""),"")</f>
        <v>1</v>
      </c>
      <c r="AU21" s="122"/>
      <c r="AV21" s="105">
        <f ca="1">IFERROR(IF(AV$16&gt;0,(
   MAX('2ª EVA'!AV21,'2ª EVA'!AW21)*'2ª EVA'!AV$16 +
   '3ª EVA-solo'!AV21*'3ª EVA-solo'!AV$13
)
/('2ª EVA'!AV$16+'3ª EVA '!AV$13),""),"")</f>
        <v>1</v>
      </c>
      <c r="AW21" s="122"/>
      <c r="AX21" s="105">
        <f ca="1">IFERROR(IF(AX$16&gt;0,(
   MAX('2ª EVA'!AX21,'2ª EVA'!AY21)*'2ª EVA'!AX$16 +
   '3ª EVA-solo'!AX21*'3ª EVA-solo'!AX$13
)
/('2ª EVA'!AX$16+'3ª EVA '!AX$13),""),"")</f>
        <v>1</v>
      </c>
      <c r="AY21" s="122"/>
      <c r="AZ21" s="105" t="str">
        <f>IFERROR(IF(AZ$16&gt;0,(
   MAX('2ª EVA'!AZ21,'2ª EVA'!BA21)*'2ª EVA'!AZ$16 +
   '3ª EVA-solo'!AZ21*'3ª EVA-solo'!AZ$13
)
/('2ª EVA'!AZ$16+'3ª EVA '!AZ$13),""),"")</f>
        <v/>
      </c>
      <c r="BA21" s="122"/>
      <c r="BB21" s="121">
        <f ca="1">SUM(
   MAX(BC21,BD21)*BC$13,
   MAX(BE21,BF21)*BE$13,
   MAX(BG21,BH21)*BG$13,
   MAX(BI21,BJ21)*BI$13,
   MAX(BK21,BL21)*BK$13,
   MAX(BM21,BN21)*BM$13
)/BB$14</f>
        <v>1</v>
      </c>
      <c r="BC21" s="105">
        <f ca="1">IFERROR(IF(BC$16&gt;0,(
   MAX('2ª EVA'!BC21,'2ª EVA'!BD21)*'2ª EVA'!BC$16 +
   '3ª EVA-solo'!BC21*'3ª EVA-solo'!BC$13
)
/('2ª EVA'!BC$16+'3ª EVA '!BC$13),""),"")</f>
        <v>1</v>
      </c>
      <c r="BD21" s="122"/>
      <c r="BE21" s="105">
        <f ca="1">IFERROR(IF(BE$16&gt;0,(
   MAX('2ª EVA'!BE21,'2ª EVA'!BF21)*'2ª EVA'!BE$16 +
   '3ª EVA-solo'!BE21*'3ª EVA-solo'!BE$13
)
/('2ª EVA'!BE$16+'3ª EVA '!BE$13),""),"")</f>
        <v>1</v>
      </c>
      <c r="BF21" s="122"/>
      <c r="BG21" s="105">
        <f ca="1">IFERROR(IF(BG$16&gt;0,(
   MAX('2ª EVA'!BG21,'2ª EVA'!BH21)*'2ª EVA'!BG$16 +
   '3ª EVA-solo'!BG21*'3ª EVA-solo'!BG$13
)
/('2ª EVA'!BG$16+'3ª EVA '!BG$13),""),"")</f>
        <v>1</v>
      </c>
      <c r="BH21" s="122"/>
      <c r="BI21" s="105">
        <f ca="1">IFERROR(IF(BI$16&gt;0,(
   MAX('2ª EVA'!BI21,'2ª EVA'!BJ21)*'2ª EVA'!BI$16 +
   '3ª EVA-solo'!BI21*'3ª EVA-solo'!BI$13
)
/('2ª EVA'!BI$16+'3ª EVA '!BI$13),""),"")</f>
        <v>1</v>
      </c>
      <c r="BJ21" s="122"/>
      <c r="BK21" s="105" t="str">
        <f>IFERROR(IF(BK$16&gt;0,(
   MAX('2ª EVA'!BK21,'2ª EVA'!BL21)*'2ª EVA'!BK$16 +
   '3ª EVA-solo'!BK21*'3ª EVA-solo'!BK$13
)
/('2ª EVA'!BK$16+'3ª EVA '!BK$13),""),"")</f>
        <v/>
      </c>
      <c r="BL21" s="122"/>
      <c r="BM21" s="105" t="str">
        <f>IFERROR(IF(BM$16&gt;0,(
   MAX('2ª EVA'!BM21,'2ª EVA'!BN21)*'2ª EVA'!BM$16 +
   '3ª EVA-solo'!BM21*'3ª EVA-solo'!BM$13
)
/('2ª EVA'!BM$16+'3ª EVA '!BM$13),""),"")</f>
        <v/>
      </c>
      <c r="BN21" s="122"/>
      <c r="BO21" s="121">
        <f ca="1">IF(BO$17&gt;0,(SUM(
MAX(BP21,BQ21)*BP$16,
MAX(BR21,BS21)*BR$16,
MAX(BT21,BU21)*BT$16,
MAX(BV21,BW21)*BV$16,
MAX(BX21,BY21)*BX$16,
MAX(BZ21,CA21)*BZ$16
)/BO$17),)</f>
        <v>1</v>
      </c>
      <c r="BP21" s="105">
        <f ca="1">IFERROR(IF(BP$16&gt;0,(
   MAX('2ª EVA'!BP21,'2ª EVA'!BQ21)*'2ª EVA'!BP$16 +
   '3ª EVA-solo'!BP21*'3ª EVA-solo'!BP$13
)
/('2ª EVA'!BP$16+'3ª EVA '!BP$13),""),"")</f>
        <v>1</v>
      </c>
      <c r="BQ21" s="122"/>
      <c r="BR21" s="105" t="str">
        <f>IFERROR(IF(BR$16&gt;0,(
   MAX('2ª EVA'!BR21,'2ª EVA'!BS21)*'2ª EVA'!BR$16 +
   '3ª EVA-solo'!BR21*'3ª EVA-solo'!BR$13
)
/('2ª EVA'!BR$16+'3ª EVA '!BR$13),""),"")</f>
        <v/>
      </c>
      <c r="BS21" s="122"/>
      <c r="BT21" s="105" t="str">
        <f>IFERROR(IF(BT$16&gt;0,(
   MAX('2ª EVA'!BT21,'2ª EVA'!BU21)*'2ª EVA'!BT$16 +
   '3ª EVA-solo'!BT21*'3ª EVA-solo'!BT$13
)
/('2ª EVA'!BT$16+'3ª EVA '!BT$13),""),"")</f>
        <v/>
      </c>
      <c r="BU21" s="122"/>
      <c r="BV21" s="105" t="str">
        <f>IFERROR(IF(BV$16&gt;0,(
   MAX('2ª EVA'!BV21,'2ª EVA'!BW21)*'2ª EVA'!BV$16 +
   '3ª EVA-solo'!BV21*'3ª EVA-solo'!BV$13
)
/('2ª EVA'!BV$16+'3ª EVA '!BV$13),""),"")</f>
        <v/>
      </c>
      <c r="BW21" s="122"/>
      <c r="BX21" s="105" t="str">
        <f>IFERROR(IF(BX$16&gt;0,(
   MAX('2ª EVA'!BX21,'2ª EVA'!BY21)*'2ª EVA'!BX$16 +
   '3ª EVA-solo'!BX21*'3ª EVA-solo'!BX$13
)
/('2ª EVA'!BX$16+'3ª EVA '!BX$13),""),"")</f>
        <v/>
      </c>
      <c r="BY21" s="122"/>
      <c r="BZ21" s="105" t="str">
        <f>IFERROR(IF(BZ$16&gt;0,(
   MAX('2ª EVA'!BZ21,'2ª EVA'!CA21)*'2ª EVA'!BZ$16 +
   '2ª EVA-solo'!BZ21*'2ª EVA-solo'!BZ$13
)
/('2ª EVA'!BZ$16+'3ª EVA '!BZ$13),""),"")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1.0000000000000004</v>
      </c>
    </row>
    <row r="22" spans="1:82" ht="17.399999999999999">
      <c r="A22" s="65" t="str">
        <v>Alumn 2</v>
      </c>
      <c r="B22" s="121">
        <f t="shared" ref="B22:B57" ca="1" si="45">SUM(
   MAX(C22,D22)*C$13,
   MAX(E22,F22)*E$13,
   MAX(G22,H22)*G$13,
   MAX(I22,J22)*I$13,
   MAX(K22,L22)*K$13,
   MAX(M22,N22)*M$13
)/B$14</f>
        <v>2</v>
      </c>
      <c r="C22" s="105">
        <f ca="1">IFERROR(IF(C$16&gt;0,(
   MAX('2ª EVA'!C22,'2ª EVA'!D22)*'2ª EVA'!C$16 +
   '3ª EVA-solo'!C22*'3ª EVA-solo'!C$13
)
/('2ª EVA'!C$16+'3ª EVA '!C$13),""),"")</f>
        <v>2</v>
      </c>
      <c r="D22" s="122"/>
      <c r="E22" s="105">
        <f ca="1">IFERROR(IF(E$16&gt;0,(
   MAX('2ª EVA'!E22,'2ª EVA'!F22)*'2ª EVA'!E$16 +
   '3ª EVA-solo'!E22*'3ª EVA-solo'!E$13
)
/('2ª EVA'!E$16+'3ª EVA '!E$13),""),"")</f>
        <v>2</v>
      </c>
      <c r="F22" s="122"/>
      <c r="G22" s="105">
        <f ca="1">IFERROR(IF(G$16&gt;0,(
   MAX('2ª EVA'!G22,'2ª EVA'!H22)*'2ª EVA'!G$16 +
   '3ª EVA-solo'!G22*'3ª EVA-solo'!G$13
)
/('2ª EVA'!G$16+'3ª EVA '!G$13),""),"")</f>
        <v>2</v>
      </c>
      <c r="H22" s="122"/>
      <c r="I22" s="105">
        <f ca="1">IFERROR(IF(I$16&gt;0,(
   MAX('2ª EVA'!I22,'2ª EVA'!J22)*'2ª EVA'!I$16 +
   '3ª EVA-solo'!I22*'3ª EVA-solo'!I$13
)
/('2ª EVA'!I$16+'3ª EVA '!I$13),""),"")</f>
        <v>2</v>
      </c>
      <c r="J22" s="122"/>
      <c r="K22" s="105">
        <f ca="1">IFERROR(IF(K$16&gt;0,(
   MAX('2ª EVA'!K22,'2ª EVA'!L22)*'2ª EVA'!K$16 +
   '3ª EVA-solo'!K22*'3ª EVA-solo'!K$13
)
/('2ª EVA'!K$16+'3ª EVA '!K$13),""),"")</f>
        <v>2</v>
      </c>
      <c r="L22" s="122"/>
      <c r="M22" s="105" t="str">
        <f>IFERROR(IF(M$16&gt;0,(
   MAX('2ª EVA'!M22,'2ª EVA'!N22)*'2ª EVA'!M$16 +
   '3ª EVA-solo'!M22*'3ª EVA-solo'!M$13
)
/('2ª EVA'!M$16+'3ª EVA '!M$13),""),"")</f>
        <v/>
      </c>
      <c r="N22" s="122"/>
      <c r="O22" s="121">
        <f t="shared" ref="O22:O57" ca="1" si="46">SUM(
   MAX(P22,Q22)*P$13,
   MAX(R22,S22)*R$13,
   MAX(T22,U22)*T$13,
   MAX(V22,W22)*V$13,
   MAX(X22,Y22)*X$13,
   MAX(Z22,AA22)*Z$13
)/O$14</f>
        <v>2</v>
      </c>
      <c r="P22" s="105">
        <f ca="1">IFERROR(IF(P$16&gt;0,(
   MAX('2ª EVA'!P22,'2ª EVA'!Q22)*'2ª EVA'!P$16 +
   '3ª EVA-solo'!P22*'3ª EVA-solo'!P$13
)
/('2ª EVA'!P$16+'3ª EVA '!P$13),""),"")</f>
        <v>2</v>
      </c>
      <c r="Q22" s="122"/>
      <c r="R22" s="105">
        <f ca="1">IFERROR(IF(R$16&gt;0,(
   MAX('2ª EVA'!R22,'2ª EVA'!S22)*'2ª EVA'!R$16 +
   '3ª EVA-solo'!R22*'3ª EVA-solo'!R$13
)
/('2ª EVA'!R$16+'3ª EVA '!R$13),""),"")</f>
        <v>2</v>
      </c>
      <c r="S22" s="122"/>
      <c r="T22" s="105">
        <f ca="1">IFERROR(IF(T$16&gt;0,(
   MAX('2ª EVA'!T22,'2ª EVA'!U22)*'2ª EVA'!T$16 +
   '3ª EVA-solo'!T22*'3ª EVA-solo'!T$13
)
/('2ª EVA'!T$16+'3ª EVA '!T$13),""),"")</f>
        <v>2</v>
      </c>
      <c r="U22" s="122"/>
      <c r="V22" s="105">
        <f ca="1">IFERROR(IF(V$16&gt;0,(
   MAX('2ª EVA'!V22,'2ª EVA'!W22)*'2ª EVA'!V$16 +
   '3ª EVA-solo'!V22*'3ª EVA-solo'!V$13
)
/('2ª EVA'!V$16+'3ª EVA '!V$13),""),"")</f>
        <v>2</v>
      </c>
      <c r="W22" s="122"/>
      <c r="X22" s="105">
        <f ca="1">IFERROR(IF(X$16&gt;0,(
   MAX('2ª EVA'!X22,'2ª EVA'!Y22)*'2ª EVA'!X$16 +
   '3ª EVA-solo'!X22*'3ª EVA-solo'!X$13
)
/('2ª EVA'!X$16+'3ª EVA '!X$13),""),"")</f>
        <v>2</v>
      </c>
      <c r="Y22" s="122"/>
      <c r="Z22" s="105" t="str">
        <f>IFERROR(IF(Z$16&gt;0,(
   MAX('2ª EVA'!Z22,'2ª EVA'!AA22)*'2ª EVA'!Z$16 +
   '3ª EVA-solo'!Z22*'3ª EVA-solo'!Z$13
)
/('2ª EVA'!Z$16+'3ª EVA '!Z$13),""),"")</f>
        <v/>
      </c>
      <c r="AA22" s="122"/>
      <c r="AB22" s="121">
        <f t="shared" ref="AB22:AB57" ca="1" si="47">SUM(
   MAX(AC22,AD22)*AC$13,
   MAX(AE22,AF22)*AE$13,
   MAX(AG22,AH22)*AG$13,
   MAX(AI22,AJ22)*AI$13,
   MAX(AK22,AL22)*AK$13,
   MAX(AM22,AN22)*AM$13
)/AB$14</f>
        <v>2</v>
      </c>
      <c r="AC22" s="105">
        <f ca="1">IFERROR(IF(AC$16&gt;0,(
   MAX('2ª EVA'!AC22,'2ª EVA'!AD22)*'2ª EVA'!AC$16 +
   '3ª EVA-solo'!AC22*'3ª EVA-solo'!AC$13
)
/('2ª EVA'!AC$16+'3ª EVA '!AC$13),""),"")</f>
        <v>2</v>
      </c>
      <c r="AD22" s="122"/>
      <c r="AE22" s="105" t="str">
        <f>IFERROR(IF(AE$16&gt;0,(
   MAX('2ª EVA'!AE22,'2ª EVA'!AF22)*'2ª EVA'!AE$16 +
   '3ª EVA-solo'!AE22*'3ª EVA-solo'!AE$13
)
/('2ª EVA'!AE$16+'3ª EVA '!AE$13),""),"")</f>
        <v/>
      </c>
      <c r="AF22" s="122"/>
      <c r="AG22" s="105">
        <f ca="1">IFERROR(IF(AG$16&gt;0,(
   MAX('2ª EVA'!AG22,'2ª EVA'!AH22)*'2ª EVA'!AG$16 +
   '3ª EVA-solo'!AG22*'3ª EVA-solo'!AG$13
)
/('2ª EVA'!AG$16+'3ª EVA '!AG$13),""),"")</f>
        <v>2</v>
      </c>
      <c r="AH22" s="122"/>
      <c r="AI22" s="105">
        <f ca="1">IFERROR(IF(AI$16&gt;0,(
   MAX('2ª EVA'!AI22,'2ª EVA'!AJ22)*'2ª EVA'!AI$16 +
   '3ª EVA-solo'!AI22*'3ª EVA-solo'!AI$13
)
/('2ª EVA'!AI$16+'3ª EVA '!AI$13),""),"")</f>
        <v>2</v>
      </c>
      <c r="AJ22" s="122"/>
      <c r="AK22" s="105">
        <f ca="1">IFERROR(IF(AK$16&gt;0,(
   MAX('2ª EVA'!AK22,'2ª EVA'!AL22)*'2ª EVA'!AK$16 +
   '3ª EVA-solo'!AK22*'3ª EVA-solo'!AK$13
)
/('2ª EVA'!AK$16+'3ª EVA '!AK$13),""),"")</f>
        <v>2</v>
      </c>
      <c r="AL22" s="122"/>
      <c r="AM22" s="105" t="str">
        <f>IFERROR(IF(AM$16&gt;0,(
   MAX('2ª EVA'!AM22,'2ª EVA'!AN22)*'2ª EVA'!AM$16 +
   '3ª EVA-solo'!AM22*'3ª EVA-solo'!AM$13
)
/('2ª EVA'!AM$16+'3ª EVA '!AM$13),""),"")</f>
        <v/>
      </c>
      <c r="AN22" s="122"/>
      <c r="AO22" s="121">
        <f t="shared" ref="AO22:AO57" ca="1" si="48">SUM(
   MAX(AP22,AQ22)*AP$13,
   MAX(AR22,AS22)*AR$13,
   MAX(AT22,AU22)*AT$13,
   MAX(AV22,AW22)*AV$13,
   MAX(AX22,AY22)*AX$13,
   MAX(AZ22,BA22)*AZ$13
)/AO$14</f>
        <v>2</v>
      </c>
      <c r="AP22" s="105">
        <f ca="1">IFERROR(IF(AP$16&gt;0,(
   MAX('2ª EVA'!AP22,'2ª EVA'!AQ22)*'2ª EVA'!AP$16 +
   '3ª EVA-solo'!AP22*'3ª EVA-solo'!AP$13
)
/('2ª EVA'!AP$16+'3ª EVA '!AP$13),""),"")</f>
        <v>2</v>
      </c>
      <c r="AQ22" s="122"/>
      <c r="AR22" s="105">
        <f ca="1">IFERROR(IF(AR$16&gt;0,(
   MAX('2ª EVA'!AR22,'2ª EVA'!AS22)*'2ª EVA'!AR$16 +
   '3ª EVA-solo'!AR22*'3ª EVA-solo'!AR$13
)
/('2ª EVA'!AR$16+'3ª EVA '!AR$13),""),"")</f>
        <v>2</v>
      </c>
      <c r="AS22" s="122"/>
      <c r="AT22" s="105">
        <f ca="1">IFERROR(IF(AT$16&gt;0,(
   MAX('2ª EVA'!AT22,'2ª EVA'!AU22)*'2ª EVA'!AT$16 +
   '3ª EVA-solo'!AT22*'3ª EVA-solo'!AT$13
)
/('2ª EVA'!AT$16+'3ª EVA '!AT$13),""),"")</f>
        <v>2</v>
      </c>
      <c r="AU22" s="122"/>
      <c r="AV22" s="105">
        <f ca="1">IFERROR(IF(AV$16&gt;0,(
   MAX('2ª EVA'!AV22,'2ª EVA'!AW22)*'2ª EVA'!AV$16 +
   '3ª EVA-solo'!AV22*'3ª EVA-solo'!AV$13
)
/('2ª EVA'!AV$16+'3ª EVA '!AV$13),""),"")</f>
        <v>2</v>
      </c>
      <c r="AW22" s="122"/>
      <c r="AX22" s="105">
        <f ca="1">IFERROR(IF(AX$16&gt;0,(
   MAX('2ª EVA'!AX22,'2ª EVA'!AY22)*'2ª EVA'!AX$16 +
   '3ª EVA-solo'!AX22*'3ª EVA-solo'!AX$13
)
/('2ª EVA'!AX$16+'3ª EVA '!AX$13),""),"")</f>
        <v>2</v>
      </c>
      <c r="AY22" s="122"/>
      <c r="AZ22" s="105" t="str">
        <f>IFERROR(IF(AZ$16&gt;0,(
   MAX('2ª EVA'!AZ22,'2ª EVA'!BA22)*'2ª EVA'!AZ$16 +
   '3ª EVA-solo'!AZ22*'3ª EVA-solo'!AZ$13
)
/('2ª EVA'!AZ$16+'3ª EVA '!AZ$13),""),"")</f>
        <v/>
      </c>
      <c r="BA22" s="122"/>
      <c r="BB22" s="121">
        <f t="shared" ref="BB22:BB57" ca="1" si="49">SUM(
   MAX(BC22,BD22)*BC$13,
   MAX(BE22,BF22)*BE$13,
   MAX(BG22,BH22)*BG$13,
   MAX(BI22,BJ22)*BI$13,
   MAX(BK22,BL22)*BK$13,
   MAX(BM22,BN22)*BM$13
)/BB$14</f>
        <v>2</v>
      </c>
      <c r="BC22" s="105">
        <f ca="1">IFERROR(IF(BC$16&gt;0,(
   MAX('2ª EVA'!BC22,'2ª EVA'!BD22)*'2ª EVA'!BC$16 +
   '3ª EVA-solo'!BC22*'3ª EVA-solo'!BC$13
)
/('2ª EVA'!BC$16+'3ª EVA '!BC$13),""),"")</f>
        <v>2</v>
      </c>
      <c r="BD22" s="122"/>
      <c r="BE22" s="105">
        <f ca="1">IFERROR(IF(BE$16&gt;0,(
   MAX('2ª EVA'!BE22,'2ª EVA'!BF22)*'2ª EVA'!BE$16 +
   '3ª EVA-solo'!BE22*'3ª EVA-solo'!BE$13
)
/('2ª EVA'!BE$16+'3ª EVA '!BE$13),""),"")</f>
        <v>2</v>
      </c>
      <c r="BF22" s="122"/>
      <c r="BG22" s="105">
        <f ca="1">IFERROR(IF(BG$16&gt;0,(
   MAX('2ª EVA'!BG22,'2ª EVA'!BH22)*'2ª EVA'!BG$16 +
   '3ª EVA-solo'!BG22*'3ª EVA-solo'!BG$13
)
/('2ª EVA'!BG$16+'3ª EVA '!BG$13),""),"")</f>
        <v>2</v>
      </c>
      <c r="BH22" s="122"/>
      <c r="BI22" s="105">
        <f ca="1">IFERROR(IF(BI$16&gt;0,(
   MAX('2ª EVA'!BI22,'2ª EVA'!BJ22)*'2ª EVA'!BI$16 +
   '3ª EVA-solo'!BI22*'3ª EVA-solo'!BI$13
)
/('2ª EVA'!BI$16+'3ª EVA '!BI$13),""),"")</f>
        <v>2</v>
      </c>
      <c r="BJ22" s="122"/>
      <c r="BK22" s="105" t="str">
        <f>IFERROR(IF(BK$16&gt;0,(
   MAX('2ª EVA'!BK22,'2ª EVA'!BL22)*'2ª EVA'!BK$16 +
   '3ª EVA-solo'!BK22*'3ª EVA-solo'!BK$13
)
/('2ª EVA'!BK$16+'3ª EVA '!BK$13),""),"")</f>
        <v/>
      </c>
      <c r="BL22" s="122"/>
      <c r="BM22" s="105" t="str">
        <f>IFERROR(IF(BM$16&gt;0,(
   MAX('2ª EVA'!BM22,'2ª EVA'!BN22)*'2ª EVA'!BM$16 +
   '3ª EVA-solo'!BM22*'3ª EVA-solo'!BM$13
)
/('2ª EVA'!BM$16+'3ª EVA '!BM$13),""),"")</f>
        <v/>
      </c>
      <c r="BN22" s="122"/>
      <c r="BO22" s="121">
        <f t="shared" ref="BO22:BO57" ca="1" si="50">IF(BO$17&gt;0,(SUM(
MAX(BP22,BQ22)*BP$16,
MAX(BR22,BS22)*BR$16,
MAX(BT22,BU22)*BT$16,
MAX(BV22,BW22)*BV$16,
MAX(BX22,BY22)*BX$16,
MAX(BZ22,CA22)*BZ$16
)/BO$17),)</f>
        <v>2</v>
      </c>
      <c r="BP22" s="105">
        <f ca="1">IFERROR(IF(BP$16&gt;0,(
   MAX('2ª EVA'!BP22,'2ª EVA'!BQ22)*'2ª EVA'!BP$16 +
   '3ª EVA-solo'!BP22*'3ª EVA-solo'!BP$13
)
/('2ª EVA'!BP$16+'3ª EVA '!BP$13),""),"")</f>
        <v>2</v>
      </c>
      <c r="BQ22" s="122"/>
      <c r="BR22" s="105" t="str">
        <f>IFERROR(IF(BR$16&gt;0,(
   MAX('2ª EVA'!BR22,'2ª EVA'!BS22)*'2ª EVA'!BR$16 +
   '3ª EVA-solo'!BR22*'3ª EVA-solo'!BR$13
)
/('2ª EVA'!BR$16+'3ª EVA '!BR$13),""),"")</f>
        <v/>
      </c>
      <c r="BS22" s="122"/>
      <c r="BT22" s="105" t="str">
        <f>IFERROR(IF(BT$16&gt;0,(
   MAX('2ª EVA'!BT22,'2ª EVA'!BU22)*'2ª EVA'!BT$16 +
   '3ª EVA-solo'!BT22*'3ª EVA-solo'!BT$13
)
/('2ª EVA'!BT$16+'3ª EVA '!BT$13),""),"")</f>
        <v/>
      </c>
      <c r="BU22" s="122"/>
      <c r="BV22" s="105" t="str">
        <f>IFERROR(IF(BV$16&gt;0,(
   MAX('2ª EVA'!BV22,'2ª EVA'!BW22)*'2ª EVA'!BV$16 +
   '3ª EVA-solo'!BV22*'3ª EVA-solo'!BV$13
)
/('2ª EVA'!BV$16+'3ª EVA '!BV$13),""),"")</f>
        <v/>
      </c>
      <c r="BW22" s="122"/>
      <c r="BX22" s="105" t="str">
        <f>IFERROR(IF(BX$16&gt;0,(
   MAX('2ª EVA'!BX22,'2ª EVA'!BY22)*'2ª EVA'!BX$16 +
   '3ª EVA-solo'!BX22*'3ª EVA-solo'!BX$13
)
/('2ª EVA'!BX$16+'3ª EVA '!BX$13),""),"")</f>
        <v/>
      </c>
      <c r="BY22" s="122"/>
      <c r="BZ22" s="105" t="str">
        <f>IFERROR(IF(BZ$16&gt;0,(
   MAX('2ª EVA'!BZ22,'2ª EVA'!CA22)*'2ª EVA'!BZ$16 +
   '2ª EVA-solo'!BZ22*'2ª EVA-solo'!BZ$13
)
/('2ª EVA'!BZ$16+'3ª EVA '!BZ$13),""),"")</f>
        <v/>
      </c>
      <c r="CA22" s="122"/>
      <c r="CB22" s="136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2.0000000000000009</v>
      </c>
    </row>
    <row r="23" spans="1:82" ht="17.399999999999999">
      <c r="A23" s="65" t="str">
        <v>Alumn 3</v>
      </c>
      <c r="B23" s="121">
        <f t="shared" ca="1" si="45"/>
        <v>2.9999999999999991</v>
      </c>
      <c r="C23" s="105">
        <f ca="1">IFERROR(IF(C$16&gt;0,(
   MAX('2ª EVA'!C23,'2ª EVA'!D23)*'2ª EVA'!C$16 +
   '3ª EVA-solo'!C23*'3ª EVA-solo'!C$13
)
/('2ª EVA'!C$16+'3ª EVA '!C$13),""),"")</f>
        <v>2.9999999999999991</v>
      </c>
      <c r="D23" s="122"/>
      <c r="E23" s="105">
        <f ca="1">IFERROR(IF(E$16&gt;0,(
   MAX('2ª EVA'!E23,'2ª EVA'!F23)*'2ª EVA'!E$16 +
   '3ª EVA-solo'!E23*'3ª EVA-solo'!E$13
)
/('2ª EVA'!E$16+'3ª EVA '!E$13),""),"")</f>
        <v>2.9999999999999996</v>
      </c>
      <c r="F23" s="122"/>
      <c r="G23" s="105">
        <f ca="1">IFERROR(IF(G$16&gt;0,(
   MAX('2ª EVA'!G23,'2ª EVA'!H23)*'2ª EVA'!G$16 +
   '3ª EVA-solo'!G23*'3ª EVA-solo'!G$13
)
/('2ª EVA'!G$16+'3ª EVA '!G$13),""),"")</f>
        <v>2.9999999999999996</v>
      </c>
      <c r="H23" s="122"/>
      <c r="I23" s="105">
        <f ca="1">IFERROR(IF(I$16&gt;0,(
   MAX('2ª EVA'!I23,'2ª EVA'!J23)*'2ª EVA'!I$16 +
   '3ª EVA-solo'!I23*'3ª EVA-solo'!I$13
)
/('2ª EVA'!I$16+'3ª EVA '!I$13),""),"")</f>
        <v>2.9999999999999996</v>
      </c>
      <c r="J23" s="122"/>
      <c r="K23" s="105">
        <f ca="1">IFERROR(IF(K$16&gt;0,(
   MAX('2ª EVA'!K23,'2ª EVA'!L23)*'2ª EVA'!K$16 +
   '3ª EVA-solo'!K23*'3ª EVA-solo'!K$13
)
/('2ª EVA'!K$16+'3ª EVA '!K$13),""),"")</f>
        <v>2.9999999999999991</v>
      </c>
      <c r="L23" s="122"/>
      <c r="M23" s="105" t="str">
        <f>IFERROR(IF(M$16&gt;0,(
   MAX('2ª EVA'!M23,'2ª EVA'!N23)*'2ª EVA'!M$16 +
   '3ª EVA-solo'!M23*'3ª EVA-solo'!M$13
)
/('2ª EVA'!M$16+'3ª EVA '!M$13),""),"")</f>
        <v/>
      </c>
      <c r="N23" s="122"/>
      <c r="O23" s="121">
        <f t="shared" ca="1" si="46"/>
        <v>3</v>
      </c>
      <c r="P23" s="105">
        <f ca="1">IFERROR(IF(P$16&gt;0,(
   MAX('2ª EVA'!P23,'2ª EVA'!Q23)*'2ª EVA'!P$16 +
   '3ª EVA-solo'!P23*'3ª EVA-solo'!P$13
)
/('2ª EVA'!P$16+'3ª EVA '!P$13),""),"")</f>
        <v>2.9999999999999991</v>
      </c>
      <c r="Q23" s="122"/>
      <c r="R23" s="105">
        <f ca="1">IFERROR(IF(R$16&gt;0,(
   MAX('2ª EVA'!R23,'2ª EVA'!S23)*'2ª EVA'!R$16 +
   '3ª EVA-solo'!R23*'3ª EVA-solo'!R$13
)
/('2ª EVA'!R$16+'3ª EVA '!R$13),""),"")</f>
        <v>2.9999999999999996</v>
      </c>
      <c r="S23" s="122"/>
      <c r="T23" s="105">
        <f ca="1">IFERROR(IF(T$16&gt;0,(
   MAX('2ª EVA'!T23,'2ª EVA'!U23)*'2ª EVA'!T$16 +
   '3ª EVA-solo'!T23*'3ª EVA-solo'!T$13
)
/('2ª EVA'!T$16+'3ª EVA '!T$13),""),"")</f>
        <v>3</v>
      </c>
      <c r="U23" s="122"/>
      <c r="V23" s="105">
        <f ca="1">IFERROR(IF(V$16&gt;0,(
   MAX('2ª EVA'!V23,'2ª EVA'!W23)*'2ª EVA'!V$16 +
   '3ª EVA-solo'!V23*'3ª EVA-solo'!V$13
)
/('2ª EVA'!V$16+'3ª EVA '!V$13),""),"")</f>
        <v>2.9999999999999996</v>
      </c>
      <c r="W23" s="122"/>
      <c r="X23" s="105">
        <f ca="1">IFERROR(IF(X$16&gt;0,(
   MAX('2ª EVA'!X23,'2ª EVA'!Y23)*'2ª EVA'!X$16 +
   '3ª EVA-solo'!X23*'3ª EVA-solo'!X$13
)
/('2ª EVA'!X$16+'3ª EVA '!X$13),""),"")</f>
        <v>2.9999999999999991</v>
      </c>
      <c r="Y23" s="122"/>
      <c r="Z23" s="105" t="str">
        <f>IFERROR(IF(Z$16&gt;0,(
   MAX('2ª EVA'!Z23,'2ª EVA'!AA23)*'2ª EVA'!Z$16 +
   '3ª EVA-solo'!Z23*'3ª EVA-solo'!Z$13
)
/('2ª EVA'!Z$16+'3ª EVA '!Z$13),""),"")</f>
        <v/>
      </c>
      <c r="AA23" s="122"/>
      <c r="AB23" s="121">
        <f t="shared" ca="1" si="47"/>
        <v>2.9999999999999991</v>
      </c>
      <c r="AC23" s="105">
        <f ca="1">IFERROR(IF(AC$16&gt;0,(
   MAX('2ª EVA'!AC23,'2ª EVA'!AD23)*'2ª EVA'!AC$16 +
   '3ª EVA-solo'!AC23*'3ª EVA-solo'!AC$13
)
/('2ª EVA'!AC$16+'3ª EVA '!AC$13),""),"")</f>
        <v>2.9999999999999996</v>
      </c>
      <c r="AD23" s="122"/>
      <c r="AE23" s="105" t="str">
        <f>IFERROR(IF(AE$16&gt;0,(
   MAX('2ª EVA'!AE23,'2ª EVA'!AF23)*'2ª EVA'!AE$16 +
   '3ª EVA-solo'!AE23*'3ª EVA-solo'!AE$13
)
/('2ª EVA'!AE$16+'3ª EVA '!AE$13),""),"")</f>
        <v/>
      </c>
      <c r="AF23" s="122"/>
      <c r="AG23" s="105">
        <f ca="1">IFERROR(IF(AG$16&gt;0,(
   MAX('2ª EVA'!AG23,'2ª EVA'!AH23)*'2ª EVA'!AG$16 +
   '3ª EVA-solo'!AG23*'3ª EVA-solo'!AG$13
)
/('2ª EVA'!AG$16+'3ª EVA '!AG$13),""),"")</f>
        <v>2.9999999999999991</v>
      </c>
      <c r="AH23" s="122"/>
      <c r="AI23" s="105">
        <f ca="1">IFERROR(IF(AI$16&gt;0,(
   MAX('2ª EVA'!AI23,'2ª EVA'!AJ23)*'2ª EVA'!AI$16 +
   '3ª EVA-solo'!AI23*'3ª EVA-solo'!AI$13
)
/('2ª EVA'!AI$16+'3ª EVA '!AI$13),""),"")</f>
        <v>2.9999999999999996</v>
      </c>
      <c r="AJ23" s="122"/>
      <c r="AK23" s="105">
        <f ca="1">IFERROR(IF(AK$16&gt;0,(
   MAX('2ª EVA'!AK23,'2ª EVA'!AL23)*'2ª EVA'!AK$16 +
   '3ª EVA-solo'!AK23*'3ª EVA-solo'!AK$13
)
/('2ª EVA'!AK$16+'3ª EVA '!AK$13),""),"")</f>
        <v>2.9999999999999991</v>
      </c>
      <c r="AL23" s="122"/>
      <c r="AM23" s="105" t="str">
        <f>IFERROR(IF(AM$16&gt;0,(
   MAX('2ª EVA'!AM23,'2ª EVA'!AN23)*'2ª EVA'!AM$16 +
   '3ª EVA-solo'!AM23*'3ª EVA-solo'!AM$13
)
/('2ª EVA'!AM$16+'3ª EVA '!AM$13),""),"")</f>
        <v/>
      </c>
      <c r="AN23" s="122"/>
      <c r="AO23" s="121">
        <f t="shared" ca="1" si="48"/>
        <v>3</v>
      </c>
      <c r="AP23" s="105">
        <f ca="1">IFERROR(IF(AP$16&gt;0,(
   MAX('2ª EVA'!AP23,'2ª EVA'!AQ23)*'2ª EVA'!AP$16 +
   '3ª EVA-solo'!AP23*'3ª EVA-solo'!AP$13
)
/('2ª EVA'!AP$16+'3ª EVA '!AP$13),""),"")</f>
        <v>2.9999999999999996</v>
      </c>
      <c r="AQ23" s="122"/>
      <c r="AR23" s="105">
        <f ca="1">IFERROR(IF(AR$16&gt;0,(
   MAX('2ª EVA'!AR23,'2ª EVA'!AS23)*'2ª EVA'!AR$16 +
   '3ª EVA-solo'!AR23*'3ª EVA-solo'!AR$13
)
/('2ª EVA'!AR$16+'3ª EVA '!AR$13),""),"")</f>
        <v>2.9999999999999996</v>
      </c>
      <c r="AS23" s="122"/>
      <c r="AT23" s="105">
        <f ca="1">IFERROR(IF(AT$16&gt;0,(
   MAX('2ª EVA'!AT23,'2ª EVA'!AU23)*'2ª EVA'!AT$16 +
   '3ª EVA-solo'!AT23*'3ª EVA-solo'!AT$13
)
/('2ª EVA'!AT$16+'3ª EVA '!AT$13),""),"")</f>
        <v>2.9999999999999996</v>
      </c>
      <c r="AU23" s="122"/>
      <c r="AV23" s="105">
        <f ca="1">IFERROR(IF(AV$16&gt;0,(
   MAX('2ª EVA'!AV23,'2ª EVA'!AW23)*'2ª EVA'!AV$16 +
   '3ª EVA-solo'!AV23*'3ª EVA-solo'!AV$13
)
/('2ª EVA'!AV$16+'3ª EVA '!AV$13),""),"")</f>
        <v>2.9999999999999996</v>
      </c>
      <c r="AW23" s="122"/>
      <c r="AX23" s="105">
        <f ca="1">IFERROR(IF(AX$16&gt;0,(
   MAX('2ª EVA'!AX23,'2ª EVA'!AY23)*'2ª EVA'!AX$16 +
   '3ª EVA-solo'!AX23*'3ª EVA-solo'!AX$13
)
/('2ª EVA'!AX$16+'3ª EVA '!AX$13),""),"")</f>
        <v>2.9999999999999996</v>
      </c>
      <c r="AY23" s="122"/>
      <c r="AZ23" s="105" t="str">
        <f>IFERROR(IF(AZ$16&gt;0,(
   MAX('2ª EVA'!AZ23,'2ª EVA'!BA23)*'2ª EVA'!AZ$16 +
   '3ª EVA-solo'!AZ23*'3ª EVA-solo'!AZ$13
)
/('2ª EVA'!AZ$16+'3ª EVA '!AZ$13),""),"")</f>
        <v/>
      </c>
      <c r="BA23" s="122"/>
      <c r="BB23" s="121">
        <f t="shared" ca="1" si="49"/>
        <v>2.9999999999999991</v>
      </c>
      <c r="BC23" s="105">
        <f ca="1">IFERROR(IF(BC$16&gt;0,(
   MAX('2ª EVA'!BC23,'2ª EVA'!BD23)*'2ª EVA'!BC$16 +
   '3ª EVA-solo'!BC23*'3ª EVA-solo'!BC$13
)
/('2ª EVA'!BC$16+'3ª EVA '!BC$13),""),"")</f>
        <v>2.9999999999999996</v>
      </c>
      <c r="BD23" s="122"/>
      <c r="BE23" s="105">
        <f ca="1">IFERROR(IF(BE$16&gt;0,(
   MAX('2ª EVA'!BE23,'2ª EVA'!BF23)*'2ª EVA'!BE$16 +
   '3ª EVA-solo'!BE23*'3ª EVA-solo'!BE$13
)
/('2ª EVA'!BE$16+'3ª EVA '!BE$13),""),"")</f>
        <v>2.9999999999999996</v>
      </c>
      <c r="BF23" s="122"/>
      <c r="BG23" s="105">
        <f ca="1">IFERROR(IF(BG$16&gt;0,(
   MAX('2ª EVA'!BG23,'2ª EVA'!BH23)*'2ª EVA'!BG$16 +
   '3ª EVA-solo'!BG23*'3ª EVA-solo'!BG$13
)
/('2ª EVA'!BG$16+'3ª EVA '!BG$13),""),"")</f>
        <v>2.9999999999999996</v>
      </c>
      <c r="BH23" s="122"/>
      <c r="BI23" s="105">
        <f ca="1">IFERROR(IF(BI$16&gt;0,(
   MAX('2ª EVA'!BI23,'2ª EVA'!BJ23)*'2ª EVA'!BI$16 +
   '3ª EVA-solo'!BI23*'3ª EVA-solo'!BI$13
)
/('2ª EVA'!BI$16+'3ª EVA '!BI$13),""),"")</f>
        <v>3</v>
      </c>
      <c r="BJ23" s="122"/>
      <c r="BK23" s="105" t="str">
        <f>IFERROR(IF(BK$16&gt;0,(
   MAX('2ª EVA'!BK23,'2ª EVA'!BL23)*'2ª EVA'!BK$16 +
   '3ª EVA-solo'!BK23*'3ª EVA-solo'!BK$13
)
/('2ª EVA'!BK$16+'3ª EVA '!BK$13),""),"")</f>
        <v/>
      </c>
      <c r="BL23" s="122"/>
      <c r="BM23" s="105" t="str">
        <f>IFERROR(IF(BM$16&gt;0,(
   MAX('2ª EVA'!BM23,'2ª EVA'!BN23)*'2ª EVA'!BM$16 +
   '3ª EVA-solo'!BM23*'3ª EVA-solo'!BM$13
)
/('2ª EVA'!BM$16+'3ª EVA '!BM$13),""),"")</f>
        <v/>
      </c>
      <c r="BN23" s="122"/>
      <c r="BO23" s="121">
        <f t="shared" ca="1" si="50"/>
        <v>2.9999999999999996</v>
      </c>
      <c r="BP23" s="105">
        <f ca="1">IFERROR(IF(BP$16&gt;0,(
   MAX('2ª EVA'!BP23,'2ª EVA'!BQ23)*'2ª EVA'!BP$16 +
   '3ª EVA-solo'!BP23*'3ª EVA-solo'!BP$13
)
/('2ª EVA'!BP$16+'3ª EVA '!BP$13),""),"")</f>
        <v>2.9999999999999996</v>
      </c>
      <c r="BQ23" s="122"/>
      <c r="BR23" s="105" t="str">
        <f>IFERROR(IF(BR$16&gt;0,(
   MAX('2ª EVA'!BR23,'2ª EVA'!BS23)*'2ª EVA'!BR$16 +
   '3ª EVA-solo'!BR23*'3ª EVA-solo'!BR$13
)
/('2ª EVA'!BR$16+'3ª EVA '!BR$13),""),"")</f>
        <v/>
      </c>
      <c r="BS23" s="122"/>
      <c r="BT23" s="105" t="str">
        <f>IFERROR(IF(BT$16&gt;0,(
   MAX('2ª EVA'!BT23,'2ª EVA'!BU23)*'2ª EVA'!BT$16 +
   '3ª EVA-solo'!BT23*'3ª EVA-solo'!BT$13
)
/('2ª EVA'!BT$16+'3ª EVA '!BT$13),""),"")</f>
        <v/>
      </c>
      <c r="BU23" s="122"/>
      <c r="BV23" s="105" t="str">
        <f>IFERROR(IF(BV$16&gt;0,(
   MAX('2ª EVA'!BV23,'2ª EVA'!BW23)*'2ª EVA'!BV$16 +
   '3ª EVA-solo'!BV23*'3ª EVA-solo'!BV$13
)
/('2ª EVA'!BV$16+'3ª EVA '!BV$13),""),"")</f>
        <v/>
      </c>
      <c r="BW23" s="122"/>
      <c r="BX23" s="105" t="str">
        <f>IFERROR(IF(BX$16&gt;0,(
   MAX('2ª EVA'!BX23,'2ª EVA'!BY23)*'2ª EVA'!BX$16 +
   '3ª EVA-solo'!BX23*'3ª EVA-solo'!BX$13
)
/('2ª EVA'!BX$16+'3ª EVA '!BX$13),""),"")</f>
        <v/>
      </c>
      <c r="BY23" s="122"/>
      <c r="BZ23" s="105" t="str">
        <f>IFERROR(IF(BZ$16&gt;0,(
   MAX('2ª EVA'!BZ23,'2ª EVA'!CA23)*'2ª EVA'!BZ$16 +
   '2ª EVA-solo'!BZ23*'2ª EVA-solo'!BZ$13
)
/('2ª EVA'!BZ$16+'3ª EVA '!BZ$13),""),"")</f>
        <v/>
      </c>
      <c r="CA23" s="122"/>
      <c r="CB23" s="136">
        <f t="shared" ca="1" si="51"/>
        <v>2.9999999999999987</v>
      </c>
    </row>
    <row r="24" spans="1:82" ht="17.399999999999999">
      <c r="A24" s="65" t="str">
        <v>Alumn 4</v>
      </c>
      <c r="B24" s="121">
        <f t="shared" ca="1" si="45"/>
        <v>4</v>
      </c>
      <c r="C24" s="105">
        <f ca="1">IFERROR(IF(C$16&gt;0,(
   MAX('2ª EVA'!C24,'2ª EVA'!D24)*'2ª EVA'!C$16 +
   '3ª EVA-solo'!C24*'3ª EVA-solo'!C$13
)
/('2ª EVA'!C$16+'3ª EVA '!C$13),""),"")</f>
        <v>4</v>
      </c>
      <c r="D24" s="122"/>
      <c r="E24" s="105">
        <f ca="1">IFERROR(IF(E$16&gt;0,(
   MAX('2ª EVA'!E24,'2ª EVA'!F24)*'2ª EVA'!E$16 +
   '3ª EVA-solo'!E24*'3ª EVA-solo'!E$13
)
/('2ª EVA'!E$16+'3ª EVA '!E$13),""),"")</f>
        <v>4</v>
      </c>
      <c r="F24" s="122"/>
      <c r="G24" s="105">
        <f ca="1">IFERROR(IF(G$16&gt;0,(
   MAX('2ª EVA'!G24,'2ª EVA'!H24)*'2ª EVA'!G$16 +
   '3ª EVA-solo'!G24*'3ª EVA-solo'!G$13
)
/('2ª EVA'!G$16+'3ª EVA '!G$13),""),"")</f>
        <v>4</v>
      </c>
      <c r="H24" s="122"/>
      <c r="I24" s="105">
        <f ca="1">IFERROR(IF(I$16&gt;0,(
   MAX('2ª EVA'!I24,'2ª EVA'!J24)*'2ª EVA'!I$16 +
   '3ª EVA-solo'!I24*'3ª EVA-solo'!I$13
)
/('2ª EVA'!I$16+'3ª EVA '!I$13),""),"")</f>
        <v>4</v>
      </c>
      <c r="J24" s="122"/>
      <c r="K24" s="105">
        <f ca="1">IFERROR(IF(K$16&gt;0,(
   MAX('2ª EVA'!K24,'2ª EVA'!L24)*'2ª EVA'!K$16 +
   '3ª EVA-solo'!K24*'3ª EVA-solo'!K$13
)
/('2ª EVA'!K$16+'3ª EVA '!K$13),""),"")</f>
        <v>4</v>
      </c>
      <c r="L24" s="122"/>
      <c r="M24" s="105" t="str">
        <f>IFERROR(IF(M$16&gt;0,(
   MAX('2ª EVA'!M24,'2ª EVA'!N24)*'2ª EVA'!M$16 +
   '3ª EVA-solo'!M24*'3ª EVA-solo'!M$13
)
/('2ª EVA'!M$16+'3ª EVA '!M$13),""),"")</f>
        <v/>
      </c>
      <c r="N24" s="122"/>
      <c r="O24" s="121">
        <f t="shared" ca="1" si="46"/>
        <v>4</v>
      </c>
      <c r="P24" s="105">
        <f ca="1">IFERROR(IF(P$16&gt;0,(
   MAX('2ª EVA'!P24,'2ª EVA'!Q24)*'2ª EVA'!P$16 +
   '3ª EVA-solo'!P24*'3ª EVA-solo'!P$13
)
/('2ª EVA'!P$16+'3ª EVA '!P$13),""),"")</f>
        <v>4</v>
      </c>
      <c r="Q24" s="122"/>
      <c r="R24" s="105">
        <f ca="1">IFERROR(IF(R$16&gt;0,(
   MAX('2ª EVA'!R24,'2ª EVA'!S24)*'2ª EVA'!R$16 +
   '3ª EVA-solo'!R24*'3ª EVA-solo'!R$13
)
/('2ª EVA'!R$16+'3ª EVA '!R$13),""),"")</f>
        <v>4</v>
      </c>
      <c r="S24" s="122"/>
      <c r="T24" s="105">
        <f ca="1">IFERROR(IF(T$16&gt;0,(
   MAX('2ª EVA'!T24,'2ª EVA'!U24)*'2ª EVA'!T$16 +
   '3ª EVA-solo'!T24*'3ª EVA-solo'!T$13
)
/('2ª EVA'!T$16+'3ª EVA '!T$13),""),"")</f>
        <v>4</v>
      </c>
      <c r="U24" s="122"/>
      <c r="V24" s="105">
        <f ca="1">IFERROR(IF(V$16&gt;0,(
   MAX('2ª EVA'!V24,'2ª EVA'!W24)*'2ª EVA'!V$16 +
   '3ª EVA-solo'!V24*'3ª EVA-solo'!V$13
)
/('2ª EVA'!V$16+'3ª EVA '!V$13),""),"")</f>
        <v>4</v>
      </c>
      <c r="W24" s="122"/>
      <c r="X24" s="105">
        <f ca="1">IFERROR(IF(X$16&gt;0,(
   MAX('2ª EVA'!X24,'2ª EVA'!Y24)*'2ª EVA'!X$16 +
   '3ª EVA-solo'!X24*'3ª EVA-solo'!X$13
)
/('2ª EVA'!X$16+'3ª EVA '!X$13),""),"")</f>
        <v>4</v>
      </c>
      <c r="Y24" s="122"/>
      <c r="Z24" s="105" t="str">
        <f>IFERROR(IF(Z$16&gt;0,(
   MAX('2ª EVA'!Z24,'2ª EVA'!AA24)*'2ª EVA'!Z$16 +
   '3ª EVA-solo'!Z24*'3ª EVA-solo'!Z$13
)
/('2ª EVA'!Z$16+'3ª EVA '!Z$13),""),"")</f>
        <v/>
      </c>
      <c r="AA24" s="122"/>
      <c r="AB24" s="121">
        <f t="shared" ca="1" si="47"/>
        <v>4</v>
      </c>
      <c r="AC24" s="105">
        <f ca="1">IFERROR(IF(AC$16&gt;0,(
   MAX('2ª EVA'!AC24,'2ª EVA'!AD24)*'2ª EVA'!AC$16 +
   '3ª EVA-solo'!AC24*'3ª EVA-solo'!AC$13
)
/('2ª EVA'!AC$16+'3ª EVA '!AC$13),""),"")</f>
        <v>4</v>
      </c>
      <c r="AD24" s="122"/>
      <c r="AE24" s="105" t="str">
        <f>IFERROR(IF(AE$16&gt;0,(
   MAX('2ª EVA'!AE24,'2ª EVA'!AF24)*'2ª EVA'!AE$16 +
   '3ª EVA-solo'!AE24*'3ª EVA-solo'!AE$13
)
/('2ª EVA'!AE$16+'3ª EVA '!AE$13),""),"")</f>
        <v/>
      </c>
      <c r="AF24" s="122"/>
      <c r="AG24" s="105">
        <f ca="1">IFERROR(IF(AG$16&gt;0,(
   MAX('2ª EVA'!AG24,'2ª EVA'!AH24)*'2ª EVA'!AG$16 +
   '3ª EVA-solo'!AG24*'3ª EVA-solo'!AG$13
)
/('2ª EVA'!AG$16+'3ª EVA '!AG$13),""),"")</f>
        <v>4</v>
      </c>
      <c r="AH24" s="122"/>
      <c r="AI24" s="105">
        <f ca="1">IFERROR(IF(AI$16&gt;0,(
   MAX('2ª EVA'!AI24,'2ª EVA'!AJ24)*'2ª EVA'!AI$16 +
   '3ª EVA-solo'!AI24*'3ª EVA-solo'!AI$13
)
/('2ª EVA'!AI$16+'3ª EVA '!AI$13),""),"")</f>
        <v>4</v>
      </c>
      <c r="AJ24" s="122"/>
      <c r="AK24" s="105">
        <f ca="1">IFERROR(IF(AK$16&gt;0,(
   MAX('2ª EVA'!AK24,'2ª EVA'!AL24)*'2ª EVA'!AK$16 +
   '3ª EVA-solo'!AK24*'3ª EVA-solo'!AK$13
)
/('2ª EVA'!AK$16+'3ª EVA '!AK$13),""),"")</f>
        <v>4</v>
      </c>
      <c r="AL24" s="122"/>
      <c r="AM24" s="105" t="str">
        <f>IFERROR(IF(AM$16&gt;0,(
   MAX('2ª EVA'!AM24,'2ª EVA'!AN24)*'2ª EVA'!AM$16 +
   '3ª EVA-solo'!AM24*'3ª EVA-solo'!AM$13
)
/('2ª EVA'!AM$16+'3ª EVA '!AM$13),""),"")</f>
        <v/>
      </c>
      <c r="AN24" s="122"/>
      <c r="AO24" s="121">
        <f t="shared" ca="1" si="48"/>
        <v>4</v>
      </c>
      <c r="AP24" s="105">
        <f ca="1">IFERROR(IF(AP$16&gt;0,(
   MAX('2ª EVA'!AP24,'2ª EVA'!AQ24)*'2ª EVA'!AP$16 +
   '3ª EVA-solo'!AP24*'3ª EVA-solo'!AP$13
)
/('2ª EVA'!AP$16+'3ª EVA '!AP$13),""),"")</f>
        <v>4</v>
      </c>
      <c r="AQ24" s="122"/>
      <c r="AR24" s="105">
        <f ca="1">IFERROR(IF(AR$16&gt;0,(
   MAX('2ª EVA'!AR24,'2ª EVA'!AS24)*'2ª EVA'!AR$16 +
   '3ª EVA-solo'!AR24*'3ª EVA-solo'!AR$13
)
/('2ª EVA'!AR$16+'3ª EVA '!AR$13),""),"")</f>
        <v>4</v>
      </c>
      <c r="AS24" s="122"/>
      <c r="AT24" s="105">
        <f ca="1">IFERROR(IF(AT$16&gt;0,(
   MAX('2ª EVA'!AT24,'2ª EVA'!AU24)*'2ª EVA'!AT$16 +
   '3ª EVA-solo'!AT24*'3ª EVA-solo'!AT$13
)
/('2ª EVA'!AT$16+'3ª EVA '!AT$13),""),"")</f>
        <v>4</v>
      </c>
      <c r="AU24" s="122"/>
      <c r="AV24" s="105">
        <f ca="1">IFERROR(IF(AV$16&gt;0,(
   MAX('2ª EVA'!AV24,'2ª EVA'!AW24)*'2ª EVA'!AV$16 +
   '3ª EVA-solo'!AV24*'3ª EVA-solo'!AV$13
)
/('2ª EVA'!AV$16+'3ª EVA '!AV$13),""),"")</f>
        <v>4</v>
      </c>
      <c r="AW24" s="122"/>
      <c r="AX24" s="105">
        <f ca="1">IFERROR(IF(AX$16&gt;0,(
   MAX('2ª EVA'!AX24,'2ª EVA'!AY24)*'2ª EVA'!AX$16 +
   '3ª EVA-solo'!AX24*'3ª EVA-solo'!AX$13
)
/('2ª EVA'!AX$16+'3ª EVA '!AX$13),""),"")</f>
        <v>4</v>
      </c>
      <c r="AY24" s="122"/>
      <c r="AZ24" s="105" t="str">
        <f>IFERROR(IF(AZ$16&gt;0,(
   MAX('2ª EVA'!AZ24,'2ª EVA'!BA24)*'2ª EVA'!AZ$16 +
   '3ª EVA-solo'!AZ24*'3ª EVA-solo'!AZ$13
)
/('2ª EVA'!AZ$16+'3ª EVA '!AZ$13),""),"")</f>
        <v/>
      </c>
      <c r="BA24" s="122"/>
      <c r="BB24" s="121">
        <f t="shared" ca="1" si="49"/>
        <v>4</v>
      </c>
      <c r="BC24" s="105">
        <f ca="1">IFERROR(IF(BC$16&gt;0,(
   MAX('2ª EVA'!BC24,'2ª EVA'!BD24)*'2ª EVA'!BC$16 +
   '3ª EVA-solo'!BC24*'3ª EVA-solo'!BC$13
)
/('2ª EVA'!BC$16+'3ª EVA '!BC$13),""),"")</f>
        <v>4</v>
      </c>
      <c r="BD24" s="122"/>
      <c r="BE24" s="105">
        <f ca="1">IFERROR(IF(BE$16&gt;0,(
   MAX('2ª EVA'!BE24,'2ª EVA'!BF24)*'2ª EVA'!BE$16 +
   '3ª EVA-solo'!BE24*'3ª EVA-solo'!BE$13
)
/('2ª EVA'!BE$16+'3ª EVA '!BE$13),""),"")</f>
        <v>4</v>
      </c>
      <c r="BF24" s="122"/>
      <c r="BG24" s="105">
        <f ca="1">IFERROR(IF(BG$16&gt;0,(
   MAX('2ª EVA'!BG24,'2ª EVA'!BH24)*'2ª EVA'!BG$16 +
   '3ª EVA-solo'!BG24*'3ª EVA-solo'!BG$13
)
/('2ª EVA'!BG$16+'3ª EVA '!BG$13),""),"")</f>
        <v>4</v>
      </c>
      <c r="BH24" s="122"/>
      <c r="BI24" s="105">
        <f ca="1">IFERROR(IF(BI$16&gt;0,(
   MAX('2ª EVA'!BI24,'2ª EVA'!BJ24)*'2ª EVA'!BI$16 +
   '3ª EVA-solo'!BI24*'3ª EVA-solo'!BI$13
)
/('2ª EVA'!BI$16+'3ª EVA '!BI$13),""),"")</f>
        <v>4</v>
      </c>
      <c r="BJ24" s="122"/>
      <c r="BK24" s="105" t="str">
        <f>IFERROR(IF(BK$16&gt;0,(
   MAX('2ª EVA'!BK24,'2ª EVA'!BL24)*'2ª EVA'!BK$16 +
   '3ª EVA-solo'!BK24*'3ª EVA-solo'!BK$13
)
/('2ª EVA'!BK$16+'3ª EVA '!BK$13),""),"")</f>
        <v/>
      </c>
      <c r="BL24" s="122"/>
      <c r="BM24" s="105" t="str">
        <f>IFERROR(IF(BM$16&gt;0,(
   MAX('2ª EVA'!BM24,'2ª EVA'!BN24)*'2ª EVA'!BM$16 +
   '3ª EVA-solo'!BM24*'3ª EVA-solo'!BM$13
)
/('2ª EVA'!BM$16+'3ª EVA '!BM$13),""),"")</f>
        <v/>
      </c>
      <c r="BN24" s="122"/>
      <c r="BO24" s="121">
        <f t="shared" ca="1" si="50"/>
        <v>4</v>
      </c>
      <c r="BP24" s="105">
        <f ca="1">IFERROR(IF(BP$16&gt;0,(
   MAX('2ª EVA'!BP24,'2ª EVA'!BQ24)*'2ª EVA'!BP$16 +
   '3ª EVA-solo'!BP24*'3ª EVA-solo'!BP$13
)
/('2ª EVA'!BP$16+'3ª EVA '!BP$13),""),"")</f>
        <v>4</v>
      </c>
      <c r="BQ24" s="122"/>
      <c r="BR24" s="105" t="str">
        <f>IFERROR(IF(BR$16&gt;0,(
   MAX('2ª EVA'!BR24,'2ª EVA'!BS24)*'2ª EVA'!BR$16 +
   '3ª EVA-solo'!BR24*'3ª EVA-solo'!BR$13
)
/('2ª EVA'!BR$16+'3ª EVA '!BR$13),""),"")</f>
        <v/>
      </c>
      <c r="BS24" s="122"/>
      <c r="BT24" s="105" t="str">
        <f>IFERROR(IF(BT$16&gt;0,(
   MAX('2ª EVA'!BT24,'2ª EVA'!BU24)*'2ª EVA'!BT$16 +
   '3ª EVA-solo'!BT24*'3ª EVA-solo'!BT$13
)
/('2ª EVA'!BT$16+'3ª EVA '!BT$13),""),"")</f>
        <v/>
      </c>
      <c r="BU24" s="122"/>
      <c r="BV24" s="105" t="str">
        <f>IFERROR(IF(BV$16&gt;0,(
   MAX('2ª EVA'!BV24,'2ª EVA'!BW24)*'2ª EVA'!BV$16 +
   '3ª EVA-solo'!BV24*'3ª EVA-solo'!BV$13
)
/('2ª EVA'!BV$16+'3ª EVA '!BV$13),""),"")</f>
        <v/>
      </c>
      <c r="BW24" s="122"/>
      <c r="BX24" s="105" t="str">
        <f>IFERROR(IF(BX$16&gt;0,(
   MAX('2ª EVA'!BX24,'2ª EVA'!BY24)*'2ª EVA'!BX$16 +
   '3ª EVA-solo'!BX24*'3ª EVA-solo'!BX$13
)
/('2ª EVA'!BX$16+'3ª EVA '!BX$13),""),"")</f>
        <v/>
      </c>
      <c r="BY24" s="122"/>
      <c r="BZ24" s="105" t="str">
        <f>IFERROR(IF(BZ$16&gt;0,(
   MAX('2ª EVA'!BZ24,'2ª EVA'!CA24)*'2ª EVA'!BZ$16 +
   '2ª EVA-solo'!BZ24*'2ª EVA-solo'!BZ$13
)
/('2ª EVA'!BZ$16+'3ª EVA '!BZ$13),""),"")</f>
        <v/>
      </c>
      <c r="CA24" s="122"/>
      <c r="CB24" s="136">
        <f t="shared" ca="1" si="51"/>
        <v>4.0000000000000018</v>
      </c>
    </row>
    <row r="25" spans="1:82" ht="17.399999999999999">
      <c r="A25" s="65" t="str">
        <v>Alumn 5</v>
      </c>
      <c r="B25" s="121">
        <f t="shared" ca="1" si="45"/>
        <v>4.9999999999999991</v>
      </c>
      <c r="C25" s="105">
        <f ca="1">IFERROR(IF(C$16&gt;0,(
   MAX('2ª EVA'!C25,'2ª EVA'!D25)*'2ª EVA'!C$16 +
   '3ª EVA-solo'!C25*'3ª EVA-solo'!C$13
)
/('2ª EVA'!C$16+'3ª EVA '!C$13),""),"")</f>
        <v>5</v>
      </c>
      <c r="D25" s="122"/>
      <c r="E25" s="105">
        <f ca="1">IFERROR(IF(E$16&gt;0,(
   MAX('2ª EVA'!E25,'2ª EVA'!F25)*'2ª EVA'!E$16 +
   '3ª EVA-solo'!E25*'3ª EVA-solo'!E$13
)
/('2ª EVA'!E$16+'3ª EVA '!E$13),""),"")</f>
        <v>5</v>
      </c>
      <c r="F25" s="122"/>
      <c r="G25" s="105">
        <f ca="1">IFERROR(IF(G$16&gt;0,(
   MAX('2ª EVA'!G25,'2ª EVA'!H25)*'2ª EVA'!G$16 +
   '3ª EVA-solo'!G25*'3ª EVA-solo'!G$13
)
/('2ª EVA'!G$16+'3ª EVA '!G$13),""),"")</f>
        <v>5</v>
      </c>
      <c r="H25" s="122"/>
      <c r="I25" s="105">
        <f ca="1">IFERROR(IF(I$16&gt;0,(
   MAX('2ª EVA'!I25,'2ª EVA'!J25)*'2ª EVA'!I$16 +
   '3ª EVA-solo'!I25*'3ª EVA-solo'!I$13
)
/('2ª EVA'!I$16+'3ª EVA '!I$13),""),"")</f>
        <v>5</v>
      </c>
      <c r="J25" s="122"/>
      <c r="K25" s="105">
        <f ca="1">IFERROR(IF(K$16&gt;0,(
   MAX('2ª EVA'!K25,'2ª EVA'!L25)*'2ª EVA'!K$16 +
   '3ª EVA-solo'!K25*'3ª EVA-solo'!K$13
)
/('2ª EVA'!K$16+'3ª EVA '!K$13),""),"")</f>
        <v>4.9999999999999991</v>
      </c>
      <c r="L25" s="122"/>
      <c r="M25" s="105" t="str">
        <f>IFERROR(IF(M$16&gt;0,(
   MAX('2ª EVA'!M25,'2ª EVA'!N25)*'2ª EVA'!M$16 +
   '3ª EVA-solo'!M25*'3ª EVA-solo'!M$13
)
/('2ª EVA'!M$16+'3ª EVA '!M$13),""),"")</f>
        <v/>
      </c>
      <c r="N25" s="122"/>
      <c r="O25" s="121">
        <f t="shared" ca="1" si="46"/>
        <v>5</v>
      </c>
      <c r="P25" s="105">
        <f ca="1">IFERROR(IF(P$16&gt;0,(
   MAX('2ª EVA'!P25,'2ª EVA'!Q25)*'2ª EVA'!P$16 +
   '3ª EVA-solo'!P25*'3ª EVA-solo'!P$13
)
/('2ª EVA'!P$16+'3ª EVA '!P$13),""),"")</f>
        <v>4.9999999999999991</v>
      </c>
      <c r="Q25" s="122"/>
      <c r="R25" s="105">
        <f ca="1">IFERROR(IF(R$16&gt;0,(
   MAX('2ª EVA'!R25,'2ª EVA'!S25)*'2ª EVA'!R$16 +
   '3ª EVA-solo'!R25*'3ª EVA-solo'!R$13
)
/('2ª EVA'!R$16+'3ª EVA '!R$13),""),"")</f>
        <v>5</v>
      </c>
      <c r="S25" s="122"/>
      <c r="T25" s="105">
        <f ca="1">IFERROR(IF(T$16&gt;0,(
   MAX('2ª EVA'!T25,'2ª EVA'!U25)*'2ª EVA'!T$16 +
   '3ª EVA-solo'!T25*'3ª EVA-solo'!T$13
)
/('2ª EVA'!T$16+'3ª EVA '!T$13),""),"")</f>
        <v>5</v>
      </c>
      <c r="U25" s="122"/>
      <c r="V25" s="105">
        <f ca="1">IFERROR(IF(V$16&gt;0,(
   MAX('2ª EVA'!V25,'2ª EVA'!W25)*'2ª EVA'!V$16 +
   '3ª EVA-solo'!V25*'3ª EVA-solo'!V$13
)
/('2ª EVA'!V$16+'3ª EVA '!V$13),""),"")</f>
        <v>5</v>
      </c>
      <c r="W25" s="122"/>
      <c r="X25" s="105">
        <f ca="1">IFERROR(IF(X$16&gt;0,(
   MAX('2ª EVA'!X25,'2ª EVA'!Y25)*'2ª EVA'!X$16 +
   '3ª EVA-solo'!X25*'3ª EVA-solo'!X$13
)
/('2ª EVA'!X$16+'3ª EVA '!X$13),""),"")</f>
        <v>4.9999999999999991</v>
      </c>
      <c r="Y25" s="122"/>
      <c r="Z25" s="105" t="str">
        <f>IFERROR(IF(Z$16&gt;0,(
   MAX('2ª EVA'!Z25,'2ª EVA'!AA25)*'2ª EVA'!Z$16 +
   '3ª EVA-solo'!Z25*'3ª EVA-solo'!Z$13
)
/('2ª EVA'!Z$16+'3ª EVA '!Z$13),""),"")</f>
        <v/>
      </c>
      <c r="AA25" s="122"/>
      <c r="AB25" s="121">
        <f t="shared" ca="1" si="47"/>
        <v>4.9999999999999991</v>
      </c>
      <c r="AC25" s="105">
        <f ca="1">IFERROR(IF(AC$16&gt;0,(
   MAX('2ª EVA'!AC25,'2ª EVA'!AD25)*'2ª EVA'!AC$16 +
   '3ª EVA-solo'!AC25*'3ª EVA-solo'!AC$13
)
/('2ª EVA'!AC$16+'3ª EVA '!AC$13),""),"")</f>
        <v>5</v>
      </c>
      <c r="AD25" s="122"/>
      <c r="AE25" s="105" t="str">
        <f>IFERROR(IF(AE$16&gt;0,(
   MAX('2ª EVA'!AE25,'2ª EVA'!AF25)*'2ª EVA'!AE$16 +
   '3ª EVA-solo'!AE25*'3ª EVA-solo'!AE$13
)
/('2ª EVA'!AE$16+'3ª EVA '!AE$13),""),"")</f>
        <v/>
      </c>
      <c r="AF25" s="122"/>
      <c r="AG25" s="105">
        <f ca="1">IFERROR(IF(AG$16&gt;0,(
   MAX('2ª EVA'!AG25,'2ª EVA'!AH25)*'2ª EVA'!AG$16 +
   '3ª EVA-solo'!AG25*'3ª EVA-solo'!AG$13
)
/('2ª EVA'!AG$16+'3ª EVA '!AG$13),""),"")</f>
        <v>4.9999999999999991</v>
      </c>
      <c r="AH25" s="122"/>
      <c r="AI25" s="105">
        <f ca="1">IFERROR(IF(AI$16&gt;0,(
   MAX('2ª EVA'!AI25,'2ª EVA'!AJ25)*'2ª EVA'!AI$16 +
   '3ª EVA-solo'!AI25*'3ª EVA-solo'!AI$13
)
/('2ª EVA'!AI$16+'3ª EVA '!AI$13),""),"")</f>
        <v>5</v>
      </c>
      <c r="AJ25" s="122"/>
      <c r="AK25" s="105">
        <f ca="1">IFERROR(IF(AK$16&gt;0,(
   MAX('2ª EVA'!AK25,'2ª EVA'!AL25)*'2ª EVA'!AK$16 +
   '3ª EVA-solo'!AK25*'3ª EVA-solo'!AK$13
)
/('2ª EVA'!AK$16+'3ª EVA '!AK$13),""),"")</f>
        <v>4.9999999999999991</v>
      </c>
      <c r="AL25" s="122"/>
      <c r="AM25" s="105" t="str">
        <f>IFERROR(IF(AM$16&gt;0,(
   MAX('2ª EVA'!AM25,'2ª EVA'!AN25)*'2ª EVA'!AM$16 +
   '3ª EVA-solo'!AM25*'3ª EVA-solo'!AM$13
)
/('2ª EVA'!AM$16+'3ª EVA '!AM$13),""),"")</f>
        <v/>
      </c>
      <c r="AN25" s="122"/>
      <c r="AO25" s="121">
        <f t="shared" ca="1" si="48"/>
        <v>5</v>
      </c>
      <c r="AP25" s="105">
        <f ca="1">IFERROR(IF(AP$16&gt;0,(
   MAX('2ª EVA'!AP25,'2ª EVA'!AQ25)*'2ª EVA'!AP$16 +
   '3ª EVA-solo'!AP25*'3ª EVA-solo'!AP$13
)
/('2ª EVA'!AP$16+'3ª EVA '!AP$13),""),"")</f>
        <v>5</v>
      </c>
      <c r="AQ25" s="122"/>
      <c r="AR25" s="105">
        <f ca="1">IFERROR(IF(AR$16&gt;0,(
   MAX('2ª EVA'!AR25,'2ª EVA'!AS25)*'2ª EVA'!AR$16 +
   '3ª EVA-solo'!AR25*'3ª EVA-solo'!AR$13
)
/('2ª EVA'!AR$16+'3ª EVA '!AR$13),""),"")</f>
        <v>5</v>
      </c>
      <c r="AS25" s="122"/>
      <c r="AT25" s="105">
        <f ca="1">IFERROR(IF(AT$16&gt;0,(
   MAX('2ª EVA'!AT25,'2ª EVA'!AU25)*'2ª EVA'!AT$16 +
   '3ª EVA-solo'!AT25*'3ª EVA-solo'!AT$13
)
/('2ª EVA'!AT$16+'3ª EVA '!AT$13),""),"")</f>
        <v>5</v>
      </c>
      <c r="AU25" s="122"/>
      <c r="AV25" s="105">
        <f ca="1">IFERROR(IF(AV$16&gt;0,(
   MAX('2ª EVA'!AV25,'2ª EVA'!AW25)*'2ª EVA'!AV$16 +
   '3ª EVA-solo'!AV25*'3ª EVA-solo'!AV$13
)
/('2ª EVA'!AV$16+'3ª EVA '!AV$13),""),"")</f>
        <v>5</v>
      </c>
      <c r="AW25" s="122"/>
      <c r="AX25" s="105">
        <f ca="1">IFERROR(IF(AX$16&gt;0,(
   MAX('2ª EVA'!AX25,'2ª EVA'!AY25)*'2ª EVA'!AX$16 +
   '3ª EVA-solo'!AX25*'3ª EVA-solo'!AX$13
)
/('2ª EVA'!AX$16+'3ª EVA '!AX$13),""),"")</f>
        <v>5</v>
      </c>
      <c r="AY25" s="122"/>
      <c r="AZ25" s="105" t="str">
        <f>IFERROR(IF(AZ$16&gt;0,(
   MAX('2ª EVA'!AZ25,'2ª EVA'!BA25)*'2ª EVA'!AZ$16 +
   '3ª EVA-solo'!AZ25*'3ª EVA-solo'!AZ$13
)
/('2ª EVA'!AZ$16+'3ª EVA '!AZ$13),""),"")</f>
        <v/>
      </c>
      <c r="BA25" s="122"/>
      <c r="BB25" s="121">
        <f t="shared" ca="1" si="49"/>
        <v>4.9999999999999991</v>
      </c>
      <c r="BC25" s="105">
        <f ca="1">IFERROR(IF(BC$16&gt;0,(
   MAX('2ª EVA'!BC25,'2ª EVA'!BD25)*'2ª EVA'!BC$16 +
   '3ª EVA-solo'!BC25*'3ª EVA-solo'!BC$13
)
/('2ª EVA'!BC$16+'3ª EVA '!BC$13),""),"")</f>
        <v>5</v>
      </c>
      <c r="BD25" s="122"/>
      <c r="BE25" s="105">
        <f ca="1">IFERROR(IF(BE$16&gt;0,(
   MAX('2ª EVA'!BE25,'2ª EVA'!BF25)*'2ª EVA'!BE$16 +
   '3ª EVA-solo'!BE25*'3ª EVA-solo'!BE$13
)
/('2ª EVA'!BE$16+'3ª EVA '!BE$13),""),"")</f>
        <v>5</v>
      </c>
      <c r="BF25" s="122"/>
      <c r="BG25" s="105">
        <f ca="1">IFERROR(IF(BG$16&gt;0,(
   MAX('2ª EVA'!BG25,'2ª EVA'!BH25)*'2ª EVA'!BG$16 +
   '3ª EVA-solo'!BG25*'3ª EVA-solo'!BG$13
)
/('2ª EVA'!BG$16+'3ª EVA '!BG$13),""),"")</f>
        <v>5</v>
      </c>
      <c r="BH25" s="122"/>
      <c r="BI25" s="105">
        <f ca="1">IFERROR(IF(BI$16&gt;0,(
   MAX('2ª EVA'!BI25,'2ª EVA'!BJ25)*'2ª EVA'!BI$16 +
   '3ª EVA-solo'!BI25*'3ª EVA-solo'!BI$13
)
/('2ª EVA'!BI$16+'3ª EVA '!BI$13),""),"")</f>
        <v>5</v>
      </c>
      <c r="BJ25" s="122"/>
      <c r="BK25" s="105" t="str">
        <f>IFERROR(IF(BK$16&gt;0,(
   MAX('2ª EVA'!BK25,'2ª EVA'!BL25)*'2ª EVA'!BK$16 +
   '3ª EVA-solo'!BK25*'3ª EVA-solo'!BK$13
)
/('2ª EVA'!BK$16+'3ª EVA '!BK$13),""),"")</f>
        <v/>
      </c>
      <c r="BL25" s="122"/>
      <c r="BM25" s="105" t="str">
        <f>IFERROR(IF(BM$16&gt;0,(
   MAX('2ª EVA'!BM25,'2ª EVA'!BN25)*'2ª EVA'!BM$16 +
   '3ª EVA-solo'!BM25*'3ª EVA-solo'!BM$13
)
/('2ª EVA'!BM$16+'3ª EVA '!BM$13),""),"")</f>
        <v/>
      </c>
      <c r="BN25" s="122"/>
      <c r="BO25" s="121">
        <f t="shared" ca="1" si="50"/>
        <v>5</v>
      </c>
      <c r="BP25" s="105">
        <f ca="1">IFERROR(IF(BP$16&gt;0,(
   MAX('2ª EVA'!BP25,'2ª EVA'!BQ25)*'2ª EVA'!BP$16 +
   '3ª EVA-solo'!BP25*'3ª EVA-solo'!BP$13
)
/('2ª EVA'!BP$16+'3ª EVA '!BP$13),""),"")</f>
        <v>5</v>
      </c>
      <c r="BQ25" s="122"/>
      <c r="BR25" s="105" t="str">
        <f>IFERROR(IF(BR$16&gt;0,(
   MAX('2ª EVA'!BR25,'2ª EVA'!BS25)*'2ª EVA'!BR$16 +
   '3ª EVA-solo'!BR25*'3ª EVA-solo'!BR$13
)
/('2ª EVA'!BR$16+'3ª EVA '!BR$13),""),"")</f>
        <v/>
      </c>
      <c r="BS25" s="122"/>
      <c r="BT25" s="105" t="str">
        <f>IFERROR(IF(BT$16&gt;0,(
   MAX('2ª EVA'!BT25,'2ª EVA'!BU25)*'2ª EVA'!BT$16 +
   '3ª EVA-solo'!BT25*'3ª EVA-solo'!BT$13
)
/('2ª EVA'!BT$16+'3ª EVA '!BT$13),""),"")</f>
        <v/>
      </c>
      <c r="BU25" s="122"/>
      <c r="BV25" s="105" t="str">
        <f>IFERROR(IF(BV$16&gt;0,(
   MAX('2ª EVA'!BV25,'2ª EVA'!BW25)*'2ª EVA'!BV$16 +
   '3ª EVA-solo'!BV25*'3ª EVA-solo'!BV$13
)
/('2ª EVA'!BV$16+'3ª EVA '!BV$13),""),"")</f>
        <v/>
      </c>
      <c r="BW25" s="122"/>
      <c r="BX25" s="105" t="str">
        <f>IFERROR(IF(BX$16&gt;0,(
   MAX('2ª EVA'!BX25,'2ª EVA'!BY25)*'2ª EVA'!BX$16 +
   '3ª EVA-solo'!BX25*'3ª EVA-solo'!BX$13
)
/('2ª EVA'!BX$16+'3ª EVA '!BX$13),""),"")</f>
        <v/>
      </c>
      <c r="BY25" s="122"/>
      <c r="BZ25" s="105" t="str">
        <f>IFERROR(IF(BZ$16&gt;0,(
   MAX('2ª EVA'!BZ25,'2ª EVA'!CA25)*'2ª EVA'!BZ$16 +
   '2ª EVA-solo'!BZ25*'2ª EVA-solo'!BZ$13
)
/('2ª EVA'!BZ$16+'3ª EVA '!BZ$13),""),"")</f>
        <v/>
      </c>
      <c r="CA25" s="122"/>
      <c r="CB25" s="136">
        <f t="shared" ca="1" si="51"/>
        <v>4.9999999999999991</v>
      </c>
    </row>
    <row r="26" spans="1:82" ht="17.399999999999999">
      <c r="A26" s="65" t="str">
        <v>Alumn 6</v>
      </c>
      <c r="B26" s="121">
        <f t="shared" ca="1" si="45"/>
        <v>5.9999999999999982</v>
      </c>
      <c r="C26" s="105">
        <f ca="1">IFERROR(IF(C$16&gt;0,(
   MAX('2ª EVA'!C26,'2ª EVA'!D26)*'2ª EVA'!C$16 +
   '3ª EVA-solo'!C26*'3ª EVA-solo'!C$13
)
/('2ª EVA'!C$16+'3ª EVA '!C$13),""),"")</f>
        <v>5.9999999999999982</v>
      </c>
      <c r="D26" s="122"/>
      <c r="E26" s="105">
        <f ca="1">IFERROR(IF(E$16&gt;0,(
   MAX('2ª EVA'!E26,'2ª EVA'!F26)*'2ª EVA'!E$16 +
   '3ª EVA-solo'!E26*'3ª EVA-solo'!E$13
)
/('2ª EVA'!E$16+'3ª EVA '!E$13),""),"")</f>
        <v>5.9999999999999991</v>
      </c>
      <c r="F26" s="122"/>
      <c r="G26" s="105">
        <f ca="1">IFERROR(IF(G$16&gt;0,(
   MAX('2ª EVA'!G26,'2ª EVA'!H26)*'2ª EVA'!G$16 +
   '3ª EVA-solo'!G26*'3ª EVA-solo'!G$13
)
/('2ª EVA'!G$16+'3ª EVA '!G$13),""),"")</f>
        <v>5.9999999999999991</v>
      </c>
      <c r="H26" s="122"/>
      <c r="I26" s="105">
        <f ca="1">IFERROR(IF(I$16&gt;0,(
   MAX('2ª EVA'!I26,'2ª EVA'!J26)*'2ª EVA'!I$16 +
   '3ª EVA-solo'!I26*'3ª EVA-solo'!I$13
)
/('2ª EVA'!I$16+'3ª EVA '!I$13),""),"")</f>
        <v>5.9999999999999991</v>
      </c>
      <c r="J26" s="122"/>
      <c r="K26" s="105">
        <f ca="1">IFERROR(IF(K$16&gt;0,(
   MAX('2ª EVA'!K26,'2ª EVA'!L26)*'2ª EVA'!K$16 +
   '3ª EVA-solo'!K26*'3ª EVA-solo'!K$13
)
/('2ª EVA'!K$16+'3ª EVA '!K$13),""),"")</f>
        <v>5.9999999999999982</v>
      </c>
      <c r="L26" s="122"/>
      <c r="M26" s="105" t="str">
        <f>IFERROR(IF(M$16&gt;0,(
   MAX('2ª EVA'!M26,'2ª EVA'!N26)*'2ª EVA'!M$16 +
   '3ª EVA-solo'!M26*'3ª EVA-solo'!M$13
)
/('2ª EVA'!M$16+'3ª EVA '!M$13),""),"")</f>
        <v/>
      </c>
      <c r="N26" s="122"/>
      <c r="O26" s="121">
        <f t="shared" ca="1" si="46"/>
        <v>6</v>
      </c>
      <c r="P26" s="105">
        <f ca="1">IFERROR(IF(P$16&gt;0,(
   MAX('2ª EVA'!P26,'2ª EVA'!Q26)*'2ª EVA'!P$16 +
   '3ª EVA-solo'!P26*'3ª EVA-solo'!P$13
)
/('2ª EVA'!P$16+'3ª EVA '!P$13),""),"")</f>
        <v>5.9999999999999982</v>
      </c>
      <c r="Q26" s="122"/>
      <c r="R26" s="105">
        <f ca="1">IFERROR(IF(R$16&gt;0,(
   MAX('2ª EVA'!R26,'2ª EVA'!S26)*'2ª EVA'!R$16 +
   '3ª EVA-solo'!R26*'3ª EVA-solo'!R$13
)
/('2ª EVA'!R$16+'3ª EVA '!R$13),""),"")</f>
        <v>5.9999999999999991</v>
      </c>
      <c r="S26" s="122"/>
      <c r="T26" s="105">
        <f ca="1">IFERROR(IF(T$16&gt;0,(
   MAX('2ª EVA'!T26,'2ª EVA'!U26)*'2ª EVA'!T$16 +
   '3ª EVA-solo'!T26*'3ª EVA-solo'!T$13
)
/('2ª EVA'!T$16+'3ª EVA '!T$13),""),"")</f>
        <v>6</v>
      </c>
      <c r="U26" s="122"/>
      <c r="V26" s="105">
        <f ca="1">IFERROR(IF(V$16&gt;0,(
   MAX('2ª EVA'!V26,'2ª EVA'!W26)*'2ª EVA'!V$16 +
   '3ª EVA-solo'!V26*'3ª EVA-solo'!V$13
)
/('2ª EVA'!V$16+'3ª EVA '!V$13),""),"")</f>
        <v>5.9999999999999991</v>
      </c>
      <c r="W26" s="122"/>
      <c r="X26" s="105">
        <f ca="1">IFERROR(IF(X$16&gt;0,(
   MAX('2ª EVA'!X26,'2ª EVA'!Y26)*'2ª EVA'!X$16 +
   '3ª EVA-solo'!X26*'3ª EVA-solo'!X$13
)
/('2ª EVA'!X$16+'3ª EVA '!X$13),""),"")</f>
        <v>5.9999999999999982</v>
      </c>
      <c r="Y26" s="122"/>
      <c r="Z26" s="105" t="str">
        <f>IFERROR(IF(Z$16&gt;0,(
   MAX('2ª EVA'!Z26,'2ª EVA'!AA26)*'2ª EVA'!Z$16 +
   '3ª EVA-solo'!Z26*'3ª EVA-solo'!Z$13
)
/('2ª EVA'!Z$16+'3ª EVA '!Z$13),""),"")</f>
        <v/>
      </c>
      <c r="AA26" s="122"/>
      <c r="AB26" s="121">
        <f t="shared" ca="1" si="47"/>
        <v>5.9999999999999982</v>
      </c>
      <c r="AC26" s="105">
        <f ca="1">IFERROR(IF(AC$16&gt;0,(
   MAX('2ª EVA'!AC26,'2ª EVA'!AD26)*'2ª EVA'!AC$16 +
   '3ª EVA-solo'!AC26*'3ª EVA-solo'!AC$13
)
/('2ª EVA'!AC$16+'3ª EVA '!AC$13),""),"")</f>
        <v>5.9999999999999991</v>
      </c>
      <c r="AD26" s="122"/>
      <c r="AE26" s="105" t="str">
        <f>IFERROR(IF(AE$16&gt;0,(
   MAX('2ª EVA'!AE26,'2ª EVA'!AF26)*'2ª EVA'!AE$16 +
   '3ª EVA-solo'!AE26*'3ª EVA-solo'!AE$13
)
/('2ª EVA'!AE$16+'3ª EVA '!AE$13),""),"")</f>
        <v/>
      </c>
      <c r="AF26" s="122"/>
      <c r="AG26" s="105">
        <f ca="1">IFERROR(IF(AG$16&gt;0,(
   MAX('2ª EVA'!AG26,'2ª EVA'!AH26)*'2ª EVA'!AG$16 +
   '3ª EVA-solo'!AG26*'3ª EVA-solo'!AG$13
)
/('2ª EVA'!AG$16+'3ª EVA '!AG$13),""),"")</f>
        <v>5.9999999999999982</v>
      </c>
      <c r="AH26" s="122"/>
      <c r="AI26" s="105">
        <f ca="1">IFERROR(IF(AI$16&gt;0,(
   MAX('2ª EVA'!AI26,'2ª EVA'!AJ26)*'2ª EVA'!AI$16 +
   '3ª EVA-solo'!AI26*'3ª EVA-solo'!AI$13
)
/('2ª EVA'!AI$16+'3ª EVA '!AI$13),""),"")</f>
        <v>5.9999999999999991</v>
      </c>
      <c r="AJ26" s="122"/>
      <c r="AK26" s="105">
        <f ca="1">IFERROR(IF(AK$16&gt;0,(
   MAX('2ª EVA'!AK26,'2ª EVA'!AL26)*'2ª EVA'!AK$16 +
   '3ª EVA-solo'!AK26*'3ª EVA-solo'!AK$13
)
/('2ª EVA'!AK$16+'3ª EVA '!AK$13),""),"")</f>
        <v>5.9999999999999982</v>
      </c>
      <c r="AL26" s="122"/>
      <c r="AM26" s="105" t="str">
        <f>IFERROR(IF(AM$16&gt;0,(
   MAX('2ª EVA'!AM26,'2ª EVA'!AN26)*'2ª EVA'!AM$16 +
   '3ª EVA-solo'!AM26*'3ª EVA-solo'!AM$13
)
/('2ª EVA'!AM$16+'3ª EVA '!AM$13),""),"")</f>
        <v/>
      </c>
      <c r="AN26" s="122"/>
      <c r="AO26" s="121">
        <f t="shared" ca="1" si="48"/>
        <v>6</v>
      </c>
      <c r="AP26" s="105">
        <f ca="1">IFERROR(IF(AP$16&gt;0,(
   MAX('2ª EVA'!AP26,'2ª EVA'!AQ26)*'2ª EVA'!AP$16 +
   '3ª EVA-solo'!AP26*'3ª EVA-solo'!AP$13
)
/('2ª EVA'!AP$16+'3ª EVA '!AP$13),""),"")</f>
        <v>5.9999999999999991</v>
      </c>
      <c r="AQ26" s="122"/>
      <c r="AR26" s="105">
        <f ca="1">IFERROR(IF(AR$16&gt;0,(
   MAX('2ª EVA'!AR26,'2ª EVA'!AS26)*'2ª EVA'!AR$16 +
   '3ª EVA-solo'!AR26*'3ª EVA-solo'!AR$13
)
/('2ª EVA'!AR$16+'3ª EVA '!AR$13),""),"")</f>
        <v>5.9999999999999991</v>
      </c>
      <c r="AS26" s="122"/>
      <c r="AT26" s="105">
        <f ca="1">IFERROR(IF(AT$16&gt;0,(
   MAX('2ª EVA'!AT26,'2ª EVA'!AU26)*'2ª EVA'!AT$16 +
   '3ª EVA-solo'!AT26*'3ª EVA-solo'!AT$13
)
/('2ª EVA'!AT$16+'3ª EVA '!AT$13),""),"")</f>
        <v>5.9999999999999991</v>
      </c>
      <c r="AU26" s="122"/>
      <c r="AV26" s="105">
        <f ca="1">IFERROR(IF(AV$16&gt;0,(
   MAX('2ª EVA'!AV26,'2ª EVA'!AW26)*'2ª EVA'!AV$16 +
   '3ª EVA-solo'!AV26*'3ª EVA-solo'!AV$13
)
/('2ª EVA'!AV$16+'3ª EVA '!AV$13),""),"")</f>
        <v>5.9999999999999991</v>
      </c>
      <c r="AW26" s="122"/>
      <c r="AX26" s="105">
        <f ca="1">IFERROR(IF(AX$16&gt;0,(
   MAX('2ª EVA'!AX26,'2ª EVA'!AY26)*'2ª EVA'!AX$16 +
   '3ª EVA-solo'!AX26*'3ª EVA-solo'!AX$13
)
/('2ª EVA'!AX$16+'3ª EVA '!AX$13),""),"")</f>
        <v>5.9999999999999991</v>
      </c>
      <c r="AY26" s="122"/>
      <c r="AZ26" s="105" t="str">
        <f>IFERROR(IF(AZ$16&gt;0,(
   MAX('2ª EVA'!AZ26,'2ª EVA'!BA26)*'2ª EVA'!AZ$16 +
   '3ª EVA-solo'!AZ26*'3ª EVA-solo'!AZ$13
)
/('2ª EVA'!AZ$16+'3ª EVA '!AZ$13),""),"")</f>
        <v/>
      </c>
      <c r="BA26" s="122"/>
      <c r="BB26" s="121">
        <f t="shared" ca="1" si="49"/>
        <v>5.9999999999999982</v>
      </c>
      <c r="BC26" s="105">
        <f ca="1">IFERROR(IF(BC$16&gt;0,(
   MAX('2ª EVA'!BC26,'2ª EVA'!BD26)*'2ª EVA'!BC$16 +
   '3ª EVA-solo'!BC26*'3ª EVA-solo'!BC$13
)
/('2ª EVA'!BC$16+'3ª EVA '!BC$13),""),"")</f>
        <v>5.9999999999999991</v>
      </c>
      <c r="BD26" s="122"/>
      <c r="BE26" s="105">
        <f ca="1">IFERROR(IF(BE$16&gt;0,(
   MAX('2ª EVA'!BE26,'2ª EVA'!BF26)*'2ª EVA'!BE$16 +
   '3ª EVA-solo'!BE26*'3ª EVA-solo'!BE$13
)
/('2ª EVA'!BE$16+'3ª EVA '!BE$13),""),"")</f>
        <v>5.9999999999999991</v>
      </c>
      <c r="BF26" s="122"/>
      <c r="BG26" s="105">
        <f ca="1">IFERROR(IF(BG$16&gt;0,(
   MAX('2ª EVA'!BG26,'2ª EVA'!BH26)*'2ª EVA'!BG$16 +
   '3ª EVA-solo'!BG26*'3ª EVA-solo'!BG$13
)
/('2ª EVA'!BG$16+'3ª EVA '!BG$13),""),"")</f>
        <v>5.9999999999999991</v>
      </c>
      <c r="BH26" s="122"/>
      <c r="BI26" s="105">
        <f ca="1">IFERROR(IF(BI$16&gt;0,(
   MAX('2ª EVA'!BI26,'2ª EVA'!BJ26)*'2ª EVA'!BI$16 +
   '3ª EVA-solo'!BI26*'3ª EVA-solo'!BI$13
)
/('2ª EVA'!BI$16+'3ª EVA '!BI$13),""),"")</f>
        <v>6</v>
      </c>
      <c r="BJ26" s="122"/>
      <c r="BK26" s="105" t="str">
        <f>IFERROR(IF(BK$16&gt;0,(
   MAX('2ª EVA'!BK26,'2ª EVA'!BL26)*'2ª EVA'!BK$16 +
   '3ª EVA-solo'!BK26*'3ª EVA-solo'!BK$13
)
/('2ª EVA'!BK$16+'3ª EVA '!BK$13),""),"")</f>
        <v/>
      </c>
      <c r="BL26" s="122"/>
      <c r="BM26" s="105" t="str">
        <f>IFERROR(IF(BM$16&gt;0,(
   MAX('2ª EVA'!BM26,'2ª EVA'!BN26)*'2ª EVA'!BM$16 +
   '3ª EVA-solo'!BM26*'3ª EVA-solo'!BM$13
)
/('2ª EVA'!BM$16+'3ª EVA '!BM$13),""),"")</f>
        <v/>
      </c>
      <c r="BN26" s="122"/>
      <c r="BO26" s="121">
        <f t="shared" ca="1" si="50"/>
        <v>5.9999999999999991</v>
      </c>
      <c r="BP26" s="105">
        <f ca="1">IFERROR(IF(BP$16&gt;0,(
   MAX('2ª EVA'!BP26,'2ª EVA'!BQ26)*'2ª EVA'!BP$16 +
   '3ª EVA-solo'!BP26*'3ª EVA-solo'!BP$13
)
/('2ª EVA'!BP$16+'3ª EVA '!BP$13),""),"")</f>
        <v>5.9999999999999991</v>
      </c>
      <c r="BQ26" s="122"/>
      <c r="BR26" s="105" t="str">
        <f>IFERROR(IF(BR$16&gt;0,(
   MAX('2ª EVA'!BR26,'2ª EVA'!BS26)*'2ª EVA'!BR$16 +
   '3ª EVA-solo'!BR26*'3ª EVA-solo'!BR$13
)
/('2ª EVA'!BR$16+'3ª EVA '!BR$13),""),"")</f>
        <v/>
      </c>
      <c r="BS26" s="122"/>
      <c r="BT26" s="105" t="str">
        <f>IFERROR(IF(BT$16&gt;0,(
   MAX('2ª EVA'!BT26,'2ª EVA'!BU26)*'2ª EVA'!BT$16 +
   '3ª EVA-solo'!BT26*'3ª EVA-solo'!BT$13
)
/('2ª EVA'!BT$16+'3ª EVA '!BT$13),""),"")</f>
        <v/>
      </c>
      <c r="BU26" s="122"/>
      <c r="BV26" s="105" t="str">
        <f>IFERROR(IF(BV$16&gt;0,(
   MAX('2ª EVA'!BV26,'2ª EVA'!BW26)*'2ª EVA'!BV$16 +
   '3ª EVA-solo'!BV26*'3ª EVA-solo'!BV$13
)
/('2ª EVA'!BV$16+'3ª EVA '!BV$13),""),"")</f>
        <v/>
      </c>
      <c r="BW26" s="122"/>
      <c r="BX26" s="105" t="str">
        <f>IFERROR(IF(BX$16&gt;0,(
   MAX('2ª EVA'!BX26,'2ª EVA'!BY26)*'2ª EVA'!BX$16 +
   '3ª EVA-solo'!BX26*'3ª EVA-solo'!BX$13
)
/('2ª EVA'!BX$16+'3ª EVA '!BX$13),""),"")</f>
        <v/>
      </c>
      <c r="BY26" s="122"/>
      <c r="BZ26" s="105" t="str">
        <f>IFERROR(IF(BZ$16&gt;0,(
   MAX('2ª EVA'!BZ26,'2ª EVA'!CA26)*'2ª EVA'!BZ$16 +
   '2ª EVA-solo'!BZ26*'2ª EVA-solo'!BZ$13
)
/('2ª EVA'!BZ$16+'3ª EVA '!BZ$13),""),"")</f>
        <v/>
      </c>
      <c r="CA26" s="122"/>
      <c r="CB26" s="136">
        <f t="shared" ca="1" si="51"/>
        <v>5.9999999999999973</v>
      </c>
    </row>
    <row r="27" spans="1:82" ht="17.399999999999999">
      <c r="A27" s="65" t="str">
        <v>Alumn 7</v>
      </c>
      <c r="B27" s="121">
        <f t="shared" ca="1" si="45"/>
        <v>6.9999999999999982</v>
      </c>
      <c r="C27" s="105">
        <f ca="1">IFERROR(IF(C$16&gt;0,(
   MAX('2ª EVA'!C27,'2ª EVA'!D27)*'2ª EVA'!C$16 +
   '3ª EVA-solo'!C27*'3ª EVA-solo'!C$13
)
/('2ª EVA'!C$16+'3ª EVA '!C$13),""),"")</f>
        <v>6.9999999999999982</v>
      </c>
      <c r="D27" s="122"/>
      <c r="E27" s="105">
        <f ca="1">IFERROR(IF(E$16&gt;0,(
   MAX('2ª EVA'!E27,'2ª EVA'!F27)*'2ª EVA'!E$16 +
   '3ª EVA-solo'!E27*'3ª EVA-solo'!E$13
)
/('2ª EVA'!E$16+'3ª EVA '!E$13),""),"")</f>
        <v>6.9999999999999991</v>
      </c>
      <c r="F27" s="122"/>
      <c r="G27" s="105">
        <f ca="1">IFERROR(IF(G$16&gt;0,(
   MAX('2ª EVA'!G27,'2ª EVA'!H27)*'2ª EVA'!G$16 +
   '3ª EVA-solo'!G27*'3ª EVA-solo'!G$13
)
/('2ª EVA'!G$16+'3ª EVA '!G$13),""),"")</f>
        <v>6.9999999999999991</v>
      </c>
      <c r="H27" s="122"/>
      <c r="I27" s="105">
        <f ca="1">IFERROR(IF(I$16&gt;0,(
   MAX('2ª EVA'!I27,'2ª EVA'!J27)*'2ª EVA'!I$16 +
   '3ª EVA-solo'!I27*'3ª EVA-solo'!I$13
)
/('2ª EVA'!I$16+'3ª EVA '!I$13),""),"")</f>
        <v>6.9999999999999991</v>
      </c>
      <c r="J27" s="122"/>
      <c r="K27" s="105">
        <f ca="1">IFERROR(IF(K$16&gt;0,(
   MAX('2ª EVA'!K27,'2ª EVA'!L27)*'2ª EVA'!K$16 +
   '3ª EVA-solo'!K27*'3ª EVA-solo'!K$13
)
/('2ª EVA'!K$16+'3ª EVA '!K$13),""),"")</f>
        <v>6.9999999999999982</v>
      </c>
      <c r="L27" s="122"/>
      <c r="M27" s="105" t="str">
        <f>IFERROR(IF(M$16&gt;0,(
   MAX('2ª EVA'!M27,'2ª EVA'!N27)*'2ª EVA'!M$16 +
   '3ª EVA-solo'!M27*'3ª EVA-solo'!M$13
)
/('2ª EVA'!M$16+'3ª EVA '!M$13),""),"")</f>
        <v/>
      </c>
      <c r="N27" s="122"/>
      <c r="O27" s="121">
        <f t="shared" ca="1" si="46"/>
        <v>7.0000000000000009</v>
      </c>
      <c r="P27" s="105">
        <f ca="1">IFERROR(IF(P$16&gt;0,(
   MAX('2ª EVA'!P27,'2ª EVA'!Q27)*'2ª EVA'!P$16 +
   '3ª EVA-solo'!P27*'3ª EVA-solo'!P$13
)
/('2ª EVA'!P$16+'3ª EVA '!P$13),""),"")</f>
        <v>6.9999999999999982</v>
      </c>
      <c r="Q27" s="122"/>
      <c r="R27" s="105">
        <f ca="1">IFERROR(IF(R$16&gt;0,(
   MAX('2ª EVA'!R27,'2ª EVA'!S27)*'2ª EVA'!R$16 +
   '3ª EVA-solo'!R27*'3ª EVA-solo'!R$13
)
/('2ª EVA'!R$16+'3ª EVA '!R$13),""),"")</f>
        <v>6.9999999999999991</v>
      </c>
      <c r="S27" s="122"/>
      <c r="T27" s="105">
        <f ca="1">IFERROR(IF(T$16&gt;0,(
   MAX('2ª EVA'!T27,'2ª EVA'!U27)*'2ª EVA'!T$16 +
   '3ª EVA-solo'!T27*'3ª EVA-solo'!T$13
)
/('2ª EVA'!T$16+'3ª EVA '!T$13),""),"")</f>
        <v>7</v>
      </c>
      <c r="U27" s="122"/>
      <c r="V27" s="105">
        <f ca="1">IFERROR(IF(V$16&gt;0,(
   MAX('2ª EVA'!V27,'2ª EVA'!W27)*'2ª EVA'!V$16 +
   '3ª EVA-solo'!V27*'3ª EVA-solo'!V$13
)
/('2ª EVA'!V$16+'3ª EVA '!V$13),""),"")</f>
        <v>6.9999999999999991</v>
      </c>
      <c r="W27" s="122"/>
      <c r="X27" s="105">
        <f ca="1">IFERROR(IF(X$16&gt;0,(
   MAX('2ª EVA'!X27,'2ª EVA'!Y27)*'2ª EVA'!X$16 +
   '3ª EVA-solo'!X27*'3ª EVA-solo'!X$13
)
/('2ª EVA'!X$16+'3ª EVA '!X$13),""),"")</f>
        <v>6.9999999999999982</v>
      </c>
      <c r="Y27" s="122"/>
      <c r="Z27" s="105" t="str">
        <f>IFERROR(IF(Z$16&gt;0,(
   MAX('2ª EVA'!Z27,'2ª EVA'!AA27)*'2ª EVA'!Z$16 +
   '3ª EVA-solo'!Z27*'3ª EVA-solo'!Z$13
)
/('2ª EVA'!Z$16+'3ª EVA '!Z$13),""),"")</f>
        <v/>
      </c>
      <c r="AA27" s="122"/>
      <c r="AB27" s="121">
        <f t="shared" ca="1" si="47"/>
        <v>6.9999999999999982</v>
      </c>
      <c r="AC27" s="105">
        <f ca="1">IFERROR(IF(AC$16&gt;0,(
   MAX('2ª EVA'!AC27,'2ª EVA'!AD27)*'2ª EVA'!AC$16 +
   '3ª EVA-solo'!AC27*'3ª EVA-solo'!AC$13
)
/('2ª EVA'!AC$16+'3ª EVA '!AC$13),""),"")</f>
        <v>6.9999999999999991</v>
      </c>
      <c r="AD27" s="122"/>
      <c r="AE27" s="105" t="str">
        <f>IFERROR(IF(AE$16&gt;0,(
   MAX('2ª EVA'!AE27,'2ª EVA'!AF27)*'2ª EVA'!AE$16 +
   '3ª EVA-solo'!AE27*'3ª EVA-solo'!AE$13
)
/('2ª EVA'!AE$16+'3ª EVA '!AE$13),""),"")</f>
        <v/>
      </c>
      <c r="AF27" s="122"/>
      <c r="AG27" s="105">
        <f ca="1">IFERROR(IF(AG$16&gt;0,(
   MAX('2ª EVA'!AG27,'2ª EVA'!AH27)*'2ª EVA'!AG$16 +
   '3ª EVA-solo'!AG27*'3ª EVA-solo'!AG$13
)
/('2ª EVA'!AG$16+'3ª EVA '!AG$13),""),"")</f>
        <v>6.9999999999999982</v>
      </c>
      <c r="AH27" s="122"/>
      <c r="AI27" s="105">
        <f ca="1">IFERROR(IF(AI$16&gt;0,(
   MAX('2ª EVA'!AI27,'2ª EVA'!AJ27)*'2ª EVA'!AI$16 +
   '3ª EVA-solo'!AI27*'3ª EVA-solo'!AI$13
)
/('2ª EVA'!AI$16+'3ª EVA '!AI$13),""),"")</f>
        <v>6.9999999999999991</v>
      </c>
      <c r="AJ27" s="122"/>
      <c r="AK27" s="105">
        <f ca="1">IFERROR(IF(AK$16&gt;0,(
   MAX('2ª EVA'!AK27,'2ª EVA'!AL27)*'2ª EVA'!AK$16 +
   '3ª EVA-solo'!AK27*'3ª EVA-solo'!AK$13
)
/('2ª EVA'!AK$16+'3ª EVA '!AK$13),""),"")</f>
        <v>6.9999999999999982</v>
      </c>
      <c r="AL27" s="122"/>
      <c r="AM27" s="105" t="str">
        <f>IFERROR(IF(AM$16&gt;0,(
   MAX('2ª EVA'!AM27,'2ª EVA'!AN27)*'2ª EVA'!AM$16 +
   '3ª EVA-solo'!AM27*'3ª EVA-solo'!AM$13
)
/('2ª EVA'!AM$16+'3ª EVA '!AM$13),""),"")</f>
        <v/>
      </c>
      <c r="AN27" s="122"/>
      <c r="AO27" s="121">
        <f t="shared" ca="1" si="48"/>
        <v>7</v>
      </c>
      <c r="AP27" s="105">
        <f ca="1">IFERROR(IF(AP$16&gt;0,(
   MAX('2ª EVA'!AP27,'2ª EVA'!AQ27)*'2ª EVA'!AP$16 +
   '3ª EVA-solo'!AP27*'3ª EVA-solo'!AP$13
)
/('2ª EVA'!AP$16+'3ª EVA '!AP$13),""),"")</f>
        <v>6.9999999999999991</v>
      </c>
      <c r="AQ27" s="122"/>
      <c r="AR27" s="105">
        <f ca="1">IFERROR(IF(AR$16&gt;0,(
   MAX('2ª EVA'!AR27,'2ª EVA'!AS27)*'2ª EVA'!AR$16 +
   '3ª EVA-solo'!AR27*'3ª EVA-solo'!AR$13
)
/('2ª EVA'!AR$16+'3ª EVA '!AR$13),""),"")</f>
        <v>6.9999999999999991</v>
      </c>
      <c r="AS27" s="122"/>
      <c r="AT27" s="105">
        <f ca="1">IFERROR(IF(AT$16&gt;0,(
   MAX('2ª EVA'!AT27,'2ª EVA'!AU27)*'2ª EVA'!AT$16 +
   '3ª EVA-solo'!AT27*'3ª EVA-solo'!AT$13
)
/('2ª EVA'!AT$16+'3ª EVA '!AT$13),""),"")</f>
        <v>6.9999999999999991</v>
      </c>
      <c r="AU27" s="122"/>
      <c r="AV27" s="105">
        <f ca="1">IFERROR(IF(AV$16&gt;0,(
   MAX('2ª EVA'!AV27,'2ª EVA'!AW27)*'2ª EVA'!AV$16 +
   '3ª EVA-solo'!AV27*'3ª EVA-solo'!AV$13
)
/('2ª EVA'!AV$16+'3ª EVA '!AV$13),""),"")</f>
        <v>6.9999999999999991</v>
      </c>
      <c r="AW27" s="122"/>
      <c r="AX27" s="105">
        <f ca="1">IFERROR(IF(AX$16&gt;0,(
   MAX('2ª EVA'!AX27,'2ª EVA'!AY27)*'2ª EVA'!AX$16 +
   '3ª EVA-solo'!AX27*'3ª EVA-solo'!AX$13
)
/('2ª EVA'!AX$16+'3ª EVA '!AX$13),""),"")</f>
        <v>6.9999999999999991</v>
      </c>
      <c r="AY27" s="122"/>
      <c r="AZ27" s="105" t="str">
        <f>IFERROR(IF(AZ$16&gt;0,(
   MAX('2ª EVA'!AZ27,'2ª EVA'!BA27)*'2ª EVA'!AZ$16 +
   '3ª EVA-solo'!AZ27*'3ª EVA-solo'!AZ$13
)
/('2ª EVA'!AZ$16+'3ª EVA '!AZ$13),""),"")</f>
        <v/>
      </c>
      <c r="BA27" s="122"/>
      <c r="BB27" s="121">
        <f t="shared" ca="1" si="49"/>
        <v>6.9999999999999982</v>
      </c>
      <c r="BC27" s="105">
        <f ca="1">IFERROR(IF(BC$16&gt;0,(
   MAX('2ª EVA'!BC27,'2ª EVA'!BD27)*'2ª EVA'!BC$16 +
   '3ª EVA-solo'!BC27*'3ª EVA-solo'!BC$13
)
/('2ª EVA'!BC$16+'3ª EVA '!BC$13),""),"")</f>
        <v>6.9999999999999991</v>
      </c>
      <c r="BD27" s="122"/>
      <c r="BE27" s="105">
        <f ca="1">IFERROR(IF(BE$16&gt;0,(
   MAX('2ª EVA'!BE27,'2ª EVA'!BF27)*'2ª EVA'!BE$16 +
   '3ª EVA-solo'!BE27*'3ª EVA-solo'!BE$13
)
/('2ª EVA'!BE$16+'3ª EVA '!BE$13),""),"")</f>
        <v>6.9999999999999991</v>
      </c>
      <c r="BF27" s="122"/>
      <c r="BG27" s="105">
        <f ca="1">IFERROR(IF(BG$16&gt;0,(
   MAX('2ª EVA'!BG27,'2ª EVA'!BH27)*'2ª EVA'!BG$16 +
   '3ª EVA-solo'!BG27*'3ª EVA-solo'!BG$13
)
/('2ª EVA'!BG$16+'3ª EVA '!BG$13),""),"")</f>
        <v>6.9999999999999991</v>
      </c>
      <c r="BH27" s="122"/>
      <c r="BI27" s="105">
        <f ca="1">IFERROR(IF(BI$16&gt;0,(
   MAX('2ª EVA'!BI27,'2ª EVA'!BJ27)*'2ª EVA'!BI$16 +
   '3ª EVA-solo'!BI27*'3ª EVA-solo'!BI$13
)
/('2ª EVA'!BI$16+'3ª EVA '!BI$13),""),"")</f>
        <v>7.0000000000000009</v>
      </c>
      <c r="BJ27" s="122"/>
      <c r="BK27" s="105" t="str">
        <f>IFERROR(IF(BK$16&gt;0,(
   MAX('2ª EVA'!BK27,'2ª EVA'!BL27)*'2ª EVA'!BK$16 +
   '3ª EVA-solo'!BK27*'3ª EVA-solo'!BK$13
)
/('2ª EVA'!BK$16+'3ª EVA '!BK$13),""),"")</f>
        <v/>
      </c>
      <c r="BL27" s="122"/>
      <c r="BM27" s="105" t="str">
        <f>IFERROR(IF(BM$16&gt;0,(
   MAX('2ª EVA'!BM27,'2ª EVA'!BN27)*'2ª EVA'!BM$16 +
   '3ª EVA-solo'!BM27*'3ª EVA-solo'!BM$13
)
/('2ª EVA'!BM$16+'3ª EVA '!BM$13),""),"")</f>
        <v/>
      </c>
      <c r="BN27" s="122"/>
      <c r="BO27" s="121">
        <f t="shared" ca="1" si="50"/>
        <v>6.9999999999999991</v>
      </c>
      <c r="BP27" s="105">
        <f ca="1">IFERROR(IF(BP$16&gt;0,(
   MAX('2ª EVA'!BP27,'2ª EVA'!BQ27)*'2ª EVA'!BP$16 +
   '3ª EVA-solo'!BP27*'3ª EVA-solo'!BP$13
)
/('2ª EVA'!BP$16+'3ª EVA '!BP$13),""),"")</f>
        <v>6.9999999999999991</v>
      </c>
      <c r="BQ27" s="122"/>
      <c r="BR27" s="105" t="str">
        <f>IFERROR(IF(BR$16&gt;0,(
   MAX('2ª EVA'!BR27,'2ª EVA'!BS27)*'2ª EVA'!BR$16 +
   '3ª EVA-solo'!BR27*'3ª EVA-solo'!BR$13
)
/('2ª EVA'!BR$16+'3ª EVA '!BR$13),""),"")</f>
        <v/>
      </c>
      <c r="BS27" s="122"/>
      <c r="BT27" s="105" t="str">
        <f>IFERROR(IF(BT$16&gt;0,(
   MAX('2ª EVA'!BT27,'2ª EVA'!BU27)*'2ª EVA'!BT$16 +
   '3ª EVA-solo'!BT27*'3ª EVA-solo'!BT$13
)
/('2ª EVA'!BT$16+'3ª EVA '!BT$13),""),"")</f>
        <v/>
      </c>
      <c r="BU27" s="122"/>
      <c r="BV27" s="105" t="str">
        <f>IFERROR(IF(BV$16&gt;0,(
   MAX('2ª EVA'!BV27,'2ª EVA'!BW27)*'2ª EVA'!BV$16 +
   '3ª EVA-solo'!BV27*'3ª EVA-solo'!BV$13
)
/('2ª EVA'!BV$16+'3ª EVA '!BV$13),""),"")</f>
        <v/>
      </c>
      <c r="BW27" s="122"/>
      <c r="BX27" s="105" t="str">
        <f>IFERROR(IF(BX$16&gt;0,(
   MAX('2ª EVA'!BX27,'2ª EVA'!BY27)*'2ª EVA'!BX$16 +
   '3ª EVA-solo'!BX27*'3ª EVA-solo'!BX$13
)
/('2ª EVA'!BX$16+'3ª EVA '!BX$13),""),"")</f>
        <v/>
      </c>
      <c r="BY27" s="122"/>
      <c r="BZ27" s="105" t="str">
        <f>IFERROR(IF(BZ$16&gt;0,(
   MAX('2ª EVA'!BZ27,'2ª EVA'!CA27)*'2ª EVA'!BZ$16 +
   '2ª EVA-solo'!BZ27*'2ª EVA-solo'!BZ$13
)
/('2ª EVA'!BZ$16+'3ª EVA '!BZ$13),""),"")</f>
        <v/>
      </c>
      <c r="CA27" s="122"/>
      <c r="CB27" s="136">
        <f t="shared" ca="1" si="51"/>
        <v>6.9999999999999973</v>
      </c>
    </row>
    <row r="28" spans="1:82" ht="17.399999999999999">
      <c r="A28" s="65" t="str">
        <v>Alumn 8</v>
      </c>
      <c r="B28" s="121">
        <f t="shared" ca="1" si="45"/>
        <v>8</v>
      </c>
      <c r="C28" s="105">
        <f ca="1">IFERROR(IF(C$16&gt;0,(
   MAX('2ª EVA'!C28,'2ª EVA'!D28)*'2ª EVA'!C$16 +
   '3ª EVA-solo'!C28*'3ª EVA-solo'!C$13
)
/('2ª EVA'!C$16+'3ª EVA '!C$13),""),"")</f>
        <v>8</v>
      </c>
      <c r="D28" s="122"/>
      <c r="E28" s="105">
        <f ca="1">IFERROR(IF(E$16&gt;0,(
   MAX('2ª EVA'!E28,'2ª EVA'!F28)*'2ª EVA'!E$16 +
   '3ª EVA-solo'!E28*'3ª EVA-solo'!E$13
)
/('2ª EVA'!E$16+'3ª EVA '!E$13),""),"")</f>
        <v>8</v>
      </c>
      <c r="F28" s="122"/>
      <c r="G28" s="105">
        <f ca="1">IFERROR(IF(G$16&gt;0,(
   MAX('2ª EVA'!G28,'2ª EVA'!H28)*'2ª EVA'!G$16 +
   '3ª EVA-solo'!G28*'3ª EVA-solo'!G$13
)
/('2ª EVA'!G$16+'3ª EVA '!G$13),""),"")</f>
        <v>8</v>
      </c>
      <c r="H28" s="122"/>
      <c r="I28" s="105">
        <f ca="1">IFERROR(IF(I$16&gt;0,(
   MAX('2ª EVA'!I28,'2ª EVA'!J28)*'2ª EVA'!I$16 +
   '3ª EVA-solo'!I28*'3ª EVA-solo'!I$13
)
/('2ª EVA'!I$16+'3ª EVA '!I$13),""),"")</f>
        <v>8</v>
      </c>
      <c r="J28" s="122"/>
      <c r="K28" s="105">
        <f ca="1">IFERROR(IF(K$16&gt;0,(
   MAX('2ª EVA'!K28,'2ª EVA'!L28)*'2ª EVA'!K$16 +
   '3ª EVA-solo'!K28*'3ª EVA-solo'!K$13
)
/('2ª EVA'!K$16+'3ª EVA '!K$13),""),"")</f>
        <v>8</v>
      </c>
      <c r="L28" s="122"/>
      <c r="M28" s="105" t="str">
        <f>IFERROR(IF(M$16&gt;0,(
   MAX('2ª EVA'!M28,'2ª EVA'!N28)*'2ª EVA'!M$16 +
   '3ª EVA-solo'!M28*'3ª EVA-solo'!M$13
)
/('2ª EVA'!M$16+'3ª EVA '!M$13),""),"")</f>
        <v/>
      </c>
      <c r="N28" s="122"/>
      <c r="O28" s="121">
        <f t="shared" ca="1" si="46"/>
        <v>8</v>
      </c>
      <c r="P28" s="105">
        <f ca="1">IFERROR(IF(P$16&gt;0,(
   MAX('2ª EVA'!P28,'2ª EVA'!Q28)*'2ª EVA'!P$16 +
   '3ª EVA-solo'!P28*'3ª EVA-solo'!P$13
)
/('2ª EVA'!P$16+'3ª EVA '!P$13),""),"")</f>
        <v>8</v>
      </c>
      <c r="Q28" s="122"/>
      <c r="R28" s="105">
        <f ca="1">IFERROR(IF(R$16&gt;0,(
   MAX('2ª EVA'!R28,'2ª EVA'!S28)*'2ª EVA'!R$16 +
   '3ª EVA-solo'!R28*'3ª EVA-solo'!R$13
)
/('2ª EVA'!R$16+'3ª EVA '!R$13),""),"")</f>
        <v>8</v>
      </c>
      <c r="S28" s="122"/>
      <c r="T28" s="105">
        <f ca="1">IFERROR(IF(T$16&gt;0,(
   MAX('2ª EVA'!T28,'2ª EVA'!U28)*'2ª EVA'!T$16 +
   '3ª EVA-solo'!T28*'3ª EVA-solo'!T$13
)
/('2ª EVA'!T$16+'3ª EVA '!T$13),""),"")</f>
        <v>8</v>
      </c>
      <c r="U28" s="122"/>
      <c r="V28" s="105">
        <f ca="1">IFERROR(IF(V$16&gt;0,(
   MAX('2ª EVA'!V28,'2ª EVA'!W28)*'2ª EVA'!V$16 +
   '3ª EVA-solo'!V28*'3ª EVA-solo'!V$13
)
/('2ª EVA'!V$16+'3ª EVA '!V$13),""),"")</f>
        <v>8</v>
      </c>
      <c r="W28" s="122"/>
      <c r="X28" s="105">
        <f ca="1">IFERROR(IF(X$16&gt;0,(
   MAX('2ª EVA'!X28,'2ª EVA'!Y28)*'2ª EVA'!X$16 +
   '3ª EVA-solo'!X28*'3ª EVA-solo'!X$13
)
/('2ª EVA'!X$16+'3ª EVA '!X$13),""),"")</f>
        <v>8</v>
      </c>
      <c r="Y28" s="122"/>
      <c r="Z28" s="105" t="str">
        <f>IFERROR(IF(Z$16&gt;0,(
   MAX('2ª EVA'!Z28,'2ª EVA'!AA28)*'2ª EVA'!Z$16 +
   '3ª EVA-solo'!Z28*'3ª EVA-solo'!Z$13
)
/('2ª EVA'!Z$16+'3ª EVA '!Z$13),""),"")</f>
        <v/>
      </c>
      <c r="AA28" s="122"/>
      <c r="AB28" s="121">
        <f t="shared" ca="1" si="47"/>
        <v>8</v>
      </c>
      <c r="AC28" s="105">
        <f ca="1">IFERROR(IF(AC$16&gt;0,(
   MAX('2ª EVA'!AC28,'2ª EVA'!AD28)*'2ª EVA'!AC$16 +
   '3ª EVA-solo'!AC28*'3ª EVA-solo'!AC$13
)
/('2ª EVA'!AC$16+'3ª EVA '!AC$13),""),"")</f>
        <v>8</v>
      </c>
      <c r="AD28" s="122"/>
      <c r="AE28" s="105" t="str">
        <f>IFERROR(IF(AE$16&gt;0,(
   MAX('2ª EVA'!AE28,'2ª EVA'!AF28)*'2ª EVA'!AE$16 +
   '3ª EVA-solo'!AE28*'3ª EVA-solo'!AE$13
)
/('2ª EVA'!AE$16+'3ª EVA '!AE$13),""),"")</f>
        <v/>
      </c>
      <c r="AF28" s="122"/>
      <c r="AG28" s="105">
        <f ca="1">IFERROR(IF(AG$16&gt;0,(
   MAX('2ª EVA'!AG28,'2ª EVA'!AH28)*'2ª EVA'!AG$16 +
   '3ª EVA-solo'!AG28*'3ª EVA-solo'!AG$13
)
/('2ª EVA'!AG$16+'3ª EVA '!AG$13),""),"")</f>
        <v>8</v>
      </c>
      <c r="AH28" s="122"/>
      <c r="AI28" s="105">
        <f ca="1">IFERROR(IF(AI$16&gt;0,(
   MAX('2ª EVA'!AI28,'2ª EVA'!AJ28)*'2ª EVA'!AI$16 +
   '3ª EVA-solo'!AI28*'3ª EVA-solo'!AI$13
)
/('2ª EVA'!AI$16+'3ª EVA '!AI$13),""),"")</f>
        <v>8</v>
      </c>
      <c r="AJ28" s="122"/>
      <c r="AK28" s="105">
        <f ca="1">IFERROR(IF(AK$16&gt;0,(
   MAX('2ª EVA'!AK28,'2ª EVA'!AL28)*'2ª EVA'!AK$16 +
   '3ª EVA-solo'!AK28*'3ª EVA-solo'!AK$13
)
/('2ª EVA'!AK$16+'3ª EVA '!AK$13),""),"")</f>
        <v>8</v>
      </c>
      <c r="AL28" s="122"/>
      <c r="AM28" s="105" t="str">
        <f>IFERROR(IF(AM$16&gt;0,(
   MAX('2ª EVA'!AM28,'2ª EVA'!AN28)*'2ª EVA'!AM$16 +
   '3ª EVA-solo'!AM28*'3ª EVA-solo'!AM$13
)
/('2ª EVA'!AM$16+'3ª EVA '!AM$13),""),"")</f>
        <v/>
      </c>
      <c r="AN28" s="122"/>
      <c r="AO28" s="121">
        <f t="shared" ca="1" si="48"/>
        <v>8</v>
      </c>
      <c r="AP28" s="105">
        <f ca="1">IFERROR(IF(AP$16&gt;0,(
   MAX('2ª EVA'!AP28,'2ª EVA'!AQ28)*'2ª EVA'!AP$16 +
   '3ª EVA-solo'!AP28*'3ª EVA-solo'!AP$13
)
/('2ª EVA'!AP$16+'3ª EVA '!AP$13),""),"")</f>
        <v>8</v>
      </c>
      <c r="AQ28" s="122"/>
      <c r="AR28" s="105">
        <f ca="1">IFERROR(IF(AR$16&gt;0,(
   MAX('2ª EVA'!AR28,'2ª EVA'!AS28)*'2ª EVA'!AR$16 +
   '3ª EVA-solo'!AR28*'3ª EVA-solo'!AR$13
)
/('2ª EVA'!AR$16+'3ª EVA '!AR$13),""),"")</f>
        <v>8</v>
      </c>
      <c r="AS28" s="122"/>
      <c r="AT28" s="105">
        <f ca="1">IFERROR(IF(AT$16&gt;0,(
   MAX('2ª EVA'!AT28,'2ª EVA'!AU28)*'2ª EVA'!AT$16 +
   '3ª EVA-solo'!AT28*'3ª EVA-solo'!AT$13
)
/('2ª EVA'!AT$16+'3ª EVA '!AT$13),""),"")</f>
        <v>8</v>
      </c>
      <c r="AU28" s="122"/>
      <c r="AV28" s="105">
        <f ca="1">IFERROR(IF(AV$16&gt;0,(
   MAX('2ª EVA'!AV28,'2ª EVA'!AW28)*'2ª EVA'!AV$16 +
   '3ª EVA-solo'!AV28*'3ª EVA-solo'!AV$13
)
/('2ª EVA'!AV$16+'3ª EVA '!AV$13),""),"")</f>
        <v>8</v>
      </c>
      <c r="AW28" s="122"/>
      <c r="AX28" s="105">
        <f ca="1">IFERROR(IF(AX$16&gt;0,(
   MAX('2ª EVA'!AX28,'2ª EVA'!AY28)*'2ª EVA'!AX$16 +
   '3ª EVA-solo'!AX28*'3ª EVA-solo'!AX$13
)
/('2ª EVA'!AX$16+'3ª EVA '!AX$13),""),"")</f>
        <v>8</v>
      </c>
      <c r="AY28" s="122"/>
      <c r="AZ28" s="105" t="str">
        <f>IFERROR(IF(AZ$16&gt;0,(
   MAX('2ª EVA'!AZ28,'2ª EVA'!BA28)*'2ª EVA'!AZ$16 +
   '3ª EVA-solo'!AZ28*'3ª EVA-solo'!AZ$13
)
/('2ª EVA'!AZ$16+'3ª EVA '!AZ$13),""),"")</f>
        <v/>
      </c>
      <c r="BA28" s="122"/>
      <c r="BB28" s="121">
        <f t="shared" ca="1" si="49"/>
        <v>8</v>
      </c>
      <c r="BC28" s="105">
        <f ca="1">IFERROR(IF(BC$16&gt;0,(
   MAX('2ª EVA'!BC28,'2ª EVA'!BD28)*'2ª EVA'!BC$16 +
   '3ª EVA-solo'!BC28*'3ª EVA-solo'!BC$13
)
/('2ª EVA'!BC$16+'3ª EVA '!BC$13),""),"")</f>
        <v>8</v>
      </c>
      <c r="BD28" s="122"/>
      <c r="BE28" s="105">
        <f ca="1">IFERROR(IF(BE$16&gt;0,(
   MAX('2ª EVA'!BE28,'2ª EVA'!BF28)*'2ª EVA'!BE$16 +
   '3ª EVA-solo'!BE28*'3ª EVA-solo'!BE$13
)
/('2ª EVA'!BE$16+'3ª EVA '!BE$13),""),"")</f>
        <v>8</v>
      </c>
      <c r="BF28" s="122"/>
      <c r="BG28" s="105">
        <f ca="1">IFERROR(IF(BG$16&gt;0,(
   MAX('2ª EVA'!BG28,'2ª EVA'!BH28)*'2ª EVA'!BG$16 +
   '3ª EVA-solo'!BG28*'3ª EVA-solo'!BG$13
)
/('2ª EVA'!BG$16+'3ª EVA '!BG$13),""),"")</f>
        <v>8</v>
      </c>
      <c r="BH28" s="122"/>
      <c r="BI28" s="105">
        <f ca="1">IFERROR(IF(BI$16&gt;0,(
   MAX('2ª EVA'!BI28,'2ª EVA'!BJ28)*'2ª EVA'!BI$16 +
   '3ª EVA-solo'!BI28*'3ª EVA-solo'!BI$13
)
/('2ª EVA'!BI$16+'3ª EVA '!BI$13),""),"")</f>
        <v>8</v>
      </c>
      <c r="BJ28" s="122"/>
      <c r="BK28" s="105" t="str">
        <f>IFERROR(IF(BK$16&gt;0,(
   MAX('2ª EVA'!BK28,'2ª EVA'!BL28)*'2ª EVA'!BK$16 +
   '3ª EVA-solo'!BK28*'3ª EVA-solo'!BK$13
)
/('2ª EVA'!BK$16+'3ª EVA '!BK$13),""),"")</f>
        <v/>
      </c>
      <c r="BL28" s="122"/>
      <c r="BM28" s="105" t="str">
        <f>IFERROR(IF(BM$16&gt;0,(
   MAX('2ª EVA'!BM28,'2ª EVA'!BN28)*'2ª EVA'!BM$16 +
   '3ª EVA-solo'!BM28*'3ª EVA-solo'!BM$13
)
/('2ª EVA'!BM$16+'3ª EVA '!BM$13),""),"")</f>
        <v/>
      </c>
      <c r="BN28" s="122"/>
      <c r="BO28" s="121">
        <f t="shared" ca="1" si="50"/>
        <v>8</v>
      </c>
      <c r="BP28" s="105">
        <f ca="1">IFERROR(IF(BP$16&gt;0,(
   MAX('2ª EVA'!BP28,'2ª EVA'!BQ28)*'2ª EVA'!BP$16 +
   '3ª EVA-solo'!BP28*'3ª EVA-solo'!BP$13
)
/('2ª EVA'!BP$16+'3ª EVA '!BP$13),""),"")</f>
        <v>8</v>
      </c>
      <c r="BQ28" s="122"/>
      <c r="BR28" s="105" t="str">
        <f>IFERROR(IF(BR$16&gt;0,(
   MAX('2ª EVA'!BR28,'2ª EVA'!BS28)*'2ª EVA'!BR$16 +
   '3ª EVA-solo'!BR28*'3ª EVA-solo'!BR$13
)
/('2ª EVA'!BR$16+'3ª EVA '!BR$13),""),"")</f>
        <v/>
      </c>
      <c r="BS28" s="122"/>
      <c r="BT28" s="105" t="str">
        <f>IFERROR(IF(BT$16&gt;0,(
   MAX('2ª EVA'!BT28,'2ª EVA'!BU28)*'2ª EVA'!BT$16 +
   '3ª EVA-solo'!BT28*'3ª EVA-solo'!BT$13
)
/('2ª EVA'!BT$16+'3ª EVA '!BT$13),""),"")</f>
        <v/>
      </c>
      <c r="BU28" s="122"/>
      <c r="BV28" s="105" t="str">
        <f>IFERROR(IF(BV$16&gt;0,(
   MAX('2ª EVA'!BV28,'2ª EVA'!BW28)*'2ª EVA'!BV$16 +
   '3ª EVA-solo'!BV28*'3ª EVA-solo'!BV$13
)
/('2ª EVA'!BV$16+'3ª EVA '!BV$13),""),"")</f>
        <v/>
      </c>
      <c r="BW28" s="122"/>
      <c r="BX28" s="105" t="str">
        <f>IFERROR(IF(BX$16&gt;0,(
   MAX('2ª EVA'!BX28,'2ª EVA'!BY28)*'2ª EVA'!BX$16 +
   '3ª EVA-solo'!BX28*'3ª EVA-solo'!BX$13
)
/('2ª EVA'!BX$16+'3ª EVA '!BX$13),""),"")</f>
        <v/>
      </c>
      <c r="BY28" s="122"/>
      <c r="BZ28" s="105" t="str">
        <f>IFERROR(IF(BZ$16&gt;0,(
   MAX('2ª EVA'!BZ28,'2ª EVA'!CA28)*'2ª EVA'!BZ$16 +
   '2ª EVA-solo'!BZ28*'2ª EVA-solo'!BZ$13
)
/('2ª EVA'!BZ$16+'3ª EVA '!BZ$13),""),"")</f>
        <v/>
      </c>
      <c r="CA28" s="122"/>
      <c r="CB28" s="136">
        <f t="shared" ca="1" si="51"/>
        <v>8.0000000000000036</v>
      </c>
    </row>
    <row r="29" spans="1:82" ht="17.399999999999999">
      <c r="A29" s="65" t="str">
        <v>Alumn 9</v>
      </c>
      <c r="B29" s="121">
        <f t="shared" ca="1" si="45"/>
        <v>9</v>
      </c>
      <c r="C29" s="105">
        <f ca="1">IFERROR(IF(C$16&gt;0,(
   MAX('2ª EVA'!C29,'2ª EVA'!D29)*'2ª EVA'!C$16 +
   '3ª EVA-solo'!C29*'3ª EVA-solo'!C$13
)
/('2ª EVA'!C$16+'3ª EVA '!C$13),""),"")</f>
        <v>9</v>
      </c>
      <c r="D29" s="122"/>
      <c r="E29" s="105">
        <f ca="1">IFERROR(IF(E$16&gt;0,(
   MAX('2ª EVA'!E29,'2ª EVA'!F29)*'2ª EVA'!E$16 +
   '3ª EVA-solo'!E29*'3ª EVA-solo'!E$13
)
/('2ª EVA'!E$16+'3ª EVA '!E$13),""),"")</f>
        <v>9</v>
      </c>
      <c r="F29" s="122"/>
      <c r="G29" s="105">
        <f ca="1">IFERROR(IF(G$16&gt;0,(
   MAX('2ª EVA'!G29,'2ª EVA'!H29)*'2ª EVA'!G$16 +
   '3ª EVA-solo'!G29*'3ª EVA-solo'!G$13
)
/('2ª EVA'!G$16+'3ª EVA '!G$13),""),"")</f>
        <v>9</v>
      </c>
      <c r="H29" s="122"/>
      <c r="I29" s="105">
        <f ca="1">IFERROR(IF(I$16&gt;0,(
   MAX('2ª EVA'!I29,'2ª EVA'!J29)*'2ª EVA'!I$16 +
   '3ª EVA-solo'!I29*'3ª EVA-solo'!I$13
)
/('2ª EVA'!I$16+'3ª EVA '!I$13),""),"")</f>
        <v>9</v>
      </c>
      <c r="J29" s="122"/>
      <c r="K29" s="105">
        <f ca="1">IFERROR(IF(K$16&gt;0,(
   MAX('2ª EVA'!K29,'2ª EVA'!L29)*'2ª EVA'!K$16 +
   '3ª EVA-solo'!K29*'3ª EVA-solo'!K$13
)
/('2ª EVA'!K$16+'3ª EVA '!K$13),""),"")</f>
        <v>9</v>
      </c>
      <c r="L29" s="122"/>
      <c r="M29" s="105" t="str">
        <f>IFERROR(IF(M$16&gt;0,(
   MAX('2ª EVA'!M29,'2ª EVA'!N29)*'2ª EVA'!M$16 +
   '3ª EVA-solo'!M29*'3ª EVA-solo'!M$13
)
/('2ª EVA'!M$16+'3ª EVA '!M$13),""),"")</f>
        <v/>
      </c>
      <c r="N29" s="122"/>
      <c r="O29" s="121">
        <f t="shared" ca="1" si="46"/>
        <v>9.0000000000000018</v>
      </c>
      <c r="P29" s="105">
        <f ca="1">IFERROR(IF(P$16&gt;0,(
   MAX('2ª EVA'!P29,'2ª EVA'!Q29)*'2ª EVA'!P$16 +
   '3ª EVA-solo'!P29*'3ª EVA-solo'!P$13
)
/('2ª EVA'!P$16+'3ª EVA '!P$13),""),"")</f>
        <v>9</v>
      </c>
      <c r="Q29" s="122"/>
      <c r="R29" s="105">
        <f ca="1">IFERROR(IF(R$16&gt;0,(
   MAX('2ª EVA'!R29,'2ª EVA'!S29)*'2ª EVA'!R$16 +
   '3ª EVA-solo'!R29*'3ª EVA-solo'!R$13
)
/('2ª EVA'!R$16+'3ª EVA '!R$13),""),"")</f>
        <v>9</v>
      </c>
      <c r="S29" s="122"/>
      <c r="T29" s="105">
        <f ca="1">IFERROR(IF(T$16&gt;0,(
   MAX('2ª EVA'!T29,'2ª EVA'!U29)*'2ª EVA'!T$16 +
   '3ª EVA-solo'!T29*'3ª EVA-solo'!T$13
)
/('2ª EVA'!T$16+'3ª EVA '!T$13),""),"")</f>
        <v>9</v>
      </c>
      <c r="U29" s="122"/>
      <c r="V29" s="105">
        <f ca="1">IFERROR(IF(V$16&gt;0,(
   MAX('2ª EVA'!V29,'2ª EVA'!W29)*'2ª EVA'!V$16 +
   '3ª EVA-solo'!V29*'3ª EVA-solo'!V$13
)
/('2ª EVA'!V$16+'3ª EVA '!V$13),""),"")</f>
        <v>9</v>
      </c>
      <c r="W29" s="122"/>
      <c r="X29" s="105">
        <f ca="1">IFERROR(IF(X$16&gt;0,(
   MAX('2ª EVA'!X29,'2ª EVA'!Y29)*'2ª EVA'!X$16 +
   '3ª EVA-solo'!X29*'3ª EVA-solo'!X$13
)
/('2ª EVA'!X$16+'3ª EVA '!X$13),""),"")</f>
        <v>9</v>
      </c>
      <c r="Y29" s="122"/>
      <c r="Z29" s="105" t="str">
        <f>IFERROR(IF(Z$16&gt;0,(
   MAX('2ª EVA'!Z29,'2ª EVA'!AA29)*'2ª EVA'!Z$16 +
   '3ª EVA-solo'!Z29*'3ª EVA-solo'!Z$13
)
/('2ª EVA'!Z$16+'3ª EVA '!Z$13),""),"")</f>
        <v/>
      </c>
      <c r="AA29" s="122"/>
      <c r="AB29" s="121">
        <f t="shared" ca="1" si="47"/>
        <v>9</v>
      </c>
      <c r="AC29" s="105">
        <f ca="1">IFERROR(IF(AC$16&gt;0,(
   MAX('2ª EVA'!AC29,'2ª EVA'!AD29)*'2ª EVA'!AC$16 +
   '3ª EVA-solo'!AC29*'3ª EVA-solo'!AC$13
)
/('2ª EVA'!AC$16+'3ª EVA '!AC$13),""),"")</f>
        <v>9</v>
      </c>
      <c r="AD29" s="122"/>
      <c r="AE29" s="105" t="str">
        <f>IFERROR(IF(AE$16&gt;0,(
   MAX('2ª EVA'!AE29,'2ª EVA'!AF29)*'2ª EVA'!AE$16 +
   '3ª EVA-solo'!AE29*'3ª EVA-solo'!AE$13
)
/('2ª EVA'!AE$16+'3ª EVA '!AE$13),""),"")</f>
        <v/>
      </c>
      <c r="AF29" s="122"/>
      <c r="AG29" s="105">
        <f ca="1">IFERROR(IF(AG$16&gt;0,(
   MAX('2ª EVA'!AG29,'2ª EVA'!AH29)*'2ª EVA'!AG$16 +
   '3ª EVA-solo'!AG29*'3ª EVA-solo'!AG$13
)
/('2ª EVA'!AG$16+'3ª EVA '!AG$13),""),"")</f>
        <v>9</v>
      </c>
      <c r="AH29" s="122"/>
      <c r="AI29" s="105">
        <f ca="1">IFERROR(IF(AI$16&gt;0,(
   MAX('2ª EVA'!AI29,'2ª EVA'!AJ29)*'2ª EVA'!AI$16 +
   '3ª EVA-solo'!AI29*'3ª EVA-solo'!AI$13
)
/('2ª EVA'!AI$16+'3ª EVA '!AI$13),""),"")</f>
        <v>9</v>
      </c>
      <c r="AJ29" s="122"/>
      <c r="AK29" s="105">
        <f ca="1">IFERROR(IF(AK$16&gt;0,(
   MAX('2ª EVA'!AK29,'2ª EVA'!AL29)*'2ª EVA'!AK$16 +
   '3ª EVA-solo'!AK29*'3ª EVA-solo'!AK$13
)
/('2ª EVA'!AK$16+'3ª EVA '!AK$13),""),"")</f>
        <v>9</v>
      </c>
      <c r="AL29" s="122"/>
      <c r="AM29" s="105" t="str">
        <f>IFERROR(IF(AM$16&gt;0,(
   MAX('2ª EVA'!AM29,'2ª EVA'!AN29)*'2ª EVA'!AM$16 +
   '3ª EVA-solo'!AM29*'3ª EVA-solo'!AM$13
)
/('2ª EVA'!AM$16+'3ª EVA '!AM$13),""),"")</f>
        <v/>
      </c>
      <c r="AN29" s="122"/>
      <c r="AO29" s="121">
        <f t="shared" ca="1" si="48"/>
        <v>9</v>
      </c>
      <c r="AP29" s="105">
        <f ca="1">IFERROR(IF(AP$16&gt;0,(
   MAX('2ª EVA'!AP29,'2ª EVA'!AQ29)*'2ª EVA'!AP$16 +
   '3ª EVA-solo'!AP29*'3ª EVA-solo'!AP$13
)
/('2ª EVA'!AP$16+'3ª EVA '!AP$13),""),"")</f>
        <v>9</v>
      </c>
      <c r="AQ29" s="122"/>
      <c r="AR29" s="105">
        <f ca="1">IFERROR(IF(AR$16&gt;0,(
   MAX('2ª EVA'!AR29,'2ª EVA'!AS29)*'2ª EVA'!AR$16 +
   '3ª EVA-solo'!AR29*'3ª EVA-solo'!AR$13
)
/('2ª EVA'!AR$16+'3ª EVA '!AR$13),""),"")</f>
        <v>9</v>
      </c>
      <c r="AS29" s="122"/>
      <c r="AT29" s="105">
        <f ca="1">IFERROR(IF(AT$16&gt;0,(
   MAX('2ª EVA'!AT29,'2ª EVA'!AU29)*'2ª EVA'!AT$16 +
   '3ª EVA-solo'!AT29*'3ª EVA-solo'!AT$13
)
/('2ª EVA'!AT$16+'3ª EVA '!AT$13),""),"")</f>
        <v>9</v>
      </c>
      <c r="AU29" s="122"/>
      <c r="AV29" s="105">
        <f ca="1">IFERROR(IF(AV$16&gt;0,(
   MAX('2ª EVA'!AV29,'2ª EVA'!AW29)*'2ª EVA'!AV$16 +
   '3ª EVA-solo'!AV29*'3ª EVA-solo'!AV$13
)
/('2ª EVA'!AV$16+'3ª EVA '!AV$13),""),"")</f>
        <v>9</v>
      </c>
      <c r="AW29" s="122"/>
      <c r="AX29" s="105">
        <f ca="1">IFERROR(IF(AX$16&gt;0,(
   MAX('2ª EVA'!AX29,'2ª EVA'!AY29)*'2ª EVA'!AX$16 +
   '3ª EVA-solo'!AX29*'3ª EVA-solo'!AX$13
)
/('2ª EVA'!AX$16+'3ª EVA '!AX$13),""),"")</f>
        <v>9</v>
      </c>
      <c r="AY29" s="122"/>
      <c r="AZ29" s="105" t="str">
        <f>IFERROR(IF(AZ$16&gt;0,(
   MAX('2ª EVA'!AZ29,'2ª EVA'!BA29)*'2ª EVA'!AZ$16 +
   '3ª EVA-solo'!AZ29*'3ª EVA-solo'!AZ$13
)
/('2ª EVA'!AZ$16+'3ª EVA '!AZ$13),""),"")</f>
        <v/>
      </c>
      <c r="BA29" s="122"/>
      <c r="BB29" s="121">
        <f t="shared" ca="1" si="49"/>
        <v>9</v>
      </c>
      <c r="BC29" s="105">
        <f ca="1">IFERROR(IF(BC$16&gt;0,(
   MAX('2ª EVA'!BC29,'2ª EVA'!BD29)*'2ª EVA'!BC$16 +
   '3ª EVA-solo'!BC29*'3ª EVA-solo'!BC$13
)
/('2ª EVA'!BC$16+'3ª EVA '!BC$13),""),"")</f>
        <v>9</v>
      </c>
      <c r="BD29" s="122"/>
      <c r="BE29" s="105">
        <f ca="1">IFERROR(IF(BE$16&gt;0,(
   MAX('2ª EVA'!BE29,'2ª EVA'!BF29)*'2ª EVA'!BE$16 +
   '3ª EVA-solo'!BE29*'3ª EVA-solo'!BE$13
)
/('2ª EVA'!BE$16+'3ª EVA '!BE$13),""),"")</f>
        <v>9</v>
      </c>
      <c r="BF29" s="122"/>
      <c r="BG29" s="105">
        <f ca="1">IFERROR(IF(BG$16&gt;0,(
   MAX('2ª EVA'!BG29,'2ª EVA'!BH29)*'2ª EVA'!BG$16 +
   '3ª EVA-solo'!BG29*'3ª EVA-solo'!BG$13
)
/('2ª EVA'!BG$16+'3ª EVA '!BG$13),""),"")</f>
        <v>9</v>
      </c>
      <c r="BH29" s="122"/>
      <c r="BI29" s="105">
        <f ca="1">IFERROR(IF(BI$16&gt;0,(
   MAX('2ª EVA'!BI29,'2ª EVA'!BJ29)*'2ª EVA'!BI$16 +
   '3ª EVA-solo'!BI29*'3ª EVA-solo'!BI$13
)
/('2ª EVA'!BI$16+'3ª EVA '!BI$13),""),"")</f>
        <v>9.0000000000000018</v>
      </c>
      <c r="BJ29" s="122"/>
      <c r="BK29" s="105" t="str">
        <f>IFERROR(IF(BK$16&gt;0,(
   MAX('2ª EVA'!BK29,'2ª EVA'!BL29)*'2ª EVA'!BK$16 +
   '3ª EVA-solo'!BK29*'3ª EVA-solo'!BK$13
)
/('2ª EVA'!BK$16+'3ª EVA '!BK$13),""),"")</f>
        <v/>
      </c>
      <c r="BL29" s="122"/>
      <c r="BM29" s="105" t="str">
        <f>IFERROR(IF(BM$16&gt;0,(
   MAX('2ª EVA'!BM29,'2ª EVA'!BN29)*'2ª EVA'!BM$16 +
   '3ª EVA-solo'!BM29*'3ª EVA-solo'!BM$13
)
/('2ª EVA'!BM$16+'3ª EVA '!BM$13),""),"")</f>
        <v/>
      </c>
      <c r="BN29" s="122"/>
      <c r="BO29" s="121">
        <f t="shared" ca="1" si="50"/>
        <v>9</v>
      </c>
      <c r="BP29" s="105">
        <f ca="1">IFERROR(IF(BP$16&gt;0,(
   MAX('2ª EVA'!BP29,'2ª EVA'!BQ29)*'2ª EVA'!BP$16 +
   '3ª EVA-solo'!BP29*'3ª EVA-solo'!BP$13
)
/('2ª EVA'!BP$16+'3ª EVA '!BP$13),""),"")</f>
        <v>9</v>
      </c>
      <c r="BQ29" s="122"/>
      <c r="BR29" s="105" t="str">
        <f>IFERROR(IF(BR$16&gt;0,(
   MAX('2ª EVA'!BR29,'2ª EVA'!BS29)*'2ª EVA'!BR$16 +
   '3ª EVA-solo'!BR29*'3ª EVA-solo'!BR$13
)
/('2ª EVA'!BR$16+'3ª EVA '!BR$13),""),"")</f>
        <v/>
      </c>
      <c r="BS29" s="122"/>
      <c r="BT29" s="105" t="str">
        <f>IFERROR(IF(BT$16&gt;0,(
   MAX('2ª EVA'!BT29,'2ª EVA'!BU29)*'2ª EVA'!BT$16 +
   '3ª EVA-solo'!BT29*'3ª EVA-solo'!BT$13
)
/('2ª EVA'!BT$16+'3ª EVA '!BT$13),""),"")</f>
        <v/>
      </c>
      <c r="BU29" s="122"/>
      <c r="BV29" s="105" t="str">
        <f>IFERROR(IF(BV$16&gt;0,(
   MAX('2ª EVA'!BV29,'2ª EVA'!BW29)*'2ª EVA'!BV$16 +
   '3ª EVA-solo'!BV29*'3ª EVA-solo'!BV$13
)
/('2ª EVA'!BV$16+'3ª EVA '!BV$13),""),"")</f>
        <v/>
      </c>
      <c r="BW29" s="122"/>
      <c r="BX29" s="105" t="str">
        <f>IFERROR(IF(BX$16&gt;0,(
   MAX('2ª EVA'!BX29,'2ª EVA'!BY29)*'2ª EVA'!BX$16 +
   '3ª EVA-solo'!BX29*'3ª EVA-solo'!BX$13
)
/('2ª EVA'!BX$16+'3ª EVA '!BX$13),""),"")</f>
        <v/>
      </c>
      <c r="BY29" s="122"/>
      <c r="BZ29" s="105" t="str">
        <f>IFERROR(IF(BZ$16&gt;0,(
   MAX('2ª EVA'!BZ29,'2ª EVA'!CA29)*'2ª EVA'!BZ$16 +
   '2ª EVA-solo'!BZ29*'2ª EVA-solo'!BZ$13
)
/('2ª EVA'!BZ$16+'3ª EVA '!BZ$13),""),"")</f>
        <v/>
      </c>
      <c r="CA29" s="122"/>
      <c r="CB29" s="136">
        <f t="shared" ca="1" si="51"/>
        <v>9.0000000000000018</v>
      </c>
    </row>
    <row r="30" spans="1:82" ht="17.399999999999999">
      <c r="A30" s="65" t="str">
        <v>Alumn 10</v>
      </c>
      <c r="B30" s="121">
        <f t="shared" ca="1" si="45"/>
        <v>9.9999999999999982</v>
      </c>
      <c r="C30" s="105">
        <f ca="1">IFERROR(IF(C$16&gt;0,(
   MAX('2ª EVA'!C30,'2ª EVA'!D30)*'2ª EVA'!C$16 +
   '3ª EVA-solo'!C30*'3ª EVA-solo'!C$13
)
/('2ª EVA'!C$16+'3ª EVA '!C$13),""),"")</f>
        <v>10</v>
      </c>
      <c r="D30" s="122"/>
      <c r="E30" s="105">
        <f ca="1">IFERROR(IF(E$16&gt;0,(
   MAX('2ª EVA'!E30,'2ª EVA'!F30)*'2ª EVA'!E$16 +
   '3ª EVA-solo'!E30*'3ª EVA-solo'!E$13
)
/('2ª EVA'!E$16+'3ª EVA '!E$13),""),"")</f>
        <v>10</v>
      </c>
      <c r="F30" s="122"/>
      <c r="G30" s="105">
        <f ca="1">IFERROR(IF(G$16&gt;0,(
   MAX('2ª EVA'!G30,'2ª EVA'!H30)*'2ª EVA'!G$16 +
   '3ª EVA-solo'!G30*'3ª EVA-solo'!G$13
)
/('2ª EVA'!G$16+'3ª EVA '!G$13),""),"")</f>
        <v>10</v>
      </c>
      <c r="H30" s="122"/>
      <c r="I30" s="105">
        <f ca="1">IFERROR(IF(I$16&gt;0,(
   MAX('2ª EVA'!I30,'2ª EVA'!J30)*'2ª EVA'!I$16 +
   '3ª EVA-solo'!I30*'3ª EVA-solo'!I$13
)
/('2ª EVA'!I$16+'3ª EVA '!I$13),""),"")</f>
        <v>10</v>
      </c>
      <c r="J30" s="122"/>
      <c r="K30" s="105">
        <f ca="1">IFERROR(IF(K$16&gt;0,(
   MAX('2ª EVA'!K30,'2ª EVA'!L30)*'2ª EVA'!K$16 +
   '3ª EVA-solo'!K30*'3ª EVA-solo'!K$13
)
/('2ª EVA'!K$16+'3ª EVA '!K$13),""),"")</f>
        <v>9.9999999999999982</v>
      </c>
      <c r="L30" s="122"/>
      <c r="M30" s="105" t="str">
        <f>IFERROR(IF(M$16&gt;0,(
   MAX('2ª EVA'!M30,'2ª EVA'!N30)*'2ª EVA'!M$16 +
   '3ª EVA-solo'!M30*'3ª EVA-solo'!M$13
)
/('2ª EVA'!M$16+'3ª EVA '!M$13),""),"")</f>
        <v/>
      </c>
      <c r="N30" s="122"/>
      <c r="O30" s="121">
        <f t="shared" ca="1" si="46"/>
        <v>10</v>
      </c>
      <c r="P30" s="105">
        <f ca="1">IFERROR(IF(P$16&gt;0,(
   MAX('2ª EVA'!P30,'2ª EVA'!Q30)*'2ª EVA'!P$16 +
   '3ª EVA-solo'!P30*'3ª EVA-solo'!P$13
)
/('2ª EVA'!P$16+'3ª EVA '!P$13),""),"")</f>
        <v>9.9999999999999982</v>
      </c>
      <c r="Q30" s="122"/>
      <c r="R30" s="105">
        <f ca="1">IFERROR(IF(R$16&gt;0,(
   MAX('2ª EVA'!R30,'2ª EVA'!S30)*'2ª EVA'!R$16 +
   '3ª EVA-solo'!R30*'3ª EVA-solo'!R$13
)
/('2ª EVA'!R$16+'3ª EVA '!R$13),""),"")</f>
        <v>10</v>
      </c>
      <c r="S30" s="122"/>
      <c r="T30" s="105">
        <f ca="1">IFERROR(IF(T$16&gt;0,(
   MAX('2ª EVA'!T30,'2ª EVA'!U30)*'2ª EVA'!T$16 +
   '3ª EVA-solo'!T30*'3ª EVA-solo'!T$13
)
/('2ª EVA'!T$16+'3ª EVA '!T$13),""),"")</f>
        <v>10</v>
      </c>
      <c r="U30" s="122"/>
      <c r="V30" s="105">
        <f ca="1">IFERROR(IF(V$16&gt;0,(
   MAX('2ª EVA'!V30,'2ª EVA'!W30)*'2ª EVA'!V$16 +
   '3ª EVA-solo'!V30*'3ª EVA-solo'!V$13
)
/('2ª EVA'!V$16+'3ª EVA '!V$13),""),"")</f>
        <v>10</v>
      </c>
      <c r="W30" s="122"/>
      <c r="X30" s="105">
        <f ca="1">IFERROR(IF(X$16&gt;0,(
   MAX('2ª EVA'!X30,'2ª EVA'!Y30)*'2ª EVA'!X$16 +
   '3ª EVA-solo'!X30*'3ª EVA-solo'!X$13
)
/('2ª EVA'!X$16+'3ª EVA '!X$13),""),"")</f>
        <v>9.9999999999999982</v>
      </c>
      <c r="Y30" s="122"/>
      <c r="Z30" s="105" t="str">
        <f>IFERROR(IF(Z$16&gt;0,(
   MAX('2ª EVA'!Z30,'2ª EVA'!AA30)*'2ª EVA'!Z$16 +
   '3ª EVA-solo'!Z30*'3ª EVA-solo'!Z$13
)
/('2ª EVA'!Z$16+'3ª EVA '!Z$13),""),"")</f>
        <v/>
      </c>
      <c r="AA30" s="122"/>
      <c r="AB30" s="121">
        <f t="shared" ca="1" si="47"/>
        <v>9.9999999999999982</v>
      </c>
      <c r="AC30" s="105">
        <f ca="1">IFERROR(IF(AC$16&gt;0,(
   MAX('2ª EVA'!AC30,'2ª EVA'!AD30)*'2ª EVA'!AC$16 +
   '3ª EVA-solo'!AC30*'3ª EVA-solo'!AC$13
)
/('2ª EVA'!AC$16+'3ª EVA '!AC$13),""),"")</f>
        <v>10</v>
      </c>
      <c r="AD30" s="122"/>
      <c r="AE30" s="105" t="str">
        <f>IFERROR(IF(AE$16&gt;0,(
   MAX('2ª EVA'!AE30,'2ª EVA'!AF30)*'2ª EVA'!AE$16 +
   '3ª EVA-solo'!AE30*'3ª EVA-solo'!AE$13
)
/('2ª EVA'!AE$16+'3ª EVA '!AE$13),""),"")</f>
        <v/>
      </c>
      <c r="AF30" s="122"/>
      <c r="AG30" s="105">
        <f ca="1">IFERROR(IF(AG$16&gt;0,(
   MAX('2ª EVA'!AG30,'2ª EVA'!AH30)*'2ª EVA'!AG$16 +
   '3ª EVA-solo'!AG30*'3ª EVA-solo'!AG$13
)
/('2ª EVA'!AG$16+'3ª EVA '!AG$13),""),"")</f>
        <v>9.9999999999999982</v>
      </c>
      <c r="AH30" s="122"/>
      <c r="AI30" s="105">
        <f ca="1">IFERROR(IF(AI$16&gt;0,(
   MAX('2ª EVA'!AI30,'2ª EVA'!AJ30)*'2ª EVA'!AI$16 +
   '3ª EVA-solo'!AI30*'3ª EVA-solo'!AI$13
)
/('2ª EVA'!AI$16+'3ª EVA '!AI$13),""),"")</f>
        <v>10</v>
      </c>
      <c r="AJ30" s="122"/>
      <c r="AK30" s="105">
        <f ca="1">IFERROR(IF(AK$16&gt;0,(
   MAX('2ª EVA'!AK30,'2ª EVA'!AL30)*'2ª EVA'!AK$16 +
   '3ª EVA-solo'!AK30*'3ª EVA-solo'!AK$13
)
/('2ª EVA'!AK$16+'3ª EVA '!AK$13),""),"")</f>
        <v>9.9999999999999982</v>
      </c>
      <c r="AL30" s="122"/>
      <c r="AM30" s="105" t="str">
        <f>IFERROR(IF(AM$16&gt;0,(
   MAX('2ª EVA'!AM30,'2ª EVA'!AN30)*'2ª EVA'!AM$16 +
   '3ª EVA-solo'!AM30*'3ª EVA-solo'!AM$13
)
/('2ª EVA'!AM$16+'3ª EVA '!AM$13),""),"")</f>
        <v/>
      </c>
      <c r="AN30" s="122"/>
      <c r="AO30" s="121">
        <f t="shared" ca="1" si="48"/>
        <v>10</v>
      </c>
      <c r="AP30" s="105">
        <f ca="1">IFERROR(IF(AP$16&gt;0,(
   MAX('2ª EVA'!AP30,'2ª EVA'!AQ30)*'2ª EVA'!AP$16 +
   '3ª EVA-solo'!AP30*'3ª EVA-solo'!AP$13
)
/('2ª EVA'!AP$16+'3ª EVA '!AP$13),""),"")</f>
        <v>10</v>
      </c>
      <c r="AQ30" s="122"/>
      <c r="AR30" s="105">
        <f ca="1">IFERROR(IF(AR$16&gt;0,(
   MAX('2ª EVA'!AR30,'2ª EVA'!AS30)*'2ª EVA'!AR$16 +
   '3ª EVA-solo'!AR30*'3ª EVA-solo'!AR$13
)
/('2ª EVA'!AR$16+'3ª EVA '!AR$13),""),"")</f>
        <v>10</v>
      </c>
      <c r="AS30" s="122"/>
      <c r="AT30" s="105">
        <f ca="1">IFERROR(IF(AT$16&gt;0,(
   MAX('2ª EVA'!AT30,'2ª EVA'!AU30)*'2ª EVA'!AT$16 +
   '3ª EVA-solo'!AT30*'3ª EVA-solo'!AT$13
)
/('2ª EVA'!AT$16+'3ª EVA '!AT$13),""),"")</f>
        <v>10</v>
      </c>
      <c r="AU30" s="122"/>
      <c r="AV30" s="105">
        <f ca="1">IFERROR(IF(AV$16&gt;0,(
   MAX('2ª EVA'!AV30,'2ª EVA'!AW30)*'2ª EVA'!AV$16 +
   '3ª EVA-solo'!AV30*'3ª EVA-solo'!AV$13
)
/('2ª EVA'!AV$16+'3ª EVA '!AV$13),""),"")</f>
        <v>10</v>
      </c>
      <c r="AW30" s="122"/>
      <c r="AX30" s="105">
        <f ca="1">IFERROR(IF(AX$16&gt;0,(
   MAX('2ª EVA'!AX30,'2ª EVA'!AY30)*'2ª EVA'!AX$16 +
   '3ª EVA-solo'!AX30*'3ª EVA-solo'!AX$13
)
/('2ª EVA'!AX$16+'3ª EVA '!AX$13),""),"")</f>
        <v>10</v>
      </c>
      <c r="AY30" s="122"/>
      <c r="AZ30" s="105" t="str">
        <f>IFERROR(IF(AZ$16&gt;0,(
   MAX('2ª EVA'!AZ30,'2ª EVA'!BA30)*'2ª EVA'!AZ$16 +
   '3ª EVA-solo'!AZ30*'3ª EVA-solo'!AZ$13
)
/('2ª EVA'!AZ$16+'3ª EVA '!AZ$13),""),"")</f>
        <v/>
      </c>
      <c r="BA30" s="122"/>
      <c r="BB30" s="121">
        <f t="shared" ca="1" si="49"/>
        <v>9.9999999999999982</v>
      </c>
      <c r="BC30" s="105">
        <f ca="1">IFERROR(IF(BC$16&gt;0,(
   MAX('2ª EVA'!BC30,'2ª EVA'!BD30)*'2ª EVA'!BC$16 +
   '3ª EVA-solo'!BC30*'3ª EVA-solo'!BC$13
)
/('2ª EVA'!BC$16+'3ª EVA '!BC$13),""),"")</f>
        <v>10</v>
      </c>
      <c r="BD30" s="122"/>
      <c r="BE30" s="105">
        <f ca="1">IFERROR(IF(BE$16&gt;0,(
   MAX('2ª EVA'!BE30,'2ª EVA'!BF30)*'2ª EVA'!BE$16 +
   '3ª EVA-solo'!BE30*'3ª EVA-solo'!BE$13
)
/('2ª EVA'!BE$16+'3ª EVA '!BE$13),""),"")</f>
        <v>10</v>
      </c>
      <c r="BF30" s="122"/>
      <c r="BG30" s="105">
        <f ca="1">IFERROR(IF(BG$16&gt;0,(
   MAX('2ª EVA'!BG30,'2ª EVA'!BH30)*'2ª EVA'!BG$16 +
   '3ª EVA-solo'!BG30*'3ª EVA-solo'!BG$13
)
/('2ª EVA'!BG$16+'3ª EVA '!BG$13),""),"")</f>
        <v>10</v>
      </c>
      <c r="BH30" s="122"/>
      <c r="BI30" s="105">
        <f ca="1">IFERROR(IF(BI$16&gt;0,(
   MAX('2ª EVA'!BI30,'2ª EVA'!BJ30)*'2ª EVA'!BI$16 +
   '3ª EVA-solo'!BI30*'3ª EVA-solo'!BI$13
)
/('2ª EVA'!BI$16+'3ª EVA '!BI$13),""),"")</f>
        <v>10</v>
      </c>
      <c r="BJ30" s="122"/>
      <c r="BK30" s="105" t="str">
        <f>IFERROR(IF(BK$16&gt;0,(
   MAX('2ª EVA'!BK30,'2ª EVA'!BL30)*'2ª EVA'!BK$16 +
   '3ª EVA-solo'!BK30*'3ª EVA-solo'!BK$13
)
/('2ª EVA'!BK$16+'3ª EVA '!BK$13),""),"")</f>
        <v/>
      </c>
      <c r="BL30" s="122"/>
      <c r="BM30" s="105" t="str">
        <f>IFERROR(IF(BM$16&gt;0,(
   MAX('2ª EVA'!BM30,'2ª EVA'!BN30)*'2ª EVA'!BM$16 +
   '3ª EVA-solo'!BM30*'3ª EVA-solo'!BM$13
)
/('2ª EVA'!BM$16+'3ª EVA '!BM$13),""),"")</f>
        <v/>
      </c>
      <c r="BN30" s="122"/>
      <c r="BO30" s="121">
        <f t="shared" ca="1" si="50"/>
        <v>10</v>
      </c>
      <c r="BP30" s="105">
        <f ca="1">IFERROR(IF(BP$16&gt;0,(
   MAX('2ª EVA'!BP30,'2ª EVA'!BQ30)*'2ª EVA'!BP$16 +
   '3ª EVA-solo'!BP30*'3ª EVA-solo'!BP$13
)
/('2ª EVA'!BP$16+'3ª EVA '!BP$13),""),"")</f>
        <v>10</v>
      </c>
      <c r="BQ30" s="122"/>
      <c r="BR30" s="105" t="str">
        <f>IFERROR(IF(BR$16&gt;0,(
   MAX('2ª EVA'!BR30,'2ª EVA'!BS30)*'2ª EVA'!BR$16 +
   '3ª EVA-solo'!BR30*'3ª EVA-solo'!BR$13
)
/('2ª EVA'!BR$16+'3ª EVA '!BR$13),""),"")</f>
        <v/>
      </c>
      <c r="BS30" s="122"/>
      <c r="BT30" s="105" t="str">
        <f>IFERROR(IF(BT$16&gt;0,(
   MAX('2ª EVA'!BT30,'2ª EVA'!BU30)*'2ª EVA'!BT$16 +
   '3ª EVA-solo'!BT30*'3ª EVA-solo'!BT$13
)
/('2ª EVA'!BT$16+'3ª EVA '!BT$13),""),"")</f>
        <v/>
      </c>
      <c r="BU30" s="122"/>
      <c r="BV30" s="105" t="str">
        <f>IFERROR(IF(BV$16&gt;0,(
   MAX('2ª EVA'!BV30,'2ª EVA'!BW30)*'2ª EVA'!BV$16 +
   '3ª EVA-solo'!BV30*'3ª EVA-solo'!BV$13
)
/('2ª EVA'!BV$16+'3ª EVA '!BV$13),""),"")</f>
        <v/>
      </c>
      <c r="BW30" s="122"/>
      <c r="BX30" s="105" t="str">
        <f>IFERROR(IF(BX$16&gt;0,(
   MAX('2ª EVA'!BX30,'2ª EVA'!BY30)*'2ª EVA'!BX$16 +
   '3ª EVA-solo'!BX30*'3ª EVA-solo'!BX$13
)
/('2ª EVA'!BX$16+'3ª EVA '!BX$13),""),"")</f>
        <v/>
      </c>
      <c r="BY30" s="122"/>
      <c r="BZ30" s="105" t="str">
        <f>IFERROR(IF(BZ$16&gt;0,(
   MAX('2ª EVA'!BZ30,'2ª EVA'!CA30)*'2ª EVA'!BZ$16 +
   '2ª EVA-solo'!BZ30*'2ª EVA-solo'!BZ$13
)
/('2ª EVA'!BZ$16+'3ª EVA '!BZ$13),""),"")</f>
        <v/>
      </c>
      <c r="CA30" s="122"/>
      <c r="CB30" s="136">
        <f t="shared" ca="1" si="51"/>
        <v>9.9999999999999982</v>
      </c>
    </row>
    <row r="31" spans="1:82" ht="17.399999999999999">
      <c r="A31" s="65" t="str">
        <v>Alumn 11</v>
      </c>
      <c r="B31" s="121">
        <f t="shared" ca="1" si="45"/>
        <v>1</v>
      </c>
      <c r="C31" s="105">
        <f ca="1">IFERROR(IF(C$16&gt;0,(
   MAX('2ª EVA'!C31,'2ª EVA'!D31)*'2ª EVA'!C$16 +
   '3ª EVA-solo'!C31*'3ª EVA-solo'!C$13
)
/('2ª EVA'!C$16+'3ª EVA '!C$13),""),"")</f>
        <v>1</v>
      </c>
      <c r="D31" s="122"/>
      <c r="E31" s="105">
        <f ca="1">IFERROR(IF(E$16&gt;0,(
   MAX('2ª EVA'!E31,'2ª EVA'!F31)*'2ª EVA'!E$16 +
   '3ª EVA-solo'!E31*'3ª EVA-solo'!E$13
)
/('2ª EVA'!E$16+'3ª EVA '!E$13),""),"")</f>
        <v>1</v>
      </c>
      <c r="F31" s="122"/>
      <c r="G31" s="105">
        <f ca="1">IFERROR(IF(G$16&gt;0,(
   MAX('2ª EVA'!G31,'2ª EVA'!H31)*'2ª EVA'!G$16 +
   '3ª EVA-solo'!G31*'3ª EVA-solo'!G$13
)
/('2ª EVA'!G$16+'3ª EVA '!G$13),""),"")</f>
        <v>1</v>
      </c>
      <c r="H31" s="122"/>
      <c r="I31" s="105">
        <f ca="1">IFERROR(IF(I$16&gt;0,(
   MAX('2ª EVA'!I31,'2ª EVA'!J31)*'2ª EVA'!I$16 +
   '3ª EVA-solo'!I31*'3ª EVA-solo'!I$13
)
/('2ª EVA'!I$16+'3ª EVA '!I$13),""),"")</f>
        <v>1</v>
      </c>
      <c r="J31" s="122"/>
      <c r="K31" s="105">
        <f ca="1">IFERROR(IF(K$16&gt;0,(
   MAX('2ª EVA'!K31,'2ª EVA'!L31)*'2ª EVA'!K$16 +
   '3ª EVA-solo'!K31*'3ª EVA-solo'!K$13
)
/('2ª EVA'!K$16+'3ª EVA '!K$13),""),"")</f>
        <v>1</v>
      </c>
      <c r="L31" s="122"/>
      <c r="M31" s="105" t="str">
        <f>IFERROR(IF(M$16&gt;0,(
   MAX('2ª EVA'!M31,'2ª EVA'!N31)*'2ª EVA'!M$16 +
   '3ª EVA-solo'!M31*'3ª EVA-solo'!M$13
)
/('2ª EVA'!M$16+'3ª EVA '!M$13),""),"")</f>
        <v/>
      </c>
      <c r="N31" s="122"/>
      <c r="O31" s="121">
        <f t="shared" ca="1" si="46"/>
        <v>1</v>
      </c>
      <c r="P31" s="105">
        <f ca="1">IFERROR(IF(P$16&gt;0,(
   MAX('2ª EVA'!P31,'2ª EVA'!Q31)*'2ª EVA'!P$16 +
   '3ª EVA-solo'!P31*'3ª EVA-solo'!P$13
)
/('2ª EVA'!P$16+'3ª EVA '!P$13),""),"")</f>
        <v>1</v>
      </c>
      <c r="Q31" s="122"/>
      <c r="R31" s="105">
        <f ca="1">IFERROR(IF(R$16&gt;0,(
   MAX('2ª EVA'!R31,'2ª EVA'!S31)*'2ª EVA'!R$16 +
   '3ª EVA-solo'!R31*'3ª EVA-solo'!R$13
)
/('2ª EVA'!R$16+'3ª EVA '!R$13),""),"")</f>
        <v>1</v>
      </c>
      <c r="S31" s="122"/>
      <c r="T31" s="105">
        <f ca="1">IFERROR(IF(T$16&gt;0,(
   MAX('2ª EVA'!T31,'2ª EVA'!U31)*'2ª EVA'!T$16 +
   '3ª EVA-solo'!T31*'3ª EVA-solo'!T$13
)
/('2ª EVA'!T$16+'3ª EVA '!T$13),""),"")</f>
        <v>1</v>
      </c>
      <c r="U31" s="122"/>
      <c r="V31" s="105">
        <f ca="1">IFERROR(IF(V$16&gt;0,(
   MAX('2ª EVA'!V31,'2ª EVA'!W31)*'2ª EVA'!V$16 +
   '3ª EVA-solo'!V31*'3ª EVA-solo'!V$13
)
/('2ª EVA'!V$16+'3ª EVA '!V$13),""),"")</f>
        <v>1</v>
      </c>
      <c r="W31" s="122"/>
      <c r="X31" s="105">
        <f ca="1">IFERROR(IF(X$16&gt;0,(
   MAX('2ª EVA'!X31,'2ª EVA'!Y31)*'2ª EVA'!X$16 +
   '3ª EVA-solo'!X31*'3ª EVA-solo'!X$13
)
/('2ª EVA'!X$16+'3ª EVA '!X$13),""),"")</f>
        <v>1</v>
      </c>
      <c r="Y31" s="122"/>
      <c r="Z31" s="105" t="str">
        <f>IFERROR(IF(Z$16&gt;0,(
   MAX('2ª EVA'!Z31,'2ª EVA'!AA31)*'2ª EVA'!Z$16 +
   '3ª EVA-solo'!Z31*'3ª EVA-solo'!Z$13
)
/('2ª EVA'!Z$16+'3ª EVA '!Z$13),""),"")</f>
        <v/>
      </c>
      <c r="AA31" s="122"/>
      <c r="AB31" s="121">
        <f t="shared" ca="1" si="47"/>
        <v>1</v>
      </c>
      <c r="AC31" s="105">
        <f ca="1">IFERROR(IF(AC$16&gt;0,(
   MAX('2ª EVA'!AC31,'2ª EVA'!AD31)*'2ª EVA'!AC$16 +
   '3ª EVA-solo'!AC31*'3ª EVA-solo'!AC$13
)
/('2ª EVA'!AC$16+'3ª EVA '!AC$13),""),"")</f>
        <v>1</v>
      </c>
      <c r="AD31" s="122"/>
      <c r="AE31" s="105" t="str">
        <f>IFERROR(IF(AE$16&gt;0,(
   MAX('2ª EVA'!AE31,'2ª EVA'!AF31)*'2ª EVA'!AE$16 +
   '3ª EVA-solo'!AE31*'3ª EVA-solo'!AE$13
)
/('2ª EVA'!AE$16+'3ª EVA '!AE$13),""),"")</f>
        <v/>
      </c>
      <c r="AF31" s="122"/>
      <c r="AG31" s="105">
        <f ca="1">IFERROR(IF(AG$16&gt;0,(
   MAX('2ª EVA'!AG31,'2ª EVA'!AH31)*'2ª EVA'!AG$16 +
   '3ª EVA-solo'!AG31*'3ª EVA-solo'!AG$13
)
/('2ª EVA'!AG$16+'3ª EVA '!AG$13),""),"")</f>
        <v>1</v>
      </c>
      <c r="AH31" s="122"/>
      <c r="AI31" s="105">
        <f ca="1">IFERROR(IF(AI$16&gt;0,(
   MAX('2ª EVA'!AI31,'2ª EVA'!AJ31)*'2ª EVA'!AI$16 +
   '3ª EVA-solo'!AI31*'3ª EVA-solo'!AI$13
)
/('2ª EVA'!AI$16+'3ª EVA '!AI$13),""),"")</f>
        <v>1</v>
      </c>
      <c r="AJ31" s="122"/>
      <c r="AK31" s="105">
        <f ca="1">IFERROR(IF(AK$16&gt;0,(
   MAX('2ª EVA'!AK31,'2ª EVA'!AL31)*'2ª EVA'!AK$16 +
   '3ª EVA-solo'!AK31*'3ª EVA-solo'!AK$13
)
/('2ª EVA'!AK$16+'3ª EVA '!AK$13),""),"")</f>
        <v>1</v>
      </c>
      <c r="AL31" s="122"/>
      <c r="AM31" s="105" t="str">
        <f>IFERROR(IF(AM$16&gt;0,(
   MAX('2ª EVA'!AM31,'2ª EVA'!AN31)*'2ª EVA'!AM$16 +
   '3ª EVA-solo'!AM31*'3ª EVA-solo'!AM$13
)
/('2ª EVA'!AM$16+'3ª EVA '!AM$13),""),"")</f>
        <v/>
      </c>
      <c r="AN31" s="122"/>
      <c r="AO31" s="121">
        <f t="shared" ca="1" si="48"/>
        <v>1</v>
      </c>
      <c r="AP31" s="105">
        <f ca="1">IFERROR(IF(AP$16&gt;0,(
   MAX('2ª EVA'!AP31,'2ª EVA'!AQ31)*'2ª EVA'!AP$16 +
   '3ª EVA-solo'!AP31*'3ª EVA-solo'!AP$13
)
/('2ª EVA'!AP$16+'3ª EVA '!AP$13),""),"")</f>
        <v>1</v>
      </c>
      <c r="AQ31" s="122"/>
      <c r="AR31" s="105">
        <f ca="1">IFERROR(IF(AR$16&gt;0,(
   MAX('2ª EVA'!AR31,'2ª EVA'!AS31)*'2ª EVA'!AR$16 +
   '3ª EVA-solo'!AR31*'3ª EVA-solo'!AR$13
)
/('2ª EVA'!AR$16+'3ª EVA '!AR$13),""),"")</f>
        <v>1</v>
      </c>
      <c r="AS31" s="122"/>
      <c r="AT31" s="105">
        <f ca="1">IFERROR(IF(AT$16&gt;0,(
   MAX('2ª EVA'!AT31,'2ª EVA'!AU31)*'2ª EVA'!AT$16 +
   '3ª EVA-solo'!AT31*'3ª EVA-solo'!AT$13
)
/('2ª EVA'!AT$16+'3ª EVA '!AT$13),""),"")</f>
        <v>1</v>
      </c>
      <c r="AU31" s="122"/>
      <c r="AV31" s="105">
        <f ca="1">IFERROR(IF(AV$16&gt;0,(
   MAX('2ª EVA'!AV31,'2ª EVA'!AW31)*'2ª EVA'!AV$16 +
   '3ª EVA-solo'!AV31*'3ª EVA-solo'!AV$13
)
/('2ª EVA'!AV$16+'3ª EVA '!AV$13),""),"")</f>
        <v>1</v>
      </c>
      <c r="AW31" s="122"/>
      <c r="AX31" s="105">
        <f ca="1">IFERROR(IF(AX$16&gt;0,(
   MAX('2ª EVA'!AX31,'2ª EVA'!AY31)*'2ª EVA'!AX$16 +
   '3ª EVA-solo'!AX31*'3ª EVA-solo'!AX$13
)
/('2ª EVA'!AX$16+'3ª EVA '!AX$13),""),"")</f>
        <v>1</v>
      </c>
      <c r="AY31" s="122"/>
      <c r="AZ31" s="105" t="str">
        <f>IFERROR(IF(AZ$16&gt;0,(
   MAX('2ª EVA'!AZ31,'2ª EVA'!BA31)*'2ª EVA'!AZ$16 +
   '3ª EVA-solo'!AZ31*'3ª EVA-solo'!AZ$13
)
/('2ª EVA'!AZ$16+'3ª EVA '!AZ$13),""),"")</f>
        <v/>
      </c>
      <c r="BA31" s="122"/>
      <c r="BB31" s="121">
        <f t="shared" ca="1" si="49"/>
        <v>1</v>
      </c>
      <c r="BC31" s="105">
        <f ca="1">IFERROR(IF(BC$16&gt;0,(
   MAX('2ª EVA'!BC31,'2ª EVA'!BD31)*'2ª EVA'!BC$16 +
   '3ª EVA-solo'!BC31*'3ª EVA-solo'!BC$13
)
/('2ª EVA'!BC$16+'3ª EVA '!BC$13),""),"")</f>
        <v>1</v>
      </c>
      <c r="BD31" s="122"/>
      <c r="BE31" s="105">
        <f ca="1">IFERROR(IF(BE$16&gt;0,(
   MAX('2ª EVA'!BE31,'2ª EVA'!BF31)*'2ª EVA'!BE$16 +
   '3ª EVA-solo'!BE31*'3ª EVA-solo'!BE$13
)
/('2ª EVA'!BE$16+'3ª EVA '!BE$13),""),"")</f>
        <v>1</v>
      </c>
      <c r="BF31" s="122"/>
      <c r="BG31" s="105">
        <f ca="1">IFERROR(IF(BG$16&gt;0,(
   MAX('2ª EVA'!BG31,'2ª EVA'!BH31)*'2ª EVA'!BG$16 +
   '3ª EVA-solo'!BG31*'3ª EVA-solo'!BG$13
)
/('2ª EVA'!BG$16+'3ª EVA '!BG$13),""),"")</f>
        <v>1</v>
      </c>
      <c r="BH31" s="122"/>
      <c r="BI31" s="105">
        <f ca="1">IFERROR(IF(BI$16&gt;0,(
   MAX('2ª EVA'!BI31,'2ª EVA'!BJ31)*'2ª EVA'!BI$16 +
   '3ª EVA-solo'!BI31*'3ª EVA-solo'!BI$13
)
/('2ª EVA'!BI$16+'3ª EVA '!BI$13),""),"")</f>
        <v>1</v>
      </c>
      <c r="BJ31" s="122"/>
      <c r="BK31" s="105" t="str">
        <f>IFERROR(IF(BK$16&gt;0,(
   MAX('2ª EVA'!BK31,'2ª EVA'!BL31)*'2ª EVA'!BK$16 +
   '3ª EVA-solo'!BK31*'3ª EVA-solo'!BK$13
)
/('2ª EVA'!BK$16+'3ª EVA '!BK$13),""),"")</f>
        <v/>
      </c>
      <c r="BL31" s="122"/>
      <c r="BM31" s="105" t="str">
        <f>IFERROR(IF(BM$16&gt;0,(
   MAX('2ª EVA'!BM31,'2ª EVA'!BN31)*'2ª EVA'!BM$16 +
   '3ª EVA-solo'!BM31*'3ª EVA-solo'!BM$13
)
/('2ª EVA'!BM$16+'3ª EVA '!BM$13),""),"")</f>
        <v/>
      </c>
      <c r="BN31" s="122"/>
      <c r="BO31" s="121">
        <f t="shared" ca="1" si="50"/>
        <v>1</v>
      </c>
      <c r="BP31" s="105">
        <f ca="1">IFERROR(IF(BP$16&gt;0,(
   MAX('2ª EVA'!BP31,'2ª EVA'!BQ31)*'2ª EVA'!BP$16 +
   '3ª EVA-solo'!BP31*'3ª EVA-solo'!BP$13
)
/('2ª EVA'!BP$16+'3ª EVA '!BP$13),""),"")</f>
        <v>1</v>
      </c>
      <c r="BQ31" s="122"/>
      <c r="BR31" s="105" t="str">
        <f>IFERROR(IF(BR$16&gt;0,(
   MAX('2ª EVA'!BR31,'2ª EVA'!BS31)*'2ª EVA'!BR$16 +
   '3ª EVA-solo'!BR31*'3ª EVA-solo'!BR$13
)
/('2ª EVA'!BR$16+'3ª EVA '!BR$13),""),"")</f>
        <v/>
      </c>
      <c r="BS31" s="122"/>
      <c r="BT31" s="105" t="str">
        <f>IFERROR(IF(BT$16&gt;0,(
   MAX('2ª EVA'!BT31,'2ª EVA'!BU31)*'2ª EVA'!BT$16 +
   '3ª EVA-solo'!BT31*'3ª EVA-solo'!BT$13
)
/('2ª EVA'!BT$16+'3ª EVA '!BT$13),""),"")</f>
        <v/>
      </c>
      <c r="BU31" s="122"/>
      <c r="BV31" s="105" t="str">
        <f>IFERROR(IF(BV$16&gt;0,(
   MAX('2ª EVA'!BV31,'2ª EVA'!BW31)*'2ª EVA'!BV$16 +
   '3ª EVA-solo'!BV31*'3ª EVA-solo'!BV$13
)
/('2ª EVA'!BV$16+'3ª EVA '!BV$13),""),"")</f>
        <v/>
      </c>
      <c r="BW31" s="122"/>
      <c r="BX31" s="105" t="str">
        <f>IFERROR(IF(BX$16&gt;0,(
   MAX('2ª EVA'!BX31,'2ª EVA'!BY31)*'2ª EVA'!BX$16 +
   '3ª EVA-solo'!BX31*'3ª EVA-solo'!BX$13
)
/('2ª EVA'!BX$16+'3ª EVA '!BX$13),""),"")</f>
        <v/>
      </c>
      <c r="BY31" s="122"/>
      <c r="BZ31" s="105" t="str">
        <f>IFERROR(IF(BZ$16&gt;0,(
   MAX('2ª EVA'!BZ31,'2ª EVA'!CA31)*'2ª EVA'!BZ$16 +
   '2ª EVA-solo'!BZ31*'2ª EVA-solo'!BZ$13
)
/('2ª EVA'!BZ$16+'3ª EVA '!BZ$13),""),"")</f>
        <v/>
      </c>
      <c r="CA31" s="122"/>
      <c r="CB31" s="136">
        <f t="shared" ca="1" si="51"/>
        <v>1.0000000000000004</v>
      </c>
    </row>
    <row r="32" spans="1:82" ht="17.399999999999999">
      <c r="A32" s="65" t="str">
        <v>Alumn 12</v>
      </c>
      <c r="B32" s="121">
        <f t="shared" ca="1" si="45"/>
        <v>2</v>
      </c>
      <c r="C32" s="105">
        <f ca="1">IFERROR(IF(C$16&gt;0,(
   MAX('2ª EVA'!C32,'2ª EVA'!D32)*'2ª EVA'!C$16 +
   '3ª EVA-solo'!C32*'3ª EVA-solo'!C$13
)
/('2ª EVA'!C$16+'3ª EVA '!C$13),""),"")</f>
        <v>2</v>
      </c>
      <c r="D32" s="122"/>
      <c r="E32" s="105">
        <f ca="1">IFERROR(IF(E$16&gt;0,(
   MAX('2ª EVA'!E32,'2ª EVA'!F32)*'2ª EVA'!E$16 +
   '3ª EVA-solo'!E32*'3ª EVA-solo'!E$13
)
/('2ª EVA'!E$16+'3ª EVA '!E$13),""),"")</f>
        <v>2</v>
      </c>
      <c r="F32" s="122"/>
      <c r="G32" s="105">
        <f ca="1">IFERROR(IF(G$16&gt;0,(
   MAX('2ª EVA'!G32,'2ª EVA'!H32)*'2ª EVA'!G$16 +
   '3ª EVA-solo'!G32*'3ª EVA-solo'!G$13
)
/('2ª EVA'!G$16+'3ª EVA '!G$13),""),"")</f>
        <v>2</v>
      </c>
      <c r="H32" s="122"/>
      <c r="I32" s="105">
        <f ca="1">IFERROR(IF(I$16&gt;0,(
   MAX('2ª EVA'!I32,'2ª EVA'!J32)*'2ª EVA'!I$16 +
   '3ª EVA-solo'!I32*'3ª EVA-solo'!I$13
)
/('2ª EVA'!I$16+'3ª EVA '!I$13),""),"")</f>
        <v>2</v>
      </c>
      <c r="J32" s="122"/>
      <c r="K32" s="105">
        <f ca="1">IFERROR(IF(K$16&gt;0,(
   MAX('2ª EVA'!K32,'2ª EVA'!L32)*'2ª EVA'!K$16 +
   '3ª EVA-solo'!K32*'3ª EVA-solo'!K$13
)
/('2ª EVA'!K$16+'3ª EVA '!K$13),""),"")</f>
        <v>2</v>
      </c>
      <c r="L32" s="122"/>
      <c r="M32" s="105" t="str">
        <f>IFERROR(IF(M$16&gt;0,(
   MAX('2ª EVA'!M32,'2ª EVA'!N32)*'2ª EVA'!M$16 +
   '3ª EVA-solo'!M32*'3ª EVA-solo'!M$13
)
/('2ª EVA'!M$16+'3ª EVA '!M$13),""),"")</f>
        <v/>
      </c>
      <c r="N32" s="122"/>
      <c r="O32" s="121">
        <f t="shared" ca="1" si="46"/>
        <v>2</v>
      </c>
      <c r="P32" s="105">
        <f ca="1">IFERROR(IF(P$16&gt;0,(
   MAX('2ª EVA'!P32,'2ª EVA'!Q32)*'2ª EVA'!P$16 +
   '3ª EVA-solo'!P32*'3ª EVA-solo'!P$13
)
/('2ª EVA'!P$16+'3ª EVA '!P$13),""),"")</f>
        <v>2</v>
      </c>
      <c r="Q32" s="122"/>
      <c r="R32" s="105">
        <f ca="1">IFERROR(IF(R$16&gt;0,(
   MAX('2ª EVA'!R32,'2ª EVA'!S32)*'2ª EVA'!R$16 +
   '3ª EVA-solo'!R32*'3ª EVA-solo'!R$13
)
/('2ª EVA'!R$16+'3ª EVA '!R$13),""),"")</f>
        <v>2</v>
      </c>
      <c r="S32" s="122"/>
      <c r="T32" s="105">
        <f ca="1">IFERROR(IF(T$16&gt;0,(
   MAX('2ª EVA'!T32,'2ª EVA'!U32)*'2ª EVA'!T$16 +
   '3ª EVA-solo'!T32*'3ª EVA-solo'!T$13
)
/('2ª EVA'!T$16+'3ª EVA '!T$13),""),"")</f>
        <v>2</v>
      </c>
      <c r="U32" s="122"/>
      <c r="V32" s="105">
        <f ca="1">IFERROR(IF(V$16&gt;0,(
   MAX('2ª EVA'!V32,'2ª EVA'!W32)*'2ª EVA'!V$16 +
   '3ª EVA-solo'!V32*'3ª EVA-solo'!V$13
)
/('2ª EVA'!V$16+'3ª EVA '!V$13),""),"")</f>
        <v>2</v>
      </c>
      <c r="W32" s="122"/>
      <c r="X32" s="105">
        <f ca="1">IFERROR(IF(X$16&gt;0,(
   MAX('2ª EVA'!X32,'2ª EVA'!Y32)*'2ª EVA'!X$16 +
   '3ª EVA-solo'!X32*'3ª EVA-solo'!X$13
)
/('2ª EVA'!X$16+'3ª EVA '!X$13),""),"")</f>
        <v>2</v>
      </c>
      <c r="Y32" s="122"/>
      <c r="Z32" s="105" t="str">
        <f>IFERROR(IF(Z$16&gt;0,(
   MAX('2ª EVA'!Z32,'2ª EVA'!AA32)*'2ª EVA'!Z$16 +
   '3ª EVA-solo'!Z32*'3ª EVA-solo'!Z$13
)
/('2ª EVA'!Z$16+'3ª EVA '!Z$13),""),"")</f>
        <v/>
      </c>
      <c r="AA32" s="122"/>
      <c r="AB32" s="121">
        <f t="shared" ca="1" si="47"/>
        <v>2</v>
      </c>
      <c r="AC32" s="105">
        <f ca="1">IFERROR(IF(AC$16&gt;0,(
   MAX('2ª EVA'!AC32,'2ª EVA'!AD32)*'2ª EVA'!AC$16 +
   '3ª EVA-solo'!AC32*'3ª EVA-solo'!AC$13
)
/('2ª EVA'!AC$16+'3ª EVA '!AC$13),""),"")</f>
        <v>2</v>
      </c>
      <c r="AD32" s="122"/>
      <c r="AE32" s="105" t="str">
        <f>IFERROR(IF(AE$16&gt;0,(
   MAX('2ª EVA'!AE32,'2ª EVA'!AF32)*'2ª EVA'!AE$16 +
   '3ª EVA-solo'!AE32*'3ª EVA-solo'!AE$13
)
/('2ª EVA'!AE$16+'3ª EVA '!AE$13),""),"")</f>
        <v/>
      </c>
      <c r="AF32" s="122"/>
      <c r="AG32" s="105">
        <f ca="1">IFERROR(IF(AG$16&gt;0,(
   MAX('2ª EVA'!AG32,'2ª EVA'!AH32)*'2ª EVA'!AG$16 +
   '3ª EVA-solo'!AG32*'3ª EVA-solo'!AG$13
)
/('2ª EVA'!AG$16+'3ª EVA '!AG$13),""),"")</f>
        <v>2</v>
      </c>
      <c r="AH32" s="122"/>
      <c r="AI32" s="105">
        <f ca="1">IFERROR(IF(AI$16&gt;0,(
   MAX('2ª EVA'!AI32,'2ª EVA'!AJ32)*'2ª EVA'!AI$16 +
   '3ª EVA-solo'!AI32*'3ª EVA-solo'!AI$13
)
/('2ª EVA'!AI$16+'3ª EVA '!AI$13),""),"")</f>
        <v>2</v>
      </c>
      <c r="AJ32" s="122"/>
      <c r="AK32" s="105">
        <f ca="1">IFERROR(IF(AK$16&gt;0,(
   MAX('2ª EVA'!AK32,'2ª EVA'!AL32)*'2ª EVA'!AK$16 +
   '3ª EVA-solo'!AK32*'3ª EVA-solo'!AK$13
)
/('2ª EVA'!AK$16+'3ª EVA '!AK$13),""),"")</f>
        <v>2</v>
      </c>
      <c r="AL32" s="122"/>
      <c r="AM32" s="105" t="str">
        <f>IFERROR(IF(AM$16&gt;0,(
   MAX('2ª EVA'!AM32,'2ª EVA'!AN32)*'2ª EVA'!AM$16 +
   '3ª EVA-solo'!AM32*'3ª EVA-solo'!AM$13
)
/('2ª EVA'!AM$16+'3ª EVA '!AM$13),""),"")</f>
        <v/>
      </c>
      <c r="AN32" s="122"/>
      <c r="AO32" s="121">
        <f t="shared" ca="1" si="48"/>
        <v>2</v>
      </c>
      <c r="AP32" s="105">
        <f ca="1">IFERROR(IF(AP$16&gt;0,(
   MAX('2ª EVA'!AP32,'2ª EVA'!AQ32)*'2ª EVA'!AP$16 +
   '3ª EVA-solo'!AP32*'3ª EVA-solo'!AP$13
)
/('2ª EVA'!AP$16+'3ª EVA '!AP$13),""),"")</f>
        <v>2</v>
      </c>
      <c r="AQ32" s="122"/>
      <c r="AR32" s="105">
        <f ca="1">IFERROR(IF(AR$16&gt;0,(
   MAX('2ª EVA'!AR32,'2ª EVA'!AS32)*'2ª EVA'!AR$16 +
   '3ª EVA-solo'!AR32*'3ª EVA-solo'!AR$13
)
/('2ª EVA'!AR$16+'3ª EVA '!AR$13),""),"")</f>
        <v>2</v>
      </c>
      <c r="AS32" s="122"/>
      <c r="AT32" s="105">
        <f ca="1">IFERROR(IF(AT$16&gt;0,(
   MAX('2ª EVA'!AT32,'2ª EVA'!AU32)*'2ª EVA'!AT$16 +
   '3ª EVA-solo'!AT32*'3ª EVA-solo'!AT$13
)
/('2ª EVA'!AT$16+'3ª EVA '!AT$13),""),"")</f>
        <v>2</v>
      </c>
      <c r="AU32" s="122"/>
      <c r="AV32" s="105">
        <f ca="1">IFERROR(IF(AV$16&gt;0,(
   MAX('2ª EVA'!AV32,'2ª EVA'!AW32)*'2ª EVA'!AV$16 +
   '3ª EVA-solo'!AV32*'3ª EVA-solo'!AV$13
)
/('2ª EVA'!AV$16+'3ª EVA '!AV$13),""),"")</f>
        <v>2</v>
      </c>
      <c r="AW32" s="122"/>
      <c r="AX32" s="105">
        <f ca="1">IFERROR(IF(AX$16&gt;0,(
   MAX('2ª EVA'!AX32,'2ª EVA'!AY32)*'2ª EVA'!AX$16 +
   '3ª EVA-solo'!AX32*'3ª EVA-solo'!AX$13
)
/('2ª EVA'!AX$16+'3ª EVA '!AX$13),""),"")</f>
        <v>2</v>
      </c>
      <c r="AY32" s="122"/>
      <c r="AZ32" s="105" t="str">
        <f>IFERROR(IF(AZ$16&gt;0,(
   MAX('2ª EVA'!AZ32,'2ª EVA'!BA32)*'2ª EVA'!AZ$16 +
   '3ª EVA-solo'!AZ32*'3ª EVA-solo'!AZ$13
)
/('2ª EVA'!AZ$16+'3ª EVA '!AZ$13),""),"")</f>
        <v/>
      </c>
      <c r="BA32" s="122"/>
      <c r="BB32" s="121">
        <f t="shared" ca="1" si="49"/>
        <v>2</v>
      </c>
      <c r="BC32" s="105">
        <f ca="1">IFERROR(IF(BC$16&gt;0,(
   MAX('2ª EVA'!BC32,'2ª EVA'!BD32)*'2ª EVA'!BC$16 +
   '3ª EVA-solo'!BC32*'3ª EVA-solo'!BC$13
)
/('2ª EVA'!BC$16+'3ª EVA '!BC$13),""),"")</f>
        <v>2</v>
      </c>
      <c r="BD32" s="122"/>
      <c r="BE32" s="105">
        <f ca="1">IFERROR(IF(BE$16&gt;0,(
   MAX('2ª EVA'!BE32,'2ª EVA'!BF32)*'2ª EVA'!BE$16 +
   '3ª EVA-solo'!BE32*'3ª EVA-solo'!BE$13
)
/('2ª EVA'!BE$16+'3ª EVA '!BE$13),""),"")</f>
        <v>2</v>
      </c>
      <c r="BF32" s="122"/>
      <c r="BG32" s="105">
        <f ca="1">IFERROR(IF(BG$16&gt;0,(
   MAX('2ª EVA'!BG32,'2ª EVA'!BH32)*'2ª EVA'!BG$16 +
   '3ª EVA-solo'!BG32*'3ª EVA-solo'!BG$13
)
/('2ª EVA'!BG$16+'3ª EVA '!BG$13),""),"")</f>
        <v>2</v>
      </c>
      <c r="BH32" s="122"/>
      <c r="BI32" s="105">
        <f ca="1">IFERROR(IF(BI$16&gt;0,(
   MAX('2ª EVA'!BI32,'2ª EVA'!BJ32)*'2ª EVA'!BI$16 +
   '3ª EVA-solo'!BI32*'3ª EVA-solo'!BI$13
)
/('2ª EVA'!BI$16+'3ª EVA '!BI$13),""),"")</f>
        <v>2</v>
      </c>
      <c r="BJ32" s="122"/>
      <c r="BK32" s="105" t="str">
        <f>IFERROR(IF(BK$16&gt;0,(
   MAX('2ª EVA'!BK32,'2ª EVA'!BL32)*'2ª EVA'!BK$16 +
   '3ª EVA-solo'!BK32*'3ª EVA-solo'!BK$13
)
/('2ª EVA'!BK$16+'3ª EVA '!BK$13),""),"")</f>
        <v/>
      </c>
      <c r="BL32" s="122"/>
      <c r="BM32" s="105" t="str">
        <f>IFERROR(IF(BM$16&gt;0,(
   MAX('2ª EVA'!BM32,'2ª EVA'!BN32)*'2ª EVA'!BM$16 +
   '3ª EVA-solo'!BM32*'3ª EVA-solo'!BM$13
)
/('2ª EVA'!BM$16+'3ª EVA '!BM$13),""),"")</f>
        <v/>
      </c>
      <c r="BN32" s="122"/>
      <c r="BO32" s="121">
        <f t="shared" ca="1" si="50"/>
        <v>2</v>
      </c>
      <c r="BP32" s="105">
        <f ca="1">IFERROR(IF(BP$16&gt;0,(
   MAX('2ª EVA'!BP32,'2ª EVA'!BQ32)*'2ª EVA'!BP$16 +
   '3ª EVA-solo'!BP32*'3ª EVA-solo'!BP$13
)
/('2ª EVA'!BP$16+'3ª EVA '!BP$13),""),"")</f>
        <v>2</v>
      </c>
      <c r="BQ32" s="122"/>
      <c r="BR32" s="105" t="str">
        <f>IFERROR(IF(BR$16&gt;0,(
   MAX('2ª EVA'!BR32,'2ª EVA'!BS32)*'2ª EVA'!BR$16 +
   '3ª EVA-solo'!BR32*'3ª EVA-solo'!BR$13
)
/('2ª EVA'!BR$16+'3ª EVA '!BR$13),""),"")</f>
        <v/>
      </c>
      <c r="BS32" s="122"/>
      <c r="BT32" s="105" t="str">
        <f>IFERROR(IF(BT$16&gt;0,(
   MAX('2ª EVA'!BT32,'2ª EVA'!BU32)*'2ª EVA'!BT$16 +
   '3ª EVA-solo'!BT32*'3ª EVA-solo'!BT$13
)
/('2ª EVA'!BT$16+'3ª EVA '!BT$13),""),"")</f>
        <v/>
      </c>
      <c r="BU32" s="122"/>
      <c r="BV32" s="105" t="str">
        <f>IFERROR(IF(BV$16&gt;0,(
   MAX('2ª EVA'!BV32,'2ª EVA'!BW32)*'2ª EVA'!BV$16 +
   '3ª EVA-solo'!BV32*'3ª EVA-solo'!BV$13
)
/('2ª EVA'!BV$16+'3ª EVA '!BV$13),""),"")</f>
        <v/>
      </c>
      <c r="BW32" s="122"/>
      <c r="BX32" s="105" t="str">
        <f>IFERROR(IF(BX$16&gt;0,(
   MAX('2ª EVA'!BX32,'2ª EVA'!BY32)*'2ª EVA'!BX$16 +
   '3ª EVA-solo'!BX32*'3ª EVA-solo'!BX$13
)
/('2ª EVA'!BX$16+'3ª EVA '!BX$13),""),"")</f>
        <v/>
      </c>
      <c r="BY32" s="122"/>
      <c r="BZ32" s="105" t="str">
        <f>IFERROR(IF(BZ$16&gt;0,(
   MAX('2ª EVA'!BZ32,'2ª EVA'!CA32)*'2ª EVA'!BZ$16 +
   '2ª EVA-solo'!BZ32*'2ª EVA-solo'!BZ$13
)
/('2ª EVA'!BZ$16+'3ª EVA '!BZ$13),""),"")</f>
        <v/>
      </c>
      <c r="CA32" s="122"/>
      <c r="CB32" s="136">
        <f t="shared" ca="1" si="51"/>
        <v>2.0000000000000009</v>
      </c>
    </row>
    <row r="33" spans="1:80" ht="17.399999999999999">
      <c r="A33" s="65" t="str">
        <v>Alumn 13</v>
      </c>
      <c r="B33" s="121">
        <f t="shared" ca="1" si="45"/>
        <v>2.9999999999999991</v>
      </c>
      <c r="C33" s="105">
        <f ca="1">IFERROR(IF(C$16&gt;0,(
   MAX('2ª EVA'!C33,'2ª EVA'!D33)*'2ª EVA'!C$16 +
   '3ª EVA-solo'!C33*'3ª EVA-solo'!C$13
)
/('2ª EVA'!C$16+'3ª EVA '!C$13),""),"")</f>
        <v>2.9999999999999991</v>
      </c>
      <c r="D33" s="122"/>
      <c r="E33" s="105">
        <f ca="1">IFERROR(IF(E$16&gt;0,(
   MAX('2ª EVA'!E33,'2ª EVA'!F33)*'2ª EVA'!E$16 +
   '3ª EVA-solo'!E33*'3ª EVA-solo'!E$13
)
/('2ª EVA'!E$16+'3ª EVA '!E$13),""),"")</f>
        <v>2.9999999999999996</v>
      </c>
      <c r="F33" s="122"/>
      <c r="G33" s="105">
        <f ca="1">IFERROR(IF(G$16&gt;0,(
   MAX('2ª EVA'!G33,'2ª EVA'!H33)*'2ª EVA'!G$16 +
   '3ª EVA-solo'!G33*'3ª EVA-solo'!G$13
)
/('2ª EVA'!G$16+'3ª EVA '!G$13),""),"")</f>
        <v>2.9999999999999996</v>
      </c>
      <c r="H33" s="122"/>
      <c r="I33" s="105">
        <f ca="1">IFERROR(IF(I$16&gt;0,(
   MAX('2ª EVA'!I33,'2ª EVA'!J33)*'2ª EVA'!I$16 +
   '3ª EVA-solo'!I33*'3ª EVA-solo'!I$13
)
/('2ª EVA'!I$16+'3ª EVA '!I$13),""),"")</f>
        <v>2.9999999999999996</v>
      </c>
      <c r="J33" s="122"/>
      <c r="K33" s="105">
        <f ca="1">IFERROR(IF(K$16&gt;0,(
   MAX('2ª EVA'!K33,'2ª EVA'!L33)*'2ª EVA'!K$16 +
   '3ª EVA-solo'!K33*'3ª EVA-solo'!K$13
)
/('2ª EVA'!K$16+'3ª EVA '!K$13),""),"")</f>
        <v>2.9999999999999991</v>
      </c>
      <c r="L33" s="122"/>
      <c r="M33" s="105" t="str">
        <f>IFERROR(IF(M$16&gt;0,(
   MAX('2ª EVA'!M33,'2ª EVA'!N33)*'2ª EVA'!M$16 +
   '3ª EVA-solo'!M33*'3ª EVA-solo'!M$13
)
/('2ª EVA'!M$16+'3ª EVA '!M$13),""),"")</f>
        <v/>
      </c>
      <c r="N33" s="122"/>
      <c r="O33" s="121">
        <f t="shared" ca="1" si="46"/>
        <v>3</v>
      </c>
      <c r="P33" s="105">
        <f ca="1">IFERROR(IF(P$16&gt;0,(
   MAX('2ª EVA'!P33,'2ª EVA'!Q33)*'2ª EVA'!P$16 +
   '3ª EVA-solo'!P33*'3ª EVA-solo'!P$13
)
/('2ª EVA'!P$16+'3ª EVA '!P$13),""),"")</f>
        <v>2.9999999999999991</v>
      </c>
      <c r="Q33" s="122"/>
      <c r="R33" s="105">
        <f ca="1">IFERROR(IF(R$16&gt;0,(
   MAX('2ª EVA'!R33,'2ª EVA'!S33)*'2ª EVA'!R$16 +
   '3ª EVA-solo'!R33*'3ª EVA-solo'!R$13
)
/('2ª EVA'!R$16+'3ª EVA '!R$13),""),"")</f>
        <v>2.9999999999999996</v>
      </c>
      <c r="S33" s="122"/>
      <c r="T33" s="105">
        <f ca="1">IFERROR(IF(T$16&gt;0,(
   MAX('2ª EVA'!T33,'2ª EVA'!U33)*'2ª EVA'!T$16 +
   '3ª EVA-solo'!T33*'3ª EVA-solo'!T$13
)
/('2ª EVA'!T$16+'3ª EVA '!T$13),""),"")</f>
        <v>3</v>
      </c>
      <c r="U33" s="122"/>
      <c r="V33" s="105">
        <f ca="1">IFERROR(IF(V$16&gt;0,(
   MAX('2ª EVA'!V33,'2ª EVA'!W33)*'2ª EVA'!V$16 +
   '3ª EVA-solo'!V33*'3ª EVA-solo'!V$13
)
/('2ª EVA'!V$16+'3ª EVA '!V$13),""),"")</f>
        <v>2.9999999999999996</v>
      </c>
      <c r="W33" s="122"/>
      <c r="X33" s="105">
        <f ca="1">IFERROR(IF(X$16&gt;0,(
   MAX('2ª EVA'!X33,'2ª EVA'!Y33)*'2ª EVA'!X$16 +
   '3ª EVA-solo'!X33*'3ª EVA-solo'!X$13
)
/('2ª EVA'!X$16+'3ª EVA '!X$13),""),"")</f>
        <v>2.9999999999999991</v>
      </c>
      <c r="Y33" s="122"/>
      <c r="Z33" s="105" t="str">
        <f>IFERROR(IF(Z$16&gt;0,(
   MAX('2ª EVA'!Z33,'2ª EVA'!AA33)*'2ª EVA'!Z$16 +
   '3ª EVA-solo'!Z33*'3ª EVA-solo'!Z$13
)
/('2ª EVA'!Z$16+'3ª EVA '!Z$13),""),"")</f>
        <v/>
      </c>
      <c r="AA33" s="122"/>
      <c r="AB33" s="121">
        <f t="shared" ca="1" si="47"/>
        <v>2.9999999999999991</v>
      </c>
      <c r="AC33" s="105">
        <f ca="1">IFERROR(IF(AC$16&gt;0,(
   MAX('2ª EVA'!AC33,'2ª EVA'!AD33)*'2ª EVA'!AC$16 +
   '3ª EVA-solo'!AC33*'3ª EVA-solo'!AC$13
)
/('2ª EVA'!AC$16+'3ª EVA '!AC$13),""),"")</f>
        <v>2.9999999999999996</v>
      </c>
      <c r="AD33" s="122"/>
      <c r="AE33" s="105" t="str">
        <f>IFERROR(IF(AE$16&gt;0,(
   MAX('2ª EVA'!AE33,'2ª EVA'!AF33)*'2ª EVA'!AE$16 +
   '3ª EVA-solo'!AE33*'3ª EVA-solo'!AE$13
)
/('2ª EVA'!AE$16+'3ª EVA '!AE$13),""),"")</f>
        <v/>
      </c>
      <c r="AF33" s="122"/>
      <c r="AG33" s="105">
        <f ca="1">IFERROR(IF(AG$16&gt;0,(
   MAX('2ª EVA'!AG33,'2ª EVA'!AH33)*'2ª EVA'!AG$16 +
   '3ª EVA-solo'!AG33*'3ª EVA-solo'!AG$13
)
/('2ª EVA'!AG$16+'3ª EVA '!AG$13),""),"")</f>
        <v>2.9999999999999991</v>
      </c>
      <c r="AH33" s="122"/>
      <c r="AI33" s="105">
        <f ca="1">IFERROR(IF(AI$16&gt;0,(
   MAX('2ª EVA'!AI33,'2ª EVA'!AJ33)*'2ª EVA'!AI$16 +
   '3ª EVA-solo'!AI33*'3ª EVA-solo'!AI$13
)
/('2ª EVA'!AI$16+'3ª EVA '!AI$13),""),"")</f>
        <v>2.9999999999999996</v>
      </c>
      <c r="AJ33" s="122"/>
      <c r="AK33" s="105">
        <f ca="1">IFERROR(IF(AK$16&gt;0,(
   MAX('2ª EVA'!AK33,'2ª EVA'!AL33)*'2ª EVA'!AK$16 +
   '3ª EVA-solo'!AK33*'3ª EVA-solo'!AK$13
)
/('2ª EVA'!AK$16+'3ª EVA '!AK$13),""),"")</f>
        <v>2.9999999999999991</v>
      </c>
      <c r="AL33" s="122"/>
      <c r="AM33" s="105" t="str">
        <f>IFERROR(IF(AM$16&gt;0,(
   MAX('2ª EVA'!AM33,'2ª EVA'!AN33)*'2ª EVA'!AM$16 +
   '3ª EVA-solo'!AM33*'3ª EVA-solo'!AM$13
)
/('2ª EVA'!AM$16+'3ª EVA '!AM$13),""),"")</f>
        <v/>
      </c>
      <c r="AN33" s="122"/>
      <c r="AO33" s="121">
        <f t="shared" ca="1" si="48"/>
        <v>3</v>
      </c>
      <c r="AP33" s="105">
        <f ca="1">IFERROR(IF(AP$16&gt;0,(
   MAX('2ª EVA'!AP33,'2ª EVA'!AQ33)*'2ª EVA'!AP$16 +
   '3ª EVA-solo'!AP33*'3ª EVA-solo'!AP$13
)
/('2ª EVA'!AP$16+'3ª EVA '!AP$13),""),"")</f>
        <v>2.9999999999999996</v>
      </c>
      <c r="AQ33" s="122"/>
      <c r="AR33" s="105">
        <f ca="1">IFERROR(IF(AR$16&gt;0,(
   MAX('2ª EVA'!AR33,'2ª EVA'!AS33)*'2ª EVA'!AR$16 +
   '3ª EVA-solo'!AR33*'3ª EVA-solo'!AR$13
)
/('2ª EVA'!AR$16+'3ª EVA '!AR$13),""),"")</f>
        <v>2.9999999999999996</v>
      </c>
      <c r="AS33" s="122"/>
      <c r="AT33" s="105">
        <f ca="1">IFERROR(IF(AT$16&gt;0,(
   MAX('2ª EVA'!AT33,'2ª EVA'!AU33)*'2ª EVA'!AT$16 +
   '3ª EVA-solo'!AT33*'3ª EVA-solo'!AT$13
)
/('2ª EVA'!AT$16+'3ª EVA '!AT$13),""),"")</f>
        <v>2.9999999999999996</v>
      </c>
      <c r="AU33" s="122"/>
      <c r="AV33" s="105">
        <f ca="1">IFERROR(IF(AV$16&gt;0,(
   MAX('2ª EVA'!AV33,'2ª EVA'!AW33)*'2ª EVA'!AV$16 +
   '3ª EVA-solo'!AV33*'3ª EVA-solo'!AV$13
)
/('2ª EVA'!AV$16+'3ª EVA '!AV$13),""),"")</f>
        <v>2.9999999999999996</v>
      </c>
      <c r="AW33" s="122"/>
      <c r="AX33" s="105">
        <f ca="1">IFERROR(IF(AX$16&gt;0,(
   MAX('2ª EVA'!AX33,'2ª EVA'!AY33)*'2ª EVA'!AX$16 +
   '3ª EVA-solo'!AX33*'3ª EVA-solo'!AX$13
)
/('2ª EVA'!AX$16+'3ª EVA '!AX$13),""),"")</f>
        <v>2.9999999999999996</v>
      </c>
      <c r="AY33" s="122"/>
      <c r="AZ33" s="105" t="str">
        <f>IFERROR(IF(AZ$16&gt;0,(
   MAX('2ª EVA'!AZ33,'2ª EVA'!BA33)*'2ª EVA'!AZ$16 +
   '3ª EVA-solo'!AZ33*'3ª EVA-solo'!AZ$13
)
/('2ª EVA'!AZ$16+'3ª EVA '!AZ$13),""),"")</f>
        <v/>
      </c>
      <c r="BA33" s="122"/>
      <c r="BB33" s="121">
        <f t="shared" ca="1" si="49"/>
        <v>2.9999999999999991</v>
      </c>
      <c r="BC33" s="105">
        <f ca="1">IFERROR(IF(BC$16&gt;0,(
   MAX('2ª EVA'!BC33,'2ª EVA'!BD33)*'2ª EVA'!BC$16 +
   '3ª EVA-solo'!BC33*'3ª EVA-solo'!BC$13
)
/('2ª EVA'!BC$16+'3ª EVA '!BC$13),""),"")</f>
        <v>2.9999999999999996</v>
      </c>
      <c r="BD33" s="122"/>
      <c r="BE33" s="105">
        <f ca="1">IFERROR(IF(BE$16&gt;0,(
   MAX('2ª EVA'!BE33,'2ª EVA'!BF33)*'2ª EVA'!BE$16 +
   '3ª EVA-solo'!BE33*'3ª EVA-solo'!BE$13
)
/('2ª EVA'!BE$16+'3ª EVA '!BE$13),""),"")</f>
        <v>2.9999999999999996</v>
      </c>
      <c r="BF33" s="122"/>
      <c r="BG33" s="105">
        <f ca="1">IFERROR(IF(BG$16&gt;0,(
   MAX('2ª EVA'!BG33,'2ª EVA'!BH33)*'2ª EVA'!BG$16 +
   '3ª EVA-solo'!BG33*'3ª EVA-solo'!BG$13
)
/('2ª EVA'!BG$16+'3ª EVA '!BG$13),""),"")</f>
        <v>2.9999999999999996</v>
      </c>
      <c r="BH33" s="122"/>
      <c r="BI33" s="105">
        <f ca="1">IFERROR(IF(BI$16&gt;0,(
   MAX('2ª EVA'!BI33,'2ª EVA'!BJ33)*'2ª EVA'!BI$16 +
   '3ª EVA-solo'!BI33*'3ª EVA-solo'!BI$13
)
/('2ª EVA'!BI$16+'3ª EVA '!BI$13),""),"")</f>
        <v>3</v>
      </c>
      <c r="BJ33" s="122"/>
      <c r="BK33" s="105" t="str">
        <f>IFERROR(IF(BK$16&gt;0,(
   MAX('2ª EVA'!BK33,'2ª EVA'!BL33)*'2ª EVA'!BK$16 +
   '3ª EVA-solo'!BK33*'3ª EVA-solo'!BK$13
)
/('2ª EVA'!BK$16+'3ª EVA '!BK$13),""),"")</f>
        <v/>
      </c>
      <c r="BL33" s="122"/>
      <c r="BM33" s="105" t="str">
        <f>IFERROR(IF(BM$16&gt;0,(
   MAX('2ª EVA'!BM33,'2ª EVA'!BN33)*'2ª EVA'!BM$16 +
   '3ª EVA-solo'!BM33*'3ª EVA-solo'!BM$13
)
/('2ª EVA'!BM$16+'3ª EVA '!BM$13),""),"")</f>
        <v/>
      </c>
      <c r="BN33" s="122"/>
      <c r="BO33" s="121">
        <f t="shared" ca="1" si="50"/>
        <v>2.9999999999999996</v>
      </c>
      <c r="BP33" s="105">
        <f ca="1">IFERROR(IF(BP$16&gt;0,(
   MAX('2ª EVA'!BP33,'2ª EVA'!BQ33)*'2ª EVA'!BP$16 +
   '3ª EVA-solo'!BP33*'3ª EVA-solo'!BP$13
)
/('2ª EVA'!BP$16+'3ª EVA '!BP$13),""),"")</f>
        <v>2.9999999999999996</v>
      </c>
      <c r="BQ33" s="122"/>
      <c r="BR33" s="105" t="str">
        <f>IFERROR(IF(BR$16&gt;0,(
   MAX('2ª EVA'!BR33,'2ª EVA'!BS33)*'2ª EVA'!BR$16 +
   '3ª EVA-solo'!BR33*'3ª EVA-solo'!BR$13
)
/('2ª EVA'!BR$16+'3ª EVA '!BR$13),""),"")</f>
        <v/>
      </c>
      <c r="BS33" s="122"/>
      <c r="BT33" s="105" t="str">
        <f>IFERROR(IF(BT$16&gt;0,(
   MAX('2ª EVA'!BT33,'2ª EVA'!BU33)*'2ª EVA'!BT$16 +
   '3ª EVA-solo'!BT33*'3ª EVA-solo'!BT$13
)
/('2ª EVA'!BT$16+'3ª EVA '!BT$13),""),"")</f>
        <v/>
      </c>
      <c r="BU33" s="122"/>
      <c r="BV33" s="105" t="str">
        <f>IFERROR(IF(BV$16&gt;0,(
   MAX('2ª EVA'!BV33,'2ª EVA'!BW33)*'2ª EVA'!BV$16 +
   '3ª EVA-solo'!BV33*'3ª EVA-solo'!BV$13
)
/('2ª EVA'!BV$16+'3ª EVA '!BV$13),""),"")</f>
        <v/>
      </c>
      <c r="BW33" s="122"/>
      <c r="BX33" s="105" t="str">
        <f>IFERROR(IF(BX$16&gt;0,(
   MAX('2ª EVA'!BX33,'2ª EVA'!BY33)*'2ª EVA'!BX$16 +
   '3ª EVA-solo'!BX33*'3ª EVA-solo'!BX$13
)
/('2ª EVA'!BX$16+'3ª EVA '!BX$13),""),"")</f>
        <v/>
      </c>
      <c r="BY33" s="122"/>
      <c r="BZ33" s="105" t="str">
        <f>IFERROR(IF(BZ$16&gt;0,(
   MAX('2ª EVA'!BZ33,'2ª EVA'!CA33)*'2ª EVA'!BZ$16 +
   '2ª EVA-solo'!BZ33*'2ª EVA-solo'!BZ$13
)
/('2ª EVA'!BZ$16+'3ª EVA '!BZ$13),""),"")</f>
        <v/>
      </c>
      <c r="CA33" s="122"/>
      <c r="CB33" s="136">
        <f t="shared" ca="1" si="51"/>
        <v>2.9999999999999987</v>
      </c>
    </row>
    <row r="34" spans="1:80" ht="17.399999999999999">
      <c r="A34" s="65" t="str">
        <v>Alumn 14</v>
      </c>
      <c r="B34" s="121">
        <f t="shared" ca="1" si="45"/>
        <v>4</v>
      </c>
      <c r="C34" s="105">
        <f ca="1">IFERROR(IF(C$16&gt;0,(
   MAX('2ª EVA'!C34,'2ª EVA'!D34)*'2ª EVA'!C$16 +
   '3ª EVA-solo'!C34*'3ª EVA-solo'!C$13
)
/('2ª EVA'!C$16+'3ª EVA '!C$13),""),"")</f>
        <v>4</v>
      </c>
      <c r="D34" s="122"/>
      <c r="E34" s="105">
        <f ca="1">IFERROR(IF(E$16&gt;0,(
   MAX('2ª EVA'!E34,'2ª EVA'!F34)*'2ª EVA'!E$16 +
   '3ª EVA-solo'!E34*'3ª EVA-solo'!E$13
)
/('2ª EVA'!E$16+'3ª EVA '!E$13),""),"")</f>
        <v>4</v>
      </c>
      <c r="F34" s="122"/>
      <c r="G34" s="105">
        <f ca="1">IFERROR(IF(G$16&gt;0,(
   MAX('2ª EVA'!G34,'2ª EVA'!H34)*'2ª EVA'!G$16 +
   '3ª EVA-solo'!G34*'3ª EVA-solo'!G$13
)
/('2ª EVA'!G$16+'3ª EVA '!G$13),""),"")</f>
        <v>4</v>
      </c>
      <c r="H34" s="122"/>
      <c r="I34" s="105">
        <f ca="1">IFERROR(IF(I$16&gt;0,(
   MAX('2ª EVA'!I34,'2ª EVA'!J34)*'2ª EVA'!I$16 +
   '3ª EVA-solo'!I34*'3ª EVA-solo'!I$13
)
/('2ª EVA'!I$16+'3ª EVA '!I$13),""),"")</f>
        <v>4</v>
      </c>
      <c r="J34" s="122"/>
      <c r="K34" s="105">
        <f ca="1">IFERROR(IF(K$16&gt;0,(
   MAX('2ª EVA'!K34,'2ª EVA'!L34)*'2ª EVA'!K$16 +
   '3ª EVA-solo'!K34*'3ª EVA-solo'!K$13
)
/('2ª EVA'!K$16+'3ª EVA '!K$13),""),"")</f>
        <v>4</v>
      </c>
      <c r="L34" s="122"/>
      <c r="M34" s="105" t="str">
        <f>IFERROR(IF(M$16&gt;0,(
   MAX('2ª EVA'!M34,'2ª EVA'!N34)*'2ª EVA'!M$16 +
   '3ª EVA-solo'!M34*'3ª EVA-solo'!M$13
)
/('2ª EVA'!M$16+'3ª EVA '!M$13),""),"")</f>
        <v/>
      </c>
      <c r="N34" s="122"/>
      <c r="O34" s="121">
        <f t="shared" ca="1" si="46"/>
        <v>4</v>
      </c>
      <c r="P34" s="105">
        <f ca="1">IFERROR(IF(P$16&gt;0,(
   MAX('2ª EVA'!P34,'2ª EVA'!Q34)*'2ª EVA'!P$16 +
   '3ª EVA-solo'!P34*'3ª EVA-solo'!P$13
)
/('2ª EVA'!P$16+'3ª EVA '!P$13),""),"")</f>
        <v>4</v>
      </c>
      <c r="Q34" s="122"/>
      <c r="R34" s="105">
        <f ca="1">IFERROR(IF(R$16&gt;0,(
   MAX('2ª EVA'!R34,'2ª EVA'!S34)*'2ª EVA'!R$16 +
   '3ª EVA-solo'!R34*'3ª EVA-solo'!R$13
)
/('2ª EVA'!R$16+'3ª EVA '!R$13),""),"")</f>
        <v>4</v>
      </c>
      <c r="S34" s="122"/>
      <c r="T34" s="105">
        <f ca="1">IFERROR(IF(T$16&gt;0,(
   MAX('2ª EVA'!T34,'2ª EVA'!U34)*'2ª EVA'!T$16 +
   '3ª EVA-solo'!T34*'3ª EVA-solo'!T$13
)
/('2ª EVA'!T$16+'3ª EVA '!T$13),""),"")</f>
        <v>4</v>
      </c>
      <c r="U34" s="122"/>
      <c r="V34" s="105">
        <f ca="1">IFERROR(IF(V$16&gt;0,(
   MAX('2ª EVA'!V34,'2ª EVA'!W34)*'2ª EVA'!V$16 +
   '3ª EVA-solo'!V34*'3ª EVA-solo'!V$13
)
/('2ª EVA'!V$16+'3ª EVA '!V$13),""),"")</f>
        <v>4</v>
      </c>
      <c r="W34" s="122"/>
      <c r="X34" s="105">
        <f ca="1">IFERROR(IF(X$16&gt;0,(
   MAX('2ª EVA'!X34,'2ª EVA'!Y34)*'2ª EVA'!X$16 +
   '3ª EVA-solo'!X34*'3ª EVA-solo'!X$13
)
/('2ª EVA'!X$16+'3ª EVA '!X$13),""),"")</f>
        <v>4</v>
      </c>
      <c r="Y34" s="122"/>
      <c r="Z34" s="105" t="str">
        <f>IFERROR(IF(Z$16&gt;0,(
   MAX('2ª EVA'!Z34,'2ª EVA'!AA34)*'2ª EVA'!Z$16 +
   '3ª EVA-solo'!Z34*'3ª EVA-solo'!Z$13
)
/('2ª EVA'!Z$16+'3ª EVA '!Z$13),""),"")</f>
        <v/>
      </c>
      <c r="AA34" s="122"/>
      <c r="AB34" s="121">
        <f t="shared" ca="1" si="47"/>
        <v>4</v>
      </c>
      <c r="AC34" s="105">
        <f ca="1">IFERROR(IF(AC$16&gt;0,(
   MAX('2ª EVA'!AC34,'2ª EVA'!AD34)*'2ª EVA'!AC$16 +
   '3ª EVA-solo'!AC34*'3ª EVA-solo'!AC$13
)
/('2ª EVA'!AC$16+'3ª EVA '!AC$13),""),"")</f>
        <v>4</v>
      </c>
      <c r="AD34" s="122"/>
      <c r="AE34" s="105" t="str">
        <f>IFERROR(IF(AE$16&gt;0,(
   MAX('2ª EVA'!AE34,'2ª EVA'!AF34)*'2ª EVA'!AE$16 +
   '3ª EVA-solo'!AE34*'3ª EVA-solo'!AE$13
)
/('2ª EVA'!AE$16+'3ª EVA '!AE$13),""),"")</f>
        <v/>
      </c>
      <c r="AF34" s="122"/>
      <c r="AG34" s="105">
        <f ca="1">IFERROR(IF(AG$16&gt;0,(
   MAX('2ª EVA'!AG34,'2ª EVA'!AH34)*'2ª EVA'!AG$16 +
   '3ª EVA-solo'!AG34*'3ª EVA-solo'!AG$13
)
/('2ª EVA'!AG$16+'3ª EVA '!AG$13),""),"")</f>
        <v>4</v>
      </c>
      <c r="AH34" s="122"/>
      <c r="AI34" s="105">
        <f ca="1">IFERROR(IF(AI$16&gt;0,(
   MAX('2ª EVA'!AI34,'2ª EVA'!AJ34)*'2ª EVA'!AI$16 +
   '3ª EVA-solo'!AI34*'3ª EVA-solo'!AI$13
)
/('2ª EVA'!AI$16+'3ª EVA '!AI$13),""),"")</f>
        <v>4</v>
      </c>
      <c r="AJ34" s="122"/>
      <c r="AK34" s="105">
        <f ca="1">IFERROR(IF(AK$16&gt;0,(
   MAX('2ª EVA'!AK34,'2ª EVA'!AL34)*'2ª EVA'!AK$16 +
   '3ª EVA-solo'!AK34*'3ª EVA-solo'!AK$13
)
/('2ª EVA'!AK$16+'3ª EVA '!AK$13),""),"")</f>
        <v>4</v>
      </c>
      <c r="AL34" s="122"/>
      <c r="AM34" s="105" t="str">
        <f>IFERROR(IF(AM$16&gt;0,(
   MAX('2ª EVA'!AM34,'2ª EVA'!AN34)*'2ª EVA'!AM$16 +
   '3ª EVA-solo'!AM34*'3ª EVA-solo'!AM$13
)
/('2ª EVA'!AM$16+'3ª EVA '!AM$13),""),"")</f>
        <v/>
      </c>
      <c r="AN34" s="122"/>
      <c r="AO34" s="121">
        <f t="shared" ca="1" si="48"/>
        <v>4</v>
      </c>
      <c r="AP34" s="105">
        <f ca="1">IFERROR(IF(AP$16&gt;0,(
   MAX('2ª EVA'!AP34,'2ª EVA'!AQ34)*'2ª EVA'!AP$16 +
   '3ª EVA-solo'!AP34*'3ª EVA-solo'!AP$13
)
/('2ª EVA'!AP$16+'3ª EVA '!AP$13),""),"")</f>
        <v>4</v>
      </c>
      <c r="AQ34" s="122"/>
      <c r="AR34" s="105">
        <f ca="1">IFERROR(IF(AR$16&gt;0,(
   MAX('2ª EVA'!AR34,'2ª EVA'!AS34)*'2ª EVA'!AR$16 +
   '3ª EVA-solo'!AR34*'3ª EVA-solo'!AR$13
)
/('2ª EVA'!AR$16+'3ª EVA '!AR$13),""),"")</f>
        <v>4</v>
      </c>
      <c r="AS34" s="122"/>
      <c r="AT34" s="105">
        <f ca="1">IFERROR(IF(AT$16&gt;0,(
   MAX('2ª EVA'!AT34,'2ª EVA'!AU34)*'2ª EVA'!AT$16 +
   '3ª EVA-solo'!AT34*'3ª EVA-solo'!AT$13
)
/('2ª EVA'!AT$16+'3ª EVA '!AT$13),""),"")</f>
        <v>4</v>
      </c>
      <c r="AU34" s="122"/>
      <c r="AV34" s="105">
        <f ca="1">IFERROR(IF(AV$16&gt;0,(
   MAX('2ª EVA'!AV34,'2ª EVA'!AW34)*'2ª EVA'!AV$16 +
   '3ª EVA-solo'!AV34*'3ª EVA-solo'!AV$13
)
/('2ª EVA'!AV$16+'3ª EVA '!AV$13),""),"")</f>
        <v>4</v>
      </c>
      <c r="AW34" s="122"/>
      <c r="AX34" s="105">
        <f ca="1">IFERROR(IF(AX$16&gt;0,(
   MAX('2ª EVA'!AX34,'2ª EVA'!AY34)*'2ª EVA'!AX$16 +
   '3ª EVA-solo'!AX34*'3ª EVA-solo'!AX$13
)
/('2ª EVA'!AX$16+'3ª EVA '!AX$13),""),"")</f>
        <v>4</v>
      </c>
      <c r="AY34" s="122"/>
      <c r="AZ34" s="105" t="str">
        <f>IFERROR(IF(AZ$16&gt;0,(
   MAX('2ª EVA'!AZ34,'2ª EVA'!BA34)*'2ª EVA'!AZ$16 +
   '3ª EVA-solo'!AZ34*'3ª EVA-solo'!AZ$13
)
/('2ª EVA'!AZ$16+'3ª EVA '!AZ$13),""),"")</f>
        <v/>
      </c>
      <c r="BA34" s="122"/>
      <c r="BB34" s="121">
        <f t="shared" ca="1" si="49"/>
        <v>4</v>
      </c>
      <c r="BC34" s="105">
        <f ca="1">IFERROR(IF(BC$16&gt;0,(
   MAX('2ª EVA'!BC34,'2ª EVA'!BD34)*'2ª EVA'!BC$16 +
   '3ª EVA-solo'!BC34*'3ª EVA-solo'!BC$13
)
/('2ª EVA'!BC$16+'3ª EVA '!BC$13),""),"")</f>
        <v>4</v>
      </c>
      <c r="BD34" s="122"/>
      <c r="BE34" s="105">
        <f ca="1">IFERROR(IF(BE$16&gt;0,(
   MAX('2ª EVA'!BE34,'2ª EVA'!BF34)*'2ª EVA'!BE$16 +
   '3ª EVA-solo'!BE34*'3ª EVA-solo'!BE$13
)
/('2ª EVA'!BE$16+'3ª EVA '!BE$13),""),"")</f>
        <v>4</v>
      </c>
      <c r="BF34" s="122"/>
      <c r="BG34" s="105">
        <f ca="1">IFERROR(IF(BG$16&gt;0,(
   MAX('2ª EVA'!BG34,'2ª EVA'!BH34)*'2ª EVA'!BG$16 +
   '3ª EVA-solo'!BG34*'3ª EVA-solo'!BG$13
)
/('2ª EVA'!BG$16+'3ª EVA '!BG$13),""),"")</f>
        <v>4</v>
      </c>
      <c r="BH34" s="122"/>
      <c r="BI34" s="105">
        <f ca="1">IFERROR(IF(BI$16&gt;0,(
   MAX('2ª EVA'!BI34,'2ª EVA'!BJ34)*'2ª EVA'!BI$16 +
   '3ª EVA-solo'!BI34*'3ª EVA-solo'!BI$13
)
/('2ª EVA'!BI$16+'3ª EVA '!BI$13),""),"")</f>
        <v>4</v>
      </c>
      <c r="BJ34" s="122"/>
      <c r="BK34" s="105" t="str">
        <f>IFERROR(IF(BK$16&gt;0,(
   MAX('2ª EVA'!BK34,'2ª EVA'!BL34)*'2ª EVA'!BK$16 +
   '3ª EVA-solo'!BK34*'3ª EVA-solo'!BK$13
)
/('2ª EVA'!BK$16+'3ª EVA '!BK$13),""),"")</f>
        <v/>
      </c>
      <c r="BL34" s="122"/>
      <c r="BM34" s="105" t="str">
        <f>IFERROR(IF(BM$16&gt;0,(
   MAX('2ª EVA'!BM34,'2ª EVA'!BN34)*'2ª EVA'!BM$16 +
   '3ª EVA-solo'!BM34*'3ª EVA-solo'!BM$13
)
/('2ª EVA'!BM$16+'3ª EVA '!BM$13),""),"")</f>
        <v/>
      </c>
      <c r="BN34" s="122"/>
      <c r="BO34" s="121">
        <f t="shared" ca="1" si="50"/>
        <v>4</v>
      </c>
      <c r="BP34" s="105">
        <f ca="1">IFERROR(IF(BP$16&gt;0,(
   MAX('2ª EVA'!BP34,'2ª EVA'!BQ34)*'2ª EVA'!BP$16 +
   '3ª EVA-solo'!BP34*'3ª EVA-solo'!BP$13
)
/('2ª EVA'!BP$16+'3ª EVA '!BP$13),""),"")</f>
        <v>4</v>
      </c>
      <c r="BQ34" s="122"/>
      <c r="BR34" s="105" t="str">
        <f>IFERROR(IF(BR$16&gt;0,(
   MAX('2ª EVA'!BR34,'2ª EVA'!BS34)*'2ª EVA'!BR$16 +
   '3ª EVA-solo'!BR34*'3ª EVA-solo'!BR$13
)
/('2ª EVA'!BR$16+'3ª EVA '!BR$13),""),"")</f>
        <v/>
      </c>
      <c r="BS34" s="122"/>
      <c r="BT34" s="105" t="str">
        <f>IFERROR(IF(BT$16&gt;0,(
   MAX('2ª EVA'!BT34,'2ª EVA'!BU34)*'2ª EVA'!BT$16 +
   '3ª EVA-solo'!BT34*'3ª EVA-solo'!BT$13
)
/('2ª EVA'!BT$16+'3ª EVA '!BT$13),""),"")</f>
        <v/>
      </c>
      <c r="BU34" s="122"/>
      <c r="BV34" s="105" t="str">
        <f>IFERROR(IF(BV$16&gt;0,(
   MAX('2ª EVA'!BV34,'2ª EVA'!BW34)*'2ª EVA'!BV$16 +
   '3ª EVA-solo'!BV34*'3ª EVA-solo'!BV$13
)
/('2ª EVA'!BV$16+'3ª EVA '!BV$13),""),"")</f>
        <v/>
      </c>
      <c r="BW34" s="122"/>
      <c r="BX34" s="105" t="str">
        <f>IFERROR(IF(BX$16&gt;0,(
   MAX('2ª EVA'!BX34,'2ª EVA'!BY34)*'2ª EVA'!BX$16 +
   '3ª EVA-solo'!BX34*'3ª EVA-solo'!BX$13
)
/('2ª EVA'!BX$16+'3ª EVA '!BX$13),""),"")</f>
        <v/>
      </c>
      <c r="BY34" s="122"/>
      <c r="BZ34" s="105" t="str">
        <f>IFERROR(IF(BZ$16&gt;0,(
   MAX('2ª EVA'!BZ34,'2ª EVA'!CA34)*'2ª EVA'!BZ$16 +
   '2ª EVA-solo'!BZ34*'2ª EVA-solo'!BZ$13
)
/('2ª EVA'!BZ$16+'3ª EVA '!BZ$13),""),"")</f>
        <v/>
      </c>
      <c r="CA34" s="122"/>
      <c r="CB34" s="136">
        <f t="shared" ca="1" si="51"/>
        <v>4.0000000000000018</v>
      </c>
    </row>
    <row r="35" spans="1:80" ht="17.399999999999999">
      <c r="A35" s="65" t="str">
        <v>Alumn 15</v>
      </c>
      <c r="B35" s="121">
        <f t="shared" ca="1" si="45"/>
        <v>4.9999999999999991</v>
      </c>
      <c r="C35" s="105">
        <f ca="1">IFERROR(IF(C$16&gt;0,(
   MAX('2ª EVA'!C35,'2ª EVA'!D35)*'2ª EVA'!C$16 +
   '3ª EVA-solo'!C35*'3ª EVA-solo'!C$13
)
/('2ª EVA'!C$16+'3ª EVA '!C$13),""),"")</f>
        <v>5</v>
      </c>
      <c r="D35" s="122"/>
      <c r="E35" s="105">
        <f ca="1">IFERROR(IF(E$16&gt;0,(
   MAX('2ª EVA'!E35,'2ª EVA'!F35)*'2ª EVA'!E$16 +
   '3ª EVA-solo'!E35*'3ª EVA-solo'!E$13
)
/('2ª EVA'!E$16+'3ª EVA '!E$13),""),"")</f>
        <v>5</v>
      </c>
      <c r="F35" s="122"/>
      <c r="G35" s="105">
        <f ca="1">IFERROR(IF(G$16&gt;0,(
   MAX('2ª EVA'!G35,'2ª EVA'!H35)*'2ª EVA'!G$16 +
   '3ª EVA-solo'!G35*'3ª EVA-solo'!G$13
)
/('2ª EVA'!G$16+'3ª EVA '!G$13),""),"")</f>
        <v>5</v>
      </c>
      <c r="H35" s="122"/>
      <c r="I35" s="105">
        <f ca="1">IFERROR(IF(I$16&gt;0,(
   MAX('2ª EVA'!I35,'2ª EVA'!J35)*'2ª EVA'!I$16 +
   '3ª EVA-solo'!I35*'3ª EVA-solo'!I$13
)
/('2ª EVA'!I$16+'3ª EVA '!I$13),""),"")</f>
        <v>5</v>
      </c>
      <c r="J35" s="122"/>
      <c r="K35" s="105">
        <f ca="1">IFERROR(IF(K$16&gt;0,(
   MAX('2ª EVA'!K35,'2ª EVA'!L35)*'2ª EVA'!K$16 +
   '3ª EVA-solo'!K35*'3ª EVA-solo'!K$13
)
/('2ª EVA'!K$16+'3ª EVA '!K$13),""),"")</f>
        <v>4.9999999999999991</v>
      </c>
      <c r="L35" s="122"/>
      <c r="M35" s="105" t="str">
        <f>IFERROR(IF(M$16&gt;0,(
   MAX('2ª EVA'!M35,'2ª EVA'!N35)*'2ª EVA'!M$16 +
   '3ª EVA-solo'!M35*'3ª EVA-solo'!M$13
)
/('2ª EVA'!M$16+'3ª EVA '!M$13),""),"")</f>
        <v/>
      </c>
      <c r="N35" s="122"/>
      <c r="O35" s="121">
        <f t="shared" ca="1" si="46"/>
        <v>5</v>
      </c>
      <c r="P35" s="105">
        <f ca="1">IFERROR(IF(P$16&gt;0,(
   MAX('2ª EVA'!P35,'2ª EVA'!Q35)*'2ª EVA'!P$16 +
   '3ª EVA-solo'!P35*'3ª EVA-solo'!P$13
)
/('2ª EVA'!P$16+'3ª EVA '!P$13),""),"")</f>
        <v>4.9999999999999991</v>
      </c>
      <c r="Q35" s="122"/>
      <c r="R35" s="105">
        <f ca="1">IFERROR(IF(R$16&gt;0,(
   MAX('2ª EVA'!R35,'2ª EVA'!S35)*'2ª EVA'!R$16 +
   '3ª EVA-solo'!R35*'3ª EVA-solo'!R$13
)
/('2ª EVA'!R$16+'3ª EVA '!R$13),""),"")</f>
        <v>5</v>
      </c>
      <c r="S35" s="122"/>
      <c r="T35" s="105">
        <f ca="1">IFERROR(IF(T$16&gt;0,(
   MAX('2ª EVA'!T35,'2ª EVA'!U35)*'2ª EVA'!T$16 +
   '3ª EVA-solo'!T35*'3ª EVA-solo'!T$13
)
/('2ª EVA'!T$16+'3ª EVA '!T$13),""),"")</f>
        <v>5</v>
      </c>
      <c r="U35" s="122"/>
      <c r="V35" s="105">
        <f ca="1">IFERROR(IF(V$16&gt;0,(
   MAX('2ª EVA'!V35,'2ª EVA'!W35)*'2ª EVA'!V$16 +
   '3ª EVA-solo'!V35*'3ª EVA-solo'!V$13
)
/('2ª EVA'!V$16+'3ª EVA '!V$13),""),"")</f>
        <v>5</v>
      </c>
      <c r="W35" s="122"/>
      <c r="X35" s="105">
        <f ca="1">IFERROR(IF(X$16&gt;0,(
   MAX('2ª EVA'!X35,'2ª EVA'!Y35)*'2ª EVA'!X$16 +
   '3ª EVA-solo'!X35*'3ª EVA-solo'!X$13
)
/('2ª EVA'!X$16+'3ª EVA '!X$13),""),"")</f>
        <v>4.9999999999999991</v>
      </c>
      <c r="Y35" s="122"/>
      <c r="Z35" s="105" t="str">
        <f>IFERROR(IF(Z$16&gt;0,(
   MAX('2ª EVA'!Z35,'2ª EVA'!AA35)*'2ª EVA'!Z$16 +
   '3ª EVA-solo'!Z35*'3ª EVA-solo'!Z$13
)
/('2ª EVA'!Z$16+'3ª EVA '!Z$13),""),"")</f>
        <v/>
      </c>
      <c r="AA35" s="122"/>
      <c r="AB35" s="121">
        <f t="shared" ca="1" si="47"/>
        <v>4.9999999999999991</v>
      </c>
      <c r="AC35" s="105">
        <f ca="1">IFERROR(IF(AC$16&gt;0,(
   MAX('2ª EVA'!AC35,'2ª EVA'!AD35)*'2ª EVA'!AC$16 +
   '3ª EVA-solo'!AC35*'3ª EVA-solo'!AC$13
)
/('2ª EVA'!AC$16+'3ª EVA '!AC$13),""),"")</f>
        <v>5</v>
      </c>
      <c r="AD35" s="122"/>
      <c r="AE35" s="105" t="str">
        <f>IFERROR(IF(AE$16&gt;0,(
   MAX('2ª EVA'!AE35,'2ª EVA'!AF35)*'2ª EVA'!AE$16 +
   '3ª EVA-solo'!AE35*'3ª EVA-solo'!AE$13
)
/('2ª EVA'!AE$16+'3ª EVA '!AE$13),""),"")</f>
        <v/>
      </c>
      <c r="AF35" s="122"/>
      <c r="AG35" s="105">
        <f ca="1">IFERROR(IF(AG$16&gt;0,(
   MAX('2ª EVA'!AG35,'2ª EVA'!AH35)*'2ª EVA'!AG$16 +
   '3ª EVA-solo'!AG35*'3ª EVA-solo'!AG$13
)
/('2ª EVA'!AG$16+'3ª EVA '!AG$13),""),"")</f>
        <v>4.9999999999999991</v>
      </c>
      <c r="AH35" s="122"/>
      <c r="AI35" s="105">
        <f ca="1">IFERROR(IF(AI$16&gt;0,(
   MAX('2ª EVA'!AI35,'2ª EVA'!AJ35)*'2ª EVA'!AI$16 +
   '3ª EVA-solo'!AI35*'3ª EVA-solo'!AI$13
)
/('2ª EVA'!AI$16+'3ª EVA '!AI$13),""),"")</f>
        <v>5</v>
      </c>
      <c r="AJ35" s="122"/>
      <c r="AK35" s="105">
        <f ca="1">IFERROR(IF(AK$16&gt;0,(
   MAX('2ª EVA'!AK35,'2ª EVA'!AL35)*'2ª EVA'!AK$16 +
   '3ª EVA-solo'!AK35*'3ª EVA-solo'!AK$13
)
/('2ª EVA'!AK$16+'3ª EVA '!AK$13),""),"")</f>
        <v>4.9999999999999991</v>
      </c>
      <c r="AL35" s="122"/>
      <c r="AM35" s="105" t="str">
        <f>IFERROR(IF(AM$16&gt;0,(
   MAX('2ª EVA'!AM35,'2ª EVA'!AN35)*'2ª EVA'!AM$16 +
   '3ª EVA-solo'!AM35*'3ª EVA-solo'!AM$13
)
/('2ª EVA'!AM$16+'3ª EVA '!AM$13),""),"")</f>
        <v/>
      </c>
      <c r="AN35" s="122"/>
      <c r="AO35" s="121">
        <f t="shared" ca="1" si="48"/>
        <v>5</v>
      </c>
      <c r="AP35" s="105">
        <f ca="1">IFERROR(IF(AP$16&gt;0,(
   MAX('2ª EVA'!AP35,'2ª EVA'!AQ35)*'2ª EVA'!AP$16 +
   '3ª EVA-solo'!AP35*'3ª EVA-solo'!AP$13
)
/('2ª EVA'!AP$16+'3ª EVA '!AP$13),""),"")</f>
        <v>5</v>
      </c>
      <c r="AQ35" s="122"/>
      <c r="AR35" s="105">
        <f ca="1">IFERROR(IF(AR$16&gt;0,(
   MAX('2ª EVA'!AR35,'2ª EVA'!AS35)*'2ª EVA'!AR$16 +
   '3ª EVA-solo'!AR35*'3ª EVA-solo'!AR$13
)
/('2ª EVA'!AR$16+'3ª EVA '!AR$13),""),"")</f>
        <v>5</v>
      </c>
      <c r="AS35" s="122"/>
      <c r="AT35" s="105">
        <f ca="1">IFERROR(IF(AT$16&gt;0,(
   MAX('2ª EVA'!AT35,'2ª EVA'!AU35)*'2ª EVA'!AT$16 +
   '3ª EVA-solo'!AT35*'3ª EVA-solo'!AT$13
)
/('2ª EVA'!AT$16+'3ª EVA '!AT$13),""),"")</f>
        <v>5</v>
      </c>
      <c r="AU35" s="122"/>
      <c r="AV35" s="105">
        <f ca="1">IFERROR(IF(AV$16&gt;0,(
   MAX('2ª EVA'!AV35,'2ª EVA'!AW35)*'2ª EVA'!AV$16 +
   '3ª EVA-solo'!AV35*'3ª EVA-solo'!AV$13
)
/('2ª EVA'!AV$16+'3ª EVA '!AV$13),""),"")</f>
        <v>5</v>
      </c>
      <c r="AW35" s="122"/>
      <c r="AX35" s="105">
        <f ca="1">IFERROR(IF(AX$16&gt;0,(
   MAX('2ª EVA'!AX35,'2ª EVA'!AY35)*'2ª EVA'!AX$16 +
   '3ª EVA-solo'!AX35*'3ª EVA-solo'!AX$13
)
/('2ª EVA'!AX$16+'3ª EVA '!AX$13),""),"")</f>
        <v>5</v>
      </c>
      <c r="AY35" s="122"/>
      <c r="AZ35" s="105" t="str">
        <f>IFERROR(IF(AZ$16&gt;0,(
   MAX('2ª EVA'!AZ35,'2ª EVA'!BA35)*'2ª EVA'!AZ$16 +
   '3ª EVA-solo'!AZ35*'3ª EVA-solo'!AZ$13
)
/('2ª EVA'!AZ$16+'3ª EVA '!AZ$13),""),"")</f>
        <v/>
      </c>
      <c r="BA35" s="122"/>
      <c r="BB35" s="121">
        <f t="shared" ca="1" si="49"/>
        <v>4.9999999999999991</v>
      </c>
      <c r="BC35" s="105">
        <f ca="1">IFERROR(IF(BC$16&gt;0,(
   MAX('2ª EVA'!BC35,'2ª EVA'!BD35)*'2ª EVA'!BC$16 +
   '3ª EVA-solo'!BC35*'3ª EVA-solo'!BC$13
)
/('2ª EVA'!BC$16+'3ª EVA '!BC$13),""),"")</f>
        <v>5</v>
      </c>
      <c r="BD35" s="122"/>
      <c r="BE35" s="105">
        <f ca="1">IFERROR(IF(BE$16&gt;0,(
   MAX('2ª EVA'!BE35,'2ª EVA'!BF35)*'2ª EVA'!BE$16 +
   '3ª EVA-solo'!BE35*'3ª EVA-solo'!BE$13
)
/('2ª EVA'!BE$16+'3ª EVA '!BE$13),""),"")</f>
        <v>5</v>
      </c>
      <c r="BF35" s="122"/>
      <c r="BG35" s="105">
        <f ca="1">IFERROR(IF(BG$16&gt;0,(
   MAX('2ª EVA'!BG35,'2ª EVA'!BH35)*'2ª EVA'!BG$16 +
   '3ª EVA-solo'!BG35*'3ª EVA-solo'!BG$13
)
/('2ª EVA'!BG$16+'3ª EVA '!BG$13),""),"")</f>
        <v>5</v>
      </c>
      <c r="BH35" s="122"/>
      <c r="BI35" s="105">
        <f ca="1">IFERROR(IF(BI$16&gt;0,(
   MAX('2ª EVA'!BI35,'2ª EVA'!BJ35)*'2ª EVA'!BI$16 +
   '3ª EVA-solo'!BI35*'3ª EVA-solo'!BI$13
)
/('2ª EVA'!BI$16+'3ª EVA '!BI$13),""),"")</f>
        <v>5</v>
      </c>
      <c r="BJ35" s="122"/>
      <c r="BK35" s="105" t="str">
        <f>IFERROR(IF(BK$16&gt;0,(
   MAX('2ª EVA'!BK35,'2ª EVA'!BL35)*'2ª EVA'!BK$16 +
   '3ª EVA-solo'!BK35*'3ª EVA-solo'!BK$13
)
/('2ª EVA'!BK$16+'3ª EVA '!BK$13),""),"")</f>
        <v/>
      </c>
      <c r="BL35" s="122"/>
      <c r="BM35" s="105" t="str">
        <f>IFERROR(IF(BM$16&gt;0,(
   MAX('2ª EVA'!BM35,'2ª EVA'!BN35)*'2ª EVA'!BM$16 +
   '3ª EVA-solo'!BM35*'3ª EVA-solo'!BM$13
)
/('2ª EVA'!BM$16+'3ª EVA '!BM$13),""),"")</f>
        <v/>
      </c>
      <c r="BN35" s="122"/>
      <c r="BO35" s="121">
        <f t="shared" ca="1" si="50"/>
        <v>5</v>
      </c>
      <c r="BP35" s="105">
        <f ca="1">IFERROR(IF(BP$16&gt;0,(
   MAX('2ª EVA'!BP35,'2ª EVA'!BQ35)*'2ª EVA'!BP$16 +
   '3ª EVA-solo'!BP35*'3ª EVA-solo'!BP$13
)
/('2ª EVA'!BP$16+'3ª EVA '!BP$13),""),"")</f>
        <v>5</v>
      </c>
      <c r="BQ35" s="122"/>
      <c r="BR35" s="105" t="str">
        <f>IFERROR(IF(BR$16&gt;0,(
   MAX('2ª EVA'!BR35,'2ª EVA'!BS35)*'2ª EVA'!BR$16 +
   '3ª EVA-solo'!BR35*'3ª EVA-solo'!BR$13
)
/('2ª EVA'!BR$16+'3ª EVA '!BR$13),""),"")</f>
        <v/>
      </c>
      <c r="BS35" s="122"/>
      <c r="BT35" s="105" t="str">
        <f>IFERROR(IF(BT$16&gt;0,(
   MAX('2ª EVA'!BT35,'2ª EVA'!BU35)*'2ª EVA'!BT$16 +
   '3ª EVA-solo'!BT35*'3ª EVA-solo'!BT$13
)
/('2ª EVA'!BT$16+'3ª EVA '!BT$13),""),"")</f>
        <v/>
      </c>
      <c r="BU35" s="122"/>
      <c r="BV35" s="105" t="str">
        <f>IFERROR(IF(BV$16&gt;0,(
   MAX('2ª EVA'!BV35,'2ª EVA'!BW35)*'2ª EVA'!BV$16 +
   '3ª EVA-solo'!BV35*'3ª EVA-solo'!BV$13
)
/('2ª EVA'!BV$16+'3ª EVA '!BV$13),""),"")</f>
        <v/>
      </c>
      <c r="BW35" s="122"/>
      <c r="BX35" s="105" t="str">
        <f>IFERROR(IF(BX$16&gt;0,(
   MAX('2ª EVA'!BX35,'2ª EVA'!BY35)*'2ª EVA'!BX$16 +
   '3ª EVA-solo'!BX35*'3ª EVA-solo'!BX$13
)
/('2ª EVA'!BX$16+'3ª EVA '!BX$13),""),"")</f>
        <v/>
      </c>
      <c r="BY35" s="122"/>
      <c r="BZ35" s="105" t="str">
        <f>IFERROR(IF(BZ$16&gt;0,(
   MAX('2ª EVA'!BZ35,'2ª EVA'!CA35)*'2ª EVA'!BZ$16 +
   '2ª EVA-solo'!BZ35*'2ª EVA-solo'!BZ$13
)
/('2ª EVA'!BZ$16+'3ª EVA '!BZ$13),""),"")</f>
        <v/>
      </c>
      <c r="CA35" s="122"/>
      <c r="CB35" s="136">
        <f t="shared" ca="1" si="51"/>
        <v>4.9999999999999991</v>
      </c>
    </row>
    <row r="36" spans="1:80" ht="17.399999999999999">
      <c r="A36" s="65" t="str">
        <v>Alumn 16</v>
      </c>
      <c r="B36" s="121">
        <f t="shared" ca="1" si="45"/>
        <v>5.9999999999999982</v>
      </c>
      <c r="C36" s="105">
        <f ca="1">IFERROR(IF(C$16&gt;0,(
   MAX('2ª EVA'!C36,'2ª EVA'!D36)*'2ª EVA'!C$16 +
   '3ª EVA-solo'!C36*'3ª EVA-solo'!C$13
)
/('2ª EVA'!C$16+'3ª EVA '!C$13),""),"")</f>
        <v>5.9999999999999982</v>
      </c>
      <c r="D36" s="122"/>
      <c r="E36" s="105">
        <f ca="1">IFERROR(IF(E$16&gt;0,(
   MAX('2ª EVA'!E36,'2ª EVA'!F36)*'2ª EVA'!E$16 +
   '3ª EVA-solo'!E36*'3ª EVA-solo'!E$13
)
/('2ª EVA'!E$16+'3ª EVA '!E$13),""),"")</f>
        <v>5.9999999999999991</v>
      </c>
      <c r="F36" s="122"/>
      <c r="G36" s="105">
        <f ca="1">IFERROR(IF(G$16&gt;0,(
   MAX('2ª EVA'!G36,'2ª EVA'!H36)*'2ª EVA'!G$16 +
   '3ª EVA-solo'!G36*'3ª EVA-solo'!G$13
)
/('2ª EVA'!G$16+'3ª EVA '!G$13),""),"")</f>
        <v>5.9999999999999991</v>
      </c>
      <c r="H36" s="122"/>
      <c r="I36" s="105">
        <f ca="1">IFERROR(IF(I$16&gt;0,(
   MAX('2ª EVA'!I36,'2ª EVA'!J36)*'2ª EVA'!I$16 +
   '3ª EVA-solo'!I36*'3ª EVA-solo'!I$13
)
/('2ª EVA'!I$16+'3ª EVA '!I$13),""),"")</f>
        <v>5.9999999999999991</v>
      </c>
      <c r="J36" s="122"/>
      <c r="K36" s="105">
        <f ca="1">IFERROR(IF(K$16&gt;0,(
   MAX('2ª EVA'!K36,'2ª EVA'!L36)*'2ª EVA'!K$16 +
   '3ª EVA-solo'!K36*'3ª EVA-solo'!K$13
)
/('2ª EVA'!K$16+'3ª EVA '!K$13),""),"")</f>
        <v>5.9999999999999982</v>
      </c>
      <c r="L36" s="122"/>
      <c r="M36" s="105" t="str">
        <f>IFERROR(IF(M$16&gt;0,(
   MAX('2ª EVA'!M36,'2ª EVA'!N36)*'2ª EVA'!M$16 +
   '3ª EVA-solo'!M36*'3ª EVA-solo'!M$13
)
/('2ª EVA'!M$16+'3ª EVA '!M$13),""),"")</f>
        <v/>
      </c>
      <c r="N36" s="122"/>
      <c r="O36" s="121">
        <f t="shared" ca="1" si="46"/>
        <v>6</v>
      </c>
      <c r="P36" s="105">
        <f ca="1">IFERROR(IF(P$16&gt;0,(
   MAX('2ª EVA'!P36,'2ª EVA'!Q36)*'2ª EVA'!P$16 +
   '3ª EVA-solo'!P36*'3ª EVA-solo'!P$13
)
/('2ª EVA'!P$16+'3ª EVA '!P$13),""),"")</f>
        <v>5.9999999999999982</v>
      </c>
      <c r="Q36" s="122"/>
      <c r="R36" s="105">
        <f ca="1">IFERROR(IF(R$16&gt;0,(
   MAX('2ª EVA'!R36,'2ª EVA'!S36)*'2ª EVA'!R$16 +
   '3ª EVA-solo'!R36*'3ª EVA-solo'!R$13
)
/('2ª EVA'!R$16+'3ª EVA '!R$13),""),"")</f>
        <v>5.9999999999999991</v>
      </c>
      <c r="S36" s="122"/>
      <c r="T36" s="105">
        <f ca="1">IFERROR(IF(T$16&gt;0,(
   MAX('2ª EVA'!T36,'2ª EVA'!U36)*'2ª EVA'!T$16 +
   '3ª EVA-solo'!T36*'3ª EVA-solo'!T$13
)
/('2ª EVA'!T$16+'3ª EVA '!T$13),""),"")</f>
        <v>6</v>
      </c>
      <c r="U36" s="122"/>
      <c r="V36" s="105">
        <f ca="1">IFERROR(IF(V$16&gt;0,(
   MAX('2ª EVA'!V36,'2ª EVA'!W36)*'2ª EVA'!V$16 +
   '3ª EVA-solo'!V36*'3ª EVA-solo'!V$13
)
/('2ª EVA'!V$16+'3ª EVA '!V$13),""),"")</f>
        <v>5.9999999999999991</v>
      </c>
      <c r="W36" s="122"/>
      <c r="X36" s="105">
        <f ca="1">IFERROR(IF(X$16&gt;0,(
   MAX('2ª EVA'!X36,'2ª EVA'!Y36)*'2ª EVA'!X$16 +
   '3ª EVA-solo'!X36*'3ª EVA-solo'!X$13
)
/('2ª EVA'!X$16+'3ª EVA '!X$13),""),"")</f>
        <v>5.9999999999999982</v>
      </c>
      <c r="Y36" s="122"/>
      <c r="Z36" s="105" t="str">
        <f>IFERROR(IF(Z$16&gt;0,(
   MAX('2ª EVA'!Z36,'2ª EVA'!AA36)*'2ª EVA'!Z$16 +
   '3ª EVA-solo'!Z36*'3ª EVA-solo'!Z$13
)
/('2ª EVA'!Z$16+'3ª EVA '!Z$13),""),"")</f>
        <v/>
      </c>
      <c r="AA36" s="122"/>
      <c r="AB36" s="121">
        <f t="shared" ca="1" si="47"/>
        <v>5.9999999999999982</v>
      </c>
      <c r="AC36" s="105">
        <f ca="1">IFERROR(IF(AC$16&gt;0,(
   MAX('2ª EVA'!AC36,'2ª EVA'!AD36)*'2ª EVA'!AC$16 +
   '3ª EVA-solo'!AC36*'3ª EVA-solo'!AC$13
)
/('2ª EVA'!AC$16+'3ª EVA '!AC$13),""),"")</f>
        <v>5.9999999999999991</v>
      </c>
      <c r="AD36" s="122"/>
      <c r="AE36" s="105" t="str">
        <f>IFERROR(IF(AE$16&gt;0,(
   MAX('2ª EVA'!AE36,'2ª EVA'!AF36)*'2ª EVA'!AE$16 +
   '3ª EVA-solo'!AE36*'3ª EVA-solo'!AE$13
)
/('2ª EVA'!AE$16+'3ª EVA '!AE$13),""),"")</f>
        <v/>
      </c>
      <c r="AF36" s="122"/>
      <c r="AG36" s="105">
        <f ca="1">IFERROR(IF(AG$16&gt;0,(
   MAX('2ª EVA'!AG36,'2ª EVA'!AH36)*'2ª EVA'!AG$16 +
   '3ª EVA-solo'!AG36*'3ª EVA-solo'!AG$13
)
/('2ª EVA'!AG$16+'3ª EVA '!AG$13),""),"")</f>
        <v>5.9999999999999982</v>
      </c>
      <c r="AH36" s="122"/>
      <c r="AI36" s="105">
        <f ca="1">IFERROR(IF(AI$16&gt;0,(
   MAX('2ª EVA'!AI36,'2ª EVA'!AJ36)*'2ª EVA'!AI$16 +
   '3ª EVA-solo'!AI36*'3ª EVA-solo'!AI$13
)
/('2ª EVA'!AI$16+'3ª EVA '!AI$13),""),"")</f>
        <v>5.9999999999999991</v>
      </c>
      <c r="AJ36" s="122"/>
      <c r="AK36" s="105">
        <f ca="1">IFERROR(IF(AK$16&gt;0,(
   MAX('2ª EVA'!AK36,'2ª EVA'!AL36)*'2ª EVA'!AK$16 +
   '3ª EVA-solo'!AK36*'3ª EVA-solo'!AK$13
)
/('2ª EVA'!AK$16+'3ª EVA '!AK$13),""),"")</f>
        <v>5.9999999999999982</v>
      </c>
      <c r="AL36" s="122"/>
      <c r="AM36" s="105" t="str">
        <f>IFERROR(IF(AM$16&gt;0,(
   MAX('2ª EVA'!AM36,'2ª EVA'!AN36)*'2ª EVA'!AM$16 +
   '3ª EVA-solo'!AM36*'3ª EVA-solo'!AM$13
)
/('2ª EVA'!AM$16+'3ª EVA '!AM$13),""),"")</f>
        <v/>
      </c>
      <c r="AN36" s="122"/>
      <c r="AO36" s="121">
        <f t="shared" ca="1" si="48"/>
        <v>6</v>
      </c>
      <c r="AP36" s="105">
        <f ca="1">IFERROR(IF(AP$16&gt;0,(
   MAX('2ª EVA'!AP36,'2ª EVA'!AQ36)*'2ª EVA'!AP$16 +
   '3ª EVA-solo'!AP36*'3ª EVA-solo'!AP$13
)
/('2ª EVA'!AP$16+'3ª EVA '!AP$13),""),"")</f>
        <v>5.9999999999999991</v>
      </c>
      <c r="AQ36" s="122"/>
      <c r="AR36" s="105">
        <f ca="1">IFERROR(IF(AR$16&gt;0,(
   MAX('2ª EVA'!AR36,'2ª EVA'!AS36)*'2ª EVA'!AR$16 +
   '3ª EVA-solo'!AR36*'3ª EVA-solo'!AR$13
)
/('2ª EVA'!AR$16+'3ª EVA '!AR$13),""),"")</f>
        <v>5.9999999999999991</v>
      </c>
      <c r="AS36" s="122"/>
      <c r="AT36" s="105">
        <f ca="1">IFERROR(IF(AT$16&gt;0,(
   MAX('2ª EVA'!AT36,'2ª EVA'!AU36)*'2ª EVA'!AT$16 +
   '3ª EVA-solo'!AT36*'3ª EVA-solo'!AT$13
)
/('2ª EVA'!AT$16+'3ª EVA '!AT$13),""),"")</f>
        <v>5.9999999999999991</v>
      </c>
      <c r="AU36" s="122"/>
      <c r="AV36" s="105">
        <f ca="1">IFERROR(IF(AV$16&gt;0,(
   MAX('2ª EVA'!AV36,'2ª EVA'!AW36)*'2ª EVA'!AV$16 +
   '3ª EVA-solo'!AV36*'3ª EVA-solo'!AV$13
)
/('2ª EVA'!AV$16+'3ª EVA '!AV$13),""),"")</f>
        <v>5.9999999999999991</v>
      </c>
      <c r="AW36" s="122"/>
      <c r="AX36" s="105">
        <f ca="1">IFERROR(IF(AX$16&gt;0,(
   MAX('2ª EVA'!AX36,'2ª EVA'!AY36)*'2ª EVA'!AX$16 +
   '3ª EVA-solo'!AX36*'3ª EVA-solo'!AX$13
)
/('2ª EVA'!AX$16+'3ª EVA '!AX$13),""),"")</f>
        <v>5.9999999999999991</v>
      </c>
      <c r="AY36" s="122"/>
      <c r="AZ36" s="105" t="str">
        <f>IFERROR(IF(AZ$16&gt;0,(
   MAX('2ª EVA'!AZ36,'2ª EVA'!BA36)*'2ª EVA'!AZ$16 +
   '3ª EVA-solo'!AZ36*'3ª EVA-solo'!AZ$13
)
/('2ª EVA'!AZ$16+'3ª EVA '!AZ$13),""),"")</f>
        <v/>
      </c>
      <c r="BA36" s="122"/>
      <c r="BB36" s="121">
        <f t="shared" ca="1" si="49"/>
        <v>5.9999999999999982</v>
      </c>
      <c r="BC36" s="105">
        <f ca="1">IFERROR(IF(BC$16&gt;0,(
   MAX('2ª EVA'!BC36,'2ª EVA'!BD36)*'2ª EVA'!BC$16 +
   '3ª EVA-solo'!BC36*'3ª EVA-solo'!BC$13
)
/('2ª EVA'!BC$16+'3ª EVA '!BC$13),""),"")</f>
        <v>5.9999999999999991</v>
      </c>
      <c r="BD36" s="122"/>
      <c r="BE36" s="105">
        <f ca="1">IFERROR(IF(BE$16&gt;0,(
   MAX('2ª EVA'!BE36,'2ª EVA'!BF36)*'2ª EVA'!BE$16 +
   '3ª EVA-solo'!BE36*'3ª EVA-solo'!BE$13
)
/('2ª EVA'!BE$16+'3ª EVA '!BE$13),""),"")</f>
        <v>5.9999999999999991</v>
      </c>
      <c r="BF36" s="122"/>
      <c r="BG36" s="105">
        <f ca="1">IFERROR(IF(BG$16&gt;0,(
   MAX('2ª EVA'!BG36,'2ª EVA'!BH36)*'2ª EVA'!BG$16 +
   '3ª EVA-solo'!BG36*'3ª EVA-solo'!BG$13
)
/('2ª EVA'!BG$16+'3ª EVA '!BG$13),""),"")</f>
        <v>5.9999999999999991</v>
      </c>
      <c r="BH36" s="122"/>
      <c r="BI36" s="105">
        <f ca="1">IFERROR(IF(BI$16&gt;0,(
   MAX('2ª EVA'!BI36,'2ª EVA'!BJ36)*'2ª EVA'!BI$16 +
   '3ª EVA-solo'!BI36*'3ª EVA-solo'!BI$13
)
/('2ª EVA'!BI$16+'3ª EVA '!BI$13),""),"")</f>
        <v>6</v>
      </c>
      <c r="BJ36" s="122"/>
      <c r="BK36" s="105" t="str">
        <f>IFERROR(IF(BK$16&gt;0,(
   MAX('2ª EVA'!BK36,'2ª EVA'!BL36)*'2ª EVA'!BK$16 +
   '3ª EVA-solo'!BK36*'3ª EVA-solo'!BK$13
)
/('2ª EVA'!BK$16+'3ª EVA '!BK$13),""),"")</f>
        <v/>
      </c>
      <c r="BL36" s="122"/>
      <c r="BM36" s="105" t="str">
        <f>IFERROR(IF(BM$16&gt;0,(
   MAX('2ª EVA'!BM36,'2ª EVA'!BN36)*'2ª EVA'!BM$16 +
   '3ª EVA-solo'!BM36*'3ª EVA-solo'!BM$13
)
/('2ª EVA'!BM$16+'3ª EVA '!BM$13),""),"")</f>
        <v/>
      </c>
      <c r="BN36" s="122"/>
      <c r="BO36" s="121">
        <f t="shared" ca="1" si="50"/>
        <v>5.9999999999999991</v>
      </c>
      <c r="BP36" s="105">
        <f ca="1">IFERROR(IF(BP$16&gt;0,(
   MAX('2ª EVA'!BP36,'2ª EVA'!BQ36)*'2ª EVA'!BP$16 +
   '3ª EVA-solo'!BP36*'3ª EVA-solo'!BP$13
)
/('2ª EVA'!BP$16+'3ª EVA '!BP$13),""),"")</f>
        <v>5.9999999999999991</v>
      </c>
      <c r="BQ36" s="122"/>
      <c r="BR36" s="105" t="str">
        <f>IFERROR(IF(BR$16&gt;0,(
   MAX('2ª EVA'!BR36,'2ª EVA'!BS36)*'2ª EVA'!BR$16 +
   '3ª EVA-solo'!BR36*'3ª EVA-solo'!BR$13
)
/('2ª EVA'!BR$16+'3ª EVA '!BR$13),""),"")</f>
        <v/>
      </c>
      <c r="BS36" s="122"/>
      <c r="BT36" s="105" t="str">
        <f>IFERROR(IF(BT$16&gt;0,(
   MAX('2ª EVA'!BT36,'2ª EVA'!BU36)*'2ª EVA'!BT$16 +
   '3ª EVA-solo'!BT36*'3ª EVA-solo'!BT$13
)
/('2ª EVA'!BT$16+'3ª EVA '!BT$13),""),"")</f>
        <v/>
      </c>
      <c r="BU36" s="122"/>
      <c r="BV36" s="105" t="str">
        <f>IFERROR(IF(BV$16&gt;0,(
   MAX('2ª EVA'!BV36,'2ª EVA'!BW36)*'2ª EVA'!BV$16 +
   '3ª EVA-solo'!BV36*'3ª EVA-solo'!BV$13
)
/('2ª EVA'!BV$16+'3ª EVA '!BV$13),""),"")</f>
        <v/>
      </c>
      <c r="BW36" s="122"/>
      <c r="BX36" s="105" t="str">
        <f>IFERROR(IF(BX$16&gt;0,(
   MAX('2ª EVA'!BX36,'2ª EVA'!BY36)*'2ª EVA'!BX$16 +
   '3ª EVA-solo'!BX36*'3ª EVA-solo'!BX$13
)
/('2ª EVA'!BX$16+'3ª EVA '!BX$13),""),"")</f>
        <v/>
      </c>
      <c r="BY36" s="122"/>
      <c r="BZ36" s="105" t="str">
        <f>IFERROR(IF(BZ$16&gt;0,(
   MAX('2ª EVA'!BZ36,'2ª EVA'!CA36)*'2ª EVA'!BZ$16 +
   '2ª EVA-solo'!BZ36*'2ª EVA-solo'!BZ$13
)
/('2ª EVA'!BZ$16+'3ª EVA '!BZ$13),""),"")</f>
        <v/>
      </c>
      <c r="CA36" s="122"/>
      <c r="CB36" s="136">
        <f t="shared" ca="1" si="51"/>
        <v>5.9999999999999973</v>
      </c>
    </row>
    <row r="37" spans="1:80" ht="17.399999999999999">
      <c r="A37" s="65" t="str">
        <v>Alumn 17</v>
      </c>
      <c r="B37" s="121">
        <f t="shared" ca="1" si="45"/>
        <v>6.9999999999999982</v>
      </c>
      <c r="C37" s="105">
        <f ca="1">IFERROR(IF(C$16&gt;0,(
   MAX('2ª EVA'!C37,'2ª EVA'!D37)*'2ª EVA'!C$16 +
   '3ª EVA-solo'!C37*'3ª EVA-solo'!C$13
)
/('2ª EVA'!C$16+'3ª EVA '!C$13),""),"")</f>
        <v>6.9999999999999982</v>
      </c>
      <c r="D37" s="122"/>
      <c r="E37" s="105">
        <f ca="1">IFERROR(IF(E$16&gt;0,(
   MAX('2ª EVA'!E37,'2ª EVA'!F37)*'2ª EVA'!E$16 +
   '3ª EVA-solo'!E37*'3ª EVA-solo'!E$13
)
/('2ª EVA'!E$16+'3ª EVA '!E$13),""),"")</f>
        <v>6.9999999999999991</v>
      </c>
      <c r="F37" s="122"/>
      <c r="G37" s="105">
        <f ca="1">IFERROR(IF(G$16&gt;0,(
   MAX('2ª EVA'!G37,'2ª EVA'!H37)*'2ª EVA'!G$16 +
   '3ª EVA-solo'!G37*'3ª EVA-solo'!G$13
)
/('2ª EVA'!G$16+'3ª EVA '!G$13),""),"")</f>
        <v>6.9999999999999991</v>
      </c>
      <c r="H37" s="122"/>
      <c r="I37" s="105">
        <f ca="1">IFERROR(IF(I$16&gt;0,(
   MAX('2ª EVA'!I37,'2ª EVA'!J37)*'2ª EVA'!I$16 +
   '3ª EVA-solo'!I37*'3ª EVA-solo'!I$13
)
/('2ª EVA'!I$16+'3ª EVA '!I$13),""),"")</f>
        <v>6.9999999999999991</v>
      </c>
      <c r="J37" s="122"/>
      <c r="K37" s="105">
        <f ca="1">IFERROR(IF(K$16&gt;0,(
   MAX('2ª EVA'!K37,'2ª EVA'!L37)*'2ª EVA'!K$16 +
   '3ª EVA-solo'!K37*'3ª EVA-solo'!K$13
)
/('2ª EVA'!K$16+'3ª EVA '!K$13),""),"")</f>
        <v>6.9999999999999982</v>
      </c>
      <c r="L37" s="122"/>
      <c r="M37" s="105" t="str">
        <f>IFERROR(IF(M$16&gt;0,(
   MAX('2ª EVA'!M37,'2ª EVA'!N37)*'2ª EVA'!M$16 +
   '3ª EVA-solo'!M37*'3ª EVA-solo'!M$13
)
/('2ª EVA'!M$16+'3ª EVA '!M$13),""),"")</f>
        <v/>
      </c>
      <c r="N37" s="122"/>
      <c r="O37" s="121">
        <f t="shared" ca="1" si="46"/>
        <v>7.0000000000000009</v>
      </c>
      <c r="P37" s="105">
        <f ca="1">IFERROR(IF(P$16&gt;0,(
   MAX('2ª EVA'!P37,'2ª EVA'!Q37)*'2ª EVA'!P$16 +
   '3ª EVA-solo'!P37*'3ª EVA-solo'!P$13
)
/('2ª EVA'!P$16+'3ª EVA '!P$13),""),"")</f>
        <v>6.9999999999999982</v>
      </c>
      <c r="Q37" s="122"/>
      <c r="R37" s="105">
        <f ca="1">IFERROR(IF(R$16&gt;0,(
   MAX('2ª EVA'!R37,'2ª EVA'!S37)*'2ª EVA'!R$16 +
   '3ª EVA-solo'!R37*'3ª EVA-solo'!R$13
)
/('2ª EVA'!R$16+'3ª EVA '!R$13),""),"")</f>
        <v>6.9999999999999991</v>
      </c>
      <c r="S37" s="122"/>
      <c r="T37" s="105">
        <f ca="1">IFERROR(IF(T$16&gt;0,(
   MAX('2ª EVA'!T37,'2ª EVA'!U37)*'2ª EVA'!T$16 +
   '3ª EVA-solo'!T37*'3ª EVA-solo'!T$13
)
/('2ª EVA'!T$16+'3ª EVA '!T$13),""),"")</f>
        <v>7</v>
      </c>
      <c r="U37" s="122"/>
      <c r="V37" s="105">
        <f ca="1">IFERROR(IF(V$16&gt;0,(
   MAX('2ª EVA'!V37,'2ª EVA'!W37)*'2ª EVA'!V$16 +
   '3ª EVA-solo'!V37*'3ª EVA-solo'!V$13
)
/('2ª EVA'!V$16+'3ª EVA '!V$13),""),"")</f>
        <v>6.9999999999999991</v>
      </c>
      <c r="W37" s="122"/>
      <c r="X37" s="105">
        <f ca="1">IFERROR(IF(X$16&gt;0,(
   MAX('2ª EVA'!X37,'2ª EVA'!Y37)*'2ª EVA'!X$16 +
   '3ª EVA-solo'!X37*'3ª EVA-solo'!X$13
)
/('2ª EVA'!X$16+'3ª EVA '!X$13),""),"")</f>
        <v>6.9999999999999982</v>
      </c>
      <c r="Y37" s="122"/>
      <c r="Z37" s="105" t="str">
        <f>IFERROR(IF(Z$16&gt;0,(
   MAX('2ª EVA'!Z37,'2ª EVA'!AA37)*'2ª EVA'!Z$16 +
   '3ª EVA-solo'!Z37*'3ª EVA-solo'!Z$13
)
/('2ª EVA'!Z$16+'3ª EVA '!Z$13),""),"")</f>
        <v/>
      </c>
      <c r="AA37" s="122"/>
      <c r="AB37" s="121">
        <f t="shared" ca="1" si="47"/>
        <v>6.9999999999999982</v>
      </c>
      <c r="AC37" s="105">
        <f ca="1">IFERROR(IF(AC$16&gt;0,(
   MAX('2ª EVA'!AC37,'2ª EVA'!AD37)*'2ª EVA'!AC$16 +
   '3ª EVA-solo'!AC37*'3ª EVA-solo'!AC$13
)
/('2ª EVA'!AC$16+'3ª EVA '!AC$13),""),"")</f>
        <v>6.9999999999999991</v>
      </c>
      <c r="AD37" s="122"/>
      <c r="AE37" s="105" t="str">
        <f>IFERROR(IF(AE$16&gt;0,(
   MAX('2ª EVA'!AE37,'2ª EVA'!AF37)*'2ª EVA'!AE$16 +
   '3ª EVA-solo'!AE37*'3ª EVA-solo'!AE$13
)
/('2ª EVA'!AE$16+'3ª EVA '!AE$13),""),"")</f>
        <v/>
      </c>
      <c r="AF37" s="122"/>
      <c r="AG37" s="105">
        <f ca="1">IFERROR(IF(AG$16&gt;0,(
   MAX('2ª EVA'!AG37,'2ª EVA'!AH37)*'2ª EVA'!AG$16 +
   '3ª EVA-solo'!AG37*'3ª EVA-solo'!AG$13
)
/('2ª EVA'!AG$16+'3ª EVA '!AG$13),""),"")</f>
        <v>6.9999999999999982</v>
      </c>
      <c r="AH37" s="122"/>
      <c r="AI37" s="105">
        <f ca="1">IFERROR(IF(AI$16&gt;0,(
   MAX('2ª EVA'!AI37,'2ª EVA'!AJ37)*'2ª EVA'!AI$16 +
   '3ª EVA-solo'!AI37*'3ª EVA-solo'!AI$13
)
/('2ª EVA'!AI$16+'3ª EVA '!AI$13),""),"")</f>
        <v>6.9999999999999991</v>
      </c>
      <c r="AJ37" s="122"/>
      <c r="AK37" s="105">
        <f ca="1">IFERROR(IF(AK$16&gt;0,(
   MAX('2ª EVA'!AK37,'2ª EVA'!AL37)*'2ª EVA'!AK$16 +
   '3ª EVA-solo'!AK37*'3ª EVA-solo'!AK$13
)
/('2ª EVA'!AK$16+'3ª EVA '!AK$13),""),"")</f>
        <v>6.9999999999999982</v>
      </c>
      <c r="AL37" s="122"/>
      <c r="AM37" s="105" t="str">
        <f>IFERROR(IF(AM$16&gt;0,(
   MAX('2ª EVA'!AM37,'2ª EVA'!AN37)*'2ª EVA'!AM$16 +
   '3ª EVA-solo'!AM37*'3ª EVA-solo'!AM$13
)
/('2ª EVA'!AM$16+'3ª EVA '!AM$13),""),"")</f>
        <v/>
      </c>
      <c r="AN37" s="122"/>
      <c r="AO37" s="121">
        <f t="shared" ca="1" si="48"/>
        <v>7</v>
      </c>
      <c r="AP37" s="105">
        <f ca="1">IFERROR(IF(AP$16&gt;0,(
   MAX('2ª EVA'!AP37,'2ª EVA'!AQ37)*'2ª EVA'!AP$16 +
   '3ª EVA-solo'!AP37*'3ª EVA-solo'!AP$13
)
/('2ª EVA'!AP$16+'3ª EVA '!AP$13),""),"")</f>
        <v>6.9999999999999991</v>
      </c>
      <c r="AQ37" s="122"/>
      <c r="AR37" s="105">
        <f ca="1">IFERROR(IF(AR$16&gt;0,(
   MAX('2ª EVA'!AR37,'2ª EVA'!AS37)*'2ª EVA'!AR$16 +
   '3ª EVA-solo'!AR37*'3ª EVA-solo'!AR$13
)
/('2ª EVA'!AR$16+'3ª EVA '!AR$13),""),"")</f>
        <v>6.9999999999999991</v>
      </c>
      <c r="AS37" s="122"/>
      <c r="AT37" s="105">
        <f ca="1">IFERROR(IF(AT$16&gt;0,(
   MAX('2ª EVA'!AT37,'2ª EVA'!AU37)*'2ª EVA'!AT$16 +
   '3ª EVA-solo'!AT37*'3ª EVA-solo'!AT$13
)
/('2ª EVA'!AT$16+'3ª EVA '!AT$13),""),"")</f>
        <v>6.9999999999999991</v>
      </c>
      <c r="AU37" s="122"/>
      <c r="AV37" s="105">
        <f ca="1">IFERROR(IF(AV$16&gt;0,(
   MAX('2ª EVA'!AV37,'2ª EVA'!AW37)*'2ª EVA'!AV$16 +
   '3ª EVA-solo'!AV37*'3ª EVA-solo'!AV$13
)
/('2ª EVA'!AV$16+'3ª EVA '!AV$13),""),"")</f>
        <v>6.9999999999999991</v>
      </c>
      <c r="AW37" s="122"/>
      <c r="AX37" s="105">
        <f ca="1">IFERROR(IF(AX$16&gt;0,(
   MAX('2ª EVA'!AX37,'2ª EVA'!AY37)*'2ª EVA'!AX$16 +
   '3ª EVA-solo'!AX37*'3ª EVA-solo'!AX$13
)
/('2ª EVA'!AX$16+'3ª EVA '!AX$13),""),"")</f>
        <v>6.9999999999999991</v>
      </c>
      <c r="AY37" s="122"/>
      <c r="AZ37" s="105" t="str">
        <f>IFERROR(IF(AZ$16&gt;0,(
   MAX('2ª EVA'!AZ37,'2ª EVA'!BA37)*'2ª EVA'!AZ$16 +
   '3ª EVA-solo'!AZ37*'3ª EVA-solo'!AZ$13
)
/('2ª EVA'!AZ$16+'3ª EVA '!AZ$13),""),"")</f>
        <v/>
      </c>
      <c r="BA37" s="122"/>
      <c r="BB37" s="121">
        <f t="shared" ca="1" si="49"/>
        <v>6.9999999999999982</v>
      </c>
      <c r="BC37" s="105">
        <f ca="1">IFERROR(IF(BC$16&gt;0,(
   MAX('2ª EVA'!BC37,'2ª EVA'!BD37)*'2ª EVA'!BC$16 +
   '3ª EVA-solo'!BC37*'3ª EVA-solo'!BC$13
)
/('2ª EVA'!BC$16+'3ª EVA '!BC$13),""),"")</f>
        <v>6.9999999999999991</v>
      </c>
      <c r="BD37" s="122"/>
      <c r="BE37" s="105">
        <f ca="1">IFERROR(IF(BE$16&gt;0,(
   MAX('2ª EVA'!BE37,'2ª EVA'!BF37)*'2ª EVA'!BE$16 +
   '3ª EVA-solo'!BE37*'3ª EVA-solo'!BE$13
)
/('2ª EVA'!BE$16+'3ª EVA '!BE$13),""),"")</f>
        <v>6.9999999999999991</v>
      </c>
      <c r="BF37" s="122"/>
      <c r="BG37" s="105">
        <f ca="1">IFERROR(IF(BG$16&gt;0,(
   MAX('2ª EVA'!BG37,'2ª EVA'!BH37)*'2ª EVA'!BG$16 +
   '3ª EVA-solo'!BG37*'3ª EVA-solo'!BG$13
)
/('2ª EVA'!BG$16+'3ª EVA '!BG$13),""),"")</f>
        <v>6.9999999999999991</v>
      </c>
      <c r="BH37" s="122"/>
      <c r="BI37" s="105">
        <f ca="1">IFERROR(IF(BI$16&gt;0,(
   MAX('2ª EVA'!BI37,'2ª EVA'!BJ37)*'2ª EVA'!BI$16 +
   '3ª EVA-solo'!BI37*'3ª EVA-solo'!BI$13
)
/('2ª EVA'!BI$16+'3ª EVA '!BI$13),""),"")</f>
        <v>7.0000000000000009</v>
      </c>
      <c r="BJ37" s="122"/>
      <c r="BK37" s="105" t="str">
        <f>IFERROR(IF(BK$16&gt;0,(
   MAX('2ª EVA'!BK37,'2ª EVA'!BL37)*'2ª EVA'!BK$16 +
   '3ª EVA-solo'!BK37*'3ª EVA-solo'!BK$13
)
/('2ª EVA'!BK$16+'3ª EVA '!BK$13),""),"")</f>
        <v/>
      </c>
      <c r="BL37" s="122"/>
      <c r="BM37" s="105" t="str">
        <f>IFERROR(IF(BM$16&gt;0,(
   MAX('2ª EVA'!BM37,'2ª EVA'!BN37)*'2ª EVA'!BM$16 +
   '3ª EVA-solo'!BM37*'3ª EVA-solo'!BM$13
)
/('2ª EVA'!BM$16+'3ª EVA '!BM$13),""),"")</f>
        <v/>
      </c>
      <c r="BN37" s="122"/>
      <c r="BO37" s="121">
        <f t="shared" ca="1" si="50"/>
        <v>6.9999999999999991</v>
      </c>
      <c r="BP37" s="105">
        <f ca="1">IFERROR(IF(BP$16&gt;0,(
   MAX('2ª EVA'!BP37,'2ª EVA'!BQ37)*'2ª EVA'!BP$16 +
   '3ª EVA-solo'!BP37*'3ª EVA-solo'!BP$13
)
/('2ª EVA'!BP$16+'3ª EVA '!BP$13),""),"")</f>
        <v>6.9999999999999991</v>
      </c>
      <c r="BQ37" s="122"/>
      <c r="BR37" s="105" t="str">
        <f>IFERROR(IF(BR$16&gt;0,(
   MAX('2ª EVA'!BR37,'2ª EVA'!BS37)*'2ª EVA'!BR$16 +
   '3ª EVA-solo'!BR37*'3ª EVA-solo'!BR$13
)
/('2ª EVA'!BR$16+'3ª EVA '!BR$13),""),"")</f>
        <v/>
      </c>
      <c r="BS37" s="122"/>
      <c r="BT37" s="105" t="str">
        <f>IFERROR(IF(BT$16&gt;0,(
   MAX('2ª EVA'!BT37,'2ª EVA'!BU37)*'2ª EVA'!BT$16 +
   '3ª EVA-solo'!BT37*'3ª EVA-solo'!BT$13
)
/('2ª EVA'!BT$16+'3ª EVA '!BT$13),""),"")</f>
        <v/>
      </c>
      <c r="BU37" s="122"/>
      <c r="BV37" s="105" t="str">
        <f>IFERROR(IF(BV$16&gt;0,(
   MAX('2ª EVA'!BV37,'2ª EVA'!BW37)*'2ª EVA'!BV$16 +
   '3ª EVA-solo'!BV37*'3ª EVA-solo'!BV$13
)
/('2ª EVA'!BV$16+'3ª EVA '!BV$13),""),"")</f>
        <v/>
      </c>
      <c r="BW37" s="122"/>
      <c r="BX37" s="105" t="str">
        <f>IFERROR(IF(BX$16&gt;0,(
   MAX('2ª EVA'!BX37,'2ª EVA'!BY37)*'2ª EVA'!BX$16 +
   '3ª EVA-solo'!BX37*'3ª EVA-solo'!BX$13
)
/('2ª EVA'!BX$16+'3ª EVA '!BX$13),""),"")</f>
        <v/>
      </c>
      <c r="BY37" s="122"/>
      <c r="BZ37" s="105" t="str">
        <f>IFERROR(IF(BZ$16&gt;0,(
   MAX('2ª EVA'!BZ37,'2ª EVA'!CA37)*'2ª EVA'!BZ$16 +
   '2ª EVA-solo'!BZ37*'2ª EVA-solo'!BZ$13
)
/('2ª EVA'!BZ$16+'3ª EVA '!BZ$13),""),"")</f>
        <v/>
      </c>
      <c r="CA37" s="122"/>
      <c r="CB37" s="136">
        <f t="shared" ca="1" si="51"/>
        <v>6.9999999999999973</v>
      </c>
    </row>
    <row r="38" spans="1:80" ht="17.399999999999999">
      <c r="A38" s="65" t="str">
        <v>Alumn 18</v>
      </c>
      <c r="B38" s="121">
        <f t="shared" ca="1" si="45"/>
        <v>8</v>
      </c>
      <c r="C38" s="105">
        <f ca="1">IFERROR(IF(C$16&gt;0,(
   MAX('2ª EVA'!C38,'2ª EVA'!D38)*'2ª EVA'!C$16 +
   '3ª EVA-solo'!C38*'3ª EVA-solo'!C$13
)
/('2ª EVA'!C$16+'3ª EVA '!C$13),""),"")</f>
        <v>8</v>
      </c>
      <c r="D38" s="122"/>
      <c r="E38" s="105">
        <f ca="1">IFERROR(IF(E$16&gt;0,(
   MAX('2ª EVA'!E38,'2ª EVA'!F38)*'2ª EVA'!E$16 +
   '3ª EVA-solo'!E38*'3ª EVA-solo'!E$13
)
/('2ª EVA'!E$16+'3ª EVA '!E$13),""),"")</f>
        <v>8</v>
      </c>
      <c r="F38" s="122"/>
      <c r="G38" s="105">
        <f ca="1">IFERROR(IF(G$16&gt;0,(
   MAX('2ª EVA'!G38,'2ª EVA'!H38)*'2ª EVA'!G$16 +
   '3ª EVA-solo'!G38*'3ª EVA-solo'!G$13
)
/('2ª EVA'!G$16+'3ª EVA '!G$13),""),"")</f>
        <v>8</v>
      </c>
      <c r="H38" s="122"/>
      <c r="I38" s="105">
        <f ca="1">IFERROR(IF(I$16&gt;0,(
   MAX('2ª EVA'!I38,'2ª EVA'!J38)*'2ª EVA'!I$16 +
   '3ª EVA-solo'!I38*'3ª EVA-solo'!I$13
)
/('2ª EVA'!I$16+'3ª EVA '!I$13),""),"")</f>
        <v>8</v>
      </c>
      <c r="J38" s="122"/>
      <c r="K38" s="105">
        <f ca="1">IFERROR(IF(K$16&gt;0,(
   MAX('2ª EVA'!K38,'2ª EVA'!L38)*'2ª EVA'!K$16 +
   '3ª EVA-solo'!K38*'3ª EVA-solo'!K$13
)
/('2ª EVA'!K$16+'3ª EVA '!K$13),""),"")</f>
        <v>8</v>
      </c>
      <c r="L38" s="122"/>
      <c r="M38" s="105" t="str">
        <f>IFERROR(IF(M$16&gt;0,(
   MAX('2ª EVA'!M38,'2ª EVA'!N38)*'2ª EVA'!M$16 +
   '3ª EVA-solo'!M38*'3ª EVA-solo'!M$13
)
/('2ª EVA'!M$16+'3ª EVA '!M$13),""),"")</f>
        <v/>
      </c>
      <c r="N38" s="122"/>
      <c r="O38" s="121">
        <f t="shared" ca="1" si="46"/>
        <v>8</v>
      </c>
      <c r="P38" s="105">
        <f ca="1">IFERROR(IF(P$16&gt;0,(
   MAX('2ª EVA'!P38,'2ª EVA'!Q38)*'2ª EVA'!P$16 +
   '3ª EVA-solo'!P38*'3ª EVA-solo'!P$13
)
/('2ª EVA'!P$16+'3ª EVA '!P$13),""),"")</f>
        <v>8</v>
      </c>
      <c r="Q38" s="122"/>
      <c r="R38" s="105">
        <f ca="1">IFERROR(IF(R$16&gt;0,(
   MAX('2ª EVA'!R38,'2ª EVA'!S38)*'2ª EVA'!R$16 +
   '3ª EVA-solo'!R38*'3ª EVA-solo'!R$13
)
/('2ª EVA'!R$16+'3ª EVA '!R$13),""),"")</f>
        <v>8</v>
      </c>
      <c r="S38" s="122"/>
      <c r="T38" s="105">
        <f ca="1">IFERROR(IF(T$16&gt;0,(
   MAX('2ª EVA'!T38,'2ª EVA'!U38)*'2ª EVA'!T$16 +
   '3ª EVA-solo'!T38*'3ª EVA-solo'!T$13
)
/('2ª EVA'!T$16+'3ª EVA '!T$13),""),"")</f>
        <v>8</v>
      </c>
      <c r="U38" s="122"/>
      <c r="V38" s="105">
        <f ca="1">IFERROR(IF(V$16&gt;0,(
   MAX('2ª EVA'!V38,'2ª EVA'!W38)*'2ª EVA'!V$16 +
   '3ª EVA-solo'!V38*'3ª EVA-solo'!V$13
)
/('2ª EVA'!V$16+'3ª EVA '!V$13),""),"")</f>
        <v>8</v>
      </c>
      <c r="W38" s="122"/>
      <c r="X38" s="105">
        <f ca="1">IFERROR(IF(X$16&gt;0,(
   MAX('2ª EVA'!X38,'2ª EVA'!Y38)*'2ª EVA'!X$16 +
   '3ª EVA-solo'!X38*'3ª EVA-solo'!X$13
)
/('2ª EVA'!X$16+'3ª EVA '!X$13),""),"")</f>
        <v>8</v>
      </c>
      <c r="Y38" s="122"/>
      <c r="Z38" s="105" t="str">
        <f>IFERROR(IF(Z$16&gt;0,(
   MAX('2ª EVA'!Z38,'2ª EVA'!AA38)*'2ª EVA'!Z$16 +
   '3ª EVA-solo'!Z38*'3ª EVA-solo'!Z$13
)
/('2ª EVA'!Z$16+'3ª EVA '!Z$13),""),"")</f>
        <v/>
      </c>
      <c r="AA38" s="122"/>
      <c r="AB38" s="121">
        <f t="shared" ca="1" si="47"/>
        <v>8</v>
      </c>
      <c r="AC38" s="105">
        <f ca="1">IFERROR(IF(AC$16&gt;0,(
   MAX('2ª EVA'!AC38,'2ª EVA'!AD38)*'2ª EVA'!AC$16 +
   '3ª EVA-solo'!AC38*'3ª EVA-solo'!AC$13
)
/('2ª EVA'!AC$16+'3ª EVA '!AC$13),""),"")</f>
        <v>8</v>
      </c>
      <c r="AD38" s="122"/>
      <c r="AE38" s="105" t="str">
        <f>IFERROR(IF(AE$16&gt;0,(
   MAX('2ª EVA'!AE38,'2ª EVA'!AF38)*'2ª EVA'!AE$16 +
   '3ª EVA-solo'!AE38*'3ª EVA-solo'!AE$13
)
/('2ª EVA'!AE$16+'3ª EVA '!AE$13),""),"")</f>
        <v/>
      </c>
      <c r="AF38" s="122"/>
      <c r="AG38" s="105">
        <f ca="1">IFERROR(IF(AG$16&gt;0,(
   MAX('2ª EVA'!AG38,'2ª EVA'!AH38)*'2ª EVA'!AG$16 +
   '3ª EVA-solo'!AG38*'3ª EVA-solo'!AG$13
)
/('2ª EVA'!AG$16+'3ª EVA '!AG$13),""),"")</f>
        <v>8</v>
      </c>
      <c r="AH38" s="122"/>
      <c r="AI38" s="105">
        <f ca="1">IFERROR(IF(AI$16&gt;0,(
   MAX('2ª EVA'!AI38,'2ª EVA'!AJ38)*'2ª EVA'!AI$16 +
   '3ª EVA-solo'!AI38*'3ª EVA-solo'!AI$13
)
/('2ª EVA'!AI$16+'3ª EVA '!AI$13),""),"")</f>
        <v>8</v>
      </c>
      <c r="AJ38" s="122"/>
      <c r="AK38" s="105">
        <f ca="1">IFERROR(IF(AK$16&gt;0,(
   MAX('2ª EVA'!AK38,'2ª EVA'!AL38)*'2ª EVA'!AK$16 +
   '3ª EVA-solo'!AK38*'3ª EVA-solo'!AK$13
)
/('2ª EVA'!AK$16+'3ª EVA '!AK$13),""),"")</f>
        <v>8</v>
      </c>
      <c r="AL38" s="122"/>
      <c r="AM38" s="105" t="str">
        <f>IFERROR(IF(AM$16&gt;0,(
   MAX('2ª EVA'!AM38,'2ª EVA'!AN38)*'2ª EVA'!AM$16 +
   '3ª EVA-solo'!AM38*'3ª EVA-solo'!AM$13
)
/('2ª EVA'!AM$16+'3ª EVA '!AM$13),""),"")</f>
        <v/>
      </c>
      <c r="AN38" s="122"/>
      <c r="AO38" s="121">
        <f t="shared" ca="1" si="48"/>
        <v>8</v>
      </c>
      <c r="AP38" s="105">
        <f ca="1">IFERROR(IF(AP$16&gt;0,(
   MAX('2ª EVA'!AP38,'2ª EVA'!AQ38)*'2ª EVA'!AP$16 +
   '3ª EVA-solo'!AP38*'3ª EVA-solo'!AP$13
)
/('2ª EVA'!AP$16+'3ª EVA '!AP$13),""),"")</f>
        <v>8</v>
      </c>
      <c r="AQ38" s="122"/>
      <c r="AR38" s="105">
        <f ca="1">IFERROR(IF(AR$16&gt;0,(
   MAX('2ª EVA'!AR38,'2ª EVA'!AS38)*'2ª EVA'!AR$16 +
   '3ª EVA-solo'!AR38*'3ª EVA-solo'!AR$13
)
/('2ª EVA'!AR$16+'3ª EVA '!AR$13),""),"")</f>
        <v>8</v>
      </c>
      <c r="AS38" s="122"/>
      <c r="AT38" s="105">
        <f ca="1">IFERROR(IF(AT$16&gt;0,(
   MAX('2ª EVA'!AT38,'2ª EVA'!AU38)*'2ª EVA'!AT$16 +
   '3ª EVA-solo'!AT38*'3ª EVA-solo'!AT$13
)
/('2ª EVA'!AT$16+'3ª EVA '!AT$13),""),"")</f>
        <v>8</v>
      </c>
      <c r="AU38" s="122"/>
      <c r="AV38" s="105">
        <f ca="1">IFERROR(IF(AV$16&gt;0,(
   MAX('2ª EVA'!AV38,'2ª EVA'!AW38)*'2ª EVA'!AV$16 +
   '3ª EVA-solo'!AV38*'3ª EVA-solo'!AV$13
)
/('2ª EVA'!AV$16+'3ª EVA '!AV$13),""),"")</f>
        <v>8</v>
      </c>
      <c r="AW38" s="122"/>
      <c r="AX38" s="105">
        <f ca="1">IFERROR(IF(AX$16&gt;0,(
   MAX('2ª EVA'!AX38,'2ª EVA'!AY38)*'2ª EVA'!AX$16 +
   '3ª EVA-solo'!AX38*'3ª EVA-solo'!AX$13
)
/('2ª EVA'!AX$16+'3ª EVA '!AX$13),""),"")</f>
        <v>8</v>
      </c>
      <c r="AY38" s="122"/>
      <c r="AZ38" s="105" t="str">
        <f>IFERROR(IF(AZ$16&gt;0,(
   MAX('2ª EVA'!AZ38,'2ª EVA'!BA38)*'2ª EVA'!AZ$16 +
   '3ª EVA-solo'!AZ38*'3ª EVA-solo'!AZ$13
)
/('2ª EVA'!AZ$16+'3ª EVA '!AZ$13),""),"")</f>
        <v/>
      </c>
      <c r="BA38" s="122"/>
      <c r="BB38" s="121">
        <f t="shared" ca="1" si="49"/>
        <v>8</v>
      </c>
      <c r="BC38" s="105">
        <f ca="1">IFERROR(IF(BC$16&gt;0,(
   MAX('2ª EVA'!BC38,'2ª EVA'!BD38)*'2ª EVA'!BC$16 +
   '3ª EVA-solo'!BC38*'3ª EVA-solo'!BC$13
)
/('2ª EVA'!BC$16+'3ª EVA '!BC$13),""),"")</f>
        <v>8</v>
      </c>
      <c r="BD38" s="122"/>
      <c r="BE38" s="105">
        <f ca="1">IFERROR(IF(BE$16&gt;0,(
   MAX('2ª EVA'!BE38,'2ª EVA'!BF38)*'2ª EVA'!BE$16 +
   '3ª EVA-solo'!BE38*'3ª EVA-solo'!BE$13
)
/('2ª EVA'!BE$16+'3ª EVA '!BE$13),""),"")</f>
        <v>8</v>
      </c>
      <c r="BF38" s="122"/>
      <c r="BG38" s="105">
        <f ca="1">IFERROR(IF(BG$16&gt;0,(
   MAX('2ª EVA'!BG38,'2ª EVA'!BH38)*'2ª EVA'!BG$16 +
   '3ª EVA-solo'!BG38*'3ª EVA-solo'!BG$13
)
/('2ª EVA'!BG$16+'3ª EVA '!BG$13),""),"")</f>
        <v>8</v>
      </c>
      <c r="BH38" s="122"/>
      <c r="BI38" s="105">
        <f ca="1">IFERROR(IF(BI$16&gt;0,(
   MAX('2ª EVA'!BI38,'2ª EVA'!BJ38)*'2ª EVA'!BI$16 +
   '3ª EVA-solo'!BI38*'3ª EVA-solo'!BI$13
)
/('2ª EVA'!BI$16+'3ª EVA '!BI$13),""),"")</f>
        <v>8</v>
      </c>
      <c r="BJ38" s="122"/>
      <c r="BK38" s="105" t="str">
        <f>IFERROR(IF(BK$16&gt;0,(
   MAX('2ª EVA'!BK38,'2ª EVA'!BL38)*'2ª EVA'!BK$16 +
   '3ª EVA-solo'!BK38*'3ª EVA-solo'!BK$13
)
/('2ª EVA'!BK$16+'3ª EVA '!BK$13),""),"")</f>
        <v/>
      </c>
      <c r="BL38" s="122"/>
      <c r="BM38" s="105" t="str">
        <f>IFERROR(IF(BM$16&gt;0,(
   MAX('2ª EVA'!BM38,'2ª EVA'!BN38)*'2ª EVA'!BM$16 +
   '3ª EVA-solo'!BM38*'3ª EVA-solo'!BM$13
)
/('2ª EVA'!BM$16+'3ª EVA '!BM$13),""),"")</f>
        <v/>
      </c>
      <c r="BN38" s="122"/>
      <c r="BO38" s="121">
        <f t="shared" ca="1" si="50"/>
        <v>8</v>
      </c>
      <c r="BP38" s="105">
        <f ca="1">IFERROR(IF(BP$16&gt;0,(
   MAX('2ª EVA'!BP38,'2ª EVA'!BQ38)*'2ª EVA'!BP$16 +
   '3ª EVA-solo'!BP38*'3ª EVA-solo'!BP$13
)
/('2ª EVA'!BP$16+'3ª EVA '!BP$13),""),"")</f>
        <v>8</v>
      </c>
      <c r="BQ38" s="122"/>
      <c r="BR38" s="105" t="str">
        <f>IFERROR(IF(BR$16&gt;0,(
   MAX('2ª EVA'!BR38,'2ª EVA'!BS38)*'2ª EVA'!BR$16 +
   '3ª EVA-solo'!BR38*'3ª EVA-solo'!BR$13
)
/('2ª EVA'!BR$16+'3ª EVA '!BR$13),""),"")</f>
        <v/>
      </c>
      <c r="BS38" s="122"/>
      <c r="BT38" s="105" t="str">
        <f>IFERROR(IF(BT$16&gt;0,(
   MAX('2ª EVA'!BT38,'2ª EVA'!BU38)*'2ª EVA'!BT$16 +
   '3ª EVA-solo'!BT38*'3ª EVA-solo'!BT$13
)
/('2ª EVA'!BT$16+'3ª EVA '!BT$13),""),"")</f>
        <v/>
      </c>
      <c r="BU38" s="122"/>
      <c r="BV38" s="105" t="str">
        <f>IFERROR(IF(BV$16&gt;0,(
   MAX('2ª EVA'!BV38,'2ª EVA'!BW38)*'2ª EVA'!BV$16 +
   '3ª EVA-solo'!BV38*'3ª EVA-solo'!BV$13
)
/('2ª EVA'!BV$16+'3ª EVA '!BV$13),""),"")</f>
        <v/>
      </c>
      <c r="BW38" s="122"/>
      <c r="BX38" s="105" t="str">
        <f>IFERROR(IF(BX$16&gt;0,(
   MAX('2ª EVA'!BX38,'2ª EVA'!BY38)*'2ª EVA'!BX$16 +
   '3ª EVA-solo'!BX38*'3ª EVA-solo'!BX$13
)
/('2ª EVA'!BX$16+'3ª EVA '!BX$13),""),"")</f>
        <v/>
      </c>
      <c r="BY38" s="122"/>
      <c r="BZ38" s="105" t="str">
        <f>IFERROR(IF(BZ$16&gt;0,(
   MAX('2ª EVA'!BZ38,'2ª EVA'!CA38)*'2ª EVA'!BZ$16 +
   '2ª EVA-solo'!BZ38*'2ª EVA-solo'!BZ$13
)
/('2ª EVA'!BZ$16+'3ª EVA '!BZ$13),""),"")</f>
        <v/>
      </c>
      <c r="CA38" s="122"/>
      <c r="CB38" s="136">
        <f t="shared" ca="1" si="51"/>
        <v>8.0000000000000036</v>
      </c>
    </row>
    <row r="39" spans="1:80" ht="17.399999999999999">
      <c r="A39" s="65" t="str">
        <v>Alumn 19</v>
      </c>
      <c r="B39" s="121">
        <f t="shared" ca="1" si="45"/>
        <v>9</v>
      </c>
      <c r="C39" s="105">
        <f ca="1">IFERROR(IF(C$16&gt;0,(
   MAX('2ª EVA'!C39,'2ª EVA'!D39)*'2ª EVA'!C$16 +
   '3ª EVA-solo'!C39*'3ª EVA-solo'!C$13
)
/('2ª EVA'!C$16+'3ª EVA '!C$13),""),"")</f>
        <v>9</v>
      </c>
      <c r="D39" s="122"/>
      <c r="E39" s="105">
        <f ca="1">IFERROR(IF(E$16&gt;0,(
   MAX('2ª EVA'!E39,'2ª EVA'!F39)*'2ª EVA'!E$16 +
   '3ª EVA-solo'!E39*'3ª EVA-solo'!E$13
)
/('2ª EVA'!E$16+'3ª EVA '!E$13),""),"")</f>
        <v>9</v>
      </c>
      <c r="F39" s="122"/>
      <c r="G39" s="105">
        <f ca="1">IFERROR(IF(G$16&gt;0,(
   MAX('2ª EVA'!G39,'2ª EVA'!H39)*'2ª EVA'!G$16 +
   '3ª EVA-solo'!G39*'3ª EVA-solo'!G$13
)
/('2ª EVA'!G$16+'3ª EVA '!G$13),""),"")</f>
        <v>9</v>
      </c>
      <c r="H39" s="122"/>
      <c r="I39" s="105">
        <f ca="1">IFERROR(IF(I$16&gt;0,(
   MAX('2ª EVA'!I39,'2ª EVA'!J39)*'2ª EVA'!I$16 +
   '3ª EVA-solo'!I39*'3ª EVA-solo'!I$13
)
/('2ª EVA'!I$16+'3ª EVA '!I$13),""),"")</f>
        <v>9</v>
      </c>
      <c r="J39" s="122"/>
      <c r="K39" s="105">
        <f ca="1">IFERROR(IF(K$16&gt;0,(
   MAX('2ª EVA'!K39,'2ª EVA'!L39)*'2ª EVA'!K$16 +
   '3ª EVA-solo'!K39*'3ª EVA-solo'!K$13
)
/('2ª EVA'!K$16+'3ª EVA '!K$13),""),"")</f>
        <v>9</v>
      </c>
      <c r="L39" s="122"/>
      <c r="M39" s="105" t="str">
        <f>IFERROR(IF(M$16&gt;0,(
   MAX('2ª EVA'!M39,'2ª EVA'!N39)*'2ª EVA'!M$16 +
   '3ª EVA-solo'!M39*'3ª EVA-solo'!M$13
)
/('2ª EVA'!M$16+'3ª EVA '!M$13),""),"")</f>
        <v/>
      </c>
      <c r="N39" s="122"/>
      <c r="O39" s="121">
        <f t="shared" ca="1" si="46"/>
        <v>9.0000000000000018</v>
      </c>
      <c r="P39" s="105">
        <f ca="1">IFERROR(IF(P$16&gt;0,(
   MAX('2ª EVA'!P39,'2ª EVA'!Q39)*'2ª EVA'!P$16 +
   '3ª EVA-solo'!P39*'3ª EVA-solo'!P$13
)
/('2ª EVA'!P$16+'3ª EVA '!P$13),""),"")</f>
        <v>9</v>
      </c>
      <c r="Q39" s="122"/>
      <c r="R39" s="105">
        <f ca="1">IFERROR(IF(R$16&gt;0,(
   MAX('2ª EVA'!R39,'2ª EVA'!S39)*'2ª EVA'!R$16 +
   '3ª EVA-solo'!R39*'3ª EVA-solo'!R$13
)
/('2ª EVA'!R$16+'3ª EVA '!R$13),""),"")</f>
        <v>9</v>
      </c>
      <c r="S39" s="122"/>
      <c r="T39" s="105">
        <f ca="1">IFERROR(IF(T$16&gt;0,(
   MAX('2ª EVA'!T39,'2ª EVA'!U39)*'2ª EVA'!T$16 +
   '3ª EVA-solo'!T39*'3ª EVA-solo'!T$13
)
/('2ª EVA'!T$16+'3ª EVA '!T$13),""),"")</f>
        <v>9</v>
      </c>
      <c r="U39" s="122"/>
      <c r="V39" s="105">
        <f ca="1">IFERROR(IF(V$16&gt;0,(
   MAX('2ª EVA'!V39,'2ª EVA'!W39)*'2ª EVA'!V$16 +
   '3ª EVA-solo'!V39*'3ª EVA-solo'!V$13
)
/('2ª EVA'!V$16+'3ª EVA '!V$13),""),"")</f>
        <v>9</v>
      </c>
      <c r="W39" s="122"/>
      <c r="X39" s="105">
        <f ca="1">IFERROR(IF(X$16&gt;0,(
   MAX('2ª EVA'!X39,'2ª EVA'!Y39)*'2ª EVA'!X$16 +
   '3ª EVA-solo'!X39*'3ª EVA-solo'!X$13
)
/('2ª EVA'!X$16+'3ª EVA '!X$13),""),"")</f>
        <v>9</v>
      </c>
      <c r="Y39" s="122"/>
      <c r="Z39" s="105" t="str">
        <f>IFERROR(IF(Z$16&gt;0,(
   MAX('2ª EVA'!Z39,'2ª EVA'!AA39)*'2ª EVA'!Z$16 +
   '3ª EVA-solo'!Z39*'3ª EVA-solo'!Z$13
)
/('2ª EVA'!Z$16+'3ª EVA '!Z$13),""),"")</f>
        <v/>
      </c>
      <c r="AA39" s="122"/>
      <c r="AB39" s="121">
        <f t="shared" ca="1" si="47"/>
        <v>9</v>
      </c>
      <c r="AC39" s="105">
        <f ca="1">IFERROR(IF(AC$16&gt;0,(
   MAX('2ª EVA'!AC39,'2ª EVA'!AD39)*'2ª EVA'!AC$16 +
   '3ª EVA-solo'!AC39*'3ª EVA-solo'!AC$13
)
/('2ª EVA'!AC$16+'3ª EVA '!AC$13),""),"")</f>
        <v>9</v>
      </c>
      <c r="AD39" s="122"/>
      <c r="AE39" s="105" t="str">
        <f>IFERROR(IF(AE$16&gt;0,(
   MAX('2ª EVA'!AE39,'2ª EVA'!AF39)*'2ª EVA'!AE$16 +
   '3ª EVA-solo'!AE39*'3ª EVA-solo'!AE$13
)
/('2ª EVA'!AE$16+'3ª EVA '!AE$13),""),"")</f>
        <v/>
      </c>
      <c r="AF39" s="122"/>
      <c r="AG39" s="105">
        <f ca="1">IFERROR(IF(AG$16&gt;0,(
   MAX('2ª EVA'!AG39,'2ª EVA'!AH39)*'2ª EVA'!AG$16 +
   '3ª EVA-solo'!AG39*'3ª EVA-solo'!AG$13
)
/('2ª EVA'!AG$16+'3ª EVA '!AG$13),""),"")</f>
        <v>9</v>
      </c>
      <c r="AH39" s="122"/>
      <c r="AI39" s="105">
        <f ca="1">IFERROR(IF(AI$16&gt;0,(
   MAX('2ª EVA'!AI39,'2ª EVA'!AJ39)*'2ª EVA'!AI$16 +
   '3ª EVA-solo'!AI39*'3ª EVA-solo'!AI$13
)
/('2ª EVA'!AI$16+'3ª EVA '!AI$13),""),"")</f>
        <v>9</v>
      </c>
      <c r="AJ39" s="122"/>
      <c r="AK39" s="105">
        <f ca="1">IFERROR(IF(AK$16&gt;0,(
   MAX('2ª EVA'!AK39,'2ª EVA'!AL39)*'2ª EVA'!AK$16 +
   '3ª EVA-solo'!AK39*'3ª EVA-solo'!AK$13
)
/('2ª EVA'!AK$16+'3ª EVA '!AK$13),""),"")</f>
        <v>9</v>
      </c>
      <c r="AL39" s="122"/>
      <c r="AM39" s="105" t="str">
        <f>IFERROR(IF(AM$16&gt;0,(
   MAX('2ª EVA'!AM39,'2ª EVA'!AN39)*'2ª EVA'!AM$16 +
   '3ª EVA-solo'!AM39*'3ª EVA-solo'!AM$13
)
/('2ª EVA'!AM$16+'3ª EVA '!AM$13),""),"")</f>
        <v/>
      </c>
      <c r="AN39" s="122"/>
      <c r="AO39" s="121">
        <f t="shared" ca="1" si="48"/>
        <v>9</v>
      </c>
      <c r="AP39" s="105">
        <f ca="1">IFERROR(IF(AP$16&gt;0,(
   MAX('2ª EVA'!AP39,'2ª EVA'!AQ39)*'2ª EVA'!AP$16 +
   '3ª EVA-solo'!AP39*'3ª EVA-solo'!AP$13
)
/('2ª EVA'!AP$16+'3ª EVA '!AP$13),""),"")</f>
        <v>9</v>
      </c>
      <c r="AQ39" s="122"/>
      <c r="AR39" s="105">
        <f ca="1">IFERROR(IF(AR$16&gt;0,(
   MAX('2ª EVA'!AR39,'2ª EVA'!AS39)*'2ª EVA'!AR$16 +
   '3ª EVA-solo'!AR39*'3ª EVA-solo'!AR$13
)
/('2ª EVA'!AR$16+'3ª EVA '!AR$13),""),"")</f>
        <v>9</v>
      </c>
      <c r="AS39" s="122"/>
      <c r="AT39" s="105">
        <f ca="1">IFERROR(IF(AT$16&gt;0,(
   MAX('2ª EVA'!AT39,'2ª EVA'!AU39)*'2ª EVA'!AT$16 +
   '3ª EVA-solo'!AT39*'3ª EVA-solo'!AT$13
)
/('2ª EVA'!AT$16+'3ª EVA '!AT$13),""),"")</f>
        <v>9</v>
      </c>
      <c r="AU39" s="122"/>
      <c r="AV39" s="105">
        <f ca="1">IFERROR(IF(AV$16&gt;0,(
   MAX('2ª EVA'!AV39,'2ª EVA'!AW39)*'2ª EVA'!AV$16 +
   '3ª EVA-solo'!AV39*'3ª EVA-solo'!AV$13
)
/('2ª EVA'!AV$16+'3ª EVA '!AV$13),""),"")</f>
        <v>9</v>
      </c>
      <c r="AW39" s="122"/>
      <c r="AX39" s="105">
        <f ca="1">IFERROR(IF(AX$16&gt;0,(
   MAX('2ª EVA'!AX39,'2ª EVA'!AY39)*'2ª EVA'!AX$16 +
   '3ª EVA-solo'!AX39*'3ª EVA-solo'!AX$13
)
/('2ª EVA'!AX$16+'3ª EVA '!AX$13),""),"")</f>
        <v>9</v>
      </c>
      <c r="AY39" s="122"/>
      <c r="AZ39" s="105" t="str">
        <f>IFERROR(IF(AZ$16&gt;0,(
   MAX('2ª EVA'!AZ39,'2ª EVA'!BA39)*'2ª EVA'!AZ$16 +
   '3ª EVA-solo'!AZ39*'3ª EVA-solo'!AZ$13
)
/('2ª EVA'!AZ$16+'3ª EVA '!AZ$13),""),"")</f>
        <v/>
      </c>
      <c r="BA39" s="122"/>
      <c r="BB39" s="121">
        <f t="shared" ca="1" si="49"/>
        <v>9</v>
      </c>
      <c r="BC39" s="105">
        <f ca="1">IFERROR(IF(BC$16&gt;0,(
   MAX('2ª EVA'!BC39,'2ª EVA'!BD39)*'2ª EVA'!BC$16 +
   '3ª EVA-solo'!BC39*'3ª EVA-solo'!BC$13
)
/('2ª EVA'!BC$16+'3ª EVA '!BC$13),""),"")</f>
        <v>9</v>
      </c>
      <c r="BD39" s="122"/>
      <c r="BE39" s="105">
        <f ca="1">IFERROR(IF(BE$16&gt;0,(
   MAX('2ª EVA'!BE39,'2ª EVA'!BF39)*'2ª EVA'!BE$16 +
   '3ª EVA-solo'!BE39*'3ª EVA-solo'!BE$13
)
/('2ª EVA'!BE$16+'3ª EVA '!BE$13),""),"")</f>
        <v>9</v>
      </c>
      <c r="BF39" s="122"/>
      <c r="BG39" s="105">
        <f ca="1">IFERROR(IF(BG$16&gt;0,(
   MAX('2ª EVA'!BG39,'2ª EVA'!BH39)*'2ª EVA'!BG$16 +
   '3ª EVA-solo'!BG39*'3ª EVA-solo'!BG$13
)
/('2ª EVA'!BG$16+'3ª EVA '!BG$13),""),"")</f>
        <v>9</v>
      </c>
      <c r="BH39" s="122"/>
      <c r="BI39" s="105">
        <f ca="1">IFERROR(IF(BI$16&gt;0,(
   MAX('2ª EVA'!BI39,'2ª EVA'!BJ39)*'2ª EVA'!BI$16 +
   '3ª EVA-solo'!BI39*'3ª EVA-solo'!BI$13
)
/('2ª EVA'!BI$16+'3ª EVA '!BI$13),""),"")</f>
        <v>9.0000000000000018</v>
      </c>
      <c r="BJ39" s="122"/>
      <c r="BK39" s="105" t="str">
        <f>IFERROR(IF(BK$16&gt;0,(
   MAX('2ª EVA'!BK39,'2ª EVA'!BL39)*'2ª EVA'!BK$16 +
   '3ª EVA-solo'!BK39*'3ª EVA-solo'!BK$13
)
/('2ª EVA'!BK$16+'3ª EVA '!BK$13),""),"")</f>
        <v/>
      </c>
      <c r="BL39" s="122"/>
      <c r="BM39" s="105" t="str">
        <f>IFERROR(IF(BM$16&gt;0,(
   MAX('2ª EVA'!BM39,'2ª EVA'!BN39)*'2ª EVA'!BM$16 +
   '3ª EVA-solo'!BM39*'3ª EVA-solo'!BM$13
)
/('2ª EVA'!BM$16+'3ª EVA '!BM$13),""),"")</f>
        <v/>
      </c>
      <c r="BN39" s="122"/>
      <c r="BO39" s="121">
        <f t="shared" ca="1" si="50"/>
        <v>9</v>
      </c>
      <c r="BP39" s="105">
        <f ca="1">IFERROR(IF(BP$16&gt;0,(
   MAX('2ª EVA'!BP39,'2ª EVA'!BQ39)*'2ª EVA'!BP$16 +
   '3ª EVA-solo'!BP39*'3ª EVA-solo'!BP$13
)
/('2ª EVA'!BP$16+'3ª EVA '!BP$13),""),"")</f>
        <v>9</v>
      </c>
      <c r="BQ39" s="122"/>
      <c r="BR39" s="105" t="str">
        <f>IFERROR(IF(BR$16&gt;0,(
   MAX('2ª EVA'!BR39,'2ª EVA'!BS39)*'2ª EVA'!BR$16 +
   '3ª EVA-solo'!BR39*'3ª EVA-solo'!BR$13
)
/('2ª EVA'!BR$16+'3ª EVA '!BR$13),""),"")</f>
        <v/>
      </c>
      <c r="BS39" s="122"/>
      <c r="BT39" s="105" t="str">
        <f>IFERROR(IF(BT$16&gt;0,(
   MAX('2ª EVA'!BT39,'2ª EVA'!BU39)*'2ª EVA'!BT$16 +
   '3ª EVA-solo'!BT39*'3ª EVA-solo'!BT$13
)
/('2ª EVA'!BT$16+'3ª EVA '!BT$13),""),"")</f>
        <v/>
      </c>
      <c r="BU39" s="122"/>
      <c r="BV39" s="105" t="str">
        <f>IFERROR(IF(BV$16&gt;0,(
   MAX('2ª EVA'!BV39,'2ª EVA'!BW39)*'2ª EVA'!BV$16 +
   '3ª EVA-solo'!BV39*'3ª EVA-solo'!BV$13
)
/('2ª EVA'!BV$16+'3ª EVA '!BV$13),""),"")</f>
        <v/>
      </c>
      <c r="BW39" s="122"/>
      <c r="BX39" s="105" t="str">
        <f>IFERROR(IF(BX$16&gt;0,(
   MAX('2ª EVA'!BX39,'2ª EVA'!BY39)*'2ª EVA'!BX$16 +
   '3ª EVA-solo'!BX39*'3ª EVA-solo'!BX$13
)
/('2ª EVA'!BX$16+'3ª EVA '!BX$13),""),"")</f>
        <v/>
      </c>
      <c r="BY39" s="122"/>
      <c r="BZ39" s="105" t="str">
        <f>IFERROR(IF(BZ$16&gt;0,(
   MAX('2ª EVA'!BZ39,'2ª EVA'!CA39)*'2ª EVA'!BZ$16 +
   '2ª EVA-solo'!BZ39*'2ª EVA-solo'!BZ$13
)
/('2ª EVA'!BZ$16+'3ª EVA '!BZ$13),""),"")</f>
        <v/>
      </c>
      <c r="CA39" s="122"/>
      <c r="CB39" s="136">
        <f t="shared" ca="1" si="51"/>
        <v>9.0000000000000018</v>
      </c>
    </row>
    <row r="40" spans="1:80" ht="17.399999999999999">
      <c r="A40" s="65" t="str">
        <v>Alumn 20</v>
      </c>
      <c r="B40" s="121">
        <f t="shared" ca="1" si="45"/>
        <v>9.9999999999999982</v>
      </c>
      <c r="C40" s="105">
        <f ca="1">IFERROR(IF(C$16&gt;0,(
   MAX('2ª EVA'!C40,'2ª EVA'!D40)*'2ª EVA'!C$16 +
   '3ª EVA-solo'!C40*'3ª EVA-solo'!C$13
)
/('2ª EVA'!C$16+'3ª EVA '!C$13),""),"")</f>
        <v>10</v>
      </c>
      <c r="D40" s="122"/>
      <c r="E40" s="105">
        <f ca="1">IFERROR(IF(E$16&gt;0,(
   MAX('2ª EVA'!E40,'2ª EVA'!F40)*'2ª EVA'!E$16 +
   '3ª EVA-solo'!E40*'3ª EVA-solo'!E$13
)
/('2ª EVA'!E$16+'3ª EVA '!E$13),""),"")</f>
        <v>10</v>
      </c>
      <c r="F40" s="122"/>
      <c r="G40" s="105">
        <f ca="1">IFERROR(IF(G$16&gt;0,(
   MAX('2ª EVA'!G40,'2ª EVA'!H40)*'2ª EVA'!G$16 +
   '3ª EVA-solo'!G40*'3ª EVA-solo'!G$13
)
/('2ª EVA'!G$16+'3ª EVA '!G$13),""),"")</f>
        <v>10</v>
      </c>
      <c r="H40" s="122"/>
      <c r="I40" s="105">
        <f ca="1">IFERROR(IF(I$16&gt;0,(
   MAX('2ª EVA'!I40,'2ª EVA'!J40)*'2ª EVA'!I$16 +
   '3ª EVA-solo'!I40*'3ª EVA-solo'!I$13
)
/('2ª EVA'!I$16+'3ª EVA '!I$13),""),"")</f>
        <v>10</v>
      </c>
      <c r="J40" s="122"/>
      <c r="K40" s="105">
        <f ca="1">IFERROR(IF(K$16&gt;0,(
   MAX('2ª EVA'!K40,'2ª EVA'!L40)*'2ª EVA'!K$16 +
   '3ª EVA-solo'!K40*'3ª EVA-solo'!K$13
)
/('2ª EVA'!K$16+'3ª EVA '!K$13),""),"")</f>
        <v>9.9999999999999982</v>
      </c>
      <c r="L40" s="122"/>
      <c r="M40" s="105" t="str">
        <f>IFERROR(IF(M$16&gt;0,(
   MAX('2ª EVA'!M40,'2ª EVA'!N40)*'2ª EVA'!M$16 +
   '3ª EVA-solo'!M40*'3ª EVA-solo'!M$13
)
/('2ª EVA'!M$16+'3ª EVA '!M$13),""),"")</f>
        <v/>
      </c>
      <c r="N40" s="122"/>
      <c r="O40" s="121">
        <f t="shared" ca="1" si="46"/>
        <v>10</v>
      </c>
      <c r="P40" s="105">
        <f ca="1">IFERROR(IF(P$16&gt;0,(
   MAX('2ª EVA'!P40,'2ª EVA'!Q40)*'2ª EVA'!P$16 +
   '3ª EVA-solo'!P40*'3ª EVA-solo'!P$13
)
/('2ª EVA'!P$16+'3ª EVA '!P$13),""),"")</f>
        <v>9.9999999999999982</v>
      </c>
      <c r="Q40" s="122"/>
      <c r="R40" s="105">
        <f ca="1">IFERROR(IF(R$16&gt;0,(
   MAX('2ª EVA'!R40,'2ª EVA'!S40)*'2ª EVA'!R$16 +
   '3ª EVA-solo'!R40*'3ª EVA-solo'!R$13
)
/('2ª EVA'!R$16+'3ª EVA '!R$13),""),"")</f>
        <v>10</v>
      </c>
      <c r="S40" s="122"/>
      <c r="T40" s="105">
        <f ca="1">IFERROR(IF(T$16&gt;0,(
   MAX('2ª EVA'!T40,'2ª EVA'!U40)*'2ª EVA'!T$16 +
   '3ª EVA-solo'!T40*'3ª EVA-solo'!T$13
)
/('2ª EVA'!T$16+'3ª EVA '!T$13),""),"")</f>
        <v>10</v>
      </c>
      <c r="U40" s="122"/>
      <c r="V40" s="105">
        <f ca="1">IFERROR(IF(V$16&gt;0,(
   MAX('2ª EVA'!V40,'2ª EVA'!W40)*'2ª EVA'!V$16 +
   '3ª EVA-solo'!V40*'3ª EVA-solo'!V$13
)
/('2ª EVA'!V$16+'3ª EVA '!V$13),""),"")</f>
        <v>10</v>
      </c>
      <c r="W40" s="122"/>
      <c r="X40" s="105">
        <f ca="1">IFERROR(IF(X$16&gt;0,(
   MAX('2ª EVA'!X40,'2ª EVA'!Y40)*'2ª EVA'!X$16 +
   '3ª EVA-solo'!X40*'3ª EVA-solo'!X$13
)
/('2ª EVA'!X$16+'3ª EVA '!X$13),""),"")</f>
        <v>9.9999999999999982</v>
      </c>
      <c r="Y40" s="122"/>
      <c r="Z40" s="105" t="str">
        <f>IFERROR(IF(Z$16&gt;0,(
   MAX('2ª EVA'!Z40,'2ª EVA'!AA40)*'2ª EVA'!Z$16 +
   '3ª EVA-solo'!Z40*'3ª EVA-solo'!Z$13
)
/('2ª EVA'!Z$16+'3ª EVA '!Z$13),""),"")</f>
        <v/>
      </c>
      <c r="AA40" s="122"/>
      <c r="AB40" s="121">
        <f t="shared" ca="1" si="47"/>
        <v>9.9999999999999982</v>
      </c>
      <c r="AC40" s="105">
        <f ca="1">IFERROR(IF(AC$16&gt;0,(
   MAX('2ª EVA'!AC40,'2ª EVA'!AD40)*'2ª EVA'!AC$16 +
   '3ª EVA-solo'!AC40*'3ª EVA-solo'!AC$13
)
/('2ª EVA'!AC$16+'3ª EVA '!AC$13),""),"")</f>
        <v>10</v>
      </c>
      <c r="AD40" s="122"/>
      <c r="AE40" s="105" t="str">
        <f>IFERROR(IF(AE$16&gt;0,(
   MAX('2ª EVA'!AE40,'2ª EVA'!AF40)*'2ª EVA'!AE$16 +
   '3ª EVA-solo'!AE40*'3ª EVA-solo'!AE$13
)
/('2ª EVA'!AE$16+'3ª EVA '!AE$13),""),"")</f>
        <v/>
      </c>
      <c r="AF40" s="122"/>
      <c r="AG40" s="105">
        <f ca="1">IFERROR(IF(AG$16&gt;0,(
   MAX('2ª EVA'!AG40,'2ª EVA'!AH40)*'2ª EVA'!AG$16 +
   '3ª EVA-solo'!AG40*'3ª EVA-solo'!AG$13
)
/('2ª EVA'!AG$16+'3ª EVA '!AG$13),""),"")</f>
        <v>9.9999999999999982</v>
      </c>
      <c r="AH40" s="122"/>
      <c r="AI40" s="105">
        <f ca="1">IFERROR(IF(AI$16&gt;0,(
   MAX('2ª EVA'!AI40,'2ª EVA'!AJ40)*'2ª EVA'!AI$16 +
   '3ª EVA-solo'!AI40*'3ª EVA-solo'!AI$13
)
/('2ª EVA'!AI$16+'3ª EVA '!AI$13),""),"")</f>
        <v>10</v>
      </c>
      <c r="AJ40" s="122"/>
      <c r="AK40" s="105">
        <f ca="1">IFERROR(IF(AK$16&gt;0,(
   MAX('2ª EVA'!AK40,'2ª EVA'!AL40)*'2ª EVA'!AK$16 +
   '3ª EVA-solo'!AK40*'3ª EVA-solo'!AK$13
)
/('2ª EVA'!AK$16+'3ª EVA '!AK$13),""),"")</f>
        <v>9.9999999999999982</v>
      </c>
      <c r="AL40" s="122"/>
      <c r="AM40" s="105" t="str">
        <f>IFERROR(IF(AM$16&gt;0,(
   MAX('2ª EVA'!AM40,'2ª EVA'!AN40)*'2ª EVA'!AM$16 +
   '3ª EVA-solo'!AM40*'3ª EVA-solo'!AM$13
)
/('2ª EVA'!AM$16+'3ª EVA '!AM$13),""),"")</f>
        <v/>
      </c>
      <c r="AN40" s="122"/>
      <c r="AO40" s="121">
        <f t="shared" ca="1" si="48"/>
        <v>10</v>
      </c>
      <c r="AP40" s="105">
        <f ca="1">IFERROR(IF(AP$16&gt;0,(
   MAX('2ª EVA'!AP40,'2ª EVA'!AQ40)*'2ª EVA'!AP$16 +
   '3ª EVA-solo'!AP40*'3ª EVA-solo'!AP$13
)
/('2ª EVA'!AP$16+'3ª EVA '!AP$13),""),"")</f>
        <v>10</v>
      </c>
      <c r="AQ40" s="122"/>
      <c r="AR40" s="105">
        <f ca="1">IFERROR(IF(AR$16&gt;0,(
   MAX('2ª EVA'!AR40,'2ª EVA'!AS40)*'2ª EVA'!AR$16 +
   '3ª EVA-solo'!AR40*'3ª EVA-solo'!AR$13
)
/('2ª EVA'!AR$16+'3ª EVA '!AR$13),""),"")</f>
        <v>10</v>
      </c>
      <c r="AS40" s="122"/>
      <c r="AT40" s="105">
        <f ca="1">IFERROR(IF(AT$16&gt;0,(
   MAX('2ª EVA'!AT40,'2ª EVA'!AU40)*'2ª EVA'!AT$16 +
   '3ª EVA-solo'!AT40*'3ª EVA-solo'!AT$13
)
/('2ª EVA'!AT$16+'3ª EVA '!AT$13),""),"")</f>
        <v>10</v>
      </c>
      <c r="AU40" s="122"/>
      <c r="AV40" s="105">
        <f ca="1">IFERROR(IF(AV$16&gt;0,(
   MAX('2ª EVA'!AV40,'2ª EVA'!AW40)*'2ª EVA'!AV$16 +
   '3ª EVA-solo'!AV40*'3ª EVA-solo'!AV$13
)
/('2ª EVA'!AV$16+'3ª EVA '!AV$13),""),"")</f>
        <v>10</v>
      </c>
      <c r="AW40" s="122"/>
      <c r="AX40" s="105">
        <f ca="1">IFERROR(IF(AX$16&gt;0,(
   MAX('2ª EVA'!AX40,'2ª EVA'!AY40)*'2ª EVA'!AX$16 +
   '3ª EVA-solo'!AX40*'3ª EVA-solo'!AX$13
)
/('2ª EVA'!AX$16+'3ª EVA '!AX$13),""),"")</f>
        <v>10</v>
      </c>
      <c r="AY40" s="122"/>
      <c r="AZ40" s="105" t="str">
        <f>IFERROR(IF(AZ$16&gt;0,(
   MAX('2ª EVA'!AZ40,'2ª EVA'!BA40)*'2ª EVA'!AZ$16 +
   '3ª EVA-solo'!AZ40*'3ª EVA-solo'!AZ$13
)
/('2ª EVA'!AZ$16+'3ª EVA '!AZ$13),""),"")</f>
        <v/>
      </c>
      <c r="BA40" s="122"/>
      <c r="BB40" s="121">
        <f t="shared" ca="1" si="49"/>
        <v>9.9999999999999982</v>
      </c>
      <c r="BC40" s="105">
        <f ca="1">IFERROR(IF(BC$16&gt;0,(
   MAX('2ª EVA'!BC40,'2ª EVA'!BD40)*'2ª EVA'!BC$16 +
   '3ª EVA-solo'!BC40*'3ª EVA-solo'!BC$13
)
/('2ª EVA'!BC$16+'3ª EVA '!BC$13),""),"")</f>
        <v>10</v>
      </c>
      <c r="BD40" s="122"/>
      <c r="BE40" s="105">
        <f ca="1">IFERROR(IF(BE$16&gt;0,(
   MAX('2ª EVA'!BE40,'2ª EVA'!BF40)*'2ª EVA'!BE$16 +
   '3ª EVA-solo'!BE40*'3ª EVA-solo'!BE$13
)
/('2ª EVA'!BE$16+'3ª EVA '!BE$13),""),"")</f>
        <v>10</v>
      </c>
      <c r="BF40" s="122"/>
      <c r="BG40" s="105">
        <f ca="1">IFERROR(IF(BG$16&gt;0,(
   MAX('2ª EVA'!BG40,'2ª EVA'!BH40)*'2ª EVA'!BG$16 +
   '3ª EVA-solo'!BG40*'3ª EVA-solo'!BG$13
)
/('2ª EVA'!BG$16+'3ª EVA '!BG$13),""),"")</f>
        <v>10</v>
      </c>
      <c r="BH40" s="122"/>
      <c r="BI40" s="105">
        <f ca="1">IFERROR(IF(BI$16&gt;0,(
   MAX('2ª EVA'!BI40,'2ª EVA'!BJ40)*'2ª EVA'!BI$16 +
   '3ª EVA-solo'!BI40*'3ª EVA-solo'!BI$13
)
/('2ª EVA'!BI$16+'3ª EVA '!BI$13),""),"")</f>
        <v>10</v>
      </c>
      <c r="BJ40" s="122"/>
      <c r="BK40" s="105" t="str">
        <f>IFERROR(IF(BK$16&gt;0,(
   MAX('2ª EVA'!BK40,'2ª EVA'!BL40)*'2ª EVA'!BK$16 +
   '3ª EVA-solo'!BK40*'3ª EVA-solo'!BK$13
)
/('2ª EVA'!BK$16+'3ª EVA '!BK$13),""),"")</f>
        <v/>
      </c>
      <c r="BL40" s="122"/>
      <c r="BM40" s="105" t="str">
        <f>IFERROR(IF(BM$16&gt;0,(
   MAX('2ª EVA'!BM40,'2ª EVA'!BN40)*'2ª EVA'!BM$16 +
   '3ª EVA-solo'!BM40*'3ª EVA-solo'!BM$13
)
/('2ª EVA'!BM$16+'3ª EVA '!BM$13),""),"")</f>
        <v/>
      </c>
      <c r="BN40" s="122"/>
      <c r="BO40" s="121">
        <f t="shared" ca="1" si="50"/>
        <v>10</v>
      </c>
      <c r="BP40" s="105">
        <f ca="1">IFERROR(IF(BP$16&gt;0,(
   MAX('2ª EVA'!BP40,'2ª EVA'!BQ40)*'2ª EVA'!BP$16 +
   '3ª EVA-solo'!BP40*'3ª EVA-solo'!BP$13
)
/('2ª EVA'!BP$16+'3ª EVA '!BP$13),""),"")</f>
        <v>10</v>
      </c>
      <c r="BQ40" s="122"/>
      <c r="BR40" s="105" t="str">
        <f>IFERROR(IF(BR$16&gt;0,(
   MAX('2ª EVA'!BR40,'2ª EVA'!BS40)*'2ª EVA'!BR$16 +
   '3ª EVA-solo'!BR40*'3ª EVA-solo'!BR$13
)
/('2ª EVA'!BR$16+'3ª EVA '!BR$13),""),"")</f>
        <v/>
      </c>
      <c r="BS40" s="122"/>
      <c r="BT40" s="105" t="str">
        <f>IFERROR(IF(BT$16&gt;0,(
   MAX('2ª EVA'!BT40,'2ª EVA'!BU40)*'2ª EVA'!BT$16 +
   '3ª EVA-solo'!BT40*'3ª EVA-solo'!BT$13
)
/('2ª EVA'!BT$16+'3ª EVA '!BT$13),""),"")</f>
        <v/>
      </c>
      <c r="BU40" s="122"/>
      <c r="BV40" s="105" t="str">
        <f>IFERROR(IF(BV$16&gt;0,(
   MAX('2ª EVA'!BV40,'2ª EVA'!BW40)*'2ª EVA'!BV$16 +
   '3ª EVA-solo'!BV40*'3ª EVA-solo'!BV$13
)
/('2ª EVA'!BV$16+'3ª EVA '!BV$13),""),"")</f>
        <v/>
      </c>
      <c r="BW40" s="122"/>
      <c r="BX40" s="105" t="str">
        <f>IFERROR(IF(BX$16&gt;0,(
   MAX('2ª EVA'!BX40,'2ª EVA'!BY40)*'2ª EVA'!BX$16 +
   '3ª EVA-solo'!BX40*'3ª EVA-solo'!BX$13
)
/('2ª EVA'!BX$16+'3ª EVA '!BX$13),""),"")</f>
        <v/>
      </c>
      <c r="BY40" s="122"/>
      <c r="BZ40" s="105" t="str">
        <f>IFERROR(IF(BZ$16&gt;0,(
   MAX('2ª EVA'!BZ40,'2ª EVA'!CA40)*'2ª EVA'!BZ$16 +
   '2ª EVA-solo'!BZ40*'2ª EVA-solo'!BZ$13
)
/('2ª EVA'!BZ$16+'3ª EVA '!BZ$13),""),"")</f>
        <v/>
      </c>
      <c r="CA40" s="122"/>
      <c r="CB40" s="136">
        <f t="shared" ca="1" si="51"/>
        <v>9.9999999999999982</v>
      </c>
    </row>
    <row r="41" spans="1:80" ht="17.399999999999999">
      <c r="A41" s="65" t="str">
        <v>Alumn 21</v>
      </c>
      <c r="B41" s="121">
        <f t="shared" ca="1" si="45"/>
        <v>0</v>
      </c>
      <c r="C41" s="105">
        <f ca="1">IFERROR(IF(C$16&gt;0,(
   MAX('2ª EVA'!C41,'2ª EVA'!D41)*'2ª EVA'!C$16 +
   '3ª EVA-solo'!C41*'3ª EVA-solo'!C$13
)
/('2ª EVA'!C$16+'3ª EVA '!C$13),""),"")</f>
        <v>0</v>
      </c>
      <c r="D41" s="122"/>
      <c r="E41" s="105">
        <f ca="1">IFERROR(IF(E$16&gt;0,(
   MAX('2ª EVA'!E41,'2ª EVA'!F41)*'2ª EVA'!E$16 +
   '3ª EVA-solo'!E41*'3ª EVA-solo'!E$13
)
/('2ª EVA'!E$16+'3ª EVA '!E$13),""),"")</f>
        <v>0</v>
      </c>
      <c r="F41" s="122"/>
      <c r="G41" s="105">
        <f ca="1">IFERROR(IF(G$16&gt;0,(
   MAX('2ª EVA'!G41,'2ª EVA'!H41)*'2ª EVA'!G$16 +
   '3ª EVA-solo'!G41*'3ª EVA-solo'!G$13
)
/('2ª EVA'!G$16+'3ª EVA '!G$13),""),"")</f>
        <v>0</v>
      </c>
      <c r="H41" s="122"/>
      <c r="I41" s="105">
        <f ca="1">IFERROR(IF(I$16&gt;0,(
   MAX('2ª EVA'!I41,'2ª EVA'!J41)*'2ª EVA'!I$16 +
   '3ª EVA-solo'!I41*'3ª EVA-solo'!I$13
)
/('2ª EVA'!I$16+'3ª EVA '!I$13),""),"")</f>
        <v>0</v>
      </c>
      <c r="J41" s="122"/>
      <c r="K41" s="105">
        <f ca="1">IFERROR(IF(K$16&gt;0,(
   MAX('2ª EVA'!K41,'2ª EVA'!L41)*'2ª EVA'!K$16 +
   '3ª EVA-solo'!K41*'3ª EVA-solo'!K$13
)
/('2ª EVA'!K$16+'3ª EVA '!K$13),""),"")</f>
        <v>0</v>
      </c>
      <c r="L41" s="122"/>
      <c r="M41" s="105" t="str">
        <f>IFERROR(IF(M$16&gt;0,(
   MAX('2ª EVA'!M41,'2ª EVA'!N41)*'2ª EVA'!M$16 +
   '3ª EVA-solo'!M41*'3ª EVA-solo'!M$13
)
/('2ª EVA'!M$16+'3ª EVA '!M$13),""),"")</f>
        <v/>
      </c>
      <c r="N41" s="122"/>
      <c r="O41" s="121">
        <f t="shared" ca="1" si="46"/>
        <v>0</v>
      </c>
      <c r="P41" s="105">
        <f ca="1">IFERROR(IF(P$16&gt;0,(
   MAX('2ª EVA'!P41,'2ª EVA'!Q41)*'2ª EVA'!P$16 +
   '3ª EVA-solo'!P41*'3ª EVA-solo'!P$13
)
/('2ª EVA'!P$16+'3ª EVA '!P$13),""),"")</f>
        <v>0</v>
      </c>
      <c r="Q41" s="122"/>
      <c r="R41" s="105">
        <f ca="1">IFERROR(IF(R$16&gt;0,(
   MAX('2ª EVA'!R41,'2ª EVA'!S41)*'2ª EVA'!R$16 +
   '3ª EVA-solo'!R41*'3ª EVA-solo'!R$13
)
/('2ª EVA'!R$16+'3ª EVA '!R$13),""),"")</f>
        <v>0</v>
      </c>
      <c r="S41" s="122"/>
      <c r="T41" s="105">
        <f ca="1">IFERROR(IF(T$16&gt;0,(
   MAX('2ª EVA'!T41,'2ª EVA'!U41)*'2ª EVA'!T$16 +
   '3ª EVA-solo'!T41*'3ª EVA-solo'!T$13
)
/('2ª EVA'!T$16+'3ª EVA '!T$13),""),"")</f>
        <v>0</v>
      </c>
      <c r="U41" s="122"/>
      <c r="V41" s="105">
        <f ca="1">IFERROR(IF(V$16&gt;0,(
   MAX('2ª EVA'!V41,'2ª EVA'!W41)*'2ª EVA'!V$16 +
   '3ª EVA-solo'!V41*'3ª EVA-solo'!V$13
)
/('2ª EVA'!V$16+'3ª EVA '!V$13),""),"")</f>
        <v>0</v>
      </c>
      <c r="W41" s="122"/>
      <c r="X41" s="105">
        <f ca="1">IFERROR(IF(X$16&gt;0,(
   MAX('2ª EVA'!X41,'2ª EVA'!Y41)*'2ª EVA'!X$16 +
   '3ª EVA-solo'!X41*'3ª EVA-solo'!X$13
)
/('2ª EVA'!X$16+'3ª EVA '!X$13),""),"")</f>
        <v>0</v>
      </c>
      <c r="Y41" s="122"/>
      <c r="Z41" s="105" t="str">
        <f>IFERROR(IF(Z$16&gt;0,(
   MAX('2ª EVA'!Z41,'2ª EVA'!AA41)*'2ª EVA'!Z$16 +
   '3ª EVA-solo'!Z41*'3ª EVA-solo'!Z$13
)
/('2ª EVA'!Z$16+'3ª EVA '!Z$13),""),"")</f>
        <v/>
      </c>
      <c r="AA41" s="122"/>
      <c r="AB41" s="121">
        <f t="shared" ca="1" si="47"/>
        <v>0</v>
      </c>
      <c r="AC41" s="105">
        <f ca="1">IFERROR(IF(AC$16&gt;0,(
   MAX('2ª EVA'!AC41,'2ª EVA'!AD41)*'2ª EVA'!AC$16 +
   '3ª EVA-solo'!AC41*'3ª EVA-solo'!AC$13
)
/('2ª EVA'!AC$16+'3ª EVA '!AC$13),""),"")</f>
        <v>0</v>
      </c>
      <c r="AD41" s="122"/>
      <c r="AE41" s="105" t="str">
        <f>IFERROR(IF(AE$16&gt;0,(
   MAX('2ª EVA'!AE41,'2ª EVA'!AF41)*'2ª EVA'!AE$16 +
   '3ª EVA-solo'!AE41*'3ª EVA-solo'!AE$13
)
/('2ª EVA'!AE$16+'3ª EVA '!AE$13),""),"")</f>
        <v/>
      </c>
      <c r="AF41" s="122"/>
      <c r="AG41" s="105">
        <f ca="1">IFERROR(IF(AG$16&gt;0,(
   MAX('2ª EVA'!AG41,'2ª EVA'!AH41)*'2ª EVA'!AG$16 +
   '3ª EVA-solo'!AG41*'3ª EVA-solo'!AG$13
)
/('2ª EVA'!AG$16+'3ª EVA '!AG$13),""),"")</f>
        <v>0</v>
      </c>
      <c r="AH41" s="122"/>
      <c r="AI41" s="105">
        <f ca="1">IFERROR(IF(AI$16&gt;0,(
   MAX('2ª EVA'!AI41,'2ª EVA'!AJ41)*'2ª EVA'!AI$16 +
   '3ª EVA-solo'!AI41*'3ª EVA-solo'!AI$13
)
/('2ª EVA'!AI$16+'3ª EVA '!AI$13),""),"")</f>
        <v>0</v>
      </c>
      <c r="AJ41" s="122"/>
      <c r="AK41" s="105">
        <f ca="1">IFERROR(IF(AK$16&gt;0,(
   MAX('2ª EVA'!AK41,'2ª EVA'!AL41)*'2ª EVA'!AK$16 +
   '3ª EVA-solo'!AK41*'3ª EVA-solo'!AK$13
)
/('2ª EVA'!AK$16+'3ª EVA '!AK$13),""),"")</f>
        <v>0</v>
      </c>
      <c r="AL41" s="122"/>
      <c r="AM41" s="105" t="str">
        <f>IFERROR(IF(AM$16&gt;0,(
   MAX('2ª EVA'!AM41,'2ª EVA'!AN41)*'2ª EVA'!AM$16 +
   '3ª EVA-solo'!AM41*'3ª EVA-solo'!AM$13
)
/('2ª EVA'!AM$16+'3ª EVA '!AM$13),""),"")</f>
        <v/>
      </c>
      <c r="AN41" s="122"/>
      <c r="AO41" s="121">
        <f t="shared" ca="1" si="48"/>
        <v>0</v>
      </c>
      <c r="AP41" s="105">
        <f ca="1">IFERROR(IF(AP$16&gt;0,(
   MAX('2ª EVA'!AP41,'2ª EVA'!AQ41)*'2ª EVA'!AP$16 +
   '3ª EVA-solo'!AP41*'3ª EVA-solo'!AP$13
)
/('2ª EVA'!AP$16+'3ª EVA '!AP$13),""),"")</f>
        <v>0</v>
      </c>
      <c r="AQ41" s="122"/>
      <c r="AR41" s="105">
        <f ca="1">IFERROR(IF(AR$16&gt;0,(
   MAX('2ª EVA'!AR41,'2ª EVA'!AS41)*'2ª EVA'!AR$16 +
   '3ª EVA-solo'!AR41*'3ª EVA-solo'!AR$13
)
/('2ª EVA'!AR$16+'3ª EVA '!AR$13),""),"")</f>
        <v>0</v>
      </c>
      <c r="AS41" s="122"/>
      <c r="AT41" s="105">
        <f ca="1">IFERROR(IF(AT$16&gt;0,(
   MAX('2ª EVA'!AT41,'2ª EVA'!AU41)*'2ª EVA'!AT$16 +
   '3ª EVA-solo'!AT41*'3ª EVA-solo'!AT$13
)
/('2ª EVA'!AT$16+'3ª EVA '!AT$13),""),"")</f>
        <v>0</v>
      </c>
      <c r="AU41" s="122"/>
      <c r="AV41" s="105">
        <f ca="1">IFERROR(IF(AV$16&gt;0,(
   MAX('2ª EVA'!AV41,'2ª EVA'!AW41)*'2ª EVA'!AV$16 +
   '3ª EVA-solo'!AV41*'3ª EVA-solo'!AV$13
)
/('2ª EVA'!AV$16+'3ª EVA '!AV$13),""),"")</f>
        <v>0</v>
      </c>
      <c r="AW41" s="122"/>
      <c r="AX41" s="105">
        <f ca="1">IFERROR(IF(AX$16&gt;0,(
   MAX('2ª EVA'!AX41,'2ª EVA'!AY41)*'2ª EVA'!AX$16 +
   '3ª EVA-solo'!AX41*'3ª EVA-solo'!AX$13
)
/('2ª EVA'!AX$16+'3ª EVA '!AX$13),""),"")</f>
        <v>0</v>
      </c>
      <c r="AY41" s="122"/>
      <c r="AZ41" s="105" t="str">
        <f>IFERROR(IF(AZ$16&gt;0,(
   MAX('2ª EVA'!AZ41,'2ª EVA'!BA41)*'2ª EVA'!AZ$16 +
   '3ª EVA-solo'!AZ41*'3ª EVA-solo'!AZ$13
)
/('2ª EVA'!AZ$16+'3ª EVA '!AZ$13),""),"")</f>
        <v/>
      </c>
      <c r="BA41" s="122"/>
      <c r="BB41" s="121">
        <f t="shared" ca="1" si="49"/>
        <v>0</v>
      </c>
      <c r="BC41" s="105">
        <f ca="1">IFERROR(IF(BC$16&gt;0,(
   MAX('2ª EVA'!BC41,'2ª EVA'!BD41)*'2ª EVA'!BC$16 +
   '3ª EVA-solo'!BC41*'3ª EVA-solo'!BC$13
)
/('2ª EVA'!BC$16+'3ª EVA '!BC$13),""),"")</f>
        <v>0</v>
      </c>
      <c r="BD41" s="122"/>
      <c r="BE41" s="105">
        <f ca="1">IFERROR(IF(BE$16&gt;0,(
   MAX('2ª EVA'!BE41,'2ª EVA'!BF41)*'2ª EVA'!BE$16 +
   '3ª EVA-solo'!BE41*'3ª EVA-solo'!BE$13
)
/('2ª EVA'!BE$16+'3ª EVA '!BE$13),""),"")</f>
        <v>0</v>
      </c>
      <c r="BF41" s="122"/>
      <c r="BG41" s="105">
        <f ca="1">IFERROR(IF(BG$16&gt;0,(
   MAX('2ª EVA'!BG41,'2ª EVA'!BH41)*'2ª EVA'!BG$16 +
   '3ª EVA-solo'!BG41*'3ª EVA-solo'!BG$13
)
/('2ª EVA'!BG$16+'3ª EVA '!BG$13),""),"")</f>
        <v>0</v>
      </c>
      <c r="BH41" s="122"/>
      <c r="BI41" s="105">
        <f ca="1">IFERROR(IF(BI$16&gt;0,(
   MAX('2ª EVA'!BI41,'2ª EVA'!BJ41)*'2ª EVA'!BI$16 +
   '3ª EVA-solo'!BI41*'3ª EVA-solo'!BI$13
)
/('2ª EVA'!BI$16+'3ª EVA '!BI$13),""),"")</f>
        <v>0</v>
      </c>
      <c r="BJ41" s="122"/>
      <c r="BK41" s="105" t="str">
        <f>IFERROR(IF(BK$16&gt;0,(
   MAX('2ª EVA'!BK41,'2ª EVA'!BL41)*'2ª EVA'!BK$16 +
   '3ª EVA-solo'!BK41*'3ª EVA-solo'!BK$13
)
/('2ª EVA'!BK$16+'3ª EVA '!BK$13),""),"")</f>
        <v/>
      </c>
      <c r="BL41" s="122"/>
      <c r="BM41" s="105" t="str">
        <f>IFERROR(IF(BM$16&gt;0,(
   MAX('2ª EVA'!BM41,'2ª EVA'!BN41)*'2ª EVA'!BM$16 +
   '3ª EVA-solo'!BM41*'3ª EVA-solo'!BM$13
)
/('2ª EVA'!BM$16+'3ª EVA '!BM$13),""),"")</f>
        <v/>
      </c>
      <c r="BN41" s="122"/>
      <c r="BO41" s="121">
        <f t="shared" ca="1" si="50"/>
        <v>0</v>
      </c>
      <c r="BP41" s="105">
        <f ca="1">IFERROR(IF(BP$16&gt;0,(
   MAX('2ª EVA'!BP41,'2ª EVA'!BQ41)*'2ª EVA'!BP$16 +
   '3ª EVA-solo'!BP41*'3ª EVA-solo'!BP$13
)
/('2ª EVA'!BP$16+'3ª EVA '!BP$13),""),"")</f>
        <v>0</v>
      </c>
      <c r="BQ41" s="122"/>
      <c r="BR41" s="105" t="str">
        <f>IFERROR(IF(BR$16&gt;0,(
   MAX('2ª EVA'!BR41,'2ª EVA'!BS41)*'2ª EVA'!BR$16 +
   '3ª EVA-solo'!BR41*'3ª EVA-solo'!BR$13
)
/('2ª EVA'!BR$16+'3ª EVA '!BR$13),""),"")</f>
        <v/>
      </c>
      <c r="BS41" s="122"/>
      <c r="BT41" s="105" t="str">
        <f>IFERROR(IF(BT$16&gt;0,(
   MAX('2ª EVA'!BT41,'2ª EVA'!BU41)*'2ª EVA'!BT$16 +
   '3ª EVA-solo'!BT41*'3ª EVA-solo'!BT$13
)
/('2ª EVA'!BT$16+'3ª EVA '!BT$13),""),"")</f>
        <v/>
      </c>
      <c r="BU41" s="122"/>
      <c r="BV41" s="105" t="str">
        <f>IFERROR(IF(BV$16&gt;0,(
   MAX('2ª EVA'!BV41,'2ª EVA'!BW41)*'2ª EVA'!BV$16 +
   '3ª EVA-solo'!BV41*'3ª EVA-solo'!BV$13
)
/('2ª EVA'!BV$16+'3ª EVA '!BV$13),""),"")</f>
        <v/>
      </c>
      <c r="BW41" s="122"/>
      <c r="BX41" s="105" t="str">
        <f>IFERROR(IF(BX$16&gt;0,(
   MAX('2ª EVA'!BX41,'2ª EVA'!BY41)*'2ª EVA'!BX$16 +
   '3ª EVA-solo'!BX41*'3ª EVA-solo'!BX$13
)
/('2ª EVA'!BX$16+'3ª EVA '!BX$13),""),"")</f>
        <v/>
      </c>
      <c r="BY41" s="122"/>
      <c r="BZ41" s="105" t="str">
        <f>IFERROR(IF(BZ$16&gt;0,(
   MAX('2ª EVA'!BZ41,'2ª EVA'!CA41)*'2ª EVA'!BZ$16 +
   '2ª EVA-solo'!BZ41*'2ª EVA-solo'!BZ$13
)
/('2ª EVA'!BZ$16+'3ª EVA '!BZ$13),""),"")</f>
        <v/>
      </c>
      <c r="CA41" s="122"/>
      <c r="CB41" s="136">
        <f t="shared" ca="1" si="51"/>
        <v>0</v>
      </c>
    </row>
    <row r="42" spans="1:80" ht="17.399999999999999">
      <c r="A42" s="65" t="str">
        <v>Alumn 22</v>
      </c>
      <c r="B42" s="121">
        <f t="shared" ca="1" si="45"/>
        <v>0</v>
      </c>
      <c r="C42" s="105">
        <f ca="1">IFERROR(IF(C$16&gt;0,(
   MAX('2ª EVA'!C42,'2ª EVA'!D42)*'2ª EVA'!C$16 +
   '3ª EVA-solo'!C42*'3ª EVA-solo'!C$13
)
/('2ª EVA'!C$16+'3ª EVA '!C$13),""),"")</f>
        <v>0</v>
      </c>
      <c r="D42" s="122"/>
      <c r="E42" s="105">
        <f ca="1">IFERROR(IF(E$16&gt;0,(
   MAX('2ª EVA'!E42,'2ª EVA'!F42)*'2ª EVA'!E$16 +
   '3ª EVA-solo'!E42*'3ª EVA-solo'!E$13
)
/('2ª EVA'!E$16+'3ª EVA '!E$13),""),"")</f>
        <v>0</v>
      </c>
      <c r="F42" s="122"/>
      <c r="G42" s="105">
        <f ca="1">IFERROR(IF(G$16&gt;0,(
   MAX('2ª EVA'!G42,'2ª EVA'!H42)*'2ª EVA'!G$16 +
   '3ª EVA-solo'!G42*'3ª EVA-solo'!G$13
)
/('2ª EVA'!G$16+'3ª EVA '!G$13),""),"")</f>
        <v>0</v>
      </c>
      <c r="H42" s="122"/>
      <c r="I42" s="105">
        <f ca="1">IFERROR(IF(I$16&gt;0,(
   MAX('2ª EVA'!I42,'2ª EVA'!J42)*'2ª EVA'!I$16 +
   '3ª EVA-solo'!I42*'3ª EVA-solo'!I$13
)
/('2ª EVA'!I$16+'3ª EVA '!I$13),""),"")</f>
        <v>0</v>
      </c>
      <c r="J42" s="122"/>
      <c r="K42" s="105">
        <f ca="1">IFERROR(IF(K$16&gt;0,(
   MAX('2ª EVA'!K42,'2ª EVA'!L42)*'2ª EVA'!K$16 +
   '3ª EVA-solo'!K42*'3ª EVA-solo'!K$13
)
/('2ª EVA'!K$16+'3ª EVA '!K$13),""),"")</f>
        <v>0</v>
      </c>
      <c r="L42" s="122"/>
      <c r="M42" s="105" t="str">
        <f>IFERROR(IF(M$16&gt;0,(
   MAX('2ª EVA'!M42,'2ª EVA'!N42)*'2ª EVA'!M$16 +
   '3ª EVA-solo'!M42*'3ª EVA-solo'!M$13
)
/('2ª EVA'!M$16+'3ª EVA '!M$13),""),"")</f>
        <v/>
      </c>
      <c r="N42" s="122"/>
      <c r="O42" s="121">
        <f t="shared" ca="1" si="46"/>
        <v>0</v>
      </c>
      <c r="P42" s="105">
        <f ca="1">IFERROR(IF(P$16&gt;0,(
   MAX('2ª EVA'!P42,'2ª EVA'!Q42)*'2ª EVA'!P$16 +
   '3ª EVA-solo'!P42*'3ª EVA-solo'!P$13
)
/('2ª EVA'!P$16+'3ª EVA '!P$13),""),"")</f>
        <v>0</v>
      </c>
      <c r="Q42" s="122"/>
      <c r="R42" s="105">
        <f ca="1">IFERROR(IF(R$16&gt;0,(
   MAX('2ª EVA'!R42,'2ª EVA'!S42)*'2ª EVA'!R$16 +
   '3ª EVA-solo'!R42*'3ª EVA-solo'!R$13
)
/('2ª EVA'!R$16+'3ª EVA '!R$13),""),"")</f>
        <v>0</v>
      </c>
      <c r="S42" s="122"/>
      <c r="T42" s="105">
        <f ca="1">IFERROR(IF(T$16&gt;0,(
   MAX('2ª EVA'!T42,'2ª EVA'!U42)*'2ª EVA'!T$16 +
   '3ª EVA-solo'!T42*'3ª EVA-solo'!T$13
)
/('2ª EVA'!T$16+'3ª EVA '!T$13),""),"")</f>
        <v>0</v>
      </c>
      <c r="U42" s="122"/>
      <c r="V42" s="105">
        <f ca="1">IFERROR(IF(V$16&gt;0,(
   MAX('2ª EVA'!V42,'2ª EVA'!W42)*'2ª EVA'!V$16 +
   '3ª EVA-solo'!V42*'3ª EVA-solo'!V$13
)
/('2ª EVA'!V$16+'3ª EVA '!V$13),""),"")</f>
        <v>0</v>
      </c>
      <c r="W42" s="122"/>
      <c r="X42" s="105">
        <f ca="1">IFERROR(IF(X$16&gt;0,(
   MAX('2ª EVA'!X42,'2ª EVA'!Y42)*'2ª EVA'!X$16 +
   '3ª EVA-solo'!X42*'3ª EVA-solo'!X$13
)
/('2ª EVA'!X$16+'3ª EVA '!X$13),""),"")</f>
        <v>0</v>
      </c>
      <c r="Y42" s="122"/>
      <c r="Z42" s="105" t="str">
        <f>IFERROR(IF(Z$16&gt;0,(
   MAX('2ª EVA'!Z42,'2ª EVA'!AA42)*'2ª EVA'!Z$16 +
   '3ª EVA-solo'!Z42*'3ª EVA-solo'!Z$13
)
/('2ª EVA'!Z$16+'3ª EVA '!Z$13),""),"")</f>
        <v/>
      </c>
      <c r="AA42" s="122"/>
      <c r="AB42" s="121">
        <f t="shared" ca="1" si="47"/>
        <v>0</v>
      </c>
      <c r="AC42" s="105">
        <f ca="1">IFERROR(IF(AC$16&gt;0,(
   MAX('2ª EVA'!AC42,'2ª EVA'!AD42)*'2ª EVA'!AC$16 +
   '3ª EVA-solo'!AC42*'3ª EVA-solo'!AC$13
)
/('2ª EVA'!AC$16+'3ª EVA '!AC$13),""),"")</f>
        <v>0</v>
      </c>
      <c r="AD42" s="122"/>
      <c r="AE42" s="105" t="str">
        <f>IFERROR(IF(AE$16&gt;0,(
   MAX('2ª EVA'!AE42,'2ª EVA'!AF42)*'2ª EVA'!AE$16 +
   '3ª EVA-solo'!AE42*'3ª EVA-solo'!AE$13
)
/('2ª EVA'!AE$16+'3ª EVA '!AE$13),""),"")</f>
        <v/>
      </c>
      <c r="AF42" s="122"/>
      <c r="AG42" s="105">
        <f ca="1">IFERROR(IF(AG$16&gt;0,(
   MAX('2ª EVA'!AG42,'2ª EVA'!AH42)*'2ª EVA'!AG$16 +
   '3ª EVA-solo'!AG42*'3ª EVA-solo'!AG$13
)
/('2ª EVA'!AG$16+'3ª EVA '!AG$13),""),"")</f>
        <v>0</v>
      </c>
      <c r="AH42" s="122"/>
      <c r="AI42" s="105">
        <f ca="1">IFERROR(IF(AI$16&gt;0,(
   MAX('2ª EVA'!AI42,'2ª EVA'!AJ42)*'2ª EVA'!AI$16 +
   '3ª EVA-solo'!AI42*'3ª EVA-solo'!AI$13
)
/('2ª EVA'!AI$16+'3ª EVA '!AI$13),""),"")</f>
        <v>0</v>
      </c>
      <c r="AJ42" s="122"/>
      <c r="AK42" s="105">
        <f ca="1">IFERROR(IF(AK$16&gt;0,(
   MAX('2ª EVA'!AK42,'2ª EVA'!AL42)*'2ª EVA'!AK$16 +
   '3ª EVA-solo'!AK42*'3ª EVA-solo'!AK$13
)
/('2ª EVA'!AK$16+'3ª EVA '!AK$13),""),"")</f>
        <v>0</v>
      </c>
      <c r="AL42" s="122"/>
      <c r="AM42" s="105" t="str">
        <f>IFERROR(IF(AM$16&gt;0,(
   MAX('2ª EVA'!AM42,'2ª EVA'!AN42)*'2ª EVA'!AM$16 +
   '3ª EVA-solo'!AM42*'3ª EVA-solo'!AM$13
)
/('2ª EVA'!AM$16+'3ª EVA '!AM$13),""),"")</f>
        <v/>
      </c>
      <c r="AN42" s="122"/>
      <c r="AO42" s="121">
        <f t="shared" ca="1" si="48"/>
        <v>0</v>
      </c>
      <c r="AP42" s="105">
        <f ca="1">IFERROR(IF(AP$16&gt;0,(
   MAX('2ª EVA'!AP42,'2ª EVA'!AQ42)*'2ª EVA'!AP$16 +
   '3ª EVA-solo'!AP42*'3ª EVA-solo'!AP$13
)
/('2ª EVA'!AP$16+'3ª EVA '!AP$13),""),"")</f>
        <v>0</v>
      </c>
      <c r="AQ42" s="122"/>
      <c r="AR42" s="105">
        <f ca="1">IFERROR(IF(AR$16&gt;0,(
   MAX('2ª EVA'!AR42,'2ª EVA'!AS42)*'2ª EVA'!AR$16 +
   '3ª EVA-solo'!AR42*'3ª EVA-solo'!AR$13
)
/('2ª EVA'!AR$16+'3ª EVA '!AR$13),""),"")</f>
        <v>0</v>
      </c>
      <c r="AS42" s="122"/>
      <c r="AT42" s="105">
        <f ca="1">IFERROR(IF(AT$16&gt;0,(
   MAX('2ª EVA'!AT42,'2ª EVA'!AU42)*'2ª EVA'!AT$16 +
   '3ª EVA-solo'!AT42*'3ª EVA-solo'!AT$13
)
/('2ª EVA'!AT$16+'3ª EVA '!AT$13),""),"")</f>
        <v>0</v>
      </c>
      <c r="AU42" s="122"/>
      <c r="AV42" s="105">
        <f ca="1">IFERROR(IF(AV$16&gt;0,(
   MAX('2ª EVA'!AV42,'2ª EVA'!AW42)*'2ª EVA'!AV$16 +
   '3ª EVA-solo'!AV42*'3ª EVA-solo'!AV$13
)
/('2ª EVA'!AV$16+'3ª EVA '!AV$13),""),"")</f>
        <v>0</v>
      </c>
      <c r="AW42" s="122"/>
      <c r="AX42" s="105">
        <f ca="1">IFERROR(IF(AX$16&gt;0,(
   MAX('2ª EVA'!AX42,'2ª EVA'!AY42)*'2ª EVA'!AX$16 +
   '3ª EVA-solo'!AX42*'3ª EVA-solo'!AX$13
)
/('2ª EVA'!AX$16+'3ª EVA '!AX$13),""),"")</f>
        <v>0</v>
      </c>
      <c r="AY42" s="122"/>
      <c r="AZ42" s="105" t="str">
        <f>IFERROR(IF(AZ$16&gt;0,(
   MAX('2ª EVA'!AZ42,'2ª EVA'!BA42)*'2ª EVA'!AZ$16 +
   '3ª EVA-solo'!AZ42*'3ª EVA-solo'!AZ$13
)
/('2ª EVA'!AZ$16+'3ª EVA '!AZ$13),""),"")</f>
        <v/>
      </c>
      <c r="BA42" s="122"/>
      <c r="BB42" s="121">
        <f t="shared" ca="1" si="49"/>
        <v>0</v>
      </c>
      <c r="BC42" s="105">
        <f ca="1">IFERROR(IF(BC$16&gt;0,(
   MAX('2ª EVA'!BC42,'2ª EVA'!BD42)*'2ª EVA'!BC$16 +
   '3ª EVA-solo'!BC42*'3ª EVA-solo'!BC$13
)
/('2ª EVA'!BC$16+'3ª EVA '!BC$13),""),"")</f>
        <v>0</v>
      </c>
      <c r="BD42" s="122"/>
      <c r="BE42" s="105">
        <f ca="1">IFERROR(IF(BE$16&gt;0,(
   MAX('2ª EVA'!BE42,'2ª EVA'!BF42)*'2ª EVA'!BE$16 +
   '3ª EVA-solo'!BE42*'3ª EVA-solo'!BE$13
)
/('2ª EVA'!BE$16+'3ª EVA '!BE$13),""),"")</f>
        <v>0</v>
      </c>
      <c r="BF42" s="122"/>
      <c r="BG42" s="105">
        <f ca="1">IFERROR(IF(BG$16&gt;0,(
   MAX('2ª EVA'!BG42,'2ª EVA'!BH42)*'2ª EVA'!BG$16 +
   '3ª EVA-solo'!BG42*'3ª EVA-solo'!BG$13
)
/('2ª EVA'!BG$16+'3ª EVA '!BG$13),""),"")</f>
        <v>0</v>
      </c>
      <c r="BH42" s="122"/>
      <c r="BI42" s="105">
        <f ca="1">IFERROR(IF(BI$16&gt;0,(
   MAX('2ª EVA'!BI42,'2ª EVA'!BJ42)*'2ª EVA'!BI$16 +
   '3ª EVA-solo'!BI42*'3ª EVA-solo'!BI$13
)
/('2ª EVA'!BI$16+'3ª EVA '!BI$13),""),"")</f>
        <v>0</v>
      </c>
      <c r="BJ42" s="122"/>
      <c r="BK42" s="105" t="str">
        <f>IFERROR(IF(BK$16&gt;0,(
   MAX('2ª EVA'!BK42,'2ª EVA'!BL42)*'2ª EVA'!BK$16 +
   '3ª EVA-solo'!BK42*'3ª EVA-solo'!BK$13
)
/('2ª EVA'!BK$16+'3ª EVA '!BK$13),""),"")</f>
        <v/>
      </c>
      <c r="BL42" s="122"/>
      <c r="BM42" s="105" t="str">
        <f>IFERROR(IF(BM$16&gt;0,(
   MAX('2ª EVA'!BM42,'2ª EVA'!BN42)*'2ª EVA'!BM$16 +
   '3ª EVA-solo'!BM42*'3ª EVA-solo'!BM$13
)
/('2ª EVA'!BM$16+'3ª EVA '!BM$13),""),"")</f>
        <v/>
      </c>
      <c r="BN42" s="122"/>
      <c r="BO42" s="121">
        <f t="shared" ca="1" si="50"/>
        <v>0</v>
      </c>
      <c r="BP42" s="105">
        <f ca="1">IFERROR(IF(BP$16&gt;0,(
   MAX('2ª EVA'!BP42,'2ª EVA'!BQ42)*'2ª EVA'!BP$16 +
   '3ª EVA-solo'!BP42*'3ª EVA-solo'!BP$13
)
/('2ª EVA'!BP$16+'3ª EVA '!BP$13),""),"")</f>
        <v>0</v>
      </c>
      <c r="BQ42" s="122"/>
      <c r="BR42" s="105" t="str">
        <f>IFERROR(IF(BR$16&gt;0,(
   MAX('2ª EVA'!BR42,'2ª EVA'!BS42)*'2ª EVA'!BR$16 +
   '3ª EVA-solo'!BR42*'3ª EVA-solo'!BR$13
)
/('2ª EVA'!BR$16+'3ª EVA '!BR$13),""),"")</f>
        <v/>
      </c>
      <c r="BS42" s="122"/>
      <c r="BT42" s="105" t="str">
        <f>IFERROR(IF(BT$16&gt;0,(
   MAX('2ª EVA'!BT42,'2ª EVA'!BU42)*'2ª EVA'!BT$16 +
   '3ª EVA-solo'!BT42*'3ª EVA-solo'!BT$13
)
/('2ª EVA'!BT$16+'3ª EVA '!BT$13),""),"")</f>
        <v/>
      </c>
      <c r="BU42" s="122"/>
      <c r="BV42" s="105" t="str">
        <f>IFERROR(IF(BV$16&gt;0,(
   MAX('2ª EVA'!BV42,'2ª EVA'!BW42)*'2ª EVA'!BV$16 +
   '3ª EVA-solo'!BV42*'3ª EVA-solo'!BV$13
)
/('2ª EVA'!BV$16+'3ª EVA '!BV$13),""),"")</f>
        <v/>
      </c>
      <c r="BW42" s="122"/>
      <c r="BX42" s="105" t="str">
        <f>IFERROR(IF(BX$16&gt;0,(
   MAX('2ª EVA'!BX42,'2ª EVA'!BY42)*'2ª EVA'!BX$16 +
   '3ª EVA-solo'!BX42*'3ª EVA-solo'!BX$13
)
/('2ª EVA'!BX$16+'3ª EVA '!BX$13),""),"")</f>
        <v/>
      </c>
      <c r="BY42" s="122"/>
      <c r="BZ42" s="105" t="str">
        <f>IFERROR(IF(BZ$16&gt;0,(
   MAX('2ª EVA'!BZ42,'2ª EVA'!CA42)*'2ª EVA'!BZ$16 +
   '2ª EVA-solo'!BZ42*'2ª EVA-solo'!BZ$13
)
/('2ª EVA'!BZ$16+'3ª EVA '!BZ$13),""),"")</f>
        <v/>
      </c>
      <c r="CA42" s="122"/>
      <c r="CB42" s="136">
        <f t="shared" ca="1" si="51"/>
        <v>0</v>
      </c>
    </row>
    <row r="43" spans="1:80" ht="17.399999999999999">
      <c r="A43" s="65" t="str">
        <v>Alumn 23</v>
      </c>
      <c r="B43" s="121">
        <f t="shared" ca="1" si="45"/>
        <v>0</v>
      </c>
      <c r="C43" s="105">
        <f ca="1">IFERROR(IF(C$16&gt;0,(
   MAX('2ª EVA'!C43,'2ª EVA'!D43)*'2ª EVA'!C$16 +
   '3ª EVA-solo'!C43*'3ª EVA-solo'!C$13
)
/('2ª EVA'!C$16+'3ª EVA '!C$13),""),"")</f>
        <v>0</v>
      </c>
      <c r="D43" s="122"/>
      <c r="E43" s="105">
        <f ca="1">IFERROR(IF(E$16&gt;0,(
   MAX('2ª EVA'!E43,'2ª EVA'!F43)*'2ª EVA'!E$16 +
   '3ª EVA-solo'!E43*'3ª EVA-solo'!E$13
)
/('2ª EVA'!E$16+'3ª EVA '!E$13),""),"")</f>
        <v>0</v>
      </c>
      <c r="F43" s="122"/>
      <c r="G43" s="105">
        <f ca="1">IFERROR(IF(G$16&gt;0,(
   MAX('2ª EVA'!G43,'2ª EVA'!H43)*'2ª EVA'!G$16 +
   '3ª EVA-solo'!G43*'3ª EVA-solo'!G$13
)
/('2ª EVA'!G$16+'3ª EVA '!G$13),""),"")</f>
        <v>0</v>
      </c>
      <c r="H43" s="122"/>
      <c r="I43" s="105">
        <f ca="1">IFERROR(IF(I$16&gt;0,(
   MAX('2ª EVA'!I43,'2ª EVA'!J43)*'2ª EVA'!I$16 +
   '3ª EVA-solo'!I43*'3ª EVA-solo'!I$13
)
/('2ª EVA'!I$16+'3ª EVA '!I$13),""),"")</f>
        <v>0</v>
      </c>
      <c r="J43" s="122"/>
      <c r="K43" s="105">
        <f ca="1">IFERROR(IF(K$16&gt;0,(
   MAX('2ª EVA'!K43,'2ª EVA'!L43)*'2ª EVA'!K$16 +
   '3ª EVA-solo'!K43*'3ª EVA-solo'!K$13
)
/('2ª EVA'!K$16+'3ª EVA '!K$13),""),"")</f>
        <v>0</v>
      </c>
      <c r="L43" s="122"/>
      <c r="M43" s="105" t="str">
        <f>IFERROR(IF(M$16&gt;0,(
   MAX('2ª EVA'!M43,'2ª EVA'!N43)*'2ª EVA'!M$16 +
   '3ª EVA-solo'!M43*'3ª EVA-solo'!M$13
)
/('2ª EVA'!M$16+'3ª EVA '!M$13),""),"")</f>
        <v/>
      </c>
      <c r="N43" s="122"/>
      <c r="O43" s="121">
        <f t="shared" ca="1" si="46"/>
        <v>0</v>
      </c>
      <c r="P43" s="105">
        <f ca="1">IFERROR(IF(P$16&gt;0,(
   MAX('2ª EVA'!P43,'2ª EVA'!Q43)*'2ª EVA'!P$16 +
   '3ª EVA-solo'!P43*'3ª EVA-solo'!P$13
)
/('2ª EVA'!P$16+'3ª EVA '!P$13),""),"")</f>
        <v>0</v>
      </c>
      <c r="Q43" s="122"/>
      <c r="R43" s="105">
        <f ca="1">IFERROR(IF(R$16&gt;0,(
   MAX('2ª EVA'!R43,'2ª EVA'!S43)*'2ª EVA'!R$16 +
   '3ª EVA-solo'!R43*'3ª EVA-solo'!R$13
)
/('2ª EVA'!R$16+'3ª EVA '!R$13),""),"")</f>
        <v>0</v>
      </c>
      <c r="S43" s="122"/>
      <c r="T43" s="105">
        <f ca="1">IFERROR(IF(T$16&gt;0,(
   MAX('2ª EVA'!T43,'2ª EVA'!U43)*'2ª EVA'!T$16 +
   '3ª EVA-solo'!T43*'3ª EVA-solo'!T$13
)
/('2ª EVA'!T$16+'3ª EVA '!T$13),""),"")</f>
        <v>0</v>
      </c>
      <c r="U43" s="122"/>
      <c r="V43" s="105">
        <f ca="1">IFERROR(IF(V$16&gt;0,(
   MAX('2ª EVA'!V43,'2ª EVA'!W43)*'2ª EVA'!V$16 +
   '3ª EVA-solo'!V43*'3ª EVA-solo'!V$13
)
/('2ª EVA'!V$16+'3ª EVA '!V$13),""),"")</f>
        <v>0</v>
      </c>
      <c r="W43" s="122"/>
      <c r="X43" s="105">
        <f ca="1">IFERROR(IF(X$16&gt;0,(
   MAX('2ª EVA'!X43,'2ª EVA'!Y43)*'2ª EVA'!X$16 +
   '3ª EVA-solo'!X43*'3ª EVA-solo'!X$13
)
/('2ª EVA'!X$16+'3ª EVA '!X$13),""),"")</f>
        <v>0</v>
      </c>
      <c r="Y43" s="122"/>
      <c r="Z43" s="105" t="str">
        <f>IFERROR(IF(Z$16&gt;0,(
   MAX('2ª EVA'!Z43,'2ª EVA'!AA43)*'2ª EVA'!Z$16 +
   '3ª EVA-solo'!Z43*'3ª EVA-solo'!Z$13
)
/('2ª EVA'!Z$16+'3ª EVA '!Z$13),""),"")</f>
        <v/>
      </c>
      <c r="AA43" s="122"/>
      <c r="AB43" s="121">
        <f t="shared" ca="1" si="47"/>
        <v>0</v>
      </c>
      <c r="AC43" s="105">
        <f ca="1">IFERROR(IF(AC$16&gt;0,(
   MAX('2ª EVA'!AC43,'2ª EVA'!AD43)*'2ª EVA'!AC$16 +
   '3ª EVA-solo'!AC43*'3ª EVA-solo'!AC$13
)
/('2ª EVA'!AC$16+'3ª EVA '!AC$13),""),"")</f>
        <v>0</v>
      </c>
      <c r="AD43" s="122"/>
      <c r="AE43" s="105" t="str">
        <f>IFERROR(IF(AE$16&gt;0,(
   MAX('2ª EVA'!AE43,'2ª EVA'!AF43)*'2ª EVA'!AE$16 +
   '3ª EVA-solo'!AE43*'3ª EVA-solo'!AE$13
)
/('2ª EVA'!AE$16+'3ª EVA '!AE$13),""),"")</f>
        <v/>
      </c>
      <c r="AF43" s="122"/>
      <c r="AG43" s="105">
        <f ca="1">IFERROR(IF(AG$16&gt;0,(
   MAX('2ª EVA'!AG43,'2ª EVA'!AH43)*'2ª EVA'!AG$16 +
   '3ª EVA-solo'!AG43*'3ª EVA-solo'!AG$13
)
/('2ª EVA'!AG$16+'3ª EVA '!AG$13),""),"")</f>
        <v>0</v>
      </c>
      <c r="AH43" s="122"/>
      <c r="AI43" s="105">
        <f ca="1">IFERROR(IF(AI$16&gt;0,(
   MAX('2ª EVA'!AI43,'2ª EVA'!AJ43)*'2ª EVA'!AI$16 +
   '3ª EVA-solo'!AI43*'3ª EVA-solo'!AI$13
)
/('2ª EVA'!AI$16+'3ª EVA '!AI$13),""),"")</f>
        <v>0</v>
      </c>
      <c r="AJ43" s="122"/>
      <c r="AK43" s="105">
        <f ca="1">IFERROR(IF(AK$16&gt;0,(
   MAX('2ª EVA'!AK43,'2ª EVA'!AL43)*'2ª EVA'!AK$16 +
   '3ª EVA-solo'!AK43*'3ª EVA-solo'!AK$13
)
/('2ª EVA'!AK$16+'3ª EVA '!AK$13),""),"")</f>
        <v>0</v>
      </c>
      <c r="AL43" s="122"/>
      <c r="AM43" s="105" t="str">
        <f>IFERROR(IF(AM$16&gt;0,(
   MAX('2ª EVA'!AM43,'2ª EVA'!AN43)*'2ª EVA'!AM$16 +
   '3ª EVA-solo'!AM43*'3ª EVA-solo'!AM$13
)
/('2ª EVA'!AM$16+'3ª EVA '!AM$13),""),"")</f>
        <v/>
      </c>
      <c r="AN43" s="122"/>
      <c r="AO43" s="121">
        <f t="shared" ca="1" si="48"/>
        <v>0</v>
      </c>
      <c r="AP43" s="105">
        <f ca="1">IFERROR(IF(AP$16&gt;0,(
   MAX('2ª EVA'!AP43,'2ª EVA'!AQ43)*'2ª EVA'!AP$16 +
   '3ª EVA-solo'!AP43*'3ª EVA-solo'!AP$13
)
/('2ª EVA'!AP$16+'3ª EVA '!AP$13),""),"")</f>
        <v>0</v>
      </c>
      <c r="AQ43" s="122"/>
      <c r="AR43" s="105">
        <f ca="1">IFERROR(IF(AR$16&gt;0,(
   MAX('2ª EVA'!AR43,'2ª EVA'!AS43)*'2ª EVA'!AR$16 +
   '3ª EVA-solo'!AR43*'3ª EVA-solo'!AR$13
)
/('2ª EVA'!AR$16+'3ª EVA '!AR$13),""),"")</f>
        <v>0</v>
      </c>
      <c r="AS43" s="122"/>
      <c r="AT43" s="105">
        <f ca="1">IFERROR(IF(AT$16&gt;0,(
   MAX('2ª EVA'!AT43,'2ª EVA'!AU43)*'2ª EVA'!AT$16 +
   '3ª EVA-solo'!AT43*'3ª EVA-solo'!AT$13
)
/('2ª EVA'!AT$16+'3ª EVA '!AT$13),""),"")</f>
        <v>0</v>
      </c>
      <c r="AU43" s="122"/>
      <c r="AV43" s="105">
        <f ca="1">IFERROR(IF(AV$16&gt;0,(
   MAX('2ª EVA'!AV43,'2ª EVA'!AW43)*'2ª EVA'!AV$16 +
   '3ª EVA-solo'!AV43*'3ª EVA-solo'!AV$13
)
/('2ª EVA'!AV$16+'3ª EVA '!AV$13),""),"")</f>
        <v>0</v>
      </c>
      <c r="AW43" s="122"/>
      <c r="AX43" s="105">
        <f ca="1">IFERROR(IF(AX$16&gt;0,(
   MAX('2ª EVA'!AX43,'2ª EVA'!AY43)*'2ª EVA'!AX$16 +
   '3ª EVA-solo'!AX43*'3ª EVA-solo'!AX$13
)
/('2ª EVA'!AX$16+'3ª EVA '!AX$13),""),"")</f>
        <v>0</v>
      </c>
      <c r="AY43" s="122"/>
      <c r="AZ43" s="105" t="str">
        <f>IFERROR(IF(AZ$16&gt;0,(
   MAX('2ª EVA'!AZ43,'2ª EVA'!BA43)*'2ª EVA'!AZ$16 +
   '3ª EVA-solo'!AZ43*'3ª EVA-solo'!AZ$13
)
/('2ª EVA'!AZ$16+'3ª EVA '!AZ$13),""),"")</f>
        <v/>
      </c>
      <c r="BA43" s="122"/>
      <c r="BB43" s="121">
        <f t="shared" ca="1" si="49"/>
        <v>0</v>
      </c>
      <c r="BC43" s="105">
        <f ca="1">IFERROR(IF(BC$16&gt;0,(
   MAX('2ª EVA'!BC43,'2ª EVA'!BD43)*'2ª EVA'!BC$16 +
   '3ª EVA-solo'!BC43*'3ª EVA-solo'!BC$13
)
/('2ª EVA'!BC$16+'3ª EVA '!BC$13),""),"")</f>
        <v>0</v>
      </c>
      <c r="BD43" s="122"/>
      <c r="BE43" s="105">
        <f ca="1">IFERROR(IF(BE$16&gt;0,(
   MAX('2ª EVA'!BE43,'2ª EVA'!BF43)*'2ª EVA'!BE$16 +
   '3ª EVA-solo'!BE43*'3ª EVA-solo'!BE$13
)
/('2ª EVA'!BE$16+'3ª EVA '!BE$13),""),"")</f>
        <v>0</v>
      </c>
      <c r="BF43" s="122"/>
      <c r="BG43" s="105">
        <f ca="1">IFERROR(IF(BG$16&gt;0,(
   MAX('2ª EVA'!BG43,'2ª EVA'!BH43)*'2ª EVA'!BG$16 +
   '3ª EVA-solo'!BG43*'3ª EVA-solo'!BG$13
)
/('2ª EVA'!BG$16+'3ª EVA '!BG$13),""),"")</f>
        <v>0</v>
      </c>
      <c r="BH43" s="122"/>
      <c r="BI43" s="105">
        <f ca="1">IFERROR(IF(BI$16&gt;0,(
   MAX('2ª EVA'!BI43,'2ª EVA'!BJ43)*'2ª EVA'!BI$16 +
   '3ª EVA-solo'!BI43*'3ª EVA-solo'!BI$13
)
/('2ª EVA'!BI$16+'3ª EVA '!BI$13),""),"")</f>
        <v>0</v>
      </c>
      <c r="BJ43" s="122"/>
      <c r="BK43" s="105" t="str">
        <f>IFERROR(IF(BK$16&gt;0,(
   MAX('2ª EVA'!BK43,'2ª EVA'!BL43)*'2ª EVA'!BK$16 +
   '3ª EVA-solo'!BK43*'3ª EVA-solo'!BK$13
)
/('2ª EVA'!BK$16+'3ª EVA '!BK$13),""),"")</f>
        <v/>
      </c>
      <c r="BL43" s="122"/>
      <c r="BM43" s="105" t="str">
        <f>IFERROR(IF(BM$16&gt;0,(
   MAX('2ª EVA'!BM43,'2ª EVA'!BN43)*'2ª EVA'!BM$16 +
   '3ª EVA-solo'!BM43*'3ª EVA-solo'!BM$13
)
/('2ª EVA'!BM$16+'3ª EVA '!BM$13),""),"")</f>
        <v/>
      </c>
      <c r="BN43" s="122"/>
      <c r="BO43" s="121">
        <f t="shared" ca="1" si="50"/>
        <v>0</v>
      </c>
      <c r="BP43" s="105">
        <f ca="1">IFERROR(IF(BP$16&gt;0,(
   MAX('2ª EVA'!BP43,'2ª EVA'!BQ43)*'2ª EVA'!BP$16 +
   '3ª EVA-solo'!BP43*'3ª EVA-solo'!BP$13
)
/('2ª EVA'!BP$16+'3ª EVA '!BP$13),""),"")</f>
        <v>0</v>
      </c>
      <c r="BQ43" s="122"/>
      <c r="BR43" s="105" t="str">
        <f>IFERROR(IF(BR$16&gt;0,(
   MAX('2ª EVA'!BR43,'2ª EVA'!BS43)*'2ª EVA'!BR$16 +
   '3ª EVA-solo'!BR43*'3ª EVA-solo'!BR$13
)
/('2ª EVA'!BR$16+'3ª EVA '!BR$13),""),"")</f>
        <v/>
      </c>
      <c r="BS43" s="122"/>
      <c r="BT43" s="105" t="str">
        <f>IFERROR(IF(BT$16&gt;0,(
   MAX('2ª EVA'!BT43,'2ª EVA'!BU43)*'2ª EVA'!BT$16 +
   '3ª EVA-solo'!BT43*'3ª EVA-solo'!BT$13
)
/('2ª EVA'!BT$16+'3ª EVA '!BT$13),""),"")</f>
        <v/>
      </c>
      <c r="BU43" s="122"/>
      <c r="BV43" s="105" t="str">
        <f>IFERROR(IF(BV$16&gt;0,(
   MAX('2ª EVA'!BV43,'2ª EVA'!BW43)*'2ª EVA'!BV$16 +
   '3ª EVA-solo'!BV43*'3ª EVA-solo'!BV$13
)
/('2ª EVA'!BV$16+'3ª EVA '!BV$13),""),"")</f>
        <v/>
      </c>
      <c r="BW43" s="122"/>
      <c r="BX43" s="105" t="str">
        <f>IFERROR(IF(BX$16&gt;0,(
   MAX('2ª EVA'!BX43,'2ª EVA'!BY43)*'2ª EVA'!BX$16 +
   '3ª EVA-solo'!BX43*'3ª EVA-solo'!BX$13
)
/('2ª EVA'!BX$16+'3ª EVA '!BX$13),""),"")</f>
        <v/>
      </c>
      <c r="BY43" s="122"/>
      <c r="BZ43" s="105" t="str">
        <f>IFERROR(IF(BZ$16&gt;0,(
   MAX('2ª EVA'!BZ43,'2ª EVA'!CA43)*'2ª EVA'!BZ$16 +
   '2ª EVA-solo'!BZ43*'2ª EVA-solo'!BZ$13
)
/('2ª EVA'!BZ$16+'3ª EVA '!BZ$13),""),"")</f>
        <v/>
      </c>
      <c r="CA43" s="122"/>
      <c r="CB43" s="136">
        <f t="shared" ca="1" si="51"/>
        <v>0</v>
      </c>
    </row>
    <row r="44" spans="1:80" ht="17.399999999999999">
      <c r="A44" s="65" t="str">
        <v>Alumn 24</v>
      </c>
      <c r="B44" s="121">
        <f t="shared" ca="1" si="45"/>
        <v>0</v>
      </c>
      <c r="C44" s="105">
        <f ca="1">IFERROR(IF(C$16&gt;0,(
   MAX('2ª EVA'!C44,'2ª EVA'!D44)*'2ª EVA'!C$16 +
   '3ª EVA-solo'!C44*'3ª EVA-solo'!C$13
)
/('2ª EVA'!C$16+'3ª EVA '!C$13),""),"")</f>
        <v>0</v>
      </c>
      <c r="D44" s="122"/>
      <c r="E44" s="105">
        <f ca="1">IFERROR(IF(E$16&gt;0,(
   MAX('2ª EVA'!E44,'2ª EVA'!F44)*'2ª EVA'!E$16 +
   '3ª EVA-solo'!E44*'3ª EVA-solo'!E$13
)
/('2ª EVA'!E$16+'3ª EVA '!E$13),""),"")</f>
        <v>0</v>
      </c>
      <c r="F44" s="122"/>
      <c r="G44" s="105">
        <f ca="1">IFERROR(IF(G$16&gt;0,(
   MAX('2ª EVA'!G44,'2ª EVA'!H44)*'2ª EVA'!G$16 +
   '3ª EVA-solo'!G44*'3ª EVA-solo'!G$13
)
/('2ª EVA'!G$16+'3ª EVA '!G$13),""),"")</f>
        <v>0</v>
      </c>
      <c r="H44" s="122"/>
      <c r="I44" s="105">
        <f ca="1">IFERROR(IF(I$16&gt;0,(
   MAX('2ª EVA'!I44,'2ª EVA'!J44)*'2ª EVA'!I$16 +
   '3ª EVA-solo'!I44*'3ª EVA-solo'!I$13
)
/('2ª EVA'!I$16+'3ª EVA '!I$13),""),"")</f>
        <v>0</v>
      </c>
      <c r="J44" s="122"/>
      <c r="K44" s="105">
        <f ca="1">IFERROR(IF(K$16&gt;0,(
   MAX('2ª EVA'!K44,'2ª EVA'!L44)*'2ª EVA'!K$16 +
   '3ª EVA-solo'!K44*'3ª EVA-solo'!K$13
)
/('2ª EVA'!K$16+'3ª EVA '!K$13),""),"")</f>
        <v>0</v>
      </c>
      <c r="L44" s="122"/>
      <c r="M44" s="105" t="str">
        <f>IFERROR(IF(M$16&gt;0,(
   MAX('2ª EVA'!M44,'2ª EVA'!N44)*'2ª EVA'!M$16 +
   '3ª EVA-solo'!M44*'3ª EVA-solo'!M$13
)
/('2ª EVA'!M$16+'3ª EVA '!M$13),""),"")</f>
        <v/>
      </c>
      <c r="N44" s="122"/>
      <c r="O44" s="121">
        <f t="shared" ca="1" si="46"/>
        <v>0</v>
      </c>
      <c r="P44" s="105">
        <f ca="1">IFERROR(IF(P$16&gt;0,(
   MAX('2ª EVA'!P44,'2ª EVA'!Q44)*'2ª EVA'!P$16 +
   '3ª EVA-solo'!P44*'3ª EVA-solo'!P$13
)
/('2ª EVA'!P$16+'3ª EVA '!P$13),""),"")</f>
        <v>0</v>
      </c>
      <c r="Q44" s="122"/>
      <c r="R44" s="105">
        <f ca="1">IFERROR(IF(R$16&gt;0,(
   MAX('2ª EVA'!R44,'2ª EVA'!S44)*'2ª EVA'!R$16 +
   '3ª EVA-solo'!R44*'3ª EVA-solo'!R$13
)
/('2ª EVA'!R$16+'3ª EVA '!R$13),""),"")</f>
        <v>0</v>
      </c>
      <c r="S44" s="122"/>
      <c r="T44" s="105">
        <f ca="1">IFERROR(IF(T$16&gt;0,(
   MAX('2ª EVA'!T44,'2ª EVA'!U44)*'2ª EVA'!T$16 +
   '3ª EVA-solo'!T44*'3ª EVA-solo'!T$13
)
/('2ª EVA'!T$16+'3ª EVA '!T$13),""),"")</f>
        <v>0</v>
      </c>
      <c r="U44" s="122"/>
      <c r="V44" s="105">
        <f ca="1">IFERROR(IF(V$16&gt;0,(
   MAX('2ª EVA'!V44,'2ª EVA'!W44)*'2ª EVA'!V$16 +
   '3ª EVA-solo'!V44*'3ª EVA-solo'!V$13
)
/('2ª EVA'!V$16+'3ª EVA '!V$13),""),"")</f>
        <v>0</v>
      </c>
      <c r="W44" s="122"/>
      <c r="X44" s="105">
        <f ca="1">IFERROR(IF(X$16&gt;0,(
   MAX('2ª EVA'!X44,'2ª EVA'!Y44)*'2ª EVA'!X$16 +
   '3ª EVA-solo'!X44*'3ª EVA-solo'!X$13
)
/('2ª EVA'!X$16+'3ª EVA '!X$13),""),"")</f>
        <v>0</v>
      </c>
      <c r="Y44" s="122"/>
      <c r="Z44" s="105" t="str">
        <f>IFERROR(IF(Z$16&gt;0,(
   MAX('2ª EVA'!Z44,'2ª EVA'!AA44)*'2ª EVA'!Z$16 +
   '3ª EVA-solo'!Z44*'3ª EVA-solo'!Z$13
)
/('2ª EVA'!Z$16+'3ª EVA '!Z$13),""),"")</f>
        <v/>
      </c>
      <c r="AA44" s="122"/>
      <c r="AB44" s="121">
        <f t="shared" ca="1" si="47"/>
        <v>0</v>
      </c>
      <c r="AC44" s="105">
        <f ca="1">IFERROR(IF(AC$16&gt;0,(
   MAX('2ª EVA'!AC44,'2ª EVA'!AD44)*'2ª EVA'!AC$16 +
   '3ª EVA-solo'!AC44*'3ª EVA-solo'!AC$13
)
/('2ª EVA'!AC$16+'3ª EVA '!AC$13),""),"")</f>
        <v>0</v>
      </c>
      <c r="AD44" s="122"/>
      <c r="AE44" s="105" t="str">
        <f>IFERROR(IF(AE$16&gt;0,(
   MAX('2ª EVA'!AE44,'2ª EVA'!AF44)*'2ª EVA'!AE$16 +
   '3ª EVA-solo'!AE44*'3ª EVA-solo'!AE$13
)
/('2ª EVA'!AE$16+'3ª EVA '!AE$13),""),"")</f>
        <v/>
      </c>
      <c r="AF44" s="122"/>
      <c r="AG44" s="105">
        <f ca="1">IFERROR(IF(AG$16&gt;0,(
   MAX('2ª EVA'!AG44,'2ª EVA'!AH44)*'2ª EVA'!AG$16 +
   '3ª EVA-solo'!AG44*'3ª EVA-solo'!AG$13
)
/('2ª EVA'!AG$16+'3ª EVA '!AG$13),""),"")</f>
        <v>0</v>
      </c>
      <c r="AH44" s="122"/>
      <c r="AI44" s="105">
        <f ca="1">IFERROR(IF(AI$16&gt;0,(
   MAX('2ª EVA'!AI44,'2ª EVA'!AJ44)*'2ª EVA'!AI$16 +
   '3ª EVA-solo'!AI44*'3ª EVA-solo'!AI$13
)
/('2ª EVA'!AI$16+'3ª EVA '!AI$13),""),"")</f>
        <v>0</v>
      </c>
      <c r="AJ44" s="122"/>
      <c r="AK44" s="105">
        <f ca="1">IFERROR(IF(AK$16&gt;0,(
   MAX('2ª EVA'!AK44,'2ª EVA'!AL44)*'2ª EVA'!AK$16 +
   '3ª EVA-solo'!AK44*'3ª EVA-solo'!AK$13
)
/('2ª EVA'!AK$16+'3ª EVA '!AK$13),""),"")</f>
        <v>0</v>
      </c>
      <c r="AL44" s="122"/>
      <c r="AM44" s="105" t="str">
        <f>IFERROR(IF(AM$16&gt;0,(
   MAX('2ª EVA'!AM44,'2ª EVA'!AN44)*'2ª EVA'!AM$16 +
   '3ª EVA-solo'!AM44*'3ª EVA-solo'!AM$13
)
/('2ª EVA'!AM$16+'3ª EVA '!AM$13),""),"")</f>
        <v/>
      </c>
      <c r="AN44" s="122"/>
      <c r="AO44" s="121">
        <f t="shared" ca="1" si="48"/>
        <v>0</v>
      </c>
      <c r="AP44" s="105">
        <f ca="1">IFERROR(IF(AP$16&gt;0,(
   MAX('2ª EVA'!AP44,'2ª EVA'!AQ44)*'2ª EVA'!AP$16 +
   '3ª EVA-solo'!AP44*'3ª EVA-solo'!AP$13
)
/('2ª EVA'!AP$16+'3ª EVA '!AP$13),""),"")</f>
        <v>0</v>
      </c>
      <c r="AQ44" s="122"/>
      <c r="AR44" s="105">
        <f ca="1">IFERROR(IF(AR$16&gt;0,(
   MAX('2ª EVA'!AR44,'2ª EVA'!AS44)*'2ª EVA'!AR$16 +
   '3ª EVA-solo'!AR44*'3ª EVA-solo'!AR$13
)
/('2ª EVA'!AR$16+'3ª EVA '!AR$13),""),"")</f>
        <v>0</v>
      </c>
      <c r="AS44" s="122"/>
      <c r="AT44" s="105">
        <f ca="1">IFERROR(IF(AT$16&gt;0,(
   MAX('2ª EVA'!AT44,'2ª EVA'!AU44)*'2ª EVA'!AT$16 +
   '3ª EVA-solo'!AT44*'3ª EVA-solo'!AT$13
)
/('2ª EVA'!AT$16+'3ª EVA '!AT$13),""),"")</f>
        <v>0</v>
      </c>
      <c r="AU44" s="122"/>
      <c r="AV44" s="105">
        <f ca="1">IFERROR(IF(AV$16&gt;0,(
   MAX('2ª EVA'!AV44,'2ª EVA'!AW44)*'2ª EVA'!AV$16 +
   '3ª EVA-solo'!AV44*'3ª EVA-solo'!AV$13
)
/('2ª EVA'!AV$16+'3ª EVA '!AV$13),""),"")</f>
        <v>0</v>
      </c>
      <c r="AW44" s="122"/>
      <c r="AX44" s="105">
        <f ca="1">IFERROR(IF(AX$16&gt;0,(
   MAX('2ª EVA'!AX44,'2ª EVA'!AY44)*'2ª EVA'!AX$16 +
   '3ª EVA-solo'!AX44*'3ª EVA-solo'!AX$13
)
/('2ª EVA'!AX$16+'3ª EVA '!AX$13),""),"")</f>
        <v>0</v>
      </c>
      <c r="AY44" s="122"/>
      <c r="AZ44" s="105" t="str">
        <f>IFERROR(IF(AZ$16&gt;0,(
   MAX('2ª EVA'!AZ44,'2ª EVA'!BA44)*'2ª EVA'!AZ$16 +
   '3ª EVA-solo'!AZ44*'3ª EVA-solo'!AZ$13
)
/('2ª EVA'!AZ$16+'3ª EVA '!AZ$13),""),"")</f>
        <v/>
      </c>
      <c r="BA44" s="122"/>
      <c r="BB44" s="121">
        <f t="shared" ca="1" si="49"/>
        <v>0</v>
      </c>
      <c r="BC44" s="105">
        <f ca="1">IFERROR(IF(BC$16&gt;0,(
   MAX('2ª EVA'!BC44,'2ª EVA'!BD44)*'2ª EVA'!BC$16 +
   '3ª EVA-solo'!BC44*'3ª EVA-solo'!BC$13
)
/('2ª EVA'!BC$16+'3ª EVA '!BC$13),""),"")</f>
        <v>0</v>
      </c>
      <c r="BD44" s="122"/>
      <c r="BE44" s="105">
        <f ca="1">IFERROR(IF(BE$16&gt;0,(
   MAX('2ª EVA'!BE44,'2ª EVA'!BF44)*'2ª EVA'!BE$16 +
   '3ª EVA-solo'!BE44*'3ª EVA-solo'!BE$13
)
/('2ª EVA'!BE$16+'3ª EVA '!BE$13),""),"")</f>
        <v>0</v>
      </c>
      <c r="BF44" s="122"/>
      <c r="BG44" s="105">
        <f ca="1">IFERROR(IF(BG$16&gt;0,(
   MAX('2ª EVA'!BG44,'2ª EVA'!BH44)*'2ª EVA'!BG$16 +
   '3ª EVA-solo'!BG44*'3ª EVA-solo'!BG$13
)
/('2ª EVA'!BG$16+'3ª EVA '!BG$13),""),"")</f>
        <v>0</v>
      </c>
      <c r="BH44" s="122"/>
      <c r="BI44" s="105">
        <f ca="1">IFERROR(IF(BI$16&gt;0,(
   MAX('2ª EVA'!BI44,'2ª EVA'!BJ44)*'2ª EVA'!BI$16 +
   '3ª EVA-solo'!BI44*'3ª EVA-solo'!BI$13
)
/('2ª EVA'!BI$16+'3ª EVA '!BI$13),""),"")</f>
        <v>0</v>
      </c>
      <c r="BJ44" s="122"/>
      <c r="BK44" s="105" t="str">
        <f>IFERROR(IF(BK$16&gt;0,(
   MAX('2ª EVA'!BK44,'2ª EVA'!BL44)*'2ª EVA'!BK$16 +
   '3ª EVA-solo'!BK44*'3ª EVA-solo'!BK$13
)
/('2ª EVA'!BK$16+'3ª EVA '!BK$13),""),"")</f>
        <v/>
      </c>
      <c r="BL44" s="122"/>
      <c r="BM44" s="105" t="str">
        <f>IFERROR(IF(BM$16&gt;0,(
   MAX('2ª EVA'!BM44,'2ª EVA'!BN44)*'2ª EVA'!BM$16 +
   '3ª EVA-solo'!BM44*'3ª EVA-solo'!BM$13
)
/('2ª EVA'!BM$16+'3ª EVA '!BM$13),""),"")</f>
        <v/>
      </c>
      <c r="BN44" s="122"/>
      <c r="BO44" s="121">
        <f t="shared" ca="1" si="50"/>
        <v>0</v>
      </c>
      <c r="BP44" s="105">
        <f ca="1">IFERROR(IF(BP$16&gt;0,(
   MAX('2ª EVA'!BP44,'2ª EVA'!BQ44)*'2ª EVA'!BP$16 +
   '3ª EVA-solo'!BP44*'3ª EVA-solo'!BP$13
)
/('2ª EVA'!BP$16+'3ª EVA '!BP$13),""),"")</f>
        <v>0</v>
      </c>
      <c r="BQ44" s="122"/>
      <c r="BR44" s="105" t="str">
        <f>IFERROR(IF(BR$16&gt;0,(
   MAX('2ª EVA'!BR44,'2ª EVA'!BS44)*'2ª EVA'!BR$16 +
   '3ª EVA-solo'!BR44*'3ª EVA-solo'!BR$13
)
/('2ª EVA'!BR$16+'3ª EVA '!BR$13),""),"")</f>
        <v/>
      </c>
      <c r="BS44" s="122"/>
      <c r="BT44" s="105" t="str">
        <f>IFERROR(IF(BT$16&gt;0,(
   MAX('2ª EVA'!BT44,'2ª EVA'!BU44)*'2ª EVA'!BT$16 +
   '3ª EVA-solo'!BT44*'3ª EVA-solo'!BT$13
)
/('2ª EVA'!BT$16+'3ª EVA '!BT$13),""),"")</f>
        <v/>
      </c>
      <c r="BU44" s="122"/>
      <c r="BV44" s="105" t="str">
        <f>IFERROR(IF(BV$16&gt;0,(
   MAX('2ª EVA'!BV44,'2ª EVA'!BW44)*'2ª EVA'!BV$16 +
   '3ª EVA-solo'!BV44*'3ª EVA-solo'!BV$13
)
/('2ª EVA'!BV$16+'3ª EVA '!BV$13),""),"")</f>
        <v/>
      </c>
      <c r="BW44" s="122"/>
      <c r="BX44" s="105" t="str">
        <f>IFERROR(IF(BX$16&gt;0,(
   MAX('2ª EVA'!BX44,'2ª EVA'!BY44)*'2ª EVA'!BX$16 +
   '3ª EVA-solo'!BX44*'3ª EVA-solo'!BX$13
)
/('2ª EVA'!BX$16+'3ª EVA '!BX$13),""),"")</f>
        <v/>
      </c>
      <c r="BY44" s="122"/>
      <c r="BZ44" s="105" t="str">
        <f>IFERROR(IF(BZ$16&gt;0,(
   MAX('2ª EVA'!BZ44,'2ª EVA'!CA44)*'2ª EVA'!BZ$16 +
   '2ª EVA-solo'!BZ44*'2ª EVA-solo'!BZ$13
)
/('2ª EVA'!BZ$16+'3ª EVA '!BZ$13),""),"")</f>
        <v/>
      </c>
      <c r="CA44" s="122"/>
      <c r="CB44" s="136">
        <f t="shared" ca="1" si="51"/>
        <v>0</v>
      </c>
    </row>
    <row r="45" spans="1:80" ht="17.399999999999999">
      <c r="A45" s="65" t="str">
        <v>Alumn 25</v>
      </c>
      <c r="B45" s="121">
        <f t="shared" ca="1" si="45"/>
        <v>0</v>
      </c>
      <c r="C45" s="105">
        <f ca="1">IFERROR(IF(C$16&gt;0,(
   MAX('2ª EVA'!C45,'2ª EVA'!D45)*'2ª EVA'!C$16 +
   '3ª EVA-solo'!C45*'3ª EVA-solo'!C$13
)
/('2ª EVA'!C$16+'3ª EVA '!C$13),""),"")</f>
        <v>0</v>
      </c>
      <c r="D45" s="122"/>
      <c r="E45" s="105">
        <f ca="1">IFERROR(IF(E$16&gt;0,(
   MAX('2ª EVA'!E45,'2ª EVA'!F45)*'2ª EVA'!E$16 +
   '3ª EVA-solo'!E45*'3ª EVA-solo'!E$13
)
/('2ª EVA'!E$16+'3ª EVA '!E$13),""),"")</f>
        <v>0</v>
      </c>
      <c r="F45" s="122"/>
      <c r="G45" s="105">
        <f ca="1">IFERROR(IF(G$16&gt;0,(
   MAX('2ª EVA'!G45,'2ª EVA'!H45)*'2ª EVA'!G$16 +
   '3ª EVA-solo'!G45*'3ª EVA-solo'!G$13
)
/('2ª EVA'!G$16+'3ª EVA '!G$13),""),"")</f>
        <v>0</v>
      </c>
      <c r="H45" s="122"/>
      <c r="I45" s="105">
        <f ca="1">IFERROR(IF(I$16&gt;0,(
   MAX('2ª EVA'!I45,'2ª EVA'!J45)*'2ª EVA'!I$16 +
   '3ª EVA-solo'!I45*'3ª EVA-solo'!I$13
)
/('2ª EVA'!I$16+'3ª EVA '!I$13),""),"")</f>
        <v>0</v>
      </c>
      <c r="J45" s="122"/>
      <c r="K45" s="105">
        <f ca="1">IFERROR(IF(K$16&gt;0,(
   MAX('2ª EVA'!K45,'2ª EVA'!L45)*'2ª EVA'!K$16 +
   '3ª EVA-solo'!K45*'3ª EVA-solo'!K$13
)
/('2ª EVA'!K$16+'3ª EVA '!K$13),""),"")</f>
        <v>0</v>
      </c>
      <c r="L45" s="122"/>
      <c r="M45" s="105" t="str">
        <f>IFERROR(IF(M$16&gt;0,(
   MAX('2ª EVA'!M45,'2ª EVA'!N45)*'2ª EVA'!M$16 +
   '3ª EVA-solo'!M45*'3ª EVA-solo'!M$13
)
/('2ª EVA'!M$16+'3ª EVA '!M$13),""),"")</f>
        <v/>
      </c>
      <c r="N45" s="122"/>
      <c r="O45" s="121">
        <f t="shared" ca="1" si="46"/>
        <v>0</v>
      </c>
      <c r="P45" s="105">
        <f ca="1">IFERROR(IF(P$16&gt;0,(
   MAX('2ª EVA'!P45,'2ª EVA'!Q45)*'2ª EVA'!P$16 +
   '3ª EVA-solo'!P45*'3ª EVA-solo'!P$13
)
/('2ª EVA'!P$16+'3ª EVA '!P$13),""),"")</f>
        <v>0</v>
      </c>
      <c r="Q45" s="122"/>
      <c r="R45" s="105">
        <f ca="1">IFERROR(IF(R$16&gt;0,(
   MAX('2ª EVA'!R45,'2ª EVA'!S45)*'2ª EVA'!R$16 +
   '3ª EVA-solo'!R45*'3ª EVA-solo'!R$13
)
/('2ª EVA'!R$16+'3ª EVA '!R$13),""),"")</f>
        <v>0</v>
      </c>
      <c r="S45" s="122"/>
      <c r="T45" s="105">
        <f ca="1">IFERROR(IF(T$16&gt;0,(
   MAX('2ª EVA'!T45,'2ª EVA'!U45)*'2ª EVA'!T$16 +
   '3ª EVA-solo'!T45*'3ª EVA-solo'!T$13
)
/('2ª EVA'!T$16+'3ª EVA '!T$13),""),"")</f>
        <v>0</v>
      </c>
      <c r="U45" s="122"/>
      <c r="V45" s="105">
        <f ca="1">IFERROR(IF(V$16&gt;0,(
   MAX('2ª EVA'!V45,'2ª EVA'!W45)*'2ª EVA'!V$16 +
   '3ª EVA-solo'!V45*'3ª EVA-solo'!V$13
)
/('2ª EVA'!V$16+'3ª EVA '!V$13),""),"")</f>
        <v>0</v>
      </c>
      <c r="W45" s="122"/>
      <c r="X45" s="105">
        <f ca="1">IFERROR(IF(X$16&gt;0,(
   MAX('2ª EVA'!X45,'2ª EVA'!Y45)*'2ª EVA'!X$16 +
   '3ª EVA-solo'!X45*'3ª EVA-solo'!X$13
)
/('2ª EVA'!X$16+'3ª EVA '!X$13),""),"")</f>
        <v>0</v>
      </c>
      <c r="Y45" s="122"/>
      <c r="Z45" s="105" t="str">
        <f>IFERROR(IF(Z$16&gt;0,(
   MAX('2ª EVA'!Z45,'2ª EVA'!AA45)*'2ª EVA'!Z$16 +
   '3ª EVA-solo'!Z45*'3ª EVA-solo'!Z$13
)
/('2ª EVA'!Z$16+'3ª EVA '!Z$13),""),"")</f>
        <v/>
      </c>
      <c r="AA45" s="122"/>
      <c r="AB45" s="121">
        <f t="shared" ca="1" si="47"/>
        <v>0</v>
      </c>
      <c r="AC45" s="105">
        <f ca="1">IFERROR(IF(AC$16&gt;0,(
   MAX('2ª EVA'!AC45,'2ª EVA'!AD45)*'2ª EVA'!AC$16 +
   '3ª EVA-solo'!AC45*'3ª EVA-solo'!AC$13
)
/('2ª EVA'!AC$16+'3ª EVA '!AC$13),""),"")</f>
        <v>0</v>
      </c>
      <c r="AD45" s="122"/>
      <c r="AE45" s="105" t="str">
        <f>IFERROR(IF(AE$16&gt;0,(
   MAX('2ª EVA'!AE45,'2ª EVA'!AF45)*'2ª EVA'!AE$16 +
   '3ª EVA-solo'!AE45*'3ª EVA-solo'!AE$13
)
/('2ª EVA'!AE$16+'3ª EVA '!AE$13),""),"")</f>
        <v/>
      </c>
      <c r="AF45" s="122"/>
      <c r="AG45" s="105">
        <f ca="1">IFERROR(IF(AG$16&gt;0,(
   MAX('2ª EVA'!AG45,'2ª EVA'!AH45)*'2ª EVA'!AG$16 +
   '3ª EVA-solo'!AG45*'3ª EVA-solo'!AG$13
)
/('2ª EVA'!AG$16+'3ª EVA '!AG$13),""),"")</f>
        <v>0</v>
      </c>
      <c r="AH45" s="122"/>
      <c r="AI45" s="105">
        <f ca="1">IFERROR(IF(AI$16&gt;0,(
   MAX('2ª EVA'!AI45,'2ª EVA'!AJ45)*'2ª EVA'!AI$16 +
   '3ª EVA-solo'!AI45*'3ª EVA-solo'!AI$13
)
/('2ª EVA'!AI$16+'3ª EVA '!AI$13),""),"")</f>
        <v>0</v>
      </c>
      <c r="AJ45" s="122"/>
      <c r="AK45" s="105">
        <f ca="1">IFERROR(IF(AK$16&gt;0,(
   MAX('2ª EVA'!AK45,'2ª EVA'!AL45)*'2ª EVA'!AK$16 +
   '3ª EVA-solo'!AK45*'3ª EVA-solo'!AK$13
)
/('2ª EVA'!AK$16+'3ª EVA '!AK$13),""),"")</f>
        <v>0</v>
      </c>
      <c r="AL45" s="122"/>
      <c r="AM45" s="105" t="str">
        <f>IFERROR(IF(AM$16&gt;0,(
   MAX('2ª EVA'!AM45,'2ª EVA'!AN45)*'2ª EVA'!AM$16 +
   '3ª EVA-solo'!AM45*'3ª EVA-solo'!AM$13
)
/('2ª EVA'!AM$16+'3ª EVA '!AM$13),""),"")</f>
        <v/>
      </c>
      <c r="AN45" s="122"/>
      <c r="AO45" s="121">
        <f t="shared" ca="1" si="48"/>
        <v>0</v>
      </c>
      <c r="AP45" s="105">
        <f ca="1">IFERROR(IF(AP$16&gt;0,(
   MAX('2ª EVA'!AP45,'2ª EVA'!AQ45)*'2ª EVA'!AP$16 +
   '3ª EVA-solo'!AP45*'3ª EVA-solo'!AP$13
)
/('2ª EVA'!AP$16+'3ª EVA '!AP$13),""),"")</f>
        <v>0</v>
      </c>
      <c r="AQ45" s="122"/>
      <c r="AR45" s="105">
        <f ca="1">IFERROR(IF(AR$16&gt;0,(
   MAX('2ª EVA'!AR45,'2ª EVA'!AS45)*'2ª EVA'!AR$16 +
   '3ª EVA-solo'!AR45*'3ª EVA-solo'!AR$13
)
/('2ª EVA'!AR$16+'3ª EVA '!AR$13),""),"")</f>
        <v>0</v>
      </c>
      <c r="AS45" s="122"/>
      <c r="AT45" s="105">
        <f ca="1">IFERROR(IF(AT$16&gt;0,(
   MAX('2ª EVA'!AT45,'2ª EVA'!AU45)*'2ª EVA'!AT$16 +
   '3ª EVA-solo'!AT45*'3ª EVA-solo'!AT$13
)
/('2ª EVA'!AT$16+'3ª EVA '!AT$13),""),"")</f>
        <v>0</v>
      </c>
      <c r="AU45" s="122"/>
      <c r="AV45" s="105">
        <f ca="1">IFERROR(IF(AV$16&gt;0,(
   MAX('2ª EVA'!AV45,'2ª EVA'!AW45)*'2ª EVA'!AV$16 +
   '3ª EVA-solo'!AV45*'3ª EVA-solo'!AV$13
)
/('2ª EVA'!AV$16+'3ª EVA '!AV$13),""),"")</f>
        <v>0</v>
      </c>
      <c r="AW45" s="122"/>
      <c r="AX45" s="105">
        <f ca="1">IFERROR(IF(AX$16&gt;0,(
   MAX('2ª EVA'!AX45,'2ª EVA'!AY45)*'2ª EVA'!AX$16 +
   '3ª EVA-solo'!AX45*'3ª EVA-solo'!AX$13
)
/('2ª EVA'!AX$16+'3ª EVA '!AX$13),""),"")</f>
        <v>0</v>
      </c>
      <c r="AY45" s="122"/>
      <c r="AZ45" s="105" t="str">
        <f>IFERROR(IF(AZ$16&gt;0,(
   MAX('2ª EVA'!AZ45,'2ª EVA'!BA45)*'2ª EVA'!AZ$16 +
   '3ª EVA-solo'!AZ45*'3ª EVA-solo'!AZ$13
)
/('2ª EVA'!AZ$16+'3ª EVA '!AZ$13),""),"")</f>
        <v/>
      </c>
      <c r="BA45" s="122"/>
      <c r="BB45" s="121">
        <f t="shared" ca="1" si="49"/>
        <v>0</v>
      </c>
      <c r="BC45" s="105">
        <f ca="1">IFERROR(IF(BC$16&gt;0,(
   MAX('2ª EVA'!BC45,'2ª EVA'!BD45)*'2ª EVA'!BC$16 +
   '3ª EVA-solo'!BC45*'3ª EVA-solo'!BC$13
)
/('2ª EVA'!BC$16+'3ª EVA '!BC$13),""),"")</f>
        <v>0</v>
      </c>
      <c r="BD45" s="122"/>
      <c r="BE45" s="105">
        <f ca="1">IFERROR(IF(BE$16&gt;0,(
   MAX('2ª EVA'!BE45,'2ª EVA'!BF45)*'2ª EVA'!BE$16 +
   '3ª EVA-solo'!BE45*'3ª EVA-solo'!BE$13
)
/('2ª EVA'!BE$16+'3ª EVA '!BE$13),""),"")</f>
        <v>0</v>
      </c>
      <c r="BF45" s="122"/>
      <c r="BG45" s="105">
        <f ca="1">IFERROR(IF(BG$16&gt;0,(
   MAX('2ª EVA'!BG45,'2ª EVA'!BH45)*'2ª EVA'!BG$16 +
   '3ª EVA-solo'!BG45*'3ª EVA-solo'!BG$13
)
/('2ª EVA'!BG$16+'3ª EVA '!BG$13),""),"")</f>
        <v>0</v>
      </c>
      <c r="BH45" s="122"/>
      <c r="BI45" s="105">
        <f ca="1">IFERROR(IF(BI$16&gt;0,(
   MAX('2ª EVA'!BI45,'2ª EVA'!BJ45)*'2ª EVA'!BI$16 +
   '3ª EVA-solo'!BI45*'3ª EVA-solo'!BI$13
)
/('2ª EVA'!BI$16+'3ª EVA '!BI$13),""),"")</f>
        <v>0</v>
      </c>
      <c r="BJ45" s="122"/>
      <c r="BK45" s="105" t="str">
        <f>IFERROR(IF(BK$16&gt;0,(
   MAX('2ª EVA'!BK45,'2ª EVA'!BL45)*'2ª EVA'!BK$16 +
   '3ª EVA-solo'!BK45*'3ª EVA-solo'!BK$13
)
/('2ª EVA'!BK$16+'3ª EVA '!BK$13),""),"")</f>
        <v/>
      </c>
      <c r="BL45" s="122"/>
      <c r="BM45" s="105" t="str">
        <f>IFERROR(IF(BM$16&gt;0,(
   MAX('2ª EVA'!BM45,'2ª EVA'!BN45)*'2ª EVA'!BM$16 +
   '3ª EVA-solo'!BM45*'3ª EVA-solo'!BM$13
)
/('2ª EVA'!BM$16+'3ª EVA '!BM$13),""),"")</f>
        <v/>
      </c>
      <c r="BN45" s="122"/>
      <c r="BO45" s="121">
        <f t="shared" ca="1" si="50"/>
        <v>0</v>
      </c>
      <c r="BP45" s="105">
        <f ca="1">IFERROR(IF(BP$16&gt;0,(
   MAX('2ª EVA'!BP45,'2ª EVA'!BQ45)*'2ª EVA'!BP$16 +
   '3ª EVA-solo'!BP45*'3ª EVA-solo'!BP$13
)
/('2ª EVA'!BP$16+'3ª EVA '!BP$13),""),"")</f>
        <v>0</v>
      </c>
      <c r="BQ45" s="122"/>
      <c r="BR45" s="105" t="str">
        <f>IFERROR(IF(BR$16&gt;0,(
   MAX('2ª EVA'!BR45,'2ª EVA'!BS45)*'2ª EVA'!BR$16 +
   '3ª EVA-solo'!BR45*'3ª EVA-solo'!BR$13
)
/('2ª EVA'!BR$16+'3ª EVA '!BR$13),""),"")</f>
        <v/>
      </c>
      <c r="BS45" s="122"/>
      <c r="BT45" s="105" t="str">
        <f>IFERROR(IF(BT$16&gt;0,(
   MAX('2ª EVA'!BT45,'2ª EVA'!BU45)*'2ª EVA'!BT$16 +
   '3ª EVA-solo'!BT45*'3ª EVA-solo'!BT$13
)
/('2ª EVA'!BT$16+'3ª EVA '!BT$13),""),"")</f>
        <v/>
      </c>
      <c r="BU45" s="122"/>
      <c r="BV45" s="105" t="str">
        <f>IFERROR(IF(BV$16&gt;0,(
   MAX('2ª EVA'!BV45,'2ª EVA'!BW45)*'2ª EVA'!BV$16 +
   '3ª EVA-solo'!BV45*'3ª EVA-solo'!BV$13
)
/('2ª EVA'!BV$16+'3ª EVA '!BV$13),""),"")</f>
        <v/>
      </c>
      <c r="BW45" s="122"/>
      <c r="BX45" s="105" t="str">
        <f>IFERROR(IF(BX$16&gt;0,(
   MAX('2ª EVA'!BX45,'2ª EVA'!BY45)*'2ª EVA'!BX$16 +
   '3ª EVA-solo'!BX45*'3ª EVA-solo'!BX$13
)
/('2ª EVA'!BX$16+'3ª EVA '!BX$13),""),"")</f>
        <v/>
      </c>
      <c r="BY45" s="122"/>
      <c r="BZ45" s="105" t="str">
        <f>IFERROR(IF(BZ$16&gt;0,(
   MAX('2ª EVA'!BZ45,'2ª EVA'!CA45)*'2ª EVA'!BZ$16 +
   '2ª EVA-solo'!BZ45*'2ª EVA-solo'!BZ$13
)
/('2ª EVA'!BZ$16+'3ª EVA '!BZ$13),""),"")</f>
        <v/>
      </c>
      <c r="CA45" s="122"/>
      <c r="CB45" s="136">
        <f t="shared" ca="1" si="51"/>
        <v>0</v>
      </c>
    </row>
    <row r="46" spans="1:80" ht="17.399999999999999">
      <c r="A46" s="65" t="str">
        <v>Alumn 26</v>
      </c>
      <c r="B46" s="121">
        <f t="shared" ca="1" si="45"/>
        <v>0</v>
      </c>
      <c r="C46" s="105">
        <f ca="1">IFERROR(IF(C$16&gt;0,(
   MAX('2ª EVA'!C46,'2ª EVA'!D46)*'2ª EVA'!C$16 +
   '3ª EVA-solo'!C46*'3ª EVA-solo'!C$13
)
/('2ª EVA'!C$16+'3ª EVA '!C$13),""),"")</f>
        <v>0</v>
      </c>
      <c r="D46" s="122"/>
      <c r="E46" s="105">
        <f ca="1">IFERROR(IF(E$16&gt;0,(
   MAX('2ª EVA'!E46,'2ª EVA'!F46)*'2ª EVA'!E$16 +
   '3ª EVA-solo'!E46*'3ª EVA-solo'!E$13
)
/('2ª EVA'!E$16+'3ª EVA '!E$13),""),"")</f>
        <v>0</v>
      </c>
      <c r="F46" s="122"/>
      <c r="G46" s="105">
        <f ca="1">IFERROR(IF(G$16&gt;0,(
   MAX('2ª EVA'!G46,'2ª EVA'!H46)*'2ª EVA'!G$16 +
   '3ª EVA-solo'!G46*'3ª EVA-solo'!G$13
)
/('2ª EVA'!G$16+'3ª EVA '!G$13),""),"")</f>
        <v>0</v>
      </c>
      <c r="H46" s="122"/>
      <c r="I46" s="105">
        <f ca="1">IFERROR(IF(I$16&gt;0,(
   MAX('2ª EVA'!I46,'2ª EVA'!J46)*'2ª EVA'!I$16 +
   '3ª EVA-solo'!I46*'3ª EVA-solo'!I$13
)
/('2ª EVA'!I$16+'3ª EVA '!I$13),""),"")</f>
        <v>0</v>
      </c>
      <c r="J46" s="122"/>
      <c r="K46" s="105">
        <f ca="1">IFERROR(IF(K$16&gt;0,(
   MAX('2ª EVA'!K46,'2ª EVA'!L46)*'2ª EVA'!K$16 +
   '3ª EVA-solo'!K46*'3ª EVA-solo'!K$13
)
/('2ª EVA'!K$16+'3ª EVA '!K$13),""),"")</f>
        <v>0</v>
      </c>
      <c r="L46" s="122"/>
      <c r="M46" s="105" t="str">
        <f>IFERROR(IF(M$16&gt;0,(
   MAX('2ª EVA'!M46,'2ª EVA'!N46)*'2ª EVA'!M$16 +
   '3ª EVA-solo'!M46*'3ª EVA-solo'!M$13
)
/('2ª EVA'!M$16+'3ª EVA '!M$13),""),"")</f>
        <v/>
      </c>
      <c r="N46" s="122"/>
      <c r="O46" s="121">
        <f t="shared" ca="1" si="46"/>
        <v>0</v>
      </c>
      <c r="P46" s="105">
        <f ca="1">IFERROR(IF(P$16&gt;0,(
   MAX('2ª EVA'!P46,'2ª EVA'!Q46)*'2ª EVA'!P$16 +
   '3ª EVA-solo'!P46*'3ª EVA-solo'!P$13
)
/('2ª EVA'!P$16+'3ª EVA '!P$13),""),"")</f>
        <v>0</v>
      </c>
      <c r="Q46" s="122"/>
      <c r="R46" s="105">
        <f ca="1">IFERROR(IF(R$16&gt;0,(
   MAX('2ª EVA'!R46,'2ª EVA'!S46)*'2ª EVA'!R$16 +
   '3ª EVA-solo'!R46*'3ª EVA-solo'!R$13
)
/('2ª EVA'!R$16+'3ª EVA '!R$13),""),"")</f>
        <v>0</v>
      </c>
      <c r="S46" s="122"/>
      <c r="T46" s="105">
        <f ca="1">IFERROR(IF(T$16&gt;0,(
   MAX('2ª EVA'!T46,'2ª EVA'!U46)*'2ª EVA'!T$16 +
   '3ª EVA-solo'!T46*'3ª EVA-solo'!T$13
)
/('2ª EVA'!T$16+'3ª EVA '!T$13),""),"")</f>
        <v>0</v>
      </c>
      <c r="U46" s="122"/>
      <c r="V46" s="105">
        <f ca="1">IFERROR(IF(V$16&gt;0,(
   MAX('2ª EVA'!V46,'2ª EVA'!W46)*'2ª EVA'!V$16 +
   '3ª EVA-solo'!V46*'3ª EVA-solo'!V$13
)
/('2ª EVA'!V$16+'3ª EVA '!V$13),""),"")</f>
        <v>0</v>
      </c>
      <c r="W46" s="122"/>
      <c r="X46" s="105">
        <f ca="1">IFERROR(IF(X$16&gt;0,(
   MAX('2ª EVA'!X46,'2ª EVA'!Y46)*'2ª EVA'!X$16 +
   '3ª EVA-solo'!X46*'3ª EVA-solo'!X$13
)
/('2ª EVA'!X$16+'3ª EVA '!X$13),""),"")</f>
        <v>0</v>
      </c>
      <c r="Y46" s="122"/>
      <c r="Z46" s="105" t="str">
        <f>IFERROR(IF(Z$16&gt;0,(
   MAX('2ª EVA'!Z46,'2ª EVA'!AA46)*'2ª EVA'!Z$16 +
   '3ª EVA-solo'!Z46*'3ª EVA-solo'!Z$13
)
/('2ª EVA'!Z$16+'3ª EVA '!Z$13),""),"")</f>
        <v/>
      </c>
      <c r="AA46" s="122"/>
      <c r="AB46" s="121">
        <f t="shared" ca="1" si="47"/>
        <v>0</v>
      </c>
      <c r="AC46" s="105">
        <f ca="1">IFERROR(IF(AC$16&gt;0,(
   MAX('2ª EVA'!AC46,'2ª EVA'!AD46)*'2ª EVA'!AC$16 +
   '3ª EVA-solo'!AC46*'3ª EVA-solo'!AC$13
)
/('2ª EVA'!AC$16+'3ª EVA '!AC$13),""),"")</f>
        <v>0</v>
      </c>
      <c r="AD46" s="122"/>
      <c r="AE46" s="105" t="str">
        <f>IFERROR(IF(AE$16&gt;0,(
   MAX('2ª EVA'!AE46,'2ª EVA'!AF46)*'2ª EVA'!AE$16 +
   '3ª EVA-solo'!AE46*'3ª EVA-solo'!AE$13
)
/('2ª EVA'!AE$16+'3ª EVA '!AE$13),""),"")</f>
        <v/>
      </c>
      <c r="AF46" s="122"/>
      <c r="AG46" s="105">
        <f ca="1">IFERROR(IF(AG$16&gt;0,(
   MAX('2ª EVA'!AG46,'2ª EVA'!AH46)*'2ª EVA'!AG$16 +
   '3ª EVA-solo'!AG46*'3ª EVA-solo'!AG$13
)
/('2ª EVA'!AG$16+'3ª EVA '!AG$13),""),"")</f>
        <v>0</v>
      </c>
      <c r="AH46" s="122"/>
      <c r="AI46" s="105">
        <f ca="1">IFERROR(IF(AI$16&gt;0,(
   MAX('2ª EVA'!AI46,'2ª EVA'!AJ46)*'2ª EVA'!AI$16 +
   '3ª EVA-solo'!AI46*'3ª EVA-solo'!AI$13
)
/('2ª EVA'!AI$16+'3ª EVA '!AI$13),""),"")</f>
        <v>0</v>
      </c>
      <c r="AJ46" s="122"/>
      <c r="AK46" s="105">
        <f ca="1">IFERROR(IF(AK$16&gt;0,(
   MAX('2ª EVA'!AK46,'2ª EVA'!AL46)*'2ª EVA'!AK$16 +
   '3ª EVA-solo'!AK46*'3ª EVA-solo'!AK$13
)
/('2ª EVA'!AK$16+'3ª EVA '!AK$13),""),"")</f>
        <v>0</v>
      </c>
      <c r="AL46" s="122"/>
      <c r="AM46" s="105" t="str">
        <f>IFERROR(IF(AM$16&gt;0,(
   MAX('2ª EVA'!AM46,'2ª EVA'!AN46)*'2ª EVA'!AM$16 +
   '3ª EVA-solo'!AM46*'3ª EVA-solo'!AM$13
)
/('2ª EVA'!AM$16+'3ª EVA '!AM$13),""),"")</f>
        <v/>
      </c>
      <c r="AN46" s="122"/>
      <c r="AO46" s="121">
        <f t="shared" ca="1" si="48"/>
        <v>0</v>
      </c>
      <c r="AP46" s="105">
        <f ca="1">IFERROR(IF(AP$16&gt;0,(
   MAX('2ª EVA'!AP46,'2ª EVA'!AQ46)*'2ª EVA'!AP$16 +
   '3ª EVA-solo'!AP46*'3ª EVA-solo'!AP$13
)
/('2ª EVA'!AP$16+'3ª EVA '!AP$13),""),"")</f>
        <v>0</v>
      </c>
      <c r="AQ46" s="122"/>
      <c r="AR46" s="105">
        <f ca="1">IFERROR(IF(AR$16&gt;0,(
   MAX('2ª EVA'!AR46,'2ª EVA'!AS46)*'2ª EVA'!AR$16 +
   '3ª EVA-solo'!AR46*'3ª EVA-solo'!AR$13
)
/('2ª EVA'!AR$16+'3ª EVA '!AR$13),""),"")</f>
        <v>0</v>
      </c>
      <c r="AS46" s="122"/>
      <c r="AT46" s="105">
        <f ca="1">IFERROR(IF(AT$16&gt;0,(
   MAX('2ª EVA'!AT46,'2ª EVA'!AU46)*'2ª EVA'!AT$16 +
   '3ª EVA-solo'!AT46*'3ª EVA-solo'!AT$13
)
/('2ª EVA'!AT$16+'3ª EVA '!AT$13),""),"")</f>
        <v>0</v>
      </c>
      <c r="AU46" s="122"/>
      <c r="AV46" s="105">
        <f ca="1">IFERROR(IF(AV$16&gt;0,(
   MAX('2ª EVA'!AV46,'2ª EVA'!AW46)*'2ª EVA'!AV$16 +
   '3ª EVA-solo'!AV46*'3ª EVA-solo'!AV$13
)
/('2ª EVA'!AV$16+'3ª EVA '!AV$13),""),"")</f>
        <v>0</v>
      </c>
      <c r="AW46" s="122"/>
      <c r="AX46" s="105">
        <f ca="1">IFERROR(IF(AX$16&gt;0,(
   MAX('2ª EVA'!AX46,'2ª EVA'!AY46)*'2ª EVA'!AX$16 +
   '3ª EVA-solo'!AX46*'3ª EVA-solo'!AX$13
)
/('2ª EVA'!AX$16+'3ª EVA '!AX$13),""),"")</f>
        <v>0</v>
      </c>
      <c r="AY46" s="122"/>
      <c r="AZ46" s="105" t="str">
        <f>IFERROR(IF(AZ$16&gt;0,(
   MAX('2ª EVA'!AZ46,'2ª EVA'!BA46)*'2ª EVA'!AZ$16 +
   '3ª EVA-solo'!AZ46*'3ª EVA-solo'!AZ$13
)
/('2ª EVA'!AZ$16+'3ª EVA '!AZ$13),""),"")</f>
        <v/>
      </c>
      <c r="BA46" s="122"/>
      <c r="BB46" s="121">
        <f t="shared" ca="1" si="49"/>
        <v>0</v>
      </c>
      <c r="BC46" s="105">
        <f ca="1">IFERROR(IF(BC$16&gt;0,(
   MAX('2ª EVA'!BC46,'2ª EVA'!BD46)*'2ª EVA'!BC$16 +
   '3ª EVA-solo'!BC46*'3ª EVA-solo'!BC$13
)
/('2ª EVA'!BC$16+'3ª EVA '!BC$13),""),"")</f>
        <v>0</v>
      </c>
      <c r="BD46" s="122"/>
      <c r="BE46" s="105">
        <f ca="1">IFERROR(IF(BE$16&gt;0,(
   MAX('2ª EVA'!BE46,'2ª EVA'!BF46)*'2ª EVA'!BE$16 +
   '3ª EVA-solo'!BE46*'3ª EVA-solo'!BE$13
)
/('2ª EVA'!BE$16+'3ª EVA '!BE$13),""),"")</f>
        <v>0</v>
      </c>
      <c r="BF46" s="122"/>
      <c r="BG46" s="105">
        <f ca="1">IFERROR(IF(BG$16&gt;0,(
   MAX('2ª EVA'!BG46,'2ª EVA'!BH46)*'2ª EVA'!BG$16 +
   '3ª EVA-solo'!BG46*'3ª EVA-solo'!BG$13
)
/('2ª EVA'!BG$16+'3ª EVA '!BG$13),""),"")</f>
        <v>0</v>
      </c>
      <c r="BH46" s="122"/>
      <c r="BI46" s="105">
        <f ca="1">IFERROR(IF(BI$16&gt;0,(
   MAX('2ª EVA'!BI46,'2ª EVA'!BJ46)*'2ª EVA'!BI$16 +
   '3ª EVA-solo'!BI46*'3ª EVA-solo'!BI$13
)
/('2ª EVA'!BI$16+'3ª EVA '!BI$13),""),"")</f>
        <v>0</v>
      </c>
      <c r="BJ46" s="122"/>
      <c r="BK46" s="105" t="str">
        <f>IFERROR(IF(BK$16&gt;0,(
   MAX('2ª EVA'!BK46,'2ª EVA'!BL46)*'2ª EVA'!BK$16 +
   '3ª EVA-solo'!BK46*'3ª EVA-solo'!BK$13
)
/('2ª EVA'!BK$16+'3ª EVA '!BK$13),""),"")</f>
        <v/>
      </c>
      <c r="BL46" s="122"/>
      <c r="BM46" s="105" t="str">
        <f>IFERROR(IF(BM$16&gt;0,(
   MAX('2ª EVA'!BM46,'2ª EVA'!BN46)*'2ª EVA'!BM$16 +
   '3ª EVA-solo'!BM46*'3ª EVA-solo'!BM$13
)
/('2ª EVA'!BM$16+'3ª EVA '!BM$13),""),"")</f>
        <v/>
      </c>
      <c r="BN46" s="122"/>
      <c r="BO46" s="121">
        <f t="shared" ca="1" si="50"/>
        <v>0</v>
      </c>
      <c r="BP46" s="105">
        <f ca="1">IFERROR(IF(BP$16&gt;0,(
   MAX('2ª EVA'!BP46,'2ª EVA'!BQ46)*'2ª EVA'!BP$16 +
   '3ª EVA-solo'!BP46*'3ª EVA-solo'!BP$13
)
/('2ª EVA'!BP$16+'3ª EVA '!BP$13),""),"")</f>
        <v>0</v>
      </c>
      <c r="BQ46" s="122"/>
      <c r="BR46" s="105" t="str">
        <f>IFERROR(IF(BR$16&gt;0,(
   MAX('2ª EVA'!BR46,'2ª EVA'!BS46)*'2ª EVA'!BR$16 +
   '3ª EVA-solo'!BR46*'3ª EVA-solo'!BR$13
)
/('2ª EVA'!BR$16+'3ª EVA '!BR$13),""),"")</f>
        <v/>
      </c>
      <c r="BS46" s="122"/>
      <c r="BT46" s="105" t="str">
        <f>IFERROR(IF(BT$16&gt;0,(
   MAX('2ª EVA'!BT46,'2ª EVA'!BU46)*'2ª EVA'!BT$16 +
   '3ª EVA-solo'!BT46*'3ª EVA-solo'!BT$13
)
/('2ª EVA'!BT$16+'3ª EVA '!BT$13),""),"")</f>
        <v/>
      </c>
      <c r="BU46" s="122"/>
      <c r="BV46" s="105" t="str">
        <f>IFERROR(IF(BV$16&gt;0,(
   MAX('2ª EVA'!BV46,'2ª EVA'!BW46)*'2ª EVA'!BV$16 +
   '3ª EVA-solo'!BV46*'3ª EVA-solo'!BV$13
)
/('2ª EVA'!BV$16+'3ª EVA '!BV$13),""),"")</f>
        <v/>
      </c>
      <c r="BW46" s="122"/>
      <c r="BX46" s="105" t="str">
        <f>IFERROR(IF(BX$16&gt;0,(
   MAX('2ª EVA'!BX46,'2ª EVA'!BY46)*'2ª EVA'!BX$16 +
   '3ª EVA-solo'!BX46*'3ª EVA-solo'!BX$13
)
/('2ª EVA'!BX$16+'3ª EVA '!BX$13),""),"")</f>
        <v/>
      </c>
      <c r="BY46" s="122"/>
      <c r="BZ46" s="105" t="str">
        <f>IFERROR(IF(BZ$16&gt;0,(
   MAX('2ª EVA'!BZ46,'2ª EVA'!CA46)*'2ª EVA'!BZ$16 +
   '2ª EVA-solo'!BZ46*'2ª EVA-solo'!BZ$13
)
/('2ª EVA'!BZ$16+'3ª EVA '!BZ$13),""),"")</f>
        <v/>
      </c>
      <c r="CA46" s="122"/>
      <c r="CB46" s="136">
        <f t="shared" ca="1" si="51"/>
        <v>0</v>
      </c>
    </row>
    <row r="47" spans="1:80" ht="17.399999999999999">
      <c r="A47" s="65" t="str">
        <v>Alumn 27</v>
      </c>
      <c r="B47" s="121">
        <f t="shared" ca="1" si="45"/>
        <v>0</v>
      </c>
      <c r="C47" s="105">
        <f ca="1">IFERROR(IF(C$16&gt;0,(
   MAX('2ª EVA'!C47,'2ª EVA'!D47)*'2ª EVA'!C$16 +
   '3ª EVA-solo'!C47*'3ª EVA-solo'!C$13
)
/('2ª EVA'!C$16+'3ª EVA '!C$13),""),"")</f>
        <v>0</v>
      </c>
      <c r="D47" s="122"/>
      <c r="E47" s="105">
        <f ca="1">IFERROR(IF(E$16&gt;0,(
   MAX('2ª EVA'!E47,'2ª EVA'!F47)*'2ª EVA'!E$16 +
   '3ª EVA-solo'!E47*'3ª EVA-solo'!E$13
)
/('2ª EVA'!E$16+'3ª EVA '!E$13),""),"")</f>
        <v>0</v>
      </c>
      <c r="F47" s="122"/>
      <c r="G47" s="105">
        <f ca="1">IFERROR(IF(G$16&gt;0,(
   MAX('2ª EVA'!G47,'2ª EVA'!H47)*'2ª EVA'!G$16 +
   '3ª EVA-solo'!G47*'3ª EVA-solo'!G$13
)
/('2ª EVA'!G$16+'3ª EVA '!G$13),""),"")</f>
        <v>0</v>
      </c>
      <c r="H47" s="122"/>
      <c r="I47" s="105">
        <f ca="1">IFERROR(IF(I$16&gt;0,(
   MAX('2ª EVA'!I47,'2ª EVA'!J47)*'2ª EVA'!I$16 +
   '3ª EVA-solo'!I47*'3ª EVA-solo'!I$13
)
/('2ª EVA'!I$16+'3ª EVA '!I$13),""),"")</f>
        <v>0</v>
      </c>
      <c r="J47" s="122"/>
      <c r="K47" s="105">
        <f ca="1">IFERROR(IF(K$16&gt;0,(
   MAX('2ª EVA'!K47,'2ª EVA'!L47)*'2ª EVA'!K$16 +
   '3ª EVA-solo'!K47*'3ª EVA-solo'!K$13
)
/('2ª EVA'!K$16+'3ª EVA '!K$13),""),"")</f>
        <v>0</v>
      </c>
      <c r="L47" s="122"/>
      <c r="M47" s="105" t="str">
        <f>IFERROR(IF(M$16&gt;0,(
   MAX('2ª EVA'!M47,'2ª EVA'!N47)*'2ª EVA'!M$16 +
   '3ª EVA-solo'!M47*'3ª EVA-solo'!M$13
)
/('2ª EVA'!M$16+'3ª EVA '!M$13),""),"")</f>
        <v/>
      </c>
      <c r="N47" s="122"/>
      <c r="O47" s="121">
        <f t="shared" ca="1" si="46"/>
        <v>0</v>
      </c>
      <c r="P47" s="105">
        <f ca="1">IFERROR(IF(P$16&gt;0,(
   MAX('2ª EVA'!P47,'2ª EVA'!Q47)*'2ª EVA'!P$16 +
   '3ª EVA-solo'!P47*'3ª EVA-solo'!P$13
)
/('2ª EVA'!P$16+'3ª EVA '!P$13),""),"")</f>
        <v>0</v>
      </c>
      <c r="Q47" s="122"/>
      <c r="R47" s="105">
        <f ca="1">IFERROR(IF(R$16&gt;0,(
   MAX('2ª EVA'!R47,'2ª EVA'!S47)*'2ª EVA'!R$16 +
   '3ª EVA-solo'!R47*'3ª EVA-solo'!R$13
)
/('2ª EVA'!R$16+'3ª EVA '!R$13),""),"")</f>
        <v>0</v>
      </c>
      <c r="S47" s="122"/>
      <c r="T47" s="105">
        <f ca="1">IFERROR(IF(T$16&gt;0,(
   MAX('2ª EVA'!T47,'2ª EVA'!U47)*'2ª EVA'!T$16 +
   '3ª EVA-solo'!T47*'3ª EVA-solo'!T$13
)
/('2ª EVA'!T$16+'3ª EVA '!T$13),""),"")</f>
        <v>0</v>
      </c>
      <c r="U47" s="122"/>
      <c r="V47" s="105">
        <f ca="1">IFERROR(IF(V$16&gt;0,(
   MAX('2ª EVA'!V47,'2ª EVA'!W47)*'2ª EVA'!V$16 +
   '3ª EVA-solo'!V47*'3ª EVA-solo'!V$13
)
/('2ª EVA'!V$16+'3ª EVA '!V$13),""),"")</f>
        <v>0</v>
      </c>
      <c r="W47" s="122"/>
      <c r="X47" s="105">
        <f ca="1">IFERROR(IF(X$16&gt;0,(
   MAX('2ª EVA'!X47,'2ª EVA'!Y47)*'2ª EVA'!X$16 +
   '3ª EVA-solo'!X47*'3ª EVA-solo'!X$13
)
/('2ª EVA'!X$16+'3ª EVA '!X$13),""),"")</f>
        <v>0</v>
      </c>
      <c r="Y47" s="122"/>
      <c r="Z47" s="105" t="str">
        <f>IFERROR(IF(Z$16&gt;0,(
   MAX('2ª EVA'!Z47,'2ª EVA'!AA47)*'2ª EVA'!Z$16 +
   '3ª EVA-solo'!Z47*'3ª EVA-solo'!Z$13
)
/('2ª EVA'!Z$16+'3ª EVA '!Z$13),""),"")</f>
        <v/>
      </c>
      <c r="AA47" s="122"/>
      <c r="AB47" s="121">
        <f t="shared" ca="1" si="47"/>
        <v>0</v>
      </c>
      <c r="AC47" s="105">
        <f ca="1">IFERROR(IF(AC$16&gt;0,(
   MAX('2ª EVA'!AC47,'2ª EVA'!AD47)*'2ª EVA'!AC$16 +
   '3ª EVA-solo'!AC47*'3ª EVA-solo'!AC$13
)
/('2ª EVA'!AC$16+'3ª EVA '!AC$13),""),"")</f>
        <v>0</v>
      </c>
      <c r="AD47" s="122"/>
      <c r="AE47" s="105" t="str">
        <f>IFERROR(IF(AE$16&gt;0,(
   MAX('2ª EVA'!AE47,'2ª EVA'!AF47)*'2ª EVA'!AE$16 +
   '3ª EVA-solo'!AE47*'3ª EVA-solo'!AE$13
)
/('2ª EVA'!AE$16+'3ª EVA '!AE$13),""),"")</f>
        <v/>
      </c>
      <c r="AF47" s="122"/>
      <c r="AG47" s="105">
        <f ca="1">IFERROR(IF(AG$16&gt;0,(
   MAX('2ª EVA'!AG47,'2ª EVA'!AH47)*'2ª EVA'!AG$16 +
   '3ª EVA-solo'!AG47*'3ª EVA-solo'!AG$13
)
/('2ª EVA'!AG$16+'3ª EVA '!AG$13),""),"")</f>
        <v>0</v>
      </c>
      <c r="AH47" s="122"/>
      <c r="AI47" s="105">
        <f ca="1">IFERROR(IF(AI$16&gt;0,(
   MAX('2ª EVA'!AI47,'2ª EVA'!AJ47)*'2ª EVA'!AI$16 +
   '3ª EVA-solo'!AI47*'3ª EVA-solo'!AI$13
)
/('2ª EVA'!AI$16+'3ª EVA '!AI$13),""),"")</f>
        <v>0</v>
      </c>
      <c r="AJ47" s="122"/>
      <c r="AK47" s="105">
        <f ca="1">IFERROR(IF(AK$16&gt;0,(
   MAX('2ª EVA'!AK47,'2ª EVA'!AL47)*'2ª EVA'!AK$16 +
   '3ª EVA-solo'!AK47*'3ª EVA-solo'!AK$13
)
/('2ª EVA'!AK$16+'3ª EVA '!AK$13),""),"")</f>
        <v>0</v>
      </c>
      <c r="AL47" s="122"/>
      <c r="AM47" s="105" t="str">
        <f>IFERROR(IF(AM$16&gt;0,(
   MAX('2ª EVA'!AM47,'2ª EVA'!AN47)*'2ª EVA'!AM$16 +
   '3ª EVA-solo'!AM47*'3ª EVA-solo'!AM$13
)
/('2ª EVA'!AM$16+'3ª EVA '!AM$13),""),"")</f>
        <v/>
      </c>
      <c r="AN47" s="122"/>
      <c r="AO47" s="121">
        <f t="shared" ca="1" si="48"/>
        <v>0</v>
      </c>
      <c r="AP47" s="105">
        <f ca="1">IFERROR(IF(AP$16&gt;0,(
   MAX('2ª EVA'!AP47,'2ª EVA'!AQ47)*'2ª EVA'!AP$16 +
   '3ª EVA-solo'!AP47*'3ª EVA-solo'!AP$13
)
/('2ª EVA'!AP$16+'3ª EVA '!AP$13),""),"")</f>
        <v>0</v>
      </c>
      <c r="AQ47" s="122"/>
      <c r="AR47" s="105">
        <f ca="1">IFERROR(IF(AR$16&gt;0,(
   MAX('2ª EVA'!AR47,'2ª EVA'!AS47)*'2ª EVA'!AR$16 +
   '3ª EVA-solo'!AR47*'3ª EVA-solo'!AR$13
)
/('2ª EVA'!AR$16+'3ª EVA '!AR$13),""),"")</f>
        <v>0</v>
      </c>
      <c r="AS47" s="122"/>
      <c r="AT47" s="105">
        <f ca="1">IFERROR(IF(AT$16&gt;0,(
   MAX('2ª EVA'!AT47,'2ª EVA'!AU47)*'2ª EVA'!AT$16 +
   '3ª EVA-solo'!AT47*'3ª EVA-solo'!AT$13
)
/('2ª EVA'!AT$16+'3ª EVA '!AT$13),""),"")</f>
        <v>0</v>
      </c>
      <c r="AU47" s="122"/>
      <c r="AV47" s="105">
        <f ca="1">IFERROR(IF(AV$16&gt;0,(
   MAX('2ª EVA'!AV47,'2ª EVA'!AW47)*'2ª EVA'!AV$16 +
   '3ª EVA-solo'!AV47*'3ª EVA-solo'!AV$13
)
/('2ª EVA'!AV$16+'3ª EVA '!AV$13),""),"")</f>
        <v>0</v>
      </c>
      <c r="AW47" s="122"/>
      <c r="AX47" s="105">
        <f ca="1">IFERROR(IF(AX$16&gt;0,(
   MAX('2ª EVA'!AX47,'2ª EVA'!AY47)*'2ª EVA'!AX$16 +
   '3ª EVA-solo'!AX47*'3ª EVA-solo'!AX$13
)
/('2ª EVA'!AX$16+'3ª EVA '!AX$13),""),"")</f>
        <v>0</v>
      </c>
      <c r="AY47" s="122"/>
      <c r="AZ47" s="105" t="str">
        <f>IFERROR(IF(AZ$16&gt;0,(
   MAX('2ª EVA'!AZ47,'2ª EVA'!BA47)*'2ª EVA'!AZ$16 +
   '3ª EVA-solo'!AZ47*'3ª EVA-solo'!AZ$13
)
/('2ª EVA'!AZ$16+'3ª EVA '!AZ$13),""),"")</f>
        <v/>
      </c>
      <c r="BA47" s="122"/>
      <c r="BB47" s="121">
        <f t="shared" ca="1" si="49"/>
        <v>0</v>
      </c>
      <c r="BC47" s="105">
        <f ca="1">IFERROR(IF(BC$16&gt;0,(
   MAX('2ª EVA'!BC47,'2ª EVA'!BD47)*'2ª EVA'!BC$16 +
   '3ª EVA-solo'!BC47*'3ª EVA-solo'!BC$13
)
/('2ª EVA'!BC$16+'3ª EVA '!BC$13),""),"")</f>
        <v>0</v>
      </c>
      <c r="BD47" s="122"/>
      <c r="BE47" s="105">
        <f ca="1">IFERROR(IF(BE$16&gt;0,(
   MAX('2ª EVA'!BE47,'2ª EVA'!BF47)*'2ª EVA'!BE$16 +
   '3ª EVA-solo'!BE47*'3ª EVA-solo'!BE$13
)
/('2ª EVA'!BE$16+'3ª EVA '!BE$13),""),"")</f>
        <v>0</v>
      </c>
      <c r="BF47" s="122"/>
      <c r="BG47" s="105">
        <f ca="1">IFERROR(IF(BG$16&gt;0,(
   MAX('2ª EVA'!BG47,'2ª EVA'!BH47)*'2ª EVA'!BG$16 +
   '3ª EVA-solo'!BG47*'3ª EVA-solo'!BG$13
)
/('2ª EVA'!BG$16+'3ª EVA '!BG$13),""),"")</f>
        <v>0</v>
      </c>
      <c r="BH47" s="122"/>
      <c r="BI47" s="105">
        <f ca="1">IFERROR(IF(BI$16&gt;0,(
   MAX('2ª EVA'!BI47,'2ª EVA'!BJ47)*'2ª EVA'!BI$16 +
   '3ª EVA-solo'!BI47*'3ª EVA-solo'!BI$13
)
/('2ª EVA'!BI$16+'3ª EVA '!BI$13),""),"")</f>
        <v>0</v>
      </c>
      <c r="BJ47" s="122"/>
      <c r="BK47" s="105" t="str">
        <f>IFERROR(IF(BK$16&gt;0,(
   MAX('2ª EVA'!BK47,'2ª EVA'!BL47)*'2ª EVA'!BK$16 +
   '3ª EVA-solo'!BK47*'3ª EVA-solo'!BK$13
)
/('2ª EVA'!BK$16+'3ª EVA '!BK$13),""),"")</f>
        <v/>
      </c>
      <c r="BL47" s="122"/>
      <c r="BM47" s="105" t="str">
        <f>IFERROR(IF(BM$16&gt;0,(
   MAX('2ª EVA'!BM47,'2ª EVA'!BN47)*'2ª EVA'!BM$16 +
   '3ª EVA-solo'!BM47*'3ª EVA-solo'!BM$13
)
/('2ª EVA'!BM$16+'3ª EVA '!BM$13),""),"")</f>
        <v/>
      </c>
      <c r="BN47" s="122"/>
      <c r="BO47" s="121">
        <f t="shared" ca="1" si="50"/>
        <v>0</v>
      </c>
      <c r="BP47" s="105">
        <f ca="1">IFERROR(IF(BP$16&gt;0,(
   MAX('2ª EVA'!BP47,'2ª EVA'!BQ47)*'2ª EVA'!BP$16 +
   '3ª EVA-solo'!BP47*'3ª EVA-solo'!BP$13
)
/('2ª EVA'!BP$16+'3ª EVA '!BP$13),""),"")</f>
        <v>0</v>
      </c>
      <c r="BQ47" s="122"/>
      <c r="BR47" s="105" t="str">
        <f>IFERROR(IF(BR$16&gt;0,(
   MAX('2ª EVA'!BR47,'2ª EVA'!BS47)*'2ª EVA'!BR$16 +
   '3ª EVA-solo'!BR47*'3ª EVA-solo'!BR$13
)
/('2ª EVA'!BR$16+'3ª EVA '!BR$13),""),"")</f>
        <v/>
      </c>
      <c r="BS47" s="122"/>
      <c r="BT47" s="105" t="str">
        <f>IFERROR(IF(BT$16&gt;0,(
   MAX('2ª EVA'!BT47,'2ª EVA'!BU47)*'2ª EVA'!BT$16 +
   '3ª EVA-solo'!BT47*'3ª EVA-solo'!BT$13
)
/('2ª EVA'!BT$16+'3ª EVA '!BT$13),""),"")</f>
        <v/>
      </c>
      <c r="BU47" s="122"/>
      <c r="BV47" s="105" t="str">
        <f>IFERROR(IF(BV$16&gt;0,(
   MAX('2ª EVA'!BV47,'2ª EVA'!BW47)*'2ª EVA'!BV$16 +
   '3ª EVA-solo'!BV47*'3ª EVA-solo'!BV$13
)
/('2ª EVA'!BV$16+'3ª EVA '!BV$13),""),"")</f>
        <v/>
      </c>
      <c r="BW47" s="122"/>
      <c r="BX47" s="105" t="str">
        <f>IFERROR(IF(BX$16&gt;0,(
   MAX('2ª EVA'!BX47,'2ª EVA'!BY47)*'2ª EVA'!BX$16 +
   '3ª EVA-solo'!BX47*'3ª EVA-solo'!BX$13
)
/('2ª EVA'!BX$16+'3ª EVA '!BX$13),""),"")</f>
        <v/>
      </c>
      <c r="BY47" s="122"/>
      <c r="BZ47" s="105" t="str">
        <f>IFERROR(IF(BZ$16&gt;0,(
   MAX('2ª EVA'!BZ47,'2ª EVA'!CA47)*'2ª EVA'!BZ$16 +
   '2ª EVA-solo'!BZ47*'2ª EVA-solo'!BZ$13
)
/('2ª EVA'!BZ$16+'3ª EVA '!BZ$13),""),"")</f>
        <v/>
      </c>
      <c r="CA47" s="122"/>
      <c r="CB47" s="136">
        <f t="shared" ca="1" si="51"/>
        <v>0</v>
      </c>
    </row>
    <row r="48" spans="1:80" ht="17.399999999999999">
      <c r="A48" s="65" t="str">
        <v>Alumn 28</v>
      </c>
      <c r="B48" s="121">
        <f t="shared" ca="1" si="45"/>
        <v>0</v>
      </c>
      <c r="C48" s="105">
        <f ca="1">IFERROR(IF(C$16&gt;0,(
   MAX('2ª EVA'!C48,'2ª EVA'!D48)*'2ª EVA'!C$16 +
   '3ª EVA-solo'!C48*'3ª EVA-solo'!C$13
)
/('2ª EVA'!C$16+'3ª EVA '!C$13),""),"")</f>
        <v>0</v>
      </c>
      <c r="D48" s="122"/>
      <c r="E48" s="105">
        <f ca="1">IFERROR(IF(E$16&gt;0,(
   MAX('2ª EVA'!E48,'2ª EVA'!F48)*'2ª EVA'!E$16 +
   '3ª EVA-solo'!E48*'3ª EVA-solo'!E$13
)
/('2ª EVA'!E$16+'3ª EVA '!E$13),""),"")</f>
        <v>0</v>
      </c>
      <c r="F48" s="122"/>
      <c r="G48" s="105">
        <f ca="1">IFERROR(IF(G$16&gt;0,(
   MAX('2ª EVA'!G48,'2ª EVA'!H48)*'2ª EVA'!G$16 +
   '3ª EVA-solo'!G48*'3ª EVA-solo'!G$13
)
/('2ª EVA'!G$16+'3ª EVA '!G$13),""),"")</f>
        <v>0</v>
      </c>
      <c r="H48" s="122"/>
      <c r="I48" s="105">
        <f ca="1">IFERROR(IF(I$16&gt;0,(
   MAX('2ª EVA'!I48,'2ª EVA'!J48)*'2ª EVA'!I$16 +
   '3ª EVA-solo'!I48*'3ª EVA-solo'!I$13
)
/('2ª EVA'!I$16+'3ª EVA '!I$13),""),"")</f>
        <v>0</v>
      </c>
      <c r="J48" s="122"/>
      <c r="K48" s="105">
        <f ca="1">IFERROR(IF(K$16&gt;0,(
   MAX('2ª EVA'!K48,'2ª EVA'!L48)*'2ª EVA'!K$16 +
   '3ª EVA-solo'!K48*'3ª EVA-solo'!K$13
)
/('2ª EVA'!K$16+'3ª EVA '!K$13),""),"")</f>
        <v>0</v>
      </c>
      <c r="L48" s="122"/>
      <c r="M48" s="105" t="str">
        <f>IFERROR(IF(M$16&gt;0,(
   MAX('2ª EVA'!M48,'2ª EVA'!N48)*'2ª EVA'!M$16 +
   '3ª EVA-solo'!M48*'3ª EVA-solo'!M$13
)
/('2ª EVA'!M$16+'3ª EVA '!M$13),""),"")</f>
        <v/>
      </c>
      <c r="N48" s="122"/>
      <c r="O48" s="121">
        <f t="shared" ca="1" si="46"/>
        <v>0</v>
      </c>
      <c r="P48" s="105">
        <f ca="1">IFERROR(IF(P$16&gt;0,(
   MAX('2ª EVA'!P48,'2ª EVA'!Q48)*'2ª EVA'!P$16 +
   '3ª EVA-solo'!P48*'3ª EVA-solo'!P$13
)
/('2ª EVA'!P$16+'3ª EVA '!P$13),""),"")</f>
        <v>0</v>
      </c>
      <c r="Q48" s="122"/>
      <c r="R48" s="105">
        <f ca="1">IFERROR(IF(R$16&gt;0,(
   MAX('2ª EVA'!R48,'2ª EVA'!S48)*'2ª EVA'!R$16 +
   '3ª EVA-solo'!R48*'3ª EVA-solo'!R$13
)
/('2ª EVA'!R$16+'3ª EVA '!R$13),""),"")</f>
        <v>0</v>
      </c>
      <c r="S48" s="122"/>
      <c r="T48" s="105">
        <f ca="1">IFERROR(IF(T$16&gt;0,(
   MAX('2ª EVA'!T48,'2ª EVA'!U48)*'2ª EVA'!T$16 +
   '3ª EVA-solo'!T48*'3ª EVA-solo'!T$13
)
/('2ª EVA'!T$16+'3ª EVA '!T$13),""),"")</f>
        <v>0</v>
      </c>
      <c r="U48" s="122"/>
      <c r="V48" s="105">
        <f ca="1">IFERROR(IF(V$16&gt;0,(
   MAX('2ª EVA'!V48,'2ª EVA'!W48)*'2ª EVA'!V$16 +
   '3ª EVA-solo'!V48*'3ª EVA-solo'!V$13
)
/('2ª EVA'!V$16+'3ª EVA '!V$13),""),"")</f>
        <v>0</v>
      </c>
      <c r="W48" s="122"/>
      <c r="X48" s="105">
        <f ca="1">IFERROR(IF(X$16&gt;0,(
   MAX('2ª EVA'!X48,'2ª EVA'!Y48)*'2ª EVA'!X$16 +
   '3ª EVA-solo'!X48*'3ª EVA-solo'!X$13
)
/('2ª EVA'!X$16+'3ª EVA '!X$13),""),"")</f>
        <v>0</v>
      </c>
      <c r="Y48" s="122"/>
      <c r="Z48" s="105" t="str">
        <f>IFERROR(IF(Z$16&gt;0,(
   MAX('2ª EVA'!Z48,'2ª EVA'!AA48)*'2ª EVA'!Z$16 +
   '3ª EVA-solo'!Z48*'3ª EVA-solo'!Z$13
)
/('2ª EVA'!Z$16+'3ª EVA '!Z$13),""),"")</f>
        <v/>
      </c>
      <c r="AA48" s="122"/>
      <c r="AB48" s="121">
        <f t="shared" ca="1" si="47"/>
        <v>0</v>
      </c>
      <c r="AC48" s="105">
        <f ca="1">IFERROR(IF(AC$16&gt;0,(
   MAX('2ª EVA'!AC48,'2ª EVA'!AD48)*'2ª EVA'!AC$16 +
   '3ª EVA-solo'!AC48*'3ª EVA-solo'!AC$13
)
/('2ª EVA'!AC$16+'3ª EVA '!AC$13),""),"")</f>
        <v>0</v>
      </c>
      <c r="AD48" s="122"/>
      <c r="AE48" s="105" t="str">
        <f>IFERROR(IF(AE$16&gt;0,(
   MAX('2ª EVA'!AE48,'2ª EVA'!AF48)*'2ª EVA'!AE$16 +
   '3ª EVA-solo'!AE48*'3ª EVA-solo'!AE$13
)
/('2ª EVA'!AE$16+'3ª EVA '!AE$13),""),"")</f>
        <v/>
      </c>
      <c r="AF48" s="122"/>
      <c r="AG48" s="105">
        <f ca="1">IFERROR(IF(AG$16&gt;0,(
   MAX('2ª EVA'!AG48,'2ª EVA'!AH48)*'2ª EVA'!AG$16 +
   '3ª EVA-solo'!AG48*'3ª EVA-solo'!AG$13
)
/('2ª EVA'!AG$16+'3ª EVA '!AG$13),""),"")</f>
        <v>0</v>
      </c>
      <c r="AH48" s="122"/>
      <c r="AI48" s="105">
        <f ca="1">IFERROR(IF(AI$16&gt;0,(
   MAX('2ª EVA'!AI48,'2ª EVA'!AJ48)*'2ª EVA'!AI$16 +
   '3ª EVA-solo'!AI48*'3ª EVA-solo'!AI$13
)
/('2ª EVA'!AI$16+'3ª EVA '!AI$13),""),"")</f>
        <v>0</v>
      </c>
      <c r="AJ48" s="122"/>
      <c r="AK48" s="105">
        <f ca="1">IFERROR(IF(AK$16&gt;0,(
   MAX('2ª EVA'!AK48,'2ª EVA'!AL48)*'2ª EVA'!AK$16 +
   '3ª EVA-solo'!AK48*'3ª EVA-solo'!AK$13
)
/('2ª EVA'!AK$16+'3ª EVA '!AK$13),""),"")</f>
        <v>0</v>
      </c>
      <c r="AL48" s="122"/>
      <c r="AM48" s="105" t="str">
        <f>IFERROR(IF(AM$16&gt;0,(
   MAX('2ª EVA'!AM48,'2ª EVA'!AN48)*'2ª EVA'!AM$16 +
   '3ª EVA-solo'!AM48*'3ª EVA-solo'!AM$13
)
/('2ª EVA'!AM$16+'3ª EVA '!AM$13),""),"")</f>
        <v/>
      </c>
      <c r="AN48" s="122"/>
      <c r="AO48" s="121">
        <f t="shared" ca="1" si="48"/>
        <v>0</v>
      </c>
      <c r="AP48" s="105">
        <f ca="1">IFERROR(IF(AP$16&gt;0,(
   MAX('2ª EVA'!AP48,'2ª EVA'!AQ48)*'2ª EVA'!AP$16 +
   '3ª EVA-solo'!AP48*'3ª EVA-solo'!AP$13
)
/('2ª EVA'!AP$16+'3ª EVA '!AP$13),""),"")</f>
        <v>0</v>
      </c>
      <c r="AQ48" s="122"/>
      <c r="AR48" s="105">
        <f ca="1">IFERROR(IF(AR$16&gt;0,(
   MAX('2ª EVA'!AR48,'2ª EVA'!AS48)*'2ª EVA'!AR$16 +
   '3ª EVA-solo'!AR48*'3ª EVA-solo'!AR$13
)
/('2ª EVA'!AR$16+'3ª EVA '!AR$13),""),"")</f>
        <v>0</v>
      </c>
      <c r="AS48" s="122"/>
      <c r="AT48" s="105">
        <f ca="1">IFERROR(IF(AT$16&gt;0,(
   MAX('2ª EVA'!AT48,'2ª EVA'!AU48)*'2ª EVA'!AT$16 +
   '3ª EVA-solo'!AT48*'3ª EVA-solo'!AT$13
)
/('2ª EVA'!AT$16+'3ª EVA '!AT$13),""),"")</f>
        <v>0</v>
      </c>
      <c r="AU48" s="122"/>
      <c r="AV48" s="105">
        <f ca="1">IFERROR(IF(AV$16&gt;0,(
   MAX('2ª EVA'!AV48,'2ª EVA'!AW48)*'2ª EVA'!AV$16 +
   '3ª EVA-solo'!AV48*'3ª EVA-solo'!AV$13
)
/('2ª EVA'!AV$16+'3ª EVA '!AV$13),""),"")</f>
        <v>0</v>
      </c>
      <c r="AW48" s="122"/>
      <c r="AX48" s="105">
        <f ca="1">IFERROR(IF(AX$16&gt;0,(
   MAX('2ª EVA'!AX48,'2ª EVA'!AY48)*'2ª EVA'!AX$16 +
   '3ª EVA-solo'!AX48*'3ª EVA-solo'!AX$13
)
/('2ª EVA'!AX$16+'3ª EVA '!AX$13),""),"")</f>
        <v>0</v>
      </c>
      <c r="AY48" s="122"/>
      <c r="AZ48" s="105" t="str">
        <f>IFERROR(IF(AZ$16&gt;0,(
   MAX('2ª EVA'!AZ48,'2ª EVA'!BA48)*'2ª EVA'!AZ$16 +
   '3ª EVA-solo'!AZ48*'3ª EVA-solo'!AZ$13
)
/('2ª EVA'!AZ$16+'3ª EVA '!AZ$13),""),"")</f>
        <v/>
      </c>
      <c r="BA48" s="122"/>
      <c r="BB48" s="121">
        <f t="shared" ca="1" si="49"/>
        <v>0</v>
      </c>
      <c r="BC48" s="105">
        <f ca="1">IFERROR(IF(BC$16&gt;0,(
   MAX('2ª EVA'!BC48,'2ª EVA'!BD48)*'2ª EVA'!BC$16 +
   '3ª EVA-solo'!BC48*'3ª EVA-solo'!BC$13
)
/('2ª EVA'!BC$16+'3ª EVA '!BC$13),""),"")</f>
        <v>0</v>
      </c>
      <c r="BD48" s="122"/>
      <c r="BE48" s="105">
        <f ca="1">IFERROR(IF(BE$16&gt;0,(
   MAX('2ª EVA'!BE48,'2ª EVA'!BF48)*'2ª EVA'!BE$16 +
   '3ª EVA-solo'!BE48*'3ª EVA-solo'!BE$13
)
/('2ª EVA'!BE$16+'3ª EVA '!BE$13),""),"")</f>
        <v>0</v>
      </c>
      <c r="BF48" s="122"/>
      <c r="BG48" s="105">
        <f ca="1">IFERROR(IF(BG$16&gt;0,(
   MAX('2ª EVA'!BG48,'2ª EVA'!BH48)*'2ª EVA'!BG$16 +
   '3ª EVA-solo'!BG48*'3ª EVA-solo'!BG$13
)
/('2ª EVA'!BG$16+'3ª EVA '!BG$13),""),"")</f>
        <v>0</v>
      </c>
      <c r="BH48" s="122"/>
      <c r="BI48" s="105">
        <f ca="1">IFERROR(IF(BI$16&gt;0,(
   MAX('2ª EVA'!BI48,'2ª EVA'!BJ48)*'2ª EVA'!BI$16 +
   '3ª EVA-solo'!BI48*'3ª EVA-solo'!BI$13
)
/('2ª EVA'!BI$16+'3ª EVA '!BI$13),""),"")</f>
        <v>0</v>
      </c>
      <c r="BJ48" s="122"/>
      <c r="BK48" s="105" t="str">
        <f>IFERROR(IF(BK$16&gt;0,(
   MAX('2ª EVA'!BK48,'2ª EVA'!BL48)*'2ª EVA'!BK$16 +
   '3ª EVA-solo'!BK48*'3ª EVA-solo'!BK$13
)
/('2ª EVA'!BK$16+'3ª EVA '!BK$13),""),"")</f>
        <v/>
      </c>
      <c r="BL48" s="122"/>
      <c r="BM48" s="105" t="str">
        <f>IFERROR(IF(BM$16&gt;0,(
   MAX('2ª EVA'!BM48,'2ª EVA'!BN48)*'2ª EVA'!BM$16 +
   '3ª EVA-solo'!BM48*'3ª EVA-solo'!BM$13
)
/('2ª EVA'!BM$16+'3ª EVA '!BM$13),""),"")</f>
        <v/>
      </c>
      <c r="BN48" s="122"/>
      <c r="BO48" s="121">
        <f t="shared" ca="1" si="50"/>
        <v>0</v>
      </c>
      <c r="BP48" s="105">
        <f ca="1">IFERROR(IF(BP$16&gt;0,(
   MAX('2ª EVA'!BP48,'2ª EVA'!BQ48)*'2ª EVA'!BP$16 +
   '3ª EVA-solo'!BP48*'3ª EVA-solo'!BP$13
)
/('2ª EVA'!BP$16+'3ª EVA '!BP$13),""),"")</f>
        <v>0</v>
      </c>
      <c r="BQ48" s="122"/>
      <c r="BR48" s="105" t="str">
        <f>IFERROR(IF(BR$16&gt;0,(
   MAX('2ª EVA'!BR48,'2ª EVA'!BS48)*'2ª EVA'!BR$16 +
   '3ª EVA-solo'!BR48*'3ª EVA-solo'!BR$13
)
/('2ª EVA'!BR$16+'3ª EVA '!BR$13),""),"")</f>
        <v/>
      </c>
      <c r="BS48" s="122"/>
      <c r="BT48" s="105" t="str">
        <f>IFERROR(IF(BT$16&gt;0,(
   MAX('2ª EVA'!BT48,'2ª EVA'!BU48)*'2ª EVA'!BT$16 +
   '3ª EVA-solo'!BT48*'3ª EVA-solo'!BT$13
)
/('2ª EVA'!BT$16+'3ª EVA '!BT$13),""),"")</f>
        <v/>
      </c>
      <c r="BU48" s="122"/>
      <c r="BV48" s="105" t="str">
        <f>IFERROR(IF(BV$16&gt;0,(
   MAX('2ª EVA'!BV48,'2ª EVA'!BW48)*'2ª EVA'!BV$16 +
   '3ª EVA-solo'!BV48*'3ª EVA-solo'!BV$13
)
/('2ª EVA'!BV$16+'3ª EVA '!BV$13),""),"")</f>
        <v/>
      </c>
      <c r="BW48" s="122"/>
      <c r="BX48" s="105" t="str">
        <f>IFERROR(IF(BX$16&gt;0,(
   MAX('2ª EVA'!BX48,'2ª EVA'!BY48)*'2ª EVA'!BX$16 +
   '3ª EVA-solo'!BX48*'3ª EVA-solo'!BX$13
)
/('2ª EVA'!BX$16+'3ª EVA '!BX$13),""),"")</f>
        <v/>
      </c>
      <c r="BY48" s="122"/>
      <c r="BZ48" s="105" t="str">
        <f>IFERROR(IF(BZ$16&gt;0,(
   MAX('2ª EVA'!BZ48,'2ª EVA'!CA48)*'2ª EVA'!BZ$16 +
   '2ª EVA-solo'!BZ48*'2ª EVA-solo'!BZ$13
)
/('2ª EVA'!BZ$16+'3ª EVA '!BZ$13),""),"")</f>
        <v/>
      </c>
      <c r="CA48" s="122"/>
      <c r="CB48" s="136">
        <f t="shared" ca="1" si="51"/>
        <v>0</v>
      </c>
    </row>
    <row r="49" spans="1:80" ht="17.399999999999999">
      <c r="A49" s="65" t="str">
        <v>Alumn 29</v>
      </c>
      <c r="B49" s="121">
        <f t="shared" ca="1" si="45"/>
        <v>0</v>
      </c>
      <c r="C49" s="105">
        <f ca="1">IFERROR(IF(C$16&gt;0,(
   MAX('2ª EVA'!C49,'2ª EVA'!D49)*'2ª EVA'!C$16 +
   '3ª EVA-solo'!C49*'3ª EVA-solo'!C$13
)
/('2ª EVA'!C$16+'3ª EVA '!C$13),""),"")</f>
        <v>0</v>
      </c>
      <c r="D49" s="122"/>
      <c r="E49" s="105">
        <f ca="1">IFERROR(IF(E$16&gt;0,(
   MAX('2ª EVA'!E49,'2ª EVA'!F49)*'2ª EVA'!E$16 +
   '3ª EVA-solo'!E49*'3ª EVA-solo'!E$13
)
/('2ª EVA'!E$16+'3ª EVA '!E$13),""),"")</f>
        <v>0</v>
      </c>
      <c r="F49" s="122"/>
      <c r="G49" s="105">
        <f ca="1">IFERROR(IF(G$16&gt;0,(
   MAX('2ª EVA'!G49,'2ª EVA'!H49)*'2ª EVA'!G$16 +
   '3ª EVA-solo'!G49*'3ª EVA-solo'!G$13
)
/('2ª EVA'!G$16+'3ª EVA '!G$13),""),"")</f>
        <v>0</v>
      </c>
      <c r="H49" s="122"/>
      <c r="I49" s="105">
        <f ca="1">IFERROR(IF(I$16&gt;0,(
   MAX('2ª EVA'!I49,'2ª EVA'!J49)*'2ª EVA'!I$16 +
   '3ª EVA-solo'!I49*'3ª EVA-solo'!I$13
)
/('2ª EVA'!I$16+'3ª EVA '!I$13),""),"")</f>
        <v>0</v>
      </c>
      <c r="J49" s="122"/>
      <c r="K49" s="105">
        <f ca="1">IFERROR(IF(K$16&gt;0,(
   MAX('2ª EVA'!K49,'2ª EVA'!L49)*'2ª EVA'!K$16 +
   '3ª EVA-solo'!K49*'3ª EVA-solo'!K$13
)
/('2ª EVA'!K$16+'3ª EVA '!K$13),""),"")</f>
        <v>0</v>
      </c>
      <c r="L49" s="122"/>
      <c r="M49" s="105" t="str">
        <f>IFERROR(IF(M$16&gt;0,(
   MAX('2ª EVA'!M49,'2ª EVA'!N49)*'2ª EVA'!M$16 +
   '3ª EVA-solo'!M49*'3ª EVA-solo'!M$13
)
/('2ª EVA'!M$16+'3ª EVA '!M$13),""),"")</f>
        <v/>
      </c>
      <c r="N49" s="122"/>
      <c r="O49" s="121">
        <f t="shared" ca="1" si="46"/>
        <v>0</v>
      </c>
      <c r="P49" s="105">
        <f ca="1">IFERROR(IF(P$16&gt;0,(
   MAX('2ª EVA'!P49,'2ª EVA'!Q49)*'2ª EVA'!P$16 +
   '3ª EVA-solo'!P49*'3ª EVA-solo'!P$13
)
/('2ª EVA'!P$16+'3ª EVA '!P$13),""),"")</f>
        <v>0</v>
      </c>
      <c r="Q49" s="122"/>
      <c r="R49" s="105">
        <f ca="1">IFERROR(IF(R$16&gt;0,(
   MAX('2ª EVA'!R49,'2ª EVA'!S49)*'2ª EVA'!R$16 +
   '3ª EVA-solo'!R49*'3ª EVA-solo'!R$13
)
/('2ª EVA'!R$16+'3ª EVA '!R$13),""),"")</f>
        <v>0</v>
      </c>
      <c r="S49" s="122"/>
      <c r="T49" s="105">
        <f ca="1">IFERROR(IF(T$16&gt;0,(
   MAX('2ª EVA'!T49,'2ª EVA'!U49)*'2ª EVA'!T$16 +
   '3ª EVA-solo'!T49*'3ª EVA-solo'!T$13
)
/('2ª EVA'!T$16+'3ª EVA '!T$13),""),"")</f>
        <v>0</v>
      </c>
      <c r="U49" s="122"/>
      <c r="V49" s="105">
        <f ca="1">IFERROR(IF(V$16&gt;0,(
   MAX('2ª EVA'!V49,'2ª EVA'!W49)*'2ª EVA'!V$16 +
   '3ª EVA-solo'!V49*'3ª EVA-solo'!V$13
)
/('2ª EVA'!V$16+'3ª EVA '!V$13),""),"")</f>
        <v>0</v>
      </c>
      <c r="W49" s="122"/>
      <c r="X49" s="105">
        <f ca="1">IFERROR(IF(X$16&gt;0,(
   MAX('2ª EVA'!X49,'2ª EVA'!Y49)*'2ª EVA'!X$16 +
   '3ª EVA-solo'!X49*'3ª EVA-solo'!X$13
)
/('2ª EVA'!X$16+'3ª EVA '!X$13),""),"")</f>
        <v>0</v>
      </c>
      <c r="Y49" s="122"/>
      <c r="Z49" s="105" t="str">
        <f>IFERROR(IF(Z$16&gt;0,(
   MAX('2ª EVA'!Z49,'2ª EVA'!AA49)*'2ª EVA'!Z$16 +
   '3ª EVA-solo'!Z49*'3ª EVA-solo'!Z$13
)
/('2ª EVA'!Z$16+'3ª EVA '!Z$13),""),"")</f>
        <v/>
      </c>
      <c r="AA49" s="122"/>
      <c r="AB49" s="121">
        <f t="shared" ca="1" si="47"/>
        <v>0</v>
      </c>
      <c r="AC49" s="105">
        <f ca="1">IFERROR(IF(AC$16&gt;0,(
   MAX('2ª EVA'!AC49,'2ª EVA'!AD49)*'2ª EVA'!AC$16 +
   '3ª EVA-solo'!AC49*'3ª EVA-solo'!AC$13
)
/('2ª EVA'!AC$16+'3ª EVA '!AC$13),""),"")</f>
        <v>0</v>
      </c>
      <c r="AD49" s="122"/>
      <c r="AE49" s="105" t="str">
        <f>IFERROR(IF(AE$16&gt;0,(
   MAX('2ª EVA'!AE49,'2ª EVA'!AF49)*'2ª EVA'!AE$16 +
   '3ª EVA-solo'!AE49*'3ª EVA-solo'!AE$13
)
/('2ª EVA'!AE$16+'3ª EVA '!AE$13),""),"")</f>
        <v/>
      </c>
      <c r="AF49" s="122"/>
      <c r="AG49" s="105">
        <f ca="1">IFERROR(IF(AG$16&gt;0,(
   MAX('2ª EVA'!AG49,'2ª EVA'!AH49)*'2ª EVA'!AG$16 +
   '3ª EVA-solo'!AG49*'3ª EVA-solo'!AG$13
)
/('2ª EVA'!AG$16+'3ª EVA '!AG$13),""),"")</f>
        <v>0</v>
      </c>
      <c r="AH49" s="122"/>
      <c r="AI49" s="105">
        <f ca="1">IFERROR(IF(AI$16&gt;0,(
   MAX('2ª EVA'!AI49,'2ª EVA'!AJ49)*'2ª EVA'!AI$16 +
   '3ª EVA-solo'!AI49*'3ª EVA-solo'!AI$13
)
/('2ª EVA'!AI$16+'3ª EVA '!AI$13),""),"")</f>
        <v>0</v>
      </c>
      <c r="AJ49" s="122"/>
      <c r="AK49" s="105">
        <f ca="1">IFERROR(IF(AK$16&gt;0,(
   MAX('2ª EVA'!AK49,'2ª EVA'!AL49)*'2ª EVA'!AK$16 +
   '3ª EVA-solo'!AK49*'3ª EVA-solo'!AK$13
)
/('2ª EVA'!AK$16+'3ª EVA '!AK$13),""),"")</f>
        <v>0</v>
      </c>
      <c r="AL49" s="122"/>
      <c r="AM49" s="105" t="str">
        <f>IFERROR(IF(AM$16&gt;0,(
   MAX('2ª EVA'!AM49,'2ª EVA'!AN49)*'2ª EVA'!AM$16 +
   '3ª EVA-solo'!AM49*'3ª EVA-solo'!AM$13
)
/('2ª EVA'!AM$16+'3ª EVA '!AM$13),""),"")</f>
        <v/>
      </c>
      <c r="AN49" s="122"/>
      <c r="AO49" s="121">
        <f t="shared" ca="1" si="48"/>
        <v>0</v>
      </c>
      <c r="AP49" s="105">
        <f ca="1">IFERROR(IF(AP$16&gt;0,(
   MAX('2ª EVA'!AP49,'2ª EVA'!AQ49)*'2ª EVA'!AP$16 +
   '3ª EVA-solo'!AP49*'3ª EVA-solo'!AP$13
)
/('2ª EVA'!AP$16+'3ª EVA '!AP$13),""),"")</f>
        <v>0</v>
      </c>
      <c r="AQ49" s="122"/>
      <c r="AR49" s="105">
        <f ca="1">IFERROR(IF(AR$16&gt;0,(
   MAX('2ª EVA'!AR49,'2ª EVA'!AS49)*'2ª EVA'!AR$16 +
   '3ª EVA-solo'!AR49*'3ª EVA-solo'!AR$13
)
/('2ª EVA'!AR$16+'3ª EVA '!AR$13),""),"")</f>
        <v>0</v>
      </c>
      <c r="AS49" s="122"/>
      <c r="AT49" s="105">
        <f ca="1">IFERROR(IF(AT$16&gt;0,(
   MAX('2ª EVA'!AT49,'2ª EVA'!AU49)*'2ª EVA'!AT$16 +
   '3ª EVA-solo'!AT49*'3ª EVA-solo'!AT$13
)
/('2ª EVA'!AT$16+'3ª EVA '!AT$13),""),"")</f>
        <v>0</v>
      </c>
      <c r="AU49" s="122"/>
      <c r="AV49" s="105">
        <f ca="1">IFERROR(IF(AV$16&gt;0,(
   MAX('2ª EVA'!AV49,'2ª EVA'!AW49)*'2ª EVA'!AV$16 +
   '3ª EVA-solo'!AV49*'3ª EVA-solo'!AV$13
)
/('2ª EVA'!AV$16+'3ª EVA '!AV$13),""),"")</f>
        <v>0</v>
      </c>
      <c r="AW49" s="122"/>
      <c r="AX49" s="105">
        <f ca="1">IFERROR(IF(AX$16&gt;0,(
   MAX('2ª EVA'!AX49,'2ª EVA'!AY49)*'2ª EVA'!AX$16 +
   '3ª EVA-solo'!AX49*'3ª EVA-solo'!AX$13
)
/('2ª EVA'!AX$16+'3ª EVA '!AX$13),""),"")</f>
        <v>0</v>
      </c>
      <c r="AY49" s="122"/>
      <c r="AZ49" s="105" t="str">
        <f>IFERROR(IF(AZ$16&gt;0,(
   MAX('2ª EVA'!AZ49,'2ª EVA'!BA49)*'2ª EVA'!AZ$16 +
   '3ª EVA-solo'!AZ49*'3ª EVA-solo'!AZ$13
)
/('2ª EVA'!AZ$16+'3ª EVA '!AZ$13),""),"")</f>
        <v/>
      </c>
      <c r="BA49" s="122"/>
      <c r="BB49" s="121">
        <f t="shared" ca="1" si="49"/>
        <v>0</v>
      </c>
      <c r="BC49" s="105">
        <f ca="1">IFERROR(IF(BC$16&gt;0,(
   MAX('2ª EVA'!BC49,'2ª EVA'!BD49)*'2ª EVA'!BC$16 +
   '3ª EVA-solo'!BC49*'3ª EVA-solo'!BC$13
)
/('2ª EVA'!BC$16+'3ª EVA '!BC$13),""),"")</f>
        <v>0</v>
      </c>
      <c r="BD49" s="122"/>
      <c r="BE49" s="105">
        <f ca="1">IFERROR(IF(BE$16&gt;0,(
   MAX('2ª EVA'!BE49,'2ª EVA'!BF49)*'2ª EVA'!BE$16 +
   '3ª EVA-solo'!BE49*'3ª EVA-solo'!BE$13
)
/('2ª EVA'!BE$16+'3ª EVA '!BE$13),""),"")</f>
        <v>0</v>
      </c>
      <c r="BF49" s="122"/>
      <c r="BG49" s="105">
        <f ca="1">IFERROR(IF(BG$16&gt;0,(
   MAX('2ª EVA'!BG49,'2ª EVA'!BH49)*'2ª EVA'!BG$16 +
   '3ª EVA-solo'!BG49*'3ª EVA-solo'!BG$13
)
/('2ª EVA'!BG$16+'3ª EVA '!BG$13),""),"")</f>
        <v>0</v>
      </c>
      <c r="BH49" s="122"/>
      <c r="BI49" s="105">
        <f ca="1">IFERROR(IF(BI$16&gt;0,(
   MAX('2ª EVA'!BI49,'2ª EVA'!BJ49)*'2ª EVA'!BI$16 +
   '3ª EVA-solo'!BI49*'3ª EVA-solo'!BI$13
)
/('2ª EVA'!BI$16+'3ª EVA '!BI$13),""),"")</f>
        <v>0</v>
      </c>
      <c r="BJ49" s="122"/>
      <c r="BK49" s="105" t="str">
        <f>IFERROR(IF(BK$16&gt;0,(
   MAX('2ª EVA'!BK49,'2ª EVA'!BL49)*'2ª EVA'!BK$16 +
   '3ª EVA-solo'!BK49*'3ª EVA-solo'!BK$13
)
/('2ª EVA'!BK$16+'3ª EVA '!BK$13),""),"")</f>
        <v/>
      </c>
      <c r="BL49" s="122"/>
      <c r="BM49" s="105" t="str">
        <f>IFERROR(IF(BM$16&gt;0,(
   MAX('2ª EVA'!BM49,'2ª EVA'!BN49)*'2ª EVA'!BM$16 +
   '3ª EVA-solo'!BM49*'3ª EVA-solo'!BM$13
)
/('2ª EVA'!BM$16+'3ª EVA '!BM$13),""),"")</f>
        <v/>
      </c>
      <c r="BN49" s="122"/>
      <c r="BO49" s="121">
        <f t="shared" ca="1" si="50"/>
        <v>0</v>
      </c>
      <c r="BP49" s="105">
        <f ca="1">IFERROR(IF(BP$16&gt;0,(
   MAX('2ª EVA'!BP49,'2ª EVA'!BQ49)*'2ª EVA'!BP$16 +
   '3ª EVA-solo'!BP49*'3ª EVA-solo'!BP$13
)
/('2ª EVA'!BP$16+'3ª EVA '!BP$13),""),"")</f>
        <v>0</v>
      </c>
      <c r="BQ49" s="122"/>
      <c r="BR49" s="105" t="str">
        <f>IFERROR(IF(BR$16&gt;0,(
   MAX('2ª EVA'!BR49,'2ª EVA'!BS49)*'2ª EVA'!BR$16 +
   '3ª EVA-solo'!BR49*'3ª EVA-solo'!BR$13
)
/('2ª EVA'!BR$16+'3ª EVA '!BR$13),""),"")</f>
        <v/>
      </c>
      <c r="BS49" s="122"/>
      <c r="BT49" s="105" t="str">
        <f>IFERROR(IF(BT$16&gt;0,(
   MAX('2ª EVA'!BT49,'2ª EVA'!BU49)*'2ª EVA'!BT$16 +
   '3ª EVA-solo'!BT49*'3ª EVA-solo'!BT$13
)
/('2ª EVA'!BT$16+'3ª EVA '!BT$13),""),"")</f>
        <v/>
      </c>
      <c r="BU49" s="122"/>
      <c r="BV49" s="105" t="str">
        <f>IFERROR(IF(BV$16&gt;0,(
   MAX('2ª EVA'!BV49,'2ª EVA'!BW49)*'2ª EVA'!BV$16 +
   '3ª EVA-solo'!BV49*'3ª EVA-solo'!BV$13
)
/('2ª EVA'!BV$16+'3ª EVA '!BV$13),""),"")</f>
        <v/>
      </c>
      <c r="BW49" s="122"/>
      <c r="BX49" s="105" t="str">
        <f>IFERROR(IF(BX$16&gt;0,(
   MAX('2ª EVA'!BX49,'2ª EVA'!BY49)*'2ª EVA'!BX$16 +
   '3ª EVA-solo'!BX49*'3ª EVA-solo'!BX$13
)
/('2ª EVA'!BX$16+'3ª EVA '!BX$13),""),"")</f>
        <v/>
      </c>
      <c r="BY49" s="122"/>
      <c r="BZ49" s="105" t="str">
        <f>IFERROR(IF(BZ$16&gt;0,(
   MAX('2ª EVA'!BZ49,'2ª EVA'!CA49)*'2ª EVA'!BZ$16 +
   '2ª EVA-solo'!BZ49*'2ª EVA-solo'!BZ$13
)
/('2ª EVA'!BZ$16+'3ª EVA '!BZ$13),""),"")</f>
        <v/>
      </c>
      <c r="CA49" s="122"/>
      <c r="CB49" s="136">
        <f t="shared" ca="1" si="51"/>
        <v>0</v>
      </c>
    </row>
    <row r="50" spans="1:80" ht="17.399999999999999">
      <c r="A50" s="65" t="str">
        <v>Alumn 30</v>
      </c>
      <c r="B50" s="121">
        <f t="shared" ca="1" si="45"/>
        <v>0</v>
      </c>
      <c r="C50" s="105">
        <f ca="1">IFERROR(IF(C$16&gt;0,(
   MAX('2ª EVA'!C50,'2ª EVA'!D50)*'2ª EVA'!C$16 +
   '3ª EVA-solo'!C50*'3ª EVA-solo'!C$13
)
/('2ª EVA'!C$16+'3ª EVA '!C$13),""),"")</f>
        <v>0</v>
      </c>
      <c r="D50" s="122"/>
      <c r="E50" s="105">
        <f ca="1">IFERROR(IF(E$16&gt;0,(
   MAX('2ª EVA'!E50,'2ª EVA'!F50)*'2ª EVA'!E$16 +
   '3ª EVA-solo'!E50*'3ª EVA-solo'!E$13
)
/('2ª EVA'!E$16+'3ª EVA '!E$13),""),"")</f>
        <v>0</v>
      </c>
      <c r="F50" s="122"/>
      <c r="G50" s="105">
        <f ca="1">IFERROR(IF(G$16&gt;0,(
   MAX('2ª EVA'!G50,'2ª EVA'!H50)*'2ª EVA'!G$16 +
   '3ª EVA-solo'!G50*'3ª EVA-solo'!G$13
)
/('2ª EVA'!G$16+'3ª EVA '!G$13),""),"")</f>
        <v>0</v>
      </c>
      <c r="H50" s="122"/>
      <c r="I50" s="105">
        <f ca="1">IFERROR(IF(I$16&gt;0,(
   MAX('2ª EVA'!I50,'2ª EVA'!J50)*'2ª EVA'!I$16 +
   '3ª EVA-solo'!I50*'3ª EVA-solo'!I$13
)
/('2ª EVA'!I$16+'3ª EVA '!I$13),""),"")</f>
        <v>0</v>
      </c>
      <c r="J50" s="122"/>
      <c r="K50" s="105">
        <f ca="1">IFERROR(IF(K$16&gt;0,(
   MAX('2ª EVA'!K50,'2ª EVA'!L50)*'2ª EVA'!K$16 +
   '3ª EVA-solo'!K50*'3ª EVA-solo'!K$13
)
/('2ª EVA'!K$16+'3ª EVA '!K$13),""),"")</f>
        <v>0</v>
      </c>
      <c r="L50" s="122"/>
      <c r="M50" s="105" t="str">
        <f>IFERROR(IF(M$16&gt;0,(
   MAX('2ª EVA'!M50,'2ª EVA'!N50)*'2ª EVA'!M$16 +
   '3ª EVA-solo'!M50*'3ª EVA-solo'!M$13
)
/('2ª EVA'!M$16+'3ª EVA '!M$13),""),"")</f>
        <v/>
      </c>
      <c r="N50" s="122"/>
      <c r="O50" s="121">
        <f t="shared" ca="1" si="46"/>
        <v>0</v>
      </c>
      <c r="P50" s="105">
        <f ca="1">IFERROR(IF(P$16&gt;0,(
   MAX('2ª EVA'!P50,'2ª EVA'!Q50)*'2ª EVA'!P$16 +
   '3ª EVA-solo'!P50*'3ª EVA-solo'!P$13
)
/('2ª EVA'!P$16+'3ª EVA '!P$13),""),"")</f>
        <v>0</v>
      </c>
      <c r="Q50" s="122"/>
      <c r="R50" s="105">
        <f ca="1">IFERROR(IF(R$16&gt;0,(
   MAX('2ª EVA'!R50,'2ª EVA'!S50)*'2ª EVA'!R$16 +
   '3ª EVA-solo'!R50*'3ª EVA-solo'!R$13
)
/('2ª EVA'!R$16+'3ª EVA '!R$13),""),"")</f>
        <v>0</v>
      </c>
      <c r="S50" s="122"/>
      <c r="T50" s="105">
        <f ca="1">IFERROR(IF(T$16&gt;0,(
   MAX('2ª EVA'!T50,'2ª EVA'!U50)*'2ª EVA'!T$16 +
   '3ª EVA-solo'!T50*'3ª EVA-solo'!T$13
)
/('2ª EVA'!T$16+'3ª EVA '!T$13),""),"")</f>
        <v>0</v>
      </c>
      <c r="U50" s="122"/>
      <c r="V50" s="105">
        <f ca="1">IFERROR(IF(V$16&gt;0,(
   MAX('2ª EVA'!V50,'2ª EVA'!W50)*'2ª EVA'!V$16 +
   '3ª EVA-solo'!V50*'3ª EVA-solo'!V$13
)
/('2ª EVA'!V$16+'3ª EVA '!V$13),""),"")</f>
        <v>0</v>
      </c>
      <c r="W50" s="122"/>
      <c r="X50" s="105">
        <f ca="1">IFERROR(IF(X$16&gt;0,(
   MAX('2ª EVA'!X50,'2ª EVA'!Y50)*'2ª EVA'!X$16 +
   '3ª EVA-solo'!X50*'3ª EVA-solo'!X$13
)
/('2ª EVA'!X$16+'3ª EVA '!X$13),""),"")</f>
        <v>0</v>
      </c>
      <c r="Y50" s="122"/>
      <c r="Z50" s="105" t="str">
        <f>IFERROR(IF(Z$16&gt;0,(
   MAX('2ª EVA'!Z50,'2ª EVA'!AA50)*'2ª EVA'!Z$16 +
   '3ª EVA-solo'!Z50*'3ª EVA-solo'!Z$13
)
/('2ª EVA'!Z$16+'3ª EVA '!Z$13),""),"")</f>
        <v/>
      </c>
      <c r="AA50" s="122"/>
      <c r="AB50" s="121">
        <f t="shared" ca="1" si="47"/>
        <v>0</v>
      </c>
      <c r="AC50" s="105">
        <f ca="1">IFERROR(IF(AC$16&gt;0,(
   MAX('2ª EVA'!AC50,'2ª EVA'!AD50)*'2ª EVA'!AC$16 +
   '3ª EVA-solo'!AC50*'3ª EVA-solo'!AC$13
)
/('2ª EVA'!AC$16+'3ª EVA '!AC$13),""),"")</f>
        <v>0</v>
      </c>
      <c r="AD50" s="122"/>
      <c r="AE50" s="105" t="str">
        <f>IFERROR(IF(AE$16&gt;0,(
   MAX('2ª EVA'!AE50,'2ª EVA'!AF50)*'2ª EVA'!AE$16 +
   '3ª EVA-solo'!AE50*'3ª EVA-solo'!AE$13
)
/('2ª EVA'!AE$16+'3ª EVA '!AE$13),""),"")</f>
        <v/>
      </c>
      <c r="AF50" s="122"/>
      <c r="AG50" s="105">
        <f ca="1">IFERROR(IF(AG$16&gt;0,(
   MAX('2ª EVA'!AG50,'2ª EVA'!AH50)*'2ª EVA'!AG$16 +
   '3ª EVA-solo'!AG50*'3ª EVA-solo'!AG$13
)
/('2ª EVA'!AG$16+'3ª EVA '!AG$13),""),"")</f>
        <v>0</v>
      </c>
      <c r="AH50" s="122"/>
      <c r="AI50" s="105">
        <f ca="1">IFERROR(IF(AI$16&gt;0,(
   MAX('2ª EVA'!AI50,'2ª EVA'!AJ50)*'2ª EVA'!AI$16 +
   '3ª EVA-solo'!AI50*'3ª EVA-solo'!AI$13
)
/('2ª EVA'!AI$16+'3ª EVA '!AI$13),""),"")</f>
        <v>0</v>
      </c>
      <c r="AJ50" s="122"/>
      <c r="AK50" s="105">
        <f ca="1">IFERROR(IF(AK$16&gt;0,(
   MAX('2ª EVA'!AK50,'2ª EVA'!AL50)*'2ª EVA'!AK$16 +
   '3ª EVA-solo'!AK50*'3ª EVA-solo'!AK$13
)
/('2ª EVA'!AK$16+'3ª EVA '!AK$13),""),"")</f>
        <v>0</v>
      </c>
      <c r="AL50" s="122"/>
      <c r="AM50" s="105" t="str">
        <f>IFERROR(IF(AM$16&gt;0,(
   MAX('2ª EVA'!AM50,'2ª EVA'!AN50)*'2ª EVA'!AM$16 +
   '3ª EVA-solo'!AM50*'3ª EVA-solo'!AM$13
)
/('2ª EVA'!AM$16+'3ª EVA '!AM$13),""),"")</f>
        <v/>
      </c>
      <c r="AN50" s="122"/>
      <c r="AO50" s="121">
        <f t="shared" ca="1" si="48"/>
        <v>0</v>
      </c>
      <c r="AP50" s="105">
        <f ca="1">IFERROR(IF(AP$16&gt;0,(
   MAX('2ª EVA'!AP50,'2ª EVA'!AQ50)*'2ª EVA'!AP$16 +
   '3ª EVA-solo'!AP50*'3ª EVA-solo'!AP$13
)
/('2ª EVA'!AP$16+'3ª EVA '!AP$13),""),"")</f>
        <v>0</v>
      </c>
      <c r="AQ50" s="122"/>
      <c r="AR50" s="105">
        <f ca="1">IFERROR(IF(AR$16&gt;0,(
   MAX('2ª EVA'!AR50,'2ª EVA'!AS50)*'2ª EVA'!AR$16 +
   '3ª EVA-solo'!AR50*'3ª EVA-solo'!AR$13
)
/('2ª EVA'!AR$16+'3ª EVA '!AR$13),""),"")</f>
        <v>0</v>
      </c>
      <c r="AS50" s="122"/>
      <c r="AT50" s="105">
        <f ca="1">IFERROR(IF(AT$16&gt;0,(
   MAX('2ª EVA'!AT50,'2ª EVA'!AU50)*'2ª EVA'!AT$16 +
   '3ª EVA-solo'!AT50*'3ª EVA-solo'!AT$13
)
/('2ª EVA'!AT$16+'3ª EVA '!AT$13),""),"")</f>
        <v>0</v>
      </c>
      <c r="AU50" s="122"/>
      <c r="AV50" s="105">
        <f ca="1">IFERROR(IF(AV$16&gt;0,(
   MAX('2ª EVA'!AV50,'2ª EVA'!AW50)*'2ª EVA'!AV$16 +
   '3ª EVA-solo'!AV50*'3ª EVA-solo'!AV$13
)
/('2ª EVA'!AV$16+'3ª EVA '!AV$13),""),"")</f>
        <v>0</v>
      </c>
      <c r="AW50" s="122"/>
      <c r="AX50" s="105">
        <f ca="1">IFERROR(IF(AX$16&gt;0,(
   MAX('2ª EVA'!AX50,'2ª EVA'!AY50)*'2ª EVA'!AX$16 +
   '3ª EVA-solo'!AX50*'3ª EVA-solo'!AX$13
)
/('2ª EVA'!AX$16+'3ª EVA '!AX$13),""),"")</f>
        <v>0</v>
      </c>
      <c r="AY50" s="122"/>
      <c r="AZ50" s="105" t="str">
        <f>IFERROR(IF(AZ$16&gt;0,(
   MAX('2ª EVA'!AZ50,'2ª EVA'!BA50)*'2ª EVA'!AZ$16 +
   '3ª EVA-solo'!AZ50*'3ª EVA-solo'!AZ$13
)
/('2ª EVA'!AZ$16+'3ª EVA '!AZ$13),""),"")</f>
        <v/>
      </c>
      <c r="BA50" s="122"/>
      <c r="BB50" s="121">
        <f t="shared" ca="1" si="49"/>
        <v>0</v>
      </c>
      <c r="BC50" s="105">
        <f ca="1">IFERROR(IF(BC$16&gt;0,(
   MAX('2ª EVA'!BC50,'2ª EVA'!BD50)*'2ª EVA'!BC$16 +
   '3ª EVA-solo'!BC50*'3ª EVA-solo'!BC$13
)
/('2ª EVA'!BC$16+'3ª EVA '!BC$13),""),"")</f>
        <v>0</v>
      </c>
      <c r="BD50" s="122"/>
      <c r="BE50" s="105">
        <f ca="1">IFERROR(IF(BE$16&gt;0,(
   MAX('2ª EVA'!BE50,'2ª EVA'!BF50)*'2ª EVA'!BE$16 +
   '3ª EVA-solo'!BE50*'3ª EVA-solo'!BE$13
)
/('2ª EVA'!BE$16+'3ª EVA '!BE$13),""),"")</f>
        <v>0</v>
      </c>
      <c r="BF50" s="122"/>
      <c r="BG50" s="105">
        <f ca="1">IFERROR(IF(BG$16&gt;0,(
   MAX('2ª EVA'!BG50,'2ª EVA'!BH50)*'2ª EVA'!BG$16 +
   '3ª EVA-solo'!BG50*'3ª EVA-solo'!BG$13
)
/('2ª EVA'!BG$16+'3ª EVA '!BG$13),""),"")</f>
        <v>0</v>
      </c>
      <c r="BH50" s="122"/>
      <c r="BI50" s="105">
        <f ca="1">IFERROR(IF(BI$16&gt;0,(
   MAX('2ª EVA'!BI50,'2ª EVA'!BJ50)*'2ª EVA'!BI$16 +
   '3ª EVA-solo'!BI50*'3ª EVA-solo'!BI$13
)
/('2ª EVA'!BI$16+'3ª EVA '!BI$13),""),"")</f>
        <v>0</v>
      </c>
      <c r="BJ50" s="122"/>
      <c r="BK50" s="105" t="str">
        <f>IFERROR(IF(BK$16&gt;0,(
   MAX('2ª EVA'!BK50,'2ª EVA'!BL50)*'2ª EVA'!BK$16 +
   '3ª EVA-solo'!BK50*'3ª EVA-solo'!BK$13
)
/('2ª EVA'!BK$16+'3ª EVA '!BK$13),""),"")</f>
        <v/>
      </c>
      <c r="BL50" s="122"/>
      <c r="BM50" s="105" t="str">
        <f>IFERROR(IF(BM$16&gt;0,(
   MAX('2ª EVA'!BM50,'2ª EVA'!BN50)*'2ª EVA'!BM$16 +
   '3ª EVA-solo'!BM50*'3ª EVA-solo'!BM$13
)
/('2ª EVA'!BM$16+'3ª EVA '!BM$13),""),"")</f>
        <v/>
      </c>
      <c r="BN50" s="122"/>
      <c r="BO50" s="121">
        <f t="shared" ca="1" si="50"/>
        <v>0</v>
      </c>
      <c r="BP50" s="105">
        <f ca="1">IFERROR(IF(BP$16&gt;0,(
   MAX('2ª EVA'!BP50,'2ª EVA'!BQ50)*'2ª EVA'!BP$16 +
   '3ª EVA-solo'!BP50*'3ª EVA-solo'!BP$13
)
/('2ª EVA'!BP$16+'3ª EVA '!BP$13),""),"")</f>
        <v>0</v>
      </c>
      <c r="BQ50" s="122"/>
      <c r="BR50" s="105" t="str">
        <f>IFERROR(IF(BR$16&gt;0,(
   MAX('2ª EVA'!BR50,'2ª EVA'!BS50)*'2ª EVA'!BR$16 +
   '3ª EVA-solo'!BR50*'3ª EVA-solo'!BR$13
)
/('2ª EVA'!BR$16+'3ª EVA '!BR$13),""),"")</f>
        <v/>
      </c>
      <c r="BS50" s="122"/>
      <c r="BT50" s="105" t="str">
        <f>IFERROR(IF(BT$16&gt;0,(
   MAX('2ª EVA'!BT50,'2ª EVA'!BU50)*'2ª EVA'!BT$16 +
   '3ª EVA-solo'!BT50*'3ª EVA-solo'!BT$13
)
/('2ª EVA'!BT$16+'3ª EVA '!BT$13),""),"")</f>
        <v/>
      </c>
      <c r="BU50" s="122"/>
      <c r="BV50" s="105" t="str">
        <f>IFERROR(IF(BV$16&gt;0,(
   MAX('2ª EVA'!BV50,'2ª EVA'!BW50)*'2ª EVA'!BV$16 +
   '3ª EVA-solo'!BV50*'3ª EVA-solo'!BV$13
)
/('2ª EVA'!BV$16+'3ª EVA '!BV$13),""),"")</f>
        <v/>
      </c>
      <c r="BW50" s="122"/>
      <c r="BX50" s="105" t="str">
        <f>IFERROR(IF(BX$16&gt;0,(
   MAX('2ª EVA'!BX50,'2ª EVA'!BY50)*'2ª EVA'!BX$16 +
   '3ª EVA-solo'!BX50*'3ª EVA-solo'!BX$13
)
/('2ª EVA'!BX$16+'3ª EVA '!BX$13),""),"")</f>
        <v/>
      </c>
      <c r="BY50" s="122"/>
      <c r="BZ50" s="105" t="str">
        <f>IFERROR(IF(BZ$16&gt;0,(
   MAX('2ª EVA'!BZ50,'2ª EVA'!CA50)*'2ª EVA'!BZ$16 +
   '2ª EVA-solo'!BZ50*'2ª EVA-solo'!BZ$13
)
/('2ª EVA'!BZ$16+'3ª EVA '!BZ$13),""),"")</f>
        <v/>
      </c>
      <c r="CA50" s="122"/>
      <c r="CB50" s="136">
        <f t="shared" ca="1" si="51"/>
        <v>0</v>
      </c>
    </row>
    <row r="51" spans="1:80" ht="17.399999999999999">
      <c r="A51" s="65" t="str">
        <v>Alumn 31</v>
      </c>
      <c r="B51" s="121">
        <f t="shared" ca="1" si="45"/>
        <v>0</v>
      </c>
      <c r="C51" s="105">
        <f ca="1">IFERROR(IF(C$16&gt;0,(
   MAX('2ª EVA'!C51,'2ª EVA'!D51)*'2ª EVA'!C$16 +
   '3ª EVA-solo'!C51*'3ª EVA-solo'!C$13
)
/('2ª EVA'!C$16+'3ª EVA '!C$13),""),"")</f>
        <v>0</v>
      </c>
      <c r="D51" s="122"/>
      <c r="E51" s="105">
        <f ca="1">IFERROR(IF(E$16&gt;0,(
   MAX('2ª EVA'!E51,'2ª EVA'!F51)*'2ª EVA'!E$16 +
   '3ª EVA-solo'!E51*'3ª EVA-solo'!E$13
)
/('2ª EVA'!E$16+'3ª EVA '!E$13),""),"")</f>
        <v>0</v>
      </c>
      <c r="F51" s="122"/>
      <c r="G51" s="105">
        <f ca="1">IFERROR(IF(G$16&gt;0,(
   MAX('2ª EVA'!G51,'2ª EVA'!H51)*'2ª EVA'!G$16 +
   '3ª EVA-solo'!G51*'3ª EVA-solo'!G$13
)
/('2ª EVA'!G$16+'3ª EVA '!G$13),""),"")</f>
        <v>0</v>
      </c>
      <c r="H51" s="122"/>
      <c r="I51" s="105">
        <f ca="1">IFERROR(IF(I$16&gt;0,(
   MAX('2ª EVA'!I51,'2ª EVA'!J51)*'2ª EVA'!I$16 +
   '3ª EVA-solo'!I51*'3ª EVA-solo'!I$13
)
/('2ª EVA'!I$16+'3ª EVA '!I$13),""),"")</f>
        <v>0</v>
      </c>
      <c r="J51" s="122"/>
      <c r="K51" s="105">
        <f ca="1">IFERROR(IF(K$16&gt;0,(
   MAX('2ª EVA'!K51,'2ª EVA'!L51)*'2ª EVA'!K$16 +
   '3ª EVA-solo'!K51*'3ª EVA-solo'!K$13
)
/('2ª EVA'!K$16+'3ª EVA '!K$13),""),"")</f>
        <v>0</v>
      </c>
      <c r="L51" s="122"/>
      <c r="M51" s="105" t="str">
        <f>IFERROR(IF(M$16&gt;0,(
   MAX('2ª EVA'!M51,'2ª EVA'!N51)*'2ª EVA'!M$16 +
   '3ª EVA-solo'!M51*'3ª EVA-solo'!M$13
)
/('2ª EVA'!M$16+'3ª EVA '!M$13),""),"")</f>
        <v/>
      </c>
      <c r="N51" s="122"/>
      <c r="O51" s="121">
        <f t="shared" ca="1" si="46"/>
        <v>0</v>
      </c>
      <c r="P51" s="105">
        <f ca="1">IFERROR(IF(P$16&gt;0,(
   MAX('2ª EVA'!P51,'2ª EVA'!Q51)*'2ª EVA'!P$16 +
   '3ª EVA-solo'!P51*'3ª EVA-solo'!P$13
)
/('2ª EVA'!P$16+'3ª EVA '!P$13),""),"")</f>
        <v>0</v>
      </c>
      <c r="Q51" s="122"/>
      <c r="R51" s="105">
        <f ca="1">IFERROR(IF(R$16&gt;0,(
   MAX('2ª EVA'!R51,'2ª EVA'!S51)*'2ª EVA'!R$16 +
   '3ª EVA-solo'!R51*'3ª EVA-solo'!R$13
)
/('2ª EVA'!R$16+'3ª EVA '!R$13),""),"")</f>
        <v>0</v>
      </c>
      <c r="S51" s="122"/>
      <c r="T51" s="105">
        <f ca="1">IFERROR(IF(T$16&gt;0,(
   MAX('2ª EVA'!T51,'2ª EVA'!U51)*'2ª EVA'!T$16 +
   '3ª EVA-solo'!T51*'3ª EVA-solo'!T$13
)
/('2ª EVA'!T$16+'3ª EVA '!T$13),""),"")</f>
        <v>0</v>
      </c>
      <c r="U51" s="122"/>
      <c r="V51" s="105">
        <f ca="1">IFERROR(IF(V$16&gt;0,(
   MAX('2ª EVA'!V51,'2ª EVA'!W51)*'2ª EVA'!V$16 +
   '3ª EVA-solo'!V51*'3ª EVA-solo'!V$13
)
/('2ª EVA'!V$16+'3ª EVA '!V$13),""),"")</f>
        <v>0</v>
      </c>
      <c r="W51" s="122"/>
      <c r="X51" s="105">
        <f ca="1">IFERROR(IF(X$16&gt;0,(
   MAX('2ª EVA'!X51,'2ª EVA'!Y51)*'2ª EVA'!X$16 +
   '3ª EVA-solo'!X51*'3ª EVA-solo'!X$13
)
/('2ª EVA'!X$16+'3ª EVA '!X$13),""),"")</f>
        <v>0</v>
      </c>
      <c r="Y51" s="122"/>
      <c r="Z51" s="105" t="str">
        <f>IFERROR(IF(Z$16&gt;0,(
   MAX('2ª EVA'!Z51,'2ª EVA'!AA51)*'2ª EVA'!Z$16 +
   '3ª EVA-solo'!Z51*'3ª EVA-solo'!Z$13
)
/('2ª EVA'!Z$16+'3ª EVA '!Z$13),""),"")</f>
        <v/>
      </c>
      <c r="AA51" s="122"/>
      <c r="AB51" s="121">
        <f t="shared" ca="1" si="47"/>
        <v>0</v>
      </c>
      <c r="AC51" s="105">
        <f ca="1">IFERROR(IF(AC$16&gt;0,(
   MAX('2ª EVA'!AC51,'2ª EVA'!AD51)*'2ª EVA'!AC$16 +
   '3ª EVA-solo'!AC51*'3ª EVA-solo'!AC$13
)
/('2ª EVA'!AC$16+'3ª EVA '!AC$13),""),"")</f>
        <v>0</v>
      </c>
      <c r="AD51" s="122"/>
      <c r="AE51" s="105" t="str">
        <f>IFERROR(IF(AE$16&gt;0,(
   MAX('2ª EVA'!AE51,'2ª EVA'!AF51)*'2ª EVA'!AE$16 +
   '3ª EVA-solo'!AE51*'3ª EVA-solo'!AE$13
)
/('2ª EVA'!AE$16+'3ª EVA '!AE$13),""),"")</f>
        <v/>
      </c>
      <c r="AF51" s="122"/>
      <c r="AG51" s="105">
        <f ca="1">IFERROR(IF(AG$16&gt;0,(
   MAX('2ª EVA'!AG51,'2ª EVA'!AH51)*'2ª EVA'!AG$16 +
   '3ª EVA-solo'!AG51*'3ª EVA-solo'!AG$13
)
/('2ª EVA'!AG$16+'3ª EVA '!AG$13),""),"")</f>
        <v>0</v>
      </c>
      <c r="AH51" s="122"/>
      <c r="AI51" s="105">
        <f ca="1">IFERROR(IF(AI$16&gt;0,(
   MAX('2ª EVA'!AI51,'2ª EVA'!AJ51)*'2ª EVA'!AI$16 +
   '3ª EVA-solo'!AI51*'3ª EVA-solo'!AI$13
)
/('2ª EVA'!AI$16+'3ª EVA '!AI$13),""),"")</f>
        <v>0</v>
      </c>
      <c r="AJ51" s="122"/>
      <c r="AK51" s="105">
        <f ca="1">IFERROR(IF(AK$16&gt;0,(
   MAX('2ª EVA'!AK51,'2ª EVA'!AL51)*'2ª EVA'!AK$16 +
   '3ª EVA-solo'!AK51*'3ª EVA-solo'!AK$13
)
/('2ª EVA'!AK$16+'3ª EVA '!AK$13),""),"")</f>
        <v>0</v>
      </c>
      <c r="AL51" s="122"/>
      <c r="AM51" s="105" t="str">
        <f>IFERROR(IF(AM$16&gt;0,(
   MAX('2ª EVA'!AM51,'2ª EVA'!AN51)*'2ª EVA'!AM$16 +
   '3ª EVA-solo'!AM51*'3ª EVA-solo'!AM$13
)
/('2ª EVA'!AM$16+'3ª EVA '!AM$13),""),"")</f>
        <v/>
      </c>
      <c r="AN51" s="122"/>
      <c r="AO51" s="121">
        <f t="shared" ca="1" si="48"/>
        <v>0</v>
      </c>
      <c r="AP51" s="105">
        <f ca="1">IFERROR(IF(AP$16&gt;0,(
   MAX('2ª EVA'!AP51,'2ª EVA'!AQ51)*'2ª EVA'!AP$16 +
   '3ª EVA-solo'!AP51*'3ª EVA-solo'!AP$13
)
/('2ª EVA'!AP$16+'3ª EVA '!AP$13),""),"")</f>
        <v>0</v>
      </c>
      <c r="AQ51" s="122"/>
      <c r="AR51" s="105">
        <f ca="1">IFERROR(IF(AR$16&gt;0,(
   MAX('2ª EVA'!AR51,'2ª EVA'!AS51)*'2ª EVA'!AR$16 +
   '3ª EVA-solo'!AR51*'3ª EVA-solo'!AR$13
)
/('2ª EVA'!AR$16+'3ª EVA '!AR$13),""),"")</f>
        <v>0</v>
      </c>
      <c r="AS51" s="122"/>
      <c r="AT51" s="105">
        <f ca="1">IFERROR(IF(AT$16&gt;0,(
   MAX('2ª EVA'!AT51,'2ª EVA'!AU51)*'2ª EVA'!AT$16 +
   '3ª EVA-solo'!AT51*'3ª EVA-solo'!AT$13
)
/('2ª EVA'!AT$16+'3ª EVA '!AT$13),""),"")</f>
        <v>0</v>
      </c>
      <c r="AU51" s="122"/>
      <c r="AV51" s="105">
        <f ca="1">IFERROR(IF(AV$16&gt;0,(
   MAX('2ª EVA'!AV51,'2ª EVA'!AW51)*'2ª EVA'!AV$16 +
   '3ª EVA-solo'!AV51*'3ª EVA-solo'!AV$13
)
/('2ª EVA'!AV$16+'3ª EVA '!AV$13),""),"")</f>
        <v>0</v>
      </c>
      <c r="AW51" s="122"/>
      <c r="AX51" s="105">
        <f ca="1">IFERROR(IF(AX$16&gt;0,(
   MAX('2ª EVA'!AX51,'2ª EVA'!AY51)*'2ª EVA'!AX$16 +
   '3ª EVA-solo'!AX51*'3ª EVA-solo'!AX$13
)
/('2ª EVA'!AX$16+'3ª EVA '!AX$13),""),"")</f>
        <v>0</v>
      </c>
      <c r="AY51" s="122"/>
      <c r="AZ51" s="105" t="str">
        <f>IFERROR(IF(AZ$16&gt;0,(
   MAX('2ª EVA'!AZ51,'2ª EVA'!BA51)*'2ª EVA'!AZ$16 +
   '3ª EVA-solo'!AZ51*'3ª EVA-solo'!AZ$13
)
/('2ª EVA'!AZ$16+'3ª EVA '!AZ$13),""),"")</f>
        <v/>
      </c>
      <c r="BA51" s="122"/>
      <c r="BB51" s="121">
        <f t="shared" ca="1" si="49"/>
        <v>0</v>
      </c>
      <c r="BC51" s="105">
        <f ca="1">IFERROR(IF(BC$16&gt;0,(
   MAX('2ª EVA'!BC51,'2ª EVA'!BD51)*'2ª EVA'!BC$16 +
   '3ª EVA-solo'!BC51*'3ª EVA-solo'!BC$13
)
/('2ª EVA'!BC$16+'3ª EVA '!BC$13),""),"")</f>
        <v>0</v>
      </c>
      <c r="BD51" s="122"/>
      <c r="BE51" s="105">
        <f ca="1">IFERROR(IF(BE$16&gt;0,(
   MAX('2ª EVA'!BE51,'2ª EVA'!BF51)*'2ª EVA'!BE$16 +
   '3ª EVA-solo'!BE51*'3ª EVA-solo'!BE$13
)
/('2ª EVA'!BE$16+'3ª EVA '!BE$13),""),"")</f>
        <v>0</v>
      </c>
      <c r="BF51" s="122"/>
      <c r="BG51" s="105">
        <f ca="1">IFERROR(IF(BG$16&gt;0,(
   MAX('2ª EVA'!BG51,'2ª EVA'!BH51)*'2ª EVA'!BG$16 +
   '3ª EVA-solo'!BG51*'3ª EVA-solo'!BG$13
)
/('2ª EVA'!BG$16+'3ª EVA '!BG$13),""),"")</f>
        <v>0</v>
      </c>
      <c r="BH51" s="122"/>
      <c r="BI51" s="105">
        <f ca="1">IFERROR(IF(BI$16&gt;0,(
   MAX('2ª EVA'!BI51,'2ª EVA'!BJ51)*'2ª EVA'!BI$16 +
   '3ª EVA-solo'!BI51*'3ª EVA-solo'!BI$13
)
/('2ª EVA'!BI$16+'3ª EVA '!BI$13),""),"")</f>
        <v>0</v>
      </c>
      <c r="BJ51" s="122"/>
      <c r="BK51" s="105" t="str">
        <f>IFERROR(IF(BK$16&gt;0,(
   MAX('2ª EVA'!BK51,'2ª EVA'!BL51)*'2ª EVA'!BK$16 +
   '3ª EVA-solo'!BK51*'3ª EVA-solo'!BK$13
)
/('2ª EVA'!BK$16+'3ª EVA '!BK$13),""),"")</f>
        <v/>
      </c>
      <c r="BL51" s="122"/>
      <c r="BM51" s="105" t="str">
        <f>IFERROR(IF(BM$16&gt;0,(
   MAX('2ª EVA'!BM51,'2ª EVA'!BN51)*'2ª EVA'!BM$16 +
   '3ª EVA-solo'!BM51*'3ª EVA-solo'!BM$13
)
/('2ª EVA'!BM$16+'3ª EVA '!BM$13),""),"")</f>
        <v/>
      </c>
      <c r="BN51" s="122"/>
      <c r="BO51" s="121">
        <f t="shared" ca="1" si="50"/>
        <v>0</v>
      </c>
      <c r="BP51" s="105">
        <f ca="1">IFERROR(IF(BP$16&gt;0,(
   MAX('2ª EVA'!BP51,'2ª EVA'!BQ51)*'2ª EVA'!BP$16 +
   '3ª EVA-solo'!BP51*'3ª EVA-solo'!BP$13
)
/('2ª EVA'!BP$16+'3ª EVA '!BP$13),""),"")</f>
        <v>0</v>
      </c>
      <c r="BQ51" s="122"/>
      <c r="BR51" s="105" t="str">
        <f>IFERROR(IF(BR$16&gt;0,(
   MAX('2ª EVA'!BR51,'2ª EVA'!BS51)*'2ª EVA'!BR$16 +
   '3ª EVA-solo'!BR51*'3ª EVA-solo'!BR$13
)
/('2ª EVA'!BR$16+'3ª EVA '!BR$13),""),"")</f>
        <v/>
      </c>
      <c r="BS51" s="122"/>
      <c r="BT51" s="105" t="str">
        <f>IFERROR(IF(BT$16&gt;0,(
   MAX('2ª EVA'!BT51,'2ª EVA'!BU51)*'2ª EVA'!BT$16 +
   '3ª EVA-solo'!BT51*'3ª EVA-solo'!BT$13
)
/('2ª EVA'!BT$16+'3ª EVA '!BT$13),""),"")</f>
        <v/>
      </c>
      <c r="BU51" s="122"/>
      <c r="BV51" s="105" t="str">
        <f>IFERROR(IF(BV$16&gt;0,(
   MAX('2ª EVA'!BV51,'2ª EVA'!BW51)*'2ª EVA'!BV$16 +
   '3ª EVA-solo'!BV51*'3ª EVA-solo'!BV$13
)
/('2ª EVA'!BV$16+'3ª EVA '!BV$13),""),"")</f>
        <v/>
      </c>
      <c r="BW51" s="122"/>
      <c r="BX51" s="105" t="str">
        <f>IFERROR(IF(BX$16&gt;0,(
   MAX('2ª EVA'!BX51,'2ª EVA'!BY51)*'2ª EVA'!BX$16 +
   '3ª EVA-solo'!BX51*'3ª EVA-solo'!BX$13
)
/('2ª EVA'!BX$16+'3ª EVA '!BX$13),""),"")</f>
        <v/>
      </c>
      <c r="BY51" s="122"/>
      <c r="BZ51" s="105" t="str">
        <f>IFERROR(IF(BZ$16&gt;0,(
   MAX('2ª EVA'!BZ51,'2ª EVA'!CA51)*'2ª EVA'!BZ$16 +
   '2ª EVA-solo'!BZ51*'2ª EVA-solo'!BZ$13
)
/('2ª EVA'!BZ$16+'3ª EVA '!BZ$13),""),"")</f>
        <v/>
      </c>
      <c r="CA51" s="122"/>
      <c r="CB51" s="136">
        <f t="shared" ca="1" si="51"/>
        <v>0</v>
      </c>
    </row>
    <row r="52" spans="1:80" ht="17.399999999999999">
      <c r="A52" s="65" t="str">
        <v>Alumn 32</v>
      </c>
      <c r="B52" s="121">
        <f t="shared" ca="1" si="45"/>
        <v>0</v>
      </c>
      <c r="C52" s="105">
        <f ca="1">IFERROR(IF(C$16&gt;0,(
   MAX('2ª EVA'!C52,'2ª EVA'!D52)*'2ª EVA'!C$16 +
   '3ª EVA-solo'!C52*'3ª EVA-solo'!C$13
)
/('2ª EVA'!C$16+'3ª EVA '!C$13),""),"")</f>
        <v>0</v>
      </c>
      <c r="D52" s="122"/>
      <c r="E52" s="105">
        <f ca="1">IFERROR(IF(E$16&gt;0,(
   MAX('2ª EVA'!E52,'2ª EVA'!F52)*'2ª EVA'!E$16 +
   '3ª EVA-solo'!E52*'3ª EVA-solo'!E$13
)
/('2ª EVA'!E$16+'3ª EVA '!E$13),""),"")</f>
        <v>0</v>
      </c>
      <c r="F52" s="122"/>
      <c r="G52" s="105">
        <f ca="1">IFERROR(IF(G$16&gt;0,(
   MAX('2ª EVA'!G52,'2ª EVA'!H52)*'2ª EVA'!G$16 +
   '3ª EVA-solo'!G52*'3ª EVA-solo'!G$13
)
/('2ª EVA'!G$16+'3ª EVA '!G$13),""),"")</f>
        <v>0</v>
      </c>
      <c r="H52" s="122"/>
      <c r="I52" s="105">
        <f ca="1">IFERROR(IF(I$16&gt;0,(
   MAX('2ª EVA'!I52,'2ª EVA'!J52)*'2ª EVA'!I$16 +
   '3ª EVA-solo'!I52*'3ª EVA-solo'!I$13
)
/('2ª EVA'!I$16+'3ª EVA '!I$13),""),"")</f>
        <v>0</v>
      </c>
      <c r="J52" s="122"/>
      <c r="K52" s="105">
        <f ca="1">IFERROR(IF(K$16&gt;0,(
   MAX('2ª EVA'!K52,'2ª EVA'!L52)*'2ª EVA'!K$16 +
   '3ª EVA-solo'!K52*'3ª EVA-solo'!K$13
)
/('2ª EVA'!K$16+'3ª EVA '!K$13),""),"")</f>
        <v>0</v>
      </c>
      <c r="L52" s="122"/>
      <c r="M52" s="105" t="str">
        <f>IFERROR(IF(M$16&gt;0,(
   MAX('2ª EVA'!M52,'2ª EVA'!N52)*'2ª EVA'!M$16 +
   '3ª EVA-solo'!M52*'3ª EVA-solo'!M$13
)
/('2ª EVA'!M$16+'3ª EVA '!M$13),""),"")</f>
        <v/>
      </c>
      <c r="N52" s="122"/>
      <c r="O52" s="121">
        <f t="shared" ca="1" si="46"/>
        <v>0</v>
      </c>
      <c r="P52" s="105">
        <f ca="1">IFERROR(IF(P$16&gt;0,(
   MAX('2ª EVA'!P52,'2ª EVA'!Q52)*'2ª EVA'!P$16 +
   '3ª EVA-solo'!P52*'3ª EVA-solo'!P$13
)
/('2ª EVA'!P$16+'3ª EVA '!P$13),""),"")</f>
        <v>0</v>
      </c>
      <c r="Q52" s="122"/>
      <c r="R52" s="105">
        <f ca="1">IFERROR(IF(R$16&gt;0,(
   MAX('2ª EVA'!R52,'2ª EVA'!S52)*'2ª EVA'!R$16 +
   '3ª EVA-solo'!R52*'3ª EVA-solo'!R$13
)
/('2ª EVA'!R$16+'3ª EVA '!R$13),""),"")</f>
        <v>0</v>
      </c>
      <c r="S52" s="122"/>
      <c r="T52" s="105">
        <f ca="1">IFERROR(IF(T$16&gt;0,(
   MAX('2ª EVA'!T52,'2ª EVA'!U52)*'2ª EVA'!T$16 +
   '3ª EVA-solo'!T52*'3ª EVA-solo'!T$13
)
/('2ª EVA'!T$16+'3ª EVA '!T$13),""),"")</f>
        <v>0</v>
      </c>
      <c r="U52" s="122"/>
      <c r="V52" s="105">
        <f ca="1">IFERROR(IF(V$16&gt;0,(
   MAX('2ª EVA'!V52,'2ª EVA'!W52)*'2ª EVA'!V$16 +
   '3ª EVA-solo'!V52*'3ª EVA-solo'!V$13
)
/('2ª EVA'!V$16+'3ª EVA '!V$13),""),"")</f>
        <v>0</v>
      </c>
      <c r="W52" s="122"/>
      <c r="X52" s="105">
        <f ca="1">IFERROR(IF(X$16&gt;0,(
   MAX('2ª EVA'!X52,'2ª EVA'!Y52)*'2ª EVA'!X$16 +
   '3ª EVA-solo'!X52*'3ª EVA-solo'!X$13
)
/('2ª EVA'!X$16+'3ª EVA '!X$13),""),"")</f>
        <v>0</v>
      </c>
      <c r="Y52" s="122"/>
      <c r="Z52" s="105" t="str">
        <f>IFERROR(IF(Z$16&gt;0,(
   MAX('2ª EVA'!Z52,'2ª EVA'!AA52)*'2ª EVA'!Z$16 +
   '3ª EVA-solo'!Z52*'3ª EVA-solo'!Z$13
)
/('2ª EVA'!Z$16+'3ª EVA '!Z$13),""),"")</f>
        <v/>
      </c>
      <c r="AA52" s="122"/>
      <c r="AB52" s="121">
        <f t="shared" ca="1" si="47"/>
        <v>0</v>
      </c>
      <c r="AC52" s="105">
        <f ca="1">IFERROR(IF(AC$16&gt;0,(
   MAX('2ª EVA'!AC52,'2ª EVA'!AD52)*'2ª EVA'!AC$16 +
   '3ª EVA-solo'!AC52*'3ª EVA-solo'!AC$13
)
/('2ª EVA'!AC$16+'3ª EVA '!AC$13),""),"")</f>
        <v>0</v>
      </c>
      <c r="AD52" s="122"/>
      <c r="AE52" s="105" t="str">
        <f>IFERROR(IF(AE$16&gt;0,(
   MAX('2ª EVA'!AE52,'2ª EVA'!AF52)*'2ª EVA'!AE$16 +
   '3ª EVA-solo'!AE52*'3ª EVA-solo'!AE$13
)
/('2ª EVA'!AE$16+'3ª EVA '!AE$13),""),"")</f>
        <v/>
      </c>
      <c r="AF52" s="122"/>
      <c r="AG52" s="105">
        <f ca="1">IFERROR(IF(AG$16&gt;0,(
   MAX('2ª EVA'!AG52,'2ª EVA'!AH52)*'2ª EVA'!AG$16 +
   '3ª EVA-solo'!AG52*'3ª EVA-solo'!AG$13
)
/('2ª EVA'!AG$16+'3ª EVA '!AG$13),""),"")</f>
        <v>0</v>
      </c>
      <c r="AH52" s="122"/>
      <c r="AI52" s="105">
        <f ca="1">IFERROR(IF(AI$16&gt;0,(
   MAX('2ª EVA'!AI52,'2ª EVA'!AJ52)*'2ª EVA'!AI$16 +
   '3ª EVA-solo'!AI52*'3ª EVA-solo'!AI$13
)
/('2ª EVA'!AI$16+'3ª EVA '!AI$13),""),"")</f>
        <v>0</v>
      </c>
      <c r="AJ52" s="122"/>
      <c r="AK52" s="105">
        <f ca="1">IFERROR(IF(AK$16&gt;0,(
   MAX('2ª EVA'!AK52,'2ª EVA'!AL52)*'2ª EVA'!AK$16 +
   '3ª EVA-solo'!AK52*'3ª EVA-solo'!AK$13
)
/('2ª EVA'!AK$16+'3ª EVA '!AK$13),""),"")</f>
        <v>0</v>
      </c>
      <c r="AL52" s="122"/>
      <c r="AM52" s="105" t="str">
        <f>IFERROR(IF(AM$16&gt;0,(
   MAX('2ª EVA'!AM52,'2ª EVA'!AN52)*'2ª EVA'!AM$16 +
   '3ª EVA-solo'!AM52*'3ª EVA-solo'!AM$13
)
/('2ª EVA'!AM$16+'3ª EVA '!AM$13),""),"")</f>
        <v/>
      </c>
      <c r="AN52" s="122"/>
      <c r="AO52" s="121">
        <f t="shared" ca="1" si="48"/>
        <v>0</v>
      </c>
      <c r="AP52" s="105">
        <f ca="1">IFERROR(IF(AP$16&gt;0,(
   MAX('2ª EVA'!AP52,'2ª EVA'!AQ52)*'2ª EVA'!AP$16 +
   '3ª EVA-solo'!AP52*'3ª EVA-solo'!AP$13
)
/('2ª EVA'!AP$16+'3ª EVA '!AP$13),""),"")</f>
        <v>0</v>
      </c>
      <c r="AQ52" s="122"/>
      <c r="AR52" s="105">
        <f ca="1">IFERROR(IF(AR$16&gt;0,(
   MAX('2ª EVA'!AR52,'2ª EVA'!AS52)*'2ª EVA'!AR$16 +
   '3ª EVA-solo'!AR52*'3ª EVA-solo'!AR$13
)
/('2ª EVA'!AR$16+'3ª EVA '!AR$13),""),"")</f>
        <v>0</v>
      </c>
      <c r="AS52" s="122"/>
      <c r="AT52" s="105">
        <f ca="1">IFERROR(IF(AT$16&gt;0,(
   MAX('2ª EVA'!AT52,'2ª EVA'!AU52)*'2ª EVA'!AT$16 +
   '3ª EVA-solo'!AT52*'3ª EVA-solo'!AT$13
)
/('2ª EVA'!AT$16+'3ª EVA '!AT$13),""),"")</f>
        <v>0</v>
      </c>
      <c r="AU52" s="122"/>
      <c r="AV52" s="105">
        <f ca="1">IFERROR(IF(AV$16&gt;0,(
   MAX('2ª EVA'!AV52,'2ª EVA'!AW52)*'2ª EVA'!AV$16 +
   '3ª EVA-solo'!AV52*'3ª EVA-solo'!AV$13
)
/('2ª EVA'!AV$16+'3ª EVA '!AV$13),""),"")</f>
        <v>0</v>
      </c>
      <c r="AW52" s="122"/>
      <c r="AX52" s="105">
        <f ca="1">IFERROR(IF(AX$16&gt;0,(
   MAX('2ª EVA'!AX52,'2ª EVA'!AY52)*'2ª EVA'!AX$16 +
   '3ª EVA-solo'!AX52*'3ª EVA-solo'!AX$13
)
/('2ª EVA'!AX$16+'3ª EVA '!AX$13),""),"")</f>
        <v>0</v>
      </c>
      <c r="AY52" s="122"/>
      <c r="AZ52" s="105" t="str">
        <f>IFERROR(IF(AZ$16&gt;0,(
   MAX('2ª EVA'!AZ52,'2ª EVA'!BA52)*'2ª EVA'!AZ$16 +
   '3ª EVA-solo'!AZ52*'3ª EVA-solo'!AZ$13
)
/('2ª EVA'!AZ$16+'3ª EVA '!AZ$13),""),"")</f>
        <v/>
      </c>
      <c r="BA52" s="122"/>
      <c r="BB52" s="121">
        <f t="shared" ca="1" si="49"/>
        <v>0</v>
      </c>
      <c r="BC52" s="105">
        <f ca="1">IFERROR(IF(BC$16&gt;0,(
   MAX('2ª EVA'!BC52,'2ª EVA'!BD52)*'2ª EVA'!BC$16 +
   '3ª EVA-solo'!BC52*'3ª EVA-solo'!BC$13
)
/('2ª EVA'!BC$16+'3ª EVA '!BC$13),""),"")</f>
        <v>0</v>
      </c>
      <c r="BD52" s="122"/>
      <c r="BE52" s="105">
        <f ca="1">IFERROR(IF(BE$16&gt;0,(
   MAX('2ª EVA'!BE52,'2ª EVA'!BF52)*'2ª EVA'!BE$16 +
   '3ª EVA-solo'!BE52*'3ª EVA-solo'!BE$13
)
/('2ª EVA'!BE$16+'3ª EVA '!BE$13),""),"")</f>
        <v>0</v>
      </c>
      <c r="BF52" s="122"/>
      <c r="BG52" s="105">
        <f ca="1">IFERROR(IF(BG$16&gt;0,(
   MAX('2ª EVA'!BG52,'2ª EVA'!BH52)*'2ª EVA'!BG$16 +
   '3ª EVA-solo'!BG52*'3ª EVA-solo'!BG$13
)
/('2ª EVA'!BG$16+'3ª EVA '!BG$13),""),"")</f>
        <v>0</v>
      </c>
      <c r="BH52" s="122"/>
      <c r="BI52" s="105">
        <f ca="1">IFERROR(IF(BI$16&gt;0,(
   MAX('2ª EVA'!BI52,'2ª EVA'!BJ52)*'2ª EVA'!BI$16 +
   '3ª EVA-solo'!BI52*'3ª EVA-solo'!BI$13
)
/('2ª EVA'!BI$16+'3ª EVA '!BI$13),""),"")</f>
        <v>0</v>
      </c>
      <c r="BJ52" s="122"/>
      <c r="BK52" s="105" t="str">
        <f>IFERROR(IF(BK$16&gt;0,(
   MAX('2ª EVA'!BK52,'2ª EVA'!BL52)*'2ª EVA'!BK$16 +
   '3ª EVA-solo'!BK52*'3ª EVA-solo'!BK$13
)
/('2ª EVA'!BK$16+'3ª EVA '!BK$13),""),"")</f>
        <v/>
      </c>
      <c r="BL52" s="122"/>
      <c r="BM52" s="105" t="str">
        <f>IFERROR(IF(BM$16&gt;0,(
   MAX('2ª EVA'!BM52,'2ª EVA'!BN52)*'2ª EVA'!BM$16 +
   '3ª EVA-solo'!BM52*'3ª EVA-solo'!BM$13
)
/('2ª EVA'!BM$16+'3ª EVA '!BM$13),""),"")</f>
        <v/>
      </c>
      <c r="BN52" s="122"/>
      <c r="BO52" s="121">
        <f t="shared" ca="1" si="50"/>
        <v>0</v>
      </c>
      <c r="BP52" s="105">
        <f ca="1">IFERROR(IF(BP$16&gt;0,(
   MAX('2ª EVA'!BP52,'2ª EVA'!BQ52)*'2ª EVA'!BP$16 +
   '3ª EVA-solo'!BP52*'3ª EVA-solo'!BP$13
)
/('2ª EVA'!BP$16+'3ª EVA '!BP$13),""),"")</f>
        <v>0</v>
      </c>
      <c r="BQ52" s="122"/>
      <c r="BR52" s="105" t="str">
        <f>IFERROR(IF(BR$16&gt;0,(
   MAX('2ª EVA'!BR52,'2ª EVA'!BS52)*'2ª EVA'!BR$16 +
   '3ª EVA-solo'!BR52*'3ª EVA-solo'!BR$13
)
/('2ª EVA'!BR$16+'3ª EVA '!BR$13),""),"")</f>
        <v/>
      </c>
      <c r="BS52" s="122"/>
      <c r="BT52" s="105" t="str">
        <f>IFERROR(IF(BT$16&gt;0,(
   MAX('2ª EVA'!BT52,'2ª EVA'!BU52)*'2ª EVA'!BT$16 +
   '3ª EVA-solo'!BT52*'3ª EVA-solo'!BT$13
)
/('2ª EVA'!BT$16+'3ª EVA '!BT$13),""),"")</f>
        <v/>
      </c>
      <c r="BU52" s="122"/>
      <c r="BV52" s="105" t="str">
        <f>IFERROR(IF(BV$16&gt;0,(
   MAX('2ª EVA'!BV52,'2ª EVA'!BW52)*'2ª EVA'!BV$16 +
   '3ª EVA-solo'!BV52*'3ª EVA-solo'!BV$13
)
/('2ª EVA'!BV$16+'3ª EVA '!BV$13),""),"")</f>
        <v/>
      </c>
      <c r="BW52" s="122"/>
      <c r="BX52" s="105" t="str">
        <f>IFERROR(IF(BX$16&gt;0,(
   MAX('2ª EVA'!BX52,'2ª EVA'!BY52)*'2ª EVA'!BX$16 +
   '3ª EVA-solo'!BX52*'3ª EVA-solo'!BX$13
)
/('2ª EVA'!BX$16+'3ª EVA '!BX$13),""),"")</f>
        <v/>
      </c>
      <c r="BY52" s="122"/>
      <c r="BZ52" s="105" t="str">
        <f>IFERROR(IF(BZ$16&gt;0,(
   MAX('2ª EVA'!BZ52,'2ª EVA'!CA52)*'2ª EVA'!BZ$16 +
   '2ª EVA-solo'!BZ52*'2ª EVA-solo'!BZ$13
)
/('2ª EVA'!BZ$16+'3ª EVA '!BZ$13),""),"")</f>
        <v/>
      </c>
      <c r="CA52" s="122"/>
      <c r="CB52" s="136">
        <f t="shared" ca="1" si="51"/>
        <v>0</v>
      </c>
    </row>
    <row r="53" spans="1:80" ht="17.399999999999999">
      <c r="A53" s="65" t="str">
        <v>Alumn 33</v>
      </c>
      <c r="B53" s="121">
        <f t="shared" ca="1" si="45"/>
        <v>0</v>
      </c>
      <c r="C53" s="105">
        <f ca="1">IFERROR(IF(C$16&gt;0,(
   MAX('2ª EVA'!C53,'2ª EVA'!D53)*'2ª EVA'!C$16 +
   '3ª EVA-solo'!C53*'3ª EVA-solo'!C$13
)
/('2ª EVA'!C$16+'3ª EVA '!C$13),""),"")</f>
        <v>0</v>
      </c>
      <c r="D53" s="122"/>
      <c r="E53" s="105">
        <f ca="1">IFERROR(IF(E$16&gt;0,(
   MAX('2ª EVA'!E53,'2ª EVA'!F53)*'2ª EVA'!E$16 +
   '3ª EVA-solo'!E53*'3ª EVA-solo'!E$13
)
/('2ª EVA'!E$16+'3ª EVA '!E$13),""),"")</f>
        <v>0</v>
      </c>
      <c r="F53" s="122"/>
      <c r="G53" s="105">
        <f ca="1">IFERROR(IF(G$16&gt;0,(
   MAX('2ª EVA'!G53,'2ª EVA'!H53)*'2ª EVA'!G$16 +
   '3ª EVA-solo'!G53*'3ª EVA-solo'!G$13
)
/('2ª EVA'!G$16+'3ª EVA '!G$13),""),"")</f>
        <v>0</v>
      </c>
      <c r="H53" s="122"/>
      <c r="I53" s="105">
        <f ca="1">IFERROR(IF(I$16&gt;0,(
   MAX('2ª EVA'!I53,'2ª EVA'!J53)*'2ª EVA'!I$16 +
   '3ª EVA-solo'!I53*'3ª EVA-solo'!I$13
)
/('2ª EVA'!I$16+'3ª EVA '!I$13),""),"")</f>
        <v>0</v>
      </c>
      <c r="J53" s="122"/>
      <c r="K53" s="105">
        <f ca="1">IFERROR(IF(K$16&gt;0,(
   MAX('2ª EVA'!K53,'2ª EVA'!L53)*'2ª EVA'!K$16 +
   '3ª EVA-solo'!K53*'3ª EVA-solo'!K$13
)
/('2ª EVA'!K$16+'3ª EVA '!K$13),""),"")</f>
        <v>0</v>
      </c>
      <c r="L53" s="122"/>
      <c r="M53" s="105" t="str">
        <f>IFERROR(IF(M$16&gt;0,(
   MAX('2ª EVA'!M53,'2ª EVA'!N53)*'2ª EVA'!M$16 +
   '3ª EVA-solo'!M53*'3ª EVA-solo'!M$13
)
/('2ª EVA'!M$16+'3ª EVA '!M$13),""),"")</f>
        <v/>
      </c>
      <c r="N53" s="122"/>
      <c r="O53" s="121">
        <f t="shared" ca="1" si="46"/>
        <v>0</v>
      </c>
      <c r="P53" s="105">
        <f ca="1">IFERROR(IF(P$16&gt;0,(
   MAX('2ª EVA'!P53,'2ª EVA'!Q53)*'2ª EVA'!P$16 +
   '3ª EVA-solo'!P53*'3ª EVA-solo'!P$13
)
/('2ª EVA'!P$16+'3ª EVA '!P$13),""),"")</f>
        <v>0</v>
      </c>
      <c r="Q53" s="122"/>
      <c r="R53" s="105">
        <f ca="1">IFERROR(IF(R$16&gt;0,(
   MAX('2ª EVA'!R53,'2ª EVA'!S53)*'2ª EVA'!R$16 +
   '3ª EVA-solo'!R53*'3ª EVA-solo'!R$13
)
/('2ª EVA'!R$16+'3ª EVA '!R$13),""),"")</f>
        <v>0</v>
      </c>
      <c r="S53" s="122"/>
      <c r="T53" s="105">
        <f ca="1">IFERROR(IF(T$16&gt;0,(
   MAX('2ª EVA'!T53,'2ª EVA'!U53)*'2ª EVA'!T$16 +
   '3ª EVA-solo'!T53*'3ª EVA-solo'!T$13
)
/('2ª EVA'!T$16+'3ª EVA '!T$13),""),"")</f>
        <v>0</v>
      </c>
      <c r="U53" s="122"/>
      <c r="V53" s="105">
        <f ca="1">IFERROR(IF(V$16&gt;0,(
   MAX('2ª EVA'!V53,'2ª EVA'!W53)*'2ª EVA'!V$16 +
   '3ª EVA-solo'!V53*'3ª EVA-solo'!V$13
)
/('2ª EVA'!V$16+'3ª EVA '!V$13),""),"")</f>
        <v>0</v>
      </c>
      <c r="W53" s="122"/>
      <c r="X53" s="105">
        <f ca="1">IFERROR(IF(X$16&gt;0,(
   MAX('2ª EVA'!X53,'2ª EVA'!Y53)*'2ª EVA'!X$16 +
   '3ª EVA-solo'!X53*'3ª EVA-solo'!X$13
)
/('2ª EVA'!X$16+'3ª EVA '!X$13),""),"")</f>
        <v>0</v>
      </c>
      <c r="Y53" s="122"/>
      <c r="Z53" s="105" t="str">
        <f>IFERROR(IF(Z$16&gt;0,(
   MAX('2ª EVA'!Z53,'2ª EVA'!AA53)*'2ª EVA'!Z$16 +
   '3ª EVA-solo'!Z53*'3ª EVA-solo'!Z$13
)
/('2ª EVA'!Z$16+'3ª EVA '!Z$13),""),"")</f>
        <v/>
      </c>
      <c r="AA53" s="122"/>
      <c r="AB53" s="121">
        <f t="shared" ca="1" si="47"/>
        <v>0</v>
      </c>
      <c r="AC53" s="105">
        <f ca="1">IFERROR(IF(AC$16&gt;0,(
   MAX('2ª EVA'!AC53,'2ª EVA'!AD53)*'2ª EVA'!AC$16 +
   '3ª EVA-solo'!AC53*'3ª EVA-solo'!AC$13
)
/('2ª EVA'!AC$16+'3ª EVA '!AC$13),""),"")</f>
        <v>0</v>
      </c>
      <c r="AD53" s="122"/>
      <c r="AE53" s="105" t="str">
        <f>IFERROR(IF(AE$16&gt;0,(
   MAX('2ª EVA'!AE53,'2ª EVA'!AF53)*'2ª EVA'!AE$16 +
   '3ª EVA-solo'!AE53*'3ª EVA-solo'!AE$13
)
/('2ª EVA'!AE$16+'3ª EVA '!AE$13),""),"")</f>
        <v/>
      </c>
      <c r="AF53" s="122"/>
      <c r="AG53" s="105">
        <f ca="1">IFERROR(IF(AG$16&gt;0,(
   MAX('2ª EVA'!AG53,'2ª EVA'!AH53)*'2ª EVA'!AG$16 +
   '3ª EVA-solo'!AG53*'3ª EVA-solo'!AG$13
)
/('2ª EVA'!AG$16+'3ª EVA '!AG$13),""),"")</f>
        <v>0</v>
      </c>
      <c r="AH53" s="122"/>
      <c r="AI53" s="105">
        <f ca="1">IFERROR(IF(AI$16&gt;0,(
   MAX('2ª EVA'!AI53,'2ª EVA'!AJ53)*'2ª EVA'!AI$16 +
   '3ª EVA-solo'!AI53*'3ª EVA-solo'!AI$13
)
/('2ª EVA'!AI$16+'3ª EVA '!AI$13),""),"")</f>
        <v>0</v>
      </c>
      <c r="AJ53" s="122"/>
      <c r="AK53" s="105">
        <f ca="1">IFERROR(IF(AK$16&gt;0,(
   MAX('2ª EVA'!AK53,'2ª EVA'!AL53)*'2ª EVA'!AK$16 +
   '3ª EVA-solo'!AK53*'3ª EVA-solo'!AK$13
)
/('2ª EVA'!AK$16+'3ª EVA '!AK$13),""),"")</f>
        <v>0</v>
      </c>
      <c r="AL53" s="122"/>
      <c r="AM53" s="105" t="str">
        <f>IFERROR(IF(AM$16&gt;0,(
   MAX('2ª EVA'!AM53,'2ª EVA'!AN53)*'2ª EVA'!AM$16 +
   '3ª EVA-solo'!AM53*'3ª EVA-solo'!AM$13
)
/('2ª EVA'!AM$16+'3ª EVA '!AM$13),""),"")</f>
        <v/>
      </c>
      <c r="AN53" s="122"/>
      <c r="AO53" s="121">
        <f t="shared" ca="1" si="48"/>
        <v>0</v>
      </c>
      <c r="AP53" s="105">
        <f ca="1">IFERROR(IF(AP$16&gt;0,(
   MAX('2ª EVA'!AP53,'2ª EVA'!AQ53)*'2ª EVA'!AP$16 +
   '3ª EVA-solo'!AP53*'3ª EVA-solo'!AP$13
)
/('2ª EVA'!AP$16+'3ª EVA '!AP$13),""),"")</f>
        <v>0</v>
      </c>
      <c r="AQ53" s="122"/>
      <c r="AR53" s="105">
        <f ca="1">IFERROR(IF(AR$16&gt;0,(
   MAX('2ª EVA'!AR53,'2ª EVA'!AS53)*'2ª EVA'!AR$16 +
   '3ª EVA-solo'!AR53*'3ª EVA-solo'!AR$13
)
/('2ª EVA'!AR$16+'3ª EVA '!AR$13),""),"")</f>
        <v>0</v>
      </c>
      <c r="AS53" s="122"/>
      <c r="AT53" s="105">
        <f ca="1">IFERROR(IF(AT$16&gt;0,(
   MAX('2ª EVA'!AT53,'2ª EVA'!AU53)*'2ª EVA'!AT$16 +
   '3ª EVA-solo'!AT53*'3ª EVA-solo'!AT$13
)
/('2ª EVA'!AT$16+'3ª EVA '!AT$13),""),"")</f>
        <v>0</v>
      </c>
      <c r="AU53" s="122"/>
      <c r="AV53" s="105">
        <f ca="1">IFERROR(IF(AV$16&gt;0,(
   MAX('2ª EVA'!AV53,'2ª EVA'!AW53)*'2ª EVA'!AV$16 +
   '3ª EVA-solo'!AV53*'3ª EVA-solo'!AV$13
)
/('2ª EVA'!AV$16+'3ª EVA '!AV$13),""),"")</f>
        <v>0</v>
      </c>
      <c r="AW53" s="122"/>
      <c r="AX53" s="105">
        <f ca="1">IFERROR(IF(AX$16&gt;0,(
   MAX('2ª EVA'!AX53,'2ª EVA'!AY53)*'2ª EVA'!AX$16 +
   '3ª EVA-solo'!AX53*'3ª EVA-solo'!AX$13
)
/('2ª EVA'!AX$16+'3ª EVA '!AX$13),""),"")</f>
        <v>0</v>
      </c>
      <c r="AY53" s="122"/>
      <c r="AZ53" s="105" t="str">
        <f>IFERROR(IF(AZ$16&gt;0,(
   MAX('2ª EVA'!AZ53,'2ª EVA'!BA53)*'2ª EVA'!AZ$16 +
   '3ª EVA-solo'!AZ53*'3ª EVA-solo'!AZ$13
)
/('2ª EVA'!AZ$16+'3ª EVA '!AZ$13),""),"")</f>
        <v/>
      </c>
      <c r="BA53" s="122"/>
      <c r="BB53" s="121">
        <f t="shared" ca="1" si="49"/>
        <v>0</v>
      </c>
      <c r="BC53" s="105">
        <f ca="1">IFERROR(IF(BC$16&gt;0,(
   MAX('2ª EVA'!BC53,'2ª EVA'!BD53)*'2ª EVA'!BC$16 +
   '3ª EVA-solo'!BC53*'3ª EVA-solo'!BC$13
)
/('2ª EVA'!BC$16+'3ª EVA '!BC$13),""),"")</f>
        <v>0</v>
      </c>
      <c r="BD53" s="122"/>
      <c r="BE53" s="105">
        <f ca="1">IFERROR(IF(BE$16&gt;0,(
   MAX('2ª EVA'!BE53,'2ª EVA'!BF53)*'2ª EVA'!BE$16 +
   '3ª EVA-solo'!BE53*'3ª EVA-solo'!BE$13
)
/('2ª EVA'!BE$16+'3ª EVA '!BE$13),""),"")</f>
        <v>0</v>
      </c>
      <c r="BF53" s="122"/>
      <c r="BG53" s="105">
        <f ca="1">IFERROR(IF(BG$16&gt;0,(
   MAX('2ª EVA'!BG53,'2ª EVA'!BH53)*'2ª EVA'!BG$16 +
   '3ª EVA-solo'!BG53*'3ª EVA-solo'!BG$13
)
/('2ª EVA'!BG$16+'3ª EVA '!BG$13),""),"")</f>
        <v>0</v>
      </c>
      <c r="BH53" s="122"/>
      <c r="BI53" s="105">
        <f ca="1">IFERROR(IF(BI$16&gt;0,(
   MAX('2ª EVA'!BI53,'2ª EVA'!BJ53)*'2ª EVA'!BI$16 +
   '3ª EVA-solo'!BI53*'3ª EVA-solo'!BI$13
)
/('2ª EVA'!BI$16+'3ª EVA '!BI$13),""),"")</f>
        <v>0</v>
      </c>
      <c r="BJ53" s="122"/>
      <c r="BK53" s="105" t="str">
        <f>IFERROR(IF(BK$16&gt;0,(
   MAX('2ª EVA'!BK53,'2ª EVA'!BL53)*'2ª EVA'!BK$16 +
   '3ª EVA-solo'!BK53*'3ª EVA-solo'!BK$13
)
/('2ª EVA'!BK$16+'3ª EVA '!BK$13),""),"")</f>
        <v/>
      </c>
      <c r="BL53" s="122"/>
      <c r="BM53" s="105" t="str">
        <f>IFERROR(IF(BM$16&gt;0,(
   MAX('2ª EVA'!BM53,'2ª EVA'!BN53)*'2ª EVA'!BM$16 +
   '3ª EVA-solo'!BM53*'3ª EVA-solo'!BM$13
)
/('2ª EVA'!BM$16+'3ª EVA '!BM$13),""),"")</f>
        <v/>
      </c>
      <c r="BN53" s="122"/>
      <c r="BO53" s="121">
        <f t="shared" ca="1" si="50"/>
        <v>0</v>
      </c>
      <c r="BP53" s="105">
        <f ca="1">IFERROR(IF(BP$16&gt;0,(
   MAX('2ª EVA'!BP53,'2ª EVA'!BQ53)*'2ª EVA'!BP$16 +
   '3ª EVA-solo'!BP53*'3ª EVA-solo'!BP$13
)
/('2ª EVA'!BP$16+'3ª EVA '!BP$13),""),"")</f>
        <v>0</v>
      </c>
      <c r="BQ53" s="122"/>
      <c r="BR53" s="105" t="str">
        <f>IFERROR(IF(BR$16&gt;0,(
   MAX('2ª EVA'!BR53,'2ª EVA'!BS53)*'2ª EVA'!BR$16 +
   '3ª EVA-solo'!BR53*'3ª EVA-solo'!BR$13
)
/('2ª EVA'!BR$16+'3ª EVA '!BR$13),""),"")</f>
        <v/>
      </c>
      <c r="BS53" s="122"/>
      <c r="BT53" s="105" t="str">
        <f>IFERROR(IF(BT$16&gt;0,(
   MAX('2ª EVA'!BT53,'2ª EVA'!BU53)*'2ª EVA'!BT$16 +
   '3ª EVA-solo'!BT53*'3ª EVA-solo'!BT$13
)
/('2ª EVA'!BT$16+'3ª EVA '!BT$13),""),"")</f>
        <v/>
      </c>
      <c r="BU53" s="122"/>
      <c r="BV53" s="105" t="str">
        <f>IFERROR(IF(BV$16&gt;0,(
   MAX('2ª EVA'!BV53,'2ª EVA'!BW53)*'2ª EVA'!BV$16 +
   '3ª EVA-solo'!BV53*'3ª EVA-solo'!BV$13
)
/('2ª EVA'!BV$16+'3ª EVA '!BV$13),""),"")</f>
        <v/>
      </c>
      <c r="BW53" s="122"/>
      <c r="BX53" s="105" t="str">
        <f>IFERROR(IF(BX$16&gt;0,(
   MAX('2ª EVA'!BX53,'2ª EVA'!BY53)*'2ª EVA'!BX$16 +
   '3ª EVA-solo'!BX53*'3ª EVA-solo'!BX$13
)
/('2ª EVA'!BX$16+'3ª EVA '!BX$13),""),"")</f>
        <v/>
      </c>
      <c r="BY53" s="122"/>
      <c r="BZ53" s="105" t="str">
        <f>IFERROR(IF(BZ$16&gt;0,(
   MAX('2ª EVA'!BZ53,'2ª EVA'!CA53)*'2ª EVA'!BZ$16 +
   '2ª EVA-solo'!BZ53*'2ª EVA-solo'!BZ$13
)
/('2ª EVA'!BZ$16+'3ª EVA '!BZ$13),""),"")</f>
        <v/>
      </c>
      <c r="CA53" s="122"/>
      <c r="CB53" s="136">
        <f t="shared" ca="1" si="51"/>
        <v>0</v>
      </c>
    </row>
    <row r="54" spans="1:80" ht="17.399999999999999">
      <c r="A54" s="65" t="str">
        <v>Alumn 34</v>
      </c>
      <c r="B54" s="121">
        <f t="shared" ca="1" si="45"/>
        <v>0</v>
      </c>
      <c r="C54" s="105">
        <f ca="1">IFERROR(IF(C$16&gt;0,(
   MAX('2ª EVA'!C54,'2ª EVA'!D54)*'2ª EVA'!C$16 +
   '3ª EVA-solo'!C54*'3ª EVA-solo'!C$13
)
/('2ª EVA'!C$16+'3ª EVA '!C$13),""),"")</f>
        <v>0</v>
      </c>
      <c r="D54" s="122"/>
      <c r="E54" s="105">
        <f ca="1">IFERROR(IF(E$16&gt;0,(
   MAX('2ª EVA'!E54,'2ª EVA'!F54)*'2ª EVA'!E$16 +
   '3ª EVA-solo'!E54*'3ª EVA-solo'!E$13
)
/('2ª EVA'!E$16+'3ª EVA '!E$13),""),"")</f>
        <v>0</v>
      </c>
      <c r="F54" s="122"/>
      <c r="G54" s="105">
        <f ca="1">IFERROR(IF(G$16&gt;0,(
   MAX('2ª EVA'!G54,'2ª EVA'!H54)*'2ª EVA'!G$16 +
   '3ª EVA-solo'!G54*'3ª EVA-solo'!G$13
)
/('2ª EVA'!G$16+'3ª EVA '!G$13),""),"")</f>
        <v>0</v>
      </c>
      <c r="H54" s="122"/>
      <c r="I54" s="105">
        <f ca="1">IFERROR(IF(I$16&gt;0,(
   MAX('2ª EVA'!I54,'2ª EVA'!J54)*'2ª EVA'!I$16 +
   '3ª EVA-solo'!I54*'3ª EVA-solo'!I$13
)
/('2ª EVA'!I$16+'3ª EVA '!I$13),""),"")</f>
        <v>0</v>
      </c>
      <c r="J54" s="122"/>
      <c r="K54" s="105">
        <f ca="1">IFERROR(IF(K$16&gt;0,(
   MAX('2ª EVA'!K54,'2ª EVA'!L54)*'2ª EVA'!K$16 +
   '3ª EVA-solo'!K54*'3ª EVA-solo'!K$13
)
/('2ª EVA'!K$16+'3ª EVA '!K$13),""),"")</f>
        <v>0</v>
      </c>
      <c r="L54" s="122"/>
      <c r="M54" s="105" t="str">
        <f>IFERROR(IF(M$16&gt;0,(
   MAX('2ª EVA'!M54,'2ª EVA'!N54)*'2ª EVA'!M$16 +
   '3ª EVA-solo'!M54*'3ª EVA-solo'!M$13
)
/('2ª EVA'!M$16+'3ª EVA '!M$13),""),"")</f>
        <v/>
      </c>
      <c r="N54" s="122"/>
      <c r="O54" s="121">
        <f t="shared" ca="1" si="46"/>
        <v>0</v>
      </c>
      <c r="P54" s="105">
        <f ca="1">IFERROR(IF(P$16&gt;0,(
   MAX('2ª EVA'!P54,'2ª EVA'!Q54)*'2ª EVA'!P$16 +
   '3ª EVA-solo'!P54*'3ª EVA-solo'!P$13
)
/('2ª EVA'!P$16+'3ª EVA '!P$13),""),"")</f>
        <v>0</v>
      </c>
      <c r="Q54" s="122"/>
      <c r="R54" s="105">
        <f ca="1">IFERROR(IF(R$16&gt;0,(
   MAX('2ª EVA'!R54,'2ª EVA'!S54)*'2ª EVA'!R$16 +
   '3ª EVA-solo'!R54*'3ª EVA-solo'!R$13
)
/('2ª EVA'!R$16+'3ª EVA '!R$13),""),"")</f>
        <v>0</v>
      </c>
      <c r="S54" s="122"/>
      <c r="T54" s="105">
        <f ca="1">IFERROR(IF(T$16&gt;0,(
   MAX('2ª EVA'!T54,'2ª EVA'!U54)*'2ª EVA'!T$16 +
   '3ª EVA-solo'!T54*'3ª EVA-solo'!T$13
)
/('2ª EVA'!T$16+'3ª EVA '!T$13),""),"")</f>
        <v>0</v>
      </c>
      <c r="U54" s="122"/>
      <c r="V54" s="105">
        <f ca="1">IFERROR(IF(V$16&gt;0,(
   MAX('2ª EVA'!V54,'2ª EVA'!W54)*'2ª EVA'!V$16 +
   '3ª EVA-solo'!V54*'3ª EVA-solo'!V$13
)
/('2ª EVA'!V$16+'3ª EVA '!V$13),""),"")</f>
        <v>0</v>
      </c>
      <c r="W54" s="122"/>
      <c r="X54" s="105">
        <f ca="1">IFERROR(IF(X$16&gt;0,(
   MAX('2ª EVA'!X54,'2ª EVA'!Y54)*'2ª EVA'!X$16 +
   '3ª EVA-solo'!X54*'3ª EVA-solo'!X$13
)
/('2ª EVA'!X$16+'3ª EVA '!X$13),""),"")</f>
        <v>0</v>
      </c>
      <c r="Y54" s="122"/>
      <c r="Z54" s="105" t="str">
        <f>IFERROR(IF(Z$16&gt;0,(
   MAX('2ª EVA'!Z54,'2ª EVA'!AA54)*'2ª EVA'!Z$16 +
   '3ª EVA-solo'!Z54*'3ª EVA-solo'!Z$13
)
/('2ª EVA'!Z$16+'3ª EVA '!Z$13),""),"")</f>
        <v/>
      </c>
      <c r="AA54" s="122"/>
      <c r="AB54" s="121">
        <f t="shared" ca="1" si="47"/>
        <v>0</v>
      </c>
      <c r="AC54" s="105">
        <f ca="1">IFERROR(IF(AC$16&gt;0,(
   MAX('2ª EVA'!AC54,'2ª EVA'!AD54)*'2ª EVA'!AC$16 +
   '3ª EVA-solo'!AC54*'3ª EVA-solo'!AC$13
)
/('2ª EVA'!AC$16+'3ª EVA '!AC$13),""),"")</f>
        <v>0</v>
      </c>
      <c r="AD54" s="122"/>
      <c r="AE54" s="105" t="str">
        <f>IFERROR(IF(AE$16&gt;0,(
   MAX('2ª EVA'!AE54,'2ª EVA'!AF54)*'2ª EVA'!AE$16 +
   '3ª EVA-solo'!AE54*'3ª EVA-solo'!AE$13
)
/('2ª EVA'!AE$16+'3ª EVA '!AE$13),""),"")</f>
        <v/>
      </c>
      <c r="AF54" s="122"/>
      <c r="AG54" s="105">
        <f ca="1">IFERROR(IF(AG$16&gt;0,(
   MAX('2ª EVA'!AG54,'2ª EVA'!AH54)*'2ª EVA'!AG$16 +
   '3ª EVA-solo'!AG54*'3ª EVA-solo'!AG$13
)
/('2ª EVA'!AG$16+'3ª EVA '!AG$13),""),"")</f>
        <v>0</v>
      </c>
      <c r="AH54" s="122"/>
      <c r="AI54" s="105">
        <f ca="1">IFERROR(IF(AI$16&gt;0,(
   MAX('2ª EVA'!AI54,'2ª EVA'!AJ54)*'2ª EVA'!AI$16 +
   '3ª EVA-solo'!AI54*'3ª EVA-solo'!AI$13
)
/('2ª EVA'!AI$16+'3ª EVA '!AI$13),""),"")</f>
        <v>0</v>
      </c>
      <c r="AJ54" s="122"/>
      <c r="AK54" s="105">
        <f ca="1">IFERROR(IF(AK$16&gt;0,(
   MAX('2ª EVA'!AK54,'2ª EVA'!AL54)*'2ª EVA'!AK$16 +
   '3ª EVA-solo'!AK54*'3ª EVA-solo'!AK$13
)
/('2ª EVA'!AK$16+'3ª EVA '!AK$13),""),"")</f>
        <v>0</v>
      </c>
      <c r="AL54" s="122"/>
      <c r="AM54" s="105" t="str">
        <f>IFERROR(IF(AM$16&gt;0,(
   MAX('2ª EVA'!AM54,'2ª EVA'!AN54)*'2ª EVA'!AM$16 +
   '3ª EVA-solo'!AM54*'3ª EVA-solo'!AM$13
)
/('2ª EVA'!AM$16+'3ª EVA '!AM$13),""),"")</f>
        <v/>
      </c>
      <c r="AN54" s="122"/>
      <c r="AO54" s="121">
        <f t="shared" ca="1" si="48"/>
        <v>0</v>
      </c>
      <c r="AP54" s="105">
        <f ca="1">IFERROR(IF(AP$16&gt;0,(
   MAX('2ª EVA'!AP54,'2ª EVA'!AQ54)*'2ª EVA'!AP$16 +
   '3ª EVA-solo'!AP54*'3ª EVA-solo'!AP$13
)
/('2ª EVA'!AP$16+'3ª EVA '!AP$13),""),"")</f>
        <v>0</v>
      </c>
      <c r="AQ54" s="122"/>
      <c r="AR54" s="105">
        <f ca="1">IFERROR(IF(AR$16&gt;0,(
   MAX('2ª EVA'!AR54,'2ª EVA'!AS54)*'2ª EVA'!AR$16 +
   '3ª EVA-solo'!AR54*'3ª EVA-solo'!AR$13
)
/('2ª EVA'!AR$16+'3ª EVA '!AR$13),""),"")</f>
        <v>0</v>
      </c>
      <c r="AS54" s="122"/>
      <c r="AT54" s="105">
        <f ca="1">IFERROR(IF(AT$16&gt;0,(
   MAX('2ª EVA'!AT54,'2ª EVA'!AU54)*'2ª EVA'!AT$16 +
   '3ª EVA-solo'!AT54*'3ª EVA-solo'!AT$13
)
/('2ª EVA'!AT$16+'3ª EVA '!AT$13),""),"")</f>
        <v>0</v>
      </c>
      <c r="AU54" s="122"/>
      <c r="AV54" s="105">
        <f ca="1">IFERROR(IF(AV$16&gt;0,(
   MAX('2ª EVA'!AV54,'2ª EVA'!AW54)*'2ª EVA'!AV$16 +
   '3ª EVA-solo'!AV54*'3ª EVA-solo'!AV$13
)
/('2ª EVA'!AV$16+'3ª EVA '!AV$13),""),"")</f>
        <v>0</v>
      </c>
      <c r="AW54" s="122"/>
      <c r="AX54" s="105">
        <f ca="1">IFERROR(IF(AX$16&gt;0,(
   MAX('2ª EVA'!AX54,'2ª EVA'!AY54)*'2ª EVA'!AX$16 +
   '3ª EVA-solo'!AX54*'3ª EVA-solo'!AX$13
)
/('2ª EVA'!AX$16+'3ª EVA '!AX$13),""),"")</f>
        <v>0</v>
      </c>
      <c r="AY54" s="122"/>
      <c r="AZ54" s="105" t="str">
        <f>IFERROR(IF(AZ$16&gt;0,(
   MAX('2ª EVA'!AZ54,'2ª EVA'!BA54)*'2ª EVA'!AZ$16 +
   '3ª EVA-solo'!AZ54*'3ª EVA-solo'!AZ$13
)
/('2ª EVA'!AZ$16+'3ª EVA '!AZ$13),""),"")</f>
        <v/>
      </c>
      <c r="BA54" s="122"/>
      <c r="BB54" s="121">
        <f t="shared" ca="1" si="49"/>
        <v>0</v>
      </c>
      <c r="BC54" s="105">
        <f ca="1">IFERROR(IF(BC$16&gt;0,(
   MAX('2ª EVA'!BC54,'2ª EVA'!BD54)*'2ª EVA'!BC$16 +
   '3ª EVA-solo'!BC54*'3ª EVA-solo'!BC$13
)
/('2ª EVA'!BC$16+'3ª EVA '!BC$13),""),"")</f>
        <v>0</v>
      </c>
      <c r="BD54" s="122"/>
      <c r="BE54" s="105">
        <f ca="1">IFERROR(IF(BE$16&gt;0,(
   MAX('2ª EVA'!BE54,'2ª EVA'!BF54)*'2ª EVA'!BE$16 +
   '3ª EVA-solo'!BE54*'3ª EVA-solo'!BE$13
)
/('2ª EVA'!BE$16+'3ª EVA '!BE$13),""),"")</f>
        <v>0</v>
      </c>
      <c r="BF54" s="122"/>
      <c r="BG54" s="105">
        <f ca="1">IFERROR(IF(BG$16&gt;0,(
   MAX('2ª EVA'!BG54,'2ª EVA'!BH54)*'2ª EVA'!BG$16 +
   '3ª EVA-solo'!BG54*'3ª EVA-solo'!BG$13
)
/('2ª EVA'!BG$16+'3ª EVA '!BG$13),""),"")</f>
        <v>0</v>
      </c>
      <c r="BH54" s="122"/>
      <c r="BI54" s="105">
        <f ca="1">IFERROR(IF(BI$16&gt;0,(
   MAX('2ª EVA'!BI54,'2ª EVA'!BJ54)*'2ª EVA'!BI$16 +
   '3ª EVA-solo'!BI54*'3ª EVA-solo'!BI$13
)
/('2ª EVA'!BI$16+'3ª EVA '!BI$13),""),"")</f>
        <v>0</v>
      </c>
      <c r="BJ54" s="122"/>
      <c r="BK54" s="105" t="str">
        <f>IFERROR(IF(BK$16&gt;0,(
   MAX('2ª EVA'!BK54,'2ª EVA'!BL54)*'2ª EVA'!BK$16 +
   '3ª EVA-solo'!BK54*'3ª EVA-solo'!BK$13
)
/('2ª EVA'!BK$16+'3ª EVA '!BK$13),""),"")</f>
        <v/>
      </c>
      <c r="BL54" s="122"/>
      <c r="BM54" s="105" t="str">
        <f>IFERROR(IF(BM$16&gt;0,(
   MAX('2ª EVA'!BM54,'2ª EVA'!BN54)*'2ª EVA'!BM$16 +
   '3ª EVA-solo'!BM54*'3ª EVA-solo'!BM$13
)
/('2ª EVA'!BM$16+'3ª EVA '!BM$13),""),"")</f>
        <v/>
      </c>
      <c r="BN54" s="122"/>
      <c r="BO54" s="121">
        <f t="shared" ca="1" si="50"/>
        <v>0</v>
      </c>
      <c r="BP54" s="105">
        <f ca="1">IFERROR(IF(BP$16&gt;0,(
   MAX('2ª EVA'!BP54,'2ª EVA'!BQ54)*'2ª EVA'!BP$16 +
   '3ª EVA-solo'!BP54*'3ª EVA-solo'!BP$13
)
/('2ª EVA'!BP$16+'3ª EVA '!BP$13),""),"")</f>
        <v>0</v>
      </c>
      <c r="BQ54" s="122"/>
      <c r="BR54" s="105" t="str">
        <f>IFERROR(IF(BR$16&gt;0,(
   MAX('2ª EVA'!BR54,'2ª EVA'!BS54)*'2ª EVA'!BR$16 +
   '3ª EVA-solo'!BR54*'3ª EVA-solo'!BR$13
)
/('2ª EVA'!BR$16+'3ª EVA '!BR$13),""),"")</f>
        <v/>
      </c>
      <c r="BS54" s="122"/>
      <c r="BT54" s="105" t="str">
        <f>IFERROR(IF(BT$16&gt;0,(
   MAX('2ª EVA'!BT54,'2ª EVA'!BU54)*'2ª EVA'!BT$16 +
   '3ª EVA-solo'!BT54*'3ª EVA-solo'!BT$13
)
/('2ª EVA'!BT$16+'3ª EVA '!BT$13),""),"")</f>
        <v/>
      </c>
      <c r="BU54" s="122"/>
      <c r="BV54" s="105" t="str">
        <f>IFERROR(IF(BV$16&gt;0,(
   MAX('2ª EVA'!BV54,'2ª EVA'!BW54)*'2ª EVA'!BV$16 +
   '3ª EVA-solo'!BV54*'3ª EVA-solo'!BV$13
)
/('2ª EVA'!BV$16+'3ª EVA '!BV$13),""),"")</f>
        <v/>
      </c>
      <c r="BW54" s="122"/>
      <c r="BX54" s="105" t="str">
        <f>IFERROR(IF(BX$16&gt;0,(
   MAX('2ª EVA'!BX54,'2ª EVA'!BY54)*'2ª EVA'!BX$16 +
   '3ª EVA-solo'!BX54*'3ª EVA-solo'!BX$13
)
/('2ª EVA'!BX$16+'3ª EVA '!BX$13),""),"")</f>
        <v/>
      </c>
      <c r="BY54" s="122"/>
      <c r="BZ54" s="105" t="str">
        <f>IFERROR(IF(BZ$16&gt;0,(
   MAX('2ª EVA'!BZ54,'2ª EVA'!CA54)*'2ª EVA'!BZ$16 +
   '2ª EVA-solo'!BZ54*'2ª EVA-solo'!BZ$13
)
/('2ª EVA'!BZ$16+'3ª EVA '!BZ$13),""),"")</f>
        <v/>
      </c>
      <c r="CA54" s="122"/>
      <c r="CB54" s="136">
        <f t="shared" ca="1" si="51"/>
        <v>0</v>
      </c>
    </row>
    <row r="55" spans="1:80" ht="17.399999999999999">
      <c r="A55" s="65" t="str">
        <v>Alumn 35</v>
      </c>
      <c r="B55" s="121">
        <f t="shared" ca="1" si="45"/>
        <v>0</v>
      </c>
      <c r="C55" s="105">
        <f ca="1">IFERROR(IF(C$16&gt;0,(
   MAX('2ª EVA'!C55,'2ª EVA'!D55)*'2ª EVA'!C$16 +
   '3ª EVA-solo'!C55*'3ª EVA-solo'!C$13
)
/('2ª EVA'!C$16+'3ª EVA '!C$13),""),"")</f>
        <v>0</v>
      </c>
      <c r="D55" s="122"/>
      <c r="E55" s="105">
        <f ca="1">IFERROR(IF(E$16&gt;0,(
   MAX('2ª EVA'!E55,'2ª EVA'!F55)*'2ª EVA'!E$16 +
   '3ª EVA-solo'!E55*'3ª EVA-solo'!E$13
)
/('2ª EVA'!E$16+'3ª EVA '!E$13),""),"")</f>
        <v>0</v>
      </c>
      <c r="F55" s="122"/>
      <c r="G55" s="105">
        <f ca="1">IFERROR(IF(G$16&gt;0,(
   MAX('2ª EVA'!G55,'2ª EVA'!H55)*'2ª EVA'!G$16 +
   '3ª EVA-solo'!G55*'3ª EVA-solo'!G$13
)
/('2ª EVA'!G$16+'3ª EVA '!G$13),""),"")</f>
        <v>0</v>
      </c>
      <c r="H55" s="122"/>
      <c r="I55" s="105">
        <f ca="1">IFERROR(IF(I$16&gt;0,(
   MAX('2ª EVA'!I55,'2ª EVA'!J55)*'2ª EVA'!I$16 +
   '3ª EVA-solo'!I55*'3ª EVA-solo'!I$13
)
/('2ª EVA'!I$16+'3ª EVA '!I$13),""),"")</f>
        <v>0</v>
      </c>
      <c r="J55" s="122"/>
      <c r="K55" s="105">
        <f ca="1">IFERROR(IF(K$16&gt;0,(
   MAX('2ª EVA'!K55,'2ª EVA'!L55)*'2ª EVA'!K$16 +
   '3ª EVA-solo'!K55*'3ª EVA-solo'!K$13
)
/('2ª EVA'!K$16+'3ª EVA '!K$13),""),"")</f>
        <v>0</v>
      </c>
      <c r="L55" s="122"/>
      <c r="M55" s="105" t="str">
        <f>IFERROR(IF(M$16&gt;0,(
   MAX('2ª EVA'!M55,'2ª EVA'!N55)*'2ª EVA'!M$16 +
   '3ª EVA-solo'!M55*'3ª EVA-solo'!M$13
)
/('2ª EVA'!M$16+'3ª EVA '!M$13),""),"")</f>
        <v/>
      </c>
      <c r="N55" s="122"/>
      <c r="O55" s="121">
        <f t="shared" ca="1" si="46"/>
        <v>0</v>
      </c>
      <c r="P55" s="105">
        <f ca="1">IFERROR(IF(P$16&gt;0,(
   MAX('2ª EVA'!P55,'2ª EVA'!Q55)*'2ª EVA'!P$16 +
   '3ª EVA-solo'!P55*'3ª EVA-solo'!P$13
)
/('2ª EVA'!P$16+'3ª EVA '!P$13),""),"")</f>
        <v>0</v>
      </c>
      <c r="Q55" s="122"/>
      <c r="R55" s="105">
        <f ca="1">IFERROR(IF(R$16&gt;0,(
   MAX('2ª EVA'!R55,'2ª EVA'!S55)*'2ª EVA'!R$16 +
   '3ª EVA-solo'!R55*'3ª EVA-solo'!R$13
)
/('2ª EVA'!R$16+'3ª EVA '!R$13),""),"")</f>
        <v>0</v>
      </c>
      <c r="S55" s="122"/>
      <c r="T55" s="105">
        <f ca="1">IFERROR(IF(T$16&gt;0,(
   MAX('2ª EVA'!T55,'2ª EVA'!U55)*'2ª EVA'!T$16 +
   '3ª EVA-solo'!T55*'3ª EVA-solo'!T$13
)
/('2ª EVA'!T$16+'3ª EVA '!T$13),""),"")</f>
        <v>0</v>
      </c>
      <c r="U55" s="122"/>
      <c r="V55" s="105">
        <f ca="1">IFERROR(IF(V$16&gt;0,(
   MAX('2ª EVA'!V55,'2ª EVA'!W55)*'2ª EVA'!V$16 +
   '3ª EVA-solo'!V55*'3ª EVA-solo'!V$13
)
/('2ª EVA'!V$16+'3ª EVA '!V$13),""),"")</f>
        <v>0</v>
      </c>
      <c r="W55" s="122"/>
      <c r="X55" s="105">
        <f ca="1">IFERROR(IF(X$16&gt;0,(
   MAX('2ª EVA'!X55,'2ª EVA'!Y55)*'2ª EVA'!X$16 +
   '3ª EVA-solo'!X55*'3ª EVA-solo'!X$13
)
/('2ª EVA'!X$16+'3ª EVA '!X$13),""),"")</f>
        <v>0</v>
      </c>
      <c r="Y55" s="122"/>
      <c r="Z55" s="105" t="str">
        <f>IFERROR(IF(Z$16&gt;0,(
   MAX('2ª EVA'!Z55,'2ª EVA'!AA55)*'2ª EVA'!Z$16 +
   '3ª EVA-solo'!Z55*'3ª EVA-solo'!Z$13
)
/('2ª EVA'!Z$16+'3ª EVA '!Z$13),""),"")</f>
        <v/>
      </c>
      <c r="AA55" s="122"/>
      <c r="AB55" s="121">
        <f t="shared" ca="1" si="47"/>
        <v>0</v>
      </c>
      <c r="AC55" s="105">
        <f ca="1">IFERROR(IF(AC$16&gt;0,(
   MAX('2ª EVA'!AC55,'2ª EVA'!AD55)*'2ª EVA'!AC$16 +
   '3ª EVA-solo'!AC55*'3ª EVA-solo'!AC$13
)
/('2ª EVA'!AC$16+'3ª EVA '!AC$13),""),"")</f>
        <v>0</v>
      </c>
      <c r="AD55" s="122"/>
      <c r="AE55" s="105" t="str">
        <f>IFERROR(IF(AE$16&gt;0,(
   MAX('2ª EVA'!AE55,'2ª EVA'!AF55)*'2ª EVA'!AE$16 +
   '3ª EVA-solo'!AE55*'3ª EVA-solo'!AE$13
)
/('2ª EVA'!AE$16+'3ª EVA '!AE$13),""),"")</f>
        <v/>
      </c>
      <c r="AF55" s="122"/>
      <c r="AG55" s="105">
        <f ca="1">IFERROR(IF(AG$16&gt;0,(
   MAX('2ª EVA'!AG55,'2ª EVA'!AH55)*'2ª EVA'!AG$16 +
   '3ª EVA-solo'!AG55*'3ª EVA-solo'!AG$13
)
/('2ª EVA'!AG$16+'3ª EVA '!AG$13),""),"")</f>
        <v>0</v>
      </c>
      <c r="AH55" s="122"/>
      <c r="AI55" s="105">
        <f ca="1">IFERROR(IF(AI$16&gt;0,(
   MAX('2ª EVA'!AI55,'2ª EVA'!AJ55)*'2ª EVA'!AI$16 +
   '3ª EVA-solo'!AI55*'3ª EVA-solo'!AI$13
)
/('2ª EVA'!AI$16+'3ª EVA '!AI$13),""),"")</f>
        <v>0</v>
      </c>
      <c r="AJ55" s="122"/>
      <c r="AK55" s="105">
        <f ca="1">IFERROR(IF(AK$16&gt;0,(
   MAX('2ª EVA'!AK55,'2ª EVA'!AL55)*'2ª EVA'!AK$16 +
   '3ª EVA-solo'!AK55*'3ª EVA-solo'!AK$13
)
/('2ª EVA'!AK$16+'3ª EVA '!AK$13),""),"")</f>
        <v>0</v>
      </c>
      <c r="AL55" s="122"/>
      <c r="AM55" s="105" t="str">
        <f>IFERROR(IF(AM$16&gt;0,(
   MAX('2ª EVA'!AM55,'2ª EVA'!AN55)*'2ª EVA'!AM$16 +
   '3ª EVA-solo'!AM55*'3ª EVA-solo'!AM$13
)
/('2ª EVA'!AM$16+'3ª EVA '!AM$13),""),"")</f>
        <v/>
      </c>
      <c r="AN55" s="122"/>
      <c r="AO55" s="121">
        <f t="shared" ca="1" si="48"/>
        <v>0</v>
      </c>
      <c r="AP55" s="105">
        <f ca="1">IFERROR(IF(AP$16&gt;0,(
   MAX('2ª EVA'!AP55,'2ª EVA'!AQ55)*'2ª EVA'!AP$16 +
   '3ª EVA-solo'!AP55*'3ª EVA-solo'!AP$13
)
/('2ª EVA'!AP$16+'3ª EVA '!AP$13),""),"")</f>
        <v>0</v>
      </c>
      <c r="AQ55" s="122"/>
      <c r="AR55" s="105">
        <f ca="1">IFERROR(IF(AR$16&gt;0,(
   MAX('2ª EVA'!AR55,'2ª EVA'!AS55)*'2ª EVA'!AR$16 +
   '3ª EVA-solo'!AR55*'3ª EVA-solo'!AR$13
)
/('2ª EVA'!AR$16+'3ª EVA '!AR$13),""),"")</f>
        <v>0</v>
      </c>
      <c r="AS55" s="122"/>
      <c r="AT55" s="105">
        <f ca="1">IFERROR(IF(AT$16&gt;0,(
   MAX('2ª EVA'!AT55,'2ª EVA'!AU55)*'2ª EVA'!AT$16 +
   '3ª EVA-solo'!AT55*'3ª EVA-solo'!AT$13
)
/('2ª EVA'!AT$16+'3ª EVA '!AT$13),""),"")</f>
        <v>0</v>
      </c>
      <c r="AU55" s="122"/>
      <c r="AV55" s="105">
        <f ca="1">IFERROR(IF(AV$16&gt;0,(
   MAX('2ª EVA'!AV55,'2ª EVA'!AW55)*'2ª EVA'!AV$16 +
   '3ª EVA-solo'!AV55*'3ª EVA-solo'!AV$13
)
/('2ª EVA'!AV$16+'3ª EVA '!AV$13),""),"")</f>
        <v>0</v>
      </c>
      <c r="AW55" s="122"/>
      <c r="AX55" s="105">
        <f ca="1">IFERROR(IF(AX$16&gt;0,(
   MAX('2ª EVA'!AX55,'2ª EVA'!AY55)*'2ª EVA'!AX$16 +
   '3ª EVA-solo'!AX55*'3ª EVA-solo'!AX$13
)
/('2ª EVA'!AX$16+'3ª EVA '!AX$13),""),"")</f>
        <v>0</v>
      </c>
      <c r="AY55" s="122"/>
      <c r="AZ55" s="105" t="str">
        <f>IFERROR(IF(AZ$16&gt;0,(
   MAX('2ª EVA'!AZ55,'2ª EVA'!BA55)*'2ª EVA'!AZ$16 +
   '3ª EVA-solo'!AZ55*'3ª EVA-solo'!AZ$13
)
/('2ª EVA'!AZ$16+'3ª EVA '!AZ$13),""),"")</f>
        <v/>
      </c>
      <c r="BA55" s="122"/>
      <c r="BB55" s="121">
        <f t="shared" ca="1" si="49"/>
        <v>0</v>
      </c>
      <c r="BC55" s="105">
        <f ca="1">IFERROR(IF(BC$16&gt;0,(
   MAX('2ª EVA'!BC55,'2ª EVA'!BD55)*'2ª EVA'!BC$16 +
   '3ª EVA-solo'!BC55*'3ª EVA-solo'!BC$13
)
/('2ª EVA'!BC$16+'3ª EVA '!BC$13),""),"")</f>
        <v>0</v>
      </c>
      <c r="BD55" s="122"/>
      <c r="BE55" s="105">
        <f ca="1">IFERROR(IF(BE$16&gt;0,(
   MAX('2ª EVA'!BE55,'2ª EVA'!BF55)*'2ª EVA'!BE$16 +
   '3ª EVA-solo'!BE55*'3ª EVA-solo'!BE$13
)
/('2ª EVA'!BE$16+'3ª EVA '!BE$13),""),"")</f>
        <v>0</v>
      </c>
      <c r="BF55" s="122"/>
      <c r="BG55" s="105">
        <f ca="1">IFERROR(IF(BG$16&gt;0,(
   MAX('2ª EVA'!BG55,'2ª EVA'!BH55)*'2ª EVA'!BG$16 +
   '3ª EVA-solo'!BG55*'3ª EVA-solo'!BG$13
)
/('2ª EVA'!BG$16+'3ª EVA '!BG$13),""),"")</f>
        <v>0</v>
      </c>
      <c r="BH55" s="122"/>
      <c r="BI55" s="105">
        <f ca="1">IFERROR(IF(BI$16&gt;0,(
   MAX('2ª EVA'!BI55,'2ª EVA'!BJ55)*'2ª EVA'!BI$16 +
   '3ª EVA-solo'!BI55*'3ª EVA-solo'!BI$13
)
/('2ª EVA'!BI$16+'3ª EVA '!BI$13),""),"")</f>
        <v>0</v>
      </c>
      <c r="BJ55" s="122"/>
      <c r="BK55" s="105" t="str">
        <f>IFERROR(IF(BK$16&gt;0,(
   MAX('2ª EVA'!BK55,'2ª EVA'!BL55)*'2ª EVA'!BK$16 +
   '3ª EVA-solo'!BK55*'3ª EVA-solo'!BK$13
)
/('2ª EVA'!BK$16+'3ª EVA '!BK$13),""),"")</f>
        <v/>
      </c>
      <c r="BL55" s="122"/>
      <c r="BM55" s="105" t="str">
        <f>IFERROR(IF(BM$16&gt;0,(
   MAX('2ª EVA'!BM55,'2ª EVA'!BN55)*'2ª EVA'!BM$16 +
   '3ª EVA-solo'!BM55*'3ª EVA-solo'!BM$13
)
/('2ª EVA'!BM$16+'3ª EVA '!BM$13),""),"")</f>
        <v/>
      </c>
      <c r="BN55" s="122"/>
      <c r="BO55" s="121">
        <f t="shared" ca="1" si="50"/>
        <v>0</v>
      </c>
      <c r="BP55" s="105">
        <f ca="1">IFERROR(IF(BP$16&gt;0,(
   MAX('2ª EVA'!BP55,'2ª EVA'!BQ55)*'2ª EVA'!BP$16 +
   '3ª EVA-solo'!BP55*'3ª EVA-solo'!BP$13
)
/('2ª EVA'!BP$16+'3ª EVA '!BP$13),""),"")</f>
        <v>0</v>
      </c>
      <c r="BQ55" s="122"/>
      <c r="BR55" s="105" t="str">
        <f>IFERROR(IF(BR$16&gt;0,(
   MAX('2ª EVA'!BR55,'2ª EVA'!BS55)*'2ª EVA'!BR$16 +
   '3ª EVA-solo'!BR55*'3ª EVA-solo'!BR$13
)
/('2ª EVA'!BR$16+'3ª EVA '!BR$13),""),"")</f>
        <v/>
      </c>
      <c r="BS55" s="122"/>
      <c r="BT55" s="105" t="str">
        <f>IFERROR(IF(BT$16&gt;0,(
   MAX('2ª EVA'!BT55,'2ª EVA'!BU55)*'2ª EVA'!BT$16 +
   '3ª EVA-solo'!BT55*'3ª EVA-solo'!BT$13
)
/('2ª EVA'!BT$16+'3ª EVA '!BT$13),""),"")</f>
        <v/>
      </c>
      <c r="BU55" s="122"/>
      <c r="BV55" s="105" t="str">
        <f>IFERROR(IF(BV$16&gt;0,(
   MAX('2ª EVA'!BV55,'2ª EVA'!BW55)*'2ª EVA'!BV$16 +
   '3ª EVA-solo'!BV55*'3ª EVA-solo'!BV$13
)
/('2ª EVA'!BV$16+'3ª EVA '!BV$13),""),"")</f>
        <v/>
      </c>
      <c r="BW55" s="122"/>
      <c r="BX55" s="105" t="str">
        <f>IFERROR(IF(BX$16&gt;0,(
   MAX('2ª EVA'!BX55,'2ª EVA'!BY55)*'2ª EVA'!BX$16 +
   '3ª EVA-solo'!BX55*'3ª EVA-solo'!BX$13
)
/('2ª EVA'!BX$16+'3ª EVA '!BX$13),""),"")</f>
        <v/>
      </c>
      <c r="BY55" s="122"/>
      <c r="BZ55" s="105" t="str">
        <f>IFERROR(IF(BZ$16&gt;0,(
   MAX('2ª EVA'!BZ55,'2ª EVA'!CA55)*'2ª EVA'!BZ$16 +
   '2ª EVA-solo'!BZ55*'2ª EVA-solo'!BZ$13
)
/('2ª EVA'!BZ$16+'3ª EVA '!BZ$13),""),"")</f>
        <v/>
      </c>
      <c r="CA55" s="122"/>
      <c r="CB55" s="136">
        <f t="shared" ca="1" si="51"/>
        <v>0</v>
      </c>
    </row>
    <row r="56" spans="1:80" ht="17.399999999999999">
      <c r="A56" s="65" t="str">
        <v>Alumn 36</v>
      </c>
      <c r="B56" s="121">
        <f t="shared" ca="1" si="45"/>
        <v>0</v>
      </c>
      <c r="C56" s="105">
        <f ca="1">IFERROR(IF(C$16&gt;0,(
   MAX('2ª EVA'!C56,'2ª EVA'!D56)*'2ª EVA'!C$16 +
   '3ª EVA-solo'!C56*'3ª EVA-solo'!C$13
)
/('2ª EVA'!C$16+'3ª EVA '!C$13),""),"")</f>
        <v>0</v>
      </c>
      <c r="D56" s="122"/>
      <c r="E56" s="105">
        <f ca="1">IFERROR(IF(E$16&gt;0,(
   MAX('2ª EVA'!E56,'2ª EVA'!F56)*'2ª EVA'!E$16 +
   '3ª EVA-solo'!E56*'3ª EVA-solo'!E$13
)
/('2ª EVA'!E$16+'3ª EVA '!E$13),""),"")</f>
        <v>0</v>
      </c>
      <c r="F56" s="122"/>
      <c r="G56" s="105">
        <f ca="1">IFERROR(IF(G$16&gt;0,(
   MAX('2ª EVA'!G56,'2ª EVA'!H56)*'2ª EVA'!G$16 +
   '3ª EVA-solo'!G56*'3ª EVA-solo'!G$13
)
/('2ª EVA'!G$16+'3ª EVA '!G$13),""),"")</f>
        <v>0</v>
      </c>
      <c r="H56" s="122"/>
      <c r="I56" s="105">
        <f ca="1">IFERROR(IF(I$16&gt;0,(
   MAX('2ª EVA'!I56,'2ª EVA'!J56)*'2ª EVA'!I$16 +
   '3ª EVA-solo'!I56*'3ª EVA-solo'!I$13
)
/('2ª EVA'!I$16+'3ª EVA '!I$13),""),"")</f>
        <v>0</v>
      </c>
      <c r="J56" s="122"/>
      <c r="K56" s="105">
        <f ca="1">IFERROR(IF(K$16&gt;0,(
   MAX('2ª EVA'!K56,'2ª EVA'!L56)*'2ª EVA'!K$16 +
   '3ª EVA-solo'!K56*'3ª EVA-solo'!K$13
)
/('2ª EVA'!K$16+'3ª EVA '!K$13),""),"")</f>
        <v>0</v>
      </c>
      <c r="L56" s="122"/>
      <c r="M56" s="105" t="str">
        <f>IFERROR(IF(M$16&gt;0,(
   MAX('2ª EVA'!M56,'2ª EVA'!N56)*'2ª EVA'!M$16 +
   '3ª EVA-solo'!M56*'3ª EVA-solo'!M$13
)
/('2ª EVA'!M$16+'3ª EVA '!M$13),""),"")</f>
        <v/>
      </c>
      <c r="N56" s="122"/>
      <c r="O56" s="121">
        <f t="shared" ca="1" si="46"/>
        <v>0</v>
      </c>
      <c r="P56" s="105">
        <f ca="1">IFERROR(IF(P$16&gt;0,(
   MAX('2ª EVA'!P56,'2ª EVA'!Q56)*'2ª EVA'!P$16 +
   '3ª EVA-solo'!P56*'3ª EVA-solo'!P$13
)
/('2ª EVA'!P$16+'3ª EVA '!P$13),""),"")</f>
        <v>0</v>
      </c>
      <c r="Q56" s="122"/>
      <c r="R56" s="105">
        <f ca="1">IFERROR(IF(R$16&gt;0,(
   MAX('2ª EVA'!R56,'2ª EVA'!S56)*'2ª EVA'!R$16 +
   '3ª EVA-solo'!R56*'3ª EVA-solo'!R$13
)
/('2ª EVA'!R$16+'3ª EVA '!R$13),""),"")</f>
        <v>0</v>
      </c>
      <c r="S56" s="122"/>
      <c r="T56" s="105">
        <f ca="1">IFERROR(IF(T$16&gt;0,(
   MAX('2ª EVA'!T56,'2ª EVA'!U56)*'2ª EVA'!T$16 +
   '3ª EVA-solo'!T56*'3ª EVA-solo'!T$13
)
/('2ª EVA'!T$16+'3ª EVA '!T$13),""),"")</f>
        <v>0</v>
      </c>
      <c r="U56" s="122"/>
      <c r="V56" s="105">
        <f ca="1">IFERROR(IF(V$16&gt;0,(
   MAX('2ª EVA'!V56,'2ª EVA'!W56)*'2ª EVA'!V$16 +
   '3ª EVA-solo'!V56*'3ª EVA-solo'!V$13
)
/('2ª EVA'!V$16+'3ª EVA '!V$13),""),"")</f>
        <v>0</v>
      </c>
      <c r="W56" s="122"/>
      <c r="X56" s="105">
        <f ca="1">IFERROR(IF(X$16&gt;0,(
   MAX('2ª EVA'!X56,'2ª EVA'!Y56)*'2ª EVA'!X$16 +
   '3ª EVA-solo'!X56*'3ª EVA-solo'!X$13
)
/('2ª EVA'!X$16+'3ª EVA '!X$13),""),"")</f>
        <v>0</v>
      </c>
      <c r="Y56" s="122"/>
      <c r="Z56" s="105" t="str">
        <f>IFERROR(IF(Z$16&gt;0,(
   MAX('2ª EVA'!Z56,'2ª EVA'!AA56)*'2ª EVA'!Z$16 +
   '3ª EVA-solo'!Z56*'3ª EVA-solo'!Z$13
)
/('2ª EVA'!Z$16+'3ª EVA '!Z$13),""),"")</f>
        <v/>
      </c>
      <c r="AA56" s="122"/>
      <c r="AB56" s="121">
        <f t="shared" ca="1" si="47"/>
        <v>0</v>
      </c>
      <c r="AC56" s="105">
        <f ca="1">IFERROR(IF(AC$16&gt;0,(
   MAX('2ª EVA'!AC56,'2ª EVA'!AD56)*'2ª EVA'!AC$16 +
   '3ª EVA-solo'!AC56*'3ª EVA-solo'!AC$13
)
/('2ª EVA'!AC$16+'3ª EVA '!AC$13),""),"")</f>
        <v>0</v>
      </c>
      <c r="AD56" s="122"/>
      <c r="AE56" s="105" t="str">
        <f>IFERROR(IF(AE$16&gt;0,(
   MAX('2ª EVA'!AE56,'2ª EVA'!AF56)*'2ª EVA'!AE$16 +
   '3ª EVA-solo'!AE56*'3ª EVA-solo'!AE$13
)
/('2ª EVA'!AE$16+'3ª EVA '!AE$13),""),"")</f>
        <v/>
      </c>
      <c r="AF56" s="122"/>
      <c r="AG56" s="105">
        <f ca="1">IFERROR(IF(AG$16&gt;0,(
   MAX('2ª EVA'!AG56,'2ª EVA'!AH56)*'2ª EVA'!AG$16 +
   '3ª EVA-solo'!AG56*'3ª EVA-solo'!AG$13
)
/('2ª EVA'!AG$16+'3ª EVA '!AG$13),""),"")</f>
        <v>0</v>
      </c>
      <c r="AH56" s="122"/>
      <c r="AI56" s="105">
        <f ca="1">IFERROR(IF(AI$16&gt;0,(
   MAX('2ª EVA'!AI56,'2ª EVA'!AJ56)*'2ª EVA'!AI$16 +
   '3ª EVA-solo'!AI56*'3ª EVA-solo'!AI$13
)
/('2ª EVA'!AI$16+'3ª EVA '!AI$13),""),"")</f>
        <v>0</v>
      </c>
      <c r="AJ56" s="122"/>
      <c r="AK56" s="105">
        <f ca="1">IFERROR(IF(AK$16&gt;0,(
   MAX('2ª EVA'!AK56,'2ª EVA'!AL56)*'2ª EVA'!AK$16 +
   '3ª EVA-solo'!AK56*'3ª EVA-solo'!AK$13
)
/('2ª EVA'!AK$16+'3ª EVA '!AK$13),""),"")</f>
        <v>0</v>
      </c>
      <c r="AL56" s="122"/>
      <c r="AM56" s="105" t="str">
        <f>IFERROR(IF(AM$16&gt;0,(
   MAX('2ª EVA'!AM56,'2ª EVA'!AN56)*'2ª EVA'!AM$16 +
   '3ª EVA-solo'!AM56*'3ª EVA-solo'!AM$13
)
/('2ª EVA'!AM$16+'3ª EVA '!AM$13),""),"")</f>
        <v/>
      </c>
      <c r="AN56" s="122"/>
      <c r="AO56" s="121">
        <f t="shared" ca="1" si="48"/>
        <v>0</v>
      </c>
      <c r="AP56" s="105">
        <f ca="1">IFERROR(IF(AP$16&gt;0,(
   MAX('2ª EVA'!AP56,'2ª EVA'!AQ56)*'2ª EVA'!AP$16 +
   '3ª EVA-solo'!AP56*'3ª EVA-solo'!AP$13
)
/('2ª EVA'!AP$16+'3ª EVA '!AP$13),""),"")</f>
        <v>0</v>
      </c>
      <c r="AQ56" s="122"/>
      <c r="AR56" s="105">
        <f ca="1">IFERROR(IF(AR$16&gt;0,(
   MAX('2ª EVA'!AR56,'2ª EVA'!AS56)*'2ª EVA'!AR$16 +
   '3ª EVA-solo'!AR56*'3ª EVA-solo'!AR$13
)
/('2ª EVA'!AR$16+'3ª EVA '!AR$13),""),"")</f>
        <v>0</v>
      </c>
      <c r="AS56" s="122"/>
      <c r="AT56" s="105">
        <f ca="1">IFERROR(IF(AT$16&gt;0,(
   MAX('2ª EVA'!AT56,'2ª EVA'!AU56)*'2ª EVA'!AT$16 +
   '3ª EVA-solo'!AT56*'3ª EVA-solo'!AT$13
)
/('2ª EVA'!AT$16+'3ª EVA '!AT$13),""),"")</f>
        <v>0</v>
      </c>
      <c r="AU56" s="122"/>
      <c r="AV56" s="105">
        <f ca="1">IFERROR(IF(AV$16&gt;0,(
   MAX('2ª EVA'!AV56,'2ª EVA'!AW56)*'2ª EVA'!AV$16 +
   '3ª EVA-solo'!AV56*'3ª EVA-solo'!AV$13
)
/('2ª EVA'!AV$16+'3ª EVA '!AV$13),""),"")</f>
        <v>0</v>
      </c>
      <c r="AW56" s="122"/>
      <c r="AX56" s="105">
        <f ca="1">IFERROR(IF(AX$16&gt;0,(
   MAX('2ª EVA'!AX56,'2ª EVA'!AY56)*'2ª EVA'!AX$16 +
   '3ª EVA-solo'!AX56*'3ª EVA-solo'!AX$13
)
/('2ª EVA'!AX$16+'3ª EVA '!AX$13),""),"")</f>
        <v>0</v>
      </c>
      <c r="AY56" s="122"/>
      <c r="AZ56" s="105" t="str">
        <f>IFERROR(IF(AZ$16&gt;0,(
   MAX('2ª EVA'!AZ56,'2ª EVA'!BA56)*'2ª EVA'!AZ$16 +
   '3ª EVA-solo'!AZ56*'3ª EVA-solo'!AZ$13
)
/('2ª EVA'!AZ$16+'3ª EVA '!AZ$13),""),"")</f>
        <v/>
      </c>
      <c r="BA56" s="122"/>
      <c r="BB56" s="121">
        <f t="shared" ca="1" si="49"/>
        <v>0</v>
      </c>
      <c r="BC56" s="105">
        <f ca="1">IFERROR(IF(BC$16&gt;0,(
   MAX('2ª EVA'!BC56,'2ª EVA'!BD56)*'2ª EVA'!BC$16 +
   '3ª EVA-solo'!BC56*'3ª EVA-solo'!BC$13
)
/('2ª EVA'!BC$16+'3ª EVA '!BC$13),""),"")</f>
        <v>0</v>
      </c>
      <c r="BD56" s="122"/>
      <c r="BE56" s="105">
        <f ca="1">IFERROR(IF(BE$16&gt;0,(
   MAX('2ª EVA'!BE56,'2ª EVA'!BF56)*'2ª EVA'!BE$16 +
   '3ª EVA-solo'!BE56*'3ª EVA-solo'!BE$13
)
/('2ª EVA'!BE$16+'3ª EVA '!BE$13),""),"")</f>
        <v>0</v>
      </c>
      <c r="BF56" s="122"/>
      <c r="BG56" s="105">
        <f ca="1">IFERROR(IF(BG$16&gt;0,(
   MAX('2ª EVA'!BG56,'2ª EVA'!BH56)*'2ª EVA'!BG$16 +
   '3ª EVA-solo'!BG56*'3ª EVA-solo'!BG$13
)
/('2ª EVA'!BG$16+'3ª EVA '!BG$13),""),"")</f>
        <v>0</v>
      </c>
      <c r="BH56" s="122"/>
      <c r="BI56" s="105">
        <f ca="1">IFERROR(IF(BI$16&gt;0,(
   MAX('2ª EVA'!BI56,'2ª EVA'!BJ56)*'2ª EVA'!BI$16 +
   '3ª EVA-solo'!BI56*'3ª EVA-solo'!BI$13
)
/('2ª EVA'!BI$16+'3ª EVA '!BI$13),""),"")</f>
        <v>0</v>
      </c>
      <c r="BJ56" s="122"/>
      <c r="BK56" s="105" t="str">
        <f>IFERROR(IF(BK$16&gt;0,(
   MAX('2ª EVA'!BK56,'2ª EVA'!BL56)*'2ª EVA'!BK$16 +
   '3ª EVA-solo'!BK56*'3ª EVA-solo'!BK$13
)
/('2ª EVA'!BK$16+'3ª EVA '!BK$13),""),"")</f>
        <v/>
      </c>
      <c r="BL56" s="122"/>
      <c r="BM56" s="105" t="str">
        <f>IFERROR(IF(BM$16&gt;0,(
   MAX('2ª EVA'!BM56,'2ª EVA'!BN56)*'2ª EVA'!BM$16 +
   '3ª EVA-solo'!BM56*'3ª EVA-solo'!BM$13
)
/('2ª EVA'!BM$16+'3ª EVA '!BM$13),""),"")</f>
        <v/>
      </c>
      <c r="BN56" s="122"/>
      <c r="BO56" s="121">
        <f t="shared" ca="1" si="50"/>
        <v>0</v>
      </c>
      <c r="BP56" s="105">
        <f ca="1">IFERROR(IF(BP$16&gt;0,(
   MAX('2ª EVA'!BP56,'2ª EVA'!BQ56)*'2ª EVA'!BP$16 +
   '3ª EVA-solo'!BP56*'3ª EVA-solo'!BP$13
)
/('2ª EVA'!BP$16+'3ª EVA '!BP$13),""),"")</f>
        <v>0</v>
      </c>
      <c r="BQ56" s="122"/>
      <c r="BR56" s="105" t="str">
        <f>IFERROR(IF(BR$16&gt;0,(
   MAX('2ª EVA'!BR56,'2ª EVA'!BS56)*'2ª EVA'!BR$16 +
   '3ª EVA-solo'!BR56*'3ª EVA-solo'!BR$13
)
/('2ª EVA'!BR$16+'3ª EVA '!BR$13),""),"")</f>
        <v/>
      </c>
      <c r="BS56" s="122"/>
      <c r="BT56" s="105" t="str">
        <f>IFERROR(IF(BT$16&gt;0,(
   MAX('2ª EVA'!BT56,'2ª EVA'!BU56)*'2ª EVA'!BT$16 +
   '3ª EVA-solo'!BT56*'3ª EVA-solo'!BT$13
)
/('2ª EVA'!BT$16+'3ª EVA '!BT$13),""),"")</f>
        <v/>
      </c>
      <c r="BU56" s="122"/>
      <c r="BV56" s="105" t="str">
        <f>IFERROR(IF(BV$16&gt;0,(
   MAX('2ª EVA'!BV56,'2ª EVA'!BW56)*'2ª EVA'!BV$16 +
   '3ª EVA-solo'!BV56*'3ª EVA-solo'!BV$13
)
/('2ª EVA'!BV$16+'3ª EVA '!BV$13),""),"")</f>
        <v/>
      </c>
      <c r="BW56" s="122"/>
      <c r="BX56" s="105" t="str">
        <f>IFERROR(IF(BX$16&gt;0,(
   MAX('2ª EVA'!BX56,'2ª EVA'!BY56)*'2ª EVA'!BX$16 +
   '3ª EVA-solo'!BX56*'3ª EVA-solo'!BX$13
)
/('2ª EVA'!BX$16+'3ª EVA '!BX$13),""),"")</f>
        <v/>
      </c>
      <c r="BY56" s="122"/>
      <c r="BZ56" s="105" t="str">
        <f>IFERROR(IF(BZ$16&gt;0,(
   MAX('2ª EVA'!BZ56,'2ª EVA'!CA56)*'2ª EVA'!BZ$16 +
   '2ª EVA-solo'!BZ56*'2ª EVA-solo'!BZ$13
)
/('2ª EVA'!BZ$16+'3ª EVA '!BZ$13),""),"")</f>
        <v/>
      </c>
      <c r="CA56" s="122"/>
      <c r="CB56" s="136">
        <f t="shared" ca="1" si="51"/>
        <v>0</v>
      </c>
    </row>
    <row r="57" spans="1:80" ht="17.399999999999999">
      <c r="A57" s="65" t="str">
        <v>Alumn 37</v>
      </c>
      <c r="B57" s="121">
        <f t="shared" ca="1" si="45"/>
        <v>0</v>
      </c>
      <c r="C57" s="105">
        <f ca="1">IFERROR(IF(C$16&gt;0,(
   MAX('2ª EVA'!C57,'2ª EVA'!D57)*'2ª EVA'!C$16 +
   '3ª EVA-solo'!C57*'3ª EVA-solo'!C$13
)
/('2ª EVA'!C$16+'3ª EVA '!C$13),""),"")</f>
        <v>0</v>
      </c>
      <c r="D57" s="122"/>
      <c r="E57" s="105">
        <f ca="1">IFERROR(IF(E$16&gt;0,(
   MAX('2ª EVA'!E57,'2ª EVA'!F57)*'2ª EVA'!E$16 +
   '3ª EVA-solo'!E57*'3ª EVA-solo'!E$13
)
/('2ª EVA'!E$16+'3ª EVA '!E$13),""),"")</f>
        <v>0</v>
      </c>
      <c r="F57" s="122"/>
      <c r="G57" s="105">
        <f ca="1">IFERROR(IF(G$16&gt;0,(
   MAX('2ª EVA'!G57,'2ª EVA'!H57)*'2ª EVA'!G$16 +
   '3ª EVA-solo'!G57*'3ª EVA-solo'!G$13
)
/('2ª EVA'!G$16+'3ª EVA '!G$13),""),"")</f>
        <v>0</v>
      </c>
      <c r="H57" s="122"/>
      <c r="I57" s="105">
        <f ca="1">IFERROR(IF(I$16&gt;0,(
   MAX('2ª EVA'!I57,'2ª EVA'!J57)*'2ª EVA'!I$16 +
   '3ª EVA-solo'!I57*'3ª EVA-solo'!I$13
)
/('2ª EVA'!I$16+'3ª EVA '!I$13),""),"")</f>
        <v>0</v>
      </c>
      <c r="J57" s="122"/>
      <c r="K57" s="105">
        <f ca="1">IFERROR(IF(K$16&gt;0,(
   MAX('2ª EVA'!K57,'2ª EVA'!L57)*'2ª EVA'!K$16 +
   '3ª EVA-solo'!K57*'3ª EVA-solo'!K$13
)
/('2ª EVA'!K$16+'3ª EVA '!K$13),""),"")</f>
        <v>0</v>
      </c>
      <c r="L57" s="122"/>
      <c r="M57" s="105" t="str">
        <f>IFERROR(IF(M$16&gt;0,(
   MAX('2ª EVA'!M57,'2ª EVA'!N57)*'2ª EVA'!M$16 +
   '3ª EVA-solo'!M57*'3ª EVA-solo'!M$13
)
/('2ª EVA'!M$16+'3ª EVA '!M$13),""),"")</f>
        <v/>
      </c>
      <c r="N57" s="122"/>
      <c r="O57" s="121">
        <f t="shared" ca="1" si="46"/>
        <v>0</v>
      </c>
      <c r="P57" s="105">
        <f ca="1">IFERROR(IF(P$16&gt;0,(
   MAX('2ª EVA'!P57,'2ª EVA'!Q57)*'2ª EVA'!P$16 +
   '3ª EVA-solo'!P57*'3ª EVA-solo'!P$13
)
/('2ª EVA'!P$16+'3ª EVA '!P$13),""),"")</f>
        <v>0</v>
      </c>
      <c r="Q57" s="122"/>
      <c r="R57" s="105">
        <f ca="1">IFERROR(IF(R$16&gt;0,(
   MAX('2ª EVA'!R57,'2ª EVA'!S57)*'2ª EVA'!R$16 +
   '3ª EVA-solo'!R57*'3ª EVA-solo'!R$13
)
/('2ª EVA'!R$16+'3ª EVA '!R$13),""),"")</f>
        <v>0</v>
      </c>
      <c r="S57" s="122"/>
      <c r="T57" s="105">
        <f ca="1">IFERROR(IF(T$16&gt;0,(
   MAX('2ª EVA'!T57,'2ª EVA'!U57)*'2ª EVA'!T$16 +
   '3ª EVA-solo'!T57*'3ª EVA-solo'!T$13
)
/('2ª EVA'!T$16+'3ª EVA '!T$13),""),"")</f>
        <v>0</v>
      </c>
      <c r="U57" s="122"/>
      <c r="V57" s="105">
        <f ca="1">IFERROR(IF(V$16&gt;0,(
   MAX('2ª EVA'!V57,'2ª EVA'!W57)*'2ª EVA'!V$16 +
   '3ª EVA-solo'!V57*'3ª EVA-solo'!V$13
)
/('2ª EVA'!V$16+'3ª EVA '!V$13),""),"")</f>
        <v>0</v>
      </c>
      <c r="W57" s="122"/>
      <c r="X57" s="105">
        <f ca="1">IFERROR(IF(X$16&gt;0,(
   MAX('2ª EVA'!X57,'2ª EVA'!Y57)*'2ª EVA'!X$16 +
   '3ª EVA-solo'!X57*'3ª EVA-solo'!X$13
)
/('2ª EVA'!X$16+'3ª EVA '!X$13),""),"")</f>
        <v>0</v>
      </c>
      <c r="Y57" s="122"/>
      <c r="Z57" s="105" t="str">
        <f>IFERROR(IF(Z$16&gt;0,(
   MAX('2ª EVA'!Z57,'2ª EVA'!AA57)*'2ª EVA'!Z$16 +
   '3ª EVA-solo'!Z57*'3ª EVA-solo'!Z$13
)
/('2ª EVA'!Z$16+'3ª EVA '!Z$13),""),"")</f>
        <v/>
      </c>
      <c r="AA57" s="122"/>
      <c r="AB57" s="121">
        <f t="shared" ca="1" si="47"/>
        <v>0</v>
      </c>
      <c r="AC57" s="105">
        <f ca="1">IFERROR(IF(AC$16&gt;0,(
   MAX('2ª EVA'!AC57,'2ª EVA'!AD57)*'2ª EVA'!AC$16 +
   '3ª EVA-solo'!AC57*'3ª EVA-solo'!AC$13
)
/('2ª EVA'!AC$16+'3ª EVA '!AC$13),""),"")</f>
        <v>0</v>
      </c>
      <c r="AD57" s="122"/>
      <c r="AE57" s="105" t="str">
        <f>IFERROR(IF(AE$16&gt;0,(
   MAX('2ª EVA'!AE57,'2ª EVA'!AF57)*'2ª EVA'!AE$16 +
   '3ª EVA-solo'!AE57*'3ª EVA-solo'!AE$13
)
/('2ª EVA'!AE$16+'3ª EVA '!AE$13),""),"")</f>
        <v/>
      </c>
      <c r="AF57" s="122"/>
      <c r="AG57" s="105">
        <f ca="1">IFERROR(IF(AG$16&gt;0,(
   MAX('2ª EVA'!AG57,'2ª EVA'!AH57)*'2ª EVA'!AG$16 +
   '3ª EVA-solo'!AG57*'3ª EVA-solo'!AG$13
)
/('2ª EVA'!AG$16+'3ª EVA '!AG$13),""),"")</f>
        <v>0</v>
      </c>
      <c r="AH57" s="122"/>
      <c r="AI57" s="105">
        <f ca="1">IFERROR(IF(AI$16&gt;0,(
   MAX('2ª EVA'!AI57,'2ª EVA'!AJ57)*'2ª EVA'!AI$16 +
   '3ª EVA-solo'!AI57*'3ª EVA-solo'!AI$13
)
/('2ª EVA'!AI$16+'3ª EVA '!AI$13),""),"")</f>
        <v>0</v>
      </c>
      <c r="AJ57" s="122"/>
      <c r="AK57" s="105">
        <f ca="1">IFERROR(IF(AK$16&gt;0,(
   MAX('2ª EVA'!AK57,'2ª EVA'!AL57)*'2ª EVA'!AK$16 +
   '3ª EVA-solo'!AK57*'3ª EVA-solo'!AK$13
)
/('2ª EVA'!AK$16+'3ª EVA '!AK$13),""),"")</f>
        <v>0</v>
      </c>
      <c r="AL57" s="122"/>
      <c r="AM57" s="105" t="str">
        <f>IFERROR(IF(AM$16&gt;0,(
   MAX('2ª EVA'!AM57,'2ª EVA'!AN57)*'2ª EVA'!AM$16 +
   '3ª EVA-solo'!AM57*'3ª EVA-solo'!AM$13
)
/('2ª EVA'!AM$16+'3ª EVA '!AM$13),""),"")</f>
        <v/>
      </c>
      <c r="AN57" s="122"/>
      <c r="AO57" s="121">
        <f t="shared" ca="1" si="48"/>
        <v>0</v>
      </c>
      <c r="AP57" s="105">
        <f ca="1">IFERROR(IF(AP$16&gt;0,(
   MAX('2ª EVA'!AP57,'2ª EVA'!AQ57)*'2ª EVA'!AP$16 +
   '3ª EVA-solo'!AP57*'3ª EVA-solo'!AP$13
)
/('2ª EVA'!AP$16+'3ª EVA '!AP$13),""),"")</f>
        <v>0</v>
      </c>
      <c r="AQ57" s="122"/>
      <c r="AR57" s="105">
        <f ca="1">IFERROR(IF(AR$16&gt;0,(
   MAX('2ª EVA'!AR57,'2ª EVA'!AS57)*'2ª EVA'!AR$16 +
   '3ª EVA-solo'!AR57*'3ª EVA-solo'!AR$13
)
/('2ª EVA'!AR$16+'3ª EVA '!AR$13),""),"")</f>
        <v>0</v>
      </c>
      <c r="AS57" s="122"/>
      <c r="AT57" s="105">
        <f ca="1">IFERROR(IF(AT$16&gt;0,(
   MAX('2ª EVA'!AT57,'2ª EVA'!AU57)*'2ª EVA'!AT$16 +
   '3ª EVA-solo'!AT57*'3ª EVA-solo'!AT$13
)
/('2ª EVA'!AT$16+'3ª EVA '!AT$13),""),"")</f>
        <v>0</v>
      </c>
      <c r="AU57" s="122"/>
      <c r="AV57" s="105">
        <f ca="1">IFERROR(IF(AV$16&gt;0,(
   MAX('2ª EVA'!AV57,'2ª EVA'!AW57)*'2ª EVA'!AV$16 +
   '3ª EVA-solo'!AV57*'3ª EVA-solo'!AV$13
)
/('2ª EVA'!AV$16+'3ª EVA '!AV$13),""),"")</f>
        <v>0</v>
      </c>
      <c r="AW57" s="122"/>
      <c r="AX57" s="105">
        <f ca="1">IFERROR(IF(AX$16&gt;0,(
   MAX('2ª EVA'!AX57,'2ª EVA'!AY57)*'2ª EVA'!AX$16 +
   '3ª EVA-solo'!AX57*'3ª EVA-solo'!AX$13
)
/('2ª EVA'!AX$16+'3ª EVA '!AX$13),""),"")</f>
        <v>0</v>
      </c>
      <c r="AY57" s="122"/>
      <c r="AZ57" s="105" t="str">
        <f>IFERROR(IF(AZ$16&gt;0,(
   MAX('2ª EVA'!AZ57,'2ª EVA'!BA57)*'2ª EVA'!AZ$16 +
   '3ª EVA-solo'!AZ57*'3ª EVA-solo'!AZ$13
)
/('2ª EVA'!AZ$16+'3ª EVA '!AZ$13),""),"")</f>
        <v/>
      </c>
      <c r="BA57" s="122"/>
      <c r="BB57" s="121">
        <f t="shared" ca="1" si="49"/>
        <v>0</v>
      </c>
      <c r="BC57" s="105">
        <f ca="1">IFERROR(IF(BC$16&gt;0,(
   MAX('2ª EVA'!BC57,'2ª EVA'!BD57)*'2ª EVA'!BC$16 +
   '3ª EVA-solo'!BC57*'3ª EVA-solo'!BC$13
)
/('2ª EVA'!BC$16+'3ª EVA '!BC$13),""),"")</f>
        <v>0</v>
      </c>
      <c r="BD57" s="122"/>
      <c r="BE57" s="105">
        <f ca="1">IFERROR(IF(BE$16&gt;0,(
   MAX('2ª EVA'!BE57,'2ª EVA'!BF57)*'2ª EVA'!BE$16 +
   '3ª EVA-solo'!BE57*'3ª EVA-solo'!BE$13
)
/('2ª EVA'!BE$16+'3ª EVA '!BE$13),""),"")</f>
        <v>0</v>
      </c>
      <c r="BF57" s="122"/>
      <c r="BG57" s="105">
        <f ca="1">IFERROR(IF(BG$16&gt;0,(
   MAX('2ª EVA'!BG57,'2ª EVA'!BH57)*'2ª EVA'!BG$16 +
   '3ª EVA-solo'!BG57*'3ª EVA-solo'!BG$13
)
/('2ª EVA'!BG$16+'3ª EVA '!BG$13),""),"")</f>
        <v>0</v>
      </c>
      <c r="BH57" s="122"/>
      <c r="BI57" s="105">
        <f ca="1">IFERROR(IF(BI$16&gt;0,(
   MAX('2ª EVA'!BI57,'2ª EVA'!BJ57)*'2ª EVA'!BI$16 +
   '3ª EVA-solo'!BI57*'3ª EVA-solo'!BI$13
)
/('2ª EVA'!BI$16+'3ª EVA '!BI$13),""),"")</f>
        <v>0</v>
      </c>
      <c r="BJ57" s="122"/>
      <c r="BK57" s="105" t="str">
        <f>IFERROR(IF(BK$16&gt;0,(
   MAX('2ª EVA'!BK57,'2ª EVA'!BL57)*'2ª EVA'!BK$16 +
   '3ª EVA-solo'!BK57*'3ª EVA-solo'!BK$13
)
/('2ª EVA'!BK$16+'3ª EVA '!BK$13),""),"")</f>
        <v/>
      </c>
      <c r="BL57" s="122"/>
      <c r="BM57" s="105" t="str">
        <f>IFERROR(IF(BM$16&gt;0,(
   MAX('2ª EVA'!BM57,'2ª EVA'!BN57)*'2ª EVA'!BM$16 +
   '3ª EVA-solo'!BM57*'3ª EVA-solo'!BM$13
)
/('2ª EVA'!BM$16+'3ª EVA '!BM$13),""),"")</f>
        <v/>
      </c>
      <c r="BN57" s="122"/>
      <c r="BO57" s="121">
        <f t="shared" ca="1" si="50"/>
        <v>0</v>
      </c>
      <c r="BP57" s="105">
        <f ca="1">IFERROR(IF(BP$16&gt;0,(
   MAX('2ª EVA'!BP57,'2ª EVA'!BQ57)*'2ª EVA'!BP$16 +
   '3ª EVA-solo'!BP57*'3ª EVA-solo'!BP$13
)
/('2ª EVA'!BP$16+'3ª EVA '!BP$13),""),"")</f>
        <v>0</v>
      </c>
      <c r="BQ57" s="122"/>
      <c r="BR57" s="105" t="str">
        <f>IFERROR(IF(BR$16&gt;0,(
   MAX('2ª EVA'!BR57,'2ª EVA'!BS57)*'2ª EVA'!BR$16 +
   '3ª EVA-solo'!BR57*'3ª EVA-solo'!BR$13
)
/('2ª EVA'!BR$16+'3ª EVA '!BR$13),""),"")</f>
        <v/>
      </c>
      <c r="BS57" s="122"/>
      <c r="BT57" s="105" t="str">
        <f>IFERROR(IF(BT$16&gt;0,(
   MAX('2ª EVA'!BT57,'2ª EVA'!BU57)*'2ª EVA'!BT$16 +
   '3ª EVA-solo'!BT57*'3ª EVA-solo'!BT$13
)
/('2ª EVA'!BT$16+'3ª EVA '!BT$13),""),"")</f>
        <v/>
      </c>
      <c r="BU57" s="122"/>
      <c r="BV57" s="105" t="str">
        <f>IFERROR(IF(BV$16&gt;0,(
   MAX('2ª EVA'!BV57,'2ª EVA'!BW57)*'2ª EVA'!BV$16 +
   '3ª EVA-solo'!BV57*'3ª EVA-solo'!BV$13
)
/('2ª EVA'!BV$16+'3ª EVA '!BV$13),""),"")</f>
        <v/>
      </c>
      <c r="BW57" s="122"/>
      <c r="BX57" s="105" t="str">
        <f>IFERROR(IF(BX$16&gt;0,(
   MAX('2ª EVA'!BX57,'2ª EVA'!BY57)*'2ª EVA'!BX$16 +
   '3ª EVA-solo'!BX57*'3ª EVA-solo'!BX$13
)
/('2ª EVA'!BX$16+'3ª EVA '!BX$13),""),"")</f>
        <v/>
      </c>
      <c r="BY57" s="122"/>
      <c r="BZ57" s="105" t="str">
        <f>IFERROR(IF(BZ$16&gt;0,(
   MAX('2ª EVA'!BZ57,'2ª EVA'!CA57)*'2ª EVA'!BZ$16 +
   '2ª EVA-solo'!BZ57*'2ª EVA-solo'!BZ$13
)
/('2ª EVA'!BZ$16+'3ª EVA '!BZ$13),""),"")</f>
        <v/>
      </c>
      <c r="CA57" s="122"/>
      <c r="CB57" s="136">
        <f t="shared" ca="1" si="51"/>
        <v>0</v>
      </c>
    </row>
    <row r="58" spans="1:80" ht="15.6">
      <c r="CB58" s="136"/>
    </row>
  </sheetData>
  <sheetProtection formatCells="0" formatColumns="0" formatRows="0"/>
  <mergeCells count="464"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</mergeCells>
  <conditionalFormatting sqref="B5:CA10">
    <cfRule type="cellIs" dxfId="274" priority="8" operator="equal">
      <formula>0</formula>
    </cfRule>
  </conditionalFormatting>
  <conditionalFormatting sqref="C11">
    <cfRule type="cellIs" dxfId="273" priority="142" operator="equal">
      <formula>0</formula>
    </cfRule>
  </conditionalFormatting>
  <conditionalFormatting sqref="C5:N10">
    <cfRule type="cellIs" dxfId="272" priority="17" operator="greaterThan">
      <formula>0</formula>
    </cfRule>
  </conditionalFormatting>
  <conditionalFormatting sqref="C21:N57 P21:AA57 AC21:AN57 AP21:BA57 BC21:BN57 BP21:CA57">
    <cfRule type="expression" dxfId="271" priority="99">
      <formula>C$16=0</formula>
    </cfRule>
    <cfRule type="cellIs" dxfId="270" priority="102" operator="greaterThan">
      <formula>5</formula>
    </cfRule>
    <cfRule type="cellIs" dxfId="269" priority="101" operator="between">
      <formula>4.5</formula>
      <formula>5</formula>
    </cfRule>
    <cfRule type="cellIs" dxfId="268" priority="100" operator="lessThan">
      <formula>4.5</formula>
    </cfRule>
  </conditionalFormatting>
  <conditionalFormatting sqref="D21:D57 Q21:Q57 AD21:AD57 AQ21:AQ57 BD21:BD57">
    <cfRule type="expression" dxfId="267" priority="98">
      <formula>C21&lt;D21</formula>
    </cfRule>
  </conditionalFormatting>
  <conditionalFormatting sqref="E21:E57">
    <cfRule type="cellIs" dxfId="266" priority="93" operator="greaterThan">
      <formula>5</formula>
    </cfRule>
    <cfRule type="cellIs" dxfId="265" priority="92" operator="between">
      <formula>4.5</formula>
      <formula>5</formula>
    </cfRule>
    <cfRule type="cellIs" dxfId="264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63" priority="94">
      <formula>E21&lt;F21</formula>
    </cfRule>
  </conditionalFormatting>
  <conditionalFormatting sqref="G21:G57">
    <cfRule type="cellIs" dxfId="262" priority="90" operator="greaterThan">
      <formula>5</formula>
    </cfRule>
    <cfRule type="cellIs" dxfId="261" priority="89" operator="between">
      <formula>4.5</formula>
      <formula>5</formula>
    </cfRule>
    <cfRule type="cellIs" dxfId="260" priority="88" operator="lessThan">
      <formula>4.5</formula>
    </cfRule>
  </conditionalFormatting>
  <conditionalFormatting sqref="I21:I57">
    <cfRule type="cellIs" dxfId="259" priority="87" operator="greaterThan">
      <formula>5</formula>
    </cfRule>
    <cfRule type="cellIs" dxfId="258" priority="86" operator="between">
      <formula>4.5</formula>
      <formula>5</formula>
    </cfRule>
    <cfRule type="cellIs" dxfId="257" priority="85" operator="lessThan">
      <formula>4.5</formula>
    </cfRule>
  </conditionalFormatting>
  <conditionalFormatting sqref="K21:K57">
    <cfRule type="cellIs" dxfId="256" priority="82" operator="lessThan">
      <formula>4.5</formula>
    </cfRule>
    <cfRule type="cellIs" dxfId="255" priority="84" operator="greaterThan">
      <formula>5</formula>
    </cfRule>
    <cfRule type="cellIs" dxfId="254" priority="83" operator="between">
      <formula>4.5</formula>
      <formula>5</formula>
    </cfRule>
  </conditionalFormatting>
  <conditionalFormatting sqref="M21:M57">
    <cfRule type="cellIs" dxfId="253" priority="80" operator="between">
      <formula>4.5</formula>
      <formula>5</formula>
    </cfRule>
    <cfRule type="cellIs" dxfId="252" priority="81" operator="greaterThan">
      <formula>5</formula>
    </cfRule>
    <cfRule type="cellIs" dxfId="251" priority="79" operator="lessThan">
      <formula>4.5</formula>
    </cfRule>
  </conditionalFormatting>
  <conditionalFormatting sqref="P5:AA10">
    <cfRule type="cellIs" dxfId="250" priority="15" operator="greaterThan">
      <formula>0</formula>
    </cfRule>
  </conditionalFormatting>
  <conditionalFormatting sqref="R21:R57">
    <cfRule type="cellIs" dxfId="249" priority="78" operator="greaterThan">
      <formula>5</formula>
    </cfRule>
    <cfRule type="cellIs" dxfId="248" priority="77" operator="between">
      <formula>4.5</formula>
      <formula>5</formula>
    </cfRule>
    <cfRule type="cellIs" dxfId="247" priority="76" operator="lessThan">
      <formula>4.5</formula>
    </cfRule>
  </conditionalFormatting>
  <conditionalFormatting sqref="T21:T57">
    <cfRule type="cellIs" dxfId="246" priority="75" operator="greaterThan">
      <formula>5</formula>
    </cfRule>
    <cfRule type="cellIs" dxfId="245" priority="74" operator="between">
      <formula>4.5</formula>
      <formula>5</formula>
    </cfRule>
    <cfRule type="cellIs" dxfId="244" priority="73" operator="lessThan">
      <formula>4.5</formula>
    </cfRule>
  </conditionalFormatting>
  <conditionalFormatting sqref="V21:V57">
    <cfRule type="cellIs" dxfId="243" priority="72" operator="greaterThan">
      <formula>5</formula>
    </cfRule>
    <cfRule type="cellIs" dxfId="242" priority="71" operator="between">
      <formula>4.5</formula>
      <formula>5</formula>
    </cfRule>
    <cfRule type="cellIs" dxfId="241" priority="70" operator="lessThan">
      <formula>4.5</formula>
    </cfRule>
  </conditionalFormatting>
  <conditionalFormatting sqref="X21:X57">
    <cfRule type="cellIs" dxfId="240" priority="69" operator="greaterThan">
      <formula>5</formula>
    </cfRule>
    <cfRule type="cellIs" dxfId="239" priority="68" operator="between">
      <formula>4.5</formula>
      <formula>5</formula>
    </cfRule>
    <cfRule type="cellIs" dxfId="238" priority="67" operator="lessThan">
      <formula>4.5</formula>
    </cfRule>
  </conditionalFormatting>
  <conditionalFormatting sqref="Z21:Z57">
    <cfRule type="cellIs" dxfId="237" priority="66" operator="greaterThan">
      <formula>5</formula>
    </cfRule>
    <cfRule type="cellIs" dxfId="236" priority="65" operator="between">
      <formula>4.5</formula>
      <formula>5</formula>
    </cfRule>
    <cfRule type="cellIs" dxfId="235" priority="64" operator="lessThan">
      <formula>4.5</formula>
    </cfRule>
  </conditionalFormatting>
  <conditionalFormatting sqref="AC5:AN10">
    <cfRule type="cellIs" dxfId="234" priority="13" operator="greaterThan">
      <formula>0</formula>
    </cfRule>
  </conditionalFormatting>
  <conditionalFormatting sqref="AE21:AE57">
    <cfRule type="cellIs" dxfId="233" priority="63" operator="greaterThan">
      <formula>5</formula>
    </cfRule>
    <cfRule type="cellIs" dxfId="232" priority="62" operator="between">
      <formula>4.5</formula>
      <formula>5</formula>
    </cfRule>
    <cfRule type="cellIs" dxfId="231" priority="61" operator="lessThan">
      <formula>4.5</formula>
    </cfRule>
  </conditionalFormatting>
  <conditionalFormatting sqref="AG21:AG57">
    <cfRule type="cellIs" dxfId="230" priority="58" operator="lessThan">
      <formula>4.5</formula>
    </cfRule>
    <cfRule type="cellIs" dxfId="229" priority="60" operator="greaterThan">
      <formula>5</formula>
    </cfRule>
    <cfRule type="cellIs" dxfId="228" priority="59" operator="between">
      <formula>4.5</formula>
      <formula>5</formula>
    </cfRule>
  </conditionalFormatting>
  <conditionalFormatting sqref="AI21:AI57">
    <cfRule type="cellIs" dxfId="227" priority="57" operator="greaterThan">
      <formula>5</formula>
    </cfRule>
    <cfRule type="cellIs" dxfId="226" priority="55" operator="lessThan">
      <formula>4.5</formula>
    </cfRule>
    <cfRule type="cellIs" dxfId="225" priority="56" operator="between">
      <formula>4.5</formula>
      <formula>5</formula>
    </cfRule>
  </conditionalFormatting>
  <conditionalFormatting sqref="AK21:AK57">
    <cfRule type="cellIs" dxfId="224" priority="54" operator="greaterThan">
      <formula>5</formula>
    </cfRule>
    <cfRule type="cellIs" dxfId="223" priority="53" operator="between">
      <formula>4.5</formula>
      <formula>5</formula>
    </cfRule>
    <cfRule type="cellIs" dxfId="222" priority="52" operator="lessThan">
      <formula>4.5</formula>
    </cfRule>
  </conditionalFormatting>
  <conditionalFormatting sqref="AM21:AM57">
    <cfRule type="cellIs" dxfId="221" priority="49" operator="lessThan">
      <formula>4.5</formula>
    </cfRule>
    <cfRule type="cellIs" dxfId="220" priority="51" operator="greaterThan">
      <formula>5</formula>
    </cfRule>
    <cfRule type="cellIs" dxfId="219" priority="50" operator="between">
      <formula>4.5</formula>
      <formula>5</formula>
    </cfRule>
  </conditionalFormatting>
  <conditionalFormatting sqref="AP5:BA10">
    <cfRule type="cellIs" dxfId="218" priority="11" operator="greaterThan">
      <formula>0</formula>
    </cfRule>
  </conditionalFormatting>
  <conditionalFormatting sqref="AR21:AR57">
    <cfRule type="cellIs" dxfId="217" priority="48" operator="greaterThan">
      <formula>5</formula>
    </cfRule>
    <cfRule type="cellIs" dxfId="216" priority="47" operator="between">
      <formula>4.5</formula>
      <formula>5</formula>
    </cfRule>
    <cfRule type="cellIs" dxfId="215" priority="46" operator="lessThan">
      <formula>4.5</formula>
    </cfRule>
  </conditionalFormatting>
  <conditionalFormatting sqref="AT21:AT57">
    <cfRule type="cellIs" dxfId="214" priority="43" operator="lessThan">
      <formula>4.5</formula>
    </cfRule>
    <cfRule type="cellIs" dxfId="213" priority="45" operator="greaterThan">
      <formula>5</formula>
    </cfRule>
    <cfRule type="cellIs" dxfId="212" priority="44" operator="between">
      <formula>4.5</formula>
      <formula>5</formula>
    </cfRule>
  </conditionalFormatting>
  <conditionalFormatting sqref="AV21:AV57">
    <cfRule type="cellIs" dxfId="211" priority="42" operator="greaterThan">
      <formula>5</formula>
    </cfRule>
    <cfRule type="cellIs" dxfId="210" priority="41" operator="between">
      <formula>4.5</formula>
      <formula>5</formula>
    </cfRule>
    <cfRule type="cellIs" dxfId="209" priority="40" operator="lessThan">
      <formula>4.5</formula>
    </cfRule>
  </conditionalFormatting>
  <conditionalFormatting sqref="AX21:AX57">
    <cfRule type="cellIs" dxfId="208" priority="39" operator="greaterThan">
      <formula>5</formula>
    </cfRule>
    <cfRule type="cellIs" dxfId="207" priority="38" operator="between">
      <formula>4.5</formula>
      <formula>5</formula>
    </cfRule>
    <cfRule type="cellIs" dxfId="206" priority="37" operator="lessThan">
      <formula>4.5</formula>
    </cfRule>
  </conditionalFormatting>
  <conditionalFormatting sqref="AZ21:AZ57">
    <cfRule type="cellIs" dxfId="205" priority="36" operator="greaterThan">
      <formula>5</formula>
    </cfRule>
    <cfRule type="cellIs" dxfId="204" priority="35" operator="between">
      <formula>4.5</formula>
      <formula>5</formula>
    </cfRule>
    <cfRule type="cellIs" dxfId="203" priority="34" operator="lessThan">
      <formula>4.5</formula>
    </cfRule>
  </conditionalFormatting>
  <conditionalFormatting sqref="BC5:BN10">
    <cfRule type="cellIs" dxfId="202" priority="9" operator="greaterThan">
      <formula>0</formula>
    </cfRule>
  </conditionalFormatting>
  <conditionalFormatting sqref="BE21:BE57">
    <cfRule type="cellIs" dxfId="201" priority="31" operator="lessThan">
      <formula>4.5</formula>
    </cfRule>
    <cfRule type="cellIs" dxfId="200" priority="33" operator="greaterThan">
      <formula>5</formula>
    </cfRule>
    <cfRule type="cellIs" dxfId="199" priority="32" operator="between">
      <formula>4.5</formula>
      <formula>5</formula>
    </cfRule>
  </conditionalFormatting>
  <conditionalFormatting sqref="BG21:BG57">
    <cfRule type="cellIs" dxfId="198" priority="30" operator="greaterThan">
      <formula>5</formula>
    </cfRule>
    <cfRule type="cellIs" dxfId="197" priority="29" operator="between">
      <formula>4.5</formula>
      <formula>5</formula>
    </cfRule>
    <cfRule type="cellIs" dxfId="196" priority="28" operator="lessThan">
      <formula>4.5</formula>
    </cfRule>
  </conditionalFormatting>
  <conditionalFormatting sqref="BI21:BI57">
    <cfRule type="cellIs" dxfId="195" priority="26" operator="between">
      <formula>4.5</formula>
      <formula>5</formula>
    </cfRule>
    <cfRule type="cellIs" dxfId="194" priority="25" operator="lessThan">
      <formula>4.5</formula>
    </cfRule>
    <cfRule type="cellIs" dxfId="193" priority="27" operator="greaterThan">
      <formula>5</formula>
    </cfRule>
  </conditionalFormatting>
  <conditionalFormatting sqref="BK21:BK57">
    <cfRule type="cellIs" dxfId="192" priority="23" operator="between">
      <formula>4.5</formula>
      <formula>5</formula>
    </cfRule>
    <cfRule type="cellIs" dxfId="191" priority="22" operator="lessThan">
      <formula>4.5</formula>
    </cfRule>
    <cfRule type="cellIs" dxfId="190" priority="24" operator="greaterThan">
      <formula>5</formula>
    </cfRule>
  </conditionalFormatting>
  <conditionalFormatting sqref="BM21:BM57">
    <cfRule type="cellIs" dxfId="189" priority="21" operator="greaterThan">
      <formula>5</formula>
    </cfRule>
    <cfRule type="cellIs" dxfId="188" priority="20" operator="between">
      <formula>4.5</formula>
      <formula>5</formula>
    </cfRule>
    <cfRule type="cellIs" dxfId="187" priority="19" operator="lessThan">
      <formula>4.5</formula>
    </cfRule>
  </conditionalFormatting>
  <conditionalFormatting sqref="BP5:CA10">
    <cfRule type="cellIs" dxfId="186" priority="7" operator="greaterThan">
      <formula>0</formula>
    </cfRule>
  </conditionalFormatting>
  <conditionalFormatting sqref="BQ21:BQ57">
    <cfRule type="expression" dxfId="185" priority="1">
      <formula>BP21&lt;BQ21</formula>
    </cfRule>
  </conditionalFormatting>
  <conditionalFormatting sqref="BR21:BR57 BT21:BT57 BV21:BV57 BX21:BX57 BZ21:BZ57">
    <cfRule type="cellIs" dxfId="184" priority="95" operator="lessThan">
      <formula>4.5</formula>
    </cfRule>
    <cfRule type="cellIs" dxfId="183" priority="96" operator="between">
      <formula>4.5</formula>
      <formula>5</formula>
    </cfRule>
    <cfRule type="cellIs" dxfId="182" priority="97" operator="greaterThan">
      <formula>5</formula>
    </cfRule>
  </conditionalFormatting>
  <conditionalFormatting sqref="CB3:CB4">
    <cfRule type="cellIs" dxfId="181" priority="145" operator="equal">
      <formula>0</formula>
    </cfRule>
  </conditionalFormatting>
  <conditionalFormatting sqref="CB5:CB10">
    <cfRule type="cellIs" dxfId="180" priority="144" operator="lessThan">
      <formula>100</formula>
    </cfRule>
  </conditionalFormatting>
  <conditionalFormatting sqref="CB21:CB58">
    <cfRule type="cellIs" dxfId="179" priority="6" operator="greaterThan">
      <formula>5</formula>
    </cfRule>
    <cfRule type="cellIs" dxfId="178" priority="5" operator="between">
      <formula>4.5</formula>
      <formula>5</formula>
    </cfRule>
    <cfRule type="cellIs" dxfId="177" priority="4" operator="lessThan">
      <formula>4.5</formula>
    </cfRule>
    <cfRule type="expression" dxfId="176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B6" sqref="B6:N6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57" t="str">
        <f>NOMBRE_ASIGNATURA</f>
        <v xml:space="preserve">CCGG 2º BTO 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</row>
    <row r="2" spans="1:82" ht="15.75" customHeight="1">
      <c r="A2" s="258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</row>
    <row r="3" spans="1:82">
      <c r="A3" s="28" t="s">
        <v>79</v>
      </c>
      <c r="B3" s="67" t="str">
        <f>DATOS!S5</f>
        <v>CE.1 Conocer calculos</v>
      </c>
      <c r="C3" s="239">
        <f>'3ª EVA '!C15</f>
        <v>20</v>
      </c>
      <c r="D3" s="240"/>
      <c r="E3" s="239">
        <f>'3ª EVA '!E15</f>
        <v>5</v>
      </c>
      <c r="F3" s="240"/>
      <c r="G3" s="239">
        <f>'3ª EVA '!G15</f>
        <v>35</v>
      </c>
      <c r="H3" s="240"/>
      <c r="I3" s="239">
        <f>'3ª EVA '!I15</f>
        <v>5</v>
      </c>
      <c r="J3" s="240"/>
      <c r="K3" s="239">
        <f>'3ª EVA '!K15</f>
        <v>10</v>
      </c>
      <c r="L3" s="240"/>
      <c r="M3" s="239">
        <f>'3ª EVA '!M15</f>
        <v>0</v>
      </c>
      <c r="N3" s="240"/>
      <c r="O3" s="67" t="str">
        <f>DATOS!S6</f>
        <v>CE2. Saber calcular</v>
      </c>
      <c r="P3" s="239">
        <f>'3ª EVA '!P15</f>
        <v>25</v>
      </c>
      <c r="Q3" s="240"/>
      <c r="R3" s="239">
        <f>'3ª EVA '!R15</f>
        <v>20</v>
      </c>
      <c r="S3" s="240"/>
      <c r="T3" s="239">
        <f>'3ª EVA '!T15</f>
        <v>30</v>
      </c>
      <c r="U3" s="240"/>
      <c r="V3" s="239">
        <f>'3ª EVA '!V15</f>
        <v>10</v>
      </c>
      <c r="W3" s="240"/>
      <c r="X3" s="239">
        <f>'3ª EVA '!X15</f>
        <v>10</v>
      </c>
      <c r="Y3" s="240"/>
      <c r="Z3" s="239">
        <f>'3ª EVA '!Z15</f>
        <v>0</v>
      </c>
      <c r="AA3" s="240"/>
      <c r="AB3" s="67" t="str">
        <f>DATOS!S7</f>
        <v>CE3. Conocer fuerzas</v>
      </c>
      <c r="AC3" s="239">
        <f>'3ª EVA '!AC15</f>
        <v>15</v>
      </c>
      <c r="AD3" s="240"/>
      <c r="AE3" s="239">
        <f>'3ª EVA '!AE15</f>
        <v>0</v>
      </c>
      <c r="AF3" s="240"/>
      <c r="AG3" s="239">
        <f>'3ª EVA '!AG15</f>
        <v>10</v>
      </c>
      <c r="AH3" s="240"/>
      <c r="AI3" s="239">
        <f>'3ª EVA '!AI15</f>
        <v>5</v>
      </c>
      <c r="AJ3" s="240"/>
      <c r="AK3" s="239">
        <f>'3ª EVA '!AK15</f>
        <v>10</v>
      </c>
      <c r="AL3" s="240"/>
      <c r="AM3" s="239">
        <f>'3ª EVA '!AM15</f>
        <v>0</v>
      </c>
      <c r="AN3" s="240"/>
      <c r="AO3" s="67" t="str">
        <f>DATOS!S8</f>
        <v>CE4. Calcular fuerzas</v>
      </c>
      <c r="AP3" s="239">
        <f>'3ª EVA '!AP15</f>
        <v>15</v>
      </c>
      <c r="AQ3" s="240"/>
      <c r="AR3" s="239">
        <f>'3ª EVA '!AR15</f>
        <v>15</v>
      </c>
      <c r="AS3" s="240"/>
      <c r="AT3" s="239">
        <f>'3ª EVA '!AT15</f>
        <v>10</v>
      </c>
      <c r="AU3" s="240"/>
      <c r="AV3" s="239">
        <f>'3ª EVA '!AV15</f>
        <v>5</v>
      </c>
      <c r="AW3" s="240"/>
      <c r="AX3" s="239">
        <f>'3ª EVA '!AX15</f>
        <v>5</v>
      </c>
      <c r="AY3" s="240"/>
      <c r="AZ3" s="239">
        <f>'3ª EVA '!AZ15</f>
        <v>0</v>
      </c>
      <c r="BA3" s="240"/>
      <c r="BB3" s="67" t="str">
        <f>DATOS!S9</f>
        <v>CE5.Conocer dinamica</v>
      </c>
      <c r="BC3" s="239">
        <f>'3ª EVA '!BC15</f>
        <v>5</v>
      </c>
      <c r="BD3" s="240"/>
      <c r="BE3" s="239">
        <f>'3ª EVA '!BE15</f>
        <v>10</v>
      </c>
      <c r="BF3" s="240"/>
      <c r="BG3" s="239">
        <f>'3ª EVA '!BG15</f>
        <v>5</v>
      </c>
      <c r="BH3" s="240"/>
      <c r="BI3" s="239">
        <f>'3ª EVA '!BI15</f>
        <v>15</v>
      </c>
      <c r="BJ3" s="240"/>
      <c r="BK3" s="239">
        <f>'3ª EVA '!BK15</f>
        <v>0</v>
      </c>
      <c r="BL3" s="240"/>
      <c r="BM3" s="239">
        <f>'3ª EVA '!BM15</f>
        <v>0</v>
      </c>
      <c r="BN3" s="240"/>
      <c r="BO3" s="67" t="str">
        <f>DATOS!S10</f>
        <v>CE6. Calcular dinamica</v>
      </c>
      <c r="BP3" s="239" t="e">
        <f>'1ª EVA'!BP12+'2ª EVA-solo'!BP12+#REF!</f>
        <v>#REF!</v>
      </c>
      <c r="BQ3" s="240"/>
      <c r="BR3" s="239" t="e">
        <f>'1ª EVA'!BR12+'2ª EVA-solo'!BR12+#REF!</f>
        <v>#REF!</v>
      </c>
      <c r="BS3" s="240"/>
      <c r="BT3" s="239" t="e">
        <f>'1ª EVA'!BT12+'2ª EVA-solo'!BT12+#REF!</f>
        <v>#REF!</v>
      </c>
      <c r="BU3" s="240"/>
      <c r="BV3" s="239" t="e">
        <f>'1ª EVA'!BV12+'2ª EVA-solo'!BV12+#REF!</f>
        <v>#REF!</v>
      </c>
      <c r="BW3" s="240"/>
      <c r="BX3" s="239" t="e">
        <f>'1ª EVA'!BX12+'2ª EVA-solo'!BX12+#REF!</f>
        <v>#REF!</v>
      </c>
      <c r="BY3" s="240"/>
      <c r="BZ3" s="239" t="e">
        <f>'1ª EVA'!BZ12+'2ª EVA-solo'!BZ12+#REF!</f>
        <v>#REF!</v>
      </c>
      <c r="CA3" s="240"/>
      <c r="CB3" s="203" t="e">
        <f t="shared" ref="CB3:CB5" si="0">SUM(B3:BZ3)</f>
        <v>#REF!</v>
      </c>
      <c r="CC3" s="203"/>
      <c r="CD3" s="203"/>
    </row>
    <row r="4" spans="1:82">
      <c r="A4" s="28" t="s">
        <v>68</v>
      </c>
      <c r="B4" s="68" t="s">
        <v>59</v>
      </c>
      <c r="C4" s="247">
        <f>'3ª EVA '!C16</f>
        <v>6.6666666666666666E-2</v>
      </c>
      <c r="D4" s="248"/>
      <c r="E4" s="247">
        <f>'3ª EVA '!E16</f>
        <v>1.6666666666666666E-2</v>
      </c>
      <c r="F4" s="248"/>
      <c r="G4" s="247">
        <f>'3ª EVA '!G16</f>
        <v>0.11666666666666667</v>
      </c>
      <c r="H4" s="248"/>
      <c r="I4" s="247">
        <f>'3ª EVA '!I16</f>
        <v>1.6666666666666666E-2</v>
      </c>
      <c r="J4" s="248"/>
      <c r="K4" s="247">
        <f>'3ª EVA '!K16</f>
        <v>3.3333333333333333E-2</v>
      </c>
      <c r="L4" s="248"/>
      <c r="M4" s="247">
        <f>'3ª EVA '!M16</f>
        <v>0</v>
      </c>
      <c r="N4" s="248"/>
      <c r="O4" s="68" t="str">
        <f>'3ª EVA '!O16</f>
        <v>X</v>
      </c>
      <c r="P4" s="247">
        <f>'3ª EVA '!P16</f>
        <v>8.3333333333333329E-2</v>
      </c>
      <c r="Q4" s="248"/>
      <c r="R4" s="247">
        <f>'3ª EVA '!R16</f>
        <v>6.6666666666666666E-2</v>
      </c>
      <c r="S4" s="248"/>
      <c r="T4" s="247">
        <f>'3ª EVA '!T16</f>
        <v>0.1</v>
      </c>
      <c r="U4" s="248"/>
      <c r="V4" s="247">
        <f>'3ª EVA '!V16</f>
        <v>3.3333333333333333E-2</v>
      </c>
      <c r="W4" s="248"/>
      <c r="X4" s="247">
        <f>'3ª EVA '!X16</f>
        <v>3.3333333333333333E-2</v>
      </c>
      <c r="Y4" s="248"/>
      <c r="Z4" s="247">
        <f>'3ª EVA '!Z16</f>
        <v>0</v>
      </c>
      <c r="AA4" s="248"/>
      <c r="AB4" s="68" t="str">
        <f>'3ª EVA '!AB16</f>
        <v>X</v>
      </c>
      <c r="AC4" s="247">
        <f>'3ª EVA '!AC16</f>
        <v>0.05</v>
      </c>
      <c r="AD4" s="248"/>
      <c r="AE4" s="247">
        <f>'3ª EVA '!AE16</f>
        <v>0</v>
      </c>
      <c r="AF4" s="248"/>
      <c r="AG4" s="247">
        <f>'3ª EVA '!AG16</f>
        <v>3.3333333333333333E-2</v>
      </c>
      <c r="AH4" s="248"/>
      <c r="AI4" s="247">
        <f>'3ª EVA '!AI16</f>
        <v>1.6666666666666666E-2</v>
      </c>
      <c r="AJ4" s="248"/>
      <c r="AK4" s="247">
        <f>'3ª EVA '!AK16</f>
        <v>3.3333333333333333E-2</v>
      </c>
      <c r="AL4" s="248"/>
      <c r="AM4" s="247">
        <f>'3ª EVA '!AM16</f>
        <v>0</v>
      </c>
      <c r="AN4" s="248"/>
      <c r="AO4" s="68" t="str">
        <f>'3ª EVA '!AO16</f>
        <v>X</v>
      </c>
      <c r="AP4" s="247">
        <f>'3ª EVA '!AP16</f>
        <v>0.05</v>
      </c>
      <c r="AQ4" s="248"/>
      <c r="AR4" s="247">
        <f>'3ª EVA '!AR16</f>
        <v>0.05</v>
      </c>
      <c r="AS4" s="248"/>
      <c r="AT4" s="247">
        <f>'3ª EVA '!AT16</f>
        <v>3.3333333333333333E-2</v>
      </c>
      <c r="AU4" s="248"/>
      <c r="AV4" s="247">
        <f>'3ª EVA '!AV16</f>
        <v>1.6666666666666666E-2</v>
      </c>
      <c r="AW4" s="248"/>
      <c r="AX4" s="247">
        <f>'3ª EVA '!AX16</f>
        <v>1.6666666666666666E-2</v>
      </c>
      <c r="AY4" s="248"/>
      <c r="AZ4" s="247">
        <f>'3ª EVA '!AZ16</f>
        <v>0</v>
      </c>
      <c r="BA4" s="248"/>
      <c r="BB4" s="68" t="str">
        <f>'3ª EVA '!BB16</f>
        <v>X</v>
      </c>
      <c r="BC4" s="247">
        <f>'3ª EVA '!BC16</f>
        <v>1.6666666666666666E-2</v>
      </c>
      <c r="BD4" s="248"/>
      <c r="BE4" s="247">
        <f>'3ª EVA '!BE16</f>
        <v>3.3333333333333333E-2</v>
      </c>
      <c r="BF4" s="248"/>
      <c r="BG4" s="247">
        <f>'3ª EVA '!BG16</f>
        <v>1.6666666666666666E-2</v>
      </c>
      <c r="BH4" s="248"/>
      <c r="BI4" s="247">
        <f>'3ª EVA '!BI16</f>
        <v>0.05</v>
      </c>
      <c r="BJ4" s="248"/>
      <c r="BK4" s="247">
        <f>'3ª EVA '!BK16</f>
        <v>0</v>
      </c>
      <c r="BL4" s="248"/>
      <c r="BM4" s="247">
        <f>'3ª EVA '!BM16</f>
        <v>0</v>
      </c>
      <c r="BN4" s="248"/>
      <c r="BO4" s="68" t="s">
        <v>59</v>
      </c>
      <c r="BP4" s="247">
        <f>IFERROR(BP3/$CB$3,)</f>
        <v>0</v>
      </c>
      <c r="BQ4" s="248"/>
      <c r="BR4" s="247">
        <f t="shared" ref="BR4" si="1">IFERROR(BR3/$CB$3,)</f>
        <v>0</v>
      </c>
      <c r="BS4" s="248"/>
      <c r="BT4" s="247">
        <f t="shared" ref="BT4" si="2">IFERROR(BT3/$CB$3,)</f>
        <v>0</v>
      </c>
      <c r="BU4" s="248"/>
      <c r="BV4" s="247">
        <f t="shared" ref="BV4" si="3">IFERROR(BV3/$CB$3,)</f>
        <v>0</v>
      </c>
      <c r="BW4" s="248"/>
      <c r="BX4" s="247">
        <f t="shared" ref="BX4" si="4">IFERROR(BX3/$CB$3,)</f>
        <v>0</v>
      </c>
      <c r="BY4" s="248"/>
      <c r="BZ4" s="247">
        <f t="shared" ref="BZ4" si="5">IFERROR(BZ3/$CB$3,)</f>
        <v>0</v>
      </c>
      <c r="CA4" s="248"/>
      <c r="CB4" s="78">
        <f t="shared" si="0"/>
        <v>0.98333333333333373</v>
      </c>
      <c r="CC4" s="76"/>
      <c r="CD4" s="76"/>
    </row>
    <row r="5" spans="1:82" ht="16.2" thickBot="1">
      <c r="A5" s="32" t="s">
        <v>77</v>
      </c>
      <c r="B5" s="249">
        <f>SUM(C4:M4)</f>
        <v>0.25</v>
      </c>
      <c r="C5" s="250"/>
      <c r="D5" s="250"/>
      <c r="E5" s="250"/>
      <c r="F5" s="250"/>
      <c r="G5" s="250"/>
      <c r="H5" s="250"/>
      <c r="I5" s="250"/>
      <c r="J5" s="250"/>
      <c r="K5" s="250"/>
      <c r="L5" s="250"/>
      <c r="M5" s="250"/>
      <c r="N5" s="251"/>
      <c r="O5" s="249">
        <f>'3ª EVA '!O17</f>
        <v>0.31666666666666665</v>
      </c>
      <c r="P5" s="250"/>
      <c r="Q5" s="250"/>
      <c r="R5" s="250"/>
      <c r="S5" s="250"/>
      <c r="T5" s="250"/>
      <c r="U5" s="250"/>
      <c r="V5" s="250"/>
      <c r="W5" s="250"/>
      <c r="X5" s="250"/>
      <c r="Y5" s="250"/>
      <c r="Z5" s="250"/>
      <c r="AA5" s="251"/>
      <c r="AB5" s="249">
        <f>'3ª EVA '!AB17</f>
        <v>0.13333333333333333</v>
      </c>
      <c r="AC5" s="250"/>
      <c r="AD5" s="250"/>
      <c r="AE5" s="250"/>
      <c r="AF5" s="250"/>
      <c r="AG5" s="250"/>
      <c r="AH5" s="250"/>
      <c r="AI5" s="250"/>
      <c r="AJ5" s="250"/>
      <c r="AK5" s="250"/>
      <c r="AL5" s="250"/>
      <c r="AM5" s="250"/>
      <c r="AN5" s="251"/>
      <c r="AO5" s="249">
        <f>'3ª EVA '!AO17</f>
        <v>0.16666666666666666</v>
      </c>
      <c r="AP5" s="250"/>
      <c r="AQ5" s="250"/>
      <c r="AR5" s="250"/>
      <c r="AS5" s="250"/>
      <c r="AT5" s="250"/>
      <c r="AU5" s="250"/>
      <c r="AV5" s="250"/>
      <c r="AW5" s="250"/>
      <c r="AX5" s="250"/>
      <c r="AY5" s="250"/>
      <c r="AZ5" s="250"/>
      <c r="BA5" s="251"/>
      <c r="BB5" s="249">
        <f>'3ª EVA '!BB17</f>
        <v>0.11666666666666667</v>
      </c>
      <c r="BC5" s="250"/>
      <c r="BD5" s="250"/>
      <c r="BE5" s="250"/>
      <c r="BF5" s="250"/>
      <c r="BG5" s="250"/>
      <c r="BH5" s="250"/>
      <c r="BI5" s="250"/>
      <c r="BJ5" s="250"/>
      <c r="BK5" s="250"/>
      <c r="BL5" s="250"/>
      <c r="BM5" s="250"/>
      <c r="BN5" s="251"/>
      <c r="BO5" s="249">
        <f>SUM(BP4:BZ4)</f>
        <v>0</v>
      </c>
      <c r="BP5" s="250"/>
      <c r="BQ5" s="250"/>
      <c r="BR5" s="250"/>
      <c r="BS5" s="250"/>
      <c r="BT5" s="250"/>
      <c r="BU5" s="250"/>
      <c r="BV5" s="250"/>
      <c r="BW5" s="250"/>
      <c r="BX5" s="250"/>
      <c r="BY5" s="250"/>
      <c r="BZ5" s="250"/>
      <c r="CA5" s="251"/>
      <c r="CB5" s="79">
        <f t="shared" si="0"/>
        <v>0.98333333333333328</v>
      </c>
      <c r="CC5" s="76"/>
      <c r="CD5" s="76"/>
    </row>
    <row r="6" spans="1:82" s="139" customFormat="1" ht="30" customHeight="1" thickTop="1">
      <c r="A6" s="273" t="e" vm="1">
        <v>#VALUE!</v>
      </c>
      <c r="B6" s="259" t="str">
        <f>DATOS!S5</f>
        <v>CE.1 Conocer calculos</v>
      </c>
      <c r="C6" s="259"/>
      <c r="D6" s="259"/>
      <c r="E6" s="259"/>
      <c r="F6" s="259"/>
      <c r="G6" s="259"/>
      <c r="H6" s="259"/>
      <c r="I6" s="259"/>
      <c r="J6" s="259"/>
      <c r="K6" s="259"/>
      <c r="L6" s="259"/>
      <c r="M6" s="259"/>
      <c r="N6" s="260"/>
      <c r="O6" s="261" t="str">
        <f>DATOS!S6</f>
        <v>CE2. Saber calcular</v>
      </c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60"/>
      <c r="AB6" s="262" t="str">
        <f>DATOS!S7</f>
        <v>CE3. Conocer fuerzas</v>
      </c>
      <c r="AC6" s="263"/>
      <c r="AD6" s="263"/>
      <c r="AE6" s="263"/>
      <c r="AF6" s="263"/>
      <c r="AG6" s="263"/>
      <c r="AH6" s="263"/>
      <c r="AI6" s="263"/>
      <c r="AJ6" s="263"/>
      <c r="AK6" s="263"/>
      <c r="AL6" s="263"/>
      <c r="AM6" s="263"/>
      <c r="AN6" s="264"/>
      <c r="AO6" s="265" t="str">
        <f>DATOS!S8</f>
        <v>CE4. Calcular fuerzas</v>
      </c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60"/>
      <c r="BB6" s="265" t="str">
        <f>DATOS!S9</f>
        <v>CE5.Conocer dinamica</v>
      </c>
      <c r="BC6" s="259"/>
      <c r="BD6" s="259"/>
      <c r="BE6" s="259"/>
      <c r="BF6" s="259"/>
      <c r="BG6" s="259"/>
      <c r="BH6" s="259"/>
      <c r="BI6" s="259"/>
      <c r="BJ6" s="259"/>
      <c r="BK6" s="259"/>
      <c r="BL6" s="259"/>
      <c r="BM6" s="259"/>
      <c r="BN6" s="260"/>
      <c r="BO6" s="265" t="str">
        <f>DATOS!S10</f>
        <v>CE6. Calcular dinamica</v>
      </c>
      <c r="BP6" s="259"/>
      <c r="BQ6" s="259"/>
      <c r="BR6" s="259"/>
      <c r="BS6" s="259"/>
      <c r="BT6" s="259"/>
      <c r="BU6" s="259"/>
      <c r="BV6" s="259"/>
      <c r="BW6" s="259"/>
      <c r="BX6" s="259"/>
      <c r="BY6" s="259"/>
      <c r="BZ6" s="259"/>
      <c r="CA6" s="259"/>
      <c r="CB6" s="270" t="s">
        <v>78</v>
      </c>
    </row>
    <row r="7" spans="1:82" ht="15" customHeight="1">
      <c r="A7" s="274"/>
      <c r="B7" s="276" t="s">
        <v>63</v>
      </c>
      <c r="C7" s="268" t="s">
        <v>7</v>
      </c>
      <c r="D7" s="268"/>
      <c r="E7" s="268" t="s">
        <v>8</v>
      </c>
      <c r="F7" s="268"/>
      <c r="G7" s="268" t="s">
        <v>9</v>
      </c>
      <c r="H7" s="268"/>
      <c r="I7" s="268" t="s">
        <v>10</v>
      </c>
      <c r="J7" s="268"/>
      <c r="K7" s="268" t="s">
        <v>11</v>
      </c>
      <c r="L7" s="268"/>
      <c r="M7" s="268" t="s">
        <v>12</v>
      </c>
      <c r="N7" s="268"/>
      <c r="O7" s="277" t="s">
        <v>63</v>
      </c>
      <c r="P7" s="268" t="s">
        <v>13</v>
      </c>
      <c r="Q7" s="268"/>
      <c r="R7" s="268" t="s">
        <v>14</v>
      </c>
      <c r="S7" s="268"/>
      <c r="T7" s="268" t="s">
        <v>15</v>
      </c>
      <c r="U7" s="268"/>
      <c r="V7" s="268" t="s">
        <v>16</v>
      </c>
      <c r="W7" s="268"/>
      <c r="X7" s="268" t="s">
        <v>17</v>
      </c>
      <c r="Y7" s="268"/>
      <c r="Z7" s="268" t="s">
        <v>18</v>
      </c>
      <c r="AA7" s="268"/>
      <c r="AB7" s="277" t="s">
        <v>63</v>
      </c>
      <c r="AC7" s="268" t="s">
        <v>19</v>
      </c>
      <c r="AD7" s="268"/>
      <c r="AE7" s="268" t="s">
        <v>20</v>
      </c>
      <c r="AF7" s="268"/>
      <c r="AG7" s="268" t="s">
        <v>21</v>
      </c>
      <c r="AH7" s="268"/>
      <c r="AI7" s="268" t="s">
        <v>22</v>
      </c>
      <c r="AJ7" s="268"/>
      <c r="AK7" s="268" t="s">
        <v>23</v>
      </c>
      <c r="AL7" s="268"/>
      <c r="AM7" s="268" t="s">
        <v>24</v>
      </c>
      <c r="AN7" s="268"/>
      <c r="AO7" s="277" t="s">
        <v>63</v>
      </c>
      <c r="AP7" s="268" t="s">
        <v>25</v>
      </c>
      <c r="AQ7" s="268"/>
      <c r="AR7" s="268" t="s">
        <v>26</v>
      </c>
      <c r="AS7" s="268"/>
      <c r="AT7" s="268" t="s">
        <v>27</v>
      </c>
      <c r="AU7" s="268"/>
      <c r="AV7" s="268" t="s">
        <v>28</v>
      </c>
      <c r="AW7" s="268"/>
      <c r="AX7" s="268" t="s">
        <v>29</v>
      </c>
      <c r="AY7" s="268"/>
      <c r="AZ7" s="268" t="s">
        <v>30</v>
      </c>
      <c r="BA7" s="268"/>
      <c r="BB7" s="277" t="s">
        <v>63</v>
      </c>
      <c r="BC7" s="268" t="s">
        <v>31</v>
      </c>
      <c r="BD7" s="268"/>
      <c r="BE7" s="268" t="s">
        <v>32</v>
      </c>
      <c r="BF7" s="268"/>
      <c r="BG7" s="268" t="s">
        <v>33</v>
      </c>
      <c r="BH7" s="268"/>
      <c r="BI7" s="268" t="s">
        <v>34</v>
      </c>
      <c r="BJ7" s="268"/>
      <c r="BK7" s="268" t="s">
        <v>35</v>
      </c>
      <c r="BL7" s="268"/>
      <c r="BM7" s="268" t="s">
        <v>36</v>
      </c>
      <c r="BN7" s="268"/>
      <c r="BO7" s="277" t="s">
        <v>63</v>
      </c>
      <c r="BP7" s="268" t="s">
        <v>37</v>
      </c>
      <c r="BQ7" s="268"/>
      <c r="BR7" s="268" t="s">
        <v>38</v>
      </c>
      <c r="BS7" s="268"/>
      <c r="BT7" s="268" t="s">
        <v>39</v>
      </c>
      <c r="BU7" s="268"/>
      <c r="BV7" s="268" t="s">
        <v>40</v>
      </c>
      <c r="BW7" s="268"/>
      <c r="BX7" s="268" t="s">
        <v>41</v>
      </c>
      <c r="BY7" s="268"/>
      <c r="BZ7" s="268" t="s">
        <v>42</v>
      </c>
      <c r="CA7" s="268"/>
      <c r="CB7" s="271"/>
    </row>
    <row r="8" spans="1:82" ht="15" customHeight="1">
      <c r="A8" s="275"/>
      <c r="B8" s="276"/>
      <c r="C8" s="268"/>
      <c r="D8" s="268"/>
      <c r="E8" s="268"/>
      <c r="F8" s="268" t="s">
        <v>64</v>
      </c>
      <c r="G8" s="268"/>
      <c r="H8" s="268" t="s">
        <v>64</v>
      </c>
      <c r="I8" s="268"/>
      <c r="J8" s="268" t="s">
        <v>64</v>
      </c>
      <c r="K8" s="268"/>
      <c r="L8" s="268" t="s">
        <v>64</v>
      </c>
      <c r="M8" s="268"/>
      <c r="N8" s="268" t="s">
        <v>64</v>
      </c>
      <c r="O8" s="277"/>
      <c r="P8" s="268"/>
      <c r="Q8" s="268" t="s">
        <v>64</v>
      </c>
      <c r="R8" s="268"/>
      <c r="S8" s="268" t="s">
        <v>64</v>
      </c>
      <c r="T8" s="268"/>
      <c r="U8" s="268" t="s">
        <v>64</v>
      </c>
      <c r="V8" s="268"/>
      <c r="W8" s="268" t="s">
        <v>64</v>
      </c>
      <c r="X8" s="268"/>
      <c r="Y8" s="268" t="s">
        <v>64</v>
      </c>
      <c r="Z8" s="268"/>
      <c r="AA8" s="268" t="s">
        <v>64</v>
      </c>
      <c r="AB8" s="277"/>
      <c r="AC8" s="268"/>
      <c r="AD8" s="268" t="s">
        <v>64</v>
      </c>
      <c r="AE8" s="268"/>
      <c r="AF8" s="268" t="s">
        <v>64</v>
      </c>
      <c r="AG8" s="268"/>
      <c r="AH8" s="268" t="s">
        <v>64</v>
      </c>
      <c r="AI8" s="268"/>
      <c r="AJ8" s="268" t="s">
        <v>64</v>
      </c>
      <c r="AK8" s="268"/>
      <c r="AL8" s="268" t="s">
        <v>64</v>
      </c>
      <c r="AM8" s="268"/>
      <c r="AN8" s="268" t="s">
        <v>64</v>
      </c>
      <c r="AO8" s="277"/>
      <c r="AP8" s="268"/>
      <c r="AQ8" s="268"/>
      <c r="AR8" s="268"/>
      <c r="AS8" s="268" t="s">
        <v>64</v>
      </c>
      <c r="AT8" s="268"/>
      <c r="AU8" s="268" t="s">
        <v>64</v>
      </c>
      <c r="AV8" s="268"/>
      <c r="AW8" s="268" t="s">
        <v>64</v>
      </c>
      <c r="AX8" s="268"/>
      <c r="AY8" s="268" t="s">
        <v>64</v>
      </c>
      <c r="AZ8" s="268"/>
      <c r="BA8" s="268" t="s">
        <v>64</v>
      </c>
      <c r="BB8" s="277"/>
      <c r="BC8" s="268"/>
      <c r="BD8" s="268" t="s">
        <v>64</v>
      </c>
      <c r="BE8" s="268"/>
      <c r="BF8" s="268" t="s">
        <v>64</v>
      </c>
      <c r="BG8" s="268"/>
      <c r="BH8" s="268" t="s">
        <v>64</v>
      </c>
      <c r="BI8" s="268"/>
      <c r="BJ8" s="268" t="s">
        <v>64</v>
      </c>
      <c r="BK8" s="268"/>
      <c r="BL8" s="268" t="s">
        <v>64</v>
      </c>
      <c r="BM8" s="268"/>
      <c r="BN8" s="268" t="s">
        <v>64</v>
      </c>
      <c r="BO8" s="277"/>
      <c r="BP8" s="268"/>
      <c r="BQ8" s="268" t="s">
        <v>64</v>
      </c>
      <c r="BR8" s="268"/>
      <c r="BS8" s="268" t="s">
        <v>64</v>
      </c>
      <c r="BT8" s="268"/>
      <c r="BU8" s="268" t="s">
        <v>64</v>
      </c>
      <c r="BV8" s="268"/>
      <c r="BW8" s="268" t="s">
        <v>64</v>
      </c>
      <c r="BX8" s="268"/>
      <c r="BY8" s="268" t="s">
        <v>64</v>
      </c>
      <c r="BZ8" s="268"/>
      <c r="CA8" s="268" t="s">
        <v>64</v>
      </c>
      <c r="CB8" s="272"/>
    </row>
    <row r="9" spans="1:82" ht="17.399999999999999">
      <c r="A9" s="65" t="str" cm="1">
        <f t="array" ref="A9:A45">Alumnado[Alumnado]</f>
        <v>Alumn 1</v>
      </c>
      <c r="B9" s="72">
        <f ca="1">IF(B$5&gt;0,SUMPRODUCT(C9:M9,C$4:$M$4)/B$5,)</f>
        <v>1</v>
      </c>
      <c r="C9" s="266">
        <f ca="1">IF(C$4&gt;0,(
MAX('3ª EVA '!C21,'3ª EVA '!D21)),"")</f>
        <v>1</v>
      </c>
      <c r="D9" s="267"/>
      <c r="E9" s="266">
        <f ca="1">IF(E$4&gt;0,(
MAX('3ª EVA '!E21,'3ª EVA '!F21)),"")</f>
        <v>1</v>
      </c>
      <c r="F9" s="267"/>
      <c r="G9" s="266">
        <f ca="1">IF(G$4&gt;0,(
MAX('3ª EVA '!G21,'3ª EVA '!H21)),"")</f>
        <v>1</v>
      </c>
      <c r="H9" s="267"/>
      <c r="I9" s="266">
        <f ca="1">IF(I$4&gt;0,(
MAX('3ª EVA '!I21,'3ª EVA '!J21)),"")</f>
        <v>1</v>
      </c>
      <c r="J9" s="267"/>
      <c r="K9" s="266">
        <f ca="1">IF(K$4&gt;0,(
MAX('3ª EVA '!K21,'3ª EVA '!L21)),"")</f>
        <v>1</v>
      </c>
      <c r="L9" s="267"/>
      <c r="M9" s="266" t="str">
        <f>IF(M$4&gt;0,(
MAX('3ª EVA '!M21,'3ª EVA '!N21)),"")</f>
        <v/>
      </c>
      <c r="N9" s="269"/>
      <c r="O9" s="72">
        <f ca="1">IF(O$5&gt;0,SUMPRODUCT(P9:Z9,$P$4:Z$4)/O$5,)</f>
        <v>1</v>
      </c>
      <c r="P9" s="266">
        <f ca="1">IF(P$4&gt;0,(
MAX('3ª EVA '!P21,'3ª EVA '!Q21)),"")</f>
        <v>1</v>
      </c>
      <c r="Q9" s="267"/>
      <c r="R9" s="266">
        <f ca="1">IF(R$4&gt;0,(
MAX('3ª EVA '!R21,'3ª EVA '!S21)),"")</f>
        <v>1</v>
      </c>
      <c r="S9" s="267"/>
      <c r="T9" s="266">
        <f ca="1">IF(T$4&gt;0,(
MAX('3ª EVA '!T21,'3ª EVA '!U21)),"")</f>
        <v>1</v>
      </c>
      <c r="U9" s="267"/>
      <c r="V9" s="266">
        <f ca="1">IF(V$4&gt;0,(
MAX('3ª EVA '!V21,'3ª EVA '!W21)),"")</f>
        <v>1</v>
      </c>
      <c r="W9" s="267"/>
      <c r="X9" s="266">
        <f ca="1">IF(X$4&gt;0,(
MAX('3ª EVA '!X21,'3ª EVA '!Y21)),"")</f>
        <v>1</v>
      </c>
      <c r="Y9" s="267"/>
      <c r="Z9" s="266" t="str">
        <f>IF(Z$4&gt;0,(
MAX('3ª EVA '!Z21,'3ª EVA '!AA21)),"")</f>
        <v/>
      </c>
      <c r="AA9" s="269"/>
      <c r="AB9" s="72">
        <f ca="1">IF(AB$5&gt;0,SUMPRODUCT(AC9:AM9,$AC$4:AM$4)/AB$5,)</f>
        <v>1</v>
      </c>
      <c r="AC9" s="266">
        <f ca="1">IF(AC$4&gt;0,(
MAX('3ª EVA '!AC21,'3ª EVA '!AD21)),"")</f>
        <v>1</v>
      </c>
      <c r="AD9" s="267"/>
      <c r="AE9" s="266" t="str">
        <f>IF(AE$4&gt;0,(
MAX('3ª EVA '!AE21,'3ª EVA '!AF21)),"")</f>
        <v/>
      </c>
      <c r="AF9" s="267"/>
      <c r="AG9" s="266">
        <f ca="1">IF(AG$4&gt;0,(
MAX('3ª EVA '!AG21,'3ª EVA '!AH21)),"")</f>
        <v>1</v>
      </c>
      <c r="AH9" s="267"/>
      <c r="AI9" s="266">
        <f ca="1">IF(AI$4&gt;0,(
MAX('3ª EVA '!AI21,'3ª EVA '!AJ21)),"")</f>
        <v>1</v>
      </c>
      <c r="AJ9" s="267"/>
      <c r="AK9" s="266">
        <f ca="1">IF(AK$4&gt;0,(
MAX('3ª EVA '!AK21,'3ª EVA '!AL21)),"")</f>
        <v>1</v>
      </c>
      <c r="AL9" s="267"/>
      <c r="AM9" s="266" t="str">
        <f>IF(AM$4&gt;0,(
MAX('3ª EVA '!AM21,'3ª EVA '!AN21)),"")</f>
        <v/>
      </c>
      <c r="AN9" s="269"/>
      <c r="AO9" s="119">
        <f ca="1">IF(AO$5&gt;0,SUMPRODUCT(AP9:AZ9,$AP$4:AZ$4)/AO$5,)</f>
        <v>1</v>
      </c>
      <c r="AP9" s="266">
        <f ca="1">IF(AP$4&gt;0,(
MAX('3ª EVA '!AP21,'3ª EVA '!AQ21)),"")</f>
        <v>1</v>
      </c>
      <c r="AQ9" s="267"/>
      <c r="AR9" s="266">
        <f ca="1">IF(AR$4&gt;0,(
MAX('3ª EVA '!AR21,'3ª EVA '!AS21)),"")</f>
        <v>1</v>
      </c>
      <c r="AS9" s="267"/>
      <c r="AT9" s="266">
        <f ca="1">IF(AT$4&gt;0,(
MAX('3ª EVA '!AT21,'3ª EVA '!AU21)),"")</f>
        <v>1</v>
      </c>
      <c r="AU9" s="267"/>
      <c r="AV9" s="266">
        <f ca="1">IF(AV$4&gt;0,(
MAX('3ª EVA '!AV21,'3ª EVA '!AW21)),"")</f>
        <v>1</v>
      </c>
      <c r="AW9" s="267"/>
      <c r="AX9" s="266">
        <f ca="1">IF(AX$4&gt;0,(
MAX('3ª EVA '!AX21,'3ª EVA '!AY21)),"")</f>
        <v>1</v>
      </c>
      <c r="AY9" s="267"/>
      <c r="AZ9" s="266" t="str">
        <f>IF(AZ$4&gt;0,(
MAX('3ª EVA '!AZ21,'3ª EVA '!BA21)),"")</f>
        <v/>
      </c>
      <c r="BA9" s="269"/>
      <c r="BB9" s="72">
        <f ca="1">IF(BB$5&gt;0,SUMPRODUCT(BC9:BM9,$BC$4:BM$4)/BB$5,)</f>
        <v>1</v>
      </c>
      <c r="BC9" s="266">
        <f ca="1">IF(BC$4&gt;0,(
MAX('3ª EVA '!BC21,'3ª EVA '!BD21)),"")</f>
        <v>1</v>
      </c>
      <c r="BD9" s="267"/>
      <c r="BE9" s="266">
        <f ca="1">IF(BE$4&gt;0,(
MAX('3ª EVA '!BE21,'3ª EVA '!BF21)),"")</f>
        <v>1</v>
      </c>
      <c r="BF9" s="267"/>
      <c r="BG9" s="266">
        <f ca="1">IF(BG$4&gt;0,(
MAX('3ª EVA '!BG21,'3ª EVA '!BH21)),"")</f>
        <v>1</v>
      </c>
      <c r="BH9" s="267"/>
      <c r="BI9" s="266">
        <f ca="1">IF(BI$4&gt;0,(
MAX('3ª EVA '!BI21,'3ª EVA '!BJ21)),"")</f>
        <v>1</v>
      </c>
      <c r="BJ9" s="267"/>
      <c r="BK9" s="266" t="str">
        <f>IF(BK$4&gt;0,(
MAX('3ª EVA '!BK21,'3ª EVA '!BL21)),"")</f>
        <v/>
      </c>
      <c r="BL9" s="267"/>
      <c r="BM9" s="266" t="str">
        <f>IF(BM$4&gt;0,(
MAX('3ª EVA '!BM21,'3ª EVA '!BN21)),"")</f>
        <v/>
      </c>
      <c r="BN9" s="269"/>
      <c r="BO9" s="72">
        <f>IF(BO$5&gt;0,SUMPRODUCT(BP9:BZ9,$BP$4:BZ$4)/BO$5,)</f>
        <v>0</v>
      </c>
      <c r="BP9" s="266" t="str">
        <f>IF(BP$4&gt;0,(
MAX('3ª EVA '!BP21,'3ª EVA '!BQ21)),"")</f>
        <v/>
      </c>
      <c r="BQ9" s="267"/>
      <c r="BR9" s="266" t="str">
        <f>IF(BR$4&gt;0,(
MAX('3ª EVA '!BR21,'3ª EVA '!BS21)),"")</f>
        <v/>
      </c>
      <c r="BS9" s="267"/>
      <c r="BT9" s="266" t="str">
        <f>IF(BT$4&gt;0,(
MAX('3ª EVA '!BT21,'3ª EVA '!BU21)),"")</f>
        <v/>
      </c>
      <c r="BU9" s="267"/>
      <c r="BV9" s="266" t="str">
        <f>IF(BV$4&gt;0,(
MAX('3ª EVA '!BV21,'3ª EVA '!BW21)),"")</f>
        <v/>
      </c>
      <c r="BW9" s="267"/>
      <c r="BX9" s="266" t="str">
        <f>IF(BX$4&gt;0,(
MAX('3ª EVA '!BX21,'3ª EVA '!BY21)),"")</f>
        <v/>
      </c>
      <c r="BY9" s="267"/>
      <c r="BZ9" s="266" t="str">
        <f>IF(BZ$4&gt;0,(
MAX('3ª EVA '!BZ21,'3ª EVA '!CA21)),"")</f>
        <v/>
      </c>
      <c r="CA9" s="269"/>
      <c r="CB9" s="71">
        <f t="shared" ref="CB9:CB45" ca="1" si="6">SUMPRODUCT(C9:M9,$C$4:$M$4)+SUMPRODUCT(P9:Z9,P$4:Z$4)+SUMPRODUCT(AC9:AM9,AC$4:AM$4)+SUMPRODUCT(AP9:AZ9,AP$4:AZ$4)+SUMPRODUCT(BC9:BM9,BC$4:BM$4)+SUMPRODUCT(BP9:BZ9,BP$4:BZ$4)</f>
        <v>0.98333333333333328</v>
      </c>
    </row>
    <row r="10" spans="1:82" ht="17.399999999999999">
      <c r="A10" s="65" t="str">
        <v>Alumn 2</v>
      </c>
      <c r="B10" s="72">
        <f ca="1">IF(B$5&gt;0,SUMPRODUCT(C10:M10,C$4:$M$4)/B$5,)</f>
        <v>2</v>
      </c>
      <c r="C10" s="266">
        <f ca="1">IF(C$4&gt;0,(
MAX('3ª EVA '!C22,'3ª EVA '!D22)),"")</f>
        <v>2</v>
      </c>
      <c r="D10" s="267"/>
      <c r="E10" s="266">
        <f ca="1">IF(E$4&gt;0,(
MAX('3ª EVA '!E22,'3ª EVA '!F22)),"")</f>
        <v>2</v>
      </c>
      <c r="F10" s="267"/>
      <c r="G10" s="266">
        <f ca="1">IF(G$4&gt;0,(
MAX('3ª EVA '!G22,'3ª EVA '!H22)),"")</f>
        <v>2</v>
      </c>
      <c r="H10" s="267"/>
      <c r="I10" s="266">
        <f ca="1">IF(I$4&gt;0,(
MAX('3ª EVA '!I22,'3ª EVA '!J22)),"")</f>
        <v>2</v>
      </c>
      <c r="J10" s="267"/>
      <c r="K10" s="266">
        <f ca="1">IF(K$4&gt;0,(
MAX('3ª EVA '!K22,'3ª EVA '!L22)),"")</f>
        <v>2</v>
      </c>
      <c r="L10" s="267"/>
      <c r="M10" s="266" t="str">
        <f>IF(M$4&gt;0,(
MAX('3ª EVA '!M22,'3ª EVA '!N22)),"")</f>
        <v/>
      </c>
      <c r="N10" s="269"/>
      <c r="O10" s="72">
        <f ca="1">IF(O$5&gt;0,SUMPRODUCT(P10:Z10,$P$4:Z$4)/O$5,)</f>
        <v>2</v>
      </c>
      <c r="P10" s="266">
        <f ca="1">IF(P$4&gt;0,(
MAX('3ª EVA '!P22,'3ª EVA '!Q22)),"")</f>
        <v>2</v>
      </c>
      <c r="Q10" s="267"/>
      <c r="R10" s="266">
        <f ca="1">IF(R$4&gt;0,(
MAX('3ª EVA '!R22,'3ª EVA '!S22)),"")</f>
        <v>2</v>
      </c>
      <c r="S10" s="267"/>
      <c r="T10" s="266">
        <f ca="1">IF(T$4&gt;0,(
MAX('3ª EVA '!T22,'3ª EVA '!U22)),"")</f>
        <v>2</v>
      </c>
      <c r="U10" s="267"/>
      <c r="V10" s="266">
        <f ca="1">IF(V$4&gt;0,(
MAX('3ª EVA '!V22,'3ª EVA '!W22)),"")</f>
        <v>2</v>
      </c>
      <c r="W10" s="267"/>
      <c r="X10" s="266">
        <f ca="1">IF(X$4&gt;0,(
MAX('3ª EVA '!X22,'3ª EVA '!Y22)),"")</f>
        <v>2</v>
      </c>
      <c r="Y10" s="267"/>
      <c r="Z10" s="266" t="str">
        <f>IF(Z$4&gt;0,(
MAX('3ª EVA '!Z22,'3ª EVA '!AA22)),"")</f>
        <v/>
      </c>
      <c r="AA10" s="269"/>
      <c r="AB10" s="72">
        <f ca="1">IF(AB$5&gt;0,SUMPRODUCT(AC10:AM10,$AC$4:AM$4)/AB$5,)</f>
        <v>2</v>
      </c>
      <c r="AC10" s="266">
        <f ca="1">IF(AC$4&gt;0,(
MAX('3ª EVA '!AC22,'3ª EVA '!AD22)),"")</f>
        <v>2</v>
      </c>
      <c r="AD10" s="267"/>
      <c r="AE10" s="266" t="str">
        <f>IF(AE$4&gt;0,(
MAX('3ª EVA '!AE22,'3ª EVA '!AF22)),"")</f>
        <v/>
      </c>
      <c r="AF10" s="267"/>
      <c r="AG10" s="266">
        <f ca="1">IF(AG$4&gt;0,(
MAX('3ª EVA '!AG22,'3ª EVA '!AH22)),"")</f>
        <v>2</v>
      </c>
      <c r="AH10" s="267"/>
      <c r="AI10" s="266">
        <f ca="1">IF(AI$4&gt;0,(
MAX('3ª EVA '!AI22,'3ª EVA '!AJ22)),"")</f>
        <v>2</v>
      </c>
      <c r="AJ10" s="267"/>
      <c r="AK10" s="266">
        <f ca="1">IF(AK$4&gt;0,(
MAX('3ª EVA '!AK22,'3ª EVA '!AL22)),"")</f>
        <v>2</v>
      </c>
      <c r="AL10" s="267"/>
      <c r="AM10" s="266" t="str">
        <f>IF(AM$4&gt;0,(
MAX('3ª EVA '!AM22,'3ª EVA '!AN22)),"")</f>
        <v/>
      </c>
      <c r="AN10" s="269"/>
      <c r="AO10" s="72">
        <f ca="1">IF(AO$5&gt;0,SUMPRODUCT(AP10:AZ10,$AP$4:AZ$4)/AO$5,)</f>
        <v>2</v>
      </c>
      <c r="AP10" s="266">
        <f ca="1">IF(AP$4&gt;0,(
MAX('3ª EVA '!AP22,'3ª EVA '!AQ22)),"")</f>
        <v>2</v>
      </c>
      <c r="AQ10" s="267"/>
      <c r="AR10" s="266">
        <f ca="1">IF(AR$4&gt;0,(
MAX('3ª EVA '!AR22,'3ª EVA '!AS22)),"")</f>
        <v>2</v>
      </c>
      <c r="AS10" s="267"/>
      <c r="AT10" s="266">
        <f ca="1">IF(AT$4&gt;0,(
MAX('3ª EVA '!AT22,'3ª EVA '!AU22)),"")</f>
        <v>2</v>
      </c>
      <c r="AU10" s="267"/>
      <c r="AV10" s="266">
        <f ca="1">IF(AV$4&gt;0,(
MAX('3ª EVA '!AV22,'3ª EVA '!AW22)),"")</f>
        <v>2</v>
      </c>
      <c r="AW10" s="267"/>
      <c r="AX10" s="266">
        <f ca="1">IF(AX$4&gt;0,(
MAX('3ª EVA '!AX22,'3ª EVA '!AY22)),"")</f>
        <v>2</v>
      </c>
      <c r="AY10" s="267"/>
      <c r="AZ10" s="266" t="str">
        <f>IF(AZ$4&gt;0,(
MAX('3ª EVA '!AZ22,'3ª EVA '!BA22)),"")</f>
        <v/>
      </c>
      <c r="BA10" s="269"/>
      <c r="BB10" s="72">
        <f ca="1">IF(BB$5&gt;0,SUMPRODUCT(BC10:BM10,$BC$4:BM$4)/BB$5,)</f>
        <v>2</v>
      </c>
      <c r="BC10" s="266">
        <f ca="1">IF(BC$4&gt;0,(
MAX('3ª EVA '!BC22,'3ª EVA '!BD22)),"")</f>
        <v>2</v>
      </c>
      <c r="BD10" s="267"/>
      <c r="BE10" s="266">
        <f ca="1">IF(BE$4&gt;0,(
MAX('3ª EVA '!BE22,'3ª EVA '!BF22)),"")</f>
        <v>2</v>
      </c>
      <c r="BF10" s="267"/>
      <c r="BG10" s="266">
        <f ca="1">IF(BG$4&gt;0,(
MAX('3ª EVA '!BG22,'3ª EVA '!BH22)),"")</f>
        <v>2</v>
      </c>
      <c r="BH10" s="267"/>
      <c r="BI10" s="266">
        <f ca="1">IF(BI$4&gt;0,(
MAX('3ª EVA '!BI22,'3ª EVA '!BJ22)),"")</f>
        <v>2</v>
      </c>
      <c r="BJ10" s="267"/>
      <c r="BK10" s="266" t="str">
        <f>IF(BK$4&gt;0,(
MAX('3ª EVA '!BK22,'3ª EVA '!BL22)),"")</f>
        <v/>
      </c>
      <c r="BL10" s="267"/>
      <c r="BM10" s="266" t="str">
        <f>IF(BM$4&gt;0,(
MAX('3ª EVA '!BM22,'3ª EVA '!BN22)),"")</f>
        <v/>
      </c>
      <c r="BN10" s="269"/>
      <c r="BO10" s="72">
        <f>IF(BO$5&gt;0,SUMPRODUCT(BP10:BZ10,$BP$4:BZ$4)/BO$5,)</f>
        <v>0</v>
      </c>
      <c r="BP10" s="266" t="str">
        <f>IF(BP$4&gt;0,(
MAX('3ª EVA '!BP22,'3ª EVA '!BQ22)),"")</f>
        <v/>
      </c>
      <c r="BQ10" s="267"/>
      <c r="BR10" s="266" t="str">
        <f>IF(BR$4&gt;0,(
MAX('3ª EVA '!BR22,'3ª EVA '!BS22)),"")</f>
        <v/>
      </c>
      <c r="BS10" s="267"/>
      <c r="BT10" s="266" t="str">
        <f>IF(BT$4&gt;0,(
MAX('3ª EVA '!BT22,'3ª EVA '!BU22)),"")</f>
        <v/>
      </c>
      <c r="BU10" s="267"/>
      <c r="BV10" s="266" t="str">
        <f>IF(BV$4&gt;0,(
MAX('3ª EVA '!BV22,'3ª EVA '!BW22)),"")</f>
        <v/>
      </c>
      <c r="BW10" s="267"/>
      <c r="BX10" s="266" t="str">
        <f>IF(BX$4&gt;0,(
MAX('3ª EVA '!BX22,'3ª EVA '!BY22)),"")</f>
        <v/>
      </c>
      <c r="BY10" s="267"/>
      <c r="BZ10" s="266" t="str">
        <f>IF(BZ$4&gt;0,(
MAX('3ª EVA '!BZ22,'3ª EVA '!CA22)),"")</f>
        <v/>
      </c>
      <c r="CA10" s="269"/>
      <c r="CB10" s="71">
        <f t="shared" ca="1" si="6"/>
        <v>1.9666666666666666</v>
      </c>
    </row>
    <row r="11" spans="1:82" ht="17.399999999999999">
      <c r="A11" s="65" t="str">
        <v>Alumn 3</v>
      </c>
      <c r="B11" s="72">
        <f ca="1">IF(B$5&gt;0,SUMPRODUCT(C11:M11,C$4:$M$4)/B$5,)</f>
        <v>2.9999999999999996</v>
      </c>
      <c r="C11" s="266">
        <f ca="1">IF(C$4&gt;0,(
MAX('3ª EVA '!C23,'3ª EVA '!D23)),"")</f>
        <v>2.9999999999999991</v>
      </c>
      <c r="D11" s="267"/>
      <c r="E11" s="266">
        <f ca="1">IF(E$4&gt;0,(
MAX('3ª EVA '!E23,'3ª EVA '!F23)),"")</f>
        <v>2.9999999999999996</v>
      </c>
      <c r="F11" s="267"/>
      <c r="G11" s="266">
        <f ca="1">IF(G$4&gt;0,(
MAX('3ª EVA '!G23,'3ª EVA '!H23)),"")</f>
        <v>2.9999999999999996</v>
      </c>
      <c r="H11" s="267"/>
      <c r="I11" s="266">
        <f ca="1">IF(I$4&gt;0,(
MAX('3ª EVA '!I23,'3ª EVA '!J23)),"")</f>
        <v>2.9999999999999996</v>
      </c>
      <c r="J11" s="267"/>
      <c r="K11" s="266">
        <f ca="1">IF(K$4&gt;0,(
MAX('3ª EVA '!K23,'3ª EVA '!L23)),"")</f>
        <v>2.9999999999999991</v>
      </c>
      <c r="L11" s="267"/>
      <c r="M11" s="266" t="str">
        <f>IF(M$4&gt;0,(
MAX('3ª EVA '!M23,'3ª EVA '!N23)),"")</f>
        <v/>
      </c>
      <c r="N11" s="269"/>
      <c r="O11" s="72">
        <f ca="1">IF(O$5&gt;0,SUMPRODUCT(P11:Z11,$P$4:Z$4)/O$5,)</f>
        <v>2.9999999999999996</v>
      </c>
      <c r="P11" s="266">
        <f ca="1">IF(P$4&gt;0,(
MAX('3ª EVA '!P23,'3ª EVA '!Q23)),"")</f>
        <v>2.9999999999999991</v>
      </c>
      <c r="Q11" s="267"/>
      <c r="R11" s="266">
        <f ca="1">IF(R$4&gt;0,(
MAX('3ª EVA '!R23,'3ª EVA '!S23)),"")</f>
        <v>2.9999999999999996</v>
      </c>
      <c r="S11" s="267"/>
      <c r="T11" s="266">
        <f ca="1">IF(T$4&gt;0,(
MAX('3ª EVA '!T23,'3ª EVA '!U23)),"")</f>
        <v>3</v>
      </c>
      <c r="U11" s="267"/>
      <c r="V11" s="266">
        <f ca="1">IF(V$4&gt;0,(
MAX('3ª EVA '!V23,'3ª EVA '!W23)),"")</f>
        <v>2.9999999999999996</v>
      </c>
      <c r="W11" s="267"/>
      <c r="X11" s="266">
        <f ca="1">IF(X$4&gt;0,(
MAX('3ª EVA '!X23,'3ª EVA '!Y23)),"")</f>
        <v>2.9999999999999991</v>
      </c>
      <c r="Y11" s="267"/>
      <c r="Z11" s="266" t="str">
        <f>IF(Z$4&gt;0,(
MAX('3ª EVA '!Z23,'3ª EVA '!AA23)),"")</f>
        <v/>
      </c>
      <c r="AA11" s="269"/>
      <c r="AB11" s="72">
        <f ca="1">IF(AB$5&gt;0,SUMPRODUCT(AC11:AM11,$AC$4:AM$4)/AB$5,)</f>
        <v>2.9999999999999996</v>
      </c>
      <c r="AC11" s="266">
        <f ca="1">IF(AC$4&gt;0,(
MAX('3ª EVA '!AC23,'3ª EVA '!AD23)),"")</f>
        <v>2.9999999999999996</v>
      </c>
      <c r="AD11" s="267"/>
      <c r="AE11" s="266" t="str">
        <f>IF(AE$4&gt;0,(
MAX('3ª EVA '!AE23,'3ª EVA '!AF23)),"")</f>
        <v/>
      </c>
      <c r="AF11" s="267"/>
      <c r="AG11" s="266">
        <f ca="1">IF(AG$4&gt;0,(
MAX('3ª EVA '!AG23,'3ª EVA '!AH23)),"")</f>
        <v>2.9999999999999991</v>
      </c>
      <c r="AH11" s="267"/>
      <c r="AI11" s="266">
        <f ca="1">IF(AI$4&gt;0,(
MAX('3ª EVA '!AI23,'3ª EVA '!AJ23)),"")</f>
        <v>2.9999999999999996</v>
      </c>
      <c r="AJ11" s="267"/>
      <c r="AK11" s="266">
        <f ca="1">IF(AK$4&gt;0,(
MAX('3ª EVA '!AK23,'3ª EVA '!AL23)),"")</f>
        <v>2.9999999999999991</v>
      </c>
      <c r="AL11" s="267"/>
      <c r="AM11" s="266" t="str">
        <f>IF(AM$4&gt;0,(
MAX('3ª EVA '!AM23,'3ª EVA '!AN23)),"")</f>
        <v/>
      </c>
      <c r="AN11" s="269"/>
      <c r="AO11" s="72">
        <f ca="1">IF(AO$5&gt;0,SUMPRODUCT(AP11:AZ11,$AP$4:AZ$4)/AO$5,)</f>
        <v>3</v>
      </c>
      <c r="AP11" s="266">
        <f ca="1">IF(AP$4&gt;0,(
MAX('3ª EVA '!AP23,'3ª EVA '!AQ23)),"")</f>
        <v>2.9999999999999996</v>
      </c>
      <c r="AQ11" s="267"/>
      <c r="AR11" s="266">
        <f ca="1">IF(AR$4&gt;0,(
MAX('3ª EVA '!AR23,'3ª EVA '!AS23)),"")</f>
        <v>2.9999999999999996</v>
      </c>
      <c r="AS11" s="267"/>
      <c r="AT11" s="266">
        <f ca="1">IF(AT$4&gt;0,(
MAX('3ª EVA '!AT23,'3ª EVA '!AU23)),"")</f>
        <v>2.9999999999999996</v>
      </c>
      <c r="AU11" s="267"/>
      <c r="AV11" s="266">
        <f ca="1">IF(AV$4&gt;0,(
MAX('3ª EVA '!AV23,'3ª EVA '!AW23)),"")</f>
        <v>2.9999999999999996</v>
      </c>
      <c r="AW11" s="267"/>
      <c r="AX11" s="266">
        <f ca="1">IF(AX$4&gt;0,(
MAX('3ª EVA '!AX23,'3ª EVA '!AY23)),"")</f>
        <v>2.9999999999999996</v>
      </c>
      <c r="AY11" s="267"/>
      <c r="AZ11" s="266" t="str">
        <f>IF(AZ$4&gt;0,(
MAX('3ª EVA '!AZ23,'3ª EVA '!BA23)),"")</f>
        <v/>
      </c>
      <c r="BA11" s="269"/>
      <c r="BB11" s="72">
        <f ca="1">IF(BB$5&gt;0,SUMPRODUCT(BC11:BM11,$BC$4:BM$4)/BB$5,)</f>
        <v>2.9999999999999996</v>
      </c>
      <c r="BC11" s="266">
        <f ca="1">IF(BC$4&gt;0,(
MAX('3ª EVA '!BC23,'3ª EVA '!BD23)),"")</f>
        <v>2.9999999999999996</v>
      </c>
      <c r="BD11" s="267"/>
      <c r="BE11" s="266">
        <f ca="1">IF(BE$4&gt;0,(
MAX('3ª EVA '!BE23,'3ª EVA '!BF23)),"")</f>
        <v>2.9999999999999996</v>
      </c>
      <c r="BF11" s="267"/>
      <c r="BG11" s="266">
        <f ca="1">IF(BG$4&gt;0,(
MAX('3ª EVA '!BG23,'3ª EVA '!BH23)),"")</f>
        <v>2.9999999999999996</v>
      </c>
      <c r="BH11" s="267"/>
      <c r="BI11" s="266">
        <f ca="1">IF(BI$4&gt;0,(
MAX('3ª EVA '!BI23,'3ª EVA '!BJ23)),"")</f>
        <v>3</v>
      </c>
      <c r="BJ11" s="267"/>
      <c r="BK11" s="266" t="str">
        <f>IF(BK$4&gt;0,(
MAX('3ª EVA '!BK23,'3ª EVA '!BL23)),"")</f>
        <v/>
      </c>
      <c r="BL11" s="267"/>
      <c r="BM11" s="266" t="str">
        <f>IF(BM$4&gt;0,(
MAX('3ª EVA '!BM23,'3ª EVA '!BN23)),"")</f>
        <v/>
      </c>
      <c r="BN11" s="269"/>
      <c r="BO11" s="72">
        <f>IF(BO$5&gt;0,SUMPRODUCT(BP11:BZ11,$BP$4:BZ$4)/BO$5,)</f>
        <v>0</v>
      </c>
      <c r="BP11" s="266" t="str">
        <f>IF(BP$4&gt;0,(
MAX('3ª EVA '!BP23,'3ª EVA '!BQ23)),"")</f>
        <v/>
      </c>
      <c r="BQ11" s="267"/>
      <c r="BR11" s="266" t="str">
        <f>IF(BR$4&gt;0,(
MAX('3ª EVA '!BR23,'3ª EVA '!BS23)),"")</f>
        <v/>
      </c>
      <c r="BS11" s="267"/>
      <c r="BT11" s="266" t="str">
        <f>IF(BT$4&gt;0,(
MAX('3ª EVA '!BT23,'3ª EVA '!BU23)),"")</f>
        <v/>
      </c>
      <c r="BU11" s="267"/>
      <c r="BV11" s="266" t="str">
        <f>IF(BV$4&gt;0,(
MAX('3ª EVA '!BV23,'3ª EVA '!BW23)),"")</f>
        <v/>
      </c>
      <c r="BW11" s="267"/>
      <c r="BX11" s="266" t="str">
        <f>IF(BX$4&gt;0,(
MAX('3ª EVA '!BX23,'3ª EVA '!BY23)),"")</f>
        <v/>
      </c>
      <c r="BY11" s="267"/>
      <c r="BZ11" s="266" t="str">
        <f>IF(BZ$4&gt;0,(
MAX('3ª EVA '!BZ23,'3ª EVA '!CA23)),"")</f>
        <v/>
      </c>
      <c r="CA11" s="269"/>
      <c r="CB11" s="71">
        <f t="shared" ca="1" si="6"/>
        <v>2.9499999999999997</v>
      </c>
    </row>
    <row r="12" spans="1:82" ht="17.399999999999999">
      <c r="A12" s="65" t="str">
        <v>Alumn 4</v>
      </c>
      <c r="B12" s="72">
        <f ca="1">IF(B$5&gt;0,SUMPRODUCT(C12:M12,C$4:$M$4)/B$5,)</f>
        <v>4</v>
      </c>
      <c r="C12" s="266">
        <f ca="1">IF(C$4&gt;0,(
MAX('3ª EVA '!C24,'3ª EVA '!D24)),"")</f>
        <v>4</v>
      </c>
      <c r="D12" s="267"/>
      <c r="E12" s="266">
        <f ca="1">IF(E$4&gt;0,(
MAX('3ª EVA '!E24,'3ª EVA '!F24)),"")</f>
        <v>4</v>
      </c>
      <c r="F12" s="267"/>
      <c r="G12" s="266">
        <f ca="1">IF(G$4&gt;0,(
MAX('3ª EVA '!G24,'3ª EVA '!H24)),"")</f>
        <v>4</v>
      </c>
      <c r="H12" s="267"/>
      <c r="I12" s="266">
        <f ca="1">IF(I$4&gt;0,(
MAX('3ª EVA '!I24,'3ª EVA '!J24)),"")</f>
        <v>4</v>
      </c>
      <c r="J12" s="267"/>
      <c r="K12" s="266">
        <f ca="1">IF(K$4&gt;0,(
MAX('3ª EVA '!K24,'3ª EVA '!L24)),"")</f>
        <v>4</v>
      </c>
      <c r="L12" s="267"/>
      <c r="M12" s="266" t="str">
        <f>IF(M$4&gt;0,(
MAX('3ª EVA '!M24,'3ª EVA '!N24)),"")</f>
        <v/>
      </c>
      <c r="N12" s="269"/>
      <c r="O12" s="72">
        <f ca="1">IF(O$5&gt;0,SUMPRODUCT(P12:Z12,$P$4:Z$4)/O$5,)</f>
        <v>4</v>
      </c>
      <c r="P12" s="266">
        <f ca="1">IF(P$4&gt;0,(
MAX('3ª EVA '!P24,'3ª EVA '!Q24)),"")</f>
        <v>4</v>
      </c>
      <c r="Q12" s="267"/>
      <c r="R12" s="266">
        <f ca="1">IF(R$4&gt;0,(
MAX('3ª EVA '!R24,'3ª EVA '!S24)),"")</f>
        <v>4</v>
      </c>
      <c r="S12" s="267"/>
      <c r="T12" s="266">
        <f ca="1">IF(T$4&gt;0,(
MAX('3ª EVA '!T24,'3ª EVA '!U24)),"")</f>
        <v>4</v>
      </c>
      <c r="U12" s="267"/>
      <c r="V12" s="266">
        <f ca="1">IF(V$4&gt;0,(
MAX('3ª EVA '!V24,'3ª EVA '!W24)),"")</f>
        <v>4</v>
      </c>
      <c r="W12" s="267"/>
      <c r="X12" s="266">
        <f ca="1">IF(X$4&gt;0,(
MAX('3ª EVA '!X24,'3ª EVA '!Y24)),"")</f>
        <v>4</v>
      </c>
      <c r="Y12" s="267"/>
      <c r="Z12" s="266" t="str">
        <f>IF(Z$4&gt;0,(
MAX('3ª EVA '!Z24,'3ª EVA '!AA24)),"")</f>
        <v/>
      </c>
      <c r="AA12" s="269"/>
      <c r="AB12" s="72">
        <f ca="1">IF(AB$5&gt;0,SUMPRODUCT(AC12:AM12,$AC$4:AM$4)/AB$5,)</f>
        <v>4</v>
      </c>
      <c r="AC12" s="266">
        <f ca="1">IF(AC$4&gt;0,(
MAX('3ª EVA '!AC24,'3ª EVA '!AD24)),"")</f>
        <v>4</v>
      </c>
      <c r="AD12" s="267"/>
      <c r="AE12" s="266" t="str">
        <f>IF(AE$4&gt;0,(
MAX('3ª EVA '!AE24,'3ª EVA '!AF24)),"")</f>
        <v/>
      </c>
      <c r="AF12" s="267"/>
      <c r="AG12" s="266">
        <f ca="1">IF(AG$4&gt;0,(
MAX('3ª EVA '!AG24,'3ª EVA '!AH24)),"")</f>
        <v>4</v>
      </c>
      <c r="AH12" s="267"/>
      <c r="AI12" s="266">
        <f ca="1">IF(AI$4&gt;0,(
MAX('3ª EVA '!AI24,'3ª EVA '!AJ24)),"")</f>
        <v>4</v>
      </c>
      <c r="AJ12" s="267"/>
      <c r="AK12" s="266">
        <f ca="1">IF(AK$4&gt;0,(
MAX('3ª EVA '!AK24,'3ª EVA '!AL24)),"")</f>
        <v>4</v>
      </c>
      <c r="AL12" s="267"/>
      <c r="AM12" s="266" t="str">
        <f>IF(AM$4&gt;0,(
MAX('3ª EVA '!AM24,'3ª EVA '!AN24)),"")</f>
        <v/>
      </c>
      <c r="AN12" s="269"/>
      <c r="AO12" s="72">
        <f ca="1">IF(AO$5&gt;0,SUMPRODUCT(AP12:AZ12,$AP$4:AZ$4)/AO$5,)</f>
        <v>4</v>
      </c>
      <c r="AP12" s="266">
        <f ca="1">IF(AP$4&gt;0,(
MAX('3ª EVA '!AP24,'3ª EVA '!AQ24)),"")</f>
        <v>4</v>
      </c>
      <c r="AQ12" s="267"/>
      <c r="AR12" s="266">
        <f ca="1">IF(AR$4&gt;0,(
MAX('3ª EVA '!AR24,'3ª EVA '!AS24)),"")</f>
        <v>4</v>
      </c>
      <c r="AS12" s="267"/>
      <c r="AT12" s="266">
        <f ca="1">IF(AT$4&gt;0,(
MAX('3ª EVA '!AT24,'3ª EVA '!AU24)),"")</f>
        <v>4</v>
      </c>
      <c r="AU12" s="267"/>
      <c r="AV12" s="266">
        <f ca="1">IF(AV$4&gt;0,(
MAX('3ª EVA '!AV24,'3ª EVA '!AW24)),"")</f>
        <v>4</v>
      </c>
      <c r="AW12" s="267"/>
      <c r="AX12" s="266">
        <f ca="1">IF(AX$4&gt;0,(
MAX('3ª EVA '!AX24,'3ª EVA '!AY24)),"")</f>
        <v>4</v>
      </c>
      <c r="AY12" s="267"/>
      <c r="AZ12" s="266" t="str">
        <f>IF(AZ$4&gt;0,(
MAX('3ª EVA '!AZ24,'3ª EVA '!BA24)),"")</f>
        <v/>
      </c>
      <c r="BA12" s="269"/>
      <c r="BB12" s="72">
        <f ca="1">IF(BB$5&gt;0,SUMPRODUCT(BC12:BM12,$BC$4:BM$4)/BB$5,)</f>
        <v>4</v>
      </c>
      <c r="BC12" s="266">
        <f ca="1">IF(BC$4&gt;0,(
MAX('3ª EVA '!BC24,'3ª EVA '!BD24)),"")</f>
        <v>4</v>
      </c>
      <c r="BD12" s="267"/>
      <c r="BE12" s="266">
        <f ca="1">IF(BE$4&gt;0,(
MAX('3ª EVA '!BE24,'3ª EVA '!BF24)),"")</f>
        <v>4</v>
      </c>
      <c r="BF12" s="267"/>
      <c r="BG12" s="266">
        <f ca="1">IF(BG$4&gt;0,(
MAX('3ª EVA '!BG24,'3ª EVA '!BH24)),"")</f>
        <v>4</v>
      </c>
      <c r="BH12" s="267"/>
      <c r="BI12" s="266">
        <f ca="1">IF(BI$4&gt;0,(
MAX('3ª EVA '!BI24,'3ª EVA '!BJ24)),"")</f>
        <v>4</v>
      </c>
      <c r="BJ12" s="267"/>
      <c r="BK12" s="266" t="str">
        <f>IF(BK$4&gt;0,(
MAX('3ª EVA '!BK24,'3ª EVA '!BL24)),"")</f>
        <v/>
      </c>
      <c r="BL12" s="267"/>
      <c r="BM12" s="266" t="str">
        <f>IF(BM$4&gt;0,(
MAX('3ª EVA '!BM24,'3ª EVA '!BN24)),"")</f>
        <v/>
      </c>
      <c r="BN12" s="269"/>
      <c r="BO12" s="72">
        <f>IF(BO$5&gt;0,SUMPRODUCT(BP12:BZ12,$BP$4:BZ$4)/BO$5,)</f>
        <v>0</v>
      </c>
      <c r="BP12" s="266" t="str">
        <f>IF(BP$4&gt;0,(
MAX('3ª EVA '!BP24,'3ª EVA '!BQ24)),"")</f>
        <v/>
      </c>
      <c r="BQ12" s="267"/>
      <c r="BR12" s="266" t="str">
        <f>IF(BR$4&gt;0,(
MAX('3ª EVA '!BR24,'3ª EVA '!BS24)),"")</f>
        <v/>
      </c>
      <c r="BS12" s="267"/>
      <c r="BT12" s="266" t="str">
        <f>IF(BT$4&gt;0,(
MAX('3ª EVA '!BT24,'3ª EVA '!BU24)),"")</f>
        <v/>
      </c>
      <c r="BU12" s="267"/>
      <c r="BV12" s="266" t="str">
        <f>IF(BV$4&gt;0,(
MAX('3ª EVA '!BV24,'3ª EVA '!BW24)),"")</f>
        <v/>
      </c>
      <c r="BW12" s="267"/>
      <c r="BX12" s="266" t="str">
        <f>IF(BX$4&gt;0,(
MAX('3ª EVA '!BX24,'3ª EVA '!BY24)),"")</f>
        <v/>
      </c>
      <c r="BY12" s="267"/>
      <c r="BZ12" s="266" t="str">
        <f>IF(BZ$4&gt;0,(
MAX('3ª EVA '!BZ24,'3ª EVA '!CA24)),"")</f>
        <v/>
      </c>
      <c r="CA12" s="269"/>
      <c r="CB12" s="71">
        <f t="shared" ca="1" si="6"/>
        <v>3.9333333333333331</v>
      </c>
    </row>
    <row r="13" spans="1:82" ht="17.399999999999999">
      <c r="A13" s="65" t="str">
        <v>Alumn 5</v>
      </c>
      <c r="B13" s="72">
        <f ca="1">IF(B$5&gt;0,SUMPRODUCT(C13:M13,C$4:$M$4)/B$5,)</f>
        <v>5</v>
      </c>
      <c r="C13" s="266">
        <f ca="1">IF(C$4&gt;0,(
MAX('3ª EVA '!C25,'3ª EVA '!D25)),"")</f>
        <v>5</v>
      </c>
      <c r="D13" s="267"/>
      <c r="E13" s="266">
        <f ca="1">IF(E$4&gt;0,(
MAX('3ª EVA '!E25,'3ª EVA '!F25)),"")</f>
        <v>5</v>
      </c>
      <c r="F13" s="267"/>
      <c r="G13" s="266">
        <f ca="1">IF(G$4&gt;0,(
MAX('3ª EVA '!G25,'3ª EVA '!H25)),"")</f>
        <v>5</v>
      </c>
      <c r="H13" s="267"/>
      <c r="I13" s="266">
        <f ca="1">IF(I$4&gt;0,(
MAX('3ª EVA '!I25,'3ª EVA '!J25)),"")</f>
        <v>5</v>
      </c>
      <c r="J13" s="267"/>
      <c r="K13" s="266">
        <f ca="1">IF(K$4&gt;0,(
MAX('3ª EVA '!K25,'3ª EVA '!L25)),"")</f>
        <v>4.9999999999999991</v>
      </c>
      <c r="L13" s="267"/>
      <c r="M13" s="266" t="str">
        <f>IF(M$4&gt;0,(
MAX('3ª EVA '!M25,'3ª EVA '!N25)),"")</f>
        <v/>
      </c>
      <c r="N13" s="269"/>
      <c r="O13" s="72">
        <f ca="1">IF(O$5&gt;0,SUMPRODUCT(P13:Z13,$P$4:Z$4)/O$5,)</f>
        <v>5.0000000000000009</v>
      </c>
      <c r="P13" s="266">
        <f ca="1">IF(P$4&gt;0,(
MAX('3ª EVA '!P25,'3ª EVA '!Q25)),"")</f>
        <v>4.9999999999999991</v>
      </c>
      <c r="Q13" s="267"/>
      <c r="R13" s="266">
        <f ca="1">IF(R$4&gt;0,(
MAX('3ª EVA '!R25,'3ª EVA '!S25)),"")</f>
        <v>5</v>
      </c>
      <c r="S13" s="267"/>
      <c r="T13" s="266">
        <f ca="1">IF(T$4&gt;0,(
MAX('3ª EVA '!T25,'3ª EVA '!U25)),"")</f>
        <v>5</v>
      </c>
      <c r="U13" s="267"/>
      <c r="V13" s="266">
        <f ca="1">IF(V$4&gt;0,(
MAX('3ª EVA '!V25,'3ª EVA '!W25)),"")</f>
        <v>5</v>
      </c>
      <c r="W13" s="267"/>
      <c r="X13" s="266">
        <f ca="1">IF(X$4&gt;0,(
MAX('3ª EVA '!X25,'3ª EVA '!Y25)),"")</f>
        <v>4.9999999999999991</v>
      </c>
      <c r="Y13" s="267"/>
      <c r="Z13" s="266" t="str">
        <f>IF(Z$4&gt;0,(
MAX('3ª EVA '!Z25,'3ª EVA '!AA25)),"")</f>
        <v/>
      </c>
      <c r="AA13" s="269"/>
      <c r="AB13" s="72">
        <f ca="1">IF(AB$5&gt;0,SUMPRODUCT(AC13:AM13,$AC$4:AM$4)/AB$5,)</f>
        <v>4.9999999999999991</v>
      </c>
      <c r="AC13" s="266">
        <f ca="1">IF(AC$4&gt;0,(
MAX('3ª EVA '!AC25,'3ª EVA '!AD25)),"")</f>
        <v>5</v>
      </c>
      <c r="AD13" s="267"/>
      <c r="AE13" s="266" t="str">
        <f>IF(AE$4&gt;0,(
MAX('3ª EVA '!AE25,'3ª EVA '!AF25)),"")</f>
        <v/>
      </c>
      <c r="AF13" s="267"/>
      <c r="AG13" s="266">
        <f ca="1">IF(AG$4&gt;0,(
MAX('3ª EVA '!AG25,'3ª EVA '!AH25)),"")</f>
        <v>4.9999999999999991</v>
      </c>
      <c r="AH13" s="267"/>
      <c r="AI13" s="266">
        <f ca="1">IF(AI$4&gt;0,(
MAX('3ª EVA '!AI25,'3ª EVA '!AJ25)),"")</f>
        <v>5</v>
      </c>
      <c r="AJ13" s="267"/>
      <c r="AK13" s="266">
        <f ca="1">IF(AK$4&gt;0,(
MAX('3ª EVA '!AK25,'3ª EVA '!AL25)),"")</f>
        <v>4.9999999999999991</v>
      </c>
      <c r="AL13" s="267"/>
      <c r="AM13" s="266" t="str">
        <f>IF(AM$4&gt;0,(
MAX('3ª EVA '!AM25,'3ª EVA '!AN25)),"")</f>
        <v/>
      </c>
      <c r="AN13" s="269"/>
      <c r="AO13" s="72">
        <f ca="1">IF(AO$5&gt;0,SUMPRODUCT(AP13:AZ13,$AP$4:AZ$4)/AO$5,)</f>
        <v>5.0000000000000009</v>
      </c>
      <c r="AP13" s="266">
        <f ca="1">IF(AP$4&gt;0,(
MAX('3ª EVA '!AP25,'3ª EVA '!AQ25)),"")</f>
        <v>5</v>
      </c>
      <c r="AQ13" s="267"/>
      <c r="AR13" s="266">
        <f ca="1">IF(AR$4&gt;0,(
MAX('3ª EVA '!AR25,'3ª EVA '!AS25)),"")</f>
        <v>5</v>
      </c>
      <c r="AS13" s="267"/>
      <c r="AT13" s="266">
        <f ca="1">IF(AT$4&gt;0,(
MAX('3ª EVA '!AT25,'3ª EVA '!AU25)),"")</f>
        <v>5</v>
      </c>
      <c r="AU13" s="267"/>
      <c r="AV13" s="266">
        <f ca="1">IF(AV$4&gt;0,(
MAX('3ª EVA '!AV25,'3ª EVA '!AW25)),"")</f>
        <v>5</v>
      </c>
      <c r="AW13" s="267"/>
      <c r="AX13" s="266">
        <f ca="1">IF(AX$4&gt;0,(
MAX('3ª EVA '!AX25,'3ª EVA '!AY25)),"")</f>
        <v>5</v>
      </c>
      <c r="AY13" s="267"/>
      <c r="AZ13" s="266" t="str">
        <f>IF(AZ$4&gt;0,(
MAX('3ª EVA '!AZ25,'3ª EVA '!BA25)),"")</f>
        <v/>
      </c>
      <c r="BA13" s="269"/>
      <c r="BB13" s="72">
        <f ca="1">IF(BB$5&gt;0,SUMPRODUCT(BC13:BM13,$BC$4:BM$4)/BB$5,)</f>
        <v>4.9999999999999991</v>
      </c>
      <c r="BC13" s="266">
        <f ca="1">IF(BC$4&gt;0,(
MAX('3ª EVA '!BC25,'3ª EVA '!BD25)),"")</f>
        <v>5</v>
      </c>
      <c r="BD13" s="267"/>
      <c r="BE13" s="266">
        <f ca="1">IF(BE$4&gt;0,(
MAX('3ª EVA '!BE25,'3ª EVA '!BF25)),"")</f>
        <v>5</v>
      </c>
      <c r="BF13" s="267"/>
      <c r="BG13" s="266">
        <f ca="1">IF(BG$4&gt;0,(
MAX('3ª EVA '!BG25,'3ª EVA '!BH25)),"")</f>
        <v>5</v>
      </c>
      <c r="BH13" s="267"/>
      <c r="BI13" s="266">
        <f ca="1">IF(BI$4&gt;0,(
MAX('3ª EVA '!BI25,'3ª EVA '!BJ25)),"")</f>
        <v>5</v>
      </c>
      <c r="BJ13" s="267"/>
      <c r="BK13" s="266" t="str">
        <f>IF(BK$4&gt;0,(
MAX('3ª EVA '!BK25,'3ª EVA '!BL25)),"")</f>
        <v/>
      </c>
      <c r="BL13" s="267"/>
      <c r="BM13" s="266" t="str">
        <f>IF(BM$4&gt;0,(
MAX('3ª EVA '!BM25,'3ª EVA '!BN25)),"")</f>
        <v/>
      </c>
      <c r="BN13" s="269"/>
      <c r="BO13" s="72">
        <f>IF(BO$5&gt;0,SUMPRODUCT(BP13:BZ13,$BP$4:BZ$4)/BO$5,)</f>
        <v>0</v>
      </c>
      <c r="BP13" s="266" t="str">
        <f>IF(BP$4&gt;0,(
MAX('3ª EVA '!BP25,'3ª EVA '!BQ25)),"")</f>
        <v/>
      </c>
      <c r="BQ13" s="267"/>
      <c r="BR13" s="266" t="str">
        <f>IF(BR$4&gt;0,(
MAX('3ª EVA '!BR25,'3ª EVA '!BS25)),"")</f>
        <v/>
      </c>
      <c r="BS13" s="267"/>
      <c r="BT13" s="266" t="str">
        <f>IF(BT$4&gt;0,(
MAX('3ª EVA '!BT25,'3ª EVA '!BU25)),"")</f>
        <v/>
      </c>
      <c r="BU13" s="267"/>
      <c r="BV13" s="266" t="str">
        <f>IF(BV$4&gt;0,(
MAX('3ª EVA '!BV25,'3ª EVA '!BW25)),"")</f>
        <v/>
      </c>
      <c r="BW13" s="267"/>
      <c r="BX13" s="266" t="str">
        <f>IF(BX$4&gt;0,(
MAX('3ª EVA '!BX25,'3ª EVA '!BY25)),"")</f>
        <v/>
      </c>
      <c r="BY13" s="267"/>
      <c r="BZ13" s="266" t="str">
        <f>IF(BZ$4&gt;0,(
MAX('3ª EVA '!BZ25,'3ª EVA '!CA25)),"")</f>
        <v/>
      </c>
      <c r="CA13" s="269"/>
      <c r="CB13" s="71">
        <f t="shared" ca="1" si="6"/>
        <v>4.9166666666666661</v>
      </c>
    </row>
    <row r="14" spans="1:82" ht="17.399999999999999">
      <c r="A14" s="65" t="str">
        <v>Alumn 6</v>
      </c>
      <c r="B14" s="72">
        <f ca="1">IF(B$5&gt;0,SUMPRODUCT(C14:M14,C$4:$M$4)/B$5,)</f>
        <v>5.9999999999999991</v>
      </c>
      <c r="C14" s="266">
        <f ca="1">IF(C$4&gt;0,(
MAX('3ª EVA '!C26,'3ª EVA '!D26)),"")</f>
        <v>5.9999999999999982</v>
      </c>
      <c r="D14" s="267"/>
      <c r="E14" s="266">
        <f ca="1">IF(E$4&gt;0,(
MAX('3ª EVA '!E26,'3ª EVA '!F26)),"")</f>
        <v>5.9999999999999991</v>
      </c>
      <c r="F14" s="267"/>
      <c r="G14" s="266">
        <f ca="1">IF(G$4&gt;0,(
MAX('3ª EVA '!G26,'3ª EVA '!H26)),"")</f>
        <v>5.9999999999999991</v>
      </c>
      <c r="H14" s="267"/>
      <c r="I14" s="266">
        <f ca="1">IF(I$4&gt;0,(
MAX('3ª EVA '!I26,'3ª EVA '!J26)),"")</f>
        <v>5.9999999999999991</v>
      </c>
      <c r="J14" s="267"/>
      <c r="K14" s="266">
        <f ca="1">IF(K$4&gt;0,(
MAX('3ª EVA '!K26,'3ª EVA '!L26)),"")</f>
        <v>5.9999999999999982</v>
      </c>
      <c r="L14" s="267"/>
      <c r="M14" s="266" t="str">
        <f>IF(M$4&gt;0,(
MAX('3ª EVA '!M26,'3ª EVA '!N26)),"")</f>
        <v/>
      </c>
      <c r="N14" s="269"/>
      <c r="O14" s="72">
        <f ca="1">IF(O$5&gt;0,SUMPRODUCT(P14:Z14,$P$4:Z$4)/O$5,)</f>
        <v>5.9999999999999991</v>
      </c>
      <c r="P14" s="266">
        <f ca="1">IF(P$4&gt;0,(
MAX('3ª EVA '!P26,'3ª EVA '!Q26)),"")</f>
        <v>5.9999999999999982</v>
      </c>
      <c r="Q14" s="267"/>
      <c r="R14" s="266">
        <f ca="1">IF(R$4&gt;0,(
MAX('3ª EVA '!R26,'3ª EVA '!S26)),"")</f>
        <v>5.9999999999999991</v>
      </c>
      <c r="S14" s="267"/>
      <c r="T14" s="266">
        <f ca="1">IF(T$4&gt;0,(
MAX('3ª EVA '!T26,'3ª EVA '!U26)),"")</f>
        <v>6</v>
      </c>
      <c r="U14" s="267"/>
      <c r="V14" s="266">
        <f ca="1">IF(V$4&gt;0,(
MAX('3ª EVA '!V26,'3ª EVA '!W26)),"")</f>
        <v>5.9999999999999991</v>
      </c>
      <c r="W14" s="267"/>
      <c r="X14" s="266">
        <f ca="1">IF(X$4&gt;0,(
MAX('3ª EVA '!X26,'3ª EVA '!Y26)),"")</f>
        <v>5.9999999999999982</v>
      </c>
      <c r="Y14" s="267"/>
      <c r="Z14" s="266" t="str">
        <f>IF(Z$4&gt;0,(
MAX('3ª EVA '!Z26,'3ª EVA '!AA26)),"")</f>
        <v/>
      </c>
      <c r="AA14" s="269"/>
      <c r="AB14" s="72">
        <f ca="1">IF(AB$5&gt;0,SUMPRODUCT(AC14:AM14,$AC$4:AM$4)/AB$5,)</f>
        <v>5.9999999999999991</v>
      </c>
      <c r="AC14" s="266">
        <f ca="1">IF(AC$4&gt;0,(
MAX('3ª EVA '!AC26,'3ª EVA '!AD26)),"")</f>
        <v>5.9999999999999991</v>
      </c>
      <c r="AD14" s="267"/>
      <c r="AE14" s="266" t="str">
        <f>IF(AE$4&gt;0,(
MAX('3ª EVA '!AE26,'3ª EVA '!AF26)),"")</f>
        <v/>
      </c>
      <c r="AF14" s="267"/>
      <c r="AG14" s="266">
        <f ca="1">IF(AG$4&gt;0,(
MAX('3ª EVA '!AG26,'3ª EVA '!AH26)),"")</f>
        <v>5.9999999999999982</v>
      </c>
      <c r="AH14" s="267"/>
      <c r="AI14" s="266">
        <f ca="1">IF(AI$4&gt;0,(
MAX('3ª EVA '!AI26,'3ª EVA '!AJ26)),"")</f>
        <v>5.9999999999999991</v>
      </c>
      <c r="AJ14" s="267"/>
      <c r="AK14" s="266">
        <f ca="1">IF(AK$4&gt;0,(
MAX('3ª EVA '!AK26,'3ª EVA '!AL26)),"")</f>
        <v>5.9999999999999982</v>
      </c>
      <c r="AL14" s="267"/>
      <c r="AM14" s="266" t="str">
        <f>IF(AM$4&gt;0,(
MAX('3ª EVA '!AM26,'3ª EVA '!AN26)),"")</f>
        <v/>
      </c>
      <c r="AN14" s="269"/>
      <c r="AO14" s="72">
        <f ca="1">IF(AO$5&gt;0,SUMPRODUCT(AP14:AZ14,$AP$4:AZ$4)/AO$5,)</f>
        <v>6</v>
      </c>
      <c r="AP14" s="266">
        <f ca="1">IF(AP$4&gt;0,(
MAX('3ª EVA '!AP26,'3ª EVA '!AQ26)),"")</f>
        <v>5.9999999999999991</v>
      </c>
      <c r="AQ14" s="267"/>
      <c r="AR14" s="266">
        <f ca="1">IF(AR$4&gt;0,(
MAX('3ª EVA '!AR26,'3ª EVA '!AS26)),"")</f>
        <v>5.9999999999999991</v>
      </c>
      <c r="AS14" s="267"/>
      <c r="AT14" s="266">
        <f ca="1">IF(AT$4&gt;0,(
MAX('3ª EVA '!AT26,'3ª EVA '!AU26)),"")</f>
        <v>5.9999999999999991</v>
      </c>
      <c r="AU14" s="267"/>
      <c r="AV14" s="266">
        <f ca="1">IF(AV$4&gt;0,(
MAX('3ª EVA '!AV26,'3ª EVA '!AW26)),"")</f>
        <v>5.9999999999999991</v>
      </c>
      <c r="AW14" s="267"/>
      <c r="AX14" s="266">
        <f ca="1">IF(AX$4&gt;0,(
MAX('3ª EVA '!AX26,'3ª EVA '!AY26)),"")</f>
        <v>5.9999999999999991</v>
      </c>
      <c r="AY14" s="267"/>
      <c r="AZ14" s="266" t="str">
        <f>IF(AZ$4&gt;0,(
MAX('3ª EVA '!AZ26,'3ª EVA '!BA26)),"")</f>
        <v/>
      </c>
      <c r="BA14" s="269"/>
      <c r="BB14" s="72">
        <f ca="1">IF(BB$5&gt;0,SUMPRODUCT(BC14:BM14,$BC$4:BM$4)/BB$5,)</f>
        <v>5.9999999999999991</v>
      </c>
      <c r="BC14" s="266">
        <f ca="1">IF(BC$4&gt;0,(
MAX('3ª EVA '!BC26,'3ª EVA '!BD26)),"")</f>
        <v>5.9999999999999991</v>
      </c>
      <c r="BD14" s="267"/>
      <c r="BE14" s="266">
        <f ca="1">IF(BE$4&gt;0,(
MAX('3ª EVA '!BE26,'3ª EVA '!BF26)),"")</f>
        <v>5.9999999999999991</v>
      </c>
      <c r="BF14" s="267"/>
      <c r="BG14" s="266">
        <f ca="1">IF(BG$4&gt;0,(
MAX('3ª EVA '!BG26,'3ª EVA '!BH26)),"")</f>
        <v>5.9999999999999991</v>
      </c>
      <c r="BH14" s="267"/>
      <c r="BI14" s="266">
        <f ca="1">IF(BI$4&gt;0,(
MAX('3ª EVA '!BI26,'3ª EVA '!BJ26)),"")</f>
        <v>6</v>
      </c>
      <c r="BJ14" s="267"/>
      <c r="BK14" s="266" t="str">
        <f>IF(BK$4&gt;0,(
MAX('3ª EVA '!BK26,'3ª EVA '!BL26)),"")</f>
        <v/>
      </c>
      <c r="BL14" s="267"/>
      <c r="BM14" s="266" t="str">
        <f>IF(BM$4&gt;0,(
MAX('3ª EVA '!BM26,'3ª EVA '!BN26)),"")</f>
        <v/>
      </c>
      <c r="BN14" s="269"/>
      <c r="BO14" s="72">
        <f>IF(BO$5&gt;0,SUMPRODUCT(BP14:BZ14,$BP$4:BZ$4)/BO$5,)</f>
        <v>0</v>
      </c>
      <c r="BP14" s="266" t="str">
        <f>IF(BP$4&gt;0,(
MAX('3ª EVA '!BP26,'3ª EVA '!BQ26)),"")</f>
        <v/>
      </c>
      <c r="BQ14" s="267"/>
      <c r="BR14" s="266" t="str">
        <f>IF(BR$4&gt;0,(
MAX('3ª EVA '!BR26,'3ª EVA '!BS26)),"")</f>
        <v/>
      </c>
      <c r="BS14" s="267"/>
      <c r="BT14" s="266" t="str">
        <f>IF(BT$4&gt;0,(
MAX('3ª EVA '!BT26,'3ª EVA '!BU26)),"")</f>
        <v/>
      </c>
      <c r="BU14" s="267"/>
      <c r="BV14" s="266" t="str">
        <f>IF(BV$4&gt;0,(
MAX('3ª EVA '!BV26,'3ª EVA '!BW26)),"")</f>
        <v/>
      </c>
      <c r="BW14" s="267"/>
      <c r="BX14" s="266" t="str">
        <f>IF(BX$4&gt;0,(
MAX('3ª EVA '!BX26,'3ª EVA '!BY26)),"")</f>
        <v/>
      </c>
      <c r="BY14" s="267"/>
      <c r="BZ14" s="266" t="str">
        <f>IF(BZ$4&gt;0,(
MAX('3ª EVA '!BZ26,'3ª EVA '!CA26)),"")</f>
        <v/>
      </c>
      <c r="CA14" s="269"/>
      <c r="CB14" s="71">
        <f t="shared" ca="1" si="6"/>
        <v>5.8999999999999995</v>
      </c>
    </row>
    <row r="15" spans="1:82" ht="17.399999999999999">
      <c r="A15" s="65" t="str">
        <v>Alumn 7</v>
      </c>
      <c r="B15" s="72">
        <f ca="1">IF(B$5&gt;0,SUMPRODUCT(C15:M15,C$4:$M$4)/B$5,)</f>
        <v>7</v>
      </c>
      <c r="C15" s="266">
        <f ca="1">IF(C$4&gt;0,(
MAX('3ª EVA '!C27,'3ª EVA '!D27)),"")</f>
        <v>6.9999999999999982</v>
      </c>
      <c r="D15" s="267"/>
      <c r="E15" s="266">
        <f ca="1">IF(E$4&gt;0,(
MAX('3ª EVA '!E27,'3ª EVA '!F27)),"")</f>
        <v>6.9999999999999991</v>
      </c>
      <c r="F15" s="267"/>
      <c r="G15" s="266">
        <f ca="1">IF(G$4&gt;0,(
MAX('3ª EVA '!G27,'3ª EVA '!H27)),"")</f>
        <v>6.9999999999999991</v>
      </c>
      <c r="H15" s="267"/>
      <c r="I15" s="266">
        <f ca="1">IF(I$4&gt;0,(
MAX('3ª EVA '!I27,'3ª EVA '!J27)),"")</f>
        <v>6.9999999999999991</v>
      </c>
      <c r="J15" s="267"/>
      <c r="K15" s="266">
        <f ca="1">IF(K$4&gt;0,(
MAX('3ª EVA '!K27,'3ª EVA '!L27)),"")</f>
        <v>6.9999999999999982</v>
      </c>
      <c r="L15" s="267"/>
      <c r="M15" s="266" t="str">
        <f>IF(M$4&gt;0,(
MAX('3ª EVA '!M27,'3ª EVA '!N27)),"")</f>
        <v/>
      </c>
      <c r="N15" s="269"/>
      <c r="O15" s="72">
        <f ca="1">IF(O$5&gt;0,SUMPRODUCT(P15:Z15,$P$4:Z$4)/O$5,)</f>
        <v>7.0000000000000009</v>
      </c>
      <c r="P15" s="266">
        <f ca="1">IF(P$4&gt;0,(
MAX('3ª EVA '!P27,'3ª EVA '!Q27)),"")</f>
        <v>6.9999999999999982</v>
      </c>
      <c r="Q15" s="267"/>
      <c r="R15" s="266">
        <f ca="1">IF(R$4&gt;0,(
MAX('3ª EVA '!R27,'3ª EVA '!S27)),"")</f>
        <v>6.9999999999999991</v>
      </c>
      <c r="S15" s="267"/>
      <c r="T15" s="266">
        <f ca="1">IF(T$4&gt;0,(
MAX('3ª EVA '!T27,'3ª EVA '!U27)),"")</f>
        <v>7</v>
      </c>
      <c r="U15" s="267"/>
      <c r="V15" s="266">
        <f ca="1">IF(V$4&gt;0,(
MAX('3ª EVA '!V27,'3ª EVA '!W27)),"")</f>
        <v>6.9999999999999991</v>
      </c>
      <c r="W15" s="267"/>
      <c r="X15" s="266">
        <f ca="1">IF(X$4&gt;0,(
MAX('3ª EVA '!X27,'3ª EVA '!Y27)),"")</f>
        <v>6.9999999999999982</v>
      </c>
      <c r="Y15" s="267"/>
      <c r="Z15" s="266" t="str">
        <f>IF(Z$4&gt;0,(
MAX('3ª EVA '!Z27,'3ª EVA '!AA27)),"")</f>
        <v/>
      </c>
      <c r="AA15" s="269"/>
      <c r="AB15" s="72">
        <f ca="1">IF(AB$5&gt;0,SUMPRODUCT(AC15:AM15,$AC$4:AM$4)/AB$5,)</f>
        <v>6.9999999999999991</v>
      </c>
      <c r="AC15" s="266">
        <f ca="1">IF(AC$4&gt;0,(
MAX('3ª EVA '!AC27,'3ª EVA '!AD27)),"")</f>
        <v>6.9999999999999991</v>
      </c>
      <c r="AD15" s="267"/>
      <c r="AE15" s="266" t="str">
        <f>IF(AE$4&gt;0,(
MAX('3ª EVA '!AE27,'3ª EVA '!AF27)),"")</f>
        <v/>
      </c>
      <c r="AF15" s="267"/>
      <c r="AG15" s="266">
        <f ca="1">IF(AG$4&gt;0,(
MAX('3ª EVA '!AG27,'3ª EVA '!AH27)),"")</f>
        <v>6.9999999999999982</v>
      </c>
      <c r="AH15" s="267"/>
      <c r="AI15" s="266">
        <f ca="1">IF(AI$4&gt;0,(
MAX('3ª EVA '!AI27,'3ª EVA '!AJ27)),"")</f>
        <v>6.9999999999999991</v>
      </c>
      <c r="AJ15" s="267"/>
      <c r="AK15" s="266">
        <f ca="1">IF(AK$4&gt;0,(
MAX('3ª EVA '!AK27,'3ª EVA '!AL27)),"")</f>
        <v>6.9999999999999982</v>
      </c>
      <c r="AL15" s="267"/>
      <c r="AM15" s="266" t="str">
        <f>IF(AM$4&gt;0,(
MAX('3ª EVA '!AM27,'3ª EVA '!AN27)),"")</f>
        <v/>
      </c>
      <c r="AN15" s="269"/>
      <c r="AO15" s="72">
        <f ca="1">IF(AO$5&gt;0,SUMPRODUCT(AP15:AZ15,$AP$4:AZ$4)/AO$5,)</f>
        <v>6.9999999999999991</v>
      </c>
      <c r="AP15" s="266">
        <f ca="1">IF(AP$4&gt;0,(
MAX('3ª EVA '!AP27,'3ª EVA '!AQ27)),"")</f>
        <v>6.9999999999999991</v>
      </c>
      <c r="AQ15" s="267"/>
      <c r="AR15" s="266">
        <f ca="1">IF(AR$4&gt;0,(
MAX('3ª EVA '!AR27,'3ª EVA '!AS27)),"")</f>
        <v>6.9999999999999991</v>
      </c>
      <c r="AS15" s="267"/>
      <c r="AT15" s="266">
        <f ca="1">IF(AT$4&gt;0,(
MAX('3ª EVA '!AT27,'3ª EVA '!AU27)),"")</f>
        <v>6.9999999999999991</v>
      </c>
      <c r="AU15" s="267"/>
      <c r="AV15" s="266">
        <f ca="1">IF(AV$4&gt;0,(
MAX('3ª EVA '!AV27,'3ª EVA '!AW27)),"")</f>
        <v>6.9999999999999991</v>
      </c>
      <c r="AW15" s="267"/>
      <c r="AX15" s="266">
        <f ca="1">IF(AX$4&gt;0,(
MAX('3ª EVA '!AX27,'3ª EVA '!AY27)),"")</f>
        <v>6.9999999999999991</v>
      </c>
      <c r="AY15" s="267"/>
      <c r="AZ15" s="266" t="str">
        <f>IF(AZ$4&gt;0,(
MAX('3ª EVA '!AZ27,'3ª EVA '!BA27)),"")</f>
        <v/>
      </c>
      <c r="BA15" s="269"/>
      <c r="BB15" s="72">
        <f ca="1">IF(BB$5&gt;0,SUMPRODUCT(BC15:BM15,$BC$4:BM$4)/BB$5,)</f>
        <v>7</v>
      </c>
      <c r="BC15" s="266">
        <f ca="1">IF(BC$4&gt;0,(
MAX('3ª EVA '!BC27,'3ª EVA '!BD27)),"")</f>
        <v>6.9999999999999991</v>
      </c>
      <c r="BD15" s="267"/>
      <c r="BE15" s="266">
        <f ca="1">IF(BE$4&gt;0,(
MAX('3ª EVA '!BE27,'3ª EVA '!BF27)),"")</f>
        <v>6.9999999999999991</v>
      </c>
      <c r="BF15" s="267"/>
      <c r="BG15" s="266">
        <f ca="1">IF(BG$4&gt;0,(
MAX('3ª EVA '!BG27,'3ª EVA '!BH27)),"")</f>
        <v>6.9999999999999991</v>
      </c>
      <c r="BH15" s="267"/>
      <c r="BI15" s="266">
        <f ca="1">IF(BI$4&gt;0,(
MAX('3ª EVA '!BI27,'3ª EVA '!BJ27)),"")</f>
        <v>7.0000000000000009</v>
      </c>
      <c r="BJ15" s="267"/>
      <c r="BK15" s="266" t="str">
        <f>IF(BK$4&gt;0,(
MAX('3ª EVA '!BK27,'3ª EVA '!BL27)),"")</f>
        <v/>
      </c>
      <c r="BL15" s="267"/>
      <c r="BM15" s="266" t="str">
        <f>IF(BM$4&gt;0,(
MAX('3ª EVA '!BM27,'3ª EVA '!BN27)),"")</f>
        <v/>
      </c>
      <c r="BN15" s="269"/>
      <c r="BO15" s="72">
        <f>IF(BO$5&gt;0,SUMPRODUCT(BP15:BZ15,$BP$4:BZ$4)/BO$5,)</f>
        <v>0</v>
      </c>
      <c r="BP15" s="266" t="str">
        <f>IF(BP$4&gt;0,(
MAX('3ª EVA '!BP27,'3ª EVA '!BQ27)),"")</f>
        <v/>
      </c>
      <c r="BQ15" s="267"/>
      <c r="BR15" s="266" t="str">
        <f>IF(BR$4&gt;0,(
MAX('3ª EVA '!BR27,'3ª EVA '!BS27)),"")</f>
        <v/>
      </c>
      <c r="BS15" s="267"/>
      <c r="BT15" s="266" t="str">
        <f>IF(BT$4&gt;0,(
MAX('3ª EVA '!BT27,'3ª EVA '!BU27)),"")</f>
        <v/>
      </c>
      <c r="BU15" s="267"/>
      <c r="BV15" s="266" t="str">
        <f>IF(BV$4&gt;0,(
MAX('3ª EVA '!BV27,'3ª EVA '!BW27)),"")</f>
        <v/>
      </c>
      <c r="BW15" s="267"/>
      <c r="BX15" s="266" t="str">
        <f>IF(BX$4&gt;0,(
MAX('3ª EVA '!BX27,'3ª EVA '!BY27)),"")</f>
        <v/>
      </c>
      <c r="BY15" s="267"/>
      <c r="BZ15" s="266" t="str">
        <f>IF(BZ$4&gt;0,(
MAX('3ª EVA '!BZ27,'3ª EVA '!CA27)),"")</f>
        <v/>
      </c>
      <c r="CA15" s="269"/>
      <c r="CB15" s="71">
        <f t="shared" ca="1" si="6"/>
        <v>6.8833333333333329</v>
      </c>
    </row>
    <row r="16" spans="1:82" ht="17.399999999999999">
      <c r="A16" s="65" t="str">
        <v>Alumn 8</v>
      </c>
      <c r="B16" s="72">
        <f ca="1">IF(B$5&gt;0,SUMPRODUCT(C16:M16,C$4:$M$4)/B$5,)</f>
        <v>8</v>
      </c>
      <c r="C16" s="266">
        <f ca="1">IF(C$4&gt;0,(
MAX('3ª EVA '!C28,'3ª EVA '!D28)),"")</f>
        <v>8</v>
      </c>
      <c r="D16" s="267"/>
      <c r="E16" s="266">
        <f ca="1">IF(E$4&gt;0,(
MAX('3ª EVA '!E28,'3ª EVA '!F28)),"")</f>
        <v>8</v>
      </c>
      <c r="F16" s="267"/>
      <c r="G16" s="266">
        <f ca="1">IF(G$4&gt;0,(
MAX('3ª EVA '!G28,'3ª EVA '!H28)),"")</f>
        <v>8</v>
      </c>
      <c r="H16" s="267"/>
      <c r="I16" s="266">
        <f ca="1">IF(I$4&gt;0,(
MAX('3ª EVA '!I28,'3ª EVA '!J28)),"")</f>
        <v>8</v>
      </c>
      <c r="J16" s="267"/>
      <c r="K16" s="266">
        <f ca="1">IF(K$4&gt;0,(
MAX('3ª EVA '!K28,'3ª EVA '!L28)),"")</f>
        <v>8</v>
      </c>
      <c r="L16" s="267"/>
      <c r="M16" s="266" t="str">
        <f>IF(M$4&gt;0,(
MAX('3ª EVA '!M28,'3ª EVA '!N28)),"")</f>
        <v/>
      </c>
      <c r="N16" s="269"/>
      <c r="O16" s="72">
        <f ca="1">IF(O$5&gt;0,SUMPRODUCT(P16:Z16,$P$4:Z$4)/O$5,)</f>
        <v>8</v>
      </c>
      <c r="P16" s="266">
        <f ca="1">IF(P$4&gt;0,(
MAX('3ª EVA '!P28,'3ª EVA '!Q28)),"")</f>
        <v>8</v>
      </c>
      <c r="Q16" s="267"/>
      <c r="R16" s="266">
        <f ca="1">IF(R$4&gt;0,(
MAX('3ª EVA '!R28,'3ª EVA '!S28)),"")</f>
        <v>8</v>
      </c>
      <c r="S16" s="267"/>
      <c r="T16" s="266">
        <f ca="1">IF(T$4&gt;0,(
MAX('3ª EVA '!T28,'3ª EVA '!U28)),"")</f>
        <v>8</v>
      </c>
      <c r="U16" s="267"/>
      <c r="V16" s="266">
        <f ca="1">IF(V$4&gt;0,(
MAX('3ª EVA '!V28,'3ª EVA '!W28)),"")</f>
        <v>8</v>
      </c>
      <c r="W16" s="267"/>
      <c r="X16" s="266">
        <f ca="1">IF(X$4&gt;0,(
MAX('3ª EVA '!X28,'3ª EVA '!Y28)),"")</f>
        <v>8</v>
      </c>
      <c r="Y16" s="267"/>
      <c r="Z16" s="266" t="str">
        <f>IF(Z$4&gt;0,(
MAX('3ª EVA '!Z28,'3ª EVA '!AA28)),"")</f>
        <v/>
      </c>
      <c r="AA16" s="269"/>
      <c r="AB16" s="72">
        <f ca="1">IF(AB$5&gt;0,SUMPRODUCT(AC16:AM16,$AC$4:AM$4)/AB$5,)</f>
        <v>8</v>
      </c>
      <c r="AC16" s="266">
        <f ca="1">IF(AC$4&gt;0,(
MAX('3ª EVA '!AC28,'3ª EVA '!AD28)),"")</f>
        <v>8</v>
      </c>
      <c r="AD16" s="267"/>
      <c r="AE16" s="266" t="str">
        <f>IF(AE$4&gt;0,(
MAX('3ª EVA '!AE28,'3ª EVA '!AF28)),"")</f>
        <v/>
      </c>
      <c r="AF16" s="267"/>
      <c r="AG16" s="266">
        <f ca="1">IF(AG$4&gt;0,(
MAX('3ª EVA '!AG28,'3ª EVA '!AH28)),"")</f>
        <v>8</v>
      </c>
      <c r="AH16" s="267"/>
      <c r="AI16" s="266">
        <f ca="1">IF(AI$4&gt;0,(
MAX('3ª EVA '!AI28,'3ª EVA '!AJ28)),"")</f>
        <v>8</v>
      </c>
      <c r="AJ16" s="267"/>
      <c r="AK16" s="266">
        <f ca="1">IF(AK$4&gt;0,(
MAX('3ª EVA '!AK28,'3ª EVA '!AL28)),"")</f>
        <v>8</v>
      </c>
      <c r="AL16" s="267"/>
      <c r="AM16" s="266" t="str">
        <f>IF(AM$4&gt;0,(
MAX('3ª EVA '!AM28,'3ª EVA '!AN28)),"")</f>
        <v/>
      </c>
      <c r="AN16" s="269"/>
      <c r="AO16" s="72">
        <f ca="1">IF(AO$5&gt;0,SUMPRODUCT(AP16:AZ16,$AP$4:AZ$4)/AO$5,)</f>
        <v>8</v>
      </c>
      <c r="AP16" s="266">
        <f ca="1">IF(AP$4&gt;0,(
MAX('3ª EVA '!AP28,'3ª EVA '!AQ28)),"")</f>
        <v>8</v>
      </c>
      <c r="AQ16" s="267"/>
      <c r="AR16" s="266">
        <f ca="1">IF(AR$4&gt;0,(
MAX('3ª EVA '!AR28,'3ª EVA '!AS28)),"")</f>
        <v>8</v>
      </c>
      <c r="AS16" s="267"/>
      <c r="AT16" s="266">
        <f ca="1">IF(AT$4&gt;0,(
MAX('3ª EVA '!AT28,'3ª EVA '!AU28)),"")</f>
        <v>8</v>
      </c>
      <c r="AU16" s="267"/>
      <c r="AV16" s="266">
        <f ca="1">IF(AV$4&gt;0,(
MAX('3ª EVA '!AV28,'3ª EVA '!AW28)),"")</f>
        <v>8</v>
      </c>
      <c r="AW16" s="267"/>
      <c r="AX16" s="266">
        <f ca="1">IF(AX$4&gt;0,(
MAX('3ª EVA '!AX28,'3ª EVA '!AY28)),"")</f>
        <v>8</v>
      </c>
      <c r="AY16" s="267"/>
      <c r="AZ16" s="266" t="str">
        <f>IF(AZ$4&gt;0,(
MAX('3ª EVA '!AZ28,'3ª EVA '!BA28)),"")</f>
        <v/>
      </c>
      <c r="BA16" s="269"/>
      <c r="BB16" s="72">
        <f ca="1">IF(BB$5&gt;0,SUMPRODUCT(BC16:BM16,$BC$4:BM$4)/BB$5,)</f>
        <v>8</v>
      </c>
      <c r="BC16" s="266">
        <f ca="1">IF(BC$4&gt;0,(
MAX('3ª EVA '!BC28,'3ª EVA '!BD28)),"")</f>
        <v>8</v>
      </c>
      <c r="BD16" s="267"/>
      <c r="BE16" s="266">
        <f ca="1">IF(BE$4&gt;0,(
MAX('3ª EVA '!BE28,'3ª EVA '!BF28)),"")</f>
        <v>8</v>
      </c>
      <c r="BF16" s="267"/>
      <c r="BG16" s="266">
        <f ca="1">IF(BG$4&gt;0,(
MAX('3ª EVA '!BG28,'3ª EVA '!BH28)),"")</f>
        <v>8</v>
      </c>
      <c r="BH16" s="267"/>
      <c r="BI16" s="266">
        <f ca="1">IF(BI$4&gt;0,(
MAX('3ª EVA '!BI28,'3ª EVA '!BJ28)),"")</f>
        <v>8</v>
      </c>
      <c r="BJ16" s="267"/>
      <c r="BK16" s="266" t="str">
        <f>IF(BK$4&gt;0,(
MAX('3ª EVA '!BK28,'3ª EVA '!BL28)),"")</f>
        <v/>
      </c>
      <c r="BL16" s="267"/>
      <c r="BM16" s="266" t="str">
        <f>IF(BM$4&gt;0,(
MAX('3ª EVA '!BM28,'3ª EVA '!BN28)),"")</f>
        <v/>
      </c>
      <c r="BN16" s="269"/>
      <c r="BO16" s="72">
        <f>IF(BO$5&gt;0,SUMPRODUCT(BP16:BZ16,$BP$4:BZ$4)/BO$5,)</f>
        <v>0</v>
      </c>
      <c r="BP16" s="266" t="str">
        <f>IF(BP$4&gt;0,(
MAX('3ª EVA '!BP28,'3ª EVA '!BQ28)),"")</f>
        <v/>
      </c>
      <c r="BQ16" s="267"/>
      <c r="BR16" s="266" t="str">
        <f>IF(BR$4&gt;0,(
MAX('3ª EVA '!BR28,'3ª EVA '!BS28)),"")</f>
        <v/>
      </c>
      <c r="BS16" s="267"/>
      <c r="BT16" s="266" t="str">
        <f>IF(BT$4&gt;0,(
MAX('3ª EVA '!BT28,'3ª EVA '!BU28)),"")</f>
        <v/>
      </c>
      <c r="BU16" s="267"/>
      <c r="BV16" s="266" t="str">
        <f>IF(BV$4&gt;0,(
MAX('3ª EVA '!BV28,'3ª EVA '!BW28)),"")</f>
        <v/>
      </c>
      <c r="BW16" s="267"/>
      <c r="BX16" s="266" t="str">
        <f>IF(BX$4&gt;0,(
MAX('3ª EVA '!BX28,'3ª EVA '!BY28)),"")</f>
        <v/>
      </c>
      <c r="BY16" s="267"/>
      <c r="BZ16" s="266" t="str">
        <f>IF(BZ$4&gt;0,(
MAX('3ª EVA '!BZ28,'3ª EVA '!CA28)),"")</f>
        <v/>
      </c>
      <c r="CA16" s="269"/>
      <c r="CB16" s="71">
        <f t="shared" ca="1" si="6"/>
        <v>7.8666666666666663</v>
      </c>
    </row>
    <row r="17" spans="1:80" ht="17.399999999999999">
      <c r="A17" s="65" t="str">
        <v>Alumn 9</v>
      </c>
      <c r="B17" s="72">
        <f ca="1">IF(B$5&gt;0,SUMPRODUCT(C17:M17,C$4:$M$4)/B$5,)</f>
        <v>9</v>
      </c>
      <c r="C17" s="266">
        <f ca="1">IF(C$4&gt;0,(
MAX('3ª EVA '!C29,'3ª EVA '!D29)),"")</f>
        <v>9</v>
      </c>
      <c r="D17" s="267"/>
      <c r="E17" s="266">
        <f ca="1">IF(E$4&gt;0,(
MAX('3ª EVA '!E29,'3ª EVA '!F29)),"")</f>
        <v>9</v>
      </c>
      <c r="F17" s="267"/>
      <c r="G17" s="266">
        <f ca="1">IF(G$4&gt;0,(
MAX('3ª EVA '!G29,'3ª EVA '!H29)),"")</f>
        <v>9</v>
      </c>
      <c r="H17" s="267"/>
      <c r="I17" s="266">
        <f ca="1">IF(I$4&gt;0,(
MAX('3ª EVA '!I29,'3ª EVA '!J29)),"")</f>
        <v>9</v>
      </c>
      <c r="J17" s="267"/>
      <c r="K17" s="266">
        <f ca="1">IF(K$4&gt;0,(
MAX('3ª EVA '!K29,'3ª EVA '!L29)),"")</f>
        <v>9</v>
      </c>
      <c r="L17" s="267"/>
      <c r="M17" s="266" t="str">
        <f>IF(M$4&gt;0,(
MAX('3ª EVA '!M29,'3ª EVA '!N29)),"")</f>
        <v/>
      </c>
      <c r="N17" s="269"/>
      <c r="O17" s="72">
        <f ca="1">IF(O$5&gt;0,SUMPRODUCT(P17:Z17,$P$4:Z$4)/O$5,)</f>
        <v>9</v>
      </c>
      <c r="P17" s="266">
        <f ca="1">IF(P$4&gt;0,(
MAX('3ª EVA '!P29,'3ª EVA '!Q29)),"")</f>
        <v>9</v>
      </c>
      <c r="Q17" s="267"/>
      <c r="R17" s="266">
        <f ca="1">IF(R$4&gt;0,(
MAX('3ª EVA '!R29,'3ª EVA '!S29)),"")</f>
        <v>9</v>
      </c>
      <c r="S17" s="267"/>
      <c r="T17" s="266">
        <f ca="1">IF(T$4&gt;0,(
MAX('3ª EVA '!T29,'3ª EVA '!U29)),"")</f>
        <v>9</v>
      </c>
      <c r="U17" s="267"/>
      <c r="V17" s="266">
        <f ca="1">IF(V$4&gt;0,(
MAX('3ª EVA '!V29,'3ª EVA '!W29)),"")</f>
        <v>9</v>
      </c>
      <c r="W17" s="267"/>
      <c r="X17" s="266">
        <f ca="1">IF(X$4&gt;0,(
MAX('3ª EVA '!X29,'3ª EVA '!Y29)),"")</f>
        <v>9</v>
      </c>
      <c r="Y17" s="267"/>
      <c r="Z17" s="266" t="str">
        <f>IF(Z$4&gt;0,(
MAX('3ª EVA '!Z29,'3ª EVA '!AA29)),"")</f>
        <v/>
      </c>
      <c r="AA17" s="269"/>
      <c r="AB17" s="72">
        <f ca="1">IF(AB$5&gt;0,SUMPRODUCT(AC17:AM17,$AC$4:AM$4)/AB$5,)</f>
        <v>9</v>
      </c>
      <c r="AC17" s="266">
        <f ca="1">IF(AC$4&gt;0,(
MAX('3ª EVA '!AC29,'3ª EVA '!AD29)),"")</f>
        <v>9</v>
      </c>
      <c r="AD17" s="267"/>
      <c r="AE17" s="266" t="str">
        <f>IF(AE$4&gt;0,(
MAX('3ª EVA '!AE29,'3ª EVA '!AF29)),"")</f>
        <v/>
      </c>
      <c r="AF17" s="267"/>
      <c r="AG17" s="266">
        <f ca="1">IF(AG$4&gt;0,(
MAX('3ª EVA '!AG29,'3ª EVA '!AH29)),"")</f>
        <v>9</v>
      </c>
      <c r="AH17" s="267"/>
      <c r="AI17" s="266">
        <f ca="1">IF(AI$4&gt;0,(
MAX('3ª EVA '!AI29,'3ª EVA '!AJ29)),"")</f>
        <v>9</v>
      </c>
      <c r="AJ17" s="267"/>
      <c r="AK17" s="266">
        <f ca="1">IF(AK$4&gt;0,(
MAX('3ª EVA '!AK29,'3ª EVA '!AL29)),"")</f>
        <v>9</v>
      </c>
      <c r="AL17" s="267"/>
      <c r="AM17" s="266" t="str">
        <f>IF(AM$4&gt;0,(
MAX('3ª EVA '!AM29,'3ª EVA '!AN29)),"")</f>
        <v/>
      </c>
      <c r="AN17" s="269"/>
      <c r="AO17" s="72">
        <f ca="1">IF(AO$5&gt;0,SUMPRODUCT(AP17:AZ17,$AP$4:AZ$4)/AO$5,)</f>
        <v>9</v>
      </c>
      <c r="AP17" s="266">
        <f ca="1">IF(AP$4&gt;0,(
MAX('3ª EVA '!AP29,'3ª EVA '!AQ29)),"")</f>
        <v>9</v>
      </c>
      <c r="AQ17" s="267"/>
      <c r="AR17" s="266">
        <f ca="1">IF(AR$4&gt;0,(
MAX('3ª EVA '!AR29,'3ª EVA '!AS29)),"")</f>
        <v>9</v>
      </c>
      <c r="AS17" s="267"/>
      <c r="AT17" s="266">
        <f ca="1">IF(AT$4&gt;0,(
MAX('3ª EVA '!AT29,'3ª EVA '!AU29)),"")</f>
        <v>9</v>
      </c>
      <c r="AU17" s="267"/>
      <c r="AV17" s="266">
        <f ca="1">IF(AV$4&gt;0,(
MAX('3ª EVA '!AV29,'3ª EVA '!AW29)),"")</f>
        <v>9</v>
      </c>
      <c r="AW17" s="267"/>
      <c r="AX17" s="266">
        <f ca="1">IF(AX$4&gt;0,(
MAX('3ª EVA '!AX29,'3ª EVA '!AY29)),"")</f>
        <v>9</v>
      </c>
      <c r="AY17" s="267"/>
      <c r="AZ17" s="266" t="str">
        <f>IF(AZ$4&gt;0,(
MAX('3ª EVA '!AZ29,'3ª EVA '!BA29)),"")</f>
        <v/>
      </c>
      <c r="BA17" s="269"/>
      <c r="BB17" s="72">
        <f ca="1">IF(BB$5&gt;0,SUMPRODUCT(BC17:BM17,$BC$4:BM$4)/BB$5,)</f>
        <v>9</v>
      </c>
      <c r="BC17" s="266">
        <f ca="1">IF(BC$4&gt;0,(
MAX('3ª EVA '!BC29,'3ª EVA '!BD29)),"")</f>
        <v>9</v>
      </c>
      <c r="BD17" s="267"/>
      <c r="BE17" s="266">
        <f ca="1">IF(BE$4&gt;0,(
MAX('3ª EVA '!BE29,'3ª EVA '!BF29)),"")</f>
        <v>9</v>
      </c>
      <c r="BF17" s="267"/>
      <c r="BG17" s="266">
        <f ca="1">IF(BG$4&gt;0,(
MAX('3ª EVA '!BG29,'3ª EVA '!BH29)),"")</f>
        <v>9</v>
      </c>
      <c r="BH17" s="267"/>
      <c r="BI17" s="266">
        <f ca="1">IF(BI$4&gt;0,(
MAX('3ª EVA '!BI29,'3ª EVA '!BJ29)),"")</f>
        <v>9.0000000000000018</v>
      </c>
      <c r="BJ17" s="267"/>
      <c r="BK17" s="266" t="str">
        <f>IF(BK$4&gt;0,(
MAX('3ª EVA '!BK29,'3ª EVA '!BL29)),"")</f>
        <v/>
      </c>
      <c r="BL17" s="267"/>
      <c r="BM17" s="266" t="str">
        <f>IF(BM$4&gt;0,(
MAX('3ª EVA '!BM29,'3ª EVA '!BN29)),"")</f>
        <v/>
      </c>
      <c r="BN17" s="269"/>
      <c r="BO17" s="72">
        <f>IF(BO$5&gt;0,SUMPRODUCT(BP17:BZ17,$BP$4:BZ$4)/BO$5,)</f>
        <v>0</v>
      </c>
      <c r="BP17" s="266" t="str">
        <f>IF(BP$4&gt;0,(
MAX('3ª EVA '!BP29,'3ª EVA '!BQ29)),"")</f>
        <v/>
      </c>
      <c r="BQ17" s="267"/>
      <c r="BR17" s="266" t="str">
        <f>IF(BR$4&gt;0,(
MAX('3ª EVA '!BR29,'3ª EVA '!BS29)),"")</f>
        <v/>
      </c>
      <c r="BS17" s="267"/>
      <c r="BT17" s="266" t="str">
        <f>IF(BT$4&gt;0,(
MAX('3ª EVA '!BT29,'3ª EVA '!BU29)),"")</f>
        <v/>
      </c>
      <c r="BU17" s="267"/>
      <c r="BV17" s="266" t="str">
        <f>IF(BV$4&gt;0,(
MAX('3ª EVA '!BV29,'3ª EVA '!BW29)),"")</f>
        <v/>
      </c>
      <c r="BW17" s="267"/>
      <c r="BX17" s="266" t="str">
        <f>IF(BX$4&gt;0,(
MAX('3ª EVA '!BX29,'3ª EVA '!BY29)),"")</f>
        <v/>
      </c>
      <c r="BY17" s="267"/>
      <c r="BZ17" s="266" t="str">
        <f>IF(BZ$4&gt;0,(
MAX('3ª EVA '!BZ29,'3ª EVA '!CA29)),"")</f>
        <v/>
      </c>
      <c r="CA17" s="269"/>
      <c r="CB17" s="71">
        <f t="shared" ca="1" si="6"/>
        <v>8.85</v>
      </c>
    </row>
    <row r="18" spans="1:80" ht="17.399999999999999">
      <c r="A18" s="65" t="str">
        <v>Alumn 10</v>
      </c>
      <c r="B18" s="72">
        <f ca="1">IF(B$5&gt;0,SUMPRODUCT(C18:M18,C$4:$M$4)/B$5,)</f>
        <v>10</v>
      </c>
      <c r="C18" s="266">
        <f ca="1">IF(C$4&gt;0,(
MAX('3ª EVA '!C30,'3ª EVA '!D30)),"")</f>
        <v>10</v>
      </c>
      <c r="D18" s="267"/>
      <c r="E18" s="266">
        <f ca="1">IF(E$4&gt;0,(
MAX('3ª EVA '!E30,'3ª EVA '!F30)),"")</f>
        <v>10</v>
      </c>
      <c r="F18" s="267"/>
      <c r="G18" s="266">
        <f ca="1">IF(G$4&gt;0,(
MAX('3ª EVA '!G30,'3ª EVA '!H30)),"")</f>
        <v>10</v>
      </c>
      <c r="H18" s="267"/>
      <c r="I18" s="266">
        <f ca="1">IF(I$4&gt;0,(
MAX('3ª EVA '!I30,'3ª EVA '!J30)),"")</f>
        <v>10</v>
      </c>
      <c r="J18" s="267"/>
      <c r="K18" s="266">
        <f ca="1">IF(K$4&gt;0,(
MAX('3ª EVA '!K30,'3ª EVA '!L30)),"")</f>
        <v>9.9999999999999982</v>
      </c>
      <c r="L18" s="267"/>
      <c r="M18" s="266" t="str">
        <f>IF(M$4&gt;0,(
MAX('3ª EVA '!M30,'3ª EVA '!N30)),"")</f>
        <v/>
      </c>
      <c r="N18" s="269"/>
      <c r="O18" s="72">
        <f ca="1">IF(O$5&gt;0,SUMPRODUCT(P18:Z18,$P$4:Z$4)/O$5,)</f>
        <v>10.000000000000002</v>
      </c>
      <c r="P18" s="266">
        <f ca="1">IF(P$4&gt;0,(
MAX('3ª EVA '!P30,'3ª EVA '!Q30)),"")</f>
        <v>9.9999999999999982</v>
      </c>
      <c r="Q18" s="267"/>
      <c r="R18" s="266">
        <f ca="1">IF(R$4&gt;0,(
MAX('3ª EVA '!R30,'3ª EVA '!S30)),"")</f>
        <v>10</v>
      </c>
      <c r="S18" s="267"/>
      <c r="T18" s="266">
        <f ca="1">IF(T$4&gt;0,(
MAX('3ª EVA '!T30,'3ª EVA '!U30)),"")</f>
        <v>10</v>
      </c>
      <c r="U18" s="267"/>
      <c r="V18" s="266">
        <f ca="1">IF(V$4&gt;0,(
MAX('3ª EVA '!V30,'3ª EVA '!W30)),"")</f>
        <v>10</v>
      </c>
      <c r="W18" s="267"/>
      <c r="X18" s="266">
        <f ca="1">IF(X$4&gt;0,(
MAX('3ª EVA '!X30,'3ª EVA '!Y30)),"")</f>
        <v>9.9999999999999982</v>
      </c>
      <c r="Y18" s="267"/>
      <c r="Z18" s="266" t="str">
        <f>IF(Z$4&gt;0,(
MAX('3ª EVA '!Z30,'3ª EVA '!AA30)),"")</f>
        <v/>
      </c>
      <c r="AA18" s="269"/>
      <c r="AB18" s="72">
        <f ca="1">IF(AB$5&gt;0,SUMPRODUCT(AC18:AM18,$AC$4:AM$4)/AB$5,)</f>
        <v>9.9999999999999982</v>
      </c>
      <c r="AC18" s="266">
        <f ca="1">IF(AC$4&gt;0,(
MAX('3ª EVA '!AC30,'3ª EVA '!AD30)),"")</f>
        <v>10</v>
      </c>
      <c r="AD18" s="267"/>
      <c r="AE18" s="266" t="str">
        <f>IF(AE$4&gt;0,(
MAX('3ª EVA '!AE30,'3ª EVA '!AF30)),"")</f>
        <v/>
      </c>
      <c r="AF18" s="267"/>
      <c r="AG18" s="266">
        <f ca="1">IF(AG$4&gt;0,(
MAX('3ª EVA '!AG30,'3ª EVA '!AH30)),"")</f>
        <v>9.9999999999999982</v>
      </c>
      <c r="AH18" s="267"/>
      <c r="AI18" s="266">
        <f ca="1">IF(AI$4&gt;0,(
MAX('3ª EVA '!AI30,'3ª EVA '!AJ30)),"")</f>
        <v>10</v>
      </c>
      <c r="AJ18" s="267"/>
      <c r="AK18" s="266">
        <f ca="1">IF(AK$4&gt;0,(
MAX('3ª EVA '!AK30,'3ª EVA '!AL30)),"")</f>
        <v>9.9999999999999982</v>
      </c>
      <c r="AL18" s="267"/>
      <c r="AM18" s="266" t="str">
        <f>IF(AM$4&gt;0,(
MAX('3ª EVA '!AM30,'3ª EVA '!AN30)),"")</f>
        <v/>
      </c>
      <c r="AN18" s="269"/>
      <c r="AO18" s="72">
        <f ca="1">IF(AO$5&gt;0,SUMPRODUCT(AP18:AZ18,$AP$4:AZ$4)/AO$5,)</f>
        <v>10.000000000000002</v>
      </c>
      <c r="AP18" s="266">
        <f ca="1">IF(AP$4&gt;0,(
MAX('3ª EVA '!AP30,'3ª EVA '!AQ30)),"")</f>
        <v>10</v>
      </c>
      <c r="AQ18" s="267"/>
      <c r="AR18" s="266">
        <f ca="1">IF(AR$4&gt;0,(
MAX('3ª EVA '!AR30,'3ª EVA '!AS30)),"")</f>
        <v>10</v>
      </c>
      <c r="AS18" s="267"/>
      <c r="AT18" s="266">
        <f ca="1">IF(AT$4&gt;0,(
MAX('3ª EVA '!AT30,'3ª EVA '!AU30)),"")</f>
        <v>10</v>
      </c>
      <c r="AU18" s="267"/>
      <c r="AV18" s="266">
        <f ca="1">IF(AV$4&gt;0,(
MAX('3ª EVA '!AV30,'3ª EVA '!AW30)),"")</f>
        <v>10</v>
      </c>
      <c r="AW18" s="267"/>
      <c r="AX18" s="266">
        <f ca="1">IF(AX$4&gt;0,(
MAX('3ª EVA '!AX30,'3ª EVA '!AY30)),"")</f>
        <v>10</v>
      </c>
      <c r="AY18" s="267"/>
      <c r="AZ18" s="266" t="str">
        <f>IF(AZ$4&gt;0,(
MAX('3ª EVA '!AZ30,'3ª EVA '!BA30)),"")</f>
        <v/>
      </c>
      <c r="BA18" s="269"/>
      <c r="BB18" s="72">
        <f ca="1">IF(BB$5&gt;0,SUMPRODUCT(BC18:BM18,$BC$4:BM$4)/BB$5,)</f>
        <v>9.9999999999999982</v>
      </c>
      <c r="BC18" s="266">
        <f ca="1">IF(BC$4&gt;0,(
MAX('3ª EVA '!BC30,'3ª EVA '!BD30)),"")</f>
        <v>10</v>
      </c>
      <c r="BD18" s="267"/>
      <c r="BE18" s="266">
        <f ca="1">IF(BE$4&gt;0,(
MAX('3ª EVA '!BE30,'3ª EVA '!BF30)),"")</f>
        <v>10</v>
      </c>
      <c r="BF18" s="267"/>
      <c r="BG18" s="266">
        <f ca="1">IF(BG$4&gt;0,(
MAX('3ª EVA '!BG30,'3ª EVA '!BH30)),"")</f>
        <v>10</v>
      </c>
      <c r="BH18" s="267"/>
      <c r="BI18" s="266">
        <f ca="1">IF(BI$4&gt;0,(
MAX('3ª EVA '!BI30,'3ª EVA '!BJ30)),"")</f>
        <v>10</v>
      </c>
      <c r="BJ18" s="267"/>
      <c r="BK18" s="266" t="str">
        <f>IF(BK$4&gt;0,(
MAX('3ª EVA '!BK30,'3ª EVA '!BL30)),"")</f>
        <v/>
      </c>
      <c r="BL18" s="267"/>
      <c r="BM18" s="266" t="str">
        <f>IF(BM$4&gt;0,(
MAX('3ª EVA '!BM30,'3ª EVA '!BN30)),"")</f>
        <v/>
      </c>
      <c r="BN18" s="269"/>
      <c r="BO18" s="72">
        <f>IF(BO$5&gt;0,SUMPRODUCT(BP18:BZ18,$BP$4:BZ$4)/BO$5,)</f>
        <v>0</v>
      </c>
      <c r="BP18" s="266" t="str">
        <f>IF(BP$4&gt;0,(
MAX('3ª EVA '!BP30,'3ª EVA '!BQ30)),"")</f>
        <v/>
      </c>
      <c r="BQ18" s="267"/>
      <c r="BR18" s="266" t="str">
        <f>IF(BR$4&gt;0,(
MAX('3ª EVA '!BR30,'3ª EVA '!BS30)),"")</f>
        <v/>
      </c>
      <c r="BS18" s="267"/>
      <c r="BT18" s="266" t="str">
        <f>IF(BT$4&gt;0,(
MAX('3ª EVA '!BT30,'3ª EVA '!BU30)),"")</f>
        <v/>
      </c>
      <c r="BU18" s="267"/>
      <c r="BV18" s="266" t="str">
        <f>IF(BV$4&gt;0,(
MAX('3ª EVA '!BV30,'3ª EVA '!BW30)),"")</f>
        <v/>
      </c>
      <c r="BW18" s="267"/>
      <c r="BX18" s="266" t="str">
        <f>IF(BX$4&gt;0,(
MAX('3ª EVA '!BX30,'3ª EVA '!BY30)),"")</f>
        <v/>
      </c>
      <c r="BY18" s="267"/>
      <c r="BZ18" s="266" t="str">
        <f>IF(BZ$4&gt;0,(
MAX('3ª EVA '!BZ30,'3ª EVA '!CA30)),"")</f>
        <v/>
      </c>
      <c r="CA18" s="269"/>
      <c r="CB18" s="71">
        <f t="shared" ca="1" si="6"/>
        <v>9.8333333333333321</v>
      </c>
    </row>
    <row r="19" spans="1:80" ht="17.399999999999999">
      <c r="A19" s="65" t="str">
        <v>Alumn 11</v>
      </c>
      <c r="B19" s="72">
        <f ca="1">IF(B$5&gt;0,SUMPRODUCT(C19:M19,C$4:$M$4)/B$5,)</f>
        <v>1</v>
      </c>
      <c r="C19" s="266">
        <f ca="1">IF(C$4&gt;0,(
MAX('3ª EVA '!C31,'3ª EVA '!D31)),"")</f>
        <v>1</v>
      </c>
      <c r="D19" s="267"/>
      <c r="E19" s="266">
        <f ca="1">IF(E$4&gt;0,(
MAX('3ª EVA '!E31,'3ª EVA '!F31)),"")</f>
        <v>1</v>
      </c>
      <c r="F19" s="267"/>
      <c r="G19" s="266">
        <f ca="1">IF(G$4&gt;0,(
MAX('3ª EVA '!G31,'3ª EVA '!H31)),"")</f>
        <v>1</v>
      </c>
      <c r="H19" s="267"/>
      <c r="I19" s="266">
        <f ca="1">IF(I$4&gt;0,(
MAX('3ª EVA '!I31,'3ª EVA '!J31)),"")</f>
        <v>1</v>
      </c>
      <c r="J19" s="267"/>
      <c r="K19" s="266">
        <f ca="1">IF(K$4&gt;0,(
MAX('3ª EVA '!K31,'3ª EVA '!L31)),"")</f>
        <v>1</v>
      </c>
      <c r="L19" s="267"/>
      <c r="M19" s="266" t="str">
        <f>IF(M$4&gt;0,(
MAX('3ª EVA '!M31,'3ª EVA '!N31)),"")</f>
        <v/>
      </c>
      <c r="N19" s="269"/>
      <c r="O19" s="72">
        <f ca="1">IF(O$5&gt;0,SUMPRODUCT(P19:Z19,$P$4:Z$4)/O$5,)</f>
        <v>1</v>
      </c>
      <c r="P19" s="266">
        <f ca="1">IF(P$4&gt;0,(
MAX('3ª EVA '!P31,'3ª EVA '!Q31)),"")</f>
        <v>1</v>
      </c>
      <c r="Q19" s="267"/>
      <c r="R19" s="266">
        <f ca="1">IF(R$4&gt;0,(
MAX('3ª EVA '!R31,'3ª EVA '!S31)),"")</f>
        <v>1</v>
      </c>
      <c r="S19" s="267"/>
      <c r="T19" s="266">
        <f ca="1">IF(T$4&gt;0,(
MAX('3ª EVA '!T31,'3ª EVA '!U31)),"")</f>
        <v>1</v>
      </c>
      <c r="U19" s="267"/>
      <c r="V19" s="266">
        <f ca="1">IF(V$4&gt;0,(
MAX('3ª EVA '!V31,'3ª EVA '!W31)),"")</f>
        <v>1</v>
      </c>
      <c r="W19" s="267"/>
      <c r="X19" s="266">
        <f ca="1">IF(X$4&gt;0,(
MAX('3ª EVA '!X31,'3ª EVA '!Y31)),"")</f>
        <v>1</v>
      </c>
      <c r="Y19" s="267"/>
      <c r="Z19" s="266" t="str">
        <f>IF(Z$4&gt;0,(
MAX('3ª EVA '!Z31,'3ª EVA '!AA31)),"")</f>
        <v/>
      </c>
      <c r="AA19" s="269"/>
      <c r="AB19" s="72">
        <f ca="1">IF(AB$5&gt;0,SUMPRODUCT(AC19:AM19,$AC$4:AM$4)/AB$5,)</f>
        <v>1</v>
      </c>
      <c r="AC19" s="266">
        <f ca="1">IF(AC$4&gt;0,(
MAX('3ª EVA '!AC31,'3ª EVA '!AD31)),"")</f>
        <v>1</v>
      </c>
      <c r="AD19" s="267"/>
      <c r="AE19" s="266" t="str">
        <f>IF(AE$4&gt;0,(
MAX('3ª EVA '!AE31,'3ª EVA '!AF31)),"")</f>
        <v/>
      </c>
      <c r="AF19" s="267"/>
      <c r="AG19" s="266">
        <f ca="1">IF(AG$4&gt;0,(
MAX('3ª EVA '!AG31,'3ª EVA '!AH31)),"")</f>
        <v>1</v>
      </c>
      <c r="AH19" s="267"/>
      <c r="AI19" s="266">
        <f ca="1">IF(AI$4&gt;0,(
MAX('3ª EVA '!AI31,'3ª EVA '!AJ31)),"")</f>
        <v>1</v>
      </c>
      <c r="AJ19" s="267"/>
      <c r="AK19" s="266">
        <f ca="1">IF(AK$4&gt;0,(
MAX('3ª EVA '!AK31,'3ª EVA '!AL31)),"")</f>
        <v>1</v>
      </c>
      <c r="AL19" s="267"/>
      <c r="AM19" s="266" t="str">
        <f>IF(AM$4&gt;0,(
MAX('3ª EVA '!AM31,'3ª EVA '!AN31)),"")</f>
        <v/>
      </c>
      <c r="AN19" s="269"/>
      <c r="AO19" s="72">
        <f ca="1">IF(AO$5&gt;0,SUMPRODUCT(AP19:AZ19,$AP$4:AZ$4)/AO$5,)</f>
        <v>1</v>
      </c>
      <c r="AP19" s="266">
        <f ca="1">IF(AP$4&gt;0,(
MAX('3ª EVA '!AP31,'3ª EVA '!AQ31)),"")</f>
        <v>1</v>
      </c>
      <c r="AQ19" s="267"/>
      <c r="AR19" s="266">
        <f ca="1">IF(AR$4&gt;0,(
MAX('3ª EVA '!AR31,'3ª EVA '!AS31)),"")</f>
        <v>1</v>
      </c>
      <c r="AS19" s="267"/>
      <c r="AT19" s="266">
        <f ca="1">IF(AT$4&gt;0,(
MAX('3ª EVA '!AT31,'3ª EVA '!AU31)),"")</f>
        <v>1</v>
      </c>
      <c r="AU19" s="267"/>
      <c r="AV19" s="266">
        <f ca="1">IF(AV$4&gt;0,(
MAX('3ª EVA '!AV31,'3ª EVA '!AW31)),"")</f>
        <v>1</v>
      </c>
      <c r="AW19" s="267"/>
      <c r="AX19" s="266">
        <f ca="1">IF(AX$4&gt;0,(
MAX('3ª EVA '!AX31,'3ª EVA '!AY31)),"")</f>
        <v>1</v>
      </c>
      <c r="AY19" s="267"/>
      <c r="AZ19" s="266" t="str">
        <f>IF(AZ$4&gt;0,(
MAX('3ª EVA '!AZ31,'3ª EVA '!BA31)),"")</f>
        <v/>
      </c>
      <c r="BA19" s="269"/>
      <c r="BB19" s="72">
        <f ca="1">IF(BB$5&gt;0,SUMPRODUCT(BC19:BM19,$BC$4:BM$4)/BB$5,)</f>
        <v>1</v>
      </c>
      <c r="BC19" s="266">
        <f ca="1">IF(BC$4&gt;0,(
MAX('3ª EVA '!BC31,'3ª EVA '!BD31)),"")</f>
        <v>1</v>
      </c>
      <c r="BD19" s="267"/>
      <c r="BE19" s="266">
        <f ca="1">IF(BE$4&gt;0,(
MAX('3ª EVA '!BE31,'3ª EVA '!BF31)),"")</f>
        <v>1</v>
      </c>
      <c r="BF19" s="267"/>
      <c r="BG19" s="266">
        <f ca="1">IF(BG$4&gt;0,(
MAX('3ª EVA '!BG31,'3ª EVA '!BH31)),"")</f>
        <v>1</v>
      </c>
      <c r="BH19" s="267"/>
      <c r="BI19" s="266">
        <f ca="1">IF(BI$4&gt;0,(
MAX('3ª EVA '!BI31,'3ª EVA '!BJ31)),"")</f>
        <v>1</v>
      </c>
      <c r="BJ19" s="267"/>
      <c r="BK19" s="266" t="str">
        <f>IF(BK$4&gt;0,(
MAX('3ª EVA '!BK31,'3ª EVA '!BL31)),"")</f>
        <v/>
      </c>
      <c r="BL19" s="267"/>
      <c r="BM19" s="266" t="str">
        <f>IF(BM$4&gt;0,(
MAX('3ª EVA '!BM31,'3ª EVA '!BN31)),"")</f>
        <v/>
      </c>
      <c r="BN19" s="269"/>
      <c r="BO19" s="72">
        <f>IF(BO$5&gt;0,SUMPRODUCT(BP19:BZ19,$BP$4:BZ$4)/BO$5,)</f>
        <v>0</v>
      </c>
      <c r="BP19" s="266" t="str">
        <f>IF(BP$4&gt;0,(
MAX('3ª EVA '!BP31,'3ª EVA '!BQ31)),"")</f>
        <v/>
      </c>
      <c r="BQ19" s="267"/>
      <c r="BR19" s="266" t="str">
        <f>IF(BR$4&gt;0,(
MAX('3ª EVA '!BR31,'3ª EVA '!BS31)),"")</f>
        <v/>
      </c>
      <c r="BS19" s="267"/>
      <c r="BT19" s="266" t="str">
        <f>IF(BT$4&gt;0,(
MAX('3ª EVA '!BT31,'3ª EVA '!BU31)),"")</f>
        <v/>
      </c>
      <c r="BU19" s="267"/>
      <c r="BV19" s="266" t="str">
        <f>IF(BV$4&gt;0,(
MAX('3ª EVA '!BV31,'3ª EVA '!BW31)),"")</f>
        <v/>
      </c>
      <c r="BW19" s="267"/>
      <c r="BX19" s="266" t="str">
        <f>IF(BX$4&gt;0,(
MAX('3ª EVA '!BX31,'3ª EVA '!BY31)),"")</f>
        <v/>
      </c>
      <c r="BY19" s="267"/>
      <c r="BZ19" s="266" t="str">
        <f>IF(BZ$4&gt;0,(
MAX('3ª EVA '!BZ31,'3ª EVA '!CA31)),"")</f>
        <v/>
      </c>
      <c r="CA19" s="269"/>
      <c r="CB19" s="71">
        <f t="shared" ca="1" si="6"/>
        <v>0.98333333333333328</v>
      </c>
    </row>
    <row r="20" spans="1:80" ht="17.399999999999999">
      <c r="A20" s="65" t="str">
        <v>Alumn 12</v>
      </c>
      <c r="B20" s="72">
        <f ca="1">IF(B$5&gt;0,SUMPRODUCT(C20:M20,C$4:$M$4)/B$5,)</f>
        <v>2</v>
      </c>
      <c r="C20" s="266">
        <f ca="1">IF(C$4&gt;0,(
MAX('3ª EVA '!C32,'3ª EVA '!D32)),"")</f>
        <v>2</v>
      </c>
      <c r="D20" s="267"/>
      <c r="E20" s="266">
        <f ca="1">IF(E$4&gt;0,(
MAX('3ª EVA '!E32,'3ª EVA '!F32)),"")</f>
        <v>2</v>
      </c>
      <c r="F20" s="267"/>
      <c r="G20" s="266">
        <f ca="1">IF(G$4&gt;0,(
MAX('3ª EVA '!G32,'3ª EVA '!H32)),"")</f>
        <v>2</v>
      </c>
      <c r="H20" s="267"/>
      <c r="I20" s="266">
        <f ca="1">IF(I$4&gt;0,(
MAX('3ª EVA '!I32,'3ª EVA '!J32)),"")</f>
        <v>2</v>
      </c>
      <c r="J20" s="267"/>
      <c r="K20" s="266">
        <f ca="1">IF(K$4&gt;0,(
MAX('3ª EVA '!K32,'3ª EVA '!L32)),"")</f>
        <v>2</v>
      </c>
      <c r="L20" s="267"/>
      <c r="M20" s="266" t="str">
        <f>IF(M$4&gt;0,(
MAX('3ª EVA '!M32,'3ª EVA '!N32)),"")</f>
        <v/>
      </c>
      <c r="N20" s="269"/>
      <c r="O20" s="72">
        <f ca="1">IF(O$5&gt;0,SUMPRODUCT(P20:Z20,$P$4:Z$4)/O$5,)</f>
        <v>2</v>
      </c>
      <c r="P20" s="266">
        <f ca="1">IF(P$4&gt;0,(
MAX('3ª EVA '!P32,'3ª EVA '!Q32)),"")</f>
        <v>2</v>
      </c>
      <c r="Q20" s="267"/>
      <c r="R20" s="266">
        <f ca="1">IF(R$4&gt;0,(
MAX('3ª EVA '!R32,'3ª EVA '!S32)),"")</f>
        <v>2</v>
      </c>
      <c r="S20" s="267"/>
      <c r="T20" s="266">
        <f ca="1">IF(T$4&gt;0,(
MAX('3ª EVA '!T32,'3ª EVA '!U32)),"")</f>
        <v>2</v>
      </c>
      <c r="U20" s="267"/>
      <c r="V20" s="266">
        <f ca="1">IF(V$4&gt;0,(
MAX('3ª EVA '!V32,'3ª EVA '!W32)),"")</f>
        <v>2</v>
      </c>
      <c r="W20" s="267"/>
      <c r="X20" s="266">
        <f ca="1">IF(X$4&gt;0,(
MAX('3ª EVA '!X32,'3ª EVA '!Y32)),"")</f>
        <v>2</v>
      </c>
      <c r="Y20" s="267"/>
      <c r="Z20" s="266" t="str">
        <f>IF(Z$4&gt;0,(
MAX('3ª EVA '!Z32,'3ª EVA '!AA32)),"")</f>
        <v/>
      </c>
      <c r="AA20" s="269"/>
      <c r="AB20" s="72">
        <f ca="1">IF(AB$5&gt;0,SUMPRODUCT(AC20:AM20,$AC$4:AM$4)/AB$5,)</f>
        <v>2</v>
      </c>
      <c r="AC20" s="266">
        <f ca="1">IF(AC$4&gt;0,(
MAX('3ª EVA '!AC32,'3ª EVA '!AD32)),"")</f>
        <v>2</v>
      </c>
      <c r="AD20" s="267"/>
      <c r="AE20" s="266" t="str">
        <f>IF(AE$4&gt;0,(
MAX('3ª EVA '!AE32,'3ª EVA '!AF32)),"")</f>
        <v/>
      </c>
      <c r="AF20" s="267"/>
      <c r="AG20" s="266">
        <f ca="1">IF(AG$4&gt;0,(
MAX('3ª EVA '!AG32,'3ª EVA '!AH32)),"")</f>
        <v>2</v>
      </c>
      <c r="AH20" s="267"/>
      <c r="AI20" s="266">
        <f ca="1">IF(AI$4&gt;0,(
MAX('3ª EVA '!AI32,'3ª EVA '!AJ32)),"")</f>
        <v>2</v>
      </c>
      <c r="AJ20" s="267"/>
      <c r="AK20" s="266">
        <f ca="1">IF(AK$4&gt;0,(
MAX('3ª EVA '!AK32,'3ª EVA '!AL32)),"")</f>
        <v>2</v>
      </c>
      <c r="AL20" s="267"/>
      <c r="AM20" s="266" t="str">
        <f>IF(AM$4&gt;0,(
MAX('3ª EVA '!AM32,'3ª EVA '!AN32)),"")</f>
        <v/>
      </c>
      <c r="AN20" s="269"/>
      <c r="AO20" s="72">
        <f ca="1">IF(AO$5&gt;0,SUMPRODUCT(AP20:AZ20,$AP$4:AZ$4)/AO$5,)</f>
        <v>2</v>
      </c>
      <c r="AP20" s="266">
        <f ca="1">IF(AP$4&gt;0,(
MAX('3ª EVA '!AP32,'3ª EVA '!AQ32)),"")</f>
        <v>2</v>
      </c>
      <c r="AQ20" s="267"/>
      <c r="AR20" s="266">
        <f ca="1">IF(AR$4&gt;0,(
MAX('3ª EVA '!AR32,'3ª EVA '!AS32)),"")</f>
        <v>2</v>
      </c>
      <c r="AS20" s="267"/>
      <c r="AT20" s="266">
        <f ca="1">IF(AT$4&gt;0,(
MAX('3ª EVA '!AT32,'3ª EVA '!AU32)),"")</f>
        <v>2</v>
      </c>
      <c r="AU20" s="267"/>
      <c r="AV20" s="266">
        <f ca="1">IF(AV$4&gt;0,(
MAX('3ª EVA '!AV32,'3ª EVA '!AW32)),"")</f>
        <v>2</v>
      </c>
      <c r="AW20" s="267"/>
      <c r="AX20" s="266">
        <f ca="1">IF(AX$4&gt;0,(
MAX('3ª EVA '!AX32,'3ª EVA '!AY32)),"")</f>
        <v>2</v>
      </c>
      <c r="AY20" s="267"/>
      <c r="AZ20" s="266" t="str">
        <f>IF(AZ$4&gt;0,(
MAX('3ª EVA '!AZ32,'3ª EVA '!BA32)),"")</f>
        <v/>
      </c>
      <c r="BA20" s="269"/>
      <c r="BB20" s="72">
        <f ca="1">IF(BB$5&gt;0,SUMPRODUCT(BC20:BM20,$BC$4:BM$4)/BB$5,)</f>
        <v>2</v>
      </c>
      <c r="BC20" s="266">
        <f ca="1">IF(BC$4&gt;0,(
MAX('3ª EVA '!BC32,'3ª EVA '!BD32)),"")</f>
        <v>2</v>
      </c>
      <c r="BD20" s="267"/>
      <c r="BE20" s="266">
        <f ca="1">IF(BE$4&gt;0,(
MAX('3ª EVA '!BE32,'3ª EVA '!BF32)),"")</f>
        <v>2</v>
      </c>
      <c r="BF20" s="267"/>
      <c r="BG20" s="266">
        <f ca="1">IF(BG$4&gt;0,(
MAX('3ª EVA '!BG32,'3ª EVA '!BH32)),"")</f>
        <v>2</v>
      </c>
      <c r="BH20" s="267"/>
      <c r="BI20" s="266">
        <f ca="1">IF(BI$4&gt;0,(
MAX('3ª EVA '!BI32,'3ª EVA '!BJ32)),"")</f>
        <v>2</v>
      </c>
      <c r="BJ20" s="267"/>
      <c r="BK20" s="266" t="str">
        <f>IF(BK$4&gt;0,(
MAX('3ª EVA '!BK32,'3ª EVA '!BL32)),"")</f>
        <v/>
      </c>
      <c r="BL20" s="267"/>
      <c r="BM20" s="266" t="str">
        <f>IF(BM$4&gt;0,(
MAX('3ª EVA '!BM32,'3ª EVA '!BN32)),"")</f>
        <v/>
      </c>
      <c r="BN20" s="269"/>
      <c r="BO20" s="72">
        <f>IF(BO$5&gt;0,SUMPRODUCT(BP20:BZ20,$BP$4:BZ$4)/BO$5,)</f>
        <v>0</v>
      </c>
      <c r="BP20" s="266" t="str">
        <f>IF(BP$4&gt;0,(
MAX('3ª EVA '!BP32,'3ª EVA '!BQ32)),"")</f>
        <v/>
      </c>
      <c r="BQ20" s="267"/>
      <c r="BR20" s="266" t="str">
        <f>IF(BR$4&gt;0,(
MAX('3ª EVA '!BR32,'3ª EVA '!BS32)),"")</f>
        <v/>
      </c>
      <c r="BS20" s="267"/>
      <c r="BT20" s="266" t="str">
        <f>IF(BT$4&gt;0,(
MAX('3ª EVA '!BT32,'3ª EVA '!BU32)),"")</f>
        <v/>
      </c>
      <c r="BU20" s="267"/>
      <c r="BV20" s="266" t="str">
        <f>IF(BV$4&gt;0,(
MAX('3ª EVA '!BV32,'3ª EVA '!BW32)),"")</f>
        <v/>
      </c>
      <c r="BW20" s="267"/>
      <c r="BX20" s="266" t="str">
        <f>IF(BX$4&gt;0,(
MAX('3ª EVA '!BX32,'3ª EVA '!BY32)),"")</f>
        <v/>
      </c>
      <c r="BY20" s="267"/>
      <c r="BZ20" s="266" t="str">
        <f>IF(BZ$4&gt;0,(
MAX('3ª EVA '!BZ32,'3ª EVA '!CA32)),"")</f>
        <v/>
      </c>
      <c r="CA20" s="269"/>
      <c r="CB20" s="71">
        <f t="shared" ca="1" si="6"/>
        <v>1.9666666666666666</v>
      </c>
    </row>
    <row r="21" spans="1:80" ht="17.399999999999999">
      <c r="A21" s="65" t="str">
        <v>Alumn 13</v>
      </c>
      <c r="B21" s="72">
        <f ca="1">IF(B$5&gt;0,SUMPRODUCT(C21:M21,C$4:$M$4)/B$5,)</f>
        <v>2.9999999999999996</v>
      </c>
      <c r="C21" s="266">
        <f ca="1">IF(C$4&gt;0,(
MAX('3ª EVA '!C33,'3ª EVA '!D33)),"")</f>
        <v>2.9999999999999991</v>
      </c>
      <c r="D21" s="267"/>
      <c r="E21" s="266">
        <f ca="1">IF(E$4&gt;0,(
MAX('3ª EVA '!E33,'3ª EVA '!F33)),"")</f>
        <v>2.9999999999999996</v>
      </c>
      <c r="F21" s="267"/>
      <c r="G21" s="266">
        <f ca="1">IF(G$4&gt;0,(
MAX('3ª EVA '!G33,'3ª EVA '!H33)),"")</f>
        <v>2.9999999999999996</v>
      </c>
      <c r="H21" s="267"/>
      <c r="I21" s="266">
        <f ca="1">IF(I$4&gt;0,(
MAX('3ª EVA '!I33,'3ª EVA '!J33)),"")</f>
        <v>2.9999999999999996</v>
      </c>
      <c r="J21" s="267"/>
      <c r="K21" s="266">
        <f ca="1">IF(K$4&gt;0,(
MAX('3ª EVA '!K33,'3ª EVA '!L33)),"")</f>
        <v>2.9999999999999991</v>
      </c>
      <c r="L21" s="267"/>
      <c r="M21" s="266" t="str">
        <f>IF(M$4&gt;0,(
MAX('3ª EVA '!M33,'3ª EVA '!N33)),"")</f>
        <v/>
      </c>
      <c r="N21" s="269"/>
      <c r="O21" s="72">
        <f ca="1">IF(O$5&gt;0,SUMPRODUCT(P21:Z21,$P$4:Z$4)/O$5,)</f>
        <v>2.9999999999999996</v>
      </c>
      <c r="P21" s="266">
        <f ca="1">IF(P$4&gt;0,(
MAX('3ª EVA '!P33,'3ª EVA '!Q33)),"")</f>
        <v>2.9999999999999991</v>
      </c>
      <c r="Q21" s="267"/>
      <c r="R21" s="266">
        <f ca="1">IF(R$4&gt;0,(
MAX('3ª EVA '!R33,'3ª EVA '!S33)),"")</f>
        <v>2.9999999999999996</v>
      </c>
      <c r="S21" s="267"/>
      <c r="T21" s="266">
        <f ca="1">IF(T$4&gt;0,(
MAX('3ª EVA '!T33,'3ª EVA '!U33)),"")</f>
        <v>3</v>
      </c>
      <c r="U21" s="267"/>
      <c r="V21" s="266">
        <f ca="1">IF(V$4&gt;0,(
MAX('3ª EVA '!V33,'3ª EVA '!W33)),"")</f>
        <v>2.9999999999999996</v>
      </c>
      <c r="W21" s="267"/>
      <c r="X21" s="266">
        <f ca="1">IF(X$4&gt;0,(
MAX('3ª EVA '!X33,'3ª EVA '!Y33)),"")</f>
        <v>2.9999999999999991</v>
      </c>
      <c r="Y21" s="267"/>
      <c r="Z21" s="266" t="str">
        <f>IF(Z$4&gt;0,(
MAX('3ª EVA '!Z33,'3ª EVA '!AA33)),"")</f>
        <v/>
      </c>
      <c r="AA21" s="269"/>
      <c r="AB21" s="72">
        <f ca="1">IF(AB$5&gt;0,SUMPRODUCT(AC21:AM21,$AC$4:AM$4)/AB$5,)</f>
        <v>2.9999999999999996</v>
      </c>
      <c r="AC21" s="266">
        <f ca="1">IF(AC$4&gt;0,(
MAX('3ª EVA '!AC33,'3ª EVA '!AD33)),"")</f>
        <v>2.9999999999999996</v>
      </c>
      <c r="AD21" s="267"/>
      <c r="AE21" s="266" t="str">
        <f>IF(AE$4&gt;0,(
MAX('3ª EVA '!AE33,'3ª EVA '!AF33)),"")</f>
        <v/>
      </c>
      <c r="AF21" s="267"/>
      <c r="AG21" s="266">
        <f ca="1">IF(AG$4&gt;0,(
MAX('3ª EVA '!AG33,'3ª EVA '!AH33)),"")</f>
        <v>2.9999999999999991</v>
      </c>
      <c r="AH21" s="267"/>
      <c r="AI21" s="266">
        <f ca="1">IF(AI$4&gt;0,(
MAX('3ª EVA '!AI33,'3ª EVA '!AJ33)),"")</f>
        <v>2.9999999999999996</v>
      </c>
      <c r="AJ21" s="267"/>
      <c r="AK21" s="266">
        <f ca="1">IF(AK$4&gt;0,(
MAX('3ª EVA '!AK33,'3ª EVA '!AL33)),"")</f>
        <v>2.9999999999999991</v>
      </c>
      <c r="AL21" s="267"/>
      <c r="AM21" s="266" t="str">
        <f>IF(AM$4&gt;0,(
MAX('3ª EVA '!AM33,'3ª EVA '!AN33)),"")</f>
        <v/>
      </c>
      <c r="AN21" s="269"/>
      <c r="AO21" s="72">
        <f ca="1">IF(AO$5&gt;0,SUMPRODUCT(AP21:AZ21,$AP$4:AZ$4)/AO$5,)</f>
        <v>3</v>
      </c>
      <c r="AP21" s="266">
        <f ca="1">IF(AP$4&gt;0,(
MAX('3ª EVA '!AP33,'3ª EVA '!AQ33)),"")</f>
        <v>2.9999999999999996</v>
      </c>
      <c r="AQ21" s="267"/>
      <c r="AR21" s="266">
        <f ca="1">IF(AR$4&gt;0,(
MAX('3ª EVA '!AR33,'3ª EVA '!AS33)),"")</f>
        <v>2.9999999999999996</v>
      </c>
      <c r="AS21" s="267"/>
      <c r="AT21" s="266">
        <f ca="1">IF(AT$4&gt;0,(
MAX('3ª EVA '!AT33,'3ª EVA '!AU33)),"")</f>
        <v>2.9999999999999996</v>
      </c>
      <c r="AU21" s="267"/>
      <c r="AV21" s="266">
        <f ca="1">IF(AV$4&gt;0,(
MAX('3ª EVA '!AV33,'3ª EVA '!AW33)),"")</f>
        <v>2.9999999999999996</v>
      </c>
      <c r="AW21" s="267"/>
      <c r="AX21" s="266">
        <f ca="1">IF(AX$4&gt;0,(
MAX('3ª EVA '!AX33,'3ª EVA '!AY33)),"")</f>
        <v>2.9999999999999996</v>
      </c>
      <c r="AY21" s="267"/>
      <c r="AZ21" s="266" t="str">
        <f>IF(AZ$4&gt;0,(
MAX('3ª EVA '!AZ33,'3ª EVA '!BA33)),"")</f>
        <v/>
      </c>
      <c r="BA21" s="269"/>
      <c r="BB21" s="72">
        <f ca="1">IF(BB$5&gt;0,SUMPRODUCT(BC21:BM21,$BC$4:BM$4)/BB$5,)</f>
        <v>2.9999999999999996</v>
      </c>
      <c r="BC21" s="266">
        <f ca="1">IF(BC$4&gt;0,(
MAX('3ª EVA '!BC33,'3ª EVA '!BD33)),"")</f>
        <v>2.9999999999999996</v>
      </c>
      <c r="BD21" s="267"/>
      <c r="BE21" s="266">
        <f ca="1">IF(BE$4&gt;0,(
MAX('3ª EVA '!BE33,'3ª EVA '!BF33)),"")</f>
        <v>2.9999999999999996</v>
      </c>
      <c r="BF21" s="267"/>
      <c r="BG21" s="266">
        <f ca="1">IF(BG$4&gt;0,(
MAX('3ª EVA '!BG33,'3ª EVA '!BH33)),"")</f>
        <v>2.9999999999999996</v>
      </c>
      <c r="BH21" s="267"/>
      <c r="BI21" s="266">
        <f ca="1">IF(BI$4&gt;0,(
MAX('3ª EVA '!BI33,'3ª EVA '!BJ33)),"")</f>
        <v>3</v>
      </c>
      <c r="BJ21" s="267"/>
      <c r="BK21" s="266" t="str">
        <f>IF(BK$4&gt;0,(
MAX('3ª EVA '!BK33,'3ª EVA '!BL33)),"")</f>
        <v/>
      </c>
      <c r="BL21" s="267"/>
      <c r="BM21" s="266" t="str">
        <f>IF(BM$4&gt;0,(
MAX('3ª EVA '!BM33,'3ª EVA '!BN33)),"")</f>
        <v/>
      </c>
      <c r="BN21" s="269"/>
      <c r="BO21" s="72">
        <f>IF(BO$5&gt;0,SUMPRODUCT(BP21:BZ21,$BP$4:BZ$4)/BO$5,)</f>
        <v>0</v>
      </c>
      <c r="BP21" s="266" t="str">
        <f>IF(BP$4&gt;0,(
MAX('3ª EVA '!BP33,'3ª EVA '!BQ33)),"")</f>
        <v/>
      </c>
      <c r="BQ21" s="267"/>
      <c r="BR21" s="266" t="str">
        <f>IF(BR$4&gt;0,(
MAX('3ª EVA '!BR33,'3ª EVA '!BS33)),"")</f>
        <v/>
      </c>
      <c r="BS21" s="267"/>
      <c r="BT21" s="266" t="str">
        <f>IF(BT$4&gt;0,(
MAX('3ª EVA '!BT33,'3ª EVA '!BU33)),"")</f>
        <v/>
      </c>
      <c r="BU21" s="267"/>
      <c r="BV21" s="266" t="str">
        <f>IF(BV$4&gt;0,(
MAX('3ª EVA '!BV33,'3ª EVA '!BW33)),"")</f>
        <v/>
      </c>
      <c r="BW21" s="267"/>
      <c r="BX21" s="266" t="str">
        <f>IF(BX$4&gt;0,(
MAX('3ª EVA '!BX33,'3ª EVA '!BY33)),"")</f>
        <v/>
      </c>
      <c r="BY21" s="267"/>
      <c r="BZ21" s="266" t="str">
        <f>IF(BZ$4&gt;0,(
MAX('3ª EVA '!BZ33,'3ª EVA '!CA33)),"")</f>
        <v/>
      </c>
      <c r="CA21" s="269"/>
      <c r="CB21" s="71">
        <f t="shared" ca="1" si="6"/>
        <v>2.9499999999999997</v>
      </c>
    </row>
    <row r="22" spans="1:80" ht="17.399999999999999">
      <c r="A22" s="65" t="str">
        <v>Alumn 14</v>
      </c>
      <c r="B22" s="72">
        <f ca="1">IF(B$5&gt;0,SUMPRODUCT(C22:M22,C$4:$M$4)/B$5,)</f>
        <v>4</v>
      </c>
      <c r="C22" s="266">
        <f ca="1">IF(C$4&gt;0,(
MAX('3ª EVA '!C34,'3ª EVA '!D34)),"")</f>
        <v>4</v>
      </c>
      <c r="D22" s="267"/>
      <c r="E22" s="266">
        <f ca="1">IF(E$4&gt;0,(
MAX('3ª EVA '!E34,'3ª EVA '!F34)),"")</f>
        <v>4</v>
      </c>
      <c r="F22" s="267"/>
      <c r="G22" s="266">
        <f ca="1">IF(G$4&gt;0,(
MAX('3ª EVA '!G34,'3ª EVA '!H34)),"")</f>
        <v>4</v>
      </c>
      <c r="H22" s="267"/>
      <c r="I22" s="266">
        <f ca="1">IF(I$4&gt;0,(
MAX('3ª EVA '!I34,'3ª EVA '!J34)),"")</f>
        <v>4</v>
      </c>
      <c r="J22" s="267"/>
      <c r="K22" s="266">
        <f ca="1">IF(K$4&gt;0,(
MAX('3ª EVA '!K34,'3ª EVA '!L34)),"")</f>
        <v>4</v>
      </c>
      <c r="L22" s="267"/>
      <c r="M22" s="266" t="str">
        <f>IF(M$4&gt;0,(
MAX('3ª EVA '!M34,'3ª EVA '!N34)),"")</f>
        <v/>
      </c>
      <c r="N22" s="269"/>
      <c r="O22" s="72">
        <f ca="1">IF(O$5&gt;0,SUMPRODUCT(P22:Z22,$P$4:Z$4)/O$5,)</f>
        <v>4</v>
      </c>
      <c r="P22" s="266">
        <f ca="1">IF(P$4&gt;0,(
MAX('3ª EVA '!P34,'3ª EVA '!Q34)),"")</f>
        <v>4</v>
      </c>
      <c r="Q22" s="267"/>
      <c r="R22" s="266">
        <f ca="1">IF(R$4&gt;0,(
MAX('3ª EVA '!R34,'3ª EVA '!S34)),"")</f>
        <v>4</v>
      </c>
      <c r="S22" s="267"/>
      <c r="T22" s="266">
        <f ca="1">IF(T$4&gt;0,(
MAX('3ª EVA '!T34,'3ª EVA '!U34)),"")</f>
        <v>4</v>
      </c>
      <c r="U22" s="267"/>
      <c r="V22" s="266">
        <f ca="1">IF(V$4&gt;0,(
MAX('3ª EVA '!V34,'3ª EVA '!W34)),"")</f>
        <v>4</v>
      </c>
      <c r="W22" s="267"/>
      <c r="X22" s="266">
        <f ca="1">IF(X$4&gt;0,(
MAX('3ª EVA '!X34,'3ª EVA '!Y34)),"")</f>
        <v>4</v>
      </c>
      <c r="Y22" s="267"/>
      <c r="Z22" s="266" t="str">
        <f>IF(Z$4&gt;0,(
MAX('3ª EVA '!Z34,'3ª EVA '!AA34)),"")</f>
        <v/>
      </c>
      <c r="AA22" s="269"/>
      <c r="AB22" s="72">
        <f ca="1">IF(AB$5&gt;0,SUMPRODUCT(AC22:AM22,$AC$4:AM$4)/AB$5,)</f>
        <v>4</v>
      </c>
      <c r="AC22" s="266">
        <f ca="1">IF(AC$4&gt;0,(
MAX('3ª EVA '!AC34,'3ª EVA '!AD34)),"")</f>
        <v>4</v>
      </c>
      <c r="AD22" s="267"/>
      <c r="AE22" s="266" t="str">
        <f>IF(AE$4&gt;0,(
MAX('3ª EVA '!AE34,'3ª EVA '!AF34)),"")</f>
        <v/>
      </c>
      <c r="AF22" s="267"/>
      <c r="AG22" s="266">
        <f ca="1">IF(AG$4&gt;0,(
MAX('3ª EVA '!AG34,'3ª EVA '!AH34)),"")</f>
        <v>4</v>
      </c>
      <c r="AH22" s="267"/>
      <c r="AI22" s="266">
        <f ca="1">IF(AI$4&gt;0,(
MAX('3ª EVA '!AI34,'3ª EVA '!AJ34)),"")</f>
        <v>4</v>
      </c>
      <c r="AJ22" s="267"/>
      <c r="AK22" s="266">
        <f ca="1">IF(AK$4&gt;0,(
MAX('3ª EVA '!AK34,'3ª EVA '!AL34)),"")</f>
        <v>4</v>
      </c>
      <c r="AL22" s="267"/>
      <c r="AM22" s="266" t="str">
        <f>IF(AM$4&gt;0,(
MAX('3ª EVA '!AM34,'3ª EVA '!AN34)),"")</f>
        <v/>
      </c>
      <c r="AN22" s="269"/>
      <c r="AO22" s="72">
        <f ca="1">IF(AO$5&gt;0,SUMPRODUCT(AP22:AZ22,$AP$4:AZ$4)/AO$5,)</f>
        <v>4</v>
      </c>
      <c r="AP22" s="266">
        <f ca="1">IF(AP$4&gt;0,(
MAX('3ª EVA '!AP34,'3ª EVA '!AQ34)),"")</f>
        <v>4</v>
      </c>
      <c r="AQ22" s="267"/>
      <c r="AR22" s="266">
        <f ca="1">IF(AR$4&gt;0,(
MAX('3ª EVA '!AR34,'3ª EVA '!AS34)),"")</f>
        <v>4</v>
      </c>
      <c r="AS22" s="267"/>
      <c r="AT22" s="266">
        <f ca="1">IF(AT$4&gt;0,(
MAX('3ª EVA '!AT34,'3ª EVA '!AU34)),"")</f>
        <v>4</v>
      </c>
      <c r="AU22" s="267"/>
      <c r="AV22" s="266">
        <f ca="1">IF(AV$4&gt;0,(
MAX('3ª EVA '!AV34,'3ª EVA '!AW34)),"")</f>
        <v>4</v>
      </c>
      <c r="AW22" s="267"/>
      <c r="AX22" s="266">
        <f ca="1">IF(AX$4&gt;0,(
MAX('3ª EVA '!AX34,'3ª EVA '!AY34)),"")</f>
        <v>4</v>
      </c>
      <c r="AY22" s="267"/>
      <c r="AZ22" s="266" t="str">
        <f>IF(AZ$4&gt;0,(
MAX('3ª EVA '!AZ34,'3ª EVA '!BA34)),"")</f>
        <v/>
      </c>
      <c r="BA22" s="269"/>
      <c r="BB22" s="72">
        <f ca="1">IF(BB$5&gt;0,SUMPRODUCT(BC22:BM22,$BC$4:BM$4)/BB$5,)</f>
        <v>4</v>
      </c>
      <c r="BC22" s="266">
        <f ca="1">IF(BC$4&gt;0,(
MAX('3ª EVA '!BC34,'3ª EVA '!BD34)),"")</f>
        <v>4</v>
      </c>
      <c r="BD22" s="267"/>
      <c r="BE22" s="266">
        <f ca="1">IF(BE$4&gt;0,(
MAX('3ª EVA '!BE34,'3ª EVA '!BF34)),"")</f>
        <v>4</v>
      </c>
      <c r="BF22" s="267"/>
      <c r="BG22" s="266">
        <f ca="1">IF(BG$4&gt;0,(
MAX('3ª EVA '!BG34,'3ª EVA '!BH34)),"")</f>
        <v>4</v>
      </c>
      <c r="BH22" s="267"/>
      <c r="BI22" s="266">
        <f ca="1">IF(BI$4&gt;0,(
MAX('3ª EVA '!BI34,'3ª EVA '!BJ34)),"")</f>
        <v>4</v>
      </c>
      <c r="BJ22" s="267"/>
      <c r="BK22" s="266" t="str">
        <f>IF(BK$4&gt;0,(
MAX('3ª EVA '!BK34,'3ª EVA '!BL34)),"")</f>
        <v/>
      </c>
      <c r="BL22" s="267"/>
      <c r="BM22" s="266" t="str">
        <f>IF(BM$4&gt;0,(
MAX('3ª EVA '!BM34,'3ª EVA '!BN34)),"")</f>
        <v/>
      </c>
      <c r="BN22" s="269"/>
      <c r="BO22" s="72">
        <f>IF(BO$5&gt;0,SUMPRODUCT(BP22:BZ22,$BP$4:BZ$4)/BO$5,)</f>
        <v>0</v>
      </c>
      <c r="BP22" s="266" t="str">
        <f>IF(BP$4&gt;0,(
MAX('3ª EVA '!BP34,'3ª EVA '!BQ34)),"")</f>
        <v/>
      </c>
      <c r="BQ22" s="267"/>
      <c r="BR22" s="266" t="str">
        <f>IF(BR$4&gt;0,(
MAX('3ª EVA '!BR34,'3ª EVA '!BS34)),"")</f>
        <v/>
      </c>
      <c r="BS22" s="267"/>
      <c r="BT22" s="266" t="str">
        <f>IF(BT$4&gt;0,(
MAX('3ª EVA '!BT34,'3ª EVA '!BU34)),"")</f>
        <v/>
      </c>
      <c r="BU22" s="267"/>
      <c r="BV22" s="266" t="str">
        <f>IF(BV$4&gt;0,(
MAX('3ª EVA '!BV34,'3ª EVA '!BW34)),"")</f>
        <v/>
      </c>
      <c r="BW22" s="267"/>
      <c r="BX22" s="266" t="str">
        <f>IF(BX$4&gt;0,(
MAX('3ª EVA '!BX34,'3ª EVA '!BY34)),"")</f>
        <v/>
      </c>
      <c r="BY22" s="267"/>
      <c r="BZ22" s="266" t="str">
        <f>IF(BZ$4&gt;0,(
MAX('3ª EVA '!BZ34,'3ª EVA '!CA34)),"")</f>
        <v/>
      </c>
      <c r="CA22" s="269"/>
      <c r="CB22" s="71">
        <f t="shared" ca="1" si="6"/>
        <v>3.9333333333333331</v>
      </c>
    </row>
    <row r="23" spans="1:80" ht="17.399999999999999">
      <c r="A23" s="65" t="str">
        <v>Alumn 15</v>
      </c>
      <c r="B23" s="72">
        <f ca="1">IF(B$5&gt;0,SUMPRODUCT(C23:M23,C$4:$M$4)/B$5,)</f>
        <v>5</v>
      </c>
      <c r="C23" s="266">
        <f ca="1">IF(C$4&gt;0,(
MAX('3ª EVA '!C35,'3ª EVA '!D35)),"")</f>
        <v>5</v>
      </c>
      <c r="D23" s="267"/>
      <c r="E23" s="266">
        <f ca="1">IF(E$4&gt;0,(
MAX('3ª EVA '!E35,'3ª EVA '!F35)),"")</f>
        <v>5</v>
      </c>
      <c r="F23" s="267"/>
      <c r="G23" s="266">
        <f ca="1">IF(G$4&gt;0,(
MAX('3ª EVA '!G35,'3ª EVA '!H35)),"")</f>
        <v>5</v>
      </c>
      <c r="H23" s="267"/>
      <c r="I23" s="266">
        <f ca="1">IF(I$4&gt;0,(
MAX('3ª EVA '!I35,'3ª EVA '!J35)),"")</f>
        <v>5</v>
      </c>
      <c r="J23" s="267"/>
      <c r="K23" s="266">
        <f ca="1">IF(K$4&gt;0,(
MAX('3ª EVA '!K35,'3ª EVA '!L35)),"")</f>
        <v>4.9999999999999991</v>
      </c>
      <c r="L23" s="267"/>
      <c r="M23" s="266" t="str">
        <f>IF(M$4&gt;0,(
MAX('3ª EVA '!M35,'3ª EVA '!N35)),"")</f>
        <v/>
      </c>
      <c r="N23" s="269"/>
      <c r="O23" s="72">
        <f ca="1">IF(O$5&gt;0,SUMPRODUCT(P23:Z23,$P$4:Z$4)/O$5,)</f>
        <v>5.0000000000000009</v>
      </c>
      <c r="P23" s="266">
        <f ca="1">IF(P$4&gt;0,(
MAX('3ª EVA '!P35,'3ª EVA '!Q35)),"")</f>
        <v>4.9999999999999991</v>
      </c>
      <c r="Q23" s="267"/>
      <c r="R23" s="266">
        <f ca="1">IF(R$4&gt;0,(
MAX('3ª EVA '!R35,'3ª EVA '!S35)),"")</f>
        <v>5</v>
      </c>
      <c r="S23" s="267"/>
      <c r="T23" s="266">
        <f ca="1">IF(T$4&gt;0,(
MAX('3ª EVA '!T35,'3ª EVA '!U35)),"")</f>
        <v>5</v>
      </c>
      <c r="U23" s="267"/>
      <c r="V23" s="266">
        <f ca="1">IF(V$4&gt;0,(
MAX('3ª EVA '!V35,'3ª EVA '!W35)),"")</f>
        <v>5</v>
      </c>
      <c r="W23" s="267"/>
      <c r="X23" s="266">
        <f ca="1">IF(X$4&gt;0,(
MAX('3ª EVA '!X35,'3ª EVA '!Y35)),"")</f>
        <v>4.9999999999999991</v>
      </c>
      <c r="Y23" s="267"/>
      <c r="Z23" s="266" t="str">
        <f>IF(Z$4&gt;0,(
MAX('3ª EVA '!Z35,'3ª EVA '!AA35)),"")</f>
        <v/>
      </c>
      <c r="AA23" s="269"/>
      <c r="AB23" s="72">
        <f ca="1">IF(AB$5&gt;0,SUMPRODUCT(AC23:AM23,$AC$4:AM$4)/AB$5,)</f>
        <v>4.9999999999999991</v>
      </c>
      <c r="AC23" s="266">
        <f ca="1">IF(AC$4&gt;0,(
MAX('3ª EVA '!AC35,'3ª EVA '!AD35)),"")</f>
        <v>5</v>
      </c>
      <c r="AD23" s="267"/>
      <c r="AE23" s="266" t="str">
        <f>IF(AE$4&gt;0,(
MAX('3ª EVA '!AE35,'3ª EVA '!AF35)),"")</f>
        <v/>
      </c>
      <c r="AF23" s="267"/>
      <c r="AG23" s="266">
        <f ca="1">IF(AG$4&gt;0,(
MAX('3ª EVA '!AG35,'3ª EVA '!AH35)),"")</f>
        <v>4.9999999999999991</v>
      </c>
      <c r="AH23" s="267"/>
      <c r="AI23" s="266">
        <f ca="1">IF(AI$4&gt;0,(
MAX('3ª EVA '!AI35,'3ª EVA '!AJ35)),"")</f>
        <v>5</v>
      </c>
      <c r="AJ23" s="267"/>
      <c r="AK23" s="266">
        <f ca="1">IF(AK$4&gt;0,(
MAX('3ª EVA '!AK35,'3ª EVA '!AL35)),"")</f>
        <v>4.9999999999999991</v>
      </c>
      <c r="AL23" s="267"/>
      <c r="AM23" s="266" t="str">
        <f>IF(AM$4&gt;0,(
MAX('3ª EVA '!AM35,'3ª EVA '!AN35)),"")</f>
        <v/>
      </c>
      <c r="AN23" s="269"/>
      <c r="AO23" s="72">
        <f ca="1">IF(AO$5&gt;0,SUMPRODUCT(AP23:AZ23,$AP$4:AZ$4)/AO$5,)</f>
        <v>5.0000000000000009</v>
      </c>
      <c r="AP23" s="266">
        <f ca="1">IF(AP$4&gt;0,(
MAX('3ª EVA '!AP35,'3ª EVA '!AQ35)),"")</f>
        <v>5</v>
      </c>
      <c r="AQ23" s="267"/>
      <c r="AR23" s="266">
        <f ca="1">IF(AR$4&gt;0,(
MAX('3ª EVA '!AR35,'3ª EVA '!AS35)),"")</f>
        <v>5</v>
      </c>
      <c r="AS23" s="267"/>
      <c r="AT23" s="266">
        <f ca="1">IF(AT$4&gt;0,(
MAX('3ª EVA '!AT35,'3ª EVA '!AU35)),"")</f>
        <v>5</v>
      </c>
      <c r="AU23" s="267"/>
      <c r="AV23" s="266">
        <f ca="1">IF(AV$4&gt;0,(
MAX('3ª EVA '!AV35,'3ª EVA '!AW35)),"")</f>
        <v>5</v>
      </c>
      <c r="AW23" s="267"/>
      <c r="AX23" s="266">
        <f ca="1">IF(AX$4&gt;0,(
MAX('3ª EVA '!AX35,'3ª EVA '!AY35)),"")</f>
        <v>5</v>
      </c>
      <c r="AY23" s="267"/>
      <c r="AZ23" s="266" t="str">
        <f>IF(AZ$4&gt;0,(
MAX('3ª EVA '!AZ35,'3ª EVA '!BA35)),"")</f>
        <v/>
      </c>
      <c r="BA23" s="269"/>
      <c r="BB23" s="72">
        <f ca="1">IF(BB$5&gt;0,SUMPRODUCT(BC23:BM23,$BC$4:BM$4)/BB$5,)</f>
        <v>4.9999999999999991</v>
      </c>
      <c r="BC23" s="266">
        <f ca="1">IF(BC$4&gt;0,(
MAX('3ª EVA '!BC35,'3ª EVA '!BD35)),"")</f>
        <v>5</v>
      </c>
      <c r="BD23" s="267"/>
      <c r="BE23" s="266">
        <f ca="1">IF(BE$4&gt;0,(
MAX('3ª EVA '!BE35,'3ª EVA '!BF35)),"")</f>
        <v>5</v>
      </c>
      <c r="BF23" s="267"/>
      <c r="BG23" s="266">
        <f ca="1">IF(BG$4&gt;0,(
MAX('3ª EVA '!BG35,'3ª EVA '!BH35)),"")</f>
        <v>5</v>
      </c>
      <c r="BH23" s="267"/>
      <c r="BI23" s="266">
        <f ca="1">IF(BI$4&gt;0,(
MAX('3ª EVA '!BI35,'3ª EVA '!BJ35)),"")</f>
        <v>5</v>
      </c>
      <c r="BJ23" s="267"/>
      <c r="BK23" s="266" t="str">
        <f>IF(BK$4&gt;0,(
MAX('3ª EVA '!BK35,'3ª EVA '!BL35)),"")</f>
        <v/>
      </c>
      <c r="BL23" s="267"/>
      <c r="BM23" s="266" t="str">
        <f>IF(BM$4&gt;0,(
MAX('3ª EVA '!BM35,'3ª EVA '!BN35)),"")</f>
        <v/>
      </c>
      <c r="BN23" s="269"/>
      <c r="BO23" s="72">
        <f>IF(BO$5&gt;0,SUMPRODUCT(BP23:BZ23,$BP$4:BZ$4)/BO$5,)</f>
        <v>0</v>
      </c>
      <c r="BP23" s="266" t="str">
        <f>IF(BP$4&gt;0,(
MAX('3ª EVA '!BP35,'3ª EVA '!BQ35)),"")</f>
        <v/>
      </c>
      <c r="BQ23" s="267"/>
      <c r="BR23" s="266" t="str">
        <f>IF(BR$4&gt;0,(
MAX('3ª EVA '!BR35,'3ª EVA '!BS35)),"")</f>
        <v/>
      </c>
      <c r="BS23" s="267"/>
      <c r="BT23" s="266" t="str">
        <f>IF(BT$4&gt;0,(
MAX('3ª EVA '!BT35,'3ª EVA '!BU35)),"")</f>
        <v/>
      </c>
      <c r="BU23" s="267"/>
      <c r="BV23" s="266" t="str">
        <f>IF(BV$4&gt;0,(
MAX('3ª EVA '!BV35,'3ª EVA '!BW35)),"")</f>
        <v/>
      </c>
      <c r="BW23" s="267"/>
      <c r="BX23" s="266" t="str">
        <f>IF(BX$4&gt;0,(
MAX('3ª EVA '!BX35,'3ª EVA '!BY35)),"")</f>
        <v/>
      </c>
      <c r="BY23" s="267"/>
      <c r="BZ23" s="266" t="str">
        <f>IF(BZ$4&gt;0,(
MAX('3ª EVA '!BZ35,'3ª EVA '!CA35)),"")</f>
        <v/>
      </c>
      <c r="CA23" s="269"/>
      <c r="CB23" s="71">
        <f t="shared" ca="1" si="6"/>
        <v>4.9166666666666661</v>
      </c>
    </row>
    <row r="24" spans="1:80" ht="17.399999999999999">
      <c r="A24" s="65" t="str">
        <v>Alumn 16</v>
      </c>
      <c r="B24" s="72">
        <f ca="1">IF(B$5&gt;0,SUMPRODUCT(C24:M24,C$4:$M$4)/B$5,)</f>
        <v>5.9999999999999991</v>
      </c>
      <c r="C24" s="266">
        <f ca="1">IF(C$4&gt;0,(
MAX('3ª EVA '!C36,'3ª EVA '!D36)),"")</f>
        <v>5.9999999999999982</v>
      </c>
      <c r="D24" s="267"/>
      <c r="E24" s="266">
        <f ca="1">IF(E$4&gt;0,(
MAX('3ª EVA '!E36,'3ª EVA '!F36)),"")</f>
        <v>5.9999999999999991</v>
      </c>
      <c r="F24" s="267"/>
      <c r="G24" s="266">
        <f ca="1">IF(G$4&gt;0,(
MAX('3ª EVA '!G36,'3ª EVA '!H36)),"")</f>
        <v>5.9999999999999991</v>
      </c>
      <c r="H24" s="267"/>
      <c r="I24" s="266">
        <f ca="1">IF(I$4&gt;0,(
MAX('3ª EVA '!I36,'3ª EVA '!J36)),"")</f>
        <v>5.9999999999999991</v>
      </c>
      <c r="J24" s="267"/>
      <c r="K24" s="266">
        <f ca="1">IF(K$4&gt;0,(
MAX('3ª EVA '!K36,'3ª EVA '!L36)),"")</f>
        <v>5.9999999999999982</v>
      </c>
      <c r="L24" s="267"/>
      <c r="M24" s="266" t="str">
        <f>IF(M$4&gt;0,(
MAX('3ª EVA '!M36,'3ª EVA '!N36)),"")</f>
        <v/>
      </c>
      <c r="N24" s="269"/>
      <c r="O24" s="72">
        <f ca="1">IF(O$5&gt;0,SUMPRODUCT(P24:Z24,$P$4:Z$4)/O$5,)</f>
        <v>5.9999999999999991</v>
      </c>
      <c r="P24" s="266">
        <f ca="1">IF(P$4&gt;0,(
MAX('3ª EVA '!P36,'3ª EVA '!Q36)),"")</f>
        <v>5.9999999999999982</v>
      </c>
      <c r="Q24" s="267"/>
      <c r="R24" s="266">
        <f ca="1">IF(R$4&gt;0,(
MAX('3ª EVA '!R36,'3ª EVA '!S36)),"")</f>
        <v>5.9999999999999991</v>
      </c>
      <c r="S24" s="267"/>
      <c r="T24" s="266">
        <f ca="1">IF(T$4&gt;0,(
MAX('3ª EVA '!T36,'3ª EVA '!U36)),"")</f>
        <v>6</v>
      </c>
      <c r="U24" s="267"/>
      <c r="V24" s="266">
        <f ca="1">IF(V$4&gt;0,(
MAX('3ª EVA '!V36,'3ª EVA '!W36)),"")</f>
        <v>5.9999999999999991</v>
      </c>
      <c r="W24" s="267"/>
      <c r="X24" s="266">
        <f ca="1">IF(X$4&gt;0,(
MAX('3ª EVA '!X36,'3ª EVA '!Y36)),"")</f>
        <v>5.9999999999999982</v>
      </c>
      <c r="Y24" s="267"/>
      <c r="Z24" s="266" t="str">
        <f>IF(Z$4&gt;0,(
MAX('3ª EVA '!Z36,'3ª EVA '!AA36)),"")</f>
        <v/>
      </c>
      <c r="AA24" s="269"/>
      <c r="AB24" s="72">
        <f ca="1">IF(AB$5&gt;0,SUMPRODUCT(AC24:AM24,$AC$4:AM$4)/AB$5,)</f>
        <v>5.9999999999999991</v>
      </c>
      <c r="AC24" s="266">
        <f ca="1">IF(AC$4&gt;0,(
MAX('3ª EVA '!AC36,'3ª EVA '!AD36)),"")</f>
        <v>5.9999999999999991</v>
      </c>
      <c r="AD24" s="267"/>
      <c r="AE24" s="266" t="str">
        <f>IF(AE$4&gt;0,(
MAX('3ª EVA '!AE36,'3ª EVA '!AF36)),"")</f>
        <v/>
      </c>
      <c r="AF24" s="267"/>
      <c r="AG24" s="266">
        <f ca="1">IF(AG$4&gt;0,(
MAX('3ª EVA '!AG36,'3ª EVA '!AH36)),"")</f>
        <v>5.9999999999999982</v>
      </c>
      <c r="AH24" s="267"/>
      <c r="AI24" s="266">
        <f ca="1">IF(AI$4&gt;0,(
MAX('3ª EVA '!AI36,'3ª EVA '!AJ36)),"")</f>
        <v>5.9999999999999991</v>
      </c>
      <c r="AJ24" s="267"/>
      <c r="AK24" s="266">
        <f ca="1">IF(AK$4&gt;0,(
MAX('3ª EVA '!AK36,'3ª EVA '!AL36)),"")</f>
        <v>5.9999999999999982</v>
      </c>
      <c r="AL24" s="267"/>
      <c r="AM24" s="266" t="str">
        <f>IF(AM$4&gt;0,(
MAX('3ª EVA '!AM36,'3ª EVA '!AN36)),"")</f>
        <v/>
      </c>
      <c r="AN24" s="269"/>
      <c r="AO24" s="72">
        <f ca="1">IF(AO$5&gt;0,SUMPRODUCT(AP24:AZ24,$AP$4:AZ$4)/AO$5,)</f>
        <v>6</v>
      </c>
      <c r="AP24" s="266">
        <f ca="1">IF(AP$4&gt;0,(
MAX('3ª EVA '!AP36,'3ª EVA '!AQ36)),"")</f>
        <v>5.9999999999999991</v>
      </c>
      <c r="AQ24" s="267"/>
      <c r="AR24" s="266">
        <f ca="1">IF(AR$4&gt;0,(
MAX('3ª EVA '!AR36,'3ª EVA '!AS36)),"")</f>
        <v>5.9999999999999991</v>
      </c>
      <c r="AS24" s="267"/>
      <c r="AT24" s="266">
        <f ca="1">IF(AT$4&gt;0,(
MAX('3ª EVA '!AT36,'3ª EVA '!AU36)),"")</f>
        <v>5.9999999999999991</v>
      </c>
      <c r="AU24" s="267"/>
      <c r="AV24" s="266">
        <f ca="1">IF(AV$4&gt;0,(
MAX('3ª EVA '!AV36,'3ª EVA '!AW36)),"")</f>
        <v>5.9999999999999991</v>
      </c>
      <c r="AW24" s="267"/>
      <c r="AX24" s="266">
        <f ca="1">IF(AX$4&gt;0,(
MAX('3ª EVA '!AX36,'3ª EVA '!AY36)),"")</f>
        <v>5.9999999999999991</v>
      </c>
      <c r="AY24" s="267"/>
      <c r="AZ24" s="266" t="str">
        <f>IF(AZ$4&gt;0,(
MAX('3ª EVA '!AZ36,'3ª EVA '!BA36)),"")</f>
        <v/>
      </c>
      <c r="BA24" s="269"/>
      <c r="BB24" s="72">
        <f ca="1">IF(BB$5&gt;0,SUMPRODUCT(BC24:BM24,$BC$4:BM$4)/BB$5,)</f>
        <v>5.9999999999999991</v>
      </c>
      <c r="BC24" s="266">
        <f ca="1">IF(BC$4&gt;0,(
MAX('3ª EVA '!BC36,'3ª EVA '!BD36)),"")</f>
        <v>5.9999999999999991</v>
      </c>
      <c r="BD24" s="267"/>
      <c r="BE24" s="266">
        <f ca="1">IF(BE$4&gt;0,(
MAX('3ª EVA '!BE36,'3ª EVA '!BF36)),"")</f>
        <v>5.9999999999999991</v>
      </c>
      <c r="BF24" s="267"/>
      <c r="BG24" s="266">
        <f ca="1">IF(BG$4&gt;0,(
MAX('3ª EVA '!BG36,'3ª EVA '!BH36)),"")</f>
        <v>5.9999999999999991</v>
      </c>
      <c r="BH24" s="267"/>
      <c r="BI24" s="266">
        <f ca="1">IF(BI$4&gt;0,(
MAX('3ª EVA '!BI36,'3ª EVA '!BJ36)),"")</f>
        <v>6</v>
      </c>
      <c r="BJ24" s="267"/>
      <c r="BK24" s="266" t="str">
        <f>IF(BK$4&gt;0,(
MAX('3ª EVA '!BK36,'3ª EVA '!BL36)),"")</f>
        <v/>
      </c>
      <c r="BL24" s="267"/>
      <c r="BM24" s="266" t="str">
        <f>IF(BM$4&gt;0,(
MAX('3ª EVA '!BM36,'3ª EVA '!BN36)),"")</f>
        <v/>
      </c>
      <c r="BN24" s="269"/>
      <c r="BO24" s="72">
        <f>IF(BO$5&gt;0,SUMPRODUCT(BP24:BZ24,$BP$4:BZ$4)/BO$5,)</f>
        <v>0</v>
      </c>
      <c r="BP24" s="266" t="str">
        <f>IF(BP$4&gt;0,(
MAX('3ª EVA '!BP36,'3ª EVA '!BQ36)),"")</f>
        <v/>
      </c>
      <c r="BQ24" s="267"/>
      <c r="BR24" s="266" t="str">
        <f>IF(BR$4&gt;0,(
MAX('3ª EVA '!BR36,'3ª EVA '!BS36)),"")</f>
        <v/>
      </c>
      <c r="BS24" s="267"/>
      <c r="BT24" s="266" t="str">
        <f>IF(BT$4&gt;0,(
MAX('3ª EVA '!BT36,'3ª EVA '!BU36)),"")</f>
        <v/>
      </c>
      <c r="BU24" s="267"/>
      <c r="BV24" s="266" t="str">
        <f>IF(BV$4&gt;0,(
MAX('3ª EVA '!BV36,'3ª EVA '!BW36)),"")</f>
        <v/>
      </c>
      <c r="BW24" s="267"/>
      <c r="BX24" s="266" t="str">
        <f>IF(BX$4&gt;0,(
MAX('3ª EVA '!BX36,'3ª EVA '!BY36)),"")</f>
        <v/>
      </c>
      <c r="BY24" s="267"/>
      <c r="BZ24" s="266" t="str">
        <f>IF(BZ$4&gt;0,(
MAX('3ª EVA '!BZ36,'3ª EVA '!CA36)),"")</f>
        <v/>
      </c>
      <c r="CA24" s="269"/>
      <c r="CB24" s="71">
        <f t="shared" ca="1" si="6"/>
        <v>5.8999999999999995</v>
      </c>
    </row>
    <row r="25" spans="1:80" ht="17.399999999999999">
      <c r="A25" s="65" t="str">
        <v>Alumn 17</v>
      </c>
      <c r="B25" s="72">
        <f ca="1">IF(B$5&gt;0,SUMPRODUCT(C25:M25,C$4:$M$4)/B$5,)</f>
        <v>7</v>
      </c>
      <c r="C25" s="266">
        <f ca="1">IF(C$4&gt;0,(
MAX('3ª EVA '!C37,'3ª EVA '!D37)),"")</f>
        <v>6.9999999999999982</v>
      </c>
      <c r="D25" s="267"/>
      <c r="E25" s="266">
        <f ca="1">IF(E$4&gt;0,(
MAX('3ª EVA '!E37,'3ª EVA '!F37)),"")</f>
        <v>6.9999999999999991</v>
      </c>
      <c r="F25" s="267"/>
      <c r="G25" s="266">
        <f ca="1">IF(G$4&gt;0,(
MAX('3ª EVA '!G37,'3ª EVA '!H37)),"")</f>
        <v>6.9999999999999991</v>
      </c>
      <c r="H25" s="267"/>
      <c r="I25" s="266">
        <f ca="1">IF(I$4&gt;0,(
MAX('3ª EVA '!I37,'3ª EVA '!J37)),"")</f>
        <v>6.9999999999999991</v>
      </c>
      <c r="J25" s="267"/>
      <c r="K25" s="266">
        <f ca="1">IF(K$4&gt;0,(
MAX('3ª EVA '!K37,'3ª EVA '!L37)),"")</f>
        <v>6.9999999999999982</v>
      </c>
      <c r="L25" s="267"/>
      <c r="M25" s="266" t="str">
        <f>IF(M$4&gt;0,(
MAX('3ª EVA '!M37,'3ª EVA '!N37)),"")</f>
        <v/>
      </c>
      <c r="N25" s="269"/>
      <c r="O25" s="72">
        <f ca="1">IF(O$5&gt;0,SUMPRODUCT(P25:Z25,$P$4:Z$4)/O$5,)</f>
        <v>7.0000000000000009</v>
      </c>
      <c r="P25" s="266">
        <f ca="1">IF(P$4&gt;0,(
MAX('3ª EVA '!P37,'3ª EVA '!Q37)),"")</f>
        <v>6.9999999999999982</v>
      </c>
      <c r="Q25" s="267"/>
      <c r="R25" s="266">
        <f ca="1">IF(R$4&gt;0,(
MAX('3ª EVA '!R37,'3ª EVA '!S37)),"")</f>
        <v>6.9999999999999991</v>
      </c>
      <c r="S25" s="267"/>
      <c r="T25" s="266">
        <f ca="1">IF(T$4&gt;0,(
MAX('3ª EVA '!T37,'3ª EVA '!U37)),"")</f>
        <v>7</v>
      </c>
      <c r="U25" s="267"/>
      <c r="V25" s="266">
        <f ca="1">IF(V$4&gt;0,(
MAX('3ª EVA '!V37,'3ª EVA '!W37)),"")</f>
        <v>6.9999999999999991</v>
      </c>
      <c r="W25" s="267"/>
      <c r="X25" s="266">
        <f ca="1">IF(X$4&gt;0,(
MAX('3ª EVA '!X37,'3ª EVA '!Y37)),"")</f>
        <v>6.9999999999999982</v>
      </c>
      <c r="Y25" s="267"/>
      <c r="Z25" s="266" t="str">
        <f>IF(Z$4&gt;0,(
MAX('3ª EVA '!Z37,'3ª EVA '!AA37)),"")</f>
        <v/>
      </c>
      <c r="AA25" s="269"/>
      <c r="AB25" s="72">
        <f ca="1">IF(AB$5&gt;0,SUMPRODUCT(AC25:AM25,$AC$4:AM$4)/AB$5,)</f>
        <v>6.9999999999999991</v>
      </c>
      <c r="AC25" s="266">
        <f ca="1">IF(AC$4&gt;0,(
MAX('3ª EVA '!AC37,'3ª EVA '!AD37)),"")</f>
        <v>6.9999999999999991</v>
      </c>
      <c r="AD25" s="267"/>
      <c r="AE25" s="266" t="str">
        <f>IF(AE$4&gt;0,(
MAX('3ª EVA '!AE37,'3ª EVA '!AF37)),"")</f>
        <v/>
      </c>
      <c r="AF25" s="267"/>
      <c r="AG25" s="266">
        <f ca="1">IF(AG$4&gt;0,(
MAX('3ª EVA '!AG37,'3ª EVA '!AH37)),"")</f>
        <v>6.9999999999999982</v>
      </c>
      <c r="AH25" s="267"/>
      <c r="AI25" s="266">
        <f ca="1">IF(AI$4&gt;0,(
MAX('3ª EVA '!AI37,'3ª EVA '!AJ37)),"")</f>
        <v>6.9999999999999991</v>
      </c>
      <c r="AJ25" s="267"/>
      <c r="AK25" s="266">
        <f ca="1">IF(AK$4&gt;0,(
MAX('3ª EVA '!AK37,'3ª EVA '!AL37)),"")</f>
        <v>6.9999999999999982</v>
      </c>
      <c r="AL25" s="267"/>
      <c r="AM25" s="266" t="str">
        <f>IF(AM$4&gt;0,(
MAX('3ª EVA '!AM37,'3ª EVA '!AN37)),"")</f>
        <v/>
      </c>
      <c r="AN25" s="269"/>
      <c r="AO25" s="72">
        <f ca="1">IF(AO$5&gt;0,SUMPRODUCT(AP25:AZ25,$AP$4:AZ$4)/AO$5,)</f>
        <v>6.9999999999999991</v>
      </c>
      <c r="AP25" s="266">
        <f ca="1">IF(AP$4&gt;0,(
MAX('3ª EVA '!AP37,'3ª EVA '!AQ37)),"")</f>
        <v>6.9999999999999991</v>
      </c>
      <c r="AQ25" s="267"/>
      <c r="AR25" s="266">
        <f ca="1">IF(AR$4&gt;0,(
MAX('3ª EVA '!AR37,'3ª EVA '!AS37)),"")</f>
        <v>6.9999999999999991</v>
      </c>
      <c r="AS25" s="267"/>
      <c r="AT25" s="266">
        <f ca="1">IF(AT$4&gt;0,(
MAX('3ª EVA '!AT37,'3ª EVA '!AU37)),"")</f>
        <v>6.9999999999999991</v>
      </c>
      <c r="AU25" s="267"/>
      <c r="AV25" s="266">
        <f ca="1">IF(AV$4&gt;0,(
MAX('3ª EVA '!AV37,'3ª EVA '!AW37)),"")</f>
        <v>6.9999999999999991</v>
      </c>
      <c r="AW25" s="267"/>
      <c r="AX25" s="266">
        <f ca="1">IF(AX$4&gt;0,(
MAX('3ª EVA '!AX37,'3ª EVA '!AY37)),"")</f>
        <v>6.9999999999999991</v>
      </c>
      <c r="AY25" s="267"/>
      <c r="AZ25" s="266" t="str">
        <f>IF(AZ$4&gt;0,(
MAX('3ª EVA '!AZ37,'3ª EVA '!BA37)),"")</f>
        <v/>
      </c>
      <c r="BA25" s="269"/>
      <c r="BB25" s="72">
        <f ca="1">IF(BB$5&gt;0,SUMPRODUCT(BC25:BM25,$BC$4:BM$4)/BB$5,)</f>
        <v>7</v>
      </c>
      <c r="BC25" s="266">
        <f ca="1">IF(BC$4&gt;0,(
MAX('3ª EVA '!BC37,'3ª EVA '!BD37)),"")</f>
        <v>6.9999999999999991</v>
      </c>
      <c r="BD25" s="267"/>
      <c r="BE25" s="266">
        <f ca="1">IF(BE$4&gt;0,(
MAX('3ª EVA '!BE37,'3ª EVA '!BF37)),"")</f>
        <v>6.9999999999999991</v>
      </c>
      <c r="BF25" s="267"/>
      <c r="BG25" s="266">
        <f ca="1">IF(BG$4&gt;0,(
MAX('3ª EVA '!BG37,'3ª EVA '!BH37)),"")</f>
        <v>6.9999999999999991</v>
      </c>
      <c r="BH25" s="267"/>
      <c r="BI25" s="266">
        <f ca="1">IF(BI$4&gt;0,(
MAX('3ª EVA '!BI37,'3ª EVA '!BJ37)),"")</f>
        <v>7.0000000000000009</v>
      </c>
      <c r="BJ25" s="267"/>
      <c r="BK25" s="266" t="str">
        <f>IF(BK$4&gt;0,(
MAX('3ª EVA '!BK37,'3ª EVA '!BL37)),"")</f>
        <v/>
      </c>
      <c r="BL25" s="267"/>
      <c r="BM25" s="266" t="str">
        <f>IF(BM$4&gt;0,(
MAX('3ª EVA '!BM37,'3ª EVA '!BN37)),"")</f>
        <v/>
      </c>
      <c r="BN25" s="269"/>
      <c r="BO25" s="72">
        <f>IF(BO$5&gt;0,SUMPRODUCT(BP25:BZ25,$BP$4:BZ$4)/BO$5,)</f>
        <v>0</v>
      </c>
      <c r="BP25" s="266" t="str">
        <f>IF(BP$4&gt;0,(
MAX('3ª EVA '!BP37,'3ª EVA '!BQ37)),"")</f>
        <v/>
      </c>
      <c r="BQ25" s="267"/>
      <c r="BR25" s="266" t="str">
        <f>IF(BR$4&gt;0,(
MAX('3ª EVA '!BR37,'3ª EVA '!BS37)),"")</f>
        <v/>
      </c>
      <c r="BS25" s="267"/>
      <c r="BT25" s="266" t="str">
        <f>IF(BT$4&gt;0,(
MAX('3ª EVA '!BT37,'3ª EVA '!BU37)),"")</f>
        <v/>
      </c>
      <c r="BU25" s="267"/>
      <c r="BV25" s="266" t="str">
        <f>IF(BV$4&gt;0,(
MAX('3ª EVA '!BV37,'3ª EVA '!BW37)),"")</f>
        <v/>
      </c>
      <c r="BW25" s="267"/>
      <c r="BX25" s="266" t="str">
        <f>IF(BX$4&gt;0,(
MAX('3ª EVA '!BX37,'3ª EVA '!BY37)),"")</f>
        <v/>
      </c>
      <c r="BY25" s="267"/>
      <c r="BZ25" s="266" t="str">
        <f>IF(BZ$4&gt;0,(
MAX('3ª EVA '!BZ37,'3ª EVA '!CA37)),"")</f>
        <v/>
      </c>
      <c r="CA25" s="269"/>
      <c r="CB25" s="71">
        <f t="shared" ca="1" si="6"/>
        <v>6.8833333333333329</v>
      </c>
    </row>
    <row r="26" spans="1:80" ht="17.399999999999999">
      <c r="A26" s="65" t="str">
        <v>Alumn 18</v>
      </c>
      <c r="B26" s="72">
        <f ca="1">IF(B$5&gt;0,SUMPRODUCT(C26:M26,C$4:$M$4)/B$5,)</f>
        <v>8</v>
      </c>
      <c r="C26" s="266">
        <f ca="1">IF(C$4&gt;0,(
MAX('3ª EVA '!C38,'3ª EVA '!D38)),"")</f>
        <v>8</v>
      </c>
      <c r="D26" s="267"/>
      <c r="E26" s="266">
        <f ca="1">IF(E$4&gt;0,(
MAX('3ª EVA '!E38,'3ª EVA '!F38)),"")</f>
        <v>8</v>
      </c>
      <c r="F26" s="267"/>
      <c r="G26" s="266">
        <f ca="1">IF(G$4&gt;0,(
MAX('3ª EVA '!G38,'3ª EVA '!H38)),"")</f>
        <v>8</v>
      </c>
      <c r="H26" s="267"/>
      <c r="I26" s="266">
        <f ca="1">IF(I$4&gt;0,(
MAX('3ª EVA '!I38,'3ª EVA '!J38)),"")</f>
        <v>8</v>
      </c>
      <c r="J26" s="267"/>
      <c r="K26" s="266">
        <f ca="1">IF(K$4&gt;0,(
MAX('3ª EVA '!K38,'3ª EVA '!L38)),"")</f>
        <v>8</v>
      </c>
      <c r="L26" s="267"/>
      <c r="M26" s="266" t="str">
        <f>IF(M$4&gt;0,(
MAX('3ª EVA '!M38,'3ª EVA '!N38)),"")</f>
        <v/>
      </c>
      <c r="N26" s="269"/>
      <c r="O26" s="72">
        <f ca="1">IF(O$5&gt;0,SUMPRODUCT(P26:Z26,$P$4:Z$4)/O$5,)</f>
        <v>8</v>
      </c>
      <c r="P26" s="266">
        <f ca="1">IF(P$4&gt;0,(
MAX('3ª EVA '!P38,'3ª EVA '!Q38)),"")</f>
        <v>8</v>
      </c>
      <c r="Q26" s="267"/>
      <c r="R26" s="266">
        <f ca="1">IF(R$4&gt;0,(
MAX('3ª EVA '!R38,'3ª EVA '!S38)),"")</f>
        <v>8</v>
      </c>
      <c r="S26" s="267"/>
      <c r="T26" s="266">
        <f ca="1">IF(T$4&gt;0,(
MAX('3ª EVA '!T38,'3ª EVA '!U38)),"")</f>
        <v>8</v>
      </c>
      <c r="U26" s="267"/>
      <c r="V26" s="266">
        <f ca="1">IF(V$4&gt;0,(
MAX('3ª EVA '!V38,'3ª EVA '!W38)),"")</f>
        <v>8</v>
      </c>
      <c r="W26" s="267"/>
      <c r="X26" s="266">
        <f ca="1">IF(X$4&gt;0,(
MAX('3ª EVA '!X38,'3ª EVA '!Y38)),"")</f>
        <v>8</v>
      </c>
      <c r="Y26" s="267"/>
      <c r="Z26" s="266" t="str">
        <f>IF(Z$4&gt;0,(
MAX('3ª EVA '!Z38,'3ª EVA '!AA38)),"")</f>
        <v/>
      </c>
      <c r="AA26" s="269"/>
      <c r="AB26" s="72">
        <f ca="1">IF(AB$5&gt;0,SUMPRODUCT(AC26:AM26,$AC$4:AM$4)/AB$5,)</f>
        <v>8</v>
      </c>
      <c r="AC26" s="266">
        <f ca="1">IF(AC$4&gt;0,(
MAX('3ª EVA '!AC38,'3ª EVA '!AD38)),"")</f>
        <v>8</v>
      </c>
      <c r="AD26" s="267"/>
      <c r="AE26" s="266" t="str">
        <f>IF(AE$4&gt;0,(
MAX('3ª EVA '!AE38,'3ª EVA '!AF38)),"")</f>
        <v/>
      </c>
      <c r="AF26" s="267"/>
      <c r="AG26" s="266">
        <f ca="1">IF(AG$4&gt;0,(
MAX('3ª EVA '!AG38,'3ª EVA '!AH38)),"")</f>
        <v>8</v>
      </c>
      <c r="AH26" s="267"/>
      <c r="AI26" s="266">
        <f ca="1">IF(AI$4&gt;0,(
MAX('3ª EVA '!AI38,'3ª EVA '!AJ38)),"")</f>
        <v>8</v>
      </c>
      <c r="AJ26" s="267"/>
      <c r="AK26" s="266">
        <f ca="1">IF(AK$4&gt;0,(
MAX('3ª EVA '!AK38,'3ª EVA '!AL38)),"")</f>
        <v>8</v>
      </c>
      <c r="AL26" s="267"/>
      <c r="AM26" s="266" t="str">
        <f>IF(AM$4&gt;0,(
MAX('3ª EVA '!AM38,'3ª EVA '!AN38)),"")</f>
        <v/>
      </c>
      <c r="AN26" s="269"/>
      <c r="AO26" s="72">
        <f ca="1">IF(AO$5&gt;0,SUMPRODUCT(AP26:AZ26,$AP$4:AZ$4)/AO$5,)</f>
        <v>8</v>
      </c>
      <c r="AP26" s="266">
        <f ca="1">IF(AP$4&gt;0,(
MAX('3ª EVA '!AP38,'3ª EVA '!AQ38)),"")</f>
        <v>8</v>
      </c>
      <c r="AQ26" s="267"/>
      <c r="AR26" s="266">
        <f ca="1">IF(AR$4&gt;0,(
MAX('3ª EVA '!AR38,'3ª EVA '!AS38)),"")</f>
        <v>8</v>
      </c>
      <c r="AS26" s="267"/>
      <c r="AT26" s="266">
        <f ca="1">IF(AT$4&gt;0,(
MAX('3ª EVA '!AT38,'3ª EVA '!AU38)),"")</f>
        <v>8</v>
      </c>
      <c r="AU26" s="267"/>
      <c r="AV26" s="266">
        <f ca="1">IF(AV$4&gt;0,(
MAX('3ª EVA '!AV38,'3ª EVA '!AW38)),"")</f>
        <v>8</v>
      </c>
      <c r="AW26" s="267"/>
      <c r="AX26" s="266">
        <f ca="1">IF(AX$4&gt;0,(
MAX('3ª EVA '!AX38,'3ª EVA '!AY38)),"")</f>
        <v>8</v>
      </c>
      <c r="AY26" s="267"/>
      <c r="AZ26" s="266" t="str">
        <f>IF(AZ$4&gt;0,(
MAX('3ª EVA '!AZ38,'3ª EVA '!BA38)),"")</f>
        <v/>
      </c>
      <c r="BA26" s="269"/>
      <c r="BB26" s="72">
        <f ca="1">IF(BB$5&gt;0,SUMPRODUCT(BC26:BM26,$BC$4:BM$4)/BB$5,)</f>
        <v>8</v>
      </c>
      <c r="BC26" s="266">
        <f ca="1">IF(BC$4&gt;0,(
MAX('3ª EVA '!BC38,'3ª EVA '!BD38)),"")</f>
        <v>8</v>
      </c>
      <c r="BD26" s="267"/>
      <c r="BE26" s="266">
        <f ca="1">IF(BE$4&gt;0,(
MAX('3ª EVA '!BE38,'3ª EVA '!BF38)),"")</f>
        <v>8</v>
      </c>
      <c r="BF26" s="267"/>
      <c r="BG26" s="266">
        <f ca="1">IF(BG$4&gt;0,(
MAX('3ª EVA '!BG38,'3ª EVA '!BH38)),"")</f>
        <v>8</v>
      </c>
      <c r="BH26" s="267"/>
      <c r="BI26" s="266">
        <f ca="1">IF(BI$4&gt;0,(
MAX('3ª EVA '!BI38,'3ª EVA '!BJ38)),"")</f>
        <v>8</v>
      </c>
      <c r="BJ26" s="267"/>
      <c r="BK26" s="266" t="str">
        <f>IF(BK$4&gt;0,(
MAX('3ª EVA '!BK38,'3ª EVA '!BL38)),"")</f>
        <v/>
      </c>
      <c r="BL26" s="267"/>
      <c r="BM26" s="266" t="str">
        <f>IF(BM$4&gt;0,(
MAX('3ª EVA '!BM38,'3ª EVA '!BN38)),"")</f>
        <v/>
      </c>
      <c r="BN26" s="269"/>
      <c r="BO26" s="72">
        <f>IF(BO$5&gt;0,SUMPRODUCT(BP26:BZ26,$BP$4:BZ$4)/BO$5,)</f>
        <v>0</v>
      </c>
      <c r="BP26" s="266" t="str">
        <f>IF(BP$4&gt;0,(
MAX('3ª EVA '!BP38,'3ª EVA '!BQ38)),"")</f>
        <v/>
      </c>
      <c r="BQ26" s="267"/>
      <c r="BR26" s="266" t="str">
        <f>IF(BR$4&gt;0,(
MAX('3ª EVA '!BR38,'3ª EVA '!BS38)),"")</f>
        <v/>
      </c>
      <c r="BS26" s="267"/>
      <c r="BT26" s="266" t="str">
        <f>IF(BT$4&gt;0,(
MAX('3ª EVA '!BT38,'3ª EVA '!BU38)),"")</f>
        <v/>
      </c>
      <c r="BU26" s="267"/>
      <c r="BV26" s="266" t="str">
        <f>IF(BV$4&gt;0,(
MAX('3ª EVA '!BV38,'3ª EVA '!BW38)),"")</f>
        <v/>
      </c>
      <c r="BW26" s="267"/>
      <c r="BX26" s="266" t="str">
        <f>IF(BX$4&gt;0,(
MAX('3ª EVA '!BX38,'3ª EVA '!BY38)),"")</f>
        <v/>
      </c>
      <c r="BY26" s="267"/>
      <c r="BZ26" s="266" t="str">
        <f>IF(BZ$4&gt;0,(
MAX('3ª EVA '!BZ38,'3ª EVA '!CA38)),"")</f>
        <v/>
      </c>
      <c r="CA26" s="269"/>
      <c r="CB26" s="71">
        <f t="shared" ca="1" si="6"/>
        <v>7.8666666666666663</v>
      </c>
    </row>
    <row r="27" spans="1:80" ht="17.399999999999999">
      <c r="A27" s="65" t="str">
        <v>Alumn 19</v>
      </c>
      <c r="B27" s="72">
        <f ca="1">IF(B$5&gt;0,SUMPRODUCT(C27:M27,C$4:$M$4)/B$5,)</f>
        <v>9</v>
      </c>
      <c r="C27" s="266">
        <f ca="1">IF(C$4&gt;0,(
MAX('3ª EVA '!C39,'3ª EVA '!D39)),"")</f>
        <v>9</v>
      </c>
      <c r="D27" s="267"/>
      <c r="E27" s="266">
        <f ca="1">IF(E$4&gt;0,(
MAX('3ª EVA '!E39,'3ª EVA '!F39)),"")</f>
        <v>9</v>
      </c>
      <c r="F27" s="267"/>
      <c r="G27" s="266">
        <f ca="1">IF(G$4&gt;0,(
MAX('3ª EVA '!G39,'3ª EVA '!H39)),"")</f>
        <v>9</v>
      </c>
      <c r="H27" s="267"/>
      <c r="I27" s="266">
        <f ca="1">IF(I$4&gt;0,(
MAX('3ª EVA '!I39,'3ª EVA '!J39)),"")</f>
        <v>9</v>
      </c>
      <c r="J27" s="267"/>
      <c r="K27" s="266">
        <f ca="1">IF(K$4&gt;0,(
MAX('3ª EVA '!K39,'3ª EVA '!L39)),"")</f>
        <v>9</v>
      </c>
      <c r="L27" s="267"/>
      <c r="M27" s="266" t="str">
        <f>IF(M$4&gt;0,(
MAX('3ª EVA '!M39,'3ª EVA '!N39)),"")</f>
        <v/>
      </c>
      <c r="N27" s="269"/>
      <c r="O27" s="72">
        <f ca="1">IF(O$5&gt;0,SUMPRODUCT(P27:Z27,$P$4:Z$4)/O$5,)</f>
        <v>9</v>
      </c>
      <c r="P27" s="266">
        <f ca="1">IF(P$4&gt;0,(
MAX('3ª EVA '!P39,'3ª EVA '!Q39)),"")</f>
        <v>9</v>
      </c>
      <c r="Q27" s="267"/>
      <c r="R27" s="266">
        <f ca="1">IF(R$4&gt;0,(
MAX('3ª EVA '!R39,'3ª EVA '!S39)),"")</f>
        <v>9</v>
      </c>
      <c r="S27" s="267"/>
      <c r="T27" s="266">
        <f ca="1">IF(T$4&gt;0,(
MAX('3ª EVA '!T39,'3ª EVA '!U39)),"")</f>
        <v>9</v>
      </c>
      <c r="U27" s="267"/>
      <c r="V27" s="266">
        <f ca="1">IF(V$4&gt;0,(
MAX('3ª EVA '!V39,'3ª EVA '!W39)),"")</f>
        <v>9</v>
      </c>
      <c r="W27" s="267"/>
      <c r="X27" s="266">
        <f ca="1">IF(X$4&gt;0,(
MAX('3ª EVA '!X39,'3ª EVA '!Y39)),"")</f>
        <v>9</v>
      </c>
      <c r="Y27" s="267"/>
      <c r="Z27" s="266" t="str">
        <f>IF(Z$4&gt;0,(
MAX('3ª EVA '!Z39,'3ª EVA '!AA39)),"")</f>
        <v/>
      </c>
      <c r="AA27" s="269"/>
      <c r="AB27" s="72">
        <f ca="1">IF(AB$5&gt;0,SUMPRODUCT(AC27:AM27,$AC$4:AM$4)/AB$5,)</f>
        <v>9</v>
      </c>
      <c r="AC27" s="266">
        <f ca="1">IF(AC$4&gt;0,(
MAX('3ª EVA '!AC39,'3ª EVA '!AD39)),"")</f>
        <v>9</v>
      </c>
      <c r="AD27" s="267"/>
      <c r="AE27" s="266" t="str">
        <f>IF(AE$4&gt;0,(
MAX('3ª EVA '!AE39,'3ª EVA '!AF39)),"")</f>
        <v/>
      </c>
      <c r="AF27" s="267"/>
      <c r="AG27" s="266">
        <f ca="1">IF(AG$4&gt;0,(
MAX('3ª EVA '!AG39,'3ª EVA '!AH39)),"")</f>
        <v>9</v>
      </c>
      <c r="AH27" s="267"/>
      <c r="AI27" s="266">
        <f ca="1">IF(AI$4&gt;0,(
MAX('3ª EVA '!AI39,'3ª EVA '!AJ39)),"")</f>
        <v>9</v>
      </c>
      <c r="AJ27" s="267"/>
      <c r="AK27" s="266">
        <f ca="1">IF(AK$4&gt;0,(
MAX('3ª EVA '!AK39,'3ª EVA '!AL39)),"")</f>
        <v>9</v>
      </c>
      <c r="AL27" s="267"/>
      <c r="AM27" s="266" t="str">
        <f>IF(AM$4&gt;0,(
MAX('3ª EVA '!AM39,'3ª EVA '!AN39)),"")</f>
        <v/>
      </c>
      <c r="AN27" s="269"/>
      <c r="AO27" s="72">
        <f ca="1">IF(AO$5&gt;0,SUMPRODUCT(AP27:AZ27,$AP$4:AZ$4)/AO$5,)</f>
        <v>9</v>
      </c>
      <c r="AP27" s="266">
        <f ca="1">IF(AP$4&gt;0,(
MAX('3ª EVA '!AP39,'3ª EVA '!AQ39)),"")</f>
        <v>9</v>
      </c>
      <c r="AQ27" s="267"/>
      <c r="AR27" s="266">
        <f ca="1">IF(AR$4&gt;0,(
MAX('3ª EVA '!AR39,'3ª EVA '!AS39)),"")</f>
        <v>9</v>
      </c>
      <c r="AS27" s="267"/>
      <c r="AT27" s="266">
        <f ca="1">IF(AT$4&gt;0,(
MAX('3ª EVA '!AT39,'3ª EVA '!AU39)),"")</f>
        <v>9</v>
      </c>
      <c r="AU27" s="267"/>
      <c r="AV27" s="266">
        <f ca="1">IF(AV$4&gt;0,(
MAX('3ª EVA '!AV39,'3ª EVA '!AW39)),"")</f>
        <v>9</v>
      </c>
      <c r="AW27" s="267"/>
      <c r="AX27" s="266">
        <f ca="1">IF(AX$4&gt;0,(
MAX('3ª EVA '!AX39,'3ª EVA '!AY39)),"")</f>
        <v>9</v>
      </c>
      <c r="AY27" s="267"/>
      <c r="AZ27" s="266" t="str">
        <f>IF(AZ$4&gt;0,(
MAX('3ª EVA '!AZ39,'3ª EVA '!BA39)),"")</f>
        <v/>
      </c>
      <c r="BA27" s="269"/>
      <c r="BB27" s="72">
        <f ca="1">IF(BB$5&gt;0,SUMPRODUCT(BC27:BM27,$BC$4:BM$4)/BB$5,)</f>
        <v>9</v>
      </c>
      <c r="BC27" s="266">
        <f ca="1">IF(BC$4&gt;0,(
MAX('3ª EVA '!BC39,'3ª EVA '!BD39)),"")</f>
        <v>9</v>
      </c>
      <c r="BD27" s="267"/>
      <c r="BE27" s="266">
        <f ca="1">IF(BE$4&gt;0,(
MAX('3ª EVA '!BE39,'3ª EVA '!BF39)),"")</f>
        <v>9</v>
      </c>
      <c r="BF27" s="267"/>
      <c r="BG27" s="266">
        <f ca="1">IF(BG$4&gt;0,(
MAX('3ª EVA '!BG39,'3ª EVA '!BH39)),"")</f>
        <v>9</v>
      </c>
      <c r="BH27" s="267"/>
      <c r="BI27" s="266">
        <f ca="1">IF(BI$4&gt;0,(
MAX('3ª EVA '!BI39,'3ª EVA '!BJ39)),"")</f>
        <v>9.0000000000000018</v>
      </c>
      <c r="BJ27" s="267"/>
      <c r="BK27" s="266" t="str">
        <f>IF(BK$4&gt;0,(
MAX('3ª EVA '!BK39,'3ª EVA '!BL39)),"")</f>
        <v/>
      </c>
      <c r="BL27" s="267"/>
      <c r="BM27" s="266" t="str">
        <f>IF(BM$4&gt;0,(
MAX('3ª EVA '!BM39,'3ª EVA '!BN39)),"")</f>
        <v/>
      </c>
      <c r="BN27" s="269"/>
      <c r="BO27" s="72">
        <f>IF(BO$5&gt;0,SUMPRODUCT(BP27:BZ27,$BP$4:BZ$4)/BO$5,)</f>
        <v>0</v>
      </c>
      <c r="BP27" s="266" t="str">
        <f>IF(BP$4&gt;0,(
MAX('3ª EVA '!BP39,'3ª EVA '!BQ39)),"")</f>
        <v/>
      </c>
      <c r="BQ27" s="267"/>
      <c r="BR27" s="266" t="str">
        <f>IF(BR$4&gt;0,(
MAX('3ª EVA '!BR39,'3ª EVA '!BS39)),"")</f>
        <v/>
      </c>
      <c r="BS27" s="267"/>
      <c r="BT27" s="266" t="str">
        <f>IF(BT$4&gt;0,(
MAX('3ª EVA '!BT39,'3ª EVA '!BU39)),"")</f>
        <v/>
      </c>
      <c r="BU27" s="267"/>
      <c r="BV27" s="266" t="str">
        <f>IF(BV$4&gt;0,(
MAX('3ª EVA '!BV39,'3ª EVA '!BW39)),"")</f>
        <v/>
      </c>
      <c r="BW27" s="267"/>
      <c r="BX27" s="266" t="str">
        <f>IF(BX$4&gt;0,(
MAX('3ª EVA '!BX39,'3ª EVA '!BY39)),"")</f>
        <v/>
      </c>
      <c r="BY27" s="267"/>
      <c r="BZ27" s="266" t="str">
        <f>IF(BZ$4&gt;0,(
MAX('3ª EVA '!BZ39,'3ª EVA '!CA39)),"")</f>
        <v/>
      </c>
      <c r="CA27" s="269"/>
      <c r="CB27" s="71">
        <f t="shared" ca="1" si="6"/>
        <v>8.85</v>
      </c>
    </row>
    <row r="28" spans="1:80" ht="17.399999999999999">
      <c r="A28" s="65" t="str">
        <v>Alumn 20</v>
      </c>
      <c r="B28" s="72">
        <f ca="1">IF(B$5&gt;0,SUMPRODUCT(C28:M28,C$4:$M$4)/B$5,)</f>
        <v>10</v>
      </c>
      <c r="C28" s="266">
        <f ca="1">IF(C$4&gt;0,(
MAX('3ª EVA '!C40,'3ª EVA '!D40)),"")</f>
        <v>10</v>
      </c>
      <c r="D28" s="267"/>
      <c r="E28" s="266">
        <f ca="1">IF(E$4&gt;0,(
MAX('3ª EVA '!E40,'3ª EVA '!F40)),"")</f>
        <v>10</v>
      </c>
      <c r="F28" s="267"/>
      <c r="G28" s="266">
        <f ca="1">IF(G$4&gt;0,(
MAX('3ª EVA '!G40,'3ª EVA '!H40)),"")</f>
        <v>10</v>
      </c>
      <c r="H28" s="267"/>
      <c r="I28" s="266">
        <f ca="1">IF(I$4&gt;0,(
MAX('3ª EVA '!I40,'3ª EVA '!J40)),"")</f>
        <v>10</v>
      </c>
      <c r="J28" s="267"/>
      <c r="K28" s="266">
        <f ca="1">IF(K$4&gt;0,(
MAX('3ª EVA '!K40,'3ª EVA '!L40)),"")</f>
        <v>9.9999999999999982</v>
      </c>
      <c r="L28" s="267"/>
      <c r="M28" s="266" t="str">
        <f>IF(M$4&gt;0,(
MAX('3ª EVA '!M40,'3ª EVA '!N40)),"")</f>
        <v/>
      </c>
      <c r="N28" s="269"/>
      <c r="O28" s="72">
        <f ca="1">IF(O$5&gt;0,SUMPRODUCT(P28:Z28,$P$4:Z$4)/O$5,)</f>
        <v>10.000000000000002</v>
      </c>
      <c r="P28" s="266">
        <f ca="1">IF(P$4&gt;0,(
MAX('3ª EVA '!P40,'3ª EVA '!Q40)),"")</f>
        <v>9.9999999999999982</v>
      </c>
      <c r="Q28" s="267"/>
      <c r="R28" s="266">
        <f ca="1">IF(R$4&gt;0,(
MAX('3ª EVA '!R40,'3ª EVA '!S40)),"")</f>
        <v>10</v>
      </c>
      <c r="S28" s="267"/>
      <c r="T28" s="266">
        <f ca="1">IF(T$4&gt;0,(
MAX('3ª EVA '!T40,'3ª EVA '!U40)),"")</f>
        <v>10</v>
      </c>
      <c r="U28" s="267"/>
      <c r="V28" s="266">
        <f ca="1">IF(V$4&gt;0,(
MAX('3ª EVA '!V40,'3ª EVA '!W40)),"")</f>
        <v>10</v>
      </c>
      <c r="W28" s="267"/>
      <c r="X28" s="266">
        <f ca="1">IF(X$4&gt;0,(
MAX('3ª EVA '!X40,'3ª EVA '!Y40)),"")</f>
        <v>9.9999999999999982</v>
      </c>
      <c r="Y28" s="267"/>
      <c r="Z28" s="266" t="str">
        <f>IF(Z$4&gt;0,(
MAX('3ª EVA '!Z40,'3ª EVA '!AA40)),"")</f>
        <v/>
      </c>
      <c r="AA28" s="269"/>
      <c r="AB28" s="72">
        <f ca="1">IF(AB$5&gt;0,SUMPRODUCT(AC28:AM28,$AC$4:AM$4)/AB$5,)</f>
        <v>9.9999999999999982</v>
      </c>
      <c r="AC28" s="266">
        <f ca="1">IF(AC$4&gt;0,(
MAX('3ª EVA '!AC40,'3ª EVA '!AD40)),"")</f>
        <v>10</v>
      </c>
      <c r="AD28" s="267"/>
      <c r="AE28" s="266" t="str">
        <f>IF(AE$4&gt;0,(
MAX('3ª EVA '!AE40,'3ª EVA '!AF40)),"")</f>
        <v/>
      </c>
      <c r="AF28" s="267"/>
      <c r="AG28" s="266">
        <f ca="1">IF(AG$4&gt;0,(
MAX('3ª EVA '!AG40,'3ª EVA '!AH40)),"")</f>
        <v>9.9999999999999982</v>
      </c>
      <c r="AH28" s="267"/>
      <c r="AI28" s="266">
        <f ca="1">IF(AI$4&gt;0,(
MAX('3ª EVA '!AI40,'3ª EVA '!AJ40)),"")</f>
        <v>10</v>
      </c>
      <c r="AJ28" s="267"/>
      <c r="AK28" s="266">
        <f ca="1">IF(AK$4&gt;0,(
MAX('3ª EVA '!AK40,'3ª EVA '!AL40)),"")</f>
        <v>9.9999999999999982</v>
      </c>
      <c r="AL28" s="267"/>
      <c r="AM28" s="266" t="str">
        <f>IF(AM$4&gt;0,(
MAX('3ª EVA '!AM40,'3ª EVA '!AN40)),"")</f>
        <v/>
      </c>
      <c r="AN28" s="269"/>
      <c r="AO28" s="72">
        <f ca="1">IF(AO$5&gt;0,SUMPRODUCT(AP28:AZ28,$AP$4:AZ$4)/AO$5,)</f>
        <v>10.000000000000002</v>
      </c>
      <c r="AP28" s="266">
        <f ca="1">IF(AP$4&gt;0,(
MAX('3ª EVA '!AP40,'3ª EVA '!AQ40)),"")</f>
        <v>10</v>
      </c>
      <c r="AQ28" s="267"/>
      <c r="AR28" s="266">
        <f ca="1">IF(AR$4&gt;0,(
MAX('3ª EVA '!AR40,'3ª EVA '!AS40)),"")</f>
        <v>10</v>
      </c>
      <c r="AS28" s="267"/>
      <c r="AT28" s="266">
        <f ca="1">IF(AT$4&gt;0,(
MAX('3ª EVA '!AT40,'3ª EVA '!AU40)),"")</f>
        <v>10</v>
      </c>
      <c r="AU28" s="267"/>
      <c r="AV28" s="266">
        <f ca="1">IF(AV$4&gt;0,(
MAX('3ª EVA '!AV40,'3ª EVA '!AW40)),"")</f>
        <v>10</v>
      </c>
      <c r="AW28" s="267"/>
      <c r="AX28" s="266">
        <f ca="1">IF(AX$4&gt;0,(
MAX('3ª EVA '!AX40,'3ª EVA '!AY40)),"")</f>
        <v>10</v>
      </c>
      <c r="AY28" s="267"/>
      <c r="AZ28" s="266" t="str">
        <f>IF(AZ$4&gt;0,(
MAX('3ª EVA '!AZ40,'3ª EVA '!BA40)),"")</f>
        <v/>
      </c>
      <c r="BA28" s="269"/>
      <c r="BB28" s="72">
        <f ca="1">IF(BB$5&gt;0,SUMPRODUCT(BC28:BM28,$BC$4:BM$4)/BB$5,)</f>
        <v>9.9999999999999982</v>
      </c>
      <c r="BC28" s="266">
        <f ca="1">IF(BC$4&gt;0,(
MAX('3ª EVA '!BC40,'3ª EVA '!BD40)),"")</f>
        <v>10</v>
      </c>
      <c r="BD28" s="267"/>
      <c r="BE28" s="266">
        <f ca="1">IF(BE$4&gt;0,(
MAX('3ª EVA '!BE40,'3ª EVA '!BF40)),"")</f>
        <v>10</v>
      </c>
      <c r="BF28" s="267"/>
      <c r="BG28" s="266">
        <f ca="1">IF(BG$4&gt;0,(
MAX('3ª EVA '!BG40,'3ª EVA '!BH40)),"")</f>
        <v>10</v>
      </c>
      <c r="BH28" s="267"/>
      <c r="BI28" s="266">
        <f ca="1">IF(BI$4&gt;0,(
MAX('3ª EVA '!BI40,'3ª EVA '!BJ40)),"")</f>
        <v>10</v>
      </c>
      <c r="BJ28" s="267"/>
      <c r="BK28" s="266" t="str">
        <f>IF(BK$4&gt;0,(
MAX('3ª EVA '!BK40,'3ª EVA '!BL40)),"")</f>
        <v/>
      </c>
      <c r="BL28" s="267"/>
      <c r="BM28" s="266" t="str">
        <f>IF(BM$4&gt;0,(
MAX('3ª EVA '!BM40,'3ª EVA '!BN40)),"")</f>
        <v/>
      </c>
      <c r="BN28" s="269"/>
      <c r="BO28" s="72">
        <f>IF(BO$5&gt;0,SUMPRODUCT(BP28:BZ28,$BP$4:BZ$4)/BO$5,)</f>
        <v>0</v>
      </c>
      <c r="BP28" s="266" t="str">
        <f>IF(BP$4&gt;0,(
MAX('3ª EVA '!BP40,'3ª EVA '!BQ40)),"")</f>
        <v/>
      </c>
      <c r="BQ28" s="267"/>
      <c r="BR28" s="266" t="str">
        <f>IF(BR$4&gt;0,(
MAX('3ª EVA '!BR40,'3ª EVA '!BS40)),"")</f>
        <v/>
      </c>
      <c r="BS28" s="267"/>
      <c r="BT28" s="266" t="str">
        <f>IF(BT$4&gt;0,(
MAX('3ª EVA '!BT40,'3ª EVA '!BU40)),"")</f>
        <v/>
      </c>
      <c r="BU28" s="267"/>
      <c r="BV28" s="266" t="str">
        <f>IF(BV$4&gt;0,(
MAX('3ª EVA '!BV40,'3ª EVA '!BW40)),"")</f>
        <v/>
      </c>
      <c r="BW28" s="267"/>
      <c r="BX28" s="266" t="str">
        <f>IF(BX$4&gt;0,(
MAX('3ª EVA '!BX40,'3ª EVA '!BY40)),"")</f>
        <v/>
      </c>
      <c r="BY28" s="267"/>
      <c r="BZ28" s="266" t="str">
        <f>IF(BZ$4&gt;0,(
MAX('3ª EVA '!BZ40,'3ª EVA '!CA40)),"")</f>
        <v/>
      </c>
      <c r="CA28" s="269"/>
      <c r="CB28" s="71">
        <f t="shared" ca="1" si="6"/>
        <v>9.8333333333333321</v>
      </c>
    </row>
    <row r="29" spans="1:80" ht="17.399999999999999">
      <c r="A29" s="65" t="str">
        <v>Alumn 21</v>
      </c>
      <c r="B29" s="72">
        <f ca="1">IF(B$5&gt;0,SUMPRODUCT(C29:M29,C$4:$M$4)/B$5,)</f>
        <v>0</v>
      </c>
      <c r="C29" s="266">
        <f ca="1">IF(C$4&gt;0,(
MAX('3ª EVA '!C41,'3ª EVA '!D41)),"")</f>
        <v>0</v>
      </c>
      <c r="D29" s="267"/>
      <c r="E29" s="266">
        <f ca="1">IF(E$4&gt;0,(
MAX('3ª EVA '!E41,'3ª EVA '!F41)),"")</f>
        <v>0</v>
      </c>
      <c r="F29" s="267"/>
      <c r="G29" s="266">
        <f ca="1">IF(G$4&gt;0,(
MAX('3ª EVA '!G41,'3ª EVA '!H41)),"")</f>
        <v>0</v>
      </c>
      <c r="H29" s="267"/>
      <c r="I29" s="266">
        <f ca="1">IF(I$4&gt;0,(
MAX('3ª EVA '!I41,'3ª EVA '!J41)),"")</f>
        <v>0</v>
      </c>
      <c r="J29" s="267"/>
      <c r="K29" s="266">
        <f ca="1">IF(K$4&gt;0,(
MAX('3ª EVA '!K41,'3ª EVA '!L41)),"")</f>
        <v>0</v>
      </c>
      <c r="L29" s="267"/>
      <c r="M29" s="266" t="str">
        <f>IF(M$4&gt;0,(
MAX('3ª EVA '!M41,'3ª EVA '!N41)),"")</f>
        <v/>
      </c>
      <c r="N29" s="269"/>
      <c r="O29" s="72">
        <f ca="1">IF(O$5&gt;0,SUMPRODUCT(P29:Z29,$P$4:Z$4)/O$5,)</f>
        <v>0</v>
      </c>
      <c r="P29" s="266">
        <f ca="1">IF(P$4&gt;0,(
MAX('3ª EVA '!P41,'3ª EVA '!Q41)),"")</f>
        <v>0</v>
      </c>
      <c r="Q29" s="267"/>
      <c r="R29" s="266">
        <f ca="1">IF(R$4&gt;0,(
MAX('3ª EVA '!R41,'3ª EVA '!S41)),"")</f>
        <v>0</v>
      </c>
      <c r="S29" s="267"/>
      <c r="T29" s="266">
        <f ca="1">IF(T$4&gt;0,(
MAX('3ª EVA '!T41,'3ª EVA '!U41)),"")</f>
        <v>0</v>
      </c>
      <c r="U29" s="267"/>
      <c r="V29" s="266">
        <f ca="1">IF(V$4&gt;0,(
MAX('3ª EVA '!V41,'3ª EVA '!W41)),"")</f>
        <v>0</v>
      </c>
      <c r="W29" s="267"/>
      <c r="X29" s="266">
        <f ca="1">IF(X$4&gt;0,(
MAX('3ª EVA '!X41,'3ª EVA '!Y41)),"")</f>
        <v>0</v>
      </c>
      <c r="Y29" s="267"/>
      <c r="Z29" s="266" t="str">
        <f>IF(Z$4&gt;0,(
MAX('3ª EVA '!Z41,'3ª EVA '!AA41)),"")</f>
        <v/>
      </c>
      <c r="AA29" s="269"/>
      <c r="AB29" s="72">
        <f ca="1">IF(AB$5&gt;0,SUMPRODUCT(AC29:AM29,$AC$4:AM$4)/AB$5,)</f>
        <v>0</v>
      </c>
      <c r="AC29" s="266">
        <f ca="1">IF(AC$4&gt;0,(
MAX('3ª EVA '!AC41,'3ª EVA '!AD41)),"")</f>
        <v>0</v>
      </c>
      <c r="AD29" s="267"/>
      <c r="AE29" s="266" t="str">
        <f>IF(AE$4&gt;0,(
MAX('3ª EVA '!AE41,'3ª EVA '!AF41)),"")</f>
        <v/>
      </c>
      <c r="AF29" s="267"/>
      <c r="AG29" s="266">
        <f ca="1">IF(AG$4&gt;0,(
MAX('3ª EVA '!AG41,'3ª EVA '!AH41)),"")</f>
        <v>0</v>
      </c>
      <c r="AH29" s="267"/>
      <c r="AI29" s="266">
        <f ca="1">IF(AI$4&gt;0,(
MAX('3ª EVA '!AI41,'3ª EVA '!AJ41)),"")</f>
        <v>0</v>
      </c>
      <c r="AJ29" s="267"/>
      <c r="AK29" s="266">
        <f ca="1">IF(AK$4&gt;0,(
MAX('3ª EVA '!AK41,'3ª EVA '!AL41)),"")</f>
        <v>0</v>
      </c>
      <c r="AL29" s="267"/>
      <c r="AM29" s="266" t="str">
        <f>IF(AM$4&gt;0,(
MAX('3ª EVA '!AM41,'3ª EVA '!AN41)),"")</f>
        <v/>
      </c>
      <c r="AN29" s="269"/>
      <c r="AO29" s="72">
        <f ca="1">IF(AO$5&gt;0,SUMPRODUCT(AP29:AZ29,$AP$4:AZ$4)/AO$5,)</f>
        <v>0</v>
      </c>
      <c r="AP29" s="266">
        <f ca="1">IF(AP$4&gt;0,(
MAX('3ª EVA '!AP41,'3ª EVA '!AQ41)),"")</f>
        <v>0</v>
      </c>
      <c r="AQ29" s="267"/>
      <c r="AR29" s="266">
        <f ca="1">IF(AR$4&gt;0,(
MAX('3ª EVA '!AR41,'3ª EVA '!AS41)),"")</f>
        <v>0</v>
      </c>
      <c r="AS29" s="267"/>
      <c r="AT29" s="266">
        <f ca="1">IF(AT$4&gt;0,(
MAX('3ª EVA '!AT41,'3ª EVA '!AU41)),"")</f>
        <v>0</v>
      </c>
      <c r="AU29" s="267"/>
      <c r="AV29" s="266">
        <f ca="1">IF(AV$4&gt;0,(
MAX('3ª EVA '!AV41,'3ª EVA '!AW41)),"")</f>
        <v>0</v>
      </c>
      <c r="AW29" s="267"/>
      <c r="AX29" s="266">
        <f ca="1">IF(AX$4&gt;0,(
MAX('3ª EVA '!AX41,'3ª EVA '!AY41)),"")</f>
        <v>0</v>
      </c>
      <c r="AY29" s="267"/>
      <c r="AZ29" s="266" t="str">
        <f>IF(AZ$4&gt;0,(
MAX('3ª EVA '!AZ41,'3ª EVA '!BA41)),"")</f>
        <v/>
      </c>
      <c r="BA29" s="269"/>
      <c r="BB29" s="72">
        <f ca="1">IF(BB$5&gt;0,SUMPRODUCT(BC29:BM29,$BC$4:BM$4)/BB$5,)</f>
        <v>0</v>
      </c>
      <c r="BC29" s="266">
        <f ca="1">IF(BC$4&gt;0,(
MAX('3ª EVA '!BC41,'3ª EVA '!BD41)),"")</f>
        <v>0</v>
      </c>
      <c r="BD29" s="267"/>
      <c r="BE29" s="266">
        <f ca="1">IF(BE$4&gt;0,(
MAX('3ª EVA '!BE41,'3ª EVA '!BF41)),"")</f>
        <v>0</v>
      </c>
      <c r="BF29" s="267"/>
      <c r="BG29" s="266">
        <f ca="1">IF(BG$4&gt;0,(
MAX('3ª EVA '!BG41,'3ª EVA '!BH41)),"")</f>
        <v>0</v>
      </c>
      <c r="BH29" s="267"/>
      <c r="BI29" s="266">
        <f ca="1">IF(BI$4&gt;0,(
MAX('3ª EVA '!BI41,'3ª EVA '!BJ41)),"")</f>
        <v>0</v>
      </c>
      <c r="BJ29" s="267"/>
      <c r="BK29" s="266" t="str">
        <f>IF(BK$4&gt;0,(
MAX('3ª EVA '!BK41,'3ª EVA '!BL41)),"")</f>
        <v/>
      </c>
      <c r="BL29" s="267"/>
      <c r="BM29" s="266" t="str">
        <f>IF(BM$4&gt;0,(
MAX('3ª EVA '!BM41,'3ª EVA '!BN41)),"")</f>
        <v/>
      </c>
      <c r="BN29" s="269"/>
      <c r="BO29" s="72">
        <f>IF(BO$5&gt;0,SUMPRODUCT(BP29:BZ29,$BP$4:BZ$4)/BO$5,)</f>
        <v>0</v>
      </c>
      <c r="BP29" s="266" t="str">
        <f>IF(BP$4&gt;0,(
MAX('3ª EVA '!BP41,'3ª EVA '!BQ41)),"")</f>
        <v/>
      </c>
      <c r="BQ29" s="267"/>
      <c r="BR29" s="266" t="str">
        <f>IF(BR$4&gt;0,(
MAX('3ª EVA '!BR41,'3ª EVA '!BS41)),"")</f>
        <v/>
      </c>
      <c r="BS29" s="267"/>
      <c r="BT29" s="266" t="str">
        <f>IF(BT$4&gt;0,(
MAX('3ª EVA '!BT41,'3ª EVA '!BU41)),"")</f>
        <v/>
      </c>
      <c r="BU29" s="267"/>
      <c r="BV29" s="266" t="str">
        <f>IF(BV$4&gt;0,(
MAX('3ª EVA '!BV41,'3ª EVA '!BW41)),"")</f>
        <v/>
      </c>
      <c r="BW29" s="267"/>
      <c r="BX29" s="266" t="str">
        <f>IF(BX$4&gt;0,(
MAX('3ª EVA '!BX41,'3ª EVA '!BY41)),"")</f>
        <v/>
      </c>
      <c r="BY29" s="267"/>
      <c r="BZ29" s="266" t="str">
        <f>IF(BZ$4&gt;0,(
MAX('3ª EVA '!BZ41,'3ª EVA '!CA41)),"")</f>
        <v/>
      </c>
      <c r="CA29" s="269"/>
      <c r="CB29" s="71">
        <f t="shared" ca="1" si="6"/>
        <v>0</v>
      </c>
    </row>
    <row r="30" spans="1:80" ht="17.399999999999999">
      <c r="A30" s="65" t="str">
        <v>Alumn 22</v>
      </c>
      <c r="B30" s="72">
        <f ca="1">IF(B$5&gt;0,SUMPRODUCT(C30:M30,C$4:$M$4)/B$5,)</f>
        <v>0</v>
      </c>
      <c r="C30" s="266">
        <f ca="1">IF(C$4&gt;0,(
MAX('3ª EVA '!C42,'3ª EVA '!D42)),"")</f>
        <v>0</v>
      </c>
      <c r="D30" s="267"/>
      <c r="E30" s="266">
        <f ca="1">IF(E$4&gt;0,(
MAX('3ª EVA '!E42,'3ª EVA '!F42)),"")</f>
        <v>0</v>
      </c>
      <c r="F30" s="267"/>
      <c r="G30" s="266">
        <f ca="1">IF(G$4&gt;0,(
MAX('3ª EVA '!G42,'3ª EVA '!H42)),"")</f>
        <v>0</v>
      </c>
      <c r="H30" s="267"/>
      <c r="I30" s="266">
        <f ca="1">IF(I$4&gt;0,(
MAX('3ª EVA '!I42,'3ª EVA '!J42)),"")</f>
        <v>0</v>
      </c>
      <c r="J30" s="267"/>
      <c r="K30" s="266">
        <f ca="1">IF(K$4&gt;0,(
MAX('3ª EVA '!K42,'3ª EVA '!L42)),"")</f>
        <v>0</v>
      </c>
      <c r="L30" s="267"/>
      <c r="M30" s="266" t="str">
        <f>IF(M$4&gt;0,(
MAX('3ª EVA '!M42,'3ª EVA '!N42)),"")</f>
        <v/>
      </c>
      <c r="N30" s="269"/>
      <c r="O30" s="72">
        <f ca="1">IF(O$5&gt;0,SUMPRODUCT(P30:Z30,$P$4:Z$4)/O$5,)</f>
        <v>0</v>
      </c>
      <c r="P30" s="266">
        <f ca="1">IF(P$4&gt;0,(
MAX('3ª EVA '!P42,'3ª EVA '!Q42)),"")</f>
        <v>0</v>
      </c>
      <c r="Q30" s="267"/>
      <c r="R30" s="266">
        <f ca="1">IF(R$4&gt;0,(
MAX('3ª EVA '!R42,'3ª EVA '!S42)),"")</f>
        <v>0</v>
      </c>
      <c r="S30" s="267"/>
      <c r="T30" s="266">
        <f ca="1">IF(T$4&gt;0,(
MAX('3ª EVA '!T42,'3ª EVA '!U42)),"")</f>
        <v>0</v>
      </c>
      <c r="U30" s="267"/>
      <c r="V30" s="266">
        <f ca="1">IF(V$4&gt;0,(
MAX('3ª EVA '!V42,'3ª EVA '!W42)),"")</f>
        <v>0</v>
      </c>
      <c r="W30" s="267"/>
      <c r="X30" s="266">
        <f ca="1">IF(X$4&gt;0,(
MAX('3ª EVA '!X42,'3ª EVA '!Y42)),"")</f>
        <v>0</v>
      </c>
      <c r="Y30" s="267"/>
      <c r="Z30" s="266" t="str">
        <f>IF(Z$4&gt;0,(
MAX('3ª EVA '!Z42,'3ª EVA '!AA42)),"")</f>
        <v/>
      </c>
      <c r="AA30" s="269"/>
      <c r="AB30" s="72">
        <f ca="1">IF(AB$5&gt;0,SUMPRODUCT(AC30:AM30,$AC$4:AM$4)/AB$5,)</f>
        <v>0</v>
      </c>
      <c r="AC30" s="266">
        <f ca="1">IF(AC$4&gt;0,(
MAX('3ª EVA '!AC42,'3ª EVA '!AD42)),"")</f>
        <v>0</v>
      </c>
      <c r="AD30" s="267"/>
      <c r="AE30" s="266" t="str">
        <f>IF(AE$4&gt;0,(
MAX('3ª EVA '!AE42,'3ª EVA '!AF42)),"")</f>
        <v/>
      </c>
      <c r="AF30" s="267"/>
      <c r="AG30" s="266">
        <f ca="1">IF(AG$4&gt;0,(
MAX('3ª EVA '!AG42,'3ª EVA '!AH42)),"")</f>
        <v>0</v>
      </c>
      <c r="AH30" s="267"/>
      <c r="AI30" s="266">
        <f ca="1">IF(AI$4&gt;0,(
MAX('3ª EVA '!AI42,'3ª EVA '!AJ42)),"")</f>
        <v>0</v>
      </c>
      <c r="AJ30" s="267"/>
      <c r="AK30" s="266">
        <f ca="1">IF(AK$4&gt;0,(
MAX('3ª EVA '!AK42,'3ª EVA '!AL42)),"")</f>
        <v>0</v>
      </c>
      <c r="AL30" s="267"/>
      <c r="AM30" s="266" t="str">
        <f>IF(AM$4&gt;0,(
MAX('3ª EVA '!AM42,'3ª EVA '!AN42)),"")</f>
        <v/>
      </c>
      <c r="AN30" s="269"/>
      <c r="AO30" s="72">
        <f ca="1">IF(AO$5&gt;0,SUMPRODUCT(AP30:AZ30,$AP$4:AZ$4)/AO$5,)</f>
        <v>0</v>
      </c>
      <c r="AP30" s="266">
        <f ca="1">IF(AP$4&gt;0,(
MAX('3ª EVA '!AP42,'3ª EVA '!AQ42)),"")</f>
        <v>0</v>
      </c>
      <c r="AQ30" s="267"/>
      <c r="AR30" s="266">
        <f ca="1">IF(AR$4&gt;0,(
MAX('3ª EVA '!AR42,'3ª EVA '!AS42)),"")</f>
        <v>0</v>
      </c>
      <c r="AS30" s="267"/>
      <c r="AT30" s="266">
        <f ca="1">IF(AT$4&gt;0,(
MAX('3ª EVA '!AT42,'3ª EVA '!AU42)),"")</f>
        <v>0</v>
      </c>
      <c r="AU30" s="267"/>
      <c r="AV30" s="266">
        <f ca="1">IF(AV$4&gt;0,(
MAX('3ª EVA '!AV42,'3ª EVA '!AW42)),"")</f>
        <v>0</v>
      </c>
      <c r="AW30" s="267"/>
      <c r="AX30" s="266">
        <f ca="1">IF(AX$4&gt;0,(
MAX('3ª EVA '!AX42,'3ª EVA '!AY42)),"")</f>
        <v>0</v>
      </c>
      <c r="AY30" s="267"/>
      <c r="AZ30" s="266" t="str">
        <f>IF(AZ$4&gt;0,(
MAX('3ª EVA '!AZ42,'3ª EVA '!BA42)),"")</f>
        <v/>
      </c>
      <c r="BA30" s="269"/>
      <c r="BB30" s="72">
        <f ca="1">IF(BB$5&gt;0,SUMPRODUCT(BC30:BM30,$BC$4:BM$4)/BB$5,)</f>
        <v>0</v>
      </c>
      <c r="BC30" s="266">
        <f ca="1">IF(BC$4&gt;0,(
MAX('3ª EVA '!BC42,'3ª EVA '!BD42)),"")</f>
        <v>0</v>
      </c>
      <c r="BD30" s="267"/>
      <c r="BE30" s="266">
        <f ca="1">IF(BE$4&gt;0,(
MAX('3ª EVA '!BE42,'3ª EVA '!BF42)),"")</f>
        <v>0</v>
      </c>
      <c r="BF30" s="267"/>
      <c r="BG30" s="266">
        <f ca="1">IF(BG$4&gt;0,(
MAX('3ª EVA '!BG42,'3ª EVA '!BH42)),"")</f>
        <v>0</v>
      </c>
      <c r="BH30" s="267"/>
      <c r="BI30" s="266">
        <f ca="1">IF(BI$4&gt;0,(
MAX('3ª EVA '!BI42,'3ª EVA '!BJ42)),"")</f>
        <v>0</v>
      </c>
      <c r="BJ30" s="267"/>
      <c r="BK30" s="266" t="str">
        <f>IF(BK$4&gt;0,(
MAX('3ª EVA '!BK42,'3ª EVA '!BL42)),"")</f>
        <v/>
      </c>
      <c r="BL30" s="267"/>
      <c r="BM30" s="266" t="str">
        <f>IF(BM$4&gt;0,(
MAX('3ª EVA '!BM42,'3ª EVA '!BN42)),"")</f>
        <v/>
      </c>
      <c r="BN30" s="269"/>
      <c r="BO30" s="72">
        <f>IF(BO$5&gt;0,SUMPRODUCT(BP30:BZ30,$BP$4:BZ$4)/BO$5,)</f>
        <v>0</v>
      </c>
      <c r="BP30" s="266" t="str">
        <f>IF(BP$4&gt;0,(
MAX('3ª EVA '!BP42,'3ª EVA '!BQ42)),"")</f>
        <v/>
      </c>
      <c r="BQ30" s="267"/>
      <c r="BR30" s="266" t="str">
        <f>IF(BR$4&gt;0,(
MAX('3ª EVA '!BR42,'3ª EVA '!BS42)),"")</f>
        <v/>
      </c>
      <c r="BS30" s="267"/>
      <c r="BT30" s="266" t="str">
        <f>IF(BT$4&gt;0,(
MAX('3ª EVA '!BT42,'3ª EVA '!BU42)),"")</f>
        <v/>
      </c>
      <c r="BU30" s="267"/>
      <c r="BV30" s="266" t="str">
        <f>IF(BV$4&gt;0,(
MAX('3ª EVA '!BV42,'3ª EVA '!BW42)),"")</f>
        <v/>
      </c>
      <c r="BW30" s="267"/>
      <c r="BX30" s="266" t="str">
        <f>IF(BX$4&gt;0,(
MAX('3ª EVA '!BX42,'3ª EVA '!BY42)),"")</f>
        <v/>
      </c>
      <c r="BY30" s="267"/>
      <c r="BZ30" s="266" t="str">
        <f>IF(BZ$4&gt;0,(
MAX('3ª EVA '!BZ42,'3ª EVA '!CA42)),"")</f>
        <v/>
      </c>
      <c r="CA30" s="269"/>
      <c r="CB30" s="71">
        <f t="shared" ca="1" si="6"/>
        <v>0</v>
      </c>
    </row>
    <row r="31" spans="1:80" ht="17.399999999999999">
      <c r="A31" s="65" t="str">
        <v>Alumn 23</v>
      </c>
      <c r="B31" s="72">
        <f ca="1">IF(B$5&gt;0,SUMPRODUCT(C31:M31,C$4:$M$4)/B$5,)</f>
        <v>0</v>
      </c>
      <c r="C31" s="266">
        <f ca="1">IF(C$4&gt;0,(
MAX('3ª EVA '!C43,'3ª EVA '!D43)),"")</f>
        <v>0</v>
      </c>
      <c r="D31" s="267"/>
      <c r="E31" s="266">
        <f ca="1">IF(E$4&gt;0,(
MAX('3ª EVA '!E43,'3ª EVA '!F43)),"")</f>
        <v>0</v>
      </c>
      <c r="F31" s="267"/>
      <c r="G31" s="266">
        <f ca="1">IF(G$4&gt;0,(
MAX('3ª EVA '!G43,'3ª EVA '!H43)),"")</f>
        <v>0</v>
      </c>
      <c r="H31" s="267"/>
      <c r="I31" s="266">
        <f ca="1">IF(I$4&gt;0,(
MAX('3ª EVA '!I43,'3ª EVA '!J43)),"")</f>
        <v>0</v>
      </c>
      <c r="J31" s="267"/>
      <c r="K31" s="266">
        <f ca="1">IF(K$4&gt;0,(
MAX('3ª EVA '!K43,'3ª EVA '!L43)),"")</f>
        <v>0</v>
      </c>
      <c r="L31" s="267"/>
      <c r="M31" s="266" t="str">
        <f>IF(M$4&gt;0,(
MAX('3ª EVA '!M43,'3ª EVA '!N43)),"")</f>
        <v/>
      </c>
      <c r="N31" s="269"/>
      <c r="O31" s="72">
        <f ca="1">IF(O$5&gt;0,SUMPRODUCT(P31:Z31,$P$4:Z$4)/O$5,)</f>
        <v>0</v>
      </c>
      <c r="P31" s="266">
        <f ca="1">IF(P$4&gt;0,(
MAX('3ª EVA '!P43,'3ª EVA '!Q43)),"")</f>
        <v>0</v>
      </c>
      <c r="Q31" s="267"/>
      <c r="R31" s="266">
        <f ca="1">IF(R$4&gt;0,(
MAX('3ª EVA '!R43,'3ª EVA '!S43)),"")</f>
        <v>0</v>
      </c>
      <c r="S31" s="267"/>
      <c r="T31" s="266">
        <f ca="1">IF(T$4&gt;0,(
MAX('3ª EVA '!T43,'3ª EVA '!U43)),"")</f>
        <v>0</v>
      </c>
      <c r="U31" s="267"/>
      <c r="V31" s="266">
        <f ca="1">IF(V$4&gt;0,(
MAX('3ª EVA '!V43,'3ª EVA '!W43)),"")</f>
        <v>0</v>
      </c>
      <c r="W31" s="267"/>
      <c r="X31" s="266">
        <f ca="1">IF(X$4&gt;0,(
MAX('3ª EVA '!X43,'3ª EVA '!Y43)),"")</f>
        <v>0</v>
      </c>
      <c r="Y31" s="267"/>
      <c r="Z31" s="266" t="str">
        <f>IF(Z$4&gt;0,(
MAX('3ª EVA '!Z43,'3ª EVA '!AA43)),"")</f>
        <v/>
      </c>
      <c r="AA31" s="269"/>
      <c r="AB31" s="72">
        <f ca="1">IF(AB$5&gt;0,SUMPRODUCT(AC31:AM31,$AC$4:AM$4)/AB$5,)</f>
        <v>0</v>
      </c>
      <c r="AC31" s="266">
        <f ca="1">IF(AC$4&gt;0,(
MAX('3ª EVA '!AC43,'3ª EVA '!AD43)),"")</f>
        <v>0</v>
      </c>
      <c r="AD31" s="267"/>
      <c r="AE31" s="266" t="str">
        <f>IF(AE$4&gt;0,(
MAX('3ª EVA '!AE43,'3ª EVA '!AF43)),"")</f>
        <v/>
      </c>
      <c r="AF31" s="267"/>
      <c r="AG31" s="266">
        <f ca="1">IF(AG$4&gt;0,(
MAX('3ª EVA '!AG43,'3ª EVA '!AH43)),"")</f>
        <v>0</v>
      </c>
      <c r="AH31" s="267"/>
      <c r="AI31" s="266">
        <f ca="1">IF(AI$4&gt;0,(
MAX('3ª EVA '!AI43,'3ª EVA '!AJ43)),"")</f>
        <v>0</v>
      </c>
      <c r="AJ31" s="267"/>
      <c r="AK31" s="266">
        <f ca="1">IF(AK$4&gt;0,(
MAX('3ª EVA '!AK43,'3ª EVA '!AL43)),"")</f>
        <v>0</v>
      </c>
      <c r="AL31" s="267"/>
      <c r="AM31" s="266" t="str">
        <f>IF(AM$4&gt;0,(
MAX('3ª EVA '!AM43,'3ª EVA '!AN43)),"")</f>
        <v/>
      </c>
      <c r="AN31" s="269"/>
      <c r="AO31" s="72">
        <f ca="1">IF(AO$5&gt;0,SUMPRODUCT(AP31:AZ31,$AP$4:AZ$4)/AO$5,)</f>
        <v>0</v>
      </c>
      <c r="AP31" s="266">
        <f ca="1">IF(AP$4&gt;0,(
MAX('3ª EVA '!AP43,'3ª EVA '!AQ43)),"")</f>
        <v>0</v>
      </c>
      <c r="AQ31" s="267"/>
      <c r="AR31" s="266">
        <f ca="1">IF(AR$4&gt;0,(
MAX('3ª EVA '!AR43,'3ª EVA '!AS43)),"")</f>
        <v>0</v>
      </c>
      <c r="AS31" s="267"/>
      <c r="AT31" s="266">
        <f ca="1">IF(AT$4&gt;0,(
MAX('3ª EVA '!AT43,'3ª EVA '!AU43)),"")</f>
        <v>0</v>
      </c>
      <c r="AU31" s="267"/>
      <c r="AV31" s="266">
        <f ca="1">IF(AV$4&gt;0,(
MAX('3ª EVA '!AV43,'3ª EVA '!AW43)),"")</f>
        <v>0</v>
      </c>
      <c r="AW31" s="267"/>
      <c r="AX31" s="266">
        <f ca="1">IF(AX$4&gt;0,(
MAX('3ª EVA '!AX43,'3ª EVA '!AY43)),"")</f>
        <v>0</v>
      </c>
      <c r="AY31" s="267"/>
      <c r="AZ31" s="266" t="str">
        <f>IF(AZ$4&gt;0,(
MAX('3ª EVA '!AZ43,'3ª EVA '!BA43)),"")</f>
        <v/>
      </c>
      <c r="BA31" s="269"/>
      <c r="BB31" s="72">
        <f ca="1">IF(BB$5&gt;0,SUMPRODUCT(BC31:BM31,$BC$4:BM$4)/BB$5,)</f>
        <v>0</v>
      </c>
      <c r="BC31" s="266">
        <f ca="1">IF(BC$4&gt;0,(
MAX('3ª EVA '!BC43,'3ª EVA '!BD43)),"")</f>
        <v>0</v>
      </c>
      <c r="BD31" s="267"/>
      <c r="BE31" s="266">
        <f ca="1">IF(BE$4&gt;0,(
MAX('3ª EVA '!BE43,'3ª EVA '!BF43)),"")</f>
        <v>0</v>
      </c>
      <c r="BF31" s="267"/>
      <c r="BG31" s="266">
        <f ca="1">IF(BG$4&gt;0,(
MAX('3ª EVA '!BG43,'3ª EVA '!BH43)),"")</f>
        <v>0</v>
      </c>
      <c r="BH31" s="267"/>
      <c r="BI31" s="266">
        <f ca="1">IF(BI$4&gt;0,(
MAX('3ª EVA '!BI43,'3ª EVA '!BJ43)),"")</f>
        <v>0</v>
      </c>
      <c r="BJ31" s="267"/>
      <c r="BK31" s="266" t="str">
        <f>IF(BK$4&gt;0,(
MAX('3ª EVA '!BK43,'3ª EVA '!BL43)),"")</f>
        <v/>
      </c>
      <c r="BL31" s="267"/>
      <c r="BM31" s="266" t="str">
        <f>IF(BM$4&gt;0,(
MAX('3ª EVA '!BM43,'3ª EVA '!BN43)),"")</f>
        <v/>
      </c>
      <c r="BN31" s="269"/>
      <c r="BO31" s="72">
        <f>IF(BO$5&gt;0,SUMPRODUCT(BP31:BZ31,$BP$4:BZ$4)/BO$5,)</f>
        <v>0</v>
      </c>
      <c r="BP31" s="266" t="str">
        <f>IF(BP$4&gt;0,(
MAX('3ª EVA '!BP43,'3ª EVA '!BQ43)),"")</f>
        <v/>
      </c>
      <c r="BQ31" s="267"/>
      <c r="BR31" s="266" t="str">
        <f>IF(BR$4&gt;0,(
MAX('3ª EVA '!BR43,'3ª EVA '!BS43)),"")</f>
        <v/>
      </c>
      <c r="BS31" s="267"/>
      <c r="BT31" s="266" t="str">
        <f>IF(BT$4&gt;0,(
MAX('3ª EVA '!BT43,'3ª EVA '!BU43)),"")</f>
        <v/>
      </c>
      <c r="BU31" s="267"/>
      <c r="BV31" s="266" t="str">
        <f>IF(BV$4&gt;0,(
MAX('3ª EVA '!BV43,'3ª EVA '!BW43)),"")</f>
        <v/>
      </c>
      <c r="BW31" s="267"/>
      <c r="BX31" s="266" t="str">
        <f>IF(BX$4&gt;0,(
MAX('3ª EVA '!BX43,'3ª EVA '!BY43)),"")</f>
        <v/>
      </c>
      <c r="BY31" s="267"/>
      <c r="BZ31" s="266" t="str">
        <f>IF(BZ$4&gt;0,(
MAX('3ª EVA '!BZ43,'3ª EVA '!CA43)),"")</f>
        <v/>
      </c>
      <c r="CA31" s="269"/>
      <c r="CB31" s="71">
        <f t="shared" ca="1" si="6"/>
        <v>0</v>
      </c>
    </row>
    <row r="32" spans="1:80" ht="17.399999999999999">
      <c r="A32" s="65" t="str">
        <v>Alumn 24</v>
      </c>
      <c r="B32" s="72">
        <f ca="1">IF(B$5&gt;0,SUMPRODUCT(C32:M32,C$4:$M$4)/B$5,)</f>
        <v>0</v>
      </c>
      <c r="C32" s="266">
        <f ca="1">IF(C$4&gt;0,(
MAX('3ª EVA '!C44,'3ª EVA '!D44)),"")</f>
        <v>0</v>
      </c>
      <c r="D32" s="267"/>
      <c r="E32" s="266">
        <f ca="1">IF(E$4&gt;0,(
MAX('3ª EVA '!E44,'3ª EVA '!F44)),"")</f>
        <v>0</v>
      </c>
      <c r="F32" s="267"/>
      <c r="G32" s="266">
        <f ca="1">IF(G$4&gt;0,(
MAX('3ª EVA '!G44,'3ª EVA '!H44)),"")</f>
        <v>0</v>
      </c>
      <c r="H32" s="267"/>
      <c r="I32" s="266">
        <f ca="1">IF(I$4&gt;0,(
MAX('3ª EVA '!I44,'3ª EVA '!J44)),"")</f>
        <v>0</v>
      </c>
      <c r="J32" s="267"/>
      <c r="K32" s="266">
        <f ca="1">IF(K$4&gt;0,(
MAX('3ª EVA '!K44,'3ª EVA '!L44)),"")</f>
        <v>0</v>
      </c>
      <c r="L32" s="267"/>
      <c r="M32" s="266" t="str">
        <f>IF(M$4&gt;0,(
MAX('3ª EVA '!M44,'3ª EVA '!N44)),"")</f>
        <v/>
      </c>
      <c r="N32" s="269"/>
      <c r="O32" s="72">
        <f ca="1">IF(O$5&gt;0,SUMPRODUCT(P32:Z32,$P$4:Z$4)/O$5,)</f>
        <v>0</v>
      </c>
      <c r="P32" s="266">
        <f ca="1">IF(P$4&gt;0,(
MAX('3ª EVA '!P44,'3ª EVA '!Q44)),"")</f>
        <v>0</v>
      </c>
      <c r="Q32" s="267"/>
      <c r="R32" s="266">
        <f ca="1">IF(R$4&gt;0,(
MAX('3ª EVA '!R44,'3ª EVA '!S44)),"")</f>
        <v>0</v>
      </c>
      <c r="S32" s="267"/>
      <c r="T32" s="266">
        <f ca="1">IF(T$4&gt;0,(
MAX('3ª EVA '!T44,'3ª EVA '!U44)),"")</f>
        <v>0</v>
      </c>
      <c r="U32" s="267"/>
      <c r="V32" s="266">
        <f ca="1">IF(V$4&gt;0,(
MAX('3ª EVA '!V44,'3ª EVA '!W44)),"")</f>
        <v>0</v>
      </c>
      <c r="W32" s="267"/>
      <c r="X32" s="266">
        <f ca="1">IF(X$4&gt;0,(
MAX('3ª EVA '!X44,'3ª EVA '!Y44)),"")</f>
        <v>0</v>
      </c>
      <c r="Y32" s="267"/>
      <c r="Z32" s="266" t="str">
        <f>IF(Z$4&gt;0,(
MAX('3ª EVA '!Z44,'3ª EVA '!AA44)),"")</f>
        <v/>
      </c>
      <c r="AA32" s="269"/>
      <c r="AB32" s="72">
        <f ca="1">IF(AB$5&gt;0,SUMPRODUCT(AC32:AM32,$AC$4:AM$4)/AB$5,)</f>
        <v>0</v>
      </c>
      <c r="AC32" s="266">
        <f ca="1">IF(AC$4&gt;0,(
MAX('3ª EVA '!AC44,'3ª EVA '!AD44)),"")</f>
        <v>0</v>
      </c>
      <c r="AD32" s="267"/>
      <c r="AE32" s="266" t="str">
        <f>IF(AE$4&gt;0,(
MAX('3ª EVA '!AE44,'3ª EVA '!AF44)),"")</f>
        <v/>
      </c>
      <c r="AF32" s="267"/>
      <c r="AG32" s="266">
        <f ca="1">IF(AG$4&gt;0,(
MAX('3ª EVA '!AG44,'3ª EVA '!AH44)),"")</f>
        <v>0</v>
      </c>
      <c r="AH32" s="267"/>
      <c r="AI32" s="266">
        <f ca="1">IF(AI$4&gt;0,(
MAX('3ª EVA '!AI44,'3ª EVA '!AJ44)),"")</f>
        <v>0</v>
      </c>
      <c r="AJ32" s="267"/>
      <c r="AK32" s="266">
        <f ca="1">IF(AK$4&gt;0,(
MAX('3ª EVA '!AK44,'3ª EVA '!AL44)),"")</f>
        <v>0</v>
      </c>
      <c r="AL32" s="267"/>
      <c r="AM32" s="266" t="str">
        <f>IF(AM$4&gt;0,(
MAX('3ª EVA '!AM44,'3ª EVA '!AN44)),"")</f>
        <v/>
      </c>
      <c r="AN32" s="269"/>
      <c r="AO32" s="72">
        <f ca="1">IF(AO$5&gt;0,SUMPRODUCT(AP32:AZ32,$AP$4:AZ$4)/AO$5,)</f>
        <v>0</v>
      </c>
      <c r="AP32" s="266">
        <f ca="1">IF(AP$4&gt;0,(
MAX('3ª EVA '!AP44,'3ª EVA '!AQ44)),"")</f>
        <v>0</v>
      </c>
      <c r="AQ32" s="267"/>
      <c r="AR32" s="266">
        <f ca="1">IF(AR$4&gt;0,(
MAX('3ª EVA '!AR44,'3ª EVA '!AS44)),"")</f>
        <v>0</v>
      </c>
      <c r="AS32" s="267"/>
      <c r="AT32" s="266">
        <f ca="1">IF(AT$4&gt;0,(
MAX('3ª EVA '!AT44,'3ª EVA '!AU44)),"")</f>
        <v>0</v>
      </c>
      <c r="AU32" s="267"/>
      <c r="AV32" s="266">
        <f ca="1">IF(AV$4&gt;0,(
MAX('3ª EVA '!AV44,'3ª EVA '!AW44)),"")</f>
        <v>0</v>
      </c>
      <c r="AW32" s="267"/>
      <c r="AX32" s="266">
        <f ca="1">IF(AX$4&gt;0,(
MAX('3ª EVA '!AX44,'3ª EVA '!AY44)),"")</f>
        <v>0</v>
      </c>
      <c r="AY32" s="267"/>
      <c r="AZ32" s="266" t="str">
        <f>IF(AZ$4&gt;0,(
MAX('3ª EVA '!AZ44,'3ª EVA '!BA44)),"")</f>
        <v/>
      </c>
      <c r="BA32" s="269"/>
      <c r="BB32" s="72">
        <f ca="1">IF(BB$5&gt;0,SUMPRODUCT(BC32:BM32,$BC$4:BM$4)/BB$5,)</f>
        <v>0</v>
      </c>
      <c r="BC32" s="266">
        <f ca="1">IF(BC$4&gt;0,(
MAX('3ª EVA '!BC44,'3ª EVA '!BD44)),"")</f>
        <v>0</v>
      </c>
      <c r="BD32" s="267"/>
      <c r="BE32" s="266">
        <f ca="1">IF(BE$4&gt;0,(
MAX('3ª EVA '!BE44,'3ª EVA '!BF44)),"")</f>
        <v>0</v>
      </c>
      <c r="BF32" s="267"/>
      <c r="BG32" s="266">
        <f ca="1">IF(BG$4&gt;0,(
MAX('3ª EVA '!BG44,'3ª EVA '!BH44)),"")</f>
        <v>0</v>
      </c>
      <c r="BH32" s="267"/>
      <c r="BI32" s="266">
        <f ca="1">IF(BI$4&gt;0,(
MAX('3ª EVA '!BI44,'3ª EVA '!BJ44)),"")</f>
        <v>0</v>
      </c>
      <c r="BJ32" s="267"/>
      <c r="BK32" s="266" t="str">
        <f>IF(BK$4&gt;0,(
MAX('3ª EVA '!BK44,'3ª EVA '!BL44)),"")</f>
        <v/>
      </c>
      <c r="BL32" s="267"/>
      <c r="BM32" s="266" t="str">
        <f>IF(BM$4&gt;0,(
MAX('3ª EVA '!BM44,'3ª EVA '!BN44)),"")</f>
        <v/>
      </c>
      <c r="BN32" s="269"/>
      <c r="BO32" s="72">
        <f>IF(BO$5&gt;0,SUMPRODUCT(BP32:BZ32,$BP$4:BZ$4)/BO$5,)</f>
        <v>0</v>
      </c>
      <c r="BP32" s="266" t="str">
        <f>IF(BP$4&gt;0,(
MAX('3ª EVA '!BP44,'3ª EVA '!BQ44)),"")</f>
        <v/>
      </c>
      <c r="BQ32" s="267"/>
      <c r="BR32" s="266" t="str">
        <f>IF(BR$4&gt;0,(
MAX('3ª EVA '!BR44,'3ª EVA '!BS44)),"")</f>
        <v/>
      </c>
      <c r="BS32" s="267"/>
      <c r="BT32" s="266" t="str">
        <f>IF(BT$4&gt;0,(
MAX('3ª EVA '!BT44,'3ª EVA '!BU44)),"")</f>
        <v/>
      </c>
      <c r="BU32" s="267"/>
      <c r="BV32" s="266" t="str">
        <f>IF(BV$4&gt;0,(
MAX('3ª EVA '!BV44,'3ª EVA '!BW44)),"")</f>
        <v/>
      </c>
      <c r="BW32" s="267"/>
      <c r="BX32" s="266" t="str">
        <f>IF(BX$4&gt;0,(
MAX('3ª EVA '!BX44,'3ª EVA '!BY44)),"")</f>
        <v/>
      </c>
      <c r="BY32" s="267"/>
      <c r="BZ32" s="266" t="str">
        <f>IF(BZ$4&gt;0,(
MAX('3ª EVA '!BZ44,'3ª EVA '!CA44)),"")</f>
        <v/>
      </c>
      <c r="CA32" s="269"/>
      <c r="CB32" s="71">
        <f t="shared" ca="1" si="6"/>
        <v>0</v>
      </c>
    </row>
    <row r="33" spans="1:80" ht="17.399999999999999">
      <c r="A33" s="65" t="str">
        <v>Alumn 25</v>
      </c>
      <c r="B33" s="72">
        <f ca="1">IF(B$5&gt;0,SUMPRODUCT(C33:M33,C$4:$M$4)/B$5,)</f>
        <v>0</v>
      </c>
      <c r="C33" s="266">
        <f ca="1">IF(C$4&gt;0,(
MAX('3ª EVA '!C45,'3ª EVA '!D45)),"")</f>
        <v>0</v>
      </c>
      <c r="D33" s="267"/>
      <c r="E33" s="266">
        <f ca="1">IF(E$4&gt;0,(
MAX('3ª EVA '!E45,'3ª EVA '!F45)),"")</f>
        <v>0</v>
      </c>
      <c r="F33" s="267"/>
      <c r="G33" s="266">
        <f ca="1">IF(G$4&gt;0,(
MAX('3ª EVA '!G45,'3ª EVA '!H45)),"")</f>
        <v>0</v>
      </c>
      <c r="H33" s="267"/>
      <c r="I33" s="266">
        <f ca="1">IF(I$4&gt;0,(
MAX('3ª EVA '!I45,'3ª EVA '!J45)),"")</f>
        <v>0</v>
      </c>
      <c r="J33" s="267"/>
      <c r="K33" s="266">
        <f ca="1">IF(K$4&gt;0,(
MAX('3ª EVA '!K45,'3ª EVA '!L45)),"")</f>
        <v>0</v>
      </c>
      <c r="L33" s="267"/>
      <c r="M33" s="266" t="str">
        <f>IF(M$4&gt;0,(
MAX('3ª EVA '!M45,'3ª EVA '!N45)),"")</f>
        <v/>
      </c>
      <c r="N33" s="269"/>
      <c r="O33" s="72">
        <f ca="1">IF(O$5&gt;0,SUMPRODUCT(P33:Z33,$P$4:Z$4)/O$5,)</f>
        <v>0</v>
      </c>
      <c r="P33" s="266">
        <f ca="1">IF(P$4&gt;0,(
MAX('3ª EVA '!P45,'3ª EVA '!Q45)),"")</f>
        <v>0</v>
      </c>
      <c r="Q33" s="267"/>
      <c r="R33" s="266">
        <f ca="1">IF(R$4&gt;0,(
MAX('3ª EVA '!R45,'3ª EVA '!S45)),"")</f>
        <v>0</v>
      </c>
      <c r="S33" s="267"/>
      <c r="T33" s="266">
        <f ca="1">IF(T$4&gt;0,(
MAX('3ª EVA '!T45,'3ª EVA '!U45)),"")</f>
        <v>0</v>
      </c>
      <c r="U33" s="267"/>
      <c r="V33" s="266">
        <f ca="1">IF(V$4&gt;0,(
MAX('3ª EVA '!V45,'3ª EVA '!W45)),"")</f>
        <v>0</v>
      </c>
      <c r="W33" s="267"/>
      <c r="X33" s="266">
        <f ca="1">IF(X$4&gt;0,(
MAX('3ª EVA '!X45,'3ª EVA '!Y45)),"")</f>
        <v>0</v>
      </c>
      <c r="Y33" s="267"/>
      <c r="Z33" s="266" t="str">
        <f>IF(Z$4&gt;0,(
MAX('3ª EVA '!Z45,'3ª EVA '!AA45)),"")</f>
        <v/>
      </c>
      <c r="AA33" s="269"/>
      <c r="AB33" s="72">
        <f ca="1">IF(AB$5&gt;0,SUMPRODUCT(AC33:AM33,$AC$4:AM$4)/AB$5,)</f>
        <v>0</v>
      </c>
      <c r="AC33" s="266">
        <f ca="1">IF(AC$4&gt;0,(
MAX('3ª EVA '!AC45,'3ª EVA '!AD45)),"")</f>
        <v>0</v>
      </c>
      <c r="AD33" s="267"/>
      <c r="AE33" s="266" t="str">
        <f>IF(AE$4&gt;0,(
MAX('3ª EVA '!AE45,'3ª EVA '!AF45)),"")</f>
        <v/>
      </c>
      <c r="AF33" s="267"/>
      <c r="AG33" s="266">
        <f ca="1">IF(AG$4&gt;0,(
MAX('3ª EVA '!AG45,'3ª EVA '!AH45)),"")</f>
        <v>0</v>
      </c>
      <c r="AH33" s="267"/>
      <c r="AI33" s="266">
        <f ca="1">IF(AI$4&gt;0,(
MAX('3ª EVA '!AI45,'3ª EVA '!AJ45)),"")</f>
        <v>0</v>
      </c>
      <c r="AJ33" s="267"/>
      <c r="AK33" s="266">
        <f ca="1">IF(AK$4&gt;0,(
MAX('3ª EVA '!AK45,'3ª EVA '!AL45)),"")</f>
        <v>0</v>
      </c>
      <c r="AL33" s="267"/>
      <c r="AM33" s="266" t="str">
        <f>IF(AM$4&gt;0,(
MAX('3ª EVA '!AM45,'3ª EVA '!AN45)),"")</f>
        <v/>
      </c>
      <c r="AN33" s="269"/>
      <c r="AO33" s="72">
        <f ca="1">IF(AO$5&gt;0,SUMPRODUCT(AP33:AZ33,$AP$4:AZ$4)/AO$5,)</f>
        <v>0</v>
      </c>
      <c r="AP33" s="266">
        <f ca="1">IF(AP$4&gt;0,(
MAX('3ª EVA '!AP45,'3ª EVA '!AQ45)),"")</f>
        <v>0</v>
      </c>
      <c r="AQ33" s="267"/>
      <c r="AR33" s="266">
        <f ca="1">IF(AR$4&gt;0,(
MAX('3ª EVA '!AR45,'3ª EVA '!AS45)),"")</f>
        <v>0</v>
      </c>
      <c r="AS33" s="267"/>
      <c r="AT33" s="266">
        <f ca="1">IF(AT$4&gt;0,(
MAX('3ª EVA '!AT45,'3ª EVA '!AU45)),"")</f>
        <v>0</v>
      </c>
      <c r="AU33" s="267"/>
      <c r="AV33" s="266">
        <f ca="1">IF(AV$4&gt;0,(
MAX('3ª EVA '!AV45,'3ª EVA '!AW45)),"")</f>
        <v>0</v>
      </c>
      <c r="AW33" s="267"/>
      <c r="AX33" s="266">
        <f ca="1">IF(AX$4&gt;0,(
MAX('3ª EVA '!AX45,'3ª EVA '!AY45)),"")</f>
        <v>0</v>
      </c>
      <c r="AY33" s="267"/>
      <c r="AZ33" s="266" t="str">
        <f>IF(AZ$4&gt;0,(
MAX('3ª EVA '!AZ45,'3ª EVA '!BA45)),"")</f>
        <v/>
      </c>
      <c r="BA33" s="269"/>
      <c r="BB33" s="72">
        <f ca="1">IF(BB$5&gt;0,SUMPRODUCT(BC33:BM33,$BC$4:BM$4)/BB$5,)</f>
        <v>0</v>
      </c>
      <c r="BC33" s="266">
        <f ca="1">IF(BC$4&gt;0,(
MAX('3ª EVA '!BC45,'3ª EVA '!BD45)),"")</f>
        <v>0</v>
      </c>
      <c r="BD33" s="267"/>
      <c r="BE33" s="266">
        <f ca="1">IF(BE$4&gt;0,(
MAX('3ª EVA '!BE45,'3ª EVA '!BF45)),"")</f>
        <v>0</v>
      </c>
      <c r="BF33" s="267"/>
      <c r="BG33" s="266">
        <f ca="1">IF(BG$4&gt;0,(
MAX('3ª EVA '!BG45,'3ª EVA '!BH45)),"")</f>
        <v>0</v>
      </c>
      <c r="BH33" s="267"/>
      <c r="BI33" s="266">
        <f ca="1">IF(BI$4&gt;0,(
MAX('3ª EVA '!BI45,'3ª EVA '!BJ45)),"")</f>
        <v>0</v>
      </c>
      <c r="BJ33" s="267"/>
      <c r="BK33" s="266" t="str">
        <f>IF(BK$4&gt;0,(
MAX('3ª EVA '!BK45,'3ª EVA '!BL45)),"")</f>
        <v/>
      </c>
      <c r="BL33" s="267"/>
      <c r="BM33" s="266" t="str">
        <f>IF(BM$4&gt;0,(
MAX('3ª EVA '!BM45,'3ª EVA '!BN45)),"")</f>
        <v/>
      </c>
      <c r="BN33" s="269"/>
      <c r="BO33" s="72">
        <f>IF(BO$5&gt;0,SUMPRODUCT(BP33:BZ33,$BP$4:BZ$4)/BO$5,)</f>
        <v>0</v>
      </c>
      <c r="BP33" s="266" t="str">
        <f>IF(BP$4&gt;0,(
MAX('3ª EVA '!BP45,'3ª EVA '!BQ45)),"")</f>
        <v/>
      </c>
      <c r="BQ33" s="267"/>
      <c r="BR33" s="266" t="str">
        <f>IF(BR$4&gt;0,(
MAX('3ª EVA '!BR45,'3ª EVA '!BS45)),"")</f>
        <v/>
      </c>
      <c r="BS33" s="267"/>
      <c r="BT33" s="266" t="str">
        <f>IF(BT$4&gt;0,(
MAX('3ª EVA '!BT45,'3ª EVA '!BU45)),"")</f>
        <v/>
      </c>
      <c r="BU33" s="267"/>
      <c r="BV33" s="266" t="str">
        <f>IF(BV$4&gt;0,(
MAX('3ª EVA '!BV45,'3ª EVA '!BW45)),"")</f>
        <v/>
      </c>
      <c r="BW33" s="267"/>
      <c r="BX33" s="266" t="str">
        <f>IF(BX$4&gt;0,(
MAX('3ª EVA '!BX45,'3ª EVA '!BY45)),"")</f>
        <v/>
      </c>
      <c r="BY33" s="267"/>
      <c r="BZ33" s="266" t="str">
        <f>IF(BZ$4&gt;0,(
MAX('3ª EVA '!BZ45,'3ª EVA '!CA45)),"")</f>
        <v/>
      </c>
      <c r="CA33" s="269"/>
      <c r="CB33" s="71">
        <f t="shared" ca="1" si="6"/>
        <v>0</v>
      </c>
    </row>
    <row r="34" spans="1:80" ht="17.399999999999999">
      <c r="A34" s="65" t="str">
        <v>Alumn 26</v>
      </c>
      <c r="B34" s="72">
        <f ca="1">IF(B$5&gt;0,SUMPRODUCT(C34:M34,C$4:$M$4)/B$5,)</f>
        <v>0</v>
      </c>
      <c r="C34" s="266">
        <f ca="1">IF(C$4&gt;0,(
MAX('3ª EVA '!C46,'3ª EVA '!D46)),"")</f>
        <v>0</v>
      </c>
      <c r="D34" s="267"/>
      <c r="E34" s="266">
        <f ca="1">IF(E$4&gt;0,(
MAX('3ª EVA '!E46,'3ª EVA '!F46)),"")</f>
        <v>0</v>
      </c>
      <c r="F34" s="267"/>
      <c r="G34" s="266">
        <f ca="1">IF(G$4&gt;0,(
MAX('3ª EVA '!G46,'3ª EVA '!H46)),"")</f>
        <v>0</v>
      </c>
      <c r="H34" s="267"/>
      <c r="I34" s="266">
        <f ca="1">IF(I$4&gt;0,(
MAX('3ª EVA '!I46,'3ª EVA '!J46)),"")</f>
        <v>0</v>
      </c>
      <c r="J34" s="267"/>
      <c r="K34" s="266">
        <f ca="1">IF(K$4&gt;0,(
MAX('3ª EVA '!K46,'3ª EVA '!L46)),"")</f>
        <v>0</v>
      </c>
      <c r="L34" s="267"/>
      <c r="M34" s="266" t="str">
        <f>IF(M$4&gt;0,(
MAX('3ª EVA '!M46,'3ª EVA '!N46)),"")</f>
        <v/>
      </c>
      <c r="N34" s="269"/>
      <c r="O34" s="72">
        <f ca="1">IF(O$5&gt;0,SUMPRODUCT(P34:Z34,$P$4:Z$4)/O$5,)</f>
        <v>0</v>
      </c>
      <c r="P34" s="266">
        <f ca="1">IF(P$4&gt;0,(
MAX('3ª EVA '!P46,'3ª EVA '!Q46)),"")</f>
        <v>0</v>
      </c>
      <c r="Q34" s="267"/>
      <c r="R34" s="266">
        <f ca="1">IF(R$4&gt;0,(
MAX('3ª EVA '!R46,'3ª EVA '!S46)),"")</f>
        <v>0</v>
      </c>
      <c r="S34" s="267"/>
      <c r="T34" s="266">
        <f ca="1">IF(T$4&gt;0,(
MAX('3ª EVA '!T46,'3ª EVA '!U46)),"")</f>
        <v>0</v>
      </c>
      <c r="U34" s="267"/>
      <c r="V34" s="266">
        <f ca="1">IF(V$4&gt;0,(
MAX('3ª EVA '!V46,'3ª EVA '!W46)),"")</f>
        <v>0</v>
      </c>
      <c r="W34" s="267"/>
      <c r="X34" s="266">
        <f ca="1">IF(X$4&gt;0,(
MAX('3ª EVA '!X46,'3ª EVA '!Y46)),"")</f>
        <v>0</v>
      </c>
      <c r="Y34" s="267"/>
      <c r="Z34" s="266" t="str">
        <f>IF(Z$4&gt;0,(
MAX('3ª EVA '!Z46,'3ª EVA '!AA46)),"")</f>
        <v/>
      </c>
      <c r="AA34" s="269"/>
      <c r="AB34" s="72">
        <f ca="1">IF(AB$5&gt;0,SUMPRODUCT(AC34:AM34,$AC$4:AM$4)/AB$5,)</f>
        <v>0</v>
      </c>
      <c r="AC34" s="266">
        <f ca="1">IF(AC$4&gt;0,(
MAX('3ª EVA '!AC46,'3ª EVA '!AD46)),"")</f>
        <v>0</v>
      </c>
      <c r="AD34" s="267"/>
      <c r="AE34" s="266" t="str">
        <f>IF(AE$4&gt;0,(
MAX('3ª EVA '!AE46,'3ª EVA '!AF46)),"")</f>
        <v/>
      </c>
      <c r="AF34" s="267"/>
      <c r="AG34" s="266">
        <f ca="1">IF(AG$4&gt;0,(
MAX('3ª EVA '!AG46,'3ª EVA '!AH46)),"")</f>
        <v>0</v>
      </c>
      <c r="AH34" s="267"/>
      <c r="AI34" s="266">
        <f ca="1">IF(AI$4&gt;0,(
MAX('3ª EVA '!AI46,'3ª EVA '!AJ46)),"")</f>
        <v>0</v>
      </c>
      <c r="AJ34" s="267"/>
      <c r="AK34" s="266">
        <f ca="1">IF(AK$4&gt;0,(
MAX('3ª EVA '!AK46,'3ª EVA '!AL46)),"")</f>
        <v>0</v>
      </c>
      <c r="AL34" s="267"/>
      <c r="AM34" s="266" t="str">
        <f>IF(AM$4&gt;0,(
MAX('3ª EVA '!AM46,'3ª EVA '!AN46)),"")</f>
        <v/>
      </c>
      <c r="AN34" s="269"/>
      <c r="AO34" s="72">
        <f ca="1">IF(AO$5&gt;0,SUMPRODUCT(AP34:AZ34,$AP$4:AZ$4)/AO$5,)</f>
        <v>0</v>
      </c>
      <c r="AP34" s="266">
        <f ca="1">IF(AP$4&gt;0,(
MAX('3ª EVA '!AP46,'3ª EVA '!AQ46)),"")</f>
        <v>0</v>
      </c>
      <c r="AQ34" s="267"/>
      <c r="AR34" s="266">
        <f ca="1">IF(AR$4&gt;0,(
MAX('3ª EVA '!AR46,'3ª EVA '!AS46)),"")</f>
        <v>0</v>
      </c>
      <c r="AS34" s="267"/>
      <c r="AT34" s="266">
        <f ca="1">IF(AT$4&gt;0,(
MAX('3ª EVA '!AT46,'3ª EVA '!AU46)),"")</f>
        <v>0</v>
      </c>
      <c r="AU34" s="267"/>
      <c r="AV34" s="266">
        <f ca="1">IF(AV$4&gt;0,(
MAX('3ª EVA '!AV46,'3ª EVA '!AW46)),"")</f>
        <v>0</v>
      </c>
      <c r="AW34" s="267"/>
      <c r="AX34" s="266">
        <f ca="1">IF(AX$4&gt;0,(
MAX('3ª EVA '!AX46,'3ª EVA '!AY46)),"")</f>
        <v>0</v>
      </c>
      <c r="AY34" s="267"/>
      <c r="AZ34" s="266" t="str">
        <f>IF(AZ$4&gt;0,(
MAX('3ª EVA '!AZ46,'3ª EVA '!BA46)),"")</f>
        <v/>
      </c>
      <c r="BA34" s="269"/>
      <c r="BB34" s="72">
        <f ca="1">IF(BB$5&gt;0,SUMPRODUCT(BC34:BM34,$BC$4:BM$4)/BB$5,)</f>
        <v>0</v>
      </c>
      <c r="BC34" s="266">
        <f ca="1">IF(BC$4&gt;0,(
MAX('3ª EVA '!BC46,'3ª EVA '!BD46)),"")</f>
        <v>0</v>
      </c>
      <c r="BD34" s="267"/>
      <c r="BE34" s="266">
        <f ca="1">IF(BE$4&gt;0,(
MAX('3ª EVA '!BE46,'3ª EVA '!BF46)),"")</f>
        <v>0</v>
      </c>
      <c r="BF34" s="267"/>
      <c r="BG34" s="266">
        <f ca="1">IF(BG$4&gt;0,(
MAX('3ª EVA '!BG46,'3ª EVA '!BH46)),"")</f>
        <v>0</v>
      </c>
      <c r="BH34" s="267"/>
      <c r="BI34" s="266">
        <f ca="1">IF(BI$4&gt;0,(
MAX('3ª EVA '!BI46,'3ª EVA '!BJ46)),"")</f>
        <v>0</v>
      </c>
      <c r="BJ34" s="267"/>
      <c r="BK34" s="266" t="str">
        <f>IF(BK$4&gt;0,(
MAX('3ª EVA '!BK46,'3ª EVA '!BL46)),"")</f>
        <v/>
      </c>
      <c r="BL34" s="267"/>
      <c r="BM34" s="266" t="str">
        <f>IF(BM$4&gt;0,(
MAX('3ª EVA '!BM46,'3ª EVA '!BN46)),"")</f>
        <v/>
      </c>
      <c r="BN34" s="269"/>
      <c r="BO34" s="72">
        <f>IF(BO$5&gt;0,SUMPRODUCT(BP34:BZ34,$BP$4:BZ$4)/BO$5,)</f>
        <v>0</v>
      </c>
      <c r="BP34" s="266" t="str">
        <f>IF(BP$4&gt;0,(
MAX('3ª EVA '!BP46,'3ª EVA '!BQ46)),"")</f>
        <v/>
      </c>
      <c r="BQ34" s="267"/>
      <c r="BR34" s="266" t="str">
        <f>IF(BR$4&gt;0,(
MAX('3ª EVA '!BR46,'3ª EVA '!BS46)),"")</f>
        <v/>
      </c>
      <c r="BS34" s="267"/>
      <c r="BT34" s="266" t="str">
        <f>IF(BT$4&gt;0,(
MAX('3ª EVA '!BT46,'3ª EVA '!BU46)),"")</f>
        <v/>
      </c>
      <c r="BU34" s="267"/>
      <c r="BV34" s="266" t="str">
        <f>IF(BV$4&gt;0,(
MAX('3ª EVA '!BV46,'3ª EVA '!BW46)),"")</f>
        <v/>
      </c>
      <c r="BW34" s="267"/>
      <c r="BX34" s="266" t="str">
        <f>IF(BX$4&gt;0,(
MAX('3ª EVA '!BX46,'3ª EVA '!BY46)),"")</f>
        <v/>
      </c>
      <c r="BY34" s="267"/>
      <c r="BZ34" s="266" t="str">
        <f>IF(BZ$4&gt;0,(
MAX('3ª EVA '!BZ46,'3ª EVA '!CA46)),"")</f>
        <v/>
      </c>
      <c r="CA34" s="269"/>
      <c r="CB34" s="71">
        <f t="shared" ca="1" si="6"/>
        <v>0</v>
      </c>
    </row>
    <row r="35" spans="1:80" ht="17.399999999999999">
      <c r="A35" s="65" t="str">
        <v>Alumn 27</v>
      </c>
      <c r="B35" s="72">
        <f ca="1">IF(B$5&gt;0,SUMPRODUCT(C35:M35,C$4:$M$4)/B$5,)</f>
        <v>0</v>
      </c>
      <c r="C35" s="266">
        <f ca="1">IF(C$4&gt;0,(
MAX('3ª EVA '!C47,'3ª EVA '!D47)),"")</f>
        <v>0</v>
      </c>
      <c r="D35" s="267"/>
      <c r="E35" s="266">
        <f ca="1">IF(E$4&gt;0,(
MAX('3ª EVA '!E47,'3ª EVA '!F47)),"")</f>
        <v>0</v>
      </c>
      <c r="F35" s="267"/>
      <c r="G35" s="266">
        <f ca="1">IF(G$4&gt;0,(
MAX('3ª EVA '!G47,'3ª EVA '!H47)),"")</f>
        <v>0</v>
      </c>
      <c r="H35" s="267"/>
      <c r="I35" s="266">
        <f ca="1">IF(I$4&gt;0,(
MAX('3ª EVA '!I47,'3ª EVA '!J47)),"")</f>
        <v>0</v>
      </c>
      <c r="J35" s="267"/>
      <c r="K35" s="266">
        <f ca="1">IF(K$4&gt;0,(
MAX('3ª EVA '!K47,'3ª EVA '!L47)),"")</f>
        <v>0</v>
      </c>
      <c r="L35" s="267"/>
      <c r="M35" s="266" t="str">
        <f>IF(M$4&gt;0,(
MAX('3ª EVA '!M47,'3ª EVA '!N47)),"")</f>
        <v/>
      </c>
      <c r="N35" s="269"/>
      <c r="O35" s="72">
        <f ca="1">IF(O$5&gt;0,SUMPRODUCT(P35:Z35,$P$4:Z$4)/O$5,)</f>
        <v>0</v>
      </c>
      <c r="P35" s="266">
        <f ca="1">IF(P$4&gt;0,(
MAX('3ª EVA '!P47,'3ª EVA '!Q47)),"")</f>
        <v>0</v>
      </c>
      <c r="Q35" s="267"/>
      <c r="R35" s="266">
        <f ca="1">IF(R$4&gt;0,(
MAX('3ª EVA '!R47,'3ª EVA '!S47)),"")</f>
        <v>0</v>
      </c>
      <c r="S35" s="267"/>
      <c r="T35" s="266">
        <f ca="1">IF(T$4&gt;0,(
MAX('3ª EVA '!T47,'3ª EVA '!U47)),"")</f>
        <v>0</v>
      </c>
      <c r="U35" s="267"/>
      <c r="V35" s="266">
        <f ca="1">IF(V$4&gt;0,(
MAX('3ª EVA '!V47,'3ª EVA '!W47)),"")</f>
        <v>0</v>
      </c>
      <c r="W35" s="267"/>
      <c r="X35" s="266">
        <f ca="1">IF(X$4&gt;0,(
MAX('3ª EVA '!X47,'3ª EVA '!Y47)),"")</f>
        <v>0</v>
      </c>
      <c r="Y35" s="267"/>
      <c r="Z35" s="266" t="str">
        <f>IF(Z$4&gt;0,(
MAX('3ª EVA '!Z47,'3ª EVA '!AA47)),"")</f>
        <v/>
      </c>
      <c r="AA35" s="269"/>
      <c r="AB35" s="72">
        <f ca="1">IF(AB$5&gt;0,SUMPRODUCT(AC35:AM35,$AC$4:AM$4)/AB$5,)</f>
        <v>0</v>
      </c>
      <c r="AC35" s="266">
        <f ca="1">IF(AC$4&gt;0,(
MAX('3ª EVA '!AC47,'3ª EVA '!AD47)),"")</f>
        <v>0</v>
      </c>
      <c r="AD35" s="267"/>
      <c r="AE35" s="266" t="str">
        <f>IF(AE$4&gt;0,(
MAX('3ª EVA '!AE47,'3ª EVA '!AF47)),"")</f>
        <v/>
      </c>
      <c r="AF35" s="267"/>
      <c r="AG35" s="266">
        <f ca="1">IF(AG$4&gt;0,(
MAX('3ª EVA '!AG47,'3ª EVA '!AH47)),"")</f>
        <v>0</v>
      </c>
      <c r="AH35" s="267"/>
      <c r="AI35" s="266">
        <f ca="1">IF(AI$4&gt;0,(
MAX('3ª EVA '!AI47,'3ª EVA '!AJ47)),"")</f>
        <v>0</v>
      </c>
      <c r="AJ35" s="267"/>
      <c r="AK35" s="266">
        <f ca="1">IF(AK$4&gt;0,(
MAX('3ª EVA '!AK47,'3ª EVA '!AL47)),"")</f>
        <v>0</v>
      </c>
      <c r="AL35" s="267"/>
      <c r="AM35" s="266" t="str">
        <f>IF(AM$4&gt;0,(
MAX('3ª EVA '!AM47,'3ª EVA '!AN47)),"")</f>
        <v/>
      </c>
      <c r="AN35" s="269"/>
      <c r="AO35" s="72">
        <f ca="1">IF(AO$5&gt;0,SUMPRODUCT(AP35:AZ35,$AP$4:AZ$4)/AO$5,)</f>
        <v>0</v>
      </c>
      <c r="AP35" s="266">
        <f ca="1">IF(AP$4&gt;0,(
MAX('3ª EVA '!AP47,'3ª EVA '!AQ47)),"")</f>
        <v>0</v>
      </c>
      <c r="AQ35" s="267"/>
      <c r="AR35" s="266">
        <f ca="1">IF(AR$4&gt;0,(
MAX('3ª EVA '!AR47,'3ª EVA '!AS47)),"")</f>
        <v>0</v>
      </c>
      <c r="AS35" s="267"/>
      <c r="AT35" s="266">
        <f ca="1">IF(AT$4&gt;0,(
MAX('3ª EVA '!AT47,'3ª EVA '!AU47)),"")</f>
        <v>0</v>
      </c>
      <c r="AU35" s="267"/>
      <c r="AV35" s="266">
        <f ca="1">IF(AV$4&gt;0,(
MAX('3ª EVA '!AV47,'3ª EVA '!AW47)),"")</f>
        <v>0</v>
      </c>
      <c r="AW35" s="267"/>
      <c r="AX35" s="266">
        <f ca="1">IF(AX$4&gt;0,(
MAX('3ª EVA '!AX47,'3ª EVA '!AY47)),"")</f>
        <v>0</v>
      </c>
      <c r="AY35" s="267"/>
      <c r="AZ35" s="266" t="str">
        <f>IF(AZ$4&gt;0,(
MAX('3ª EVA '!AZ47,'3ª EVA '!BA47)),"")</f>
        <v/>
      </c>
      <c r="BA35" s="269"/>
      <c r="BB35" s="72">
        <f ca="1">IF(BB$5&gt;0,SUMPRODUCT(BC35:BM35,$BC$4:BM$4)/BB$5,)</f>
        <v>0</v>
      </c>
      <c r="BC35" s="266">
        <f ca="1">IF(BC$4&gt;0,(
MAX('3ª EVA '!BC47,'3ª EVA '!BD47)),"")</f>
        <v>0</v>
      </c>
      <c r="BD35" s="267"/>
      <c r="BE35" s="266">
        <f ca="1">IF(BE$4&gt;0,(
MAX('3ª EVA '!BE47,'3ª EVA '!BF47)),"")</f>
        <v>0</v>
      </c>
      <c r="BF35" s="267"/>
      <c r="BG35" s="266">
        <f ca="1">IF(BG$4&gt;0,(
MAX('3ª EVA '!BG47,'3ª EVA '!BH47)),"")</f>
        <v>0</v>
      </c>
      <c r="BH35" s="267"/>
      <c r="BI35" s="266">
        <f ca="1">IF(BI$4&gt;0,(
MAX('3ª EVA '!BI47,'3ª EVA '!BJ47)),"")</f>
        <v>0</v>
      </c>
      <c r="BJ35" s="267"/>
      <c r="BK35" s="266" t="str">
        <f>IF(BK$4&gt;0,(
MAX('3ª EVA '!BK47,'3ª EVA '!BL47)),"")</f>
        <v/>
      </c>
      <c r="BL35" s="267"/>
      <c r="BM35" s="266" t="str">
        <f>IF(BM$4&gt;0,(
MAX('3ª EVA '!BM47,'3ª EVA '!BN47)),"")</f>
        <v/>
      </c>
      <c r="BN35" s="269"/>
      <c r="BO35" s="72">
        <f>IF(BO$5&gt;0,SUMPRODUCT(BP35:BZ35,$BP$4:BZ$4)/BO$5,)</f>
        <v>0</v>
      </c>
      <c r="BP35" s="266" t="str">
        <f>IF(BP$4&gt;0,(
MAX('3ª EVA '!BP47,'3ª EVA '!BQ47)),"")</f>
        <v/>
      </c>
      <c r="BQ35" s="267"/>
      <c r="BR35" s="266" t="str">
        <f>IF(BR$4&gt;0,(
MAX('3ª EVA '!BR47,'3ª EVA '!BS47)),"")</f>
        <v/>
      </c>
      <c r="BS35" s="267"/>
      <c r="BT35" s="266" t="str">
        <f>IF(BT$4&gt;0,(
MAX('3ª EVA '!BT47,'3ª EVA '!BU47)),"")</f>
        <v/>
      </c>
      <c r="BU35" s="267"/>
      <c r="BV35" s="266" t="str">
        <f>IF(BV$4&gt;0,(
MAX('3ª EVA '!BV47,'3ª EVA '!BW47)),"")</f>
        <v/>
      </c>
      <c r="BW35" s="267"/>
      <c r="BX35" s="266" t="str">
        <f>IF(BX$4&gt;0,(
MAX('3ª EVA '!BX47,'3ª EVA '!BY47)),"")</f>
        <v/>
      </c>
      <c r="BY35" s="267"/>
      <c r="BZ35" s="266" t="str">
        <f>IF(BZ$4&gt;0,(
MAX('3ª EVA '!BZ47,'3ª EVA '!CA47)),"")</f>
        <v/>
      </c>
      <c r="CA35" s="269"/>
      <c r="CB35" s="71">
        <f t="shared" ca="1" si="6"/>
        <v>0</v>
      </c>
    </row>
    <row r="36" spans="1:80" ht="17.399999999999999">
      <c r="A36" s="65" t="str">
        <v>Alumn 28</v>
      </c>
      <c r="B36" s="72">
        <f ca="1">IF(B$5&gt;0,SUMPRODUCT(C36:M36,C$4:$M$4)/B$5,)</f>
        <v>0</v>
      </c>
      <c r="C36" s="266">
        <f ca="1">IF(C$4&gt;0,(
MAX('3ª EVA '!C48,'3ª EVA '!D48)),"")</f>
        <v>0</v>
      </c>
      <c r="D36" s="267"/>
      <c r="E36" s="266">
        <f ca="1">IF(E$4&gt;0,(
MAX('3ª EVA '!E48,'3ª EVA '!F48)),"")</f>
        <v>0</v>
      </c>
      <c r="F36" s="267"/>
      <c r="G36" s="266">
        <f ca="1">IF(G$4&gt;0,(
MAX('3ª EVA '!G48,'3ª EVA '!H48)),"")</f>
        <v>0</v>
      </c>
      <c r="H36" s="267"/>
      <c r="I36" s="266">
        <f ca="1">IF(I$4&gt;0,(
MAX('3ª EVA '!I48,'3ª EVA '!J48)),"")</f>
        <v>0</v>
      </c>
      <c r="J36" s="267"/>
      <c r="K36" s="266">
        <f ca="1">IF(K$4&gt;0,(
MAX('3ª EVA '!K48,'3ª EVA '!L48)),"")</f>
        <v>0</v>
      </c>
      <c r="L36" s="267"/>
      <c r="M36" s="266" t="str">
        <f>IF(M$4&gt;0,(
MAX('3ª EVA '!M48,'3ª EVA '!N48)),"")</f>
        <v/>
      </c>
      <c r="N36" s="269"/>
      <c r="O36" s="72">
        <f ca="1">IF(O$5&gt;0,SUMPRODUCT(P36:Z36,$P$4:Z$4)/O$5,)</f>
        <v>0</v>
      </c>
      <c r="P36" s="266">
        <f ca="1">IF(P$4&gt;0,(
MAX('3ª EVA '!P48,'3ª EVA '!Q48)),"")</f>
        <v>0</v>
      </c>
      <c r="Q36" s="267"/>
      <c r="R36" s="266">
        <f ca="1">IF(R$4&gt;0,(
MAX('3ª EVA '!R48,'3ª EVA '!S48)),"")</f>
        <v>0</v>
      </c>
      <c r="S36" s="267"/>
      <c r="T36" s="266">
        <f ca="1">IF(T$4&gt;0,(
MAX('3ª EVA '!T48,'3ª EVA '!U48)),"")</f>
        <v>0</v>
      </c>
      <c r="U36" s="267"/>
      <c r="V36" s="266">
        <f ca="1">IF(V$4&gt;0,(
MAX('3ª EVA '!V48,'3ª EVA '!W48)),"")</f>
        <v>0</v>
      </c>
      <c r="W36" s="267"/>
      <c r="X36" s="266">
        <f ca="1">IF(X$4&gt;0,(
MAX('3ª EVA '!X48,'3ª EVA '!Y48)),"")</f>
        <v>0</v>
      </c>
      <c r="Y36" s="267"/>
      <c r="Z36" s="266" t="str">
        <f>IF(Z$4&gt;0,(
MAX('3ª EVA '!Z48,'3ª EVA '!AA48)),"")</f>
        <v/>
      </c>
      <c r="AA36" s="269"/>
      <c r="AB36" s="72">
        <f ca="1">IF(AB$5&gt;0,SUMPRODUCT(AC36:AM36,$AC$4:AM$4)/AB$5,)</f>
        <v>0</v>
      </c>
      <c r="AC36" s="266">
        <f ca="1">IF(AC$4&gt;0,(
MAX('3ª EVA '!AC48,'3ª EVA '!AD48)),"")</f>
        <v>0</v>
      </c>
      <c r="AD36" s="267"/>
      <c r="AE36" s="266" t="str">
        <f>IF(AE$4&gt;0,(
MAX('3ª EVA '!AE48,'3ª EVA '!AF48)),"")</f>
        <v/>
      </c>
      <c r="AF36" s="267"/>
      <c r="AG36" s="266">
        <f ca="1">IF(AG$4&gt;0,(
MAX('3ª EVA '!AG48,'3ª EVA '!AH48)),"")</f>
        <v>0</v>
      </c>
      <c r="AH36" s="267"/>
      <c r="AI36" s="266">
        <f ca="1">IF(AI$4&gt;0,(
MAX('3ª EVA '!AI48,'3ª EVA '!AJ48)),"")</f>
        <v>0</v>
      </c>
      <c r="AJ36" s="267"/>
      <c r="AK36" s="266">
        <f ca="1">IF(AK$4&gt;0,(
MAX('3ª EVA '!AK48,'3ª EVA '!AL48)),"")</f>
        <v>0</v>
      </c>
      <c r="AL36" s="267"/>
      <c r="AM36" s="266" t="str">
        <f>IF(AM$4&gt;0,(
MAX('3ª EVA '!AM48,'3ª EVA '!AN48)),"")</f>
        <v/>
      </c>
      <c r="AN36" s="269"/>
      <c r="AO36" s="72">
        <f ca="1">IF(AO$5&gt;0,SUMPRODUCT(AP36:AZ36,$AP$4:AZ$4)/AO$5,)</f>
        <v>0</v>
      </c>
      <c r="AP36" s="266">
        <f ca="1">IF(AP$4&gt;0,(
MAX('3ª EVA '!AP48,'3ª EVA '!AQ48)),"")</f>
        <v>0</v>
      </c>
      <c r="AQ36" s="267"/>
      <c r="AR36" s="266">
        <f ca="1">IF(AR$4&gt;0,(
MAX('3ª EVA '!AR48,'3ª EVA '!AS48)),"")</f>
        <v>0</v>
      </c>
      <c r="AS36" s="267"/>
      <c r="AT36" s="266">
        <f ca="1">IF(AT$4&gt;0,(
MAX('3ª EVA '!AT48,'3ª EVA '!AU48)),"")</f>
        <v>0</v>
      </c>
      <c r="AU36" s="267"/>
      <c r="AV36" s="266">
        <f ca="1">IF(AV$4&gt;0,(
MAX('3ª EVA '!AV48,'3ª EVA '!AW48)),"")</f>
        <v>0</v>
      </c>
      <c r="AW36" s="267"/>
      <c r="AX36" s="266">
        <f ca="1">IF(AX$4&gt;0,(
MAX('3ª EVA '!AX48,'3ª EVA '!AY48)),"")</f>
        <v>0</v>
      </c>
      <c r="AY36" s="267"/>
      <c r="AZ36" s="266" t="str">
        <f>IF(AZ$4&gt;0,(
MAX('3ª EVA '!AZ48,'3ª EVA '!BA48)),"")</f>
        <v/>
      </c>
      <c r="BA36" s="269"/>
      <c r="BB36" s="72">
        <f ca="1">IF(BB$5&gt;0,SUMPRODUCT(BC36:BM36,$BC$4:BM$4)/BB$5,)</f>
        <v>0</v>
      </c>
      <c r="BC36" s="266">
        <f ca="1">IF(BC$4&gt;0,(
MAX('3ª EVA '!BC48,'3ª EVA '!BD48)),"")</f>
        <v>0</v>
      </c>
      <c r="BD36" s="267"/>
      <c r="BE36" s="266">
        <f ca="1">IF(BE$4&gt;0,(
MAX('3ª EVA '!BE48,'3ª EVA '!BF48)),"")</f>
        <v>0</v>
      </c>
      <c r="BF36" s="267"/>
      <c r="BG36" s="266">
        <f ca="1">IF(BG$4&gt;0,(
MAX('3ª EVA '!BG48,'3ª EVA '!BH48)),"")</f>
        <v>0</v>
      </c>
      <c r="BH36" s="267"/>
      <c r="BI36" s="266">
        <f ca="1">IF(BI$4&gt;0,(
MAX('3ª EVA '!BI48,'3ª EVA '!BJ48)),"")</f>
        <v>0</v>
      </c>
      <c r="BJ36" s="267"/>
      <c r="BK36" s="266" t="str">
        <f>IF(BK$4&gt;0,(
MAX('3ª EVA '!BK48,'3ª EVA '!BL48)),"")</f>
        <v/>
      </c>
      <c r="BL36" s="267"/>
      <c r="BM36" s="266" t="str">
        <f>IF(BM$4&gt;0,(
MAX('3ª EVA '!BM48,'3ª EVA '!BN48)),"")</f>
        <v/>
      </c>
      <c r="BN36" s="269"/>
      <c r="BO36" s="72">
        <f>IF(BO$5&gt;0,SUMPRODUCT(BP36:BZ36,$BP$4:BZ$4)/BO$5,)</f>
        <v>0</v>
      </c>
      <c r="BP36" s="266" t="str">
        <f>IF(BP$4&gt;0,(
MAX('3ª EVA '!BP48,'3ª EVA '!BQ48)),"")</f>
        <v/>
      </c>
      <c r="BQ36" s="267"/>
      <c r="BR36" s="266" t="str">
        <f>IF(BR$4&gt;0,(
MAX('3ª EVA '!BR48,'3ª EVA '!BS48)),"")</f>
        <v/>
      </c>
      <c r="BS36" s="267"/>
      <c r="BT36" s="266" t="str">
        <f>IF(BT$4&gt;0,(
MAX('3ª EVA '!BT48,'3ª EVA '!BU48)),"")</f>
        <v/>
      </c>
      <c r="BU36" s="267"/>
      <c r="BV36" s="266" t="str">
        <f>IF(BV$4&gt;0,(
MAX('3ª EVA '!BV48,'3ª EVA '!BW48)),"")</f>
        <v/>
      </c>
      <c r="BW36" s="267"/>
      <c r="BX36" s="266" t="str">
        <f>IF(BX$4&gt;0,(
MAX('3ª EVA '!BX48,'3ª EVA '!BY48)),"")</f>
        <v/>
      </c>
      <c r="BY36" s="267"/>
      <c r="BZ36" s="266" t="str">
        <f>IF(BZ$4&gt;0,(
MAX('3ª EVA '!BZ48,'3ª EVA '!CA48)),"")</f>
        <v/>
      </c>
      <c r="CA36" s="269"/>
      <c r="CB36" s="71">
        <f t="shared" ca="1" si="6"/>
        <v>0</v>
      </c>
    </row>
    <row r="37" spans="1:80" ht="17.399999999999999">
      <c r="A37" s="65" t="str">
        <v>Alumn 29</v>
      </c>
      <c r="B37" s="72">
        <f ca="1">IF(B$5&gt;0,SUMPRODUCT(C37:M37,C$4:$M$4)/B$5,)</f>
        <v>0</v>
      </c>
      <c r="C37" s="266">
        <f ca="1">IF(C$4&gt;0,(
MAX('3ª EVA '!C49,'3ª EVA '!D49)),"")</f>
        <v>0</v>
      </c>
      <c r="D37" s="267"/>
      <c r="E37" s="266">
        <f ca="1">IF(E$4&gt;0,(
MAX('3ª EVA '!E49,'3ª EVA '!F49)),"")</f>
        <v>0</v>
      </c>
      <c r="F37" s="267"/>
      <c r="G37" s="266">
        <f ca="1">IF(G$4&gt;0,(
MAX('3ª EVA '!G49,'3ª EVA '!H49)),"")</f>
        <v>0</v>
      </c>
      <c r="H37" s="267"/>
      <c r="I37" s="266">
        <f ca="1">IF(I$4&gt;0,(
MAX('3ª EVA '!I49,'3ª EVA '!J49)),"")</f>
        <v>0</v>
      </c>
      <c r="J37" s="267"/>
      <c r="K37" s="266">
        <f ca="1">IF(K$4&gt;0,(
MAX('3ª EVA '!K49,'3ª EVA '!L49)),"")</f>
        <v>0</v>
      </c>
      <c r="L37" s="267"/>
      <c r="M37" s="266" t="str">
        <f>IF(M$4&gt;0,(
MAX('3ª EVA '!M49,'3ª EVA '!N49)),"")</f>
        <v/>
      </c>
      <c r="N37" s="269"/>
      <c r="O37" s="72">
        <f ca="1">IF(O$5&gt;0,SUMPRODUCT(P37:Z37,$P$4:Z$4)/O$5,)</f>
        <v>0</v>
      </c>
      <c r="P37" s="266">
        <f ca="1">IF(P$4&gt;0,(
MAX('3ª EVA '!P49,'3ª EVA '!Q49)),"")</f>
        <v>0</v>
      </c>
      <c r="Q37" s="267"/>
      <c r="R37" s="266">
        <f ca="1">IF(R$4&gt;0,(
MAX('3ª EVA '!R49,'3ª EVA '!S49)),"")</f>
        <v>0</v>
      </c>
      <c r="S37" s="267"/>
      <c r="T37" s="266">
        <f ca="1">IF(T$4&gt;0,(
MAX('3ª EVA '!T49,'3ª EVA '!U49)),"")</f>
        <v>0</v>
      </c>
      <c r="U37" s="267"/>
      <c r="V37" s="266">
        <f ca="1">IF(V$4&gt;0,(
MAX('3ª EVA '!V49,'3ª EVA '!W49)),"")</f>
        <v>0</v>
      </c>
      <c r="W37" s="267"/>
      <c r="X37" s="266">
        <f ca="1">IF(X$4&gt;0,(
MAX('3ª EVA '!X49,'3ª EVA '!Y49)),"")</f>
        <v>0</v>
      </c>
      <c r="Y37" s="267"/>
      <c r="Z37" s="266" t="str">
        <f>IF(Z$4&gt;0,(
MAX('3ª EVA '!Z49,'3ª EVA '!AA49)),"")</f>
        <v/>
      </c>
      <c r="AA37" s="269"/>
      <c r="AB37" s="72">
        <f ca="1">IF(AB$5&gt;0,SUMPRODUCT(AC37:AM37,$AC$4:AM$4)/AB$5,)</f>
        <v>0</v>
      </c>
      <c r="AC37" s="266">
        <f ca="1">IF(AC$4&gt;0,(
MAX('3ª EVA '!AC49,'3ª EVA '!AD49)),"")</f>
        <v>0</v>
      </c>
      <c r="AD37" s="267"/>
      <c r="AE37" s="266" t="str">
        <f>IF(AE$4&gt;0,(
MAX('3ª EVA '!AE49,'3ª EVA '!AF49)),"")</f>
        <v/>
      </c>
      <c r="AF37" s="267"/>
      <c r="AG37" s="266">
        <f ca="1">IF(AG$4&gt;0,(
MAX('3ª EVA '!AG49,'3ª EVA '!AH49)),"")</f>
        <v>0</v>
      </c>
      <c r="AH37" s="267"/>
      <c r="AI37" s="266">
        <f ca="1">IF(AI$4&gt;0,(
MAX('3ª EVA '!AI49,'3ª EVA '!AJ49)),"")</f>
        <v>0</v>
      </c>
      <c r="AJ37" s="267"/>
      <c r="AK37" s="266">
        <f ca="1">IF(AK$4&gt;0,(
MAX('3ª EVA '!AK49,'3ª EVA '!AL49)),"")</f>
        <v>0</v>
      </c>
      <c r="AL37" s="267"/>
      <c r="AM37" s="266" t="str">
        <f>IF(AM$4&gt;0,(
MAX('3ª EVA '!AM49,'3ª EVA '!AN49)),"")</f>
        <v/>
      </c>
      <c r="AN37" s="269"/>
      <c r="AO37" s="72">
        <f ca="1">IF(AO$5&gt;0,SUMPRODUCT(AP37:AZ37,$AP$4:AZ$4)/AO$5,)</f>
        <v>0</v>
      </c>
      <c r="AP37" s="266">
        <f ca="1">IF(AP$4&gt;0,(
MAX('3ª EVA '!AP49,'3ª EVA '!AQ49)),"")</f>
        <v>0</v>
      </c>
      <c r="AQ37" s="267"/>
      <c r="AR37" s="266">
        <f ca="1">IF(AR$4&gt;0,(
MAX('3ª EVA '!AR49,'3ª EVA '!AS49)),"")</f>
        <v>0</v>
      </c>
      <c r="AS37" s="267"/>
      <c r="AT37" s="266">
        <f ca="1">IF(AT$4&gt;0,(
MAX('3ª EVA '!AT49,'3ª EVA '!AU49)),"")</f>
        <v>0</v>
      </c>
      <c r="AU37" s="267"/>
      <c r="AV37" s="266">
        <f ca="1">IF(AV$4&gt;0,(
MAX('3ª EVA '!AV49,'3ª EVA '!AW49)),"")</f>
        <v>0</v>
      </c>
      <c r="AW37" s="267"/>
      <c r="AX37" s="266">
        <f ca="1">IF(AX$4&gt;0,(
MAX('3ª EVA '!AX49,'3ª EVA '!AY49)),"")</f>
        <v>0</v>
      </c>
      <c r="AY37" s="267"/>
      <c r="AZ37" s="266" t="str">
        <f>IF(AZ$4&gt;0,(
MAX('3ª EVA '!AZ49,'3ª EVA '!BA49)),"")</f>
        <v/>
      </c>
      <c r="BA37" s="269"/>
      <c r="BB37" s="72">
        <f ca="1">IF(BB$5&gt;0,SUMPRODUCT(BC37:BM37,$BC$4:BM$4)/BB$5,)</f>
        <v>0</v>
      </c>
      <c r="BC37" s="266">
        <f ca="1">IF(BC$4&gt;0,(
MAX('3ª EVA '!BC49,'3ª EVA '!BD49)),"")</f>
        <v>0</v>
      </c>
      <c r="BD37" s="267"/>
      <c r="BE37" s="266">
        <f ca="1">IF(BE$4&gt;0,(
MAX('3ª EVA '!BE49,'3ª EVA '!BF49)),"")</f>
        <v>0</v>
      </c>
      <c r="BF37" s="267"/>
      <c r="BG37" s="266">
        <f ca="1">IF(BG$4&gt;0,(
MAX('3ª EVA '!BG49,'3ª EVA '!BH49)),"")</f>
        <v>0</v>
      </c>
      <c r="BH37" s="267"/>
      <c r="BI37" s="266">
        <f ca="1">IF(BI$4&gt;0,(
MAX('3ª EVA '!BI49,'3ª EVA '!BJ49)),"")</f>
        <v>0</v>
      </c>
      <c r="BJ37" s="267"/>
      <c r="BK37" s="266" t="str">
        <f>IF(BK$4&gt;0,(
MAX('3ª EVA '!BK49,'3ª EVA '!BL49)),"")</f>
        <v/>
      </c>
      <c r="BL37" s="267"/>
      <c r="BM37" s="266" t="str">
        <f>IF(BM$4&gt;0,(
MAX('3ª EVA '!BM49,'3ª EVA '!BN49)),"")</f>
        <v/>
      </c>
      <c r="BN37" s="269"/>
      <c r="BO37" s="72">
        <f>IF(BO$5&gt;0,SUMPRODUCT(BP37:BZ37,$BP$4:BZ$4)/BO$5,)</f>
        <v>0</v>
      </c>
      <c r="BP37" s="266" t="str">
        <f>IF(BP$4&gt;0,(
MAX('3ª EVA '!BP49,'3ª EVA '!BQ49)),"")</f>
        <v/>
      </c>
      <c r="BQ37" s="267"/>
      <c r="BR37" s="266" t="str">
        <f>IF(BR$4&gt;0,(
MAX('3ª EVA '!BR49,'3ª EVA '!BS49)),"")</f>
        <v/>
      </c>
      <c r="BS37" s="267"/>
      <c r="BT37" s="266" t="str">
        <f>IF(BT$4&gt;0,(
MAX('3ª EVA '!BT49,'3ª EVA '!BU49)),"")</f>
        <v/>
      </c>
      <c r="BU37" s="267"/>
      <c r="BV37" s="266" t="str">
        <f>IF(BV$4&gt;0,(
MAX('3ª EVA '!BV49,'3ª EVA '!BW49)),"")</f>
        <v/>
      </c>
      <c r="BW37" s="267"/>
      <c r="BX37" s="266" t="str">
        <f>IF(BX$4&gt;0,(
MAX('3ª EVA '!BX49,'3ª EVA '!BY49)),"")</f>
        <v/>
      </c>
      <c r="BY37" s="267"/>
      <c r="BZ37" s="266" t="str">
        <f>IF(BZ$4&gt;0,(
MAX('3ª EVA '!BZ49,'3ª EVA '!CA49)),"")</f>
        <v/>
      </c>
      <c r="CA37" s="269"/>
      <c r="CB37" s="71">
        <f t="shared" ca="1" si="6"/>
        <v>0</v>
      </c>
    </row>
    <row r="38" spans="1:80" ht="17.399999999999999">
      <c r="A38" s="65" t="str">
        <v>Alumn 30</v>
      </c>
      <c r="B38" s="72">
        <f ca="1">IF(B$5&gt;0,SUMPRODUCT(C38:M38,C$4:$M$4)/B$5,)</f>
        <v>0</v>
      </c>
      <c r="C38" s="266">
        <f ca="1">IF(C$4&gt;0,(
MAX('3ª EVA '!C50,'3ª EVA '!D50)),"")</f>
        <v>0</v>
      </c>
      <c r="D38" s="267"/>
      <c r="E38" s="266">
        <f ca="1">IF(E$4&gt;0,(
MAX('3ª EVA '!E50,'3ª EVA '!F50)),"")</f>
        <v>0</v>
      </c>
      <c r="F38" s="267"/>
      <c r="G38" s="266">
        <f ca="1">IF(G$4&gt;0,(
MAX('3ª EVA '!G50,'3ª EVA '!H50)),"")</f>
        <v>0</v>
      </c>
      <c r="H38" s="267"/>
      <c r="I38" s="266">
        <f ca="1">IF(I$4&gt;0,(
MAX('3ª EVA '!I50,'3ª EVA '!J50)),"")</f>
        <v>0</v>
      </c>
      <c r="J38" s="267"/>
      <c r="K38" s="266">
        <f ca="1">IF(K$4&gt;0,(
MAX('3ª EVA '!K50,'3ª EVA '!L50)),"")</f>
        <v>0</v>
      </c>
      <c r="L38" s="267"/>
      <c r="M38" s="266" t="str">
        <f>IF(M$4&gt;0,(
MAX('3ª EVA '!M50,'3ª EVA '!N50)),"")</f>
        <v/>
      </c>
      <c r="N38" s="269"/>
      <c r="O38" s="72">
        <f ca="1">IF(O$5&gt;0,SUMPRODUCT(P38:Z38,$P$4:Z$4)/O$5,)</f>
        <v>0</v>
      </c>
      <c r="P38" s="266">
        <f ca="1">IF(P$4&gt;0,(
MAX('3ª EVA '!P50,'3ª EVA '!Q50)),"")</f>
        <v>0</v>
      </c>
      <c r="Q38" s="267"/>
      <c r="R38" s="266">
        <f ca="1">IF(R$4&gt;0,(
MAX('3ª EVA '!R50,'3ª EVA '!S50)),"")</f>
        <v>0</v>
      </c>
      <c r="S38" s="267"/>
      <c r="T38" s="266">
        <f ca="1">IF(T$4&gt;0,(
MAX('3ª EVA '!T50,'3ª EVA '!U50)),"")</f>
        <v>0</v>
      </c>
      <c r="U38" s="267"/>
      <c r="V38" s="266">
        <f ca="1">IF(V$4&gt;0,(
MAX('3ª EVA '!V50,'3ª EVA '!W50)),"")</f>
        <v>0</v>
      </c>
      <c r="W38" s="267"/>
      <c r="X38" s="266">
        <f ca="1">IF(X$4&gt;0,(
MAX('3ª EVA '!X50,'3ª EVA '!Y50)),"")</f>
        <v>0</v>
      </c>
      <c r="Y38" s="267"/>
      <c r="Z38" s="266" t="str">
        <f>IF(Z$4&gt;0,(
MAX('3ª EVA '!Z50,'3ª EVA '!AA50)),"")</f>
        <v/>
      </c>
      <c r="AA38" s="269"/>
      <c r="AB38" s="72">
        <f ca="1">IF(AB$5&gt;0,SUMPRODUCT(AC38:AM38,$AC$4:AM$4)/AB$5,)</f>
        <v>0</v>
      </c>
      <c r="AC38" s="266">
        <f ca="1">IF(AC$4&gt;0,(
MAX('3ª EVA '!AC50,'3ª EVA '!AD50)),"")</f>
        <v>0</v>
      </c>
      <c r="AD38" s="267"/>
      <c r="AE38" s="266" t="str">
        <f>IF(AE$4&gt;0,(
MAX('3ª EVA '!AE50,'3ª EVA '!AF50)),"")</f>
        <v/>
      </c>
      <c r="AF38" s="267"/>
      <c r="AG38" s="266">
        <f ca="1">IF(AG$4&gt;0,(
MAX('3ª EVA '!AG50,'3ª EVA '!AH50)),"")</f>
        <v>0</v>
      </c>
      <c r="AH38" s="267"/>
      <c r="AI38" s="266">
        <f ca="1">IF(AI$4&gt;0,(
MAX('3ª EVA '!AI50,'3ª EVA '!AJ50)),"")</f>
        <v>0</v>
      </c>
      <c r="AJ38" s="267"/>
      <c r="AK38" s="266">
        <f ca="1">IF(AK$4&gt;0,(
MAX('3ª EVA '!AK50,'3ª EVA '!AL50)),"")</f>
        <v>0</v>
      </c>
      <c r="AL38" s="267"/>
      <c r="AM38" s="266" t="str">
        <f>IF(AM$4&gt;0,(
MAX('3ª EVA '!AM50,'3ª EVA '!AN50)),"")</f>
        <v/>
      </c>
      <c r="AN38" s="269"/>
      <c r="AO38" s="72">
        <f ca="1">IF(AO$5&gt;0,SUMPRODUCT(AP38:AZ38,$AP$4:AZ$4)/AO$5,)</f>
        <v>0</v>
      </c>
      <c r="AP38" s="266">
        <f ca="1">IF(AP$4&gt;0,(
MAX('3ª EVA '!AP50,'3ª EVA '!AQ50)),"")</f>
        <v>0</v>
      </c>
      <c r="AQ38" s="267"/>
      <c r="AR38" s="266">
        <f ca="1">IF(AR$4&gt;0,(
MAX('3ª EVA '!AR50,'3ª EVA '!AS50)),"")</f>
        <v>0</v>
      </c>
      <c r="AS38" s="267"/>
      <c r="AT38" s="266">
        <f ca="1">IF(AT$4&gt;0,(
MAX('3ª EVA '!AT50,'3ª EVA '!AU50)),"")</f>
        <v>0</v>
      </c>
      <c r="AU38" s="267"/>
      <c r="AV38" s="266">
        <f ca="1">IF(AV$4&gt;0,(
MAX('3ª EVA '!AV50,'3ª EVA '!AW50)),"")</f>
        <v>0</v>
      </c>
      <c r="AW38" s="267"/>
      <c r="AX38" s="266">
        <f ca="1">IF(AX$4&gt;0,(
MAX('3ª EVA '!AX50,'3ª EVA '!AY50)),"")</f>
        <v>0</v>
      </c>
      <c r="AY38" s="267"/>
      <c r="AZ38" s="266" t="str">
        <f>IF(AZ$4&gt;0,(
MAX('3ª EVA '!AZ50,'3ª EVA '!BA50)),"")</f>
        <v/>
      </c>
      <c r="BA38" s="269"/>
      <c r="BB38" s="72">
        <f ca="1">IF(BB$5&gt;0,SUMPRODUCT(BC38:BM38,$BC$4:BM$4)/BB$5,)</f>
        <v>0</v>
      </c>
      <c r="BC38" s="266">
        <f ca="1">IF(BC$4&gt;0,(
MAX('3ª EVA '!BC50,'3ª EVA '!BD50)),"")</f>
        <v>0</v>
      </c>
      <c r="BD38" s="267"/>
      <c r="BE38" s="266">
        <f ca="1">IF(BE$4&gt;0,(
MAX('3ª EVA '!BE50,'3ª EVA '!BF50)),"")</f>
        <v>0</v>
      </c>
      <c r="BF38" s="267"/>
      <c r="BG38" s="266">
        <f ca="1">IF(BG$4&gt;0,(
MAX('3ª EVA '!BG50,'3ª EVA '!BH50)),"")</f>
        <v>0</v>
      </c>
      <c r="BH38" s="267"/>
      <c r="BI38" s="266">
        <f ca="1">IF(BI$4&gt;0,(
MAX('3ª EVA '!BI50,'3ª EVA '!BJ50)),"")</f>
        <v>0</v>
      </c>
      <c r="BJ38" s="267"/>
      <c r="BK38" s="266" t="str">
        <f>IF(BK$4&gt;0,(
MAX('3ª EVA '!BK50,'3ª EVA '!BL50)),"")</f>
        <v/>
      </c>
      <c r="BL38" s="267"/>
      <c r="BM38" s="266" t="str">
        <f>IF(BM$4&gt;0,(
MAX('3ª EVA '!BM50,'3ª EVA '!BN50)),"")</f>
        <v/>
      </c>
      <c r="BN38" s="269"/>
      <c r="BO38" s="72">
        <f>IF(BO$5&gt;0,SUMPRODUCT(BP38:BZ38,$BP$4:BZ$4)/BO$5,)</f>
        <v>0</v>
      </c>
      <c r="BP38" s="266" t="str">
        <f>IF(BP$4&gt;0,(
MAX('3ª EVA '!BP50,'3ª EVA '!BQ50)),"")</f>
        <v/>
      </c>
      <c r="BQ38" s="267"/>
      <c r="BR38" s="266" t="str">
        <f>IF(BR$4&gt;0,(
MAX('3ª EVA '!BR50,'3ª EVA '!BS50)),"")</f>
        <v/>
      </c>
      <c r="BS38" s="267"/>
      <c r="BT38" s="266" t="str">
        <f>IF(BT$4&gt;0,(
MAX('3ª EVA '!BT50,'3ª EVA '!BU50)),"")</f>
        <v/>
      </c>
      <c r="BU38" s="267"/>
      <c r="BV38" s="266" t="str">
        <f>IF(BV$4&gt;0,(
MAX('3ª EVA '!BV50,'3ª EVA '!BW50)),"")</f>
        <v/>
      </c>
      <c r="BW38" s="267"/>
      <c r="BX38" s="266" t="str">
        <f>IF(BX$4&gt;0,(
MAX('3ª EVA '!BX50,'3ª EVA '!BY50)),"")</f>
        <v/>
      </c>
      <c r="BY38" s="267"/>
      <c r="BZ38" s="266" t="str">
        <f>IF(BZ$4&gt;0,(
MAX('3ª EVA '!BZ50,'3ª EVA '!CA50)),"")</f>
        <v/>
      </c>
      <c r="CA38" s="269"/>
      <c r="CB38" s="71">
        <f t="shared" ca="1" si="6"/>
        <v>0</v>
      </c>
    </row>
    <row r="39" spans="1:80" ht="17.399999999999999">
      <c r="A39" s="65" t="str">
        <v>Alumn 31</v>
      </c>
      <c r="B39" s="72">
        <f ca="1">IF(B$5&gt;0,SUMPRODUCT(C39:M39,C$4:$M$4)/B$5,)</f>
        <v>0</v>
      </c>
      <c r="C39" s="266">
        <f ca="1">IF(C$4&gt;0,(
MAX('3ª EVA '!C51,'3ª EVA '!D51)),"")</f>
        <v>0</v>
      </c>
      <c r="D39" s="267"/>
      <c r="E39" s="266">
        <f ca="1">IF(E$4&gt;0,(
MAX('3ª EVA '!E51,'3ª EVA '!F51)),"")</f>
        <v>0</v>
      </c>
      <c r="F39" s="267"/>
      <c r="G39" s="266">
        <f ca="1">IF(G$4&gt;0,(
MAX('3ª EVA '!G51,'3ª EVA '!H51)),"")</f>
        <v>0</v>
      </c>
      <c r="H39" s="267"/>
      <c r="I39" s="266">
        <f ca="1">IF(I$4&gt;0,(
MAX('3ª EVA '!I51,'3ª EVA '!J51)),"")</f>
        <v>0</v>
      </c>
      <c r="J39" s="267"/>
      <c r="K39" s="266">
        <f ca="1">IF(K$4&gt;0,(
MAX('3ª EVA '!K51,'3ª EVA '!L51)),"")</f>
        <v>0</v>
      </c>
      <c r="L39" s="267"/>
      <c r="M39" s="266" t="str">
        <f>IF(M$4&gt;0,(
MAX('3ª EVA '!M51,'3ª EVA '!N51)),"")</f>
        <v/>
      </c>
      <c r="N39" s="269"/>
      <c r="O39" s="72">
        <f ca="1">IF(O$5&gt;0,SUMPRODUCT(P39:Z39,$P$4:Z$4)/O$5,)</f>
        <v>0</v>
      </c>
      <c r="P39" s="266">
        <f ca="1">IF(P$4&gt;0,(
MAX('3ª EVA '!P51,'3ª EVA '!Q51)),"")</f>
        <v>0</v>
      </c>
      <c r="Q39" s="267"/>
      <c r="R39" s="266">
        <f ca="1">IF(R$4&gt;0,(
MAX('3ª EVA '!R51,'3ª EVA '!S51)),"")</f>
        <v>0</v>
      </c>
      <c r="S39" s="267"/>
      <c r="T39" s="266">
        <f ca="1">IF(T$4&gt;0,(
MAX('3ª EVA '!T51,'3ª EVA '!U51)),"")</f>
        <v>0</v>
      </c>
      <c r="U39" s="267"/>
      <c r="V39" s="266">
        <f ca="1">IF(V$4&gt;0,(
MAX('3ª EVA '!V51,'3ª EVA '!W51)),"")</f>
        <v>0</v>
      </c>
      <c r="W39" s="267"/>
      <c r="X39" s="266">
        <f ca="1">IF(X$4&gt;0,(
MAX('3ª EVA '!X51,'3ª EVA '!Y51)),"")</f>
        <v>0</v>
      </c>
      <c r="Y39" s="267"/>
      <c r="Z39" s="266" t="str">
        <f>IF(Z$4&gt;0,(
MAX('3ª EVA '!Z51,'3ª EVA '!AA51)),"")</f>
        <v/>
      </c>
      <c r="AA39" s="269"/>
      <c r="AB39" s="72">
        <f ca="1">IF(AB$5&gt;0,SUMPRODUCT(AC39:AM39,$AC$4:AM$4)/AB$5,)</f>
        <v>0</v>
      </c>
      <c r="AC39" s="266">
        <f ca="1">IF(AC$4&gt;0,(
MAX('3ª EVA '!AC51,'3ª EVA '!AD51)),"")</f>
        <v>0</v>
      </c>
      <c r="AD39" s="267"/>
      <c r="AE39" s="266" t="str">
        <f>IF(AE$4&gt;0,(
MAX('3ª EVA '!AE51,'3ª EVA '!AF51)),"")</f>
        <v/>
      </c>
      <c r="AF39" s="267"/>
      <c r="AG39" s="266">
        <f ca="1">IF(AG$4&gt;0,(
MAX('3ª EVA '!AG51,'3ª EVA '!AH51)),"")</f>
        <v>0</v>
      </c>
      <c r="AH39" s="267"/>
      <c r="AI39" s="266">
        <f ca="1">IF(AI$4&gt;0,(
MAX('3ª EVA '!AI51,'3ª EVA '!AJ51)),"")</f>
        <v>0</v>
      </c>
      <c r="AJ39" s="267"/>
      <c r="AK39" s="266">
        <f ca="1">IF(AK$4&gt;0,(
MAX('3ª EVA '!AK51,'3ª EVA '!AL51)),"")</f>
        <v>0</v>
      </c>
      <c r="AL39" s="267"/>
      <c r="AM39" s="266" t="str">
        <f>IF(AM$4&gt;0,(
MAX('3ª EVA '!AM51,'3ª EVA '!AN51)),"")</f>
        <v/>
      </c>
      <c r="AN39" s="269"/>
      <c r="AO39" s="72">
        <f ca="1">IF(AO$5&gt;0,SUMPRODUCT(AP39:AZ39,$AP$4:AZ$4)/AO$5,)</f>
        <v>0</v>
      </c>
      <c r="AP39" s="266">
        <f ca="1">IF(AP$4&gt;0,(
MAX('3ª EVA '!AP51,'3ª EVA '!AQ51)),"")</f>
        <v>0</v>
      </c>
      <c r="AQ39" s="267"/>
      <c r="AR39" s="266">
        <f ca="1">IF(AR$4&gt;0,(
MAX('3ª EVA '!AR51,'3ª EVA '!AS51)),"")</f>
        <v>0</v>
      </c>
      <c r="AS39" s="267"/>
      <c r="AT39" s="266">
        <f ca="1">IF(AT$4&gt;0,(
MAX('3ª EVA '!AT51,'3ª EVA '!AU51)),"")</f>
        <v>0</v>
      </c>
      <c r="AU39" s="267"/>
      <c r="AV39" s="266">
        <f ca="1">IF(AV$4&gt;0,(
MAX('3ª EVA '!AV51,'3ª EVA '!AW51)),"")</f>
        <v>0</v>
      </c>
      <c r="AW39" s="267"/>
      <c r="AX39" s="266">
        <f ca="1">IF(AX$4&gt;0,(
MAX('3ª EVA '!AX51,'3ª EVA '!AY51)),"")</f>
        <v>0</v>
      </c>
      <c r="AY39" s="267"/>
      <c r="AZ39" s="266" t="str">
        <f>IF(AZ$4&gt;0,(
MAX('3ª EVA '!AZ51,'3ª EVA '!BA51)),"")</f>
        <v/>
      </c>
      <c r="BA39" s="269"/>
      <c r="BB39" s="72">
        <f ca="1">IF(BB$5&gt;0,SUMPRODUCT(BC39:BM39,$BC$4:BM$4)/BB$5,)</f>
        <v>0</v>
      </c>
      <c r="BC39" s="266">
        <f ca="1">IF(BC$4&gt;0,(
MAX('3ª EVA '!BC51,'3ª EVA '!BD51)),"")</f>
        <v>0</v>
      </c>
      <c r="BD39" s="267"/>
      <c r="BE39" s="266">
        <f ca="1">IF(BE$4&gt;0,(
MAX('3ª EVA '!BE51,'3ª EVA '!BF51)),"")</f>
        <v>0</v>
      </c>
      <c r="BF39" s="267"/>
      <c r="BG39" s="266">
        <f ca="1">IF(BG$4&gt;0,(
MAX('3ª EVA '!BG51,'3ª EVA '!BH51)),"")</f>
        <v>0</v>
      </c>
      <c r="BH39" s="267"/>
      <c r="BI39" s="266">
        <f ca="1">IF(BI$4&gt;0,(
MAX('3ª EVA '!BI51,'3ª EVA '!BJ51)),"")</f>
        <v>0</v>
      </c>
      <c r="BJ39" s="267"/>
      <c r="BK39" s="266" t="str">
        <f>IF(BK$4&gt;0,(
MAX('3ª EVA '!BK51,'3ª EVA '!BL51)),"")</f>
        <v/>
      </c>
      <c r="BL39" s="267"/>
      <c r="BM39" s="266" t="str">
        <f>IF(BM$4&gt;0,(
MAX('3ª EVA '!BM51,'3ª EVA '!BN51)),"")</f>
        <v/>
      </c>
      <c r="BN39" s="269"/>
      <c r="BO39" s="72">
        <f>IF(BO$5&gt;0,SUMPRODUCT(BP39:BZ39,$BP$4:BZ$4)/BO$5,)</f>
        <v>0</v>
      </c>
      <c r="BP39" s="266" t="str">
        <f>IF(BP$4&gt;0,(
MAX('3ª EVA '!BP51,'3ª EVA '!BQ51)),"")</f>
        <v/>
      </c>
      <c r="BQ39" s="267"/>
      <c r="BR39" s="266" t="str">
        <f>IF(BR$4&gt;0,(
MAX('3ª EVA '!BR51,'3ª EVA '!BS51)),"")</f>
        <v/>
      </c>
      <c r="BS39" s="267"/>
      <c r="BT39" s="266" t="str">
        <f>IF(BT$4&gt;0,(
MAX('3ª EVA '!BT51,'3ª EVA '!BU51)),"")</f>
        <v/>
      </c>
      <c r="BU39" s="267"/>
      <c r="BV39" s="266" t="str">
        <f>IF(BV$4&gt;0,(
MAX('3ª EVA '!BV51,'3ª EVA '!BW51)),"")</f>
        <v/>
      </c>
      <c r="BW39" s="267"/>
      <c r="BX39" s="266" t="str">
        <f>IF(BX$4&gt;0,(
MAX('3ª EVA '!BX51,'3ª EVA '!BY51)),"")</f>
        <v/>
      </c>
      <c r="BY39" s="267"/>
      <c r="BZ39" s="266" t="str">
        <f>IF(BZ$4&gt;0,(
MAX('3ª EVA '!BZ51,'3ª EVA '!CA51)),"")</f>
        <v/>
      </c>
      <c r="CA39" s="269"/>
      <c r="CB39" s="71">
        <f t="shared" ca="1" si="6"/>
        <v>0</v>
      </c>
    </row>
    <row r="40" spans="1:80" ht="17.399999999999999">
      <c r="A40" s="65" t="str">
        <v>Alumn 32</v>
      </c>
      <c r="B40" s="72">
        <f ca="1">IF(B$5&gt;0,SUMPRODUCT(C40:M40,C$4:$M$4)/B$5,)</f>
        <v>0</v>
      </c>
      <c r="C40" s="266">
        <f ca="1">IF(C$4&gt;0,(
MAX('3ª EVA '!C52,'3ª EVA '!D52)),"")</f>
        <v>0</v>
      </c>
      <c r="D40" s="267"/>
      <c r="E40" s="266">
        <f ca="1">IF(E$4&gt;0,(
MAX('3ª EVA '!E52,'3ª EVA '!F52)),"")</f>
        <v>0</v>
      </c>
      <c r="F40" s="267"/>
      <c r="G40" s="266">
        <f ca="1">IF(G$4&gt;0,(
MAX('3ª EVA '!G52,'3ª EVA '!H52)),"")</f>
        <v>0</v>
      </c>
      <c r="H40" s="267"/>
      <c r="I40" s="266">
        <f ca="1">IF(I$4&gt;0,(
MAX('3ª EVA '!I52,'3ª EVA '!J52)),"")</f>
        <v>0</v>
      </c>
      <c r="J40" s="267"/>
      <c r="K40" s="266">
        <f ca="1">IF(K$4&gt;0,(
MAX('3ª EVA '!K52,'3ª EVA '!L52)),"")</f>
        <v>0</v>
      </c>
      <c r="L40" s="267"/>
      <c r="M40" s="266" t="str">
        <f>IF(M$4&gt;0,(
MAX('3ª EVA '!M52,'3ª EVA '!N52)),"")</f>
        <v/>
      </c>
      <c r="N40" s="269"/>
      <c r="O40" s="72">
        <f ca="1">IF(O$5&gt;0,SUMPRODUCT(P40:Z40,$P$4:Z$4)/O$5,)</f>
        <v>0</v>
      </c>
      <c r="P40" s="266">
        <f ca="1">IF(P$4&gt;0,(
MAX('3ª EVA '!P52,'3ª EVA '!Q52)),"")</f>
        <v>0</v>
      </c>
      <c r="Q40" s="267"/>
      <c r="R40" s="266">
        <f ca="1">IF(R$4&gt;0,(
MAX('3ª EVA '!R52,'3ª EVA '!S52)),"")</f>
        <v>0</v>
      </c>
      <c r="S40" s="267"/>
      <c r="T40" s="266">
        <f ca="1">IF(T$4&gt;0,(
MAX('3ª EVA '!T52,'3ª EVA '!U52)),"")</f>
        <v>0</v>
      </c>
      <c r="U40" s="267"/>
      <c r="V40" s="266">
        <f ca="1">IF(V$4&gt;0,(
MAX('3ª EVA '!V52,'3ª EVA '!W52)),"")</f>
        <v>0</v>
      </c>
      <c r="W40" s="267"/>
      <c r="X40" s="266">
        <f ca="1">IF(X$4&gt;0,(
MAX('3ª EVA '!X52,'3ª EVA '!Y52)),"")</f>
        <v>0</v>
      </c>
      <c r="Y40" s="267"/>
      <c r="Z40" s="266" t="str">
        <f>IF(Z$4&gt;0,(
MAX('3ª EVA '!Z52,'3ª EVA '!AA52)),"")</f>
        <v/>
      </c>
      <c r="AA40" s="269"/>
      <c r="AB40" s="72">
        <f ca="1">IF(AB$5&gt;0,SUMPRODUCT(AC40:AM40,$AC$4:AM$4)/AB$5,)</f>
        <v>0</v>
      </c>
      <c r="AC40" s="266">
        <f ca="1">IF(AC$4&gt;0,(
MAX('3ª EVA '!AC52,'3ª EVA '!AD52)),"")</f>
        <v>0</v>
      </c>
      <c r="AD40" s="267"/>
      <c r="AE40" s="266" t="str">
        <f>IF(AE$4&gt;0,(
MAX('3ª EVA '!AE52,'3ª EVA '!AF52)),"")</f>
        <v/>
      </c>
      <c r="AF40" s="267"/>
      <c r="AG40" s="266">
        <f ca="1">IF(AG$4&gt;0,(
MAX('3ª EVA '!AG52,'3ª EVA '!AH52)),"")</f>
        <v>0</v>
      </c>
      <c r="AH40" s="267"/>
      <c r="AI40" s="266">
        <f ca="1">IF(AI$4&gt;0,(
MAX('3ª EVA '!AI52,'3ª EVA '!AJ52)),"")</f>
        <v>0</v>
      </c>
      <c r="AJ40" s="267"/>
      <c r="AK40" s="266">
        <f ca="1">IF(AK$4&gt;0,(
MAX('3ª EVA '!AK52,'3ª EVA '!AL52)),"")</f>
        <v>0</v>
      </c>
      <c r="AL40" s="267"/>
      <c r="AM40" s="266" t="str">
        <f>IF(AM$4&gt;0,(
MAX('3ª EVA '!AM52,'3ª EVA '!AN52)),"")</f>
        <v/>
      </c>
      <c r="AN40" s="269"/>
      <c r="AO40" s="72">
        <f ca="1">IF(AO$5&gt;0,SUMPRODUCT(AP40:AZ40,$AP$4:AZ$4)/AO$5,)</f>
        <v>0</v>
      </c>
      <c r="AP40" s="266">
        <f ca="1">IF(AP$4&gt;0,(
MAX('3ª EVA '!AP52,'3ª EVA '!AQ52)),"")</f>
        <v>0</v>
      </c>
      <c r="AQ40" s="267"/>
      <c r="AR40" s="266">
        <f ca="1">IF(AR$4&gt;0,(
MAX('3ª EVA '!AR52,'3ª EVA '!AS52)),"")</f>
        <v>0</v>
      </c>
      <c r="AS40" s="267"/>
      <c r="AT40" s="266">
        <f ca="1">IF(AT$4&gt;0,(
MAX('3ª EVA '!AT52,'3ª EVA '!AU52)),"")</f>
        <v>0</v>
      </c>
      <c r="AU40" s="267"/>
      <c r="AV40" s="266">
        <f ca="1">IF(AV$4&gt;0,(
MAX('3ª EVA '!AV52,'3ª EVA '!AW52)),"")</f>
        <v>0</v>
      </c>
      <c r="AW40" s="267"/>
      <c r="AX40" s="266">
        <f ca="1">IF(AX$4&gt;0,(
MAX('3ª EVA '!AX52,'3ª EVA '!AY52)),"")</f>
        <v>0</v>
      </c>
      <c r="AY40" s="267"/>
      <c r="AZ40" s="266" t="str">
        <f>IF(AZ$4&gt;0,(
MAX('3ª EVA '!AZ52,'3ª EVA '!BA52)),"")</f>
        <v/>
      </c>
      <c r="BA40" s="269"/>
      <c r="BB40" s="72">
        <f ca="1">IF(BB$5&gt;0,SUMPRODUCT(BC40:BM40,$BC$4:BM$4)/BB$5,)</f>
        <v>0</v>
      </c>
      <c r="BC40" s="266">
        <f ca="1">IF(BC$4&gt;0,(
MAX('3ª EVA '!BC52,'3ª EVA '!BD52)),"")</f>
        <v>0</v>
      </c>
      <c r="BD40" s="267"/>
      <c r="BE40" s="266">
        <f ca="1">IF(BE$4&gt;0,(
MAX('3ª EVA '!BE52,'3ª EVA '!BF52)),"")</f>
        <v>0</v>
      </c>
      <c r="BF40" s="267"/>
      <c r="BG40" s="266">
        <f ca="1">IF(BG$4&gt;0,(
MAX('3ª EVA '!BG52,'3ª EVA '!BH52)),"")</f>
        <v>0</v>
      </c>
      <c r="BH40" s="267"/>
      <c r="BI40" s="266">
        <f ca="1">IF(BI$4&gt;0,(
MAX('3ª EVA '!BI52,'3ª EVA '!BJ52)),"")</f>
        <v>0</v>
      </c>
      <c r="BJ40" s="267"/>
      <c r="BK40" s="266" t="str">
        <f>IF(BK$4&gt;0,(
MAX('3ª EVA '!BK52,'3ª EVA '!BL52)),"")</f>
        <v/>
      </c>
      <c r="BL40" s="267"/>
      <c r="BM40" s="266" t="str">
        <f>IF(BM$4&gt;0,(
MAX('3ª EVA '!BM52,'3ª EVA '!BN52)),"")</f>
        <v/>
      </c>
      <c r="BN40" s="269"/>
      <c r="BO40" s="72">
        <f>IF(BO$5&gt;0,SUMPRODUCT(BP40:BZ40,$BP$4:BZ$4)/BO$5,)</f>
        <v>0</v>
      </c>
      <c r="BP40" s="266" t="str">
        <f>IF(BP$4&gt;0,(
MAX('3ª EVA '!BP52,'3ª EVA '!BQ52)),"")</f>
        <v/>
      </c>
      <c r="BQ40" s="267"/>
      <c r="BR40" s="266" t="str">
        <f>IF(BR$4&gt;0,(
MAX('3ª EVA '!BR52,'3ª EVA '!BS52)),"")</f>
        <v/>
      </c>
      <c r="BS40" s="267"/>
      <c r="BT40" s="266" t="str">
        <f>IF(BT$4&gt;0,(
MAX('3ª EVA '!BT52,'3ª EVA '!BU52)),"")</f>
        <v/>
      </c>
      <c r="BU40" s="267"/>
      <c r="BV40" s="266" t="str">
        <f>IF(BV$4&gt;0,(
MAX('3ª EVA '!BV52,'3ª EVA '!BW52)),"")</f>
        <v/>
      </c>
      <c r="BW40" s="267"/>
      <c r="BX40" s="266" t="str">
        <f>IF(BX$4&gt;0,(
MAX('3ª EVA '!BX52,'3ª EVA '!BY52)),"")</f>
        <v/>
      </c>
      <c r="BY40" s="267"/>
      <c r="BZ40" s="266" t="str">
        <f>IF(BZ$4&gt;0,(
MAX('3ª EVA '!BZ52,'3ª EVA '!CA52)),"")</f>
        <v/>
      </c>
      <c r="CA40" s="269"/>
      <c r="CB40" s="71">
        <f t="shared" ca="1" si="6"/>
        <v>0</v>
      </c>
    </row>
    <row r="41" spans="1:80" ht="17.399999999999999">
      <c r="A41" s="65" t="str">
        <v>Alumn 33</v>
      </c>
      <c r="B41" s="72">
        <f ca="1">IF(B$5&gt;0,SUMPRODUCT(C41:M41,C$4:$M$4)/B$5,)</f>
        <v>0</v>
      </c>
      <c r="C41" s="266">
        <f ca="1">IF(C$4&gt;0,(
MAX('3ª EVA '!C53,'3ª EVA '!D53)),"")</f>
        <v>0</v>
      </c>
      <c r="D41" s="267"/>
      <c r="E41" s="266">
        <f ca="1">IF(E$4&gt;0,(
MAX('3ª EVA '!E53,'3ª EVA '!F53)),"")</f>
        <v>0</v>
      </c>
      <c r="F41" s="267"/>
      <c r="G41" s="266">
        <f ca="1">IF(G$4&gt;0,(
MAX('3ª EVA '!G53,'3ª EVA '!H53)),"")</f>
        <v>0</v>
      </c>
      <c r="H41" s="267"/>
      <c r="I41" s="266">
        <f ca="1">IF(I$4&gt;0,(
MAX('3ª EVA '!I53,'3ª EVA '!J53)),"")</f>
        <v>0</v>
      </c>
      <c r="J41" s="267"/>
      <c r="K41" s="266">
        <f ca="1">IF(K$4&gt;0,(
MAX('3ª EVA '!K53,'3ª EVA '!L53)),"")</f>
        <v>0</v>
      </c>
      <c r="L41" s="267"/>
      <c r="M41" s="266" t="str">
        <f>IF(M$4&gt;0,(
MAX('3ª EVA '!M53,'3ª EVA '!N53)),"")</f>
        <v/>
      </c>
      <c r="N41" s="269"/>
      <c r="O41" s="72">
        <f ca="1">IF(O$5&gt;0,SUMPRODUCT(P41:Z41,$P$4:Z$4)/O$5,)</f>
        <v>0</v>
      </c>
      <c r="P41" s="266">
        <f ca="1">IF(P$4&gt;0,(
MAX('3ª EVA '!P53,'3ª EVA '!Q53)),"")</f>
        <v>0</v>
      </c>
      <c r="Q41" s="267"/>
      <c r="R41" s="266">
        <f ca="1">IF(R$4&gt;0,(
MAX('3ª EVA '!R53,'3ª EVA '!S53)),"")</f>
        <v>0</v>
      </c>
      <c r="S41" s="267"/>
      <c r="T41" s="266">
        <f ca="1">IF(T$4&gt;0,(
MAX('3ª EVA '!T53,'3ª EVA '!U53)),"")</f>
        <v>0</v>
      </c>
      <c r="U41" s="267"/>
      <c r="V41" s="266">
        <f ca="1">IF(V$4&gt;0,(
MAX('3ª EVA '!V53,'3ª EVA '!W53)),"")</f>
        <v>0</v>
      </c>
      <c r="W41" s="267"/>
      <c r="X41" s="266">
        <f ca="1">IF(X$4&gt;0,(
MAX('3ª EVA '!X53,'3ª EVA '!Y53)),"")</f>
        <v>0</v>
      </c>
      <c r="Y41" s="267"/>
      <c r="Z41" s="266" t="str">
        <f>IF(Z$4&gt;0,(
MAX('3ª EVA '!Z53,'3ª EVA '!AA53)),"")</f>
        <v/>
      </c>
      <c r="AA41" s="269"/>
      <c r="AB41" s="72">
        <f ca="1">IF(AB$5&gt;0,SUMPRODUCT(AC41:AM41,$AC$4:AM$4)/AB$5,)</f>
        <v>0</v>
      </c>
      <c r="AC41" s="266">
        <f ca="1">IF(AC$4&gt;0,(
MAX('3ª EVA '!AC53,'3ª EVA '!AD53)),"")</f>
        <v>0</v>
      </c>
      <c r="AD41" s="267"/>
      <c r="AE41" s="266" t="str">
        <f>IF(AE$4&gt;0,(
MAX('3ª EVA '!AE53,'3ª EVA '!AF53)),"")</f>
        <v/>
      </c>
      <c r="AF41" s="267"/>
      <c r="AG41" s="266">
        <f ca="1">IF(AG$4&gt;0,(
MAX('3ª EVA '!AG53,'3ª EVA '!AH53)),"")</f>
        <v>0</v>
      </c>
      <c r="AH41" s="267"/>
      <c r="AI41" s="266">
        <f ca="1">IF(AI$4&gt;0,(
MAX('3ª EVA '!AI53,'3ª EVA '!AJ53)),"")</f>
        <v>0</v>
      </c>
      <c r="AJ41" s="267"/>
      <c r="AK41" s="266">
        <f ca="1">IF(AK$4&gt;0,(
MAX('3ª EVA '!AK53,'3ª EVA '!AL53)),"")</f>
        <v>0</v>
      </c>
      <c r="AL41" s="267"/>
      <c r="AM41" s="266" t="str">
        <f>IF(AM$4&gt;0,(
MAX('3ª EVA '!AM53,'3ª EVA '!AN53)),"")</f>
        <v/>
      </c>
      <c r="AN41" s="269"/>
      <c r="AO41" s="72">
        <f ca="1">IF(AO$5&gt;0,SUMPRODUCT(AP41:AZ41,$AP$4:AZ$4)/AO$5,)</f>
        <v>0</v>
      </c>
      <c r="AP41" s="266">
        <f ca="1">IF(AP$4&gt;0,(
MAX('3ª EVA '!AP53,'3ª EVA '!AQ53)),"")</f>
        <v>0</v>
      </c>
      <c r="AQ41" s="267"/>
      <c r="AR41" s="266">
        <f ca="1">IF(AR$4&gt;0,(
MAX('3ª EVA '!AR53,'3ª EVA '!AS53)),"")</f>
        <v>0</v>
      </c>
      <c r="AS41" s="267"/>
      <c r="AT41" s="266">
        <f ca="1">IF(AT$4&gt;0,(
MAX('3ª EVA '!AT53,'3ª EVA '!AU53)),"")</f>
        <v>0</v>
      </c>
      <c r="AU41" s="267"/>
      <c r="AV41" s="266">
        <f ca="1">IF(AV$4&gt;0,(
MAX('3ª EVA '!AV53,'3ª EVA '!AW53)),"")</f>
        <v>0</v>
      </c>
      <c r="AW41" s="267"/>
      <c r="AX41" s="266">
        <f ca="1">IF(AX$4&gt;0,(
MAX('3ª EVA '!AX53,'3ª EVA '!AY53)),"")</f>
        <v>0</v>
      </c>
      <c r="AY41" s="267"/>
      <c r="AZ41" s="266" t="str">
        <f>IF(AZ$4&gt;0,(
MAX('3ª EVA '!AZ53,'3ª EVA '!BA53)),"")</f>
        <v/>
      </c>
      <c r="BA41" s="269"/>
      <c r="BB41" s="72">
        <f ca="1">IF(BB$5&gt;0,SUMPRODUCT(BC41:BM41,$BC$4:BM$4)/BB$5,)</f>
        <v>0</v>
      </c>
      <c r="BC41" s="266">
        <f ca="1">IF(BC$4&gt;0,(
MAX('3ª EVA '!BC53,'3ª EVA '!BD53)),"")</f>
        <v>0</v>
      </c>
      <c r="BD41" s="267"/>
      <c r="BE41" s="266">
        <f ca="1">IF(BE$4&gt;0,(
MAX('3ª EVA '!BE53,'3ª EVA '!BF53)),"")</f>
        <v>0</v>
      </c>
      <c r="BF41" s="267"/>
      <c r="BG41" s="266">
        <f ca="1">IF(BG$4&gt;0,(
MAX('3ª EVA '!BG53,'3ª EVA '!BH53)),"")</f>
        <v>0</v>
      </c>
      <c r="BH41" s="267"/>
      <c r="BI41" s="266">
        <f ca="1">IF(BI$4&gt;0,(
MAX('3ª EVA '!BI53,'3ª EVA '!BJ53)),"")</f>
        <v>0</v>
      </c>
      <c r="BJ41" s="267"/>
      <c r="BK41" s="266" t="str">
        <f>IF(BK$4&gt;0,(
MAX('3ª EVA '!BK53,'3ª EVA '!BL53)),"")</f>
        <v/>
      </c>
      <c r="BL41" s="267"/>
      <c r="BM41" s="266" t="str">
        <f>IF(BM$4&gt;0,(
MAX('3ª EVA '!BM53,'3ª EVA '!BN53)),"")</f>
        <v/>
      </c>
      <c r="BN41" s="269"/>
      <c r="BO41" s="72">
        <f>IF(BO$5&gt;0,SUMPRODUCT(BP41:BZ41,$BP$4:BZ$4)/BO$5,)</f>
        <v>0</v>
      </c>
      <c r="BP41" s="266" t="str">
        <f>IF(BP$4&gt;0,(
MAX('3ª EVA '!BP53,'3ª EVA '!BQ53)),"")</f>
        <v/>
      </c>
      <c r="BQ41" s="267"/>
      <c r="BR41" s="266" t="str">
        <f>IF(BR$4&gt;0,(
MAX('3ª EVA '!BR53,'3ª EVA '!BS53)),"")</f>
        <v/>
      </c>
      <c r="BS41" s="267"/>
      <c r="BT41" s="266" t="str">
        <f>IF(BT$4&gt;0,(
MAX('3ª EVA '!BT53,'3ª EVA '!BU53)),"")</f>
        <v/>
      </c>
      <c r="BU41" s="267"/>
      <c r="BV41" s="266" t="str">
        <f>IF(BV$4&gt;0,(
MAX('3ª EVA '!BV53,'3ª EVA '!BW53)),"")</f>
        <v/>
      </c>
      <c r="BW41" s="267"/>
      <c r="BX41" s="266" t="str">
        <f>IF(BX$4&gt;0,(
MAX('3ª EVA '!BX53,'3ª EVA '!BY53)),"")</f>
        <v/>
      </c>
      <c r="BY41" s="267"/>
      <c r="BZ41" s="266" t="str">
        <f>IF(BZ$4&gt;0,(
MAX('3ª EVA '!BZ53,'3ª EVA '!CA53)),"")</f>
        <v/>
      </c>
      <c r="CA41" s="269"/>
      <c r="CB41" s="71">
        <f t="shared" ca="1" si="6"/>
        <v>0</v>
      </c>
    </row>
    <row r="42" spans="1:80" ht="17.399999999999999">
      <c r="A42" s="65" t="str">
        <v>Alumn 34</v>
      </c>
      <c r="B42" s="72">
        <f ca="1">IF(B$5&gt;0,SUMPRODUCT(C42:M42,C$4:$M$4)/B$5,)</f>
        <v>0</v>
      </c>
      <c r="C42" s="266">
        <f ca="1">IF(C$4&gt;0,(
MAX('3ª EVA '!C54,'3ª EVA '!D54)),"")</f>
        <v>0</v>
      </c>
      <c r="D42" s="267"/>
      <c r="E42" s="266">
        <f ca="1">IF(E$4&gt;0,(
MAX('3ª EVA '!E54,'3ª EVA '!F54)),"")</f>
        <v>0</v>
      </c>
      <c r="F42" s="267"/>
      <c r="G42" s="266">
        <f ca="1">IF(G$4&gt;0,(
MAX('3ª EVA '!G54,'3ª EVA '!H54)),"")</f>
        <v>0</v>
      </c>
      <c r="H42" s="267"/>
      <c r="I42" s="266">
        <f ca="1">IF(I$4&gt;0,(
MAX('3ª EVA '!I54,'3ª EVA '!J54)),"")</f>
        <v>0</v>
      </c>
      <c r="J42" s="267"/>
      <c r="K42" s="266">
        <f ca="1">IF(K$4&gt;0,(
MAX('3ª EVA '!K54,'3ª EVA '!L54)),"")</f>
        <v>0</v>
      </c>
      <c r="L42" s="267"/>
      <c r="M42" s="266" t="str">
        <f>IF(M$4&gt;0,(
MAX('3ª EVA '!M54,'3ª EVA '!N54)),"")</f>
        <v/>
      </c>
      <c r="N42" s="269"/>
      <c r="O42" s="72">
        <f ca="1">IF(O$5&gt;0,SUMPRODUCT(P42:Z42,$P$4:Z$4)/O$5,)</f>
        <v>0</v>
      </c>
      <c r="P42" s="266">
        <f ca="1">IF(P$4&gt;0,(
MAX('3ª EVA '!P54,'3ª EVA '!Q54)),"")</f>
        <v>0</v>
      </c>
      <c r="Q42" s="267"/>
      <c r="R42" s="266">
        <f ca="1">IF(R$4&gt;0,(
MAX('3ª EVA '!R54,'3ª EVA '!S54)),"")</f>
        <v>0</v>
      </c>
      <c r="S42" s="267"/>
      <c r="T42" s="266">
        <f ca="1">IF(T$4&gt;0,(
MAX('3ª EVA '!T54,'3ª EVA '!U54)),"")</f>
        <v>0</v>
      </c>
      <c r="U42" s="267"/>
      <c r="V42" s="266">
        <f ca="1">IF(V$4&gt;0,(
MAX('3ª EVA '!V54,'3ª EVA '!W54)),"")</f>
        <v>0</v>
      </c>
      <c r="W42" s="267"/>
      <c r="X42" s="266">
        <f ca="1">IF(X$4&gt;0,(
MAX('3ª EVA '!X54,'3ª EVA '!Y54)),"")</f>
        <v>0</v>
      </c>
      <c r="Y42" s="267"/>
      <c r="Z42" s="266" t="str">
        <f>IF(Z$4&gt;0,(
MAX('3ª EVA '!Z54,'3ª EVA '!AA54)),"")</f>
        <v/>
      </c>
      <c r="AA42" s="269"/>
      <c r="AB42" s="72">
        <f ca="1">IF(AB$5&gt;0,SUMPRODUCT(AC42:AM42,$AC$4:AM$4)/AB$5,)</f>
        <v>0</v>
      </c>
      <c r="AC42" s="266">
        <f ca="1">IF(AC$4&gt;0,(
MAX('3ª EVA '!AC54,'3ª EVA '!AD54)),"")</f>
        <v>0</v>
      </c>
      <c r="AD42" s="267"/>
      <c r="AE42" s="266" t="str">
        <f>IF(AE$4&gt;0,(
MAX('3ª EVA '!AE54,'3ª EVA '!AF54)),"")</f>
        <v/>
      </c>
      <c r="AF42" s="267"/>
      <c r="AG42" s="266">
        <f ca="1">IF(AG$4&gt;0,(
MAX('3ª EVA '!AG54,'3ª EVA '!AH54)),"")</f>
        <v>0</v>
      </c>
      <c r="AH42" s="267"/>
      <c r="AI42" s="266">
        <f ca="1">IF(AI$4&gt;0,(
MAX('3ª EVA '!AI54,'3ª EVA '!AJ54)),"")</f>
        <v>0</v>
      </c>
      <c r="AJ42" s="267"/>
      <c r="AK42" s="266">
        <f ca="1">IF(AK$4&gt;0,(
MAX('3ª EVA '!AK54,'3ª EVA '!AL54)),"")</f>
        <v>0</v>
      </c>
      <c r="AL42" s="267"/>
      <c r="AM42" s="266" t="str">
        <f>IF(AM$4&gt;0,(
MAX('3ª EVA '!AM54,'3ª EVA '!AN54)),"")</f>
        <v/>
      </c>
      <c r="AN42" s="269"/>
      <c r="AO42" s="72">
        <f ca="1">IF(AO$5&gt;0,SUMPRODUCT(AP42:AZ42,$AP$4:AZ$4)/AO$5,)</f>
        <v>0</v>
      </c>
      <c r="AP42" s="266">
        <f ca="1">IF(AP$4&gt;0,(
MAX('3ª EVA '!AP54,'3ª EVA '!AQ54)),"")</f>
        <v>0</v>
      </c>
      <c r="AQ42" s="267"/>
      <c r="AR42" s="266">
        <f ca="1">IF(AR$4&gt;0,(
MAX('3ª EVA '!AR54,'3ª EVA '!AS54)),"")</f>
        <v>0</v>
      </c>
      <c r="AS42" s="267"/>
      <c r="AT42" s="266">
        <f ca="1">IF(AT$4&gt;0,(
MAX('3ª EVA '!AT54,'3ª EVA '!AU54)),"")</f>
        <v>0</v>
      </c>
      <c r="AU42" s="267"/>
      <c r="AV42" s="266">
        <f ca="1">IF(AV$4&gt;0,(
MAX('3ª EVA '!AV54,'3ª EVA '!AW54)),"")</f>
        <v>0</v>
      </c>
      <c r="AW42" s="267"/>
      <c r="AX42" s="266">
        <f ca="1">IF(AX$4&gt;0,(
MAX('3ª EVA '!AX54,'3ª EVA '!AY54)),"")</f>
        <v>0</v>
      </c>
      <c r="AY42" s="267"/>
      <c r="AZ42" s="266" t="str">
        <f>IF(AZ$4&gt;0,(
MAX('3ª EVA '!AZ54,'3ª EVA '!BA54)),"")</f>
        <v/>
      </c>
      <c r="BA42" s="269"/>
      <c r="BB42" s="72">
        <f ca="1">IF(BB$5&gt;0,SUMPRODUCT(BC42:BM42,$BC$4:BM$4)/BB$5,)</f>
        <v>0</v>
      </c>
      <c r="BC42" s="266">
        <f ca="1">IF(BC$4&gt;0,(
MAX('3ª EVA '!BC54,'3ª EVA '!BD54)),"")</f>
        <v>0</v>
      </c>
      <c r="BD42" s="267"/>
      <c r="BE42" s="266">
        <f ca="1">IF(BE$4&gt;0,(
MAX('3ª EVA '!BE54,'3ª EVA '!BF54)),"")</f>
        <v>0</v>
      </c>
      <c r="BF42" s="267"/>
      <c r="BG42" s="266">
        <f ca="1">IF(BG$4&gt;0,(
MAX('3ª EVA '!BG54,'3ª EVA '!BH54)),"")</f>
        <v>0</v>
      </c>
      <c r="BH42" s="267"/>
      <c r="BI42" s="266">
        <f ca="1">IF(BI$4&gt;0,(
MAX('3ª EVA '!BI54,'3ª EVA '!BJ54)),"")</f>
        <v>0</v>
      </c>
      <c r="BJ42" s="267"/>
      <c r="BK42" s="266" t="str">
        <f>IF(BK$4&gt;0,(
MAX('3ª EVA '!BK54,'3ª EVA '!BL54)),"")</f>
        <v/>
      </c>
      <c r="BL42" s="267"/>
      <c r="BM42" s="266" t="str">
        <f>IF(BM$4&gt;0,(
MAX('3ª EVA '!BM54,'3ª EVA '!BN54)),"")</f>
        <v/>
      </c>
      <c r="BN42" s="269"/>
      <c r="BO42" s="72">
        <f>IF(BO$5&gt;0,SUMPRODUCT(BP42:BZ42,$BP$4:BZ$4)/BO$5,)</f>
        <v>0</v>
      </c>
      <c r="BP42" s="266" t="str">
        <f>IF(BP$4&gt;0,(
MAX('3ª EVA '!BP54,'3ª EVA '!BQ54)),"")</f>
        <v/>
      </c>
      <c r="BQ42" s="267"/>
      <c r="BR42" s="266" t="str">
        <f>IF(BR$4&gt;0,(
MAX('3ª EVA '!BR54,'3ª EVA '!BS54)),"")</f>
        <v/>
      </c>
      <c r="BS42" s="267"/>
      <c r="BT42" s="266" t="str">
        <f>IF(BT$4&gt;0,(
MAX('3ª EVA '!BT54,'3ª EVA '!BU54)),"")</f>
        <v/>
      </c>
      <c r="BU42" s="267"/>
      <c r="BV42" s="266" t="str">
        <f>IF(BV$4&gt;0,(
MAX('3ª EVA '!BV54,'3ª EVA '!BW54)),"")</f>
        <v/>
      </c>
      <c r="BW42" s="267"/>
      <c r="BX42" s="266" t="str">
        <f>IF(BX$4&gt;0,(
MAX('3ª EVA '!BX54,'3ª EVA '!BY54)),"")</f>
        <v/>
      </c>
      <c r="BY42" s="267"/>
      <c r="BZ42" s="266" t="str">
        <f>IF(BZ$4&gt;0,(
MAX('3ª EVA '!BZ54,'3ª EVA '!CA54)),"")</f>
        <v/>
      </c>
      <c r="CA42" s="269"/>
      <c r="CB42" s="71">
        <f t="shared" ca="1" si="6"/>
        <v>0</v>
      </c>
    </row>
    <row r="43" spans="1:80" ht="17.399999999999999">
      <c r="A43" s="65" t="str">
        <v>Alumn 35</v>
      </c>
      <c r="B43" s="72">
        <f ca="1">IF(B$5&gt;0,SUMPRODUCT(C43:M43,C$4:$M$4)/B$5,)</f>
        <v>0</v>
      </c>
      <c r="C43" s="266">
        <f ca="1">IF(C$4&gt;0,(
MAX('3ª EVA '!C55,'3ª EVA '!D55)),"")</f>
        <v>0</v>
      </c>
      <c r="D43" s="267"/>
      <c r="E43" s="266">
        <f ca="1">IF(E$4&gt;0,(
MAX('3ª EVA '!E55,'3ª EVA '!F55)),"")</f>
        <v>0</v>
      </c>
      <c r="F43" s="267"/>
      <c r="G43" s="266">
        <f ca="1">IF(G$4&gt;0,(
MAX('3ª EVA '!G55,'3ª EVA '!H55)),"")</f>
        <v>0</v>
      </c>
      <c r="H43" s="267"/>
      <c r="I43" s="266">
        <f ca="1">IF(I$4&gt;0,(
MAX('3ª EVA '!I55,'3ª EVA '!J55)),"")</f>
        <v>0</v>
      </c>
      <c r="J43" s="267"/>
      <c r="K43" s="266">
        <f ca="1">IF(K$4&gt;0,(
MAX('3ª EVA '!K55,'3ª EVA '!L55)),"")</f>
        <v>0</v>
      </c>
      <c r="L43" s="267"/>
      <c r="M43" s="266" t="str">
        <f>IF(M$4&gt;0,(
MAX('3ª EVA '!M55,'3ª EVA '!N55)),"")</f>
        <v/>
      </c>
      <c r="N43" s="269"/>
      <c r="O43" s="72">
        <f ca="1">IF(O$5&gt;0,SUMPRODUCT(P43:Z43,$P$4:Z$4)/O$5,)</f>
        <v>0</v>
      </c>
      <c r="P43" s="266">
        <f ca="1">IF(P$4&gt;0,(
MAX('3ª EVA '!P55,'3ª EVA '!Q55)),"")</f>
        <v>0</v>
      </c>
      <c r="Q43" s="267"/>
      <c r="R43" s="266">
        <f ca="1">IF(R$4&gt;0,(
MAX('3ª EVA '!R55,'3ª EVA '!S55)),"")</f>
        <v>0</v>
      </c>
      <c r="S43" s="267"/>
      <c r="T43" s="266">
        <f ca="1">IF(T$4&gt;0,(
MAX('3ª EVA '!T55,'3ª EVA '!U55)),"")</f>
        <v>0</v>
      </c>
      <c r="U43" s="267"/>
      <c r="V43" s="266">
        <f ca="1">IF(V$4&gt;0,(
MAX('3ª EVA '!V55,'3ª EVA '!W55)),"")</f>
        <v>0</v>
      </c>
      <c r="W43" s="267"/>
      <c r="X43" s="266">
        <f ca="1">IF(X$4&gt;0,(
MAX('3ª EVA '!X55,'3ª EVA '!Y55)),"")</f>
        <v>0</v>
      </c>
      <c r="Y43" s="267"/>
      <c r="Z43" s="266" t="str">
        <f>IF(Z$4&gt;0,(
MAX('3ª EVA '!Z55,'3ª EVA '!AA55)),"")</f>
        <v/>
      </c>
      <c r="AA43" s="269"/>
      <c r="AB43" s="72">
        <f ca="1">IF(AB$5&gt;0,SUMPRODUCT(AC43:AM43,$AC$4:AM$4)/AB$5,)</f>
        <v>0</v>
      </c>
      <c r="AC43" s="266">
        <f ca="1">IF(AC$4&gt;0,(
MAX('3ª EVA '!AC55,'3ª EVA '!AD55)),"")</f>
        <v>0</v>
      </c>
      <c r="AD43" s="267"/>
      <c r="AE43" s="266" t="str">
        <f>IF(AE$4&gt;0,(
MAX('3ª EVA '!AE55,'3ª EVA '!AF55)),"")</f>
        <v/>
      </c>
      <c r="AF43" s="267"/>
      <c r="AG43" s="266">
        <f ca="1">IF(AG$4&gt;0,(
MAX('3ª EVA '!AG55,'3ª EVA '!AH55)),"")</f>
        <v>0</v>
      </c>
      <c r="AH43" s="267"/>
      <c r="AI43" s="266">
        <f ca="1">IF(AI$4&gt;0,(
MAX('3ª EVA '!AI55,'3ª EVA '!AJ55)),"")</f>
        <v>0</v>
      </c>
      <c r="AJ43" s="267"/>
      <c r="AK43" s="266">
        <f ca="1">IF(AK$4&gt;0,(
MAX('3ª EVA '!AK55,'3ª EVA '!AL55)),"")</f>
        <v>0</v>
      </c>
      <c r="AL43" s="267"/>
      <c r="AM43" s="266" t="str">
        <f>IF(AM$4&gt;0,(
MAX('3ª EVA '!AM55,'3ª EVA '!AN55)),"")</f>
        <v/>
      </c>
      <c r="AN43" s="269"/>
      <c r="AO43" s="72">
        <f ca="1">IF(AO$5&gt;0,SUMPRODUCT(AP43:AZ43,$AP$4:AZ$4)/AO$5,)</f>
        <v>0</v>
      </c>
      <c r="AP43" s="266">
        <f ca="1">IF(AP$4&gt;0,(
MAX('3ª EVA '!AP55,'3ª EVA '!AQ55)),"")</f>
        <v>0</v>
      </c>
      <c r="AQ43" s="267"/>
      <c r="AR43" s="266">
        <f ca="1">IF(AR$4&gt;0,(
MAX('3ª EVA '!AR55,'3ª EVA '!AS55)),"")</f>
        <v>0</v>
      </c>
      <c r="AS43" s="267"/>
      <c r="AT43" s="266">
        <f ca="1">IF(AT$4&gt;0,(
MAX('3ª EVA '!AT55,'3ª EVA '!AU55)),"")</f>
        <v>0</v>
      </c>
      <c r="AU43" s="267"/>
      <c r="AV43" s="266">
        <f ca="1">IF(AV$4&gt;0,(
MAX('3ª EVA '!AV55,'3ª EVA '!AW55)),"")</f>
        <v>0</v>
      </c>
      <c r="AW43" s="267"/>
      <c r="AX43" s="266">
        <f ca="1">IF(AX$4&gt;0,(
MAX('3ª EVA '!AX55,'3ª EVA '!AY55)),"")</f>
        <v>0</v>
      </c>
      <c r="AY43" s="267"/>
      <c r="AZ43" s="266" t="str">
        <f>IF(AZ$4&gt;0,(
MAX('3ª EVA '!AZ55,'3ª EVA '!BA55)),"")</f>
        <v/>
      </c>
      <c r="BA43" s="269"/>
      <c r="BB43" s="72">
        <f ca="1">IF(BB$5&gt;0,SUMPRODUCT(BC43:BM43,$BC$4:BM$4)/BB$5,)</f>
        <v>0</v>
      </c>
      <c r="BC43" s="266">
        <f ca="1">IF(BC$4&gt;0,(
MAX('3ª EVA '!BC55,'3ª EVA '!BD55)),"")</f>
        <v>0</v>
      </c>
      <c r="BD43" s="267"/>
      <c r="BE43" s="266">
        <f ca="1">IF(BE$4&gt;0,(
MAX('3ª EVA '!BE55,'3ª EVA '!BF55)),"")</f>
        <v>0</v>
      </c>
      <c r="BF43" s="267"/>
      <c r="BG43" s="266">
        <f ca="1">IF(BG$4&gt;0,(
MAX('3ª EVA '!BG55,'3ª EVA '!BH55)),"")</f>
        <v>0</v>
      </c>
      <c r="BH43" s="267"/>
      <c r="BI43" s="266">
        <f ca="1">IF(BI$4&gt;0,(
MAX('3ª EVA '!BI55,'3ª EVA '!BJ55)),"")</f>
        <v>0</v>
      </c>
      <c r="BJ43" s="267"/>
      <c r="BK43" s="266" t="str">
        <f>IF(BK$4&gt;0,(
MAX('3ª EVA '!BK55,'3ª EVA '!BL55)),"")</f>
        <v/>
      </c>
      <c r="BL43" s="267"/>
      <c r="BM43" s="266" t="str">
        <f>IF(BM$4&gt;0,(
MAX('3ª EVA '!BM55,'3ª EVA '!BN55)),"")</f>
        <v/>
      </c>
      <c r="BN43" s="269"/>
      <c r="BO43" s="72">
        <f>IF(BO$5&gt;0,SUMPRODUCT(BP43:BZ43,$BP$4:BZ$4)/BO$5,)</f>
        <v>0</v>
      </c>
      <c r="BP43" s="266" t="str">
        <f>IF(BP$4&gt;0,(
MAX('3ª EVA '!BP55,'3ª EVA '!BQ55)),"")</f>
        <v/>
      </c>
      <c r="BQ43" s="267"/>
      <c r="BR43" s="266" t="str">
        <f>IF(BR$4&gt;0,(
MAX('3ª EVA '!BR55,'3ª EVA '!BS55)),"")</f>
        <v/>
      </c>
      <c r="BS43" s="267"/>
      <c r="BT43" s="266" t="str">
        <f>IF(BT$4&gt;0,(
MAX('3ª EVA '!BT55,'3ª EVA '!BU55)),"")</f>
        <v/>
      </c>
      <c r="BU43" s="267"/>
      <c r="BV43" s="266" t="str">
        <f>IF(BV$4&gt;0,(
MAX('3ª EVA '!BV55,'3ª EVA '!BW55)),"")</f>
        <v/>
      </c>
      <c r="BW43" s="267"/>
      <c r="BX43" s="266" t="str">
        <f>IF(BX$4&gt;0,(
MAX('3ª EVA '!BX55,'3ª EVA '!BY55)),"")</f>
        <v/>
      </c>
      <c r="BY43" s="267"/>
      <c r="BZ43" s="266" t="str">
        <f>IF(BZ$4&gt;0,(
MAX('3ª EVA '!BZ55,'3ª EVA '!CA55)),"")</f>
        <v/>
      </c>
      <c r="CA43" s="269"/>
      <c r="CB43" s="71">
        <f t="shared" ca="1" si="6"/>
        <v>0</v>
      </c>
    </row>
    <row r="44" spans="1:80" ht="18" thickBot="1">
      <c r="A44" s="65" t="str">
        <v>Alumn 36</v>
      </c>
      <c r="B44" s="73">
        <f ca="1">IF(B$5&gt;0,SUMPRODUCT(C44:M44,C$4:$M$4)/B$5,)</f>
        <v>0</v>
      </c>
      <c r="C44" s="266">
        <f ca="1">IF(C$4&gt;0,(
MAX('3ª EVA '!C56,'3ª EVA '!D56)),"")</f>
        <v>0</v>
      </c>
      <c r="D44" s="267"/>
      <c r="E44" s="266">
        <f ca="1">IF(E$4&gt;0,(
MAX('3ª EVA '!E56,'3ª EVA '!F56)),"")</f>
        <v>0</v>
      </c>
      <c r="F44" s="267"/>
      <c r="G44" s="266">
        <f ca="1">IF(G$4&gt;0,(
MAX('3ª EVA '!G56,'3ª EVA '!H56)),"")</f>
        <v>0</v>
      </c>
      <c r="H44" s="267"/>
      <c r="I44" s="266">
        <f ca="1">IF(I$4&gt;0,(
MAX('3ª EVA '!I56,'3ª EVA '!J56)),"")</f>
        <v>0</v>
      </c>
      <c r="J44" s="267"/>
      <c r="K44" s="266">
        <f ca="1">IF(K$4&gt;0,(
MAX('3ª EVA '!K56,'3ª EVA '!L56)),"")</f>
        <v>0</v>
      </c>
      <c r="L44" s="267"/>
      <c r="M44" s="266" t="str">
        <f>IF(M$4&gt;0,(
MAX('3ª EVA '!M56,'3ª EVA '!N56)),"")</f>
        <v/>
      </c>
      <c r="N44" s="269"/>
      <c r="O44" s="73">
        <f ca="1">IF(O$5&gt;0,SUMPRODUCT(P44:Z44,$P$4:Z$4)/O$5,)</f>
        <v>0</v>
      </c>
      <c r="P44" s="266">
        <f ca="1">IF(P$4&gt;0,(
MAX('3ª EVA '!P56,'3ª EVA '!Q56)),"")</f>
        <v>0</v>
      </c>
      <c r="Q44" s="267"/>
      <c r="R44" s="266">
        <f ca="1">IF(R$4&gt;0,(
MAX('3ª EVA '!R56,'3ª EVA '!S56)),"")</f>
        <v>0</v>
      </c>
      <c r="S44" s="267"/>
      <c r="T44" s="266">
        <f ca="1">IF(T$4&gt;0,(
MAX('3ª EVA '!T56,'3ª EVA '!U56)),"")</f>
        <v>0</v>
      </c>
      <c r="U44" s="267"/>
      <c r="V44" s="266">
        <f ca="1">IF(V$4&gt;0,(
MAX('3ª EVA '!V56,'3ª EVA '!W56)),"")</f>
        <v>0</v>
      </c>
      <c r="W44" s="267"/>
      <c r="X44" s="266">
        <f ca="1">IF(X$4&gt;0,(
MAX('3ª EVA '!X56,'3ª EVA '!Y56)),"")</f>
        <v>0</v>
      </c>
      <c r="Y44" s="267"/>
      <c r="Z44" s="266" t="str">
        <f>IF(Z$4&gt;0,(
MAX('3ª EVA '!Z56,'3ª EVA '!AA56)),"")</f>
        <v/>
      </c>
      <c r="AA44" s="269"/>
      <c r="AB44" s="73">
        <f ca="1">IF(AB$5&gt;0,SUMPRODUCT(AC44:AM44,$AC$4:AM$4)/AB$5,)</f>
        <v>0</v>
      </c>
      <c r="AC44" s="266">
        <f ca="1">IF(AC$4&gt;0,(
MAX('3ª EVA '!AC56,'3ª EVA '!AD56)),"")</f>
        <v>0</v>
      </c>
      <c r="AD44" s="267"/>
      <c r="AE44" s="266" t="str">
        <f>IF(AE$4&gt;0,(
MAX('3ª EVA '!AE56,'3ª EVA '!AF56)),"")</f>
        <v/>
      </c>
      <c r="AF44" s="267"/>
      <c r="AG44" s="266">
        <f ca="1">IF(AG$4&gt;0,(
MAX('3ª EVA '!AG56,'3ª EVA '!AH56)),"")</f>
        <v>0</v>
      </c>
      <c r="AH44" s="267"/>
      <c r="AI44" s="266">
        <f ca="1">IF(AI$4&gt;0,(
MAX('3ª EVA '!AI56,'3ª EVA '!AJ56)),"")</f>
        <v>0</v>
      </c>
      <c r="AJ44" s="267"/>
      <c r="AK44" s="266">
        <f ca="1">IF(AK$4&gt;0,(
MAX('3ª EVA '!AK56,'3ª EVA '!AL56)),"")</f>
        <v>0</v>
      </c>
      <c r="AL44" s="267"/>
      <c r="AM44" s="266" t="str">
        <f>IF(AM$4&gt;0,(
MAX('3ª EVA '!AM56,'3ª EVA '!AN56)),"")</f>
        <v/>
      </c>
      <c r="AN44" s="269"/>
      <c r="AO44" s="72">
        <f ca="1">IF(AO$5&gt;0,SUMPRODUCT(AP44:AZ44,$AP$4:AZ$4)/AO$5,)</f>
        <v>0</v>
      </c>
      <c r="AP44" s="266">
        <f ca="1">IF(AP$4&gt;0,(
MAX('3ª EVA '!AP56,'3ª EVA '!AQ56)),"")</f>
        <v>0</v>
      </c>
      <c r="AQ44" s="267"/>
      <c r="AR44" s="266">
        <f ca="1">IF(AR$4&gt;0,(
MAX('3ª EVA '!AR56,'3ª EVA '!AS56)),"")</f>
        <v>0</v>
      </c>
      <c r="AS44" s="267"/>
      <c r="AT44" s="266">
        <f ca="1">IF(AT$4&gt;0,(
MAX('3ª EVA '!AT56,'3ª EVA '!AU56)),"")</f>
        <v>0</v>
      </c>
      <c r="AU44" s="267"/>
      <c r="AV44" s="266">
        <f ca="1">IF(AV$4&gt;0,(
MAX('3ª EVA '!AV56,'3ª EVA '!AW56)),"")</f>
        <v>0</v>
      </c>
      <c r="AW44" s="267"/>
      <c r="AX44" s="266">
        <f ca="1">IF(AX$4&gt;0,(
MAX('3ª EVA '!AX56,'3ª EVA '!AY56)),"")</f>
        <v>0</v>
      </c>
      <c r="AY44" s="267"/>
      <c r="AZ44" s="266" t="str">
        <f>IF(AZ$4&gt;0,(
MAX('3ª EVA '!AZ56,'3ª EVA '!BA56)),"")</f>
        <v/>
      </c>
      <c r="BA44" s="269"/>
      <c r="BB44" s="72">
        <f ca="1">IF(BB$5&gt;0,SUMPRODUCT(BC44:BM44,$BC$4:BM$4)/BB$5,)</f>
        <v>0</v>
      </c>
      <c r="BC44" s="266">
        <f ca="1">IF(BC$4&gt;0,(
MAX('3ª EVA '!BC56,'3ª EVA '!BD56)),"")</f>
        <v>0</v>
      </c>
      <c r="BD44" s="267"/>
      <c r="BE44" s="266">
        <f ca="1">IF(BE$4&gt;0,(
MAX('3ª EVA '!BE56,'3ª EVA '!BF56)),"")</f>
        <v>0</v>
      </c>
      <c r="BF44" s="267"/>
      <c r="BG44" s="266">
        <f ca="1">IF(BG$4&gt;0,(
MAX('3ª EVA '!BG56,'3ª EVA '!BH56)),"")</f>
        <v>0</v>
      </c>
      <c r="BH44" s="267"/>
      <c r="BI44" s="266">
        <f ca="1">IF(BI$4&gt;0,(
MAX('3ª EVA '!BI56,'3ª EVA '!BJ56)),"")</f>
        <v>0</v>
      </c>
      <c r="BJ44" s="267"/>
      <c r="BK44" s="266" t="str">
        <f>IF(BK$4&gt;0,(
MAX('3ª EVA '!BK56,'3ª EVA '!BL56)),"")</f>
        <v/>
      </c>
      <c r="BL44" s="267"/>
      <c r="BM44" s="266" t="str">
        <f>IF(BM$4&gt;0,(
MAX('3ª EVA '!BM56,'3ª EVA '!BN56)),"")</f>
        <v/>
      </c>
      <c r="BN44" s="269"/>
      <c r="BO44" s="72">
        <f>IF(BO$5&gt;0,SUMPRODUCT(BP44:BZ44,$BP$4:BZ$4)/BO$5,)</f>
        <v>0</v>
      </c>
      <c r="BP44" s="266" t="str">
        <f>IF(BP$4&gt;0,(
MAX('3ª EVA '!BP56,'3ª EVA '!BQ56)),"")</f>
        <v/>
      </c>
      <c r="BQ44" s="267"/>
      <c r="BR44" s="266" t="str">
        <f>IF(BR$4&gt;0,(
MAX('3ª EVA '!BR56,'3ª EVA '!BS56)),"")</f>
        <v/>
      </c>
      <c r="BS44" s="267"/>
      <c r="BT44" s="266" t="str">
        <f>IF(BT$4&gt;0,(
MAX('3ª EVA '!BT56,'3ª EVA '!BU56)),"")</f>
        <v/>
      </c>
      <c r="BU44" s="267"/>
      <c r="BV44" s="266" t="str">
        <f>IF(BV$4&gt;0,(
MAX('3ª EVA '!BV56,'3ª EVA '!BW56)),"")</f>
        <v/>
      </c>
      <c r="BW44" s="267"/>
      <c r="BX44" s="266" t="str">
        <f>IF(BX$4&gt;0,(
MAX('3ª EVA '!BX56,'3ª EVA '!BY56)),"")</f>
        <v/>
      </c>
      <c r="BY44" s="267"/>
      <c r="BZ44" s="266" t="str">
        <f>IF(BZ$4&gt;0,(
MAX('3ª EVA '!BZ56,'3ª EVA '!CA56)),"")</f>
        <v/>
      </c>
      <c r="CA44" s="269"/>
      <c r="CB44" s="71">
        <f t="shared" ca="1" si="6"/>
        <v>0</v>
      </c>
    </row>
    <row r="45" spans="1:80" ht="18.600000000000001" thickTop="1" thickBot="1">
      <c r="A45" s="65" t="str">
        <v>Alumn 37</v>
      </c>
      <c r="B45" s="72">
        <f ca="1">IF(B$5&gt;0,SUMPRODUCT(C45:M45,C$4:$M$4)/B$5,)</f>
        <v>0</v>
      </c>
      <c r="C45" s="266">
        <f ca="1">IF(C$4&gt;0,(
MAX('3ª EVA '!C57,'3ª EVA '!D57)),"")</f>
        <v>0</v>
      </c>
      <c r="D45" s="267"/>
      <c r="E45" s="266">
        <f ca="1">IF(E$4&gt;0,(
MAX('3ª EVA '!E57,'3ª EVA '!F57)),"")</f>
        <v>0</v>
      </c>
      <c r="F45" s="267"/>
      <c r="G45" s="266">
        <f ca="1">IF(G$4&gt;0,(
MAX('3ª EVA '!G57,'3ª EVA '!H57)),"")</f>
        <v>0</v>
      </c>
      <c r="H45" s="267"/>
      <c r="I45" s="266">
        <f ca="1">IF(I$4&gt;0,(
MAX('3ª EVA '!I57,'3ª EVA '!J57)),"")</f>
        <v>0</v>
      </c>
      <c r="J45" s="267"/>
      <c r="K45" s="266">
        <f ca="1">IF(K$4&gt;0,(
MAX('3ª EVA '!K57,'3ª EVA '!L57)),"")</f>
        <v>0</v>
      </c>
      <c r="L45" s="267"/>
      <c r="M45" s="266" t="str">
        <f>IF(M$4&gt;0,(
MAX('3ª EVA '!M57,'3ª EVA '!N57)),"")</f>
        <v/>
      </c>
      <c r="N45" s="269"/>
      <c r="O45" s="72">
        <f ca="1">IF(O$5&gt;0,SUMPRODUCT(P45:Z45,$P$4:Z$4)/O$5,)</f>
        <v>0</v>
      </c>
      <c r="P45" s="266">
        <f ca="1">IF(P$4&gt;0,(
MAX('3ª EVA '!P57,'3ª EVA '!Q57)),"")</f>
        <v>0</v>
      </c>
      <c r="Q45" s="267"/>
      <c r="R45" s="266">
        <f ca="1">IF(R$4&gt;0,(
MAX('3ª EVA '!R57,'3ª EVA '!S57)),"")</f>
        <v>0</v>
      </c>
      <c r="S45" s="267"/>
      <c r="T45" s="266">
        <f ca="1">IF(T$4&gt;0,(
MAX('3ª EVA '!T57,'3ª EVA '!U57)),"")</f>
        <v>0</v>
      </c>
      <c r="U45" s="267"/>
      <c r="V45" s="266">
        <f ca="1">IF(V$4&gt;0,(
MAX('3ª EVA '!V57,'3ª EVA '!W57)),"")</f>
        <v>0</v>
      </c>
      <c r="W45" s="267"/>
      <c r="X45" s="266">
        <f ca="1">IF(X$4&gt;0,(
MAX('3ª EVA '!X57,'3ª EVA '!Y57)),"")</f>
        <v>0</v>
      </c>
      <c r="Y45" s="267"/>
      <c r="Z45" s="266" t="str">
        <f>IF(Z$4&gt;0,(
MAX('3ª EVA '!Z57,'3ª EVA '!AA57)),"")</f>
        <v/>
      </c>
      <c r="AA45" s="269"/>
      <c r="AB45" s="72">
        <f ca="1">IF(AB$5&gt;0,SUMPRODUCT(AC45:AM45,$AC$4:AM$4)/AB$5,)</f>
        <v>0</v>
      </c>
      <c r="AC45" s="266">
        <f ca="1">IF(AC$4&gt;0,(
MAX('3ª EVA '!AC57,'3ª EVA '!AD57)),"")</f>
        <v>0</v>
      </c>
      <c r="AD45" s="267"/>
      <c r="AE45" s="266" t="str">
        <f>IF(AE$4&gt;0,(
MAX('3ª EVA '!AE57,'3ª EVA '!AF57)),"")</f>
        <v/>
      </c>
      <c r="AF45" s="267"/>
      <c r="AG45" s="266">
        <f ca="1">IF(AG$4&gt;0,(
MAX('3ª EVA '!AG57,'3ª EVA '!AH57)),"")</f>
        <v>0</v>
      </c>
      <c r="AH45" s="267"/>
      <c r="AI45" s="266">
        <f ca="1">IF(AI$4&gt;0,(
MAX('3ª EVA '!AI57,'3ª EVA '!AJ57)),"")</f>
        <v>0</v>
      </c>
      <c r="AJ45" s="267"/>
      <c r="AK45" s="266">
        <f ca="1">IF(AK$4&gt;0,(
MAX('3ª EVA '!AK57,'3ª EVA '!AL57)),"")</f>
        <v>0</v>
      </c>
      <c r="AL45" s="267"/>
      <c r="AM45" s="266" t="str">
        <f>IF(AM$4&gt;0,(
MAX('3ª EVA '!AM57,'3ª EVA '!AN57)),"")</f>
        <v/>
      </c>
      <c r="AN45" s="269"/>
      <c r="AO45" s="73">
        <f ca="1">IF(AO$5&gt;0,SUMPRODUCT(AP45:AZ45,$AP$4:AZ$4)/AO$5,)</f>
        <v>0</v>
      </c>
      <c r="AP45" s="266">
        <f ca="1">IF(AP$4&gt;0,(
MAX('3ª EVA '!AP57,'3ª EVA '!AQ57)),"")</f>
        <v>0</v>
      </c>
      <c r="AQ45" s="267"/>
      <c r="AR45" s="266">
        <f ca="1">IF(AR$4&gt;0,(
MAX('3ª EVA '!AR57,'3ª EVA '!AS57)),"")</f>
        <v>0</v>
      </c>
      <c r="AS45" s="267"/>
      <c r="AT45" s="266">
        <f ca="1">IF(AT$4&gt;0,(
MAX('3ª EVA '!AT57,'3ª EVA '!AU57)),"")</f>
        <v>0</v>
      </c>
      <c r="AU45" s="267"/>
      <c r="AV45" s="266">
        <f ca="1">IF(AV$4&gt;0,(
MAX('3ª EVA '!AV57,'3ª EVA '!AW57)),"")</f>
        <v>0</v>
      </c>
      <c r="AW45" s="267"/>
      <c r="AX45" s="266">
        <f ca="1">IF(AX$4&gt;0,(
MAX('3ª EVA '!AX57,'3ª EVA '!AY57)),"")</f>
        <v>0</v>
      </c>
      <c r="AY45" s="267"/>
      <c r="AZ45" s="266" t="str">
        <f>IF(AZ$4&gt;0,(
MAX('3ª EVA '!AZ57,'3ª EVA '!BA57)),"")</f>
        <v/>
      </c>
      <c r="BA45" s="269"/>
      <c r="BB45" s="73">
        <f ca="1">IF(BB$5&gt;0,SUMPRODUCT(BC45:BM45,$BC$4:BM$4)/BB$5,)</f>
        <v>0</v>
      </c>
      <c r="BC45" s="266">
        <f ca="1">IF(BC$4&gt;0,(
MAX('3ª EVA '!BC57,'3ª EVA '!BD57)),"")</f>
        <v>0</v>
      </c>
      <c r="BD45" s="267"/>
      <c r="BE45" s="266">
        <f ca="1">IF(BE$4&gt;0,(
MAX('3ª EVA '!BE57,'3ª EVA '!BF57)),"")</f>
        <v>0</v>
      </c>
      <c r="BF45" s="267"/>
      <c r="BG45" s="266">
        <f ca="1">IF(BG$4&gt;0,(
MAX('3ª EVA '!BG57,'3ª EVA '!BH57)),"")</f>
        <v>0</v>
      </c>
      <c r="BH45" s="267"/>
      <c r="BI45" s="266">
        <f ca="1">IF(BI$4&gt;0,(
MAX('3ª EVA '!BI57,'3ª EVA '!BJ57)),"")</f>
        <v>0</v>
      </c>
      <c r="BJ45" s="267"/>
      <c r="BK45" s="266" t="str">
        <f>IF(BK$4&gt;0,(
MAX('3ª EVA '!BK57,'3ª EVA '!BL57)),"")</f>
        <v/>
      </c>
      <c r="BL45" s="267"/>
      <c r="BM45" s="266" t="str">
        <f>IF(BM$4&gt;0,(
MAX('3ª EVA '!BM57,'3ª EVA '!BN57)),"")</f>
        <v/>
      </c>
      <c r="BN45" s="269"/>
      <c r="BO45" s="73">
        <f>IF(BO$5&gt;0,SUMPRODUCT(BP45:BZ45,$BP$4:BZ$4)/BO$5,)</f>
        <v>0</v>
      </c>
      <c r="BP45" s="266" t="str">
        <f>IF(BP$4&gt;0,(
MAX('3ª EVA '!BP57,'3ª EVA '!BQ57)),"")</f>
        <v/>
      </c>
      <c r="BQ45" s="267"/>
      <c r="BR45" s="266" t="str">
        <f>IF(BR$4&gt;0,(
MAX('3ª EVA '!BR57,'3ª EVA '!BS57)),"")</f>
        <v/>
      </c>
      <c r="BS45" s="267"/>
      <c r="BT45" s="266" t="str">
        <f>IF(BT$4&gt;0,(
MAX('3ª EVA '!BT57,'3ª EVA '!BU57)),"")</f>
        <v/>
      </c>
      <c r="BU45" s="267"/>
      <c r="BV45" s="266" t="str">
        <f>IF(BV$4&gt;0,(
MAX('3ª EVA '!BV57,'3ª EVA '!BW57)),"")</f>
        <v/>
      </c>
      <c r="BW45" s="267"/>
      <c r="BX45" s="266" t="str">
        <f>IF(BX$4&gt;0,(
MAX('3ª EVA '!BX57,'3ª EVA '!BY57)),"")</f>
        <v/>
      </c>
      <c r="BY45" s="267"/>
      <c r="BZ45" s="266" t="str">
        <f>IF(BZ$4&gt;0,(
MAX('3ª EVA '!BZ57,'3ª EVA '!CA57)),"")</f>
        <v/>
      </c>
      <c r="CA45" s="269"/>
      <c r="CB45" s="71">
        <f t="shared" ca="1" si="6"/>
        <v>0</v>
      </c>
    </row>
    <row r="46" spans="1:80" ht="15" thickTop="1"/>
  </sheetData>
  <sheetProtection formatCells="0" formatColumns="0" formatRows="0"/>
  <mergeCells count="1462"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</mergeCells>
  <phoneticPr fontId="11" type="noConversion"/>
  <conditionalFormatting sqref="C9:C45">
    <cfRule type="cellIs" dxfId="175" priority="146" operator="greaterThan">
      <formula>5</formula>
    </cfRule>
    <cfRule type="cellIs" dxfId="174" priority="145" operator="between">
      <formula>4.5</formula>
      <formula>5</formula>
    </cfRule>
    <cfRule type="cellIs" dxfId="173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72" priority="140">
      <formula>C$4=0</formula>
    </cfRule>
  </conditionalFormatting>
  <conditionalFormatting sqref="E9:E45 G9:G45 I9:I45 K9:K45 M9:M45">
    <cfRule type="cellIs" dxfId="171" priority="38" operator="greaterThan">
      <formula>5</formula>
    </cfRule>
    <cfRule type="cellIs" dxfId="170" priority="37" operator="between">
      <formula>4.5</formula>
      <formula>5</formula>
    </cfRule>
    <cfRule type="cellIs" dxfId="169" priority="36" operator="lessThan">
      <formula>4.5</formula>
    </cfRule>
  </conditionalFormatting>
  <conditionalFormatting sqref="P9:P45">
    <cfRule type="cellIs" dxfId="168" priority="34" operator="between">
      <formula>4.5</formula>
      <formula>5</formula>
    </cfRule>
    <cfRule type="cellIs" dxfId="167" priority="35" operator="greaterThan">
      <formula>5</formula>
    </cfRule>
    <cfRule type="cellIs" dxfId="166" priority="33" operator="lessThan">
      <formula>4.5</formula>
    </cfRule>
    <cfRule type="expression" dxfId="165" priority="32">
      <formula>P$4=0</formula>
    </cfRule>
  </conditionalFormatting>
  <conditionalFormatting sqref="R9:R45 T9:T45 V9:V45 X9:X45 Z9:Z45">
    <cfRule type="cellIs" dxfId="164" priority="31" operator="greaterThan">
      <formula>5</formula>
    </cfRule>
    <cfRule type="cellIs" dxfId="163" priority="30" operator="between">
      <formula>4.5</formula>
      <formula>5</formula>
    </cfRule>
    <cfRule type="cellIs" dxfId="162" priority="29" operator="lessThan">
      <formula>4.5</formula>
    </cfRule>
  </conditionalFormatting>
  <conditionalFormatting sqref="AC9:AC45">
    <cfRule type="cellIs" dxfId="161" priority="27" operator="between">
      <formula>4.5</formula>
      <formula>5</formula>
    </cfRule>
    <cfRule type="cellIs" dxfId="160" priority="26" operator="lessThan">
      <formula>4.5</formula>
    </cfRule>
    <cfRule type="expression" dxfId="159" priority="25">
      <formula>AC$4=0</formula>
    </cfRule>
    <cfRule type="cellIs" dxfId="158" priority="28" operator="greaterThan">
      <formula>5</formula>
    </cfRule>
  </conditionalFormatting>
  <conditionalFormatting sqref="AE9:AE45 AG9:AG45 AI9:AI45 AK9:AK45 AM9:AM45">
    <cfRule type="cellIs" dxfId="157" priority="22" operator="lessThan">
      <formula>4.5</formula>
    </cfRule>
    <cfRule type="cellIs" dxfId="156" priority="23" operator="between">
      <formula>4.5</formula>
      <formula>5</formula>
    </cfRule>
    <cfRule type="cellIs" dxfId="155" priority="24" operator="greaterThan">
      <formula>5</formula>
    </cfRule>
  </conditionalFormatting>
  <conditionalFormatting sqref="AP9:AP45">
    <cfRule type="cellIs" dxfId="154" priority="21" operator="greaterThan">
      <formula>5</formula>
    </cfRule>
    <cfRule type="cellIs" dxfId="153" priority="20" operator="between">
      <formula>4.5</formula>
      <formula>5</formula>
    </cfRule>
    <cfRule type="cellIs" dxfId="152" priority="19" operator="lessThan">
      <formula>4.5</formula>
    </cfRule>
    <cfRule type="expression" dxfId="151" priority="18">
      <formula>AP$4=0</formula>
    </cfRule>
  </conditionalFormatting>
  <conditionalFormatting sqref="AR9:AR45 AT9:AT45 AV9:AV45 AX9:AX45 AZ9:AZ45">
    <cfRule type="cellIs" dxfId="150" priority="17" operator="greaterThan">
      <formula>5</formula>
    </cfRule>
    <cfRule type="cellIs" dxfId="149" priority="16" operator="between">
      <formula>4.5</formula>
      <formula>5</formula>
    </cfRule>
    <cfRule type="cellIs" dxfId="148" priority="15" operator="lessThan">
      <formula>4.5</formula>
    </cfRule>
  </conditionalFormatting>
  <conditionalFormatting sqref="BC9:BC45">
    <cfRule type="expression" dxfId="147" priority="11">
      <formula>BC$4=0</formula>
    </cfRule>
    <cfRule type="cellIs" dxfId="146" priority="14" operator="greaterThan">
      <formula>5</formula>
    </cfRule>
    <cfRule type="cellIs" dxfId="145" priority="13" operator="between">
      <formula>4.5</formula>
      <formula>5</formula>
    </cfRule>
    <cfRule type="cellIs" dxfId="144" priority="12" operator="lessThan">
      <formula>4.5</formula>
    </cfRule>
  </conditionalFormatting>
  <conditionalFormatting sqref="BE9:BE45 BG9:BG45 BI9:BI45 BK9:BK45 BM9:BM45">
    <cfRule type="cellIs" dxfId="143" priority="10" operator="greaterThan">
      <formula>5</formula>
    </cfRule>
    <cfRule type="cellIs" dxfId="142" priority="9" operator="between">
      <formula>4.5</formula>
      <formula>5</formula>
    </cfRule>
    <cfRule type="cellIs" dxfId="141" priority="8" operator="lessThan">
      <formula>4.5</formula>
    </cfRule>
  </conditionalFormatting>
  <conditionalFormatting sqref="BP9:BP45">
    <cfRule type="cellIs" dxfId="140" priority="6" operator="between">
      <formula>4.5</formula>
      <formula>5</formula>
    </cfRule>
    <cfRule type="cellIs" dxfId="139" priority="7" operator="greaterThan">
      <formula>5</formula>
    </cfRule>
    <cfRule type="cellIs" dxfId="138" priority="5" operator="lessThan">
      <formula>4.5</formula>
    </cfRule>
    <cfRule type="expression" dxfId="137" priority="4">
      <formula>BP$4=0</formula>
    </cfRule>
  </conditionalFormatting>
  <conditionalFormatting sqref="BR9:BR45 BT9:BT45 BV9:BV45 BX9:BX45 BZ9:BZ45">
    <cfRule type="cellIs" dxfId="136" priority="2" operator="between">
      <formula>4.5</formula>
      <formula>5</formula>
    </cfRule>
    <cfRule type="cellIs" dxfId="135" priority="3" operator="greaterThan">
      <formula>5</formula>
    </cfRule>
    <cfRule type="cellIs" dxfId="134" priority="1" operator="lessThan">
      <formula>4.5</formula>
    </cfRule>
  </conditionalFormatting>
  <conditionalFormatting sqref="CB9:CB45">
    <cfRule type="cellIs" dxfId="133" priority="151" operator="lessThan">
      <formula>4.49</formula>
    </cfRule>
    <cfRule type="cellIs" dxfId="132" priority="152" operator="lessThan">
      <formula>4.99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X26"/>
  <sheetViews>
    <sheetView zoomScale="85" zoomScaleNormal="85" workbookViewId="0">
      <selection activeCell="B3" sqref="B3:H3"/>
    </sheetView>
  </sheetViews>
  <sheetFormatPr baseColWidth="10" defaultColWidth="11.44140625" defaultRowHeight="11.4"/>
  <cols>
    <col min="1" max="1" width="29.88671875" style="6" bestFit="1" customWidth="1"/>
    <col min="2" max="2" width="6.5546875" style="6" bestFit="1" customWidth="1"/>
    <col min="3" max="3" width="7.109375" style="6" customWidth="1"/>
    <col min="4" max="8" width="5.88671875" style="6" bestFit="1" customWidth="1"/>
    <col min="9" max="9" width="6.109375" style="6" bestFit="1" customWidth="1"/>
    <col min="10" max="12" width="5.88671875" style="6" bestFit="1" customWidth="1"/>
    <col min="13" max="15" width="5.88671875" style="6" customWidth="1"/>
    <col min="16" max="16" width="6.5546875" style="6" customWidth="1"/>
    <col min="17" max="22" width="5.88671875" style="6" customWidth="1"/>
    <col min="23" max="23" width="6.5546875" style="6" customWidth="1"/>
    <col min="24" max="28" width="5.88671875" style="6" customWidth="1"/>
    <col min="29" max="29" width="5.88671875" style="6" bestFit="1" customWidth="1"/>
    <col min="30" max="30" width="6.5546875" style="6" bestFit="1" customWidth="1"/>
    <col min="31" max="36" width="5.88671875" style="6" bestFit="1" customWidth="1"/>
    <col min="37" max="37" width="6.5546875" style="6" bestFit="1" customWidth="1"/>
    <col min="38" max="43" width="5.88671875" style="6" bestFit="1" customWidth="1"/>
    <col min="44" max="44" width="8" style="6" bestFit="1" customWidth="1"/>
    <col min="45" max="45" width="3.33203125" style="6" bestFit="1" customWidth="1"/>
    <col min="46" max="46" width="4.33203125" style="6" customWidth="1"/>
    <col min="47" max="47" width="5" style="6" customWidth="1"/>
    <col min="48" max="49" width="11.44140625" style="6"/>
    <col min="50" max="50" width="4" style="6" customWidth="1"/>
    <col min="51" max="16384" width="11.44140625" style="6"/>
  </cols>
  <sheetData>
    <row r="1" spans="1:50" ht="15.75" customHeight="1">
      <c r="A1" s="284" t="str">
        <f>NOMBRE_ASIGNATURA</f>
        <v xml:space="preserve">CCGG 2º BTO 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 s="284"/>
      <c r="P1" s="284"/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4"/>
      <c r="AQ1" s="284"/>
      <c r="AR1" s="284"/>
      <c r="AS1" s="284"/>
    </row>
    <row r="2" spans="1:50" ht="19.5" customHeight="1">
      <c r="A2" s="284"/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4"/>
      <c r="S2" s="284"/>
      <c r="T2" s="284"/>
      <c r="U2" s="284"/>
      <c r="V2" s="284"/>
      <c r="W2" s="284"/>
      <c r="X2" s="284"/>
      <c r="Y2" s="284"/>
      <c r="Z2" s="284"/>
      <c r="AA2" s="284"/>
      <c r="AB2" s="284"/>
      <c r="AC2" s="284"/>
      <c r="AD2" s="284"/>
      <c r="AE2" s="284"/>
      <c r="AF2" s="284"/>
      <c r="AG2" s="284"/>
      <c r="AH2" s="284"/>
      <c r="AI2" s="284"/>
      <c r="AJ2" s="284"/>
      <c r="AK2" s="284"/>
      <c r="AL2" s="284"/>
      <c r="AM2" s="284"/>
      <c r="AN2" s="284"/>
      <c r="AO2" s="284"/>
      <c r="AP2" s="284"/>
      <c r="AQ2" s="284"/>
      <c r="AR2" s="284"/>
      <c r="AS2" s="284"/>
    </row>
    <row r="3" spans="1:50" ht="13.5" customHeight="1">
      <c r="A3" s="290" t="s">
        <v>80</v>
      </c>
      <c r="B3" s="287" t="str">
        <f>DATOS!S5</f>
        <v>CE.1 Conocer calculos</v>
      </c>
      <c r="C3" s="288"/>
      <c r="D3" s="288"/>
      <c r="E3" s="288"/>
      <c r="F3" s="288"/>
      <c r="G3" s="288"/>
      <c r="H3" s="289"/>
      <c r="I3" s="287" t="str">
        <f>DATOS!S6</f>
        <v>CE2. Saber calcular</v>
      </c>
      <c r="J3" s="288"/>
      <c r="K3" s="288"/>
      <c r="L3" s="288"/>
      <c r="M3" s="288"/>
      <c r="N3" s="288"/>
      <c r="O3" s="289"/>
      <c r="P3" s="287" t="str">
        <f>DATOS!S7</f>
        <v>CE3. Conocer fuerzas</v>
      </c>
      <c r="Q3" s="288"/>
      <c r="R3" s="288"/>
      <c r="S3" s="288"/>
      <c r="T3" s="288"/>
      <c r="U3" s="288"/>
      <c r="V3" s="289"/>
      <c r="W3" s="287" t="str">
        <f>DATOS!S8</f>
        <v>CE4. Calcular fuerzas</v>
      </c>
      <c r="X3" s="288"/>
      <c r="Y3" s="288"/>
      <c r="Z3" s="288"/>
      <c r="AA3" s="288"/>
      <c r="AB3" s="288"/>
      <c r="AC3" s="289"/>
      <c r="AD3" s="287" t="str">
        <f>DATOS!S9</f>
        <v>CE5.Conocer dinamica</v>
      </c>
      <c r="AE3" s="288"/>
      <c r="AF3" s="288"/>
      <c r="AG3" s="288"/>
      <c r="AH3" s="288"/>
      <c r="AI3" s="288"/>
      <c r="AJ3" s="289"/>
      <c r="AK3" s="287" t="str">
        <f>DATOS!S10</f>
        <v>CE6. Calcular dinamica</v>
      </c>
      <c r="AL3" s="288"/>
      <c r="AM3" s="288"/>
      <c r="AN3" s="288"/>
      <c r="AO3" s="288"/>
      <c r="AP3" s="288"/>
      <c r="AQ3" s="288"/>
      <c r="AR3" s="46" t="s">
        <v>53</v>
      </c>
      <c r="AS3" s="47" t="s">
        <v>54</v>
      </c>
    </row>
    <row r="4" spans="1:50" ht="13.5" customHeight="1" thickBot="1">
      <c r="A4" s="291"/>
      <c r="B4" s="49" t="s">
        <v>71</v>
      </c>
      <c r="C4" s="50" t="s">
        <v>7</v>
      </c>
      <c r="D4" s="50" t="s">
        <v>8</v>
      </c>
      <c r="E4" s="50" t="s">
        <v>9</v>
      </c>
      <c r="F4" s="50" t="s">
        <v>10</v>
      </c>
      <c r="G4" s="50" t="s">
        <v>11</v>
      </c>
      <c r="H4" s="51" t="s">
        <v>12</v>
      </c>
      <c r="I4" s="49" t="s">
        <v>72</v>
      </c>
      <c r="J4" s="55" t="s">
        <v>13</v>
      </c>
      <c r="K4" s="55" t="s">
        <v>14</v>
      </c>
      <c r="L4" s="55" t="s">
        <v>15</v>
      </c>
      <c r="M4" s="55" t="s">
        <v>16</v>
      </c>
      <c r="N4" s="55" t="s">
        <v>17</v>
      </c>
      <c r="O4" s="55" t="s">
        <v>18</v>
      </c>
      <c r="P4" s="49" t="s">
        <v>71</v>
      </c>
      <c r="Q4" s="50" t="s">
        <v>19</v>
      </c>
      <c r="R4" s="50" t="s">
        <v>20</v>
      </c>
      <c r="S4" s="50" t="s">
        <v>21</v>
      </c>
      <c r="T4" s="50" t="s">
        <v>22</v>
      </c>
      <c r="U4" s="50" t="s">
        <v>23</v>
      </c>
      <c r="V4" s="51" t="s">
        <v>24</v>
      </c>
      <c r="W4" s="49" t="s">
        <v>71</v>
      </c>
      <c r="X4" s="50" t="s">
        <v>25</v>
      </c>
      <c r="Y4" s="50" t="s">
        <v>26</v>
      </c>
      <c r="Z4" s="50" t="s">
        <v>27</v>
      </c>
      <c r="AA4" s="50" t="s">
        <v>28</v>
      </c>
      <c r="AB4" s="50" t="s">
        <v>29</v>
      </c>
      <c r="AC4" s="51" t="s">
        <v>30</v>
      </c>
      <c r="AD4" s="49" t="s">
        <v>71</v>
      </c>
      <c r="AE4" s="50" t="s">
        <v>31</v>
      </c>
      <c r="AF4" s="50" t="s">
        <v>32</v>
      </c>
      <c r="AG4" s="50" t="s">
        <v>33</v>
      </c>
      <c r="AH4" s="50" t="s">
        <v>34</v>
      </c>
      <c r="AI4" s="50" t="s">
        <v>35</v>
      </c>
      <c r="AJ4" s="51" t="s">
        <v>36</v>
      </c>
      <c r="AK4" s="49" t="s">
        <v>71</v>
      </c>
      <c r="AL4" s="50" t="s">
        <v>37</v>
      </c>
      <c r="AM4" s="50" t="s">
        <v>38</v>
      </c>
      <c r="AN4" s="50" t="s">
        <v>39</v>
      </c>
      <c r="AO4" s="50" t="s">
        <v>40</v>
      </c>
      <c r="AP4" s="50" t="s">
        <v>41</v>
      </c>
      <c r="AQ4" s="52" t="s">
        <v>42</v>
      </c>
      <c r="AR4" s="53" t="s">
        <v>81</v>
      </c>
      <c r="AS4" s="54"/>
      <c r="AX4" s="7"/>
    </row>
    <row r="5" spans="1:50" ht="13.5" customHeight="1">
      <c r="A5" s="48" t="str" cm="1">
        <f t="array" ref="A5">IFERROR(INDEX(Unidades[UNIDADES],ROW(A1)),"")</f>
        <v>U1. El átomo y los enlaces</v>
      </c>
      <c r="B5" s="60" t="s">
        <v>82</v>
      </c>
      <c r="C5" s="55">
        <v>5</v>
      </c>
      <c r="D5" s="55">
        <v>5</v>
      </c>
      <c r="E5" s="55">
        <v>5</v>
      </c>
      <c r="F5" s="55">
        <v>5</v>
      </c>
      <c r="G5" s="55">
        <v>5</v>
      </c>
      <c r="H5" s="55"/>
      <c r="I5" s="60"/>
      <c r="J5" s="55">
        <v>5</v>
      </c>
      <c r="K5" s="55">
        <v>10</v>
      </c>
      <c r="L5" s="55">
        <v>10</v>
      </c>
      <c r="M5" s="55">
        <v>10</v>
      </c>
      <c r="N5" s="55"/>
      <c r="O5" s="55"/>
      <c r="P5" s="60"/>
      <c r="Q5" s="55"/>
      <c r="R5" s="55"/>
      <c r="S5" s="55"/>
      <c r="T5" s="55">
        <v>5</v>
      </c>
      <c r="U5" s="55">
        <v>5</v>
      </c>
      <c r="V5" s="55"/>
      <c r="W5" s="60"/>
      <c r="X5" s="55">
        <v>5</v>
      </c>
      <c r="Y5" s="55">
        <v>5</v>
      </c>
      <c r="Z5" s="55"/>
      <c r="AA5" s="55">
        <v>5</v>
      </c>
      <c r="AB5" s="55"/>
      <c r="AC5" s="55"/>
      <c r="AD5" s="60"/>
      <c r="AE5" s="55"/>
      <c r="AF5" s="55"/>
      <c r="AG5" s="55"/>
      <c r="AH5" s="55">
        <v>15</v>
      </c>
      <c r="AI5" s="55"/>
      <c r="AJ5" s="55"/>
      <c r="AK5" s="60"/>
      <c r="AL5" s="55"/>
      <c r="AM5" s="55"/>
      <c r="AN5" s="55"/>
      <c r="AO5" s="55"/>
      <c r="AP5" s="55"/>
      <c r="AQ5" s="55"/>
      <c r="AR5" s="61">
        <f>SUM(C5:H5,J5:O5,Q5:V5,X5:AC5,AE5:AJ5,AL5:AQ5)</f>
        <v>100</v>
      </c>
      <c r="AS5" s="57" t="s">
        <v>56</v>
      </c>
    </row>
    <row r="6" spans="1:50" ht="12">
      <c r="A6" s="48" t="str" cm="1">
        <f t="array" ref="A6">IFERROR(INDEX(Unidades[UNIDADES],ROW(A2)),"")</f>
        <v>u2. Disoluciones  y Reacciones</v>
      </c>
      <c r="B6" s="60" t="s">
        <v>82</v>
      </c>
      <c r="C6" s="55">
        <v>10</v>
      </c>
      <c r="D6" s="55"/>
      <c r="E6" s="55">
        <v>25</v>
      </c>
      <c r="F6" s="55"/>
      <c r="G6" s="55"/>
      <c r="H6" s="55"/>
      <c r="I6" s="60" t="s">
        <v>82</v>
      </c>
      <c r="J6" s="55">
        <v>15</v>
      </c>
      <c r="K6" s="55">
        <v>10</v>
      </c>
      <c r="L6" s="55"/>
      <c r="M6" s="55"/>
      <c r="N6" s="55">
        <v>5</v>
      </c>
      <c r="O6" s="55"/>
      <c r="P6" s="60"/>
      <c r="Q6" s="55">
        <v>10</v>
      </c>
      <c r="R6" s="55"/>
      <c r="S6" s="55">
        <v>5</v>
      </c>
      <c r="T6" s="55"/>
      <c r="U6" s="55"/>
      <c r="V6" s="55"/>
      <c r="W6" s="60"/>
      <c r="X6" s="55">
        <v>5</v>
      </c>
      <c r="Y6" s="55">
        <v>5</v>
      </c>
      <c r="Z6" s="55"/>
      <c r="AA6" s="55"/>
      <c r="AB6" s="55"/>
      <c r="AC6" s="55"/>
      <c r="AD6" s="60"/>
      <c r="AE6" s="55">
        <v>5</v>
      </c>
      <c r="AF6" s="55"/>
      <c r="AG6" s="55"/>
      <c r="AH6" s="55"/>
      <c r="AI6" s="55"/>
      <c r="AJ6" s="55"/>
      <c r="AK6" s="60"/>
      <c r="AL6" s="55">
        <v>5</v>
      </c>
      <c r="AM6" s="55"/>
      <c r="AN6" s="55"/>
      <c r="AO6" s="55"/>
      <c r="AP6" s="55"/>
      <c r="AQ6" s="55"/>
      <c r="AR6" s="61">
        <f t="shared" ref="AR6:AR19" si="0">SUM(C6:H6,J6:O6,Q6:V6,X6:AC6,AE6:AJ6,AL6:AQ6)</f>
        <v>100</v>
      </c>
      <c r="AS6" s="58" t="s">
        <v>56</v>
      </c>
    </row>
    <row r="7" spans="1:50" ht="13.5" customHeight="1">
      <c r="A7" s="48" t="str" cm="1">
        <f t="array" ref="A7">IFERROR(INDEX(Unidades[UNIDADES],ROW(A3)),"")</f>
        <v>U3.olelelel</v>
      </c>
      <c r="B7" s="60" t="s">
        <v>83</v>
      </c>
      <c r="C7" s="55">
        <v>5</v>
      </c>
      <c r="D7" s="55"/>
      <c r="E7" s="55">
        <v>5</v>
      </c>
      <c r="F7" s="55"/>
      <c r="G7" s="55">
        <v>5</v>
      </c>
      <c r="H7" s="55"/>
      <c r="I7" s="60"/>
      <c r="J7" s="55">
        <v>5</v>
      </c>
      <c r="K7" s="55"/>
      <c r="L7" s="55">
        <v>20</v>
      </c>
      <c r="M7" s="55"/>
      <c r="N7" s="55">
        <v>5</v>
      </c>
      <c r="O7" s="56"/>
      <c r="P7" s="60" t="s">
        <v>83</v>
      </c>
      <c r="Q7" s="55">
        <v>5</v>
      </c>
      <c r="R7" s="55"/>
      <c r="S7" s="55">
        <v>5</v>
      </c>
      <c r="T7" s="55"/>
      <c r="U7" s="55">
        <v>5</v>
      </c>
      <c r="V7" s="55"/>
      <c r="W7" s="60"/>
      <c r="X7" s="55">
        <v>5</v>
      </c>
      <c r="Y7" s="55">
        <v>5</v>
      </c>
      <c r="Z7" s="55">
        <v>10</v>
      </c>
      <c r="AA7" s="55"/>
      <c r="AB7" s="55">
        <v>5</v>
      </c>
      <c r="AC7" s="55"/>
      <c r="AD7" s="60"/>
      <c r="AE7" s="55"/>
      <c r="AF7" s="55">
        <v>10</v>
      </c>
      <c r="AG7" s="55">
        <v>5</v>
      </c>
      <c r="AH7" s="55"/>
      <c r="AI7" s="55"/>
      <c r="AJ7" s="55"/>
      <c r="AK7" s="60"/>
      <c r="AL7" s="55"/>
      <c r="AM7" s="55"/>
      <c r="AN7" s="55"/>
      <c r="AO7" s="55"/>
      <c r="AP7" s="55"/>
      <c r="AQ7" s="55"/>
      <c r="AR7" s="61">
        <f t="shared" si="0"/>
        <v>100</v>
      </c>
      <c r="AS7" s="56" t="s">
        <v>56</v>
      </c>
    </row>
    <row r="8" spans="1:50" ht="13.5" customHeight="1">
      <c r="A8" s="48" cm="1">
        <f t="array" ref="A8">IFERROR(INDEX(Unidades[UNIDADES],ROW(A4)),"")</f>
        <v>0</v>
      </c>
      <c r="B8" s="60"/>
      <c r="C8" s="55"/>
      <c r="D8" s="55"/>
      <c r="E8" s="55"/>
      <c r="F8" s="55"/>
      <c r="G8" s="55"/>
      <c r="H8" s="56"/>
      <c r="I8" s="60"/>
      <c r="J8" s="55"/>
      <c r="K8" s="55"/>
      <c r="L8" s="55"/>
      <c r="M8" s="55"/>
      <c r="N8" s="55"/>
      <c r="O8" s="56"/>
      <c r="P8" s="60"/>
      <c r="Q8" s="55"/>
      <c r="R8" s="55"/>
      <c r="S8" s="55"/>
      <c r="T8" s="55"/>
      <c r="U8" s="55"/>
      <c r="V8" s="56"/>
      <c r="W8" s="60"/>
      <c r="X8" s="55"/>
      <c r="Y8" s="55"/>
      <c r="Z8" s="55"/>
      <c r="AA8" s="55"/>
      <c r="AB8" s="55"/>
      <c r="AC8" s="56"/>
      <c r="AD8" s="60"/>
      <c r="AE8" s="55"/>
      <c r="AF8" s="55"/>
      <c r="AG8" s="55"/>
      <c r="AH8" s="55"/>
      <c r="AI8" s="55"/>
      <c r="AJ8" s="56"/>
      <c r="AK8" s="60"/>
      <c r="AL8" s="55"/>
      <c r="AM8" s="55"/>
      <c r="AN8" s="55"/>
      <c r="AO8" s="55"/>
      <c r="AP8" s="55"/>
      <c r="AQ8" s="56"/>
      <c r="AR8" s="61">
        <f t="shared" si="0"/>
        <v>0</v>
      </c>
      <c r="AS8" s="56" t="s">
        <v>56</v>
      </c>
    </row>
    <row r="9" spans="1:50" ht="13.5" customHeight="1">
      <c r="A9" s="48" cm="1">
        <f t="array" ref="A9">IFERROR(INDEX(Unidades[UNIDADES],ROW(A5)),"")</f>
        <v>0</v>
      </c>
      <c r="B9" s="60"/>
      <c r="C9" s="55"/>
      <c r="D9" s="55"/>
      <c r="E9" s="55"/>
      <c r="F9" s="55"/>
      <c r="G9" s="55"/>
      <c r="H9" s="56"/>
      <c r="I9" s="60"/>
      <c r="J9" s="55"/>
      <c r="K9" s="55"/>
      <c r="L9" s="55"/>
      <c r="M9" s="55"/>
      <c r="N9" s="55"/>
      <c r="O9" s="56"/>
      <c r="P9" s="60"/>
      <c r="Q9" s="55"/>
      <c r="R9" s="55"/>
      <c r="S9" s="55"/>
      <c r="T9" s="55"/>
      <c r="U9" s="55"/>
      <c r="V9" s="56"/>
      <c r="W9" s="60"/>
      <c r="X9" s="55"/>
      <c r="Y9" s="55"/>
      <c r="Z9" s="55"/>
      <c r="AA9" s="55"/>
      <c r="AB9" s="55"/>
      <c r="AC9" s="56"/>
      <c r="AD9" s="60"/>
      <c r="AE9" s="55"/>
      <c r="AF9" s="55"/>
      <c r="AG9" s="55"/>
      <c r="AH9" s="55"/>
      <c r="AI9" s="55"/>
      <c r="AJ9" s="56"/>
      <c r="AK9" s="60"/>
      <c r="AL9" s="55"/>
      <c r="AM9" s="55"/>
      <c r="AN9" s="55"/>
      <c r="AO9" s="55"/>
      <c r="AP9" s="55"/>
      <c r="AQ9" s="56"/>
      <c r="AR9" s="61">
        <f t="shared" si="0"/>
        <v>0</v>
      </c>
      <c r="AS9" s="56" t="s">
        <v>75</v>
      </c>
    </row>
    <row r="10" spans="1:50" ht="13.5" customHeight="1">
      <c r="A10" s="48" cm="1">
        <f t="array" ref="A10">IFERROR(INDEX(Unidades[UNIDADES],ROW(A6)),"")</f>
        <v>0</v>
      </c>
      <c r="B10" s="60"/>
      <c r="C10" s="55"/>
      <c r="D10" s="55"/>
      <c r="E10" s="55"/>
      <c r="F10" s="55"/>
      <c r="G10" s="55"/>
      <c r="H10" s="56"/>
      <c r="I10" s="60"/>
      <c r="J10" s="55"/>
      <c r="K10" s="55"/>
      <c r="L10" s="55"/>
      <c r="M10" s="55"/>
      <c r="N10" s="55"/>
      <c r="O10" s="56"/>
      <c r="P10" s="60"/>
      <c r="Q10" s="55"/>
      <c r="R10" s="55"/>
      <c r="S10" s="55"/>
      <c r="T10" s="55"/>
      <c r="U10" s="55"/>
      <c r="V10" s="56"/>
      <c r="W10" s="60"/>
      <c r="X10" s="55"/>
      <c r="Y10" s="55"/>
      <c r="Z10" s="55"/>
      <c r="AA10" s="55"/>
      <c r="AB10" s="55"/>
      <c r="AC10" s="56"/>
      <c r="AD10" s="60"/>
      <c r="AE10" s="55"/>
      <c r="AF10" s="55"/>
      <c r="AG10" s="55"/>
      <c r="AH10" s="55"/>
      <c r="AI10" s="55"/>
      <c r="AJ10" s="56"/>
      <c r="AK10" s="60"/>
      <c r="AL10" s="55"/>
      <c r="AM10" s="55"/>
      <c r="AN10" s="55"/>
      <c r="AO10" s="55"/>
      <c r="AP10" s="55"/>
      <c r="AQ10" s="56"/>
      <c r="AR10" s="61">
        <f t="shared" si="0"/>
        <v>0</v>
      </c>
      <c r="AS10" s="56" t="s">
        <v>74</v>
      </c>
    </row>
    <row r="11" spans="1:50" ht="13.5" customHeight="1">
      <c r="A11" s="48" cm="1">
        <f t="array" ref="A11">IFERROR(INDEX(Unidades[UNIDADES],ROW(A7)),"")</f>
        <v>0</v>
      </c>
      <c r="B11" s="60"/>
      <c r="C11" s="55"/>
      <c r="D11" s="55"/>
      <c r="E11" s="55"/>
      <c r="F11" s="55"/>
      <c r="G11" s="55"/>
      <c r="H11" s="56"/>
      <c r="I11" s="60"/>
      <c r="J11" s="55"/>
      <c r="K11" s="55"/>
      <c r="L11" s="55"/>
      <c r="M11" s="55"/>
      <c r="N11" s="55"/>
      <c r="O11" s="56"/>
      <c r="P11" s="60"/>
      <c r="Q11" s="55"/>
      <c r="R11" s="55"/>
      <c r="S11" s="55"/>
      <c r="T11" s="55"/>
      <c r="U11" s="55"/>
      <c r="V11" s="56"/>
      <c r="W11" s="60"/>
      <c r="X11" s="55"/>
      <c r="Y11" s="55"/>
      <c r="Z11" s="55"/>
      <c r="AA11" s="55"/>
      <c r="AB11" s="55"/>
      <c r="AC11" s="56"/>
      <c r="AD11" s="60"/>
      <c r="AE11" s="55"/>
      <c r="AF11" s="55"/>
      <c r="AG11" s="55"/>
      <c r="AH11" s="55"/>
      <c r="AI11" s="55"/>
      <c r="AJ11" s="56"/>
      <c r="AK11" s="60"/>
      <c r="AL11" s="55"/>
      <c r="AM11" s="55"/>
      <c r="AN11" s="55"/>
      <c r="AO11" s="55"/>
      <c r="AP11" s="55"/>
      <c r="AQ11" s="56"/>
      <c r="AR11" s="61">
        <f t="shared" si="0"/>
        <v>0</v>
      </c>
      <c r="AS11" s="56" t="s">
        <v>74</v>
      </c>
    </row>
    <row r="12" spans="1:50" ht="12">
      <c r="A12" s="48" cm="1">
        <f t="array" ref="A12">IFERROR(INDEX(Unidades[UNIDADES],ROW(A8)),"")</f>
        <v>0</v>
      </c>
      <c r="B12" s="60"/>
      <c r="C12" s="55"/>
      <c r="D12" s="55"/>
      <c r="E12" s="55"/>
      <c r="F12" s="55"/>
      <c r="G12" s="55"/>
      <c r="H12" s="56"/>
      <c r="I12" s="60"/>
      <c r="J12" s="55"/>
      <c r="K12" s="55"/>
      <c r="L12" s="55"/>
      <c r="M12" s="55"/>
      <c r="N12" s="55"/>
      <c r="O12" s="56"/>
      <c r="P12" s="60"/>
      <c r="Q12" s="55"/>
      <c r="R12" s="55"/>
      <c r="S12" s="55"/>
      <c r="T12" s="55"/>
      <c r="U12" s="55"/>
      <c r="V12" s="56"/>
      <c r="W12" s="60"/>
      <c r="X12" s="55"/>
      <c r="Y12" s="55"/>
      <c r="Z12" s="55"/>
      <c r="AA12" s="55"/>
      <c r="AB12" s="55"/>
      <c r="AC12" s="56"/>
      <c r="AD12" s="60"/>
      <c r="AE12" s="55"/>
      <c r="AF12" s="55"/>
      <c r="AG12" s="55"/>
      <c r="AH12" s="55"/>
      <c r="AI12" s="55"/>
      <c r="AJ12" s="56"/>
      <c r="AK12" s="60"/>
      <c r="AL12" s="55"/>
      <c r="AM12" s="55"/>
      <c r="AN12" s="55"/>
      <c r="AO12" s="55"/>
      <c r="AP12" s="55"/>
      <c r="AQ12" s="56"/>
      <c r="AR12" s="61">
        <f>SUM(C12:H12,J12:O12,Q12:V12,X12:AC12,AE12:AJ12,AL12:AQ12)</f>
        <v>0</v>
      </c>
      <c r="AS12" s="56" t="s">
        <v>57</v>
      </c>
    </row>
    <row r="13" spans="1:50" ht="13.5" customHeight="1">
      <c r="A13" s="48" cm="1">
        <f t="array" ref="A13">IFERROR(INDEX(Unidades[UNIDADES],ROW(A9)),"")</f>
        <v>0</v>
      </c>
      <c r="B13" s="60"/>
      <c r="C13" s="55"/>
      <c r="D13" s="55"/>
      <c r="E13" s="55"/>
      <c r="F13" s="55"/>
      <c r="G13" s="55"/>
      <c r="H13" s="56"/>
      <c r="I13" s="60"/>
      <c r="J13" s="55"/>
      <c r="K13" s="55"/>
      <c r="L13" s="55"/>
      <c r="M13" s="55"/>
      <c r="N13" s="55"/>
      <c r="O13" s="56"/>
      <c r="P13" s="60"/>
      <c r="Q13" s="55"/>
      <c r="R13" s="55"/>
      <c r="S13" s="55"/>
      <c r="T13" s="55"/>
      <c r="U13" s="55"/>
      <c r="V13" s="56"/>
      <c r="W13" s="60"/>
      <c r="X13" s="55"/>
      <c r="Y13" s="55"/>
      <c r="Z13" s="55"/>
      <c r="AA13" s="55"/>
      <c r="AB13" s="55"/>
      <c r="AC13" s="56"/>
      <c r="AD13" s="60"/>
      <c r="AE13" s="55"/>
      <c r="AF13" s="55"/>
      <c r="AG13" s="55"/>
      <c r="AH13" s="55"/>
      <c r="AI13" s="55"/>
      <c r="AJ13" s="56"/>
      <c r="AK13" s="60"/>
      <c r="AL13" s="55"/>
      <c r="AM13" s="55"/>
      <c r="AN13" s="55"/>
      <c r="AO13" s="55"/>
      <c r="AP13" s="55"/>
      <c r="AQ13" s="56"/>
      <c r="AR13" s="61">
        <f t="shared" si="0"/>
        <v>0</v>
      </c>
      <c r="AS13" s="56" t="s">
        <v>57</v>
      </c>
      <c r="AT13" s="278"/>
    </row>
    <row r="14" spans="1:50" ht="13.5" customHeight="1">
      <c r="A14" s="48" cm="1">
        <f t="array" ref="A14">IFERROR(INDEX(Unidades[UNIDADES],ROW(A10)),"")</f>
        <v>0</v>
      </c>
      <c r="B14" s="60"/>
      <c r="C14" s="55"/>
      <c r="D14" s="55"/>
      <c r="E14" s="55"/>
      <c r="F14" s="55"/>
      <c r="G14" s="55"/>
      <c r="H14" s="56"/>
      <c r="I14" s="60"/>
      <c r="J14" s="55"/>
      <c r="K14" s="55"/>
      <c r="L14" s="55"/>
      <c r="M14" s="55"/>
      <c r="N14" s="55"/>
      <c r="O14" s="56"/>
      <c r="P14" s="60"/>
      <c r="Q14" s="55"/>
      <c r="R14" s="55"/>
      <c r="S14" s="55"/>
      <c r="T14" s="55"/>
      <c r="U14" s="55"/>
      <c r="V14" s="56"/>
      <c r="W14" s="60"/>
      <c r="X14" s="55"/>
      <c r="Y14" s="55"/>
      <c r="Z14" s="55"/>
      <c r="AA14" s="55"/>
      <c r="AB14" s="55"/>
      <c r="AC14" s="56"/>
      <c r="AD14" s="60"/>
      <c r="AE14" s="55"/>
      <c r="AF14" s="55"/>
      <c r="AG14" s="55"/>
      <c r="AH14" s="55"/>
      <c r="AI14" s="55"/>
      <c r="AJ14" s="56"/>
      <c r="AK14" s="60"/>
      <c r="AL14" s="55"/>
      <c r="AM14" s="55"/>
      <c r="AN14" s="55"/>
      <c r="AO14" s="55"/>
      <c r="AP14" s="55"/>
      <c r="AQ14" s="56"/>
      <c r="AR14" s="61">
        <f t="shared" si="0"/>
        <v>0</v>
      </c>
      <c r="AS14" s="56"/>
      <c r="AT14" s="278"/>
    </row>
    <row r="15" spans="1:50" ht="13.5" customHeight="1">
      <c r="A15" s="48" cm="1">
        <f t="array" ref="A15">IFERROR(INDEX(Unidades[UNIDADES],ROW(A11)),"")</f>
        <v>0</v>
      </c>
      <c r="B15" s="60"/>
      <c r="C15" s="55"/>
      <c r="D15" s="55"/>
      <c r="E15" s="55"/>
      <c r="F15" s="55"/>
      <c r="G15" s="55"/>
      <c r="H15" s="56"/>
      <c r="I15" s="60"/>
      <c r="J15" s="55"/>
      <c r="K15" s="55"/>
      <c r="L15" s="55"/>
      <c r="M15" s="55"/>
      <c r="N15" s="55"/>
      <c r="O15" s="56"/>
      <c r="P15" s="60"/>
      <c r="Q15" s="55"/>
      <c r="R15" s="55"/>
      <c r="S15" s="55"/>
      <c r="T15" s="55"/>
      <c r="U15" s="55"/>
      <c r="V15" s="56"/>
      <c r="W15" s="60"/>
      <c r="X15" s="55"/>
      <c r="Y15" s="55"/>
      <c r="Z15" s="55"/>
      <c r="AA15" s="55"/>
      <c r="AB15" s="55"/>
      <c r="AC15" s="56"/>
      <c r="AD15" s="60"/>
      <c r="AE15" s="55"/>
      <c r="AF15" s="55"/>
      <c r="AG15" s="55"/>
      <c r="AH15" s="55"/>
      <c r="AI15" s="55"/>
      <c r="AJ15" s="56"/>
      <c r="AK15" s="60"/>
      <c r="AL15" s="55"/>
      <c r="AM15" s="55"/>
      <c r="AN15" s="55"/>
      <c r="AO15" s="55"/>
      <c r="AP15" s="55"/>
      <c r="AQ15" s="56"/>
      <c r="AR15" s="61">
        <f t="shared" si="0"/>
        <v>0</v>
      </c>
      <c r="AS15" s="56"/>
      <c r="AT15" s="278"/>
    </row>
    <row r="16" spans="1:50" ht="13.5" customHeight="1">
      <c r="A16" s="48" cm="1">
        <f t="array" ref="A16">IFERROR(INDEX(Unidades[UNIDADES],ROW(A12)),"")</f>
        <v>0</v>
      </c>
      <c r="B16" s="60"/>
      <c r="C16" s="55"/>
      <c r="D16" s="55"/>
      <c r="E16" s="55"/>
      <c r="F16" s="55"/>
      <c r="G16" s="55"/>
      <c r="H16" s="56"/>
      <c r="I16" s="60"/>
      <c r="J16" s="55"/>
      <c r="K16" s="55"/>
      <c r="L16" s="55"/>
      <c r="M16" s="55"/>
      <c r="N16" s="55"/>
      <c r="O16" s="56"/>
      <c r="P16" s="60"/>
      <c r="Q16" s="55"/>
      <c r="R16" s="55"/>
      <c r="S16" s="55"/>
      <c r="T16" s="55"/>
      <c r="U16" s="55"/>
      <c r="V16" s="56"/>
      <c r="W16" s="60"/>
      <c r="X16" s="55"/>
      <c r="Y16" s="55"/>
      <c r="Z16" s="55"/>
      <c r="AA16" s="55"/>
      <c r="AB16" s="55"/>
      <c r="AC16" s="56"/>
      <c r="AD16" s="60"/>
      <c r="AE16" s="55"/>
      <c r="AF16" s="55"/>
      <c r="AG16" s="55"/>
      <c r="AH16" s="55"/>
      <c r="AI16" s="55"/>
      <c r="AJ16" s="56"/>
      <c r="AK16" s="60"/>
      <c r="AL16" s="55"/>
      <c r="AM16" s="55"/>
      <c r="AN16" s="55"/>
      <c r="AO16" s="55"/>
      <c r="AP16" s="55"/>
      <c r="AQ16" s="56"/>
      <c r="AR16" s="61">
        <f t="shared" si="0"/>
        <v>0</v>
      </c>
      <c r="AS16" s="56"/>
      <c r="AT16" s="278"/>
    </row>
    <row r="17" spans="1:45" ht="12">
      <c r="A17" s="48" cm="1">
        <f t="array" ref="A17">IFERROR(INDEX(Unidades[UNIDADES],ROW(A13)),"")</f>
        <v>0</v>
      </c>
      <c r="B17" s="60"/>
      <c r="C17" s="55"/>
      <c r="D17" s="55"/>
      <c r="E17" s="55"/>
      <c r="F17" s="55"/>
      <c r="G17" s="55"/>
      <c r="H17" s="56"/>
      <c r="I17" s="60"/>
      <c r="J17" s="55"/>
      <c r="K17" s="55"/>
      <c r="L17" s="55"/>
      <c r="M17" s="55"/>
      <c r="N17" s="55"/>
      <c r="O17" s="56"/>
      <c r="P17" s="60"/>
      <c r="Q17" s="55"/>
      <c r="R17" s="55"/>
      <c r="S17" s="55"/>
      <c r="T17" s="55"/>
      <c r="U17" s="55"/>
      <c r="V17" s="56"/>
      <c r="W17" s="60"/>
      <c r="X17" s="55"/>
      <c r="Y17" s="55"/>
      <c r="Z17" s="55"/>
      <c r="AA17" s="55"/>
      <c r="AB17" s="55"/>
      <c r="AC17" s="56"/>
      <c r="AD17" s="60"/>
      <c r="AE17" s="55"/>
      <c r="AF17" s="55"/>
      <c r="AG17" s="55"/>
      <c r="AH17" s="55"/>
      <c r="AI17" s="55"/>
      <c r="AJ17" s="56"/>
      <c r="AK17" s="60"/>
      <c r="AL17" s="55"/>
      <c r="AM17" s="55"/>
      <c r="AN17" s="55"/>
      <c r="AO17" s="55"/>
      <c r="AP17" s="55"/>
      <c r="AQ17" s="56"/>
      <c r="AR17" s="61">
        <f t="shared" si="0"/>
        <v>0</v>
      </c>
      <c r="AS17" s="56"/>
    </row>
    <row r="18" spans="1:45" ht="12">
      <c r="A18" s="48" cm="1">
        <f t="array" ref="A18">IFERROR(INDEX(Unidades[UNIDADES],ROW(A14)),"")</f>
        <v>0</v>
      </c>
      <c r="B18" s="60"/>
      <c r="C18" s="55"/>
      <c r="D18" s="55"/>
      <c r="E18" s="55"/>
      <c r="F18" s="55"/>
      <c r="G18" s="55"/>
      <c r="H18" s="56"/>
      <c r="I18" s="60"/>
      <c r="J18" s="55"/>
      <c r="K18" s="55"/>
      <c r="L18" s="55"/>
      <c r="M18" s="55"/>
      <c r="N18" s="55"/>
      <c r="O18" s="56"/>
      <c r="P18" s="60"/>
      <c r="Q18" s="55"/>
      <c r="R18" s="55"/>
      <c r="S18" s="55"/>
      <c r="T18" s="55"/>
      <c r="U18" s="55"/>
      <c r="V18" s="56"/>
      <c r="W18" s="60"/>
      <c r="X18" s="55"/>
      <c r="Y18" s="55"/>
      <c r="Z18" s="55"/>
      <c r="AA18" s="55"/>
      <c r="AB18" s="55"/>
      <c r="AC18" s="56"/>
      <c r="AD18" s="60"/>
      <c r="AE18" s="55"/>
      <c r="AF18" s="55"/>
      <c r="AG18" s="55"/>
      <c r="AH18" s="55"/>
      <c r="AI18" s="55"/>
      <c r="AJ18" s="56"/>
      <c r="AK18" s="60"/>
      <c r="AL18" s="55"/>
      <c r="AM18" s="55"/>
      <c r="AN18" s="55"/>
      <c r="AO18" s="55"/>
      <c r="AP18" s="55"/>
      <c r="AQ18" s="56"/>
      <c r="AR18" s="61">
        <f t="shared" si="0"/>
        <v>0</v>
      </c>
      <c r="AS18" s="59"/>
    </row>
    <row r="19" spans="1:45" ht="12">
      <c r="A19" s="48" cm="1">
        <f t="array" ref="A19">IFERROR(INDEX(Unidades[UNIDADES],ROW(A15)),"")</f>
        <v>0</v>
      </c>
      <c r="B19" s="60"/>
      <c r="C19" s="55"/>
      <c r="D19" s="55"/>
      <c r="E19" s="55"/>
      <c r="F19" s="55"/>
      <c r="G19" s="55"/>
      <c r="H19" s="56"/>
      <c r="I19" s="60"/>
      <c r="J19" s="55"/>
      <c r="K19" s="55"/>
      <c r="L19" s="55"/>
      <c r="M19" s="55"/>
      <c r="N19" s="55"/>
      <c r="O19" s="56"/>
      <c r="P19" s="60"/>
      <c r="Q19" s="55"/>
      <c r="R19" s="55"/>
      <c r="S19" s="55"/>
      <c r="T19" s="55"/>
      <c r="U19" s="55"/>
      <c r="V19" s="56"/>
      <c r="W19" s="60"/>
      <c r="X19" s="55"/>
      <c r="Y19" s="55"/>
      <c r="Z19" s="55"/>
      <c r="AA19" s="55"/>
      <c r="AB19" s="55"/>
      <c r="AC19" s="56"/>
      <c r="AD19" s="60"/>
      <c r="AE19" s="55"/>
      <c r="AF19" s="55"/>
      <c r="AG19" s="55"/>
      <c r="AH19" s="55"/>
      <c r="AI19" s="55"/>
      <c r="AJ19" s="56"/>
      <c r="AK19" s="60"/>
      <c r="AL19" s="55"/>
      <c r="AM19" s="55"/>
      <c r="AN19" s="55"/>
      <c r="AO19" s="55"/>
      <c r="AP19" s="55"/>
      <c r="AQ19" s="56"/>
      <c r="AR19" s="61">
        <f t="shared" si="0"/>
        <v>0</v>
      </c>
      <c r="AS19" s="59"/>
    </row>
    <row r="20" spans="1:45" ht="12">
      <c r="A20" s="48" cm="1">
        <f t="array" ref="A20">IFERROR(INDEX(Unidades[UNIDADES],ROW(A16)),"")</f>
        <v>0</v>
      </c>
      <c r="B20" s="60"/>
      <c r="C20" s="55"/>
      <c r="D20" s="55"/>
      <c r="E20" s="55"/>
      <c r="F20" s="55"/>
      <c r="G20" s="55"/>
      <c r="H20" s="56"/>
      <c r="I20" s="60"/>
      <c r="J20" s="55"/>
      <c r="K20" s="55"/>
      <c r="L20" s="55"/>
      <c r="M20" s="55"/>
      <c r="N20" s="55"/>
      <c r="O20" s="55"/>
      <c r="P20" s="60"/>
      <c r="Q20" s="55"/>
      <c r="R20" s="55"/>
      <c r="S20" s="55"/>
      <c r="T20" s="55"/>
      <c r="U20" s="55"/>
      <c r="V20" s="56"/>
      <c r="W20" s="60"/>
      <c r="X20" s="55"/>
      <c r="Y20" s="55"/>
      <c r="Z20" s="55"/>
      <c r="AA20" s="55"/>
      <c r="AB20" s="55"/>
      <c r="AC20" s="56"/>
      <c r="AD20" s="60"/>
      <c r="AE20" s="55"/>
      <c r="AF20" s="55"/>
      <c r="AG20" s="55"/>
      <c r="AH20" s="55"/>
      <c r="AI20" s="55"/>
      <c r="AJ20" s="56"/>
      <c r="AK20" s="60"/>
      <c r="AL20" s="55"/>
      <c r="AM20" s="55"/>
      <c r="AN20" s="55"/>
      <c r="AO20" s="55"/>
      <c r="AP20" s="55"/>
      <c r="AQ20" s="56"/>
      <c r="AR20" s="61">
        <f>SUM(C20:H20,J20:O20,Q20:V20,X20:AC20,AE20:AJ20,AL20:AQ20)</f>
        <v>0</v>
      </c>
      <c r="AS20" s="59"/>
    </row>
    <row r="21" spans="1:45" ht="13.5" customHeight="1">
      <c r="A21" s="87" t="s">
        <v>84</v>
      </c>
      <c r="B21" s="60"/>
      <c r="C21" s="83">
        <f t="shared" ref="C21:AQ21" si="1">SUM(C13:C17,C8:C12,C5:C7)</f>
        <v>20</v>
      </c>
      <c r="D21" s="83">
        <f t="shared" si="1"/>
        <v>5</v>
      </c>
      <c r="E21" s="83">
        <f t="shared" si="1"/>
        <v>35</v>
      </c>
      <c r="F21" s="83">
        <f t="shared" si="1"/>
        <v>5</v>
      </c>
      <c r="G21" s="83">
        <f t="shared" si="1"/>
        <v>10</v>
      </c>
      <c r="H21" s="84">
        <f t="shared" si="1"/>
        <v>0</v>
      </c>
      <c r="I21" s="60"/>
      <c r="J21" s="83">
        <f t="shared" si="1"/>
        <v>25</v>
      </c>
      <c r="K21" s="83">
        <f t="shared" si="1"/>
        <v>20</v>
      </c>
      <c r="L21" s="83">
        <f t="shared" si="1"/>
        <v>30</v>
      </c>
      <c r="M21" s="83">
        <f t="shared" si="1"/>
        <v>10</v>
      </c>
      <c r="N21" s="83">
        <f t="shared" si="1"/>
        <v>10</v>
      </c>
      <c r="O21" s="84">
        <f t="shared" si="1"/>
        <v>0</v>
      </c>
      <c r="P21" s="60"/>
      <c r="Q21" s="83">
        <f t="shared" si="1"/>
        <v>15</v>
      </c>
      <c r="R21" s="83">
        <f t="shared" si="1"/>
        <v>0</v>
      </c>
      <c r="S21" s="83">
        <f t="shared" si="1"/>
        <v>10</v>
      </c>
      <c r="T21" s="83">
        <f t="shared" si="1"/>
        <v>5</v>
      </c>
      <c r="U21" s="83">
        <f t="shared" si="1"/>
        <v>10</v>
      </c>
      <c r="V21" s="84">
        <f t="shared" si="1"/>
        <v>0</v>
      </c>
      <c r="W21" s="60"/>
      <c r="X21" s="83">
        <f t="shared" si="1"/>
        <v>15</v>
      </c>
      <c r="Y21" s="83">
        <f t="shared" si="1"/>
        <v>15</v>
      </c>
      <c r="Z21" s="83">
        <f t="shared" si="1"/>
        <v>10</v>
      </c>
      <c r="AA21" s="83">
        <f t="shared" si="1"/>
        <v>5</v>
      </c>
      <c r="AB21" s="83">
        <f t="shared" si="1"/>
        <v>5</v>
      </c>
      <c r="AC21" s="84">
        <f t="shared" si="1"/>
        <v>0</v>
      </c>
      <c r="AD21" s="60"/>
      <c r="AE21" s="83">
        <f t="shared" si="1"/>
        <v>5</v>
      </c>
      <c r="AF21" s="83">
        <f t="shared" si="1"/>
        <v>10</v>
      </c>
      <c r="AG21" s="83">
        <f t="shared" si="1"/>
        <v>5</v>
      </c>
      <c r="AH21" s="83">
        <f t="shared" si="1"/>
        <v>15</v>
      </c>
      <c r="AI21" s="83">
        <f t="shared" si="1"/>
        <v>0</v>
      </c>
      <c r="AJ21" s="84">
        <f t="shared" si="1"/>
        <v>0</v>
      </c>
      <c r="AK21" s="60"/>
      <c r="AL21" s="83">
        <f t="shared" si="1"/>
        <v>5</v>
      </c>
      <c r="AM21" s="83">
        <f t="shared" si="1"/>
        <v>0</v>
      </c>
      <c r="AN21" s="83">
        <f t="shared" si="1"/>
        <v>0</v>
      </c>
      <c r="AO21" s="83">
        <f t="shared" si="1"/>
        <v>0</v>
      </c>
      <c r="AP21" s="83">
        <f t="shared" si="1"/>
        <v>0</v>
      </c>
      <c r="AQ21" s="85">
        <f t="shared" si="1"/>
        <v>0</v>
      </c>
      <c r="AR21" s="285">
        <f>SUM(C21:AQ21)</f>
        <v>300</v>
      </c>
      <c r="AS21" s="285"/>
    </row>
    <row r="22" spans="1:45" ht="13.5" customHeight="1" thickBot="1">
      <c r="A22" s="87" t="s">
        <v>85</v>
      </c>
      <c r="B22" s="60"/>
      <c r="C22" s="86">
        <f>IFERROR(C21/$AR$21,)</f>
        <v>6.6666666666666666E-2</v>
      </c>
      <c r="D22" s="86">
        <f t="shared" ref="D22:AQ22" si="2">IFERROR(D21/$AR$21,)</f>
        <v>1.6666666666666666E-2</v>
      </c>
      <c r="E22" s="86">
        <f t="shared" si="2"/>
        <v>0.11666666666666667</v>
      </c>
      <c r="F22" s="86">
        <f t="shared" si="2"/>
        <v>1.6666666666666666E-2</v>
      </c>
      <c r="G22" s="86">
        <f t="shared" si="2"/>
        <v>3.3333333333333333E-2</v>
      </c>
      <c r="H22" s="86">
        <f t="shared" si="2"/>
        <v>0</v>
      </c>
      <c r="I22" s="60"/>
      <c r="J22" s="86">
        <f t="shared" si="2"/>
        <v>8.3333333333333329E-2</v>
      </c>
      <c r="K22" s="86">
        <f t="shared" si="2"/>
        <v>6.6666666666666666E-2</v>
      </c>
      <c r="L22" s="86">
        <f t="shared" si="2"/>
        <v>0.1</v>
      </c>
      <c r="M22" s="86">
        <f t="shared" si="2"/>
        <v>3.3333333333333333E-2</v>
      </c>
      <c r="N22" s="86">
        <f t="shared" si="2"/>
        <v>3.3333333333333333E-2</v>
      </c>
      <c r="O22" s="86">
        <f t="shared" si="2"/>
        <v>0</v>
      </c>
      <c r="P22" s="60"/>
      <c r="Q22" s="86">
        <f t="shared" si="2"/>
        <v>0.05</v>
      </c>
      <c r="R22" s="86">
        <f t="shared" si="2"/>
        <v>0</v>
      </c>
      <c r="S22" s="86">
        <f t="shared" si="2"/>
        <v>3.3333333333333333E-2</v>
      </c>
      <c r="T22" s="86">
        <f t="shared" si="2"/>
        <v>1.6666666666666666E-2</v>
      </c>
      <c r="U22" s="86">
        <f t="shared" si="2"/>
        <v>3.3333333333333333E-2</v>
      </c>
      <c r="V22" s="86">
        <f t="shared" si="2"/>
        <v>0</v>
      </c>
      <c r="W22" s="60"/>
      <c r="X22" s="86">
        <f t="shared" si="2"/>
        <v>0.05</v>
      </c>
      <c r="Y22" s="86">
        <f t="shared" si="2"/>
        <v>0.05</v>
      </c>
      <c r="Z22" s="86">
        <f t="shared" si="2"/>
        <v>3.3333333333333333E-2</v>
      </c>
      <c r="AA22" s="86">
        <f t="shared" si="2"/>
        <v>1.6666666666666666E-2</v>
      </c>
      <c r="AB22" s="86">
        <f t="shared" si="2"/>
        <v>1.6666666666666666E-2</v>
      </c>
      <c r="AC22" s="86">
        <f t="shared" si="2"/>
        <v>0</v>
      </c>
      <c r="AD22" s="60"/>
      <c r="AE22" s="86">
        <f t="shared" si="2"/>
        <v>1.6666666666666666E-2</v>
      </c>
      <c r="AF22" s="86">
        <f t="shared" si="2"/>
        <v>3.3333333333333333E-2</v>
      </c>
      <c r="AG22" s="86">
        <f t="shared" si="2"/>
        <v>1.6666666666666666E-2</v>
      </c>
      <c r="AH22" s="86">
        <f t="shared" si="2"/>
        <v>0.05</v>
      </c>
      <c r="AI22" s="86">
        <f t="shared" si="2"/>
        <v>0</v>
      </c>
      <c r="AJ22" s="86">
        <f t="shared" si="2"/>
        <v>0</v>
      </c>
      <c r="AK22" s="60"/>
      <c r="AL22" s="86">
        <f t="shared" si="2"/>
        <v>1.6666666666666666E-2</v>
      </c>
      <c r="AM22" s="86">
        <f t="shared" si="2"/>
        <v>0</v>
      </c>
      <c r="AN22" s="86">
        <f t="shared" si="2"/>
        <v>0</v>
      </c>
      <c r="AO22" s="86">
        <f t="shared" si="2"/>
        <v>0</v>
      </c>
      <c r="AP22" s="86">
        <f t="shared" si="2"/>
        <v>0</v>
      </c>
      <c r="AQ22" s="86">
        <f t="shared" si="2"/>
        <v>0</v>
      </c>
      <c r="AR22" s="286">
        <f>SUM(C22:AQ22)</f>
        <v>1.0000000000000004</v>
      </c>
      <c r="AS22" s="286"/>
    </row>
    <row r="23" spans="1:45" ht="13.5" customHeight="1" thickBot="1">
      <c r="A23" s="279" t="s">
        <v>86</v>
      </c>
      <c r="B23" s="280"/>
      <c r="C23" s="281">
        <f>SUM(C22:H22)</f>
        <v>0.25</v>
      </c>
      <c r="D23" s="282"/>
      <c r="E23" s="282"/>
      <c r="F23" s="282"/>
      <c r="G23" s="282"/>
      <c r="H23" s="282"/>
      <c r="I23" s="282">
        <f>SUM(I22:O22)</f>
        <v>0.31666666666666665</v>
      </c>
      <c r="J23" s="282"/>
      <c r="K23" s="282"/>
      <c r="L23" s="282"/>
      <c r="M23" s="282"/>
      <c r="N23" s="282"/>
      <c r="O23" s="282"/>
      <c r="P23" s="282">
        <f>SUM(P22:V22)</f>
        <v>0.13333333333333333</v>
      </c>
      <c r="Q23" s="282"/>
      <c r="R23" s="282"/>
      <c r="S23" s="282"/>
      <c r="T23" s="282"/>
      <c r="U23" s="282"/>
      <c r="V23" s="282"/>
      <c r="W23" s="282">
        <f>SUM(W22:AC22)</f>
        <v>0.16666666666666666</v>
      </c>
      <c r="X23" s="282"/>
      <c r="Y23" s="282"/>
      <c r="Z23" s="282"/>
      <c r="AA23" s="282"/>
      <c r="AB23" s="282"/>
      <c r="AC23" s="282"/>
      <c r="AD23" s="282">
        <f>SUM(AD22:AJ22)</f>
        <v>0.11666666666666667</v>
      </c>
      <c r="AE23" s="282"/>
      <c r="AF23" s="282"/>
      <c r="AG23" s="282"/>
      <c r="AH23" s="282"/>
      <c r="AI23" s="282"/>
      <c r="AJ23" s="282"/>
      <c r="AK23" s="282">
        <f>SUM(AK22:AQ22)</f>
        <v>1.6666666666666666E-2</v>
      </c>
      <c r="AL23" s="282"/>
      <c r="AM23" s="282"/>
      <c r="AN23" s="282"/>
      <c r="AO23" s="282"/>
      <c r="AP23" s="282"/>
      <c r="AQ23" s="283"/>
      <c r="AR23" s="286">
        <f>SUM(C23:AQ23)</f>
        <v>1</v>
      </c>
      <c r="AS23" s="286"/>
    </row>
    <row r="24" spans="1:45" ht="13.5" customHeight="1"/>
    <row r="25" spans="1:45" ht="13.5" customHeight="1"/>
    <row r="26" spans="1:45" ht="13.5" customHeight="1"/>
  </sheetData>
  <sheetProtection formatCells="0" formatColumns="0" formatRows="0"/>
  <mergeCells count="19"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  <mergeCell ref="AT13:AT16"/>
    <mergeCell ref="A23:B23"/>
    <mergeCell ref="C23:H23"/>
    <mergeCell ref="I23:O23"/>
    <mergeCell ref="P23:V23"/>
    <mergeCell ref="W23:AC23"/>
    <mergeCell ref="AD23:AJ23"/>
    <mergeCell ref="AK23:AQ23"/>
  </mergeCells>
  <phoneticPr fontId="11" type="noConversion"/>
  <conditionalFormatting sqref="C5:H20">
    <cfRule type="cellIs" dxfId="131" priority="6" operator="greaterThan">
      <formula>0</formula>
    </cfRule>
  </conditionalFormatting>
  <conditionalFormatting sqref="C21:H21 J21:O21 Q21:V21 X21:AC21 AE21:AJ21 AL21:AQ22 C22:AK22">
    <cfRule type="cellIs" dxfId="130" priority="7" operator="equal">
      <formula>0</formula>
    </cfRule>
  </conditionalFormatting>
  <conditionalFormatting sqref="J4:O20">
    <cfRule type="cellIs" dxfId="129" priority="5" operator="greaterThan">
      <formula>0</formula>
    </cfRule>
  </conditionalFormatting>
  <conditionalFormatting sqref="Q5:V20">
    <cfRule type="cellIs" dxfId="128" priority="4" operator="greaterThan">
      <formula>0</formula>
    </cfRule>
  </conditionalFormatting>
  <conditionalFormatting sqref="X5:AC20">
    <cfRule type="cellIs" dxfId="127" priority="3" operator="greaterThan">
      <formula>0</formula>
    </cfRule>
  </conditionalFormatting>
  <conditionalFormatting sqref="AE5:AJ20">
    <cfRule type="cellIs" dxfId="126" priority="2" operator="greaterThan">
      <formula>0</formula>
    </cfRule>
  </conditionalFormatting>
  <conditionalFormatting sqref="AL5:AQ20">
    <cfRule type="cellIs" dxfId="125" priority="1" operator="greaterThan">
      <formula>0</formula>
    </cfRule>
  </conditionalFormatting>
  <conditionalFormatting sqref="AR5:AR20">
    <cfRule type="cellIs" dxfId="124" priority="9" operator="lessThan">
      <formula>100</formula>
    </cfRule>
  </conditionalFormatting>
  <conditionalFormatting sqref="AR22:AR23">
    <cfRule type="cellIs" dxfId="123" priority="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3"/>
  <sheetViews>
    <sheetView tabSelected="1" workbookViewId="0">
      <selection activeCell="J5" sqref="J5"/>
    </sheetView>
  </sheetViews>
  <sheetFormatPr baseColWidth="10" defaultColWidth="11.44140625" defaultRowHeight="14.4"/>
  <cols>
    <col min="1" max="1" width="15.44140625" customWidth="1"/>
    <col min="2" max="2" width="27.5546875" bestFit="1" customWidth="1"/>
    <col min="9" max="9" width="5.44140625" customWidth="1"/>
    <col min="10" max="10" width="29.88671875" customWidth="1"/>
    <col min="11" max="11" width="14.33203125" customWidth="1"/>
    <col min="15" max="15" width="20.33203125" bestFit="1" customWidth="1"/>
    <col min="19" max="19" width="19.77734375" bestFit="1" customWidth="1"/>
    <col min="24" max="24" width="129.21875" bestFit="1" customWidth="1"/>
  </cols>
  <sheetData>
    <row r="1" spans="1:53">
      <c r="BA1" s="88" t="s">
        <v>87</v>
      </c>
    </row>
    <row r="2" spans="1:53" ht="15" customHeight="1">
      <c r="A2" s="294" t="s">
        <v>88</v>
      </c>
      <c r="B2" s="294"/>
      <c r="BA2" s="88" t="s">
        <v>87</v>
      </c>
    </row>
    <row r="3" spans="1:53" ht="15" customHeight="1">
      <c r="A3" s="294"/>
      <c r="B3" s="294"/>
      <c r="BA3" s="88" t="s">
        <v>87</v>
      </c>
    </row>
    <row r="4" spans="1:53" ht="24" thickBot="1">
      <c r="A4" s="148" t="s">
        <v>144</v>
      </c>
      <c r="B4" s="148" t="s">
        <v>163</v>
      </c>
      <c r="I4" s="163" t="s">
        <v>144</v>
      </c>
      <c r="J4" s="164" t="s">
        <v>80</v>
      </c>
      <c r="K4" s="160" t="s">
        <v>89</v>
      </c>
      <c r="N4" s="292" t="s">
        <v>90</v>
      </c>
      <c r="O4" s="293"/>
      <c r="R4" s="317" t="s">
        <v>144</v>
      </c>
      <c r="S4" s="318" t="s">
        <v>164</v>
      </c>
      <c r="V4" s="319" t="s">
        <v>164</v>
      </c>
      <c r="W4" s="320" t="s">
        <v>165</v>
      </c>
      <c r="X4" s="320"/>
      <c r="BA4" s="88" t="s">
        <v>87</v>
      </c>
    </row>
    <row r="5" spans="1:53" ht="15.75" customHeight="1">
      <c r="A5" s="5">
        <v>1</v>
      </c>
      <c r="B5" s="168" t="s">
        <v>91</v>
      </c>
      <c r="I5" s="161" t="s">
        <v>141</v>
      </c>
      <c r="J5" s="31" t="s">
        <v>0</v>
      </c>
      <c r="K5" s="162" t="s">
        <v>92</v>
      </c>
      <c r="N5" s="74" t="s">
        <v>93</v>
      </c>
      <c r="O5" s="8" t="s">
        <v>94</v>
      </c>
      <c r="R5" s="321">
        <v>1</v>
      </c>
      <c r="S5" s="322" t="s">
        <v>166</v>
      </c>
      <c r="U5" s="29" t="s">
        <v>95</v>
      </c>
      <c r="V5" s="323">
        <v>1</v>
      </c>
      <c r="W5" s="324" t="s">
        <v>7</v>
      </c>
      <c r="X5" s="325" t="s">
        <v>167</v>
      </c>
      <c r="BA5" s="88" t="s">
        <v>87</v>
      </c>
    </row>
    <row r="6" spans="1:53" ht="15" thickBot="1">
      <c r="A6" s="5">
        <v>2</v>
      </c>
      <c r="B6" s="168" t="s">
        <v>96</v>
      </c>
      <c r="H6" s="30"/>
      <c r="I6" s="161" t="s">
        <v>142</v>
      </c>
      <c r="J6" s="31" t="s">
        <v>162</v>
      </c>
      <c r="K6" s="162" t="s">
        <v>97</v>
      </c>
      <c r="N6" s="74" t="s">
        <v>82</v>
      </c>
      <c r="O6" s="8" t="s">
        <v>98</v>
      </c>
      <c r="R6" s="321">
        <v>2</v>
      </c>
      <c r="S6" s="322" t="s">
        <v>168</v>
      </c>
      <c r="U6" s="29" t="s">
        <v>92</v>
      </c>
      <c r="V6" s="326"/>
      <c r="W6" s="327" t="s">
        <v>8</v>
      </c>
      <c r="X6" s="328" t="s">
        <v>169</v>
      </c>
      <c r="BA6" s="88" t="s">
        <v>87</v>
      </c>
    </row>
    <row r="7" spans="1:53">
      <c r="A7" s="5">
        <v>3</v>
      </c>
      <c r="B7" s="168" t="s">
        <v>99</v>
      </c>
      <c r="I7" s="161" t="s">
        <v>143</v>
      </c>
      <c r="J7" s="31" t="s">
        <v>73</v>
      </c>
      <c r="K7" s="162" t="s">
        <v>100</v>
      </c>
      <c r="N7" s="74" t="s">
        <v>83</v>
      </c>
      <c r="O7" s="8" t="s">
        <v>101</v>
      </c>
      <c r="R7" s="321">
        <v>3</v>
      </c>
      <c r="S7" s="322" t="s">
        <v>170</v>
      </c>
      <c r="U7" s="29" t="s">
        <v>97</v>
      </c>
      <c r="V7" s="326"/>
      <c r="W7" s="324" t="s">
        <v>9</v>
      </c>
      <c r="X7" s="328" t="s">
        <v>171</v>
      </c>
      <c r="BA7" s="88" t="s">
        <v>87</v>
      </c>
    </row>
    <row r="8" spans="1:53" ht="15" thickBot="1">
      <c r="A8" s="5">
        <v>4</v>
      </c>
      <c r="B8" s="168" t="s">
        <v>102</v>
      </c>
      <c r="I8" s="161"/>
      <c r="J8" s="31"/>
      <c r="K8" s="162"/>
      <c r="N8" s="74" t="s">
        <v>103</v>
      </c>
      <c r="O8" s="8" t="s">
        <v>104</v>
      </c>
      <c r="R8" s="321">
        <v>4</v>
      </c>
      <c r="S8" s="322" t="s">
        <v>172</v>
      </c>
      <c r="U8" s="29" t="s">
        <v>100</v>
      </c>
      <c r="V8" s="326"/>
      <c r="W8" s="327" t="s">
        <v>10</v>
      </c>
      <c r="X8" s="328" t="s">
        <v>173</v>
      </c>
      <c r="BA8" s="88" t="s">
        <v>87</v>
      </c>
    </row>
    <row r="9" spans="1:53">
      <c r="A9" s="5">
        <v>5</v>
      </c>
      <c r="B9" s="168" t="s">
        <v>105</v>
      </c>
      <c r="I9" s="161"/>
      <c r="J9" s="31"/>
      <c r="K9" s="162"/>
      <c r="N9" s="74" t="s">
        <v>106</v>
      </c>
      <c r="O9" s="8" t="s">
        <v>107</v>
      </c>
      <c r="R9" s="321">
        <v>5</v>
      </c>
      <c r="S9" s="322" t="s">
        <v>174</v>
      </c>
      <c r="V9" s="326"/>
      <c r="W9" s="324" t="s">
        <v>11</v>
      </c>
      <c r="X9" s="328" t="s">
        <v>175</v>
      </c>
      <c r="BA9" s="88" t="s">
        <v>87</v>
      </c>
    </row>
    <row r="10" spans="1:53" ht="15" thickBot="1">
      <c r="A10" s="5">
        <v>6</v>
      </c>
      <c r="B10" s="168" t="s">
        <v>108</v>
      </c>
      <c r="H10" s="30"/>
      <c r="I10" s="161"/>
      <c r="J10" s="31"/>
      <c r="K10" s="162"/>
      <c r="R10" s="329">
        <v>6</v>
      </c>
      <c r="S10" s="330" t="s">
        <v>176</v>
      </c>
      <c r="V10" s="326"/>
      <c r="W10" s="327" t="s">
        <v>12</v>
      </c>
      <c r="X10" s="328" t="s">
        <v>175</v>
      </c>
      <c r="BA10" s="88" t="s">
        <v>87</v>
      </c>
    </row>
    <row r="11" spans="1:53">
      <c r="A11" s="5">
        <v>7</v>
      </c>
      <c r="B11" s="168" t="s">
        <v>109</v>
      </c>
      <c r="I11" s="161"/>
      <c r="J11" s="31"/>
      <c r="K11" s="162"/>
      <c r="V11" s="326"/>
      <c r="W11" s="324" t="s">
        <v>196</v>
      </c>
      <c r="X11" s="331" t="s">
        <v>177</v>
      </c>
      <c r="BA11" s="88" t="s">
        <v>87</v>
      </c>
    </row>
    <row r="12" spans="1:53" ht="15" thickBot="1">
      <c r="A12" s="5">
        <v>8</v>
      </c>
      <c r="B12" s="168" t="s">
        <v>110</v>
      </c>
      <c r="I12" s="161"/>
      <c r="J12" s="31"/>
      <c r="K12" s="162"/>
      <c r="V12" s="326"/>
      <c r="W12" s="327" t="s">
        <v>197</v>
      </c>
      <c r="X12" s="331"/>
      <c r="BA12" s="88" t="s">
        <v>87</v>
      </c>
    </row>
    <row r="13" spans="1:53">
      <c r="A13" s="5">
        <v>9</v>
      </c>
      <c r="B13" s="168" t="s">
        <v>111</v>
      </c>
      <c r="H13" s="30"/>
      <c r="I13" s="161"/>
      <c r="J13" s="31"/>
      <c r="K13" s="162"/>
      <c r="V13" s="326"/>
      <c r="W13" s="324" t="s">
        <v>198</v>
      </c>
      <c r="X13" s="331"/>
      <c r="BA13" s="88" t="s">
        <v>87</v>
      </c>
    </row>
    <row r="14" spans="1:53" ht="15" thickBot="1">
      <c r="A14" s="5">
        <v>10</v>
      </c>
      <c r="B14" s="168" t="s">
        <v>112</v>
      </c>
      <c r="I14" s="161"/>
      <c r="J14" s="31"/>
      <c r="K14" s="162"/>
      <c r="V14" s="326"/>
      <c r="W14" s="327" t="s">
        <v>199</v>
      </c>
      <c r="X14" s="332"/>
      <c r="BA14" s="88" t="s">
        <v>87</v>
      </c>
    </row>
    <row r="15" spans="1:53">
      <c r="A15" s="5">
        <v>11</v>
      </c>
      <c r="B15" s="168" t="s">
        <v>113</v>
      </c>
      <c r="I15" s="161"/>
      <c r="J15" s="31"/>
      <c r="K15" s="162"/>
      <c r="V15" s="326"/>
      <c r="W15" s="324" t="s">
        <v>200</v>
      </c>
      <c r="X15" s="332"/>
      <c r="BA15" s="88" t="s">
        <v>87</v>
      </c>
    </row>
    <row r="16" spans="1:53" ht="15" thickBot="1">
      <c r="A16" s="5">
        <v>12</v>
      </c>
      <c r="B16" s="168" t="s">
        <v>114</v>
      </c>
      <c r="I16" s="161"/>
      <c r="J16" s="31"/>
      <c r="K16" s="162"/>
      <c r="V16" s="326"/>
      <c r="W16" s="327" t="s">
        <v>201</v>
      </c>
      <c r="X16" s="332"/>
      <c r="BA16" s="88" t="s">
        <v>87</v>
      </c>
    </row>
    <row r="17" spans="1:53" ht="15" thickBot="1">
      <c r="A17" s="5">
        <v>13</v>
      </c>
      <c r="B17" s="168" t="s">
        <v>115</v>
      </c>
      <c r="I17" s="161"/>
      <c r="J17" s="31"/>
      <c r="K17" s="162"/>
      <c r="V17" s="333"/>
      <c r="W17" s="324" t="s">
        <v>202</v>
      </c>
      <c r="X17" s="334"/>
      <c r="BA17" s="88" t="s">
        <v>87</v>
      </c>
    </row>
    <row r="18" spans="1:53">
      <c r="A18" s="5">
        <v>14</v>
      </c>
      <c r="B18" s="168" t="s">
        <v>116</v>
      </c>
      <c r="I18" s="161"/>
      <c r="J18" s="31"/>
      <c r="K18" s="162"/>
      <c r="V18" s="323">
        <v>2</v>
      </c>
      <c r="W18" s="324" t="s">
        <v>13</v>
      </c>
      <c r="X18" s="325" t="s">
        <v>178</v>
      </c>
      <c r="BA18" s="88" t="s">
        <v>87</v>
      </c>
    </row>
    <row r="19" spans="1:53" ht="15" thickBot="1">
      <c r="A19" s="5">
        <v>15</v>
      </c>
      <c r="B19" s="168" t="s">
        <v>117</v>
      </c>
      <c r="I19" s="161"/>
      <c r="J19" s="31"/>
      <c r="K19" s="162"/>
      <c r="V19" s="326"/>
      <c r="W19" s="327" t="s">
        <v>14</v>
      </c>
      <c r="X19" s="328" t="s">
        <v>179</v>
      </c>
      <c r="BA19" s="88" t="s">
        <v>87</v>
      </c>
    </row>
    <row r="20" spans="1:53">
      <c r="A20" s="5">
        <v>16</v>
      </c>
      <c r="B20" s="168" t="s">
        <v>118</v>
      </c>
      <c r="I20" s="165"/>
      <c r="J20" s="166"/>
      <c r="K20" s="167"/>
      <c r="V20" s="326"/>
      <c r="W20" s="324" t="s">
        <v>15</v>
      </c>
      <c r="X20" s="328" t="s">
        <v>180</v>
      </c>
      <c r="BA20" s="88" t="s">
        <v>87</v>
      </c>
    </row>
    <row r="21" spans="1:53" ht="15" thickBot="1">
      <c r="A21" s="5">
        <v>17</v>
      </c>
      <c r="B21" s="168" t="s">
        <v>119</v>
      </c>
      <c r="V21" s="326"/>
      <c r="W21" s="327" t="s">
        <v>16</v>
      </c>
      <c r="X21" s="328" t="s">
        <v>181</v>
      </c>
      <c r="BA21" s="88" t="s">
        <v>87</v>
      </c>
    </row>
    <row r="22" spans="1:53">
      <c r="A22" s="5">
        <v>18</v>
      </c>
      <c r="B22" s="168" t="s">
        <v>120</v>
      </c>
      <c r="V22" s="326"/>
      <c r="W22" s="324" t="s">
        <v>17</v>
      </c>
      <c r="X22" s="328" t="s">
        <v>182</v>
      </c>
      <c r="BA22" s="88" t="s">
        <v>87</v>
      </c>
    </row>
    <row r="23" spans="1:53" ht="15" thickBot="1">
      <c r="A23" s="5">
        <v>19</v>
      </c>
      <c r="B23" s="168" t="s">
        <v>121</v>
      </c>
      <c r="V23" s="326"/>
      <c r="W23" s="327" t="s">
        <v>18</v>
      </c>
      <c r="X23" s="328" t="s">
        <v>183</v>
      </c>
      <c r="BA23" s="88" t="s">
        <v>87</v>
      </c>
    </row>
    <row r="24" spans="1:53">
      <c r="A24" s="5">
        <v>20</v>
      </c>
      <c r="B24" s="168" t="s">
        <v>122</v>
      </c>
      <c r="V24" s="326"/>
      <c r="W24" s="324" t="s">
        <v>203</v>
      </c>
      <c r="X24" s="331" t="s">
        <v>184</v>
      </c>
      <c r="BA24" s="88" t="s">
        <v>87</v>
      </c>
    </row>
    <row r="25" spans="1:53" ht="15" thickBot="1">
      <c r="A25" s="5">
        <v>21</v>
      </c>
      <c r="B25" s="168" t="s">
        <v>123</v>
      </c>
      <c r="V25" s="326"/>
      <c r="W25" s="327" t="s">
        <v>204</v>
      </c>
      <c r="X25" s="331" t="s">
        <v>185</v>
      </c>
      <c r="BA25" s="88" t="s">
        <v>87</v>
      </c>
    </row>
    <row r="26" spans="1:53">
      <c r="A26" s="5">
        <v>22</v>
      </c>
      <c r="B26" s="168" t="s">
        <v>124</v>
      </c>
      <c r="V26" s="326"/>
      <c r="W26" s="324" t="s">
        <v>205</v>
      </c>
      <c r="X26" s="331" t="s">
        <v>186</v>
      </c>
      <c r="BA26" s="88" t="s">
        <v>87</v>
      </c>
    </row>
    <row r="27" spans="1:53" ht="15" thickBot="1">
      <c r="A27" s="5">
        <v>23</v>
      </c>
      <c r="B27" s="168" t="s">
        <v>125</v>
      </c>
      <c r="V27" s="326"/>
      <c r="W27" s="327" t="s">
        <v>206</v>
      </c>
      <c r="X27" s="332"/>
      <c r="BA27" s="88" t="s">
        <v>87</v>
      </c>
    </row>
    <row r="28" spans="1:53">
      <c r="A28" s="5">
        <v>24</v>
      </c>
      <c r="B28" s="168" t="s">
        <v>126</v>
      </c>
      <c r="V28" s="326"/>
      <c r="W28" s="324" t="s">
        <v>207</v>
      </c>
      <c r="X28" s="332"/>
      <c r="BA28" s="88" t="s">
        <v>87</v>
      </c>
    </row>
    <row r="29" spans="1:53" ht="15" thickBot="1">
      <c r="A29" s="5">
        <v>25</v>
      </c>
      <c r="B29" s="168" t="s">
        <v>127</v>
      </c>
      <c r="V29" s="326"/>
      <c r="W29" s="327" t="s">
        <v>208</v>
      </c>
      <c r="X29" s="332"/>
      <c r="BA29" s="88" t="s">
        <v>87</v>
      </c>
    </row>
    <row r="30" spans="1:53" ht="15" thickBot="1">
      <c r="A30" s="5">
        <v>26</v>
      </c>
      <c r="B30" s="168" t="s">
        <v>128</v>
      </c>
      <c r="V30" s="333"/>
      <c r="W30" s="324" t="s">
        <v>209</v>
      </c>
      <c r="X30" s="334"/>
      <c r="BA30" s="88" t="s">
        <v>87</v>
      </c>
    </row>
    <row r="31" spans="1:53">
      <c r="A31" s="5">
        <v>27</v>
      </c>
      <c r="B31" s="168" t="s">
        <v>129</v>
      </c>
      <c r="V31" s="323">
        <v>3</v>
      </c>
      <c r="W31" s="324" t="s">
        <v>19</v>
      </c>
      <c r="X31" s="325" t="s">
        <v>187</v>
      </c>
      <c r="BA31" s="88" t="s">
        <v>87</v>
      </c>
    </row>
    <row r="32" spans="1:53" ht="15" thickBot="1">
      <c r="A32" s="5">
        <v>28</v>
      </c>
      <c r="B32" s="168" t="s">
        <v>130</v>
      </c>
      <c r="V32" s="326"/>
      <c r="W32" s="327" t="s">
        <v>20</v>
      </c>
      <c r="X32" s="328" t="s">
        <v>188</v>
      </c>
      <c r="BA32" s="88" t="s">
        <v>87</v>
      </c>
    </row>
    <row r="33" spans="1:53">
      <c r="A33" s="5">
        <v>29</v>
      </c>
      <c r="B33" s="168" t="s">
        <v>131</v>
      </c>
      <c r="V33" s="326"/>
      <c r="W33" s="324" t="s">
        <v>21</v>
      </c>
      <c r="X33" s="328" t="s">
        <v>189</v>
      </c>
      <c r="BA33" s="88" t="s">
        <v>87</v>
      </c>
    </row>
    <row r="34" spans="1:53" ht="15" thickBot="1">
      <c r="A34" s="5">
        <v>30</v>
      </c>
      <c r="B34" s="168" t="s">
        <v>132</v>
      </c>
      <c r="V34" s="326"/>
      <c r="W34" s="327" t="s">
        <v>22</v>
      </c>
      <c r="X34" s="328" t="s">
        <v>190</v>
      </c>
      <c r="BA34" s="88" t="s">
        <v>87</v>
      </c>
    </row>
    <row r="35" spans="1:53">
      <c r="A35" s="5">
        <v>31</v>
      </c>
      <c r="B35" s="168" t="s">
        <v>133</v>
      </c>
      <c r="V35" s="326"/>
      <c r="W35" s="324" t="s">
        <v>23</v>
      </c>
      <c r="X35" s="328" t="s">
        <v>191</v>
      </c>
      <c r="BA35" s="88" t="s">
        <v>87</v>
      </c>
    </row>
    <row r="36" spans="1:53" ht="15" thickBot="1">
      <c r="A36" s="5">
        <v>32</v>
      </c>
      <c r="B36" s="168" t="s">
        <v>134</v>
      </c>
      <c r="V36" s="326"/>
      <c r="W36" s="327" t="s">
        <v>24</v>
      </c>
      <c r="X36" s="328" t="s">
        <v>192</v>
      </c>
      <c r="BA36" s="88" t="s">
        <v>87</v>
      </c>
    </row>
    <row r="37" spans="1:53">
      <c r="A37" s="5">
        <v>33</v>
      </c>
      <c r="B37" s="168" t="s">
        <v>135</v>
      </c>
      <c r="V37" s="326"/>
      <c r="W37" s="324" t="s">
        <v>210</v>
      </c>
      <c r="X37" s="331" t="s">
        <v>193</v>
      </c>
      <c r="BA37" s="88" t="s">
        <v>87</v>
      </c>
    </row>
    <row r="38" spans="1:53" ht="15" thickBot="1">
      <c r="A38" s="5">
        <v>34</v>
      </c>
      <c r="B38" s="168" t="s">
        <v>136</v>
      </c>
      <c r="V38" s="326"/>
      <c r="W38" s="327" t="s">
        <v>211</v>
      </c>
      <c r="X38" s="331" t="s">
        <v>194</v>
      </c>
      <c r="BA38" s="88" t="s">
        <v>87</v>
      </c>
    </row>
    <row r="39" spans="1:53">
      <c r="A39" s="5">
        <v>35</v>
      </c>
      <c r="B39" s="168" t="s">
        <v>137</v>
      </c>
      <c r="V39" s="326"/>
      <c r="W39" s="324" t="s">
        <v>212</v>
      </c>
      <c r="X39" s="331" t="s">
        <v>195</v>
      </c>
      <c r="BA39" s="88" t="s">
        <v>87</v>
      </c>
    </row>
    <row r="40" spans="1:53" ht="15" thickBot="1">
      <c r="A40" s="5">
        <v>36</v>
      </c>
      <c r="B40" s="168" t="s">
        <v>138</v>
      </c>
      <c r="V40" s="326"/>
      <c r="W40" s="327" t="s">
        <v>213</v>
      </c>
      <c r="X40" s="332"/>
      <c r="BA40" s="88" t="s">
        <v>87</v>
      </c>
    </row>
    <row r="41" spans="1:53">
      <c r="A41" s="169">
        <v>37</v>
      </c>
      <c r="B41" s="170" t="s">
        <v>139</v>
      </c>
      <c r="V41" s="326"/>
      <c r="W41" s="324" t="s">
        <v>214</v>
      </c>
      <c r="X41" s="332"/>
      <c r="BA41" s="88" t="s">
        <v>87</v>
      </c>
    </row>
    <row r="42" spans="1:53" ht="15" thickBot="1">
      <c r="V42" s="326"/>
      <c r="W42" s="327" t="s">
        <v>215</v>
      </c>
      <c r="X42" s="332"/>
      <c r="BA42" s="88" t="s">
        <v>87</v>
      </c>
    </row>
    <row r="43" spans="1:53" ht="15" thickBot="1">
      <c r="V43" s="333"/>
      <c r="W43" s="324" t="s">
        <v>216</v>
      </c>
      <c r="X43" s="334"/>
      <c r="BA43" s="88" t="s">
        <v>87</v>
      </c>
    </row>
    <row r="44" spans="1:53">
      <c r="V44" s="323">
        <v>4</v>
      </c>
      <c r="W44" s="324" t="s">
        <v>25</v>
      </c>
      <c r="X44" s="325" t="s">
        <v>187</v>
      </c>
    </row>
    <row r="45" spans="1:53" ht="15" thickBot="1">
      <c r="V45" s="326"/>
      <c r="W45" s="327" t="s">
        <v>26</v>
      </c>
      <c r="X45" s="328" t="s">
        <v>188</v>
      </c>
    </row>
    <row r="46" spans="1:53">
      <c r="V46" s="326"/>
      <c r="W46" s="324" t="s">
        <v>27</v>
      </c>
      <c r="X46" s="328" t="s">
        <v>189</v>
      </c>
    </row>
    <row r="47" spans="1:53" ht="15" thickBot="1">
      <c r="V47" s="326"/>
      <c r="W47" s="327" t="s">
        <v>28</v>
      </c>
      <c r="X47" s="328" t="s">
        <v>190</v>
      </c>
    </row>
    <row r="48" spans="1:53">
      <c r="J48" s="149" t="s">
        <v>144</v>
      </c>
      <c r="K48" s="150" t="s">
        <v>145</v>
      </c>
      <c r="L48" s="151" t="s">
        <v>89</v>
      </c>
      <c r="M48" s="150" t="s">
        <v>146</v>
      </c>
      <c r="V48" s="326"/>
      <c r="W48" s="324" t="s">
        <v>29</v>
      </c>
      <c r="X48" s="328" t="s">
        <v>191</v>
      </c>
    </row>
    <row r="49" spans="10:24" ht="15" thickBot="1">
      <c r="J49" s="152" t="s">
        <v>141</v>
      </c>
      <c r="K49" s="153" t="str" cm="1">
        <f t="array" ref="K49">IFERROR(
  INDEX(Unidades[UNIDADES],
    SMALL(
        IF(Unidades[EVALUACIÓN]="1ª", ROW(Unidades[EVALUACIÓN])-ROW(INDEX(Unidades[EVALUACIÓN],1,1))+1),
        ROW(A1)
    )
  ),
"")</f>
        <v>U1. El átomo y los enlaces</v>
      </c>
      <c r="L49" s="153" t="s">
        <v>92</v>
      </c>
      <c r="M49" s="153">
        <v>10</v>
      </c>
      <c r="V49" s="326"/>
      <c r="W49" s="327" t="s">
        <v>30</v>
      </c>
      <c r="X49" s="328" t="s">
        <v>192</v>
      </c>
    </row>
    <row r="50" spans="10:24">
      <c r="J50" s="154" t="s">
        <v>142</v>
      </c>
      <c r="K50" s="153" t="str" cm="1">
        <f t="array" ref="K50">IFERROR(
  INDEX(Unidades[UNIDADES],
    SMALL(
        IF(Unidades[EVALUACIÓN]="1ª", ROW(Unidades[EVALUACIÓN])-ROW(INDEX(Unidades[EVALUACIÓN],1,1))+1),
        ROW(A2)
    )
  ),
"")</f>
        <v/>
      </c>
      <c r="L50" s="153" t="s">
        <v>92</v>
      </c>
      <c r="M50" s="155">
        <v>20</v>
      </c>
      <c r="V50" s="326"/>
      <c r="W50" s="324" t="s">
        <v>217</v>
      </c>
      <c r="X50" s="331" t="s">
        <v>193</v>
      </c>
    </row>
    <row r="51" spans="10:24" ht="15" thickBot="1">
      <c r="J51" s="156" t="s">
        <v>143</v>
      </c>
      <c r="K51" s="153" t="str" cm="1">
        <f t="array" ref="K51">IFERROR(
  INDEX(Unidades[UNIDADES],
    SMALL(
        IF(Unidades[EVALUACIÓN]="1ª", ROW(Unidades[EVALUACIÓN])-ROW(INDEX(Unidades[EVALUACIÓN],1,1))+1),
        ROW(A3)
    )
  ),
"")</f>
        <v/>
      </c>
      <c r="L51" s="153" t="s">
        <v>92</v>
      </c>
      <c r="M51" s="157">
        <v>30</v>
      </c>
      <c r="V51" s="326"/>
      <c r="W51" s="327" t="s">
        <v>218</v>
      </c>
      <c r="X51" s="331" t="s">
        <v>194</v>
      </c>
    </row>
    <row r="52" spans="10:24">
      <c r="J52" s="158" t="s">
        <v>147</v>
      </c>
      <c r="K52" s="153" t="str" cm="1">
        <f t="array" ref="K52">IFERROR(
  INDEX(Unidades[UNIDADES],
    SMALL(
        IF(Unidades[EVALUACIÓN]="1ª", ROW(Unidades[EVALUACIÓN])-ROW(INDEX(Unidades[EVALUACIÓN],1,1))+1),
        ROW(A4)
    )
  ),
"")</f>
        <v/>
      </c>
      <c r="L52" s="153" t="s">
        <v>92</v>
      </c>
      <c r="M52" s="159">
        <v>10</v>
      </c>
      <c r="V52" s="326"/>
      <c r="W52" s="324" t="s">
        <v>219</v>
      </c>
      <c r="X52" s="331" t="s">
        <v>195</v>
      </c>
    </row>
    <row r="53" spans="10:24" ht="15" thickBot="1">
      <c r="J53" s="158" t="s">
        <v>148</v>
      </c>
      <c r="K53" s="153" t="str" cm="1">
        <f t="array" ref="K53">IFERROR(
  INDEX(Unidades[UNIDADES],
    SMALL(
        IF(Unidades[EVALUACIÓN]="1ª", ROW(Unidades[EVALUACIÓN])-ROW(INDEX(Unidades[EVALUACIÓN],1,1))+1),
        ROW(A5)
    )
  ),
"")</f>
        <v/>
      </c>
      <c r="L53" s="153" t="s">
        <v>92</v>
      </c>
      <c r="M53" s="159">
        <v>1</v>
      </c>
      <c r="V53" s="326"/>
      <c r="W53" s="327" t="s">
        <v>220</v>
      </c>
      <c r="X53" s="332"/>
    </row>
    <row r="54" spans="10:24">
      <c r="J54" s="158" t="s">
        <v>149</v>
      </c>
      <c r="K54" s="153" t="str" cm="1">
        <f t="array" ref="K54">IFERROR(
  INDEX(Unidades[UNIDADES],
    SMALL(
        IF(Unidades[EVALUACIÓN]="1ª", ROW(Unidades[EVALUACIÓN])-ROW(INDEX(Unidades[EVALUACIÓN],1,1))+1),
        ROW(A6)
    )
  ),
"")</f>
        <v/>
      </c>
      <c r="L54" s="153" t="s">
        <v>92</v>
      </c>
      <c r="M54" s="159"/>
      <c r="V54" s="326"/>
      <c r="W54" s="324" t="s">
        <v>221</v>
      </c>
      <c r="X54" s="332"/>
    </row>
    <row r="55" spans="10:24" ht="15" thickBot="1">
      <c r="J55" s="158" t="s">
        <v>150</v>
      </c>
      <c r="K55" s="153" t="str" cm="1">
        <f t="array" ref="K55">IFERROR(
  INDEX(Unidades[UNIDADES],
    SMALL(
        IF(Unidades[EVALUACIÓN]="1ª", ROW(Unidades[EVALUACIÓN])-ROW(INDEX(Unidades[EVALUACIÓN],1,1))+1),
        ROW(A7)
    )
  ),
"")</f>
        <v/>
      </c>
      <c r="L55" s="153" t="s">
        <v>92</v>
      </c>
      <c r="M55" s="159"/>
      <c r="V55" s="326"/>
      <c r="W55" s="327" t="s">
        <v>222</v>
      </c>
      <c r="X55" s="332"/>
    </row>
    <row r="56" spans="10:24" ht="15" thickBot="1">
      <c r="J56" s="158" t="s">
        <v>151</v>
      </c>
      <c r="K56" s="153" t="str" cm="1">
        <f t="array" ref="K56">IFERROR(
  INDEX(Unidades[UNIDADES],
    SMALL(
        IF(Unidades[EVALUACIÓN]="1ª", ROW(Unidades[EVALUACIÓN])-ROW(INDEX(Unidades[EVALUACIÓN],1,1))+1),
        ROW(A8)
    )
  ),
"")</f>
        <v/>
      </c>
      <c r="L56" s="153" t="s">
        <v>92</v>
      </c>
      <c r="M56" s="159"/>
      <c r="V56" s="333"/>
      <c r="W56" s="324" t="s">
        <v>223</v>
      </c>
      <c r="X56" s="334"/>
    </row>
    <row r="57" spans="10:24">
      <c r="J57" s="158" t="s">
        <v>152</v>
      </c>
      <c r="K57" s="153" t="str" cm="1">
        <f t="array" ref="K57">IFERROR(
  INDEX(Unidades[UNIDADES],
    SMALL(
        IF(Unidades[EVALUACIÓN]="1ª", ROW(Unidades[EVALUACIÓN])-ROW(INDEX(Unidades[EVALUACIÓN],1,1))+1),
        ROW(A9)
    )
  ),
"")</f>
        <v/>
      </c>
      <c r="L57" s="153" t="s">
        <v>92</v>
      </c>
      <c r="M57" s="159"/>
      <c r="V57" s="323">
        <v>5</v>
      </c>
      <c r="W57" s="324" t="s">
        <v>31</v>
      </c>
      <c r="X57" s="325" t="s">
        <v>187</v>
      </c>
    </row>
    <row r="58" spans="10:24" ht="15" thickBot="1">
      <c r="J58" s="158" t="s">
        <v>153</v>
      </c>
      <c r="K58" s="153" t="str" cm="1">
        <f t="array" ref="K58">IFERROR(
  INDEX(Unidades[UNIDADES],
    SMALL(
        IF(Unidades[EVALUACIÓN]="1ª", ROW(Unidades[EVALUACIÓN])-ROW(INDEX(Unidades[EVALUACIÓN],1,1))+1),
        ROW(A10)
    )
  ),
"")</f>
        <v/>
      </c>
      <c r="L58" s="153" t="s">
        <v>92</v>
      </c>
      <c r="M58" s="159"/>
      <c r="V58" s="326"/>
      <c r="W58" s="327" t="s">
        <v>32</v>
      </c>
      <c r="X58" s="328" t="s">
        <v>188</v>
      </c>
    </row>
    <row r="59" spans="10:24">
      <c r="J59" s="158" t="s">
        <v>154</v>
      </c>
      <c r="K59" s="153" t="str" cm="1">
        <f t="array" ref="K59">IFERROR(
  INDEX(Unidades[UNIDADES],
    SMALL(
        IF(Unidades[EVALUACIÓN]="1ª", ROW(Unidades[EVALUACIÓN])-ROW(INDEX(Unidades[EVALUACIÓN],1,1))+1),
        ROW(A11)
    )
  ),
"")</f>
        <v/>
      </c>
      <c r="L59" s="153" t="s">
        <v>92</v>
      </c>
      <c r="M59" s="159"/>
      <c r="V59" s="326"/>
      <c r="W59" s="324" t="s">
        <v>33</v>
      </c>
      <c r="X59" s="328" t="s">
        <v>189</v>
      </c>
    </row>
    <row r="60" spans="10:24" ht="15" thickBot="1">
      <c r="J60" s="158" t="s">
        <v>155</v>
      </c>
      <c r="K60" s="153" t="str" cm="1">
        <f t="array" ref="K60">IFERROR(
  INDEX(Unidades[UNIDADES],
    SMALL(
        IF(Unidades[EVALUACIÓN]="1ª", ROW(Unidades[EVALUACIÓN])-ROW(INDEX(Unidades[EVALUACIÓN],1,1))+1),
        ROW(A12)
    )
  ),
"")</f>
        <v/>
      </c>
      <c r="L60" s="153" t="s">
        <v>92</v>
      </c>
      <c r="M60" s="159"/>
      <c r="V60" s="326"/>
      <c r="W60" s="327" t="s">
        <v>34</v>
      </c>
      <c r="X60" s="328" t="s">
        <v>190</v>
      </c>
    </row>
    <row r="61" spans="10:24">
      <c r="J61" s="158" t="s">
        <v>156</v>
      </c>
      <c r="K61" s="153" t="str" cm="1">
        <f t="array" ref="K61">IFERROR(
  INDEX(Unidades[UNIDADES],
    SMALL(
        IF(Unidades[EVALUACIÓN]="1ª", ROW(Unidades[EVALUACIÓN])-ROW(INDEX(Unidades[EVALUACIÓN],1,1))+1),
        ROW(A13)
    )
  ),
"")</f>
        <v/>
      </c>
      <c r="L61" s="153" t="s">
        <v>92</v>
      </c>
      <c r="M61" s="159"/>
      <c r="V61" s="326"/>
      <c r="W61" s="324" t="s">
        <v>35</v>
      </c>
      <c r="X61" s="328" t="s">
        <v>191</v>
      </c>
    </row>
    <row r="62" spans="10:24" ht="15" thickBot="1">
      <c r="J62" s="158" t="s">
        <v>157</v>
      </c>
      <c r="K62" s="153" t="str" cm="1">
        <f t="array" ref="K62">IFERROR(
  INDEX(Unidades[UNIDADES],
    SMALL(
        IF(Unidades[EVALUACIÓN]="1ª", ROW(Unidades[EVALUACIÓN])-ROW(INDEX(Unidades[EVALUACIÓN],1,1))+1),
        ROW(A14)
    )
  ),
"")</f>
        <v/>
      </c>
      <c r="L62" s="153" t="s">
        <v>92</v>
      </c>
      <c r="M62" s="159"/>
      <c r="V62" s="326"/>
      <c r="W62" s="327" t="s">
        <v>36</v>
      </c>
      <c r="X62" s="328" t="s">
        <v>192</v>
      </c>
    </row>
    <row r="63" spans="10:24">
      <c r="J63" s="158" t="s">
        <v>158</v>
      </c>
      <c r="K63" s="153" t="str" cm="1">
        <f t="array" ref="K63">IFERROR(
  INDEX(Unidades[UNIDADES],
    SMALL(
        IF(Unidades[EVALUACIÓN]="1ª", ROW(Unidades[EVALUACIÓN])-ROW(INDEX(Unidades[EVALUACIÓN],1,1))+1),
        ROW(A15)
    )
  ),
"")</f>
        <v/>
      </c>
      <c r="L63" s="153" t="s">
        <v>92</v>
      </c>
      <c r="M63" s="159"/>
      <c r="V63" s="326"/>
      <c r="W63" s="324" t="s">
        <v>224</v>
      </c>
      <c r="X63" s="331" t="s">
        <v>193</v>
      </c>
    </row>
    <row r="64" spans="10:24" ht="15" thickBot="1">
      <c r="J64" s="158" t="s">
        <v>159</v>
      </c>
      <c r="K64" s="153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3" t="s">
        <v>92</v>
      </c>
      <c r="M64" s="159"/>
      <c r="V64" s="326"/>
      <c r="W64" s="327" t="s">
        <v>225</v>
      </c>
      <c r="X64" s="331" t="s">
        <v>194</v>
      </c>
    </row>
    <row r="65" spans="10:24">
      <c r="V65" s="326"/>
      <c r="W65" s="324" t="s">
        <v>226</v>
      </c>
      <c r="X65" s="331" t="s">
        <v>195</v>
      </c>
    </row>
    <row r="66" spans="10:24" ht="15" thickBot="1">
      <c r="V66" s="326"/>
      <c r="W66" s="327" t="s">
        <v>227</v>
      </c>
      <c r="X66" s="332"/>
    </row>
    <row r="67" spans="10:24">
      <c r="J67" s="149" t="s">
        <v>144</v>
      </c>
      <c r="K67" s="150" t="s">
        <v>160</v>
      </c>
      <c r="L67" s="151" t="s">
        <v>89</v>
      </c>
      <c r="M67" s="150" t="s">
        <v>146</v>
      </c>
      <c r="V67" s="326"/>
      <c r="W67" s="324" t="s">
        <v>228</v>
      </c>
      <c r="X67" s="332"/>
    </row>
    <row r="68" spans="10:24" ht="15" thickBot="1">
      <c r="J68" s="152" t="s">
        <v>141</v>
      </c>
      <c r="K68" s="153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3" t="s">
        <v>97</v>
      </c>
      <c r="M68" s="153">
        <v>10</v>
      </c>
      <c r="V68" s="326"/>
      <c r="W68" s="327" t="s">
        <v>229</v>
      </c>
      <c r="X68" s="332"/>
    </row>
    <row r="69" spans="10:24" ht="15" thickBot="1">
      <c r="J69" s="154" t="s">
        <v>142</v>
      </c>
      <c r="K69" s="153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3" t="s">
        <v>97</v>
      </c>
      <c r="M69" s="155">
        <v>20</v>
      </c>
      <c r="V69" s="333"/>
      <c r="W69" s="324" t="s">
        <v>230</v>
      </c>
      <c r="X69" s="334"/>
    </row>
    <row r="70" spans="10:24">
      <c r="J70" s="156" t="s">
        <v>143</v>
      </c>
      <c r="K70" s="153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3" t="s">
        <v>97</v>
      </c>
      <c r="M70" s="157">
        <v>30</v>
      </c>
      <c r="V70" s="323">
        <v>6</v>
      </c>
      <c r="W70" s="324" t="s">
        <v>37</v>
      </c>
      <c r="X70" s="325" t="s">
        <v>187</v>
      </c>
    </row>
    <row r="71" spans="10:24" ht="15" thickBot="1">
      <c r="J71" s="158" t="s">
        <v>147</v>
      </c>
      <c r="K71" s="153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3" t="s">
        <v>97</v>
      </c>
      <c r="M71" s="159">
        <v>10</v>
      </c>
      <c r="V71" s="326"/>
      <c r="W71" s="327" t="s">
        <v>38</v>
      </c>
      <c r="X71" s="328" t="s">
        <v>188</v>
      </c>
    </row>
    <row r="72" spans="10:24">
      <c r="J72" s="158" t="s">
        <v>148</v>
      </c>
      <c r="K72" s="153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3" t="s">
        <v>97</v>
      </c>
      <c r="M72" s="159">
        <v>1</v>
      </c>
      <c r="V72" s="326"/>
      <c r="W72" s="324" t="s">
        <v>39</v>
      </c>
      <c r="X72" s="328" t="s">
        <v>189</v>
      </c>
    </row>
    <row r="73" spans="10:24" ht="15" thickBot="1">
      <c r="J73" s="158" t="s">
        <v>149</v>
      </c>
      <c r="K73" s="153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3" t="s">
        <v>97</v>
      </c>
      <c r="M73" s="159"/>
      <c r="V73" s="326"/>
      <c r="W73" s="327" t="s">
        <v>40</v>
      </c>
      <c r="X73" s="328" t="s">
        <v>190</v>
      </c>
    </row>
    <row r="74" spans="10:24">
      <c r="J74" s="158" t="s">
        <v>150</v>
      </c>
      <c r="K74" s="153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3" t="s">
        <v>97</v>
      </c>
      <c r="M74" s="159"/>
      <c r="V74" s="326"/>
      <c r="W74" s="324" t="s">
        <v>41</v>
      </c>
      <c r="X74" s="328" t="s">
        <v>191</v>
      </c>
    </row>
    <row r="75" spans="10:24" ht="15" thickBot="1">
      <c r="J75" s="158" t="s">
        <v>151</v>
      </c>
      <c r="K75" s="153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3" t="s">
        <v>97</v>
      </c>
      <c r="M75" s="159"/>
      <c r="V75" s="326"/>
      <c r="W75" s="327" t="s">
        <v>42</v>
      </c>
      <c r="X75" s="328" t="s">
        <v>192</v>
      </c>
    </row>
    <row r="76" spans="10:24">
      <c r="J76" s="158" t="s">
        <v>152</v>
      </c>
      <c r="K76" s="153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3" t="s">
        <v>97</v>
      </c>
      <c r="M76" s="159"/>
      <c r="V76" s="326"/>
      <c r="W76" s="324" t="s">
        <v>231</v>
      </c>
      <c r="X76" s="331" t="s">
        <v>193</v>
      </c>
    </row>
    <row r="77" spans="10:24" ht="15" thickBot="1">
      <c r="J77" s="158" t="s">
        <v>153</v>
      </c>
      <c r="K77" s="153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3" t="s">
        <v>97</v>
      </c>
      <c r="M77" s="159"/>
      <c r="V77" s="326"/>
      <c r="W77" s="327" t="s">
        <v>232</v>
      </c>
      <c r="X77" s="331" t="s">
        <v>194</v>
      </c>
    </row>
    <row r="78" spans="10:24">
      <c r="J78" s="158" t="s">
        <v>154</v>
      </c>
      <c r="K78" s="153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3" t="s">
        <v>97</v>
      </c>
      <c r="M78" s="159"/>
      <c r="V78" s="326"/>
      <c r="W78" s="324" t="s">
        <v>233</v>
      </c>
      <c r="X78" s="331" t="s">
        <v>195</v>
      </c>
    </row>
    <row r="79" spans="10:24" ht="15" thickBot="1">
      <c r="J79" s="158" t="s">
        <v>155</v>
      </c>
      <c r="K79" s="153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3" t="s">
        <v>97</v>
      </c>
      <c r="M79" s="159"/>
      <c r="V79" s="326"/>
      <c r="W79" s="327" t="s">
        <v>234</v>
      </c>
      <c r="X79" s="332"/>
    </row>
    <row r="80" spans="10:24">
      <c r="J80" s="158" t="s">
        <v>156</v>
      </c>
      <c r="K80" s="153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3" t="s">
        <v>97</v>
      </c>
      <c r="M80" s="159"/>
      <c r="V80" s="326"/>
      <c r="W80" s="324" t="s">
        <v>235</v>
      </c>
      <c r="X80" s="332"/>
    </row>
    <row r="81" spans="10:24" ht="15" thickBot="1">
      <c r="J81" s="158" t="s">
        <v>157</v>
      </c>
      <c r="K81" s="153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3" t="s">
        <v>97</v>
      </c>
      <c r="M81" s="159"/>
      <c r="V81" s="326"/>
      <c r="W81" s="327" t="s">
        <v>236</v>
      </c>
      <c r="X81" s="332"/>
    </row>
    <row r="82" spans="10:24" ht="15" thickBot="1">
      <c r="J82" s="158" t="s">
        <v>158</v>
      </c>
      <c r="K82" s="153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3" t="s">
        <v>97</v>
      </c>
      <c r="M82" s="159"/>
      <c r="V82" s="333"/>
      <c r="W82" s="324" t="s">
        <v>237</v>
      </c>
      <c r="X82" s="334"/>
    </row>
    <row r="83" spans="10:24">
      <c r="J83" s="158" t="s">
        <v>159</v>
      </c>
      <c r="K83" s="153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3" t="s">
        <v>97</v>
      </c>
      <c r="M83" s="159"/>
    </row>
    <row r="87" spans="10:24">
      <c r="J87" s="149" t="s">
        <v>144</v>
      </c>
      <c r="K87" s="150" t="s">
        <v>161</v>
      </c>
      <c r="L87" s="151" t="s">
        <v>89</v>
      </c>
      <c r="M87" s="150" t="s">
        <v>146</v>
      </c>
    </row>
    <row r="88" spans="10:24">
      <c r="J88" s="152" t="s">
        <v>141</v>
      </c>
      <c r="K88" s="153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3" t="s">
        <v>100</v>
      </c>
      <c r="M88" s="153">
        <v>10</v>
      </c>
    </row>
    <row r="89" spans="10:24">
      <c r="J89" s="154" t="s">
        <v>142</v>
      </c>
      <c r="K89" s="153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3" t="s">
        <v>100</v>
      </c>
      <c r="M89" s="155">
        <v>20</v>
      </c>
    </row>
    <row r="90" spans="10:24">
      <c r="J90" s="156" t="s">
        <v>143</v>
      </c>
      <c r="K90" s="153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3" t="s">
        <v>100</v>
      </c>
      <c r="M90" s="157">
        <v>30</v>
      </c>
    </row>
    <row r="91" spans="10:24">
      <c r="J91" s="158" t="s">
        <v>147</v>
      </c>
      <c r="K91" s="153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3" t="s">
        <v>100</v>
      </c>
      <c r="M91" s="159">
        <v>10</v>
      </c>
    </row>
    <row r="92" spans="10:24">
      <c r="J92" s="158" t="s">
        <v>148</v>
      </c>
      <c r="K92" s="153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3" t="s">
        <v>100</v>
      </c>
      <c r="M92" s="159">
        <v>1</v>
      </c>
    </row>
    <row r="93" spans="10:24">
      <c r="J93" s="158" t="s">
        <v>149</v>
      </c>
      <c r="K93" s="153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3" t="s">
        <v>100</v>
      </c>
      <c r="M93" s="159"/>
    </row>
    <row r="94" spans="10:24">
      <c r="J94" s="158" t="s">
        <v>150</v>
      </c>
      <c r="K94" s="153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3" t="s">
        <v>100</v>
      </c>
      <c r="M94" s="159"/>
    </row>
    <row r="95" spans="10:24">
      <c r="J95" s="158" t="s">
        <v>151</v>
      </c>
      <c r="K95" s="153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3" t="s">
        <v>100</v>
      </c>
      <c r="M95" s="159"/>
    </row>
    <row r="96" spans="10:24">
      <c r="J96" s="158" t="s">
        <v>152</v>
      </c>
      <c r="K96" s="153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3" t="s">
        <v>100</v>
      </c>
      <c r="M96" s="159"/>
    </row>
    <row r="97" spans="10:13">
      <c r="J97" s="158" t="s">
        <v>153</v>
      </c>
      <c r="K97" s="153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3" t="s">
        <v>100</v>
      </c>
      <c r="M97" s="159"/>
    </row>
    <row r="98" spans="10:13">
      <c r="J98" s="158" t="s">
        <v>154</v>
      </c>
      <c r="K98" s="153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3" t="s">
        <v>100</v>
      </c>
      <c r="M98" s="159"/>
    </row>
    <row r="99" spans="10:13">
      <c r="J99" s="158" t="s">
        <v>155</v>
      </c>
      <c r="K99" s="153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3" t="s">
        <v>100</v>
      </c>
      <c r="M99" s="159"/>
    </row>
    <row r="100" spans="10:13">
      <c r="J100" s="158" t="s">
        <v>156</v>
      </c>
      <c r="K100" s="153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3" t="s">
        <v>100</v>
      </c>
      <c r="M100" s="159"/>
    </row>
    <row r="101" spans="10:13">
      <c r="J101" s="158" t="s">
        <v>157</v>
      </c>
      <c r="K101" s="153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3" t="s">
        <v>100</v>
      </c>
      <c r="M101" s="159"/>
    </row>
    <row r="102" spans="10:13">
      <c r="J102" s="158" t="s">
        <v>158</v>
      </c>
      <c r="K102" s="153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3" t="s">
        <v>100</v>
      </c>
      <c r="M102" s="159"/>
    </row>
    <row r="103" spans="10:13">
      <c r="J103" s="158" t="s">
        <v>159</v>
      </c>
      <c r="K103" s="153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3" t="s">
        <v>100</v>
      </c>
      <c r="M103" s="159"/>
    </row>
  </sheetData>
  <mergeCells count="9">
    <mergeCell ref="V31:V43"/>
    <mergeCell ref="V44:V56"/>
    <mergeCell ref="V57:V69"/>
    <mergeCell ref="V70:V82"/>
    <mergeCell ref="N4:O4"/>
    <mergeCell ref="A2:B3"/>
    <mergeCell ref="W4:X4"/>
    <mergeCell ref="V5:V17"/>
    <mergeCell ref="V18:V30"/>
  </mergeCells>
  <phoneticPr fontId="11" type="noConversion"/>
  <conditionalFormatting sqref="I5:J20">
    <cfRule type="expression" dxfId="122" priority="10">
      <formula>$K5="3ª"</formula>
    </cfRule>
    <cfRule type="expression" dxfId="121" priority="11">
      <formula>$K5="1ª"</formula>
    </cfRule>
    <cfRule type="expression" dxfId="120" priority="12">
      <formula>$K5="2ª"</formula>
    </cfRule>
  </conditionalFormatting>
  <conditionalFormatting sqref="J49:M64">
    <cfRule type="expression" dxfId="119" priority="7">
      <formula>$L49="3ª"</formula>
    </cfRule>
    <cfRule type="expression" dxfId="118" priority="8">
      <formula>$L49="2ª"</formula>
    </cfRule>
    <cfRule type="expression" dxfId="117" priority="9">
      <formula>$L49="1ª"</formula>
    </cfRule>
  </conditionalFormatting>
  <conditionalFormatting sqref="J68:M83">
    <cfRule type="expression" dxfId="116" priority="4">
      <formula>$L68="3ª"</formula>
    </cfRule>
    <cfRule type="expression" dxfId="115" priority="5">
      <formula>$L68="2ª"</formula>
    </cfRule>
    <cfRule type="expression" dxfId="114" priority="6">
      <formula>$L68="1ª"</formula>
    </cfRule>
  </conditionalFormatting>
  <conditionalFormatting sqref="J88:M103">
    <cfRule type="expression" dxfId="113" priority="1">
      <formula>$L88="3ª"</formula>
    </cfRule>
    <cfRule type="expression" dxfId="112" priority="2">
      <formula>$L88="2ª"</formula>
    </cfRule>
    <cfRule type="expression" dxfId="111" priority="3">
      <formula>$L88="1ª"</formula>
    </cfRule>
  </conditionalFormatting>
  <conditionalFormatting sqref="K5:K20 K22:K26">
    <cfRule type="cellIs" dxfId="110" priority="14" operator="equal">
      <formula>"3ª"</formula>
    </cfRule>
    <cfRule type="cellIs" dxfId="109" priority="15" operator="equal">
      <formula>"2ª"</formula>
    </cfRule>
    <cfRule type="cellIs" dxfId="108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4" width="8.109375" customWidth="1"/>
    <col min="15" max="15" width="6.109375" bestFit="1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8.109375" bestFit="1" customWidth="1"/>
    <col min="25" max="25" width="8.109375" customWidth="1"/>
    <col min="26" max="26" width="8.109375" bestFit="1" customWidth="1"/>
    <col min="27" max="27" width="8.109375" customWidth="1"/>
    <col min="28" max="28" width="6.5546875" bestFit="1" customWidth="1"/>
    <col min="29" max="29" width="10.6640625" bestFit="1" customWidth="1"/>
    <col min="30" max="30" width="6.109375" customWidth="1"/>
    <col min="31" max="31" width="8.3320312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6.5546875" bestFit="1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6.5546875" bestFit="1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8.109375" customWidth="1"/>
    <col min="65" max="65" width="8.109375" bestFit="1" customWidth="1"/>
    <col min="66" max="66" width="8.109375" customWidth="1"/>
    <col min="67" max="67" width="6.5546875" bestFit="1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172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17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173" t="s">
        <v>65</v>
      </c>
      <c r="B3" s="297" t="str">
        <f>DATOS!S5</f>
        <v>CE.1 Conocer calculos</v>
      </c>
      <c r="C3" s="298"/>
      <c r="D3" s="298"/>
      <c r="E3" s="298"/>
      <c r="F3" s="298"/>
      <c r="G3" s="298"/>
      <c r="H3" s="298"/>
      <c r="I3" s="298"/>
      <c r="J3" s="298"/>
      <c r="K3" s="298"/>
      <c r="L3" s="298"/>
      <c r="M3" s="299"/>
      <c r="N3" s="89"/>
      <c r="O3" s="297" t="str">
        <f>DATOS!S6</f>
        <v>CE2. Saber calcular</v>
      </c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9"/>
      <c r="AA3" s="89"/>
      <c r="AB3" s="297" t="str">
        <f>DATOS!S7</f>
        <v>CE3. Conocer fuerzas</v>
      </c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9"/>
      <c r="AN3" s="89"/>
      <c r="AO3" s="297" t="str">
        <f>DATOS!S8</f>
        <v>CE4. Calcular fuerzas</v>
      </c>
      <c r="AP3" s="298"/>
      <c r="AQ3" s="298"/>
      <c r="AR3" s="298"/>
      <c r="AS3" s="298"/>
      <c r="AT3" s="298"/>
      <c r="AU3" s="298"/>
      <c r="AV3" s="298"/>
      <c r="AW3" s="298"/>
      <c r="AX3" s="298"/>
      <c r="AY3" s="298"/>
      <c r="AZ3" s="299"/>
      <c r="BA3" s="89"/>
      <c r="BB3" s="297" t="str">
        <f>DATOS!S9</f>
        <v>CE5.Conocer dinamica</v>
      </c>
      <c r="BC3" s="298"/>
      <c r="BD3" s="298"/>
      <c r="BE3" s="298"/>
      <c r="BF3" s="298"/>
      <c r="BG3" s="298"/>
      <c r="BH3" s="298"/>
      <c r="BI3" s="298"/>
      <c r="BJ3" s="298"/>
      <c r="BK3" s="298"/>
      <c r="BL3" s="298"/>
      <c r="BM3" s="299"/>
      <c r="BN3" s="89"/>
      <c r="BO3" s="297" t="str">
        <f>DATOS!S10</f>
        <v>CE6. Calcular dinamica</v>
      </c>
      <c r="BP3" s="298"/>
      <c r="BQ3" s="298"/>
      <c r="BR3" s="298"/>
      <c r="BS3" s="298"/>
      <c r="BT3" s="298"/>
      <c r="BU3" s="298"/>
      <c r="BV3" s="298"/>
      <c r="BW3" s="298"/>
      <c r="BX3" s="298"/>
      <c r="BY3" s="298"/>
      <c r="BZ3" s="299"/>
      <c r="CA3" s="95"/>
      <c r="CB3" s="20" t="s">
        <v>53</v>
      </c>
      <c r="CC3" s="18" t="s">
        <v>54</v>
      </c>
      <c r="CD3" s="182" t="s">
        <v>55</v>
      </c>
    </row>
    <row r="4" spans="1:82">
      <c r="A4" s="174"/>
      <c r="B4" s="22" t="str">
        <f>PESOS!B4</f>
        <v>Inst ev.</v>
      </c>
      <c r="C4" s="180" t="str">
        <f>PESOS!C4</f>
        <v>CR1.1</v>
      </c>
      <c r="D4" s="181"/>
      <c r="E4" s="63" t="str">
        <f>PESOS!D4</f>
        <v>CR1.2</v>
      </c>
      <c r="F4" s="63"/>
      <c r="G4" s="63" t="str">
        <f>PESOS!E4</f>
        <v>CR1.3</v>
      </c>
      <c r="H4" s="63"/>
      <c r="I4" s="63" t="str">
        <f>PESOS!F4</f>
        <v>CR1.4</v>
      </c>
      <c r="J4" s="63"/>
      <c r="K4" s="63" t="str">
        <f>PESOS!G4</f>
        <v>CR1.5</v>
      </c>
      <c r="L4" s="97"/>
      <c r="M4" s="64" t="str">
        <f>PESOS!H4</f>
        <v>CR1.6</v>
      </c>
      <c r="N4" s="100"/>
      <c r="O4" s="22" t="str">
        <f>PESOS!I4</f>
        <v>Inst ev</v>
      </c>
      <c r="P4" s="63" t="str">
        <f>PESOS!J4</f>
        <v>CR2.1</v>
      </c>
      <c r="Q4" s="63"/>
      <c r="R4" s="63" t="str">
        <f>PESOS!K4</f>
        <v>CR2.2</v>
      </c>
      <c r="S4" s="63"/>
      <c r="T4" s="63" t="str">
        <f>PESOS!L4</f>
        <v>CR2.3</v>
      </c>
      <c r="U4" s="63"/>
      <c r="V4" s="63" t="str">
        <f>PESOS!M4</f>
        <v>CR2.4</v>
      </c>
      <c r="W4" s="63"/>
      <c r="X4" s="63" t="str">
        <f>PESOS!N4</f>
        <v>CR2.5</v>
      </c>
      <c r="Y4" s="97"/>
      <c r="Z4" s="64" t="str">
        <f>PESOS!O4</f>
        <v>CR2.6</v>
      </c>
      <c r="AA4" s="100"/>
      <c r="AB4" s="22" t="str">
        <f>PESOS!P4</f>
        <v>Inst ev.</v>
      </c>
      <c r="AC4" s="63" t="str">
        <f>PESOS!Q4</f>
        <v>CR3.1</v>
      </c>
      <c r="AD4" s="63"/>
      <c r="AE4" s="63" t="str">
        <f>PESOS!R4</f>
        <v>CR3.2</v>
      </c>
      <c r="AF4" s="63"/>
      <c r="AG4" s="63" t="str">
        <f>PESOS!S4</f>
        <v>CR3.3</v>
      </c>
      <c r="AH4" s="63"/>
      <c r="AI4" s="63" t="str">
        <f>PESOS!T4</f>
        <v>CR3.4</v>
      </c>
      <c r="AJ4" s="63"/>
      <c r="AK4" s="63" t="str">
        <f>PESOS!U4</f>
        <v>CR3.5</v>
      </c>
      <c r="AL4" s="97"/>
      <c r="AM4" s="64" t="str">
        <f>PESOS!V4</f>
        <v>CR3.6</v>
      </c>
      <c r="AN4" s="100"/>
      <c r="AO4" s="22" t="str">
        <f>PESOS!W4</f>
        <v>Inst ev.</v>
      </c>
      <c r="AP4" s="63" t="str">
        <f>PESOS!X4</f>
        <v>CR4.1</v>
      </c>
      <c r="AQ4" s="63"/>
      <c r="AR4" s="63" t="str">
        <f>PESOS!Y4</f>
        <v>CR4.2</v>
      </c>
      <c r="AS4" s="63"/>
      <c r="AT4" s="63" t="str">
        <f>PESOS!Z4</f>
        <v>CR4.3</v>
      </c>
      <c r="AU4" s="63"/>
      <c r="AV4" s="63" t="str">
        <f>PESOS!AA4</f>
        <v>CR4.4</v>
      </c>
      <c r="AW4" s="63"/>
      <c r="AX4" s="63" t="str">
        <f>PESOS!AB4</f>
        <v>CR4.5</v>
      </c>
      <c r="AY4" s="97"/>
      <c r="AZ4" s="64" t="str">
        <f>PESOS!AC4</f>
        <v>CR4.6</v>
      </c>
      <c r="BA4" s="100"/>
      <c r="BB4" s="22" t="str">
        <f>PESOS!AD4</f>
        <v>Inst ev.</v>
      </c>
      <c r="BC4" s="63" t="str">
        <f>PESOS!AE4</f>
        <v>CR5.1</v>
      </c>
      <c r="BD4" s="63"/>
      <c r="BE4" s="63" t="str">
        <f>PESOS!AF4</f>
        <v>CR5.2</v>
      </c>
      <c r="BF4" s="63"/>
      <c r="BG4" s="63" t="str">
        <f>PESOS!AG4</f>
        <v>CR5.3</v>
      </c>
      <c r="BH4" s="63"/>
      <c r="BI4" s="63" t="str">
        <f>PESOS!AH4</f>
        <v>CR5.4</v>
      </c>
      <c r="BJ4" s="63"/>
      <c r="BK4" s="63" t="str">
        <f>PESOS!AI4</f>
        <v>CR5.5</v>
      </c>
      <c r="BL4" s="97"/>
      <c r="BM4" s="64" t="str">
        <f>PESOS!AJ4</f>
        <v>CR5.6</v>
      </c>
      <c r="BN4" s="100"/>
      <c r="BO4" s="22" t="str">
        <f>PESOS!AK4</f>
        <v>Inst ev.</v>
      </c>
      <c r="BP4" s="63" t="str">
        <f>PESOS!AL4</f>
        <v>CR6.1</v>
      </c>
      <c r="BQ4" s="63"/>
      <c r="BR4" s="63" t="str">
        <f>PESOS!AM4</f>
        <v>CR6.2</v>
      </c>
      <c r="BS4" s="63"/>
      <c r="BT4" s="63" t="str">
        <f>PESOS!AN4</f>
        <v>CR6.3</v>
      </c>
      <c r="BU4" s="63"/>
      <c r="BV4" s="63" t="str">
        <f>PESOS!AO4</f>
        <v>CR6.4</v>
      </c>
      <c r="BW4" s="63"/>
      <c r="BX4" s="63" t="str">
        <f>PESOS!AP4</f>
        <v>CR6.5</v>
      </c>
      <c r="BY4" s="97"/>
      <c r="BZ4" s="64" t="str">
        <f>PESOS!AQ4</f>
        <v>CR6.6</v>
      </c>
      <c r="CA4" s="97"/>
      <c r="CB4" s="21" t="str">
        <f>PESOS!AR4</f>
        <v xml:space="preserve"> </v>
      </c>
      <c r="CC4" s="19"/>
      <c r="CD4" s="183"/>
    </row>
    <row r="5" spans="1:82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178" cm="1">
        <f t="array" ref="C5">IFERROR(VLOOKUP($A5,PESOS!$A:$AZ,COLUMN(C:C),FALSE),"")</f>
        <v>10</v>
      </c>
      <c r="D5" s="179"/>
      <c r="E5" s="178" cm="1">
        <f t="array" ref="E5">IFERROR(VLOOKUP($A5,PESOS!$A:$AZ,COLUMN(D:D),FALSE),"")</f>
        <v>0</v>
      </c>
      <c r="F5" s="179"/>
      <c r="G5" s="178" cm="1">
        <f t="array" ref="G5">IFERROR(VLOOKUP($A5,PESOS!$A:$AZ,COLUMN(E:E),FALSE),"")</f>
        <v>25</v>
      </c>
      <c r="H5" s="179"/>
      <c r="I5" s="178" cm="1">
        <f t="array" ref="I5">IFERROR(VLOOKUP($A5,PESOS!$A:$AZ,COLUMN(F:F),FALSE),"")</f>
        <v>0</v>
      </c>
      <c r="J5" s="179"/>
      <c r="K5" s="178" cm="1">
        <f t="array" ref="K5">IFERROR(VLOOKUP($A5,PESOS!$A:$AZ,COLUMN(G:G),FALSE),"")</f>
        <v>0</v>
      </c>
      <c r="L5" s="179"/>
      <c r="M5" s="178" cm="1">
        <f t="array" ref="M5">IFERROR(VLOOKUP($A5,PESOS!$A:$AZ,COLUMN(H:H),FALSE),"")</f>
        <v>0</v>
      </c>
      <c r="N5" s="179"/>
      <c r="O5" s="22" t="str" cm="1">
        <f t="array" ref="O5">IFERROR(VLOOKUP($A5,PESOS!$A:$AZ,COLUMN(I:I),FALSE),"")</f>
        <v>TD</v>
      </c>
      <c r="P5" s="178" cm="1">
        <f t="array" ref="P5">IFERROR(VLOOKUP($A5,PESOS!$A:$AZ,COLUMN(J:J),FALSE),"")</f>
        <v>15</v>
      </c>
      <c r="Q5" s="179"/>
      <c r="R5" s="178" cm="1">
        <f t="array" ref="R5">IFERROR(VLOOKUP($A5,PESOS!$A:$AZ,COLUMN(K:K),FALSE),"")</f>
        <v>10</v>
      </c>
      <c r="S5" s="179"/>
      <c r="T5" s="178" cm="1">
        <f t="array" ref="T5">IFERROR(VLOOKUP($A5,PESOS!$A:$AZ,COLUMN(L:L),FALSE),"")</f>
        <v>0</v>
      </c>
      <c r="U5" s="179"/>
      <c r="V5" s="178" cm="1">
        <f t="array" ref="V5">IFERROR(VLOOKUP($A5,PESOS!$A:$AZ,COLUMN(M:M),FALSE),"")</f>
        <v>0</v>
      </c>
      <c r="W5" s="179"/>
      <c r="X5" s="178" cm="1">
        <f t="array" ref="X5">IFERROR(VLOOKUP($A5,PESOS!$A:$AZ,COLUMN(N:N),FALSE),"")</f>
        <v>5</v>
      </c>
      <c r="Y5" s="179"/>
      <c r="Z5" s="178" cm="1">
        <f t="array" ref="Z5">IFERROR(VLOOKUP($A5,PESOS!$A:$AZ,COLUMN(O:O),FALSE),"")</f>
        <v>0</v>
      </c>
      <c r="AA5" s="179"/>
      <c r="AB5" s="22" cm="1">
        <f t="array" ref="AB5">IFERROR(VLOOKUP($A5,PESOS!$A:$AZ,COLUMN(P:P),FALSE),"")</f>
        <v>0</v>
      </c>
      <c r="AC5" s="178" cm="1">
        <f t="array" ref="AC5">IFERROR(VLOOKUP($A5,PESOS!$A:$AZ,COLUMN(Q:Q),FALSE),"")</f>
        <v>10</v>
      </c>
      <c r="AD5" s="179"/>
      <c r="AE5" s="178" cm="1">
        <f t="array" ref="AE5">IFERROR(VLOOKUP($A5,PESOS!$A:$AZ,COLUMN(R:R),FALSE),"")</f>
        <v>0</v>
      </c>
      <c r="AF5" s="179"/>
      <c r="AG5" s="178" cm="1">
        <f t="array" ref="AG5">IFERROR(VLOOKUP($A5,PESOS!$A:$AZ,COLUMN(S:S),FALSE),"")</f>
        <v>5</v>
      </c>
      <c r="AH5" s="179"/>
      <c r="AI5" s="178" cm="1">
        <f t="array" ref="AI5">IFERROR(VLOOKUP($A5,PESOS!$A:$AZ,COLUMN(T:T),FALSE),"")</f>
        <v>0</v>
      </c>
      <c r="AJ5" s="179"/>
      <c r="AK5" s="178" cm="1">
        <f t="array" ref="AK5">IFERROR(VLOOKUP($A5,PESOS!$A:$AZ,COLUMN(U:U),FALSE),"")</f>
        <v>0</v>
      </c>
      <c r="AL5" s="179"/>
      <c r="AM5" s="178" cm="1">
        <f t="array" ref="AM5">IFERROR(VLOOKUP($A5,PESOS!$A:$AZ,COLUMN(V:V),FALSE),"")</f>
        <v>0</v>
      </c>
      <c r="AN5" s="179"/>
      <c r="AO5" s="22" cm="1">
        <f t="array" ref="AO5">IFERROR(VLOOKUP($A5,PESOS!$A:$AZ,COLUMN(W:W),FALSE),"")</f>
        <v>0</v>
      </c>
      <c r="AP5" s="178" cm="1">
        <f t="array" ref="AP5">IFERROR(VLOOKUP($A5,PESOS!$A:$AZ,COLUMN(X:X),FALSE),"")</f>
        <v>5</v>
      </c>
      <c r="AQ5" s="179"/>
      <c r="AR5" s="178" cm="1">
        <f t="array" ref="AR5">IFERROR(VLOOKUP($A5,PESOS!$A:$AZ,COLUMN(Y:Y),FALSE),"")</f>
        <v>5</v>
      </c>
      <c r="AS5" s="179"/>
      <c r="AT5" s="178" cm="1">
        <f t="array" ref="AT5">IFERROR(VLOOKUP($A5,PESOS!$A:$AZ,COLUMN(Z:Z),FALSE),"")</f>
        <v>0</v>
      </c>
      <c r="AU5" s="179"/>
      <c r="AV5" s="178" cm="1">
        <f t="array" ref="AV5">IFERROR(VLOOKUP($A5,PESOS!$A:$AZ,COLUMN(AA:AA),FALSE),"")</f>
        <v>0</v>
      </c>
      <c r="AW5" s="179"/>
      <c r="AX5" s="178" cm="1">
        <f t="array" ref="AX5">IFERROR(VLOOKUP($A5,PESOS!$A:$AZ,COLUMN(AB:AB),FALSE),"")</f>
        <v>0</v>
      </c>
      <c r="AY5" s="179"/>
      <c r="AZ5" s="178" cm="1">
        <f t="array" ref="AZ5">IFERROR(VLOOKUP($A5,PESOS!$A:$AZ,COLUMN(AC:AC),FALSE),"")</f>
        <v>0</v>
      </c>
      <c r="BA5" s="179"/>
      <c r="BB5" s="22" cm="1">
        <f t="array" ref="BB5">IFERROR(VLOOKUP($A5,PESOS!$A:$AZ,COLUMN(AD:AD),FALSE),"")</f>
        <v>0</v>
      </c>
      <c r="BC5" s="178" cm="1">
        <f t="array" ref="BC5">IFERROR(VLOOKUP($A5,PESOS!$A:$AZ,COLUMN(AE:AE),FALSE),"")</f>
        <v>5</v>
      </c>
      <c r="BD5" s="179"/>
      <c r="BE5" s="178" cm="1">
        <f t="array" ref="BE5">IFERROR(VLOOKUP($A5,PESOS!$A:$AZ,COLUMN(AF:AF),FALSE),"")</f>
        <v>0</v>
      </c>
      <c r="BF5" s="179"/>
      <c r="BG5" s="178" cm="1">
        <f t="array" ref="BG5">IFERROR(VLOOKUP($A5,PESOS!$A:$AZ,COLUMN(AG:AG),FALSE),"")</f>
        <v>0</v>
      </c>
      <c r="BH5" s="179"/>
      <c r="BI5" s="178" cm="1">
        <f t="array" ref="BI5">IFERROR(VLOOKUP($A5,PESOS!$A:$AZ,COLUMN(AH:AH),FALSE),"")</f>
        <v>0</v>
      </c>
      <c r="BJ5" s="179"/>
      <c r="BK5" s="178" cm="1">
        <f t="array" ref="BK5">IFERROR(VLOOKUP($A5,PESOS!$A:$AZ,COLUMN(AI:AI),FALSE),"")</f>
        <v>0</v>
      </c>
      <c r="BL5" s="179"/>
      <c r="BM5" s="178" cm="1">
        <f t="array" ref="BM5">IFERROR(VLOOKUP($A5,PESOS!$A:$AZ,COLUMN(AJ:AJ),FALSE),"")</f>
        <v>0</v>
      </c>
      <c r="BN5" s="179"/>
      <c r="BO5" s="22" cm="1">
        <f t="array" ref="BO5">IFERROR(VLOOKUP($A5,PESOS!$A:$AZ,COLUMN(AK:AK),FALSE),"")</f>
        <v>0</v>
      </c>
      <c r="BP5" s="178" cm="1">
        <f t="array" ref="BP5">IFERROR(VLOOKUP($A5,PESOS!$A:$AZ,COLUMN(AL:AL),FALSE),"")</f>
        <v>5</v>
      </c>
      <c r="BQ5" s="179"/>
      <c r="BR5" s="178" cm="1">
        <f t="array" ref="BR5">IFERROR(VLOOKUP($A5,PESOS!$A:$AZ,COLUMN(AM:AM),FALSE),"")</f>
        <v>0</v>
      </c>
      <c r="BS5" s="179"/>
      <c r="BT5" s="178" cm="1">
        <f t="array" ref="BT5">IFERROR(VLOOKUP($A5,PESOS!$A:$AZ,COLUMN(AN:AN),FALSE),"")</f>
        <v>0</v>
      </c>
      <c r="BU5" s="179"/>
      <c r="BV5" s="178" cm="1">
        <f t="array" ref="BV5">IFERROR(VLOOKUP($A5,PESOS!$A:$AZ,COLUMN(AO:AO),FALSE),"")</f>
        <v>0</v>
      </c>
      <c r="BW5" s="179"/>
      <c r="BX5" s="178" cm="1">
        <f t="array" ref="BX5">IFERROR(VLOOKUP($A5,PESOS!$A:$AZ,COLUMN(AP:AP),FALSE),"")</f>
        <v>0</v>
      </c>
      <c r="BY5" s="179"/>
      <c r="BZ5" s="178" cm="1">
        <f t="array" ref="BZ5">IFERROR(VLOOKUP($A5,PESOS!$A:$AZ,COLUMN(AQ:AQ),FALSE),"")</f>
        <v>0</v>
      </c>
      <c r="CA5" s="179"/>
      <c r="CB5" s="61">
        <f>SUM(C5:CA5)</f>
        <v>100</v>
      </c>
      <c r="CC5" s="9" t="s">
        <v>56</v>
      </c>
      <c r="CD5" s="184">
        <f>SUM(CB5:CB10)</f>
        <v>100</v>
      </c>
    </row>
    <row r="6" spans="1:82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178" t="str" cm="1">
        <f t="array" ref="C6">IFERROR(VLOOKUP($A6,PESOS!$A:$AZ,COLUMN(C:C),FALSE),"")</f>
        <v/>
      </c>
      <c r="D6" s="179"/>
      <c r="E6" s="178" t="str" cm="1">
        <f t="array" ref="E6">IFERROR(VLOOKUP($A6,PESOS!$A:$AZ,COLUMN(D:D),FALSE),"")</f>
        <v/>
      </c>
      <c r="F6" s="179"/>
      <c r="G6" s="178" t="str" cm="1">
        <f t="array" ref="G6">IFERROR(VLOOKUP($A6,PESOS!$A:$AZ,COLUMN(E:E),FALSE),"")</f>
        <v/>
      </c>
      <c r="H6" s="179"/>
      <c r="I6" s="178" t="str" cm="1">
        <f t="array" ref="I6">IFERROR(VLOOKUP($A6,PESOS!$A:$AZ,COLUMN(F:F),FALSE),"")</f>
        <v/>
      </c>
      <c r="J6" s="179"/>
      <c r="K6" s="178" t="str" cm="1">
        <f t="array" ref="K6">IFERROR(VLOOKUP($A6,PESOS!$A:$AZ,COLUMN(G:G),FALSE),"")</f>
        <v/>
      </c>
      <c r="L6" s="179"/>
      <c r="M6" s="178" t="str" cm="1">
        <f t="array" ref="M6">IFERROR(VLOOKUP($A6,PESOS!$A:$AZ,COLUMN(H:H),FALSE),"")</f>
        <v/>
      </c>
      <c r="N6" s="179"/>
      <c r="O6" s="22" t="str" cm="1">
        <f t="array" ref="O6">IFERROR(VLOOKUP($A6,PESOS!$A:$AZ,COLUMN(I:I),FALSE),"")</f>
        <v/>
      </c>
      <c r="P6" s="178" t="str" cm="1">
        <f t="array" ref="P6">IFERROR(VLOOKUP($A6,PESOS!$A:$AZ,COLUMN(J:J),FALSE),"")</f>
        <v/>
      </c>
      <c r="Q6" s="179"/>
      <c r="R6" s="178" t="str" cm="1">
        <f t="array" ref="R6">IFERROR(VLOOKUP($A6,PESOS!$A:$AZ,COLUMN(K:K),FALSE),"")</f>
        <v/>
      </c>
      <c r="S6" s="179"/>
      <c r="T6" s="178" t="str" cm="1">
        <f t="array" ref="T6">IFERROR(VLOOKUP($A6,PESOS!$A:$AZ,COLUMN(L:L),FALSE),"")</f>
        <v/>
      </c>
      <c r="U6" s="179"/>
      <c r="V6" s="178" t="str" cm="1">
        <f t="array" ref="V6">IFERROR(VLOOKUP($A6,PESOS!$A:$AZ,COLUMN(M:M),FALSE),"")</f>
        <v/>
      </c>
      <c r="W6" s="179"/>
      <c r="X6" s="178" t="str" cm="1">
        <f t="array" ref="X6">IFERROR(VLOOKUP($A6,PESOS!$A:$AZ,COLUMN(N:N),FALSE),"")</f>
        <v/>
      </c>
      <c r="Y6" s="179"/>
      <c r="Z6" s="178" t="str" cm="1">
        <f t="array" ref="Z6">IFERROR(VLOOKUP($A6,PESOS!$A:$AZ,COLUMN(O:O),FALSE),"")</f>
        <v/>
      </c>
      <c r="AA6" s="179"/>
      <c r="AB6" s="22" t="str" cm="1">
        <f t="array" ref="AB6">IFERROR(VLOOKUP($A6,PESOS!$A:$AZ,COLUMN(P:P),FALSE),"")</f>
        <v/>
      </c>
      <c r="AC6" s="178" t="str" cm="1">
        <f t="array" ref="AC6">IFERROR(VLOOKUP($A6,PESOS!$A:$AZ,COLUMN(Q:Q),FALSE),"")</f>
        <v/>
      </c>
      <c r="AD6" s="179"/>
      <c r="AE6" s="178" t="str" cm="1">
        <f t="array" ref="AE6">IFERROR(VLOOKUP($A6,PESOS!$A:$AZ,COLUMN(R:R),FALSE),"")</f>
        <v/>
      </c>
      <c r="AF6" s="179"/>
      <c r="AG6" s="178" t="str" cm="1">
        <f t="array" ref="AG6">IFERROR(VLOOKUP($A6,PESOS!$A:$AZ,COLUMN(S:S),FALSE),"")</f>
        <v/>
      </c>
      <c r="AH6" s="179"/>
      <c r="AI6" s="178" t="str" cm="1">
        <f t="array" ref="AI6">IFERROR(VLOOKUP($A6,PESOS!$A:$AZ,COLUMN(T:T),FALSE),"")</f>
        <v/>
      </c>
      <c r="AJ6" s="179"/>
      <c r="AK6" s="178" t="str" cm="1">
        <f t="array" ref="AK6">IFERROR(VLOOKUP($A6,PESOS!$A:$AZ,COLUMN(U:U),FALSE),"")</f>
        <v/>
      </c>
      <c r="AL6" s="179"/>
      <c r="AM6" s="178" t="str" cm="1">
        <f t="array" ref="AM6">IFERROR(VLOOKUP($A6,PESOS!$A:$AZ,COLUMN(V:V),FALSE),"")</f>
        <v/>
      </c>
      <c r="AN6" s="179"/>
      <c r="AO6" s="22" t="str" cm="1">
        <f t="array" ref="AO6">IFERROR(VLOOKUP($A6,PESOS!$A:$AZ,COLUMN(W:W),FALSE),"")</f>
        <v/>
      </c>
      <c r="AP6" s="178" t="str" cm="1">
        <f t="array" ref="AP6">IFERROR(VLOOKUP($A6,PESOS!$A:$AZ,COLUMN(X:X),FALSE),"")</f>
        <v/>
      </c>
      <c r="AQ6" s="179"/>
      <c r="AR6" s="178" t="str" cm="1">
        <f t="array" ref="AR6">IFERROR(VLOOKUP($A6,PESOS!$A:$AZ,COLUMN(Y:Y),FALSE),"")</f>
        <v/>
      </c>
      <c r="AS6" s="179"/>
      <c r="AT6" s="178" t="str" cm="1">
        <f t="array" ref="AT6">IFERROR(VLOOKUP($A6,PESOS!$A:$AZ,COLUMN(Z:Z),FALSE),"")</f>
        <v/>
      </c>
      <c r="AU6" s="179"/>
      <c r="AV6" s="178" t="str" cm="1">
        <f t="array" ref="AV6">IFERROR(VLOOKUP($A6,PESOS!$A:$AZ,COLUMN(AA:AA),FALSE),"")</f>
        <v/>
      </c>
      <c r="AW6" s="179"/>
      <c r="AX6" s="178" t="str" cm="1">
        <f t="array" ref="AX6">IFERROR(VLOOKUP($A6,PESOS!$A:$AZ,COLUMN(AB:AB),FALSE),"")</f>
        <v/>
      </c>
      <c r="AY6" s="179"/>
      <c r="AZ6" s="178" t="str" cm="1">
        <f t="array" ref="AZ6">IFERROR(VLOOKUP($A6,PESOS!$A:$AZ,COLUMN(AC:AC),FALSE),"")</f>
        <v/>
      </c>
      <c r="BA6" s="179"/>
      <c r="BB6" s="22" t="str" cm="1">
        <f t="array" ref="BB6">IFERROR(VLOOKUP($A6,PESOS!$A:$AZ,COLUMN(AD:AD),FALSE),"")</f>
        <v/>
      </c>
      <c r="BC6" s="178" t="str" cm="1">
        <f t="array" ref="BC6">IFERROR(VLOOKUP($A6,PESOS!$A:$AZ,COLUMN(AE:AE),FALSE),"")</f>
        <v/>
      </c>
      <c r="BD6" s="179"/>
      <c r="BE6" s="178" t="str" cm="1">
        <f t="array" ref="BE6">IFERROR(VLOOKUP($A6,PESOS!$A:$AZ,COLUMN(AF:AF),FALSE),"")</f>
        <v/>
      </c>
      <c r="BF6" s="179"/>
      <c r="BG6" s="178" t="str" cm="1">
        <f t="array" ref="BG6">IFERROR(VLOOKUP($A6,PESOS!$A:$AZ,COLUMN(AG:AG),FALSE),"")</f>
        <v/>
      </c>
      <c r="BH6" s="179"/>
      <c r="BI6" s="178" t="str" cm="1">
        <f t="array" ref="BI6">IFERROR(VLOOKUP($A6,PESOS!$A:$AZ,COLUMN(AH:AH),FALSE),"")</f>
        <v/>
      </c>
      <c r="BJ6" s="179"/>
      <c r="BK6" s="178" t="str" cm="1">
        <f t="array" ref="BK6">IFERROR(VLOOKUP($A6,PESOS!$A:$AZ,COLUMN(AI:AI),FALSE),"")</f>
        <v/>
      </c>
      <c r="BL6" s="179"/>
      <c r="BM6" s="178" t="str" cm="1">
        <f t="array" ref="BM6">IFERROR(VLOOKUP($A6,PESOS!$A:$AZ,COLUMN(AJ:AJ),FALSE),"")</f>
        <v/>
      </c>
      <c r="BN6" s="179"/>
      <c r="BO6" s="22" t="str" cm="1">
        <f t="array" ref="BO6">IFERROR(VLOOKUP($A6,PESOS!$A:$AZ,COLUMN(AK:AK),FALSE),"")</f>
        <v/>
      </c>
      <c r="BP6" s="178" t="str" cm="1">
        <f t="array" ref="BP6">IFERROR(VLOOKUP($A6,PESOS!$A:$AZ,COLUMN(AL:AL),FALSE),"")</f>
        <v/>
      </c>
      <c r="BQ6" s="179"/>
      <c r="BR6" s="178" t="str" cm="1">
        <f t="array" ref="BR6">IFERROR(VLOOKUP($A6,PESOS!$A:$AZ,COLUMN(AM:AM),FALSE),"")</f>
        <v/>
      </c>
      <c r="BS6" s="179"/>
      <c r="BT6" s="178" t="str" cm="1">
        <f t="array" ref="BT6">IFERROR(VLOOKUP($A6,PESOS!$A:$AZ,COLUMN(AN:AN),FALSE),"")</f>
        <v/>
      </c>
      <c r="BU6" s="179"/>
      <c r="BV6" s="178" t="str" cm="1">
        <f t="array" ref="BV6">IFERROR(VLOOKUP($A6,PESOS!$A:$AZ,COLUMN(AO:AO),FALSE),"")</f>
        <v/>
      </c>
      <c r="BW6" s="179"/>
      <c r="BX6" s="178" t="str" cm="1">
        <f t="array" ref="BX6">IFERROR(VLOOKUP($A6,PESOS!$A:$AZ,COLUMN(AP:AP),FALSE),"")</f>
        <v/>
      </c>
      <c r="BY6" s="179"/>
      <c r="BZ6" s="178" t="str" cm="1">
        <f t="array" ref="BZ6">IFERROR(VLOOKUP($A6,PESOS!$A:$AZ,COLUMN(AQ:AQ),FALSE),"")</f>
        <v/>
      </c>
      <c r="CA6" s="179"/>
      <c r="CB6" s="61">
        <f t="shared" ref="CB6:CB10" si="0">SUM(C6:CA6)</f>
        <v>0</v>
      </c>
      <c r="CC6" s="9" t="s">
        <v>56</v>
      </c>
      <c r="CD6" s="185"/>
    </row>
    <row r="7" spans="1:82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178" t="str" cm="1">
        <f t="array" ref="C7">IFERROR(VLOOKUP($A7,PESOS!$A:$AZ,COLUMN(C:C),FALSE),"")</f>
        <v/>
      </c>
      <c r="D7" s="179"/>
      <c r="E7" s="178" t="str" cm="1">
        <f t="array" ref="E7">IFERROR(VLOOKUP($A7,PESOS!$A:$AZ,COLUMN(D:D),FALSE),"")</f>
        <v/>
      </c>
      <c r="F7" s="179"/>
      <c r="G7" s="178" t="str" cm="1">
        <f t="array" ref="G7">IFERROR(VLOOKUP($A7,PESOS!$A:$AZ,COLUMN(E:E),FALSE),"")</f>
        <v/>
      </c>
      <c r="H7" s="179"/>
      <c r="I7" s="178" t="str" cm="1">
        <f t="array" ref="I7">IFERROR(VLOOKUP($A7,PESOS!$A:$AZ,COLUMN(F:F),FALSE),"")</f>
        <v/>
      </c>
      <c r="J7" s="179"/>
      <c r="K7" s="178" t="str" cm="1">
        <f t="array" ref="K7">IFERROR(VLOOKUP($A7,PESOS!$A:$AZ,COLUMN(G:G),FALSE),"")</f>
        <v/>
      </c>
      <c r="L7" s="179"/>
      <c r="M7" s="178" t="str" cm="1">
        <f t="array" ref="M7">IFERROR(VLOOKUP($A7,PESOS!$A:$AZ,COLUMN(H:H),FALSE),"")</f>
        <v/>
      </c>
      <c r="N7" s="179"/>
      <c r="O7" s="22" t="str" cm="1">
        <f t="array" ref="O7">IFERROR(VLOOKUP($A7,PESOS!$A:$AZ,COLUMN(I:I),FALSE),"")</f>
        <v/>
      </c>
      <c r="P7" s="178" t="str" cm="1">
        <f t="array" ref="P7">IFERROR(VLOOKUP($A7,PESOS!$A:$AZ,COLUMN(J:J),FALSE),"")</f>
        <v/>
      </c>
      <c r="Q7" s="179"/>
      <c r="R7" s="178" t="str" cm="1">
        <f t="array" ref="R7">IFERROR(VLOOKUP($A7,PESOS!$A:$AZ,COLUMN(K:K),FALSE),"")</f>
        <v/>
      </c>
      <c r="S7" s="179"/>
      <c r="T7" s="178" t="str" cm="1">
        <f t="array" ref="T7">IFERROR(VLOOKUP($A7,PESOS!$A:$AZ,COLUMN(L:L),FALSE),"")</f>
        <v/>
      </c>
      <c r="U7" s="179"/>
      <c r="V7" s="178" t="str" cm="1">
        <f t="array" ref="V7">IFERROR(VLOOKUP($A7,PESOS!$A:$AZ,COLUMN(M:M),FALSE),"")</f>
        <v/>
      </c>
      <c r="W7" s="179"/>
      <c r="X7" s="178" t="str" cm="1">
        <f t="array" ref="X7">IFERROR(VLOOKUP($A7,PESOS!$A:$AZ,COLUMN(N:N),FALSE),"")</f>
        <v/>
      </c>
      <c r="Y7" s="179"/>
      <c r="Z7" s="178" t="str" cm="1">
        <f t="array" ref="Z7">IFERROR(VLOOKUP($A7,PESOS!$A:$AZ,COLUMN(O:O),FALSE),"")</f>
        <v/>
      </c>
      <c r="AA7" s="179"/>
      <c r="AB7" s="22" t="str" cm="1">
        <f t="array" ref="AB7">IFERROR(VLOOKUP($A7,PESOS!$A:$AZ,COLUMN(P:P),FALSE),"")</f>
        <v/>
      </c>
      <c r="AC7" s="178" t="str" cm="1">
        <f t="array" ref="AC7">IFERROR(VLOOKUP($A7,PESOS!$A:$AZ,COLUMN(Q:Q),FALSE),"")</f>
        <v/>
      </c>
      <c r="AD7" s="179"/>
      <c r="AE7" s="178" t="str" cm="1">
        <f t="array" ref="AE7">IFERROR(VLOOKUP($A7,PESOS!$A:$AZ,COLUMN(R:R),FALSE),"")</f>
        <v/>
      </c>
      <c r="AF7" s="179"/>
      <c r="AG7" s="178" t="str" cm="1">
        <f t="array" ref="AG7">IFERROR(VLOOKUP($A7,PESOS!$A:$AZ,COLUMN(S:S),FALSE),"")</f>
        <v/>
      </c>
      <c r="AH7" s="179"/>
      <c r="AI7" s="178" t="str" cm="1">
        <f t="array" ref="AI7">IFERROR(VLOOKUP($A7,PESOS!$A:$AZ,COLUMN(T:T),FALSE),"")</f>
        <v/>
      </c>
      <c r="AJ7" s="179"/>
      <c r="AK7" s="178" t="str" cm="1">
        <f t="array" ref="AK7">IFERROR(VLOOKUP($A7,PESOS!$A:$AZ,COLUMN(U:U),FALSE),"")</f>
        <v/>
      </c>
      <c r="AL7" s="179"/>
      <c r="AM7" s="178" t="str" cm="1">
        <f t="array" ref="AM7">IFERROR(VLOOKUP($A7,PESOS!$A:$AZ,COLUMN(V:V),FALSE),"")</f>
        <v/>
      </c>
      <c r="AN7" s="179"/>
      <c r="AO7" s="22" t="str" cm="1">
        <f t="array" ref="AO7">IFERROR(VLOOKUP($A7,PESOS!$A:$AZ,COLUMN(W:W),FALSE),"")</f>
        <v/>
      </c>
      <c r="AP7" s="178" t="str" cm="1">
        <f t="array" ref="AP7">IFERROR(VLOOKUP($A7,PESOS!$A:$AZ,COLUMN(X:X),FALSE),"")</f>
        <v/>
      </c>
      <c r="AQ7" s="179"/>
      <c r="AR7" s="178" t="str" cm="1">
        <f t="array" ref="AR7">IFERROR(VLOOKUP($A7,PESOS!$A:$AZ,COLUMN(Y:Y),FALSE),"")</f>
        <v/>
      </c>
      <c r="AS7" s="179"/>
      <c r="AT7" s="178" t="str" cm="1">
        <f t="array" ref="AT7">IFERROR(VLOOKUP($A7,PESOS!$A:$AZ,COLUMN(Z:Z),FALSE),"")</f>
        <v/>
      </c>
      <c r="AU7" s="179"/>
      <c r="AV7" s="178" t="str" cm="1">
        <f t="array" ref="AV7">IFERROR(VLOOKUP($A7,PESOS!$A:$AZ,COLUMN(AA:AA),FALSE),"")</f>
        <v/>
      </c>
      <c r="AW7" s="179"/>
      <c r="AX7" s="178" t="str" cm="1">
        <f t="array" ref="AX7">IFERROR(VLOOKUP($A7,PESOS!$A:$AZ,COLUMN(AB:AB),FALSE),"")</f>
        <v/>
      </c>
      <c r="AY7" s="179"/>
      <c r="AZ7" s="178" t="str" cm="1">
        <f t="array" ref="AZ7">IFERROR(VLOOKUP($A7,PESOS!$A:$AZ,COLUMN(AC:AC),FALSE),"")</f>
        <v/>
      </c>
      <c r="BA7" s="179"/>
      <c r="BB7" s="22" t="str" cm="1">
        <f t="array" ref="BB7">IFERROR(VLOOKUP($A7,PESOS!$A:$AZ,COLUMN(AD:AD),FALSE),"")</f>
        <v/>
      </c>
      <c r="BC7" s="178" t="str" cm="1">
        <f t="array" ref="BC7">IFERROR(VLOOKUP($A7,PESOS!$A:$AZ,COLUMN(AE:AE),FALSE),"")</f>
        <v/>
      </c>
      <c r="BD7" s="179"/>
      <c r="BE7" s="178" t="str" cm="1">
        <f t="array" ref="BE7">IFERROR(VLOOKUP($A7,PESOS!$A:$AZ,COLUMN(AF:AF),FALSE),"")</f>
        <v/>
      </c>
      <c r="BF7" s="179"/>
      <c r="BG7" s="178" t="str" cm="1">
        <f t="array" ref="BG7">IFERROR(VLOOKUP($A7,PESOS!$A:$AZ,COLUMN(AG:AG),FALSE),"")</f>
        <v/>
      </c>
      <c r="BH7" s="179"/>
      <c r="BI7" s="178" t="str" cm="1">
        <f t="array" ref="BI7">IFERROR(VLOOKUP($A7,PESOS!$A:$AZ,COLUMN(AH:AH),FALSE),"")</f>
        <v/>
      </c>
      <c r="BJ7" s="179"/>
      <c r="BK7" s="178" t="str" cm="1">
        <f t="array" ref="BK7">IFERROR(VLOOKUP($A7,PESOS!$A:$AZ,COLUMN(AI:AI),FALSE),"")</f>
        <v/>
      </c>
      <c r="BL7" s="179"/>
      <c r="BM7" s="178" t="str" cm="1">
        <f t="array" ref="BM7">IFERROR(VLOOKUP($A7,PESOS!$A:$AZ,COLUMN(AJ:AJ),FALSE),"")</f>
        <v/>
      </c>
      <c r="BN7" s="179"/>
      <c r="BO7" s="22" t="str" cm="1">
        <f t="array" ref="BO7">IFERROR(VLOOKUP($A7,PESOS!$A:$AZ,COLUMN(AK:AK),FALSE),"")</f>
        <v/>
      </c>
      <c r="BP7" s="178" t="str" cm="1">
        <f t="array" ref="BP7">IFERROR(VLOOKUP($A7,PESOS!$A:$AZ,COLUMN(AL:AL),FALSE),"")</f>
        <v/>
      </c>
      <c r="BQ7" s="179"/>
      <c r="BR7" s="178" t="str" cm="1">
        <f t="array" ref="BR7">IFERROR(VLOOKUP($A7,PESOS!$A:$AZ,COLUMN(AM:AM),FALSE),"")</f>
        <v/>
      </c>
      <c r="BS7" s="179"/>
      <c r="BT7" s="178" t="str" cm="1">
        <f t="array" ref="BT7">IFERROR(VLOOKUP($A7,PESOS!$A:$AZ,COLUMN(AN:AN),FALSE),"")</f>
        <v/>
      </c>
      <c r="BU7" s="179"/>
      <c r="BV7" s="178" t="str" cm="1">
        <f t="array" ref="BV7">IFERROR(VLOOKUP($A7,PESOS!$A:$AZ,COLUMN(AO:AO),FALSE),"")</f>
        <v/>
      </c>
      <c r="BW7" s="179"/>
      <c r="BX7" s="178" t="str" cm="1">
        <f t="array" ref="BX7">IFERROR(VLOOKUP($A7,PESOS!$A:$AZ,COLUMN(AP:AP),FALSE),"")</f>
        <v/>
      </c>
      <c r="BY7" s="179"/>
      <c r="BZ7" s="178" t="str" cm="1">
        <f t="array" ref="BZ7">IFERROR(VLOOKUP($A7,PESOS!$A:$AZ,COLUMN(AQ:AQ),FALSE),"")</f>
        <v/>
      </c>
      <c r="CA7" s="179"/>
      <c r="CB7" s="61">
        <f t="shared" si="0"/>
        <v>0</v>
      </c>
      <c r="CC7" s="9" t="s">
        <v>56</v>
      </c>
      <c r="CD7" s="185"/>
    </row>
    <row r="8" spans="1:82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178" t="str" cm="1">
        <f t="array" ref="C8">IFERROR(VLOOKUP($A8,PESOS!$A:$AZ,COLUMN(C:C),FALSE),"")</f>
        <v/>
      </c>
      <c r="D8" s="179"/>
      <c r="E8" s="178" t="str" cm="1">
        <f t="array" ref="E8">IFERROR(VLOOKUP($A8,PESOS!$A:$AZ,COLUMN(D:D),FALSE),"")</f>
        <v/>
      </c>
      <c r="F8" s="179"/>
      <c r="G8" s="178" t="str" cm="1">
        <f t="array" ref="G8">IFERROR(VLOOKUP($A8,PESOS!$A:$AZ,COLUMN(E:E),FALSE),"")</f>
        <v/>
      </c>
      <c r="H8" s="179"/>
      <c r="I8" s="178" t="str" cm="1">
        <f t="array" ref="I8">IFERROR(VLOOKUP($A8,PESOS!$A:$AZ,COLUMN(F:F),FALSE),"")</f>
        <v/>
      </c>
      <c r="J8" s="179"/>
      <c r="K8" s="178" t="str" cm="1">
        <f t="array" ref="K8">IFERROR(VLOOKUP($A8,PESOS!$A:$AZ,COLUMN(G:G),FALSE),"")</f>
        <v/>
      </c>
      <c r="L8" s="179"/>
      <c r="M8" s="178" t="str" cm="1">
        <f t="array" ref="M8">IFERROR(VLOOKUP($A8,PESOS!$A:$AZ,COLUMN(H:H),FALSE),"")</f>
        <v/>
      </c>
      <c r="N8" s="179"/>
      <c r="O8" s="22" t="str" cm="1">
        <f t="array" ref="O8">IFERROR(VLOOKUP($A8,PESOS!$A:$AZ,COLUMN(I:I),FALSE),"")</f>
        <v/>
      </c>
      <c r="P8" s="178" t="str" cm="1">
        <f t="array" ref="P8">IFERROR(VLOOKUP($A8,PESOS!$A:$AZ,COLUMN(J:J),FALSE),"")</f>
        <v/>
      </c>
      <c r="Q8" s="179"/>
      <c r="R8" s="178" t="str" cm="1">
        <f t="array" ref="R8">IFERROR(VLOOKUP($A8,PESOS!$A:$AZ,COLUMN(K:K),FALSE),"")</f>
        <v/>
      </c>
      <c r="S8" s="179"/>
      <c r="T8" s="178" t="str" cm="1">
        <f t="array" ref="T8">IFERROR(VLOOKUP($A8,PESOS!$A:$AZ,COLUMN(L:L),FALSE),"")</f>
        <v/>
      </c>
      <c r="U8" s="179"/>
      <c r="V8" s="178" t="str" cm="1">
        <f t="array" ref="V8">IFERROR(VLOOKUP($A8,PESOS!$A:$AZ,COLUMN(M:M),FALSE),"")</f>
        <v/>
      </c>
      <c r="W8" s="179"/>
      <c r="X8" s="178" t="str" cm="1">
        <f t="array" ref="X8">IFERROR(VLOOKUP($A8,PESOS!$A:$AZ,COLUMN(N:N),FALSE),"")</f>
        <v/>
      </c>
      <c r="Y8" s="179"/>
      <c r="Z8" s="178" t="str" cm="1">
        <f t="array" ref="Z8">IFERROR(VLOOKUP($A8,PESOS!$A:$AZ,COLUMN(O:O),FALSE),"")</f>
        <v/>
      </c>
      <c r="AA8" s="179"/>
      <c r="AB8" s="22" t="str" cm="1">
        <f t="array" ref="AB8">IFERROR(VLOOKUP($A8,PESOS!$A:$AZ,COLUMN(P:P),FALSE),"")</f>
        <v/>
      </c>
      <c r="AC8" s="178" t="str" cm="1">
        <f t="array" ref="AC8">IFERROR(VLOOKUP($A8,PESOS!$A:$AZ,COLUMN(Q:Q),FALSE),"")</f>
        <v/>
      </c>
      <c r="AD8" s="179"/>
      <c r="AE8" s="178" t="str" cm="1">
        <f t="array" ref="AE8">IFERROR(VLOOKUP($A8,PESOS!$A:$AZ,COLUMN(R:R),FALSE),"")</f>
        <v/>
      </c>
      <c r="AF8" s="179"/>
      <c r="AG8" s="178" t="str" cm="1">
        <f t="array" ref="AG8">IFERROR(VLOOKUP($A8,PESOS!$A:$AZ,COLUMN(S:S),FALSE),"")</f>
        <v/>
      </c>
      <c r="AH8" s="179"/>
      <c r="AI8" s="178" t="str" cm="1">
        <f t="array" ref="AI8">IFERROR(VLOOKUP($A8,PESOS!$A:$AZ,COLUMN(T:T),FALSE),"")</f>
        <v/>
      </c>
      <c r="AJ8" s="179"/>
      <c r="AK8" s="178" t="str" cm="1">
        <f t="array" ref="AK8">IFERROR(VLOOKUP($A8,PESOS!$A:$AZ,COLUMN(U:U),FALSE),"")</f>
        <v/>
      </c>
      <c r="AL8" s="179"/>
      <c r="AM8" s="178" t="str" cm="1">
        <f t="array" ref="AM8">IFERROR(VLOOKUP($A8,PESOS!$A:$AZ,COLUMN(V:V),FALSE),"")</f>
        <v/>
      </c>
      <c r="AN8" s="179"/>
      <c r="AO8" s="22" t="str" cm="1">
        <f t="array" ref="AO8">IFERROR(VLOOKUP($A8,PESOS!$A:$AZ,COLUMN(W:W),FALSE),"")</f>
        <v/>
      </c>
      <c r="AP8" s="178" t="str" cm="1">
        <f t="array" ref="AP8">IFERROR(VLOOKUP($A8,PESOS!$A:$AZ,COLUMN(X:X),FALSE),"")</f>
        <v/>
      </c>
      <c r="AQ8" s="179"/>
      <c r="AR8" s="178" t="str" cm="1">
        <f t="array" ref="AR8">IFERROR(VLOOKUP($A8,PESOS!$A:$AZ,COLUMN(Y:Y),FALSE),"")</f>
        <v/>
      </c>
      <c r="AS8" s="179"/>
      <c r="AT8" s="178" t="str" cm="1">
        <f t="array" ref="AT8">IFERROR(VLOOKUP($A8,PESOS!$A:$AZ,COLUMN(Z:Z),FALSE),"")</f>
        <v/>
      </c>
      <c r="AU8" s="179"/>
      <c r="AV8" s="178" t="str" cm="1">
        <f t="array" ref="AV8">IFERROR(VLOOKUP($A8,PESOS!$A:$AZ,COLUMN(AA:AA),FALSE),"")</f>
        <v/>
      </c>
      <c r="AW8" s="179"/>
      <c r="AX8" s="178" t="str" cm="1">
        <f t="array" ref="AX8">IFERROR(VLOOKUP($A8,PESOS!$A:$AZ,COLUMN(AB:AB),FALSE),"")</f>
        <v/>
      </c>
      <c r="AY8" s="179"/>
      <c r="AZ8" s="178" t="str" cm="1">
        <f t="array" ref="AZ8">IFERROR(VLOOKUP($A8,PESOS!$A:$AZ,COLUMN(AC:AC),FALSE),"")</f>
        <v/>
      </c>
      <c r="BA8" s="179"/>
      <c r="BB8" s="22" t="str" cm="1">
        <f t="array" ref="BB8">IFERROR(VLOOKUP($A8,PESOS!$A:$AZ,COLUMN(AD:AD),FALSE),"")</f>
        <v/>
      </c>
      <c r="BC8" s="178" t="str" cm="1">
        <f t="array" ref="BC8">IFERROR(VLOOKUP($A8,PESOS!$A:$AZ,COLUMN(AE:AE),FALSE),"")</f>
        <v/>
      </c>
      <c r="BD8" s="179"/>
      <c r="BE8" s="178" t="str" cm="1">
        <f t="array" ref="BE8">IFERROR(VLOOKUP($A8,PESOS!$A:$AZ,COLUMN(AF:AF),FALSE),"")</f>
        <v/>
      </c>
      <c r="BF8" s="179"/>
      <c r="BG8" s="178" t="str" cm="1">
        <f t="array" ref="BG8">IFERROR(VLOOKUP($A8,PESOS!$A:$AZ,COLUMN(AG:AG),FALSE),"")</f>
        <v/>
      </c>
      <c r="BH8" s="179"/>
      <c r="BI8" s="178" t="str" cm="1">
        <f t="array" ref="BI8">IFERROR(VLOOKUP($A8,PESOS!$A:$AZ,COLUMN(AH:AH),FALSE),"")</f>
        <v/>
      </c>
      <c r="BJ8" s="179"/>
      <c r="BK8" s="178" t="str" cm="1">
        <f t="array" ref="BK8">IFERROR(VLOOKUP($A8,PESOS!$A:$AZ,COLUMN(AI:AI),FALSE),"")</f>
        <v/>
      </c>
      <c r="BL8" s="179"/>
      <c r="BM8" s="178" t="str" cm="1">
        <f t="array" ref="BM8">IFERROR(VLOOKUP($A8,PESOS!$A:$AZ,COLUMN(AJ:AJ),FALSE),"")</f>
        <v/>
      </c>
      <c r="BN8" s="179"/>
      <c r="BO8" s="22" t="str" cm="1">
        <f t="array" ref="BO8">IFERROR(VLOOKUP($A8,PESOS!$A:$AZ,COLUMN(AK:AK),FALSE),"")</f>
        <v/>
      </c>
      <c r="BP8" s="178" t="str" cm="1">
        <f t="array" ref="BP8">IFERROR(VLOOKUP($A8,PESOS!$A:$AZ,COLUMN(AL:AL),FALSE),"")</f>
        <v/>
      </c>
      <c r="BQ8" s="179"/>
      <c r="BR8" s="178" t="str" cm="1">
        <f t="array" ref="BR8">IFERROR(VLOOKUP($A8,PESOS!$A:$AZ,COLUMN(AM:AM),FALSE),"")</f>
        <v/>
      </c>
      <c r="BS8" s="179"/>
      <c r="BT8" s="178" t="str" cm="1">
        <f t="array" ref="BT8">IFERROR(VLOOKUP($A8,PESOS!$A:$AZ,COLUMN(AN:AN),FALSE),"")</f>
        <v/>
      </c>
      <c r="BU8" s="179"/>
      <c r="BV8" s="178" t="str" cm="1">
        <f t="array" ref="BV8">IFERROR(VLOOKUP($A8,PESOS!$A:$AZ,COLUMN(AO:AO),FALSE),"")</f>
        <v/>
      </c>
      <c r="BW8" s="179"/>
      <c r="BX8" s="178" t="str" cm="1">
        <f t="array" ref="BX8">IFERROR(VLOOKUP($A8,PESOS!$A:$AZ,COLUMN(AP:AP),FALSE),"")</f>
        <v/>
      </c>
      <c r="BY8" s="179"/>
      <c r="BZ8" s="178" t="str" cm="1">
        <f t="array" ref="BZ8">IFERROR(VLOOKUP($A8,PESOS!$A:$AZ,COLUMN(AQ:AQ),FALSE),"")</f>
        <v/>
      </c>
      <c r="CA8" s="179"/>
      <c r="CB8" s="61">
        <f t="shared" si="0"/>
        <v>0</v>
      </c>
      <c r="CC8" s="9" t="s">
        <v>57</v>
      </c>
      <c r="CD8" s="185"/>
    </row>
    <row r="9" spans="1:82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178" t="str" cm="1">
        <f t="array" ref="C9">IFERROR(VLOOKUP($A9,PESOS!$A:$AZ,COLUMN(C:C),FALSE),"")</f>
        <v/>
      </c>
      <c r="D9" s="179"/>
      <c r="E9" s="178" t="str" cm="1">
        <f t="array" ref="E9">IFERROR(VLOOKUP($A9,PESOS!$A:$AZ,COLUMN(D:D),FALSE),"")</f>
        <v/>
      </c>
      <c r="F9" s="179"/>
      <c r="G9" s="178" t="str" cm="1">
        <f t="array" ref="G9">IFERROR(VLOOKUP($A9,PESOS!$A:$AZ,COLUMN(E:E),FALSE),"")</f>
        <v/>
      </c>
      <c r="H9" s="179"/>
      <c r="I9" s="178" t="str" cm="1">
        <f t="array" ref="I9">IFERROR(VLOOKUP($A9,PESOS!$A:$AZ,COLUMN(F:F),FALSE),"")</f>
        <v/>
      </c>
      <c r="J9" s="179"/>
      <c r="K9" s="178" t="str" cm="1">
        <f t="array" ref="K9">IFERROR(VLOOKUP($A9,PESOS!$A:$AZ,COLUMN(G:G),FALSE),"")</f>
        <v/>
      </c>
      <c r="L9" s="179"/>
      <c r="M9" s="178" t="str" cm="1">
        <f t="array" ref="M9">IFERROR(VLOOKUP($A9,PESOS!$A:$AZ,COLUMN(H:H),FALSE),"")</f>
        <v/>
      </c>
      <c r="N9" s="179"/>
      <c r="O9" s="22" t="str" cm="1">
        <f t="array" ref="O9">IFERROR(VLOOKUP($A9,PESOS!$A:$AZ,COLUMN(I:I),FALSE),"")</f>
        <v/>
      </c>
      <c r="P9" s="178" t="str" cm="1">
        <f t="array" ref="P9">IFERROR(VLOOKUP($A9,PESOS!$A:$AZ,COLUMN(J:J),FALSE),"")</f>
        <v/>
      </c>
      <c r="Q9" s="179"/>
      <c r="R9" s="178" t="str" cm="1">
        <f t="array" ref="R9">IFERROR(VLOOKUP($A9,PESOS!$A:$AZ,COLUMN(K:K),FALSE),"")</f>
        <v/>
      </c>
      <c r="S9" s="179"/>
      <c r="T9" s="178" t="str" cm="1">
        <f t="array" ref="T9">IFERROR(VLOOKUP($A9,PESOS!$A:$AZ,COLUMN(L:L),FALSE),"")</f>
        <v/>
      </c>
      <c r="U9" s="179"/>
      <c r="V9" s="178" t="str" cm="1">
        <f t="array" ref="V9">IFERROR(VLOOKUP($A9,PESOS!$A:$AZ,COLUMN(M:M),FALSE),"")</f>
        <v/>
      </c>
      <c r="W9" s="179"/>
      <c r="X9" s="178" t="str" cm="1">
        <f t="array" ref="X9">IFERROR(VLOOKUP($A9,PESOS!$A:$AZ,COLUMN(N:N),FALSE),"")</f>
        <v/>
      </c>
      <c r="Y9" s="179"/>
      <c r="Z9" s="178" t="str" cm="1">
        <f t="array" ref="Z9">IFERROR(VLOOKUP($A9,PESOS!$A:$AZ,COLUMN(O:O),FALSE),"")</f>
        <v/>
      </c>
      <c r="AA9" s="179"/>
      <c r="AB9" s="22" t="str" cm="1">
        <f t="array" ref="AB9">IFERROR(VLOOKUP($A9,PESOS!$A:$AZ,COLUMN(P:P),FALSE),"")</f>
        <v/>
      </c>
      <c r="AC9" s="178" t="str" cm="1">
        <f t="array" ref="AC9">IFERROR(VLOOKUP($A9,PESOS!$A:$AZ,COLUMN(Q:Q),FALSE),"")</f>
        <v/>
      </c>
      <c r="AD9" s="179"/>
      <c r="AE9" s="178" t="str" cm="1">
        <f t="array" ref="AE9">IFERROR(VLOOKUP($A9,PESOS!$A:$AZ,COLUMN(R:R),FALSE),"")</f>
        <v/>
      </c>
      <c r="AF9" s="179"/>
      <c r="AG9" s="178" t="str" cm="1">
        <f t="array" ref="AG9">IFERROR(VLOOKUP($A9,PESOS!$A:$AZ,COLUMN(S:S),FALSE),"")</f>
        <v/>
      </c>
      <c r="AH9" s="179"/>
      <c r="AI9" s="178" t="str" cm="1">
        <f t="array" ref="AI9">IFERROR(VLOOKUP($A9,PESOS!$A:$AZ,COLUMN(T:T),FALSE),"")</f>
        <v/>
      </c>
      <c r="AJ9" s="179"/>
      <c r="AK9" s="178" t="str" cm="1">
        <f t="array" ref="AK9">IFERROR(VLOOKUP($A9,PESOS!$A:$AZ,COLUMN(U:U),FALSE),"")</f>
        <v/>
      </c>
      <c r="AL9" s="179"/>
      <c r="AM9" s="178" t="str" cm="1">
        <f t="array" ref="AM9">IFERROR(VLOOKUP($A9,PESOS!$A:$AZ,COLUMN(V:V),FALSE),"")</f>
        <v/>
      </c>
      <c r="AN9" s="179"/>
      <c r="AO9" s="22" t="str" cm="1">
        <f t="array" ref="AO9">IFERROR(VLOOKUP($A9,PESOS!$A:$AZ,COLUMN(W:W),FALSE),"")</f>
        <v/>
      </c>
      <c r="AP9" s="178" t="str" cm="1">
        <f t="array" ref="AP9">IFERROR(VLOOKUP($A9,PESOS!$A:$AZ,COLUMN(X:X),FALSE),"")</f>
        <v/>
      </c>
      <c r="AQ9" s="179"/>
      <c r="AR9" s="178" t="str" cm="1">
        <f t="array" ref="AR9">IFERROR(VLOOKUP($A9,PESOS!$A:$AZ,COLUMN(Y:Y),FALSE),"")</f>
        <v/>
      </c>
      <c r="AS9" s="179"/>
      <c r="AT9" s="178" t="str" cm="1">
        <f t="array" ref="AT9">IFERROR(VLOOKUP($A9,PESOS!$A:$AZ,COLUMN(Z:Z),FALSE),"")</f>
        <v/>
      </c>
      <c r="AU9" s="179"/>
      <c r="AV9" s="178" t="str" cm="1">
        <f t="array" ref="AV9">IFERROR(VLOOKUP($A9,PESOS!$A:$AZ,COLUMN(AA:AA),FALSE),"")</f>
        <v/>
      </c>
      <c r="AW9" s="179"/>
      <c r="AX9" s="178" t="str" cm="1">
        <f t="array" ref="AX9">IFERROR(VLOOKUP($A9,PESOS!$A:$AZ,COLUMN(AB:AB),FALSE),"")</f>
        <v/>
      </c>
      <c r="AY9" s="179"/>
      <c r="AZ9" s="178" t="str" cm="1">
        <f t="array" ref="AZ9">IFERROR(VLOOKUP($A9,PESOS!$A:$AZ,COLUMN(AC:AC),FALSE),"")</f>
        <v/>
      </c>
      <c r="BA9" s="179"/>
      <c r="BB9" s="22" t="str" cm="1">
        <f t="array" ref="BB9">IFERROR(VLOOKUP($A9,PESOS!$A:$AZ,COLUMN(AD:AD),FALSE),"")</f>
        <v/>
      </c>
      <c r="BC9" s="178" t="str" cm="1">
        <f t="array" ref="BC9">IFERROR(VLOOKUP($A9,PESOS!$A:$AZ,COLUMN(AE:AE),FALSE),"")</f>
        <v/>
      </c>
      <c r="BD9" s="179"/>
      <c r="BE9" s="178" t="str" cm="1">
        <f t="array" ref="BE9">IFERROR(VLOOKUP($A9,PESOS!$A:$AZ,COLUMN(AF:AF),FALSE),"")</f>
        <v/>
      </c>
      <c r="BF9" s="179"/>
      <c r="BG9" s="178" t="str" cm="1">
        <f t="array" ref="BG9">IFERROR(VLOOKUP($A9,PESOS!$A:$AZ,COLUMN(AG:AG),FALSE),"")</f>
        <v/>
      </c>
      <c r="BH9" s="179"/>
      <c r="BI9" s="178" t="str" cm="1">
        <f t="array" ref="BI9">IFERROR(VLOOKUP($A9,PESOS!$A:$AZ,COLUMN(AH:AH),FALSE),"")</f>
        <v/>
      </c>
      <c r="BJ9" s="179"/>
      <c r="BK9" s="178" t="str" cm="1">
        <f t="array" ref="BK9">IFERROR(VLOOKUP($A9,PESOS!$A:$AZ,COLUMN(AI:AI),FALSE),"")</f>
        <v/>
      </c>
      <c r="BL9" s="179"/>
      <c r="BM9" s="178" t="str" cm="1">
        <f t="array" ref="BM9">IFERROR(VLOOKUP($A9,PESOS!$A:$AZ,COLUMN(AJ:AJ),FALSE),"")</f>
        <v/>
      </c>
      <c r="BN9" s="179"/>
      <c r="BO9" s="22" t="str" cm="1">
        <f t="array" ref="BO9">IFERROR(VLOOKUP($A9,PESOS!$A:$AZ,COLUMN(AK:AK),FALSE),"")</f>
        <v/>
      </c>
      <c r="BP9" s="178" t="str" cm="1">
        <f t="array" ref="BP9">IFERROR(VLOOKUP($A9,PESOS!$A:$AZ,COLUMN(AL:AL),FALSE),"")</f>
        <v/>
      </c>
      <c r="BQ9" s="179"/>
      <c r="BR9" s="178" t="str" cm="1">
        <f t="array" ref="BR9">IFERROR(VLOOKUP($A9,PESOS!$A:$AZ,COLUMN(AM:AM),FALSE),"")</f>
        <v/>
      </c>
      <c r="BS9" s="179"/>
      <c r="BT9" s="178" t="str" cm="1">
        <f t="array" ref="BT9">IFERROR(VLOOKUP($A9,PESOS!$A:$AZ,COLUMN(AN:AN),FALSE),"")</f>
        <v/>
      </c>
      <c r="BU9" s="179"/>
      <c r="BV9" s="178" t="str" cm="1">
        <f t="array" ref="BV9">IFERROR(VLOOKUP($A9,PESOS!$A:$AZ,COLUMN(AO:AO),FALSE),"")</f>
        <v/>
      </c>
      <c r="BW9" s="179"/>
      <c r="BX9" s="178" t="str" cm="1">
        <f t="array" ref="BX9">IFERROR(VLOOKUP($A9,PESOS!$A:$AZ,COLUMN(AP:AP),FALSE),"")</f>
        <v/>
      </c>
      <c r="BY9" s="179"/>
      <c r="BZ9" s="178" t="str" cm="1">
        <f t="array" ref="BZ9">IFERROR(VLOOKUP($A9,PESOS!$A:$AZ,COLUMN(AQ:AQ),FALSE),"")</f>
        <v/>
      </c>
      <c r="CA9" s="179"/>
      <c r="CB9" s="61">
        <f t="shared" si="0"/>
        <v>0</v>
      </c>
      <c r="CC9" s="9"/>
      <c r="CD9" s="185"/>
    </row>
    <row r="10" spans="1:82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178" t="str" cm="1">
        <f t="array" ref="C10">IFERROR(VLOOKUP($A10,PESOS!$A:$AZ,COLUMN(C:C),FALSE),"")</f>
        <v/>
      </c>
      <c r="D10" s="179"/>
      <c r="E10" s="178" t="str" cm="1">
        <f t="array" ref="E10">IFERROR(VLOOKUP($A10,PESOS!$A:$AZ,COLUMN(D:D),FALSE),"")</f>
        <v/>
      </c>
      <c r="F10" s="179"/>
      <c r="G10" s="178" t="str" cm="1">
        <f t="array" ref="G10">IFERROR(VLOOKUP($A10,PESOS!$A:$AZ,COLUMN(E:E),FALSE),"")</f>
        <v/>
      </c>
      <c r="H10" s="179"/>
      <c r="I10" s="178" t="str" cm="1">
        <f t="array" ref="I10">IFERROR(VLOOKUP($A10,PESOS!$A:$AZ,COLUMN(F:F),FALSE),"")</f>
        <v/>
      </c>
      <c r="J10" s="179"/>
      <c r="K10" s="178" t="str" cm="1">
        <f t="array" ref="K10">IFERROR(VLOOKUP($A10,PESOS!$A:$AZ,COLUMN(G:G),FALSE),"")</f>
        <v/>
      </c>
      <c r="L10" s="179"/>
      <c r="M10" s="178" t="str" cm="1">
        <f t="array" ref="M10">IFERROR(VLOOKUP($A10,PESOS!$A:$AZ,COLUMN(H:H),FALSE),"")</f>
        <v/>
      </c>
      <c r="N10" s="179"/>
      <c r="O10" s="22" t="str" cm="1">
        <f t="array" ref="O10">IFERROR(VLOOKUP($A10,PESOS!$A:$AZ,COLUMN(I:I),FALSE),"")</f>
        <v/>
      </c>
      <c r="P10" s="178" t="str" cm="1">
        <f t="array" ref="P10">IFERROR(VLOOKUP($A10,PESOS!$A:$AZ,COLUMN(J:J),FALSE),"")</f>
        <v/>
      </c>
      <c r="Q10" s="179"/>
      <c r="R10" s="178" t="str" cm="1">
        <f t="array" ref="R10">IFERROR(VLOOKUP($A10,PESOS!$A:$AZ,COLUMN(K:K),FALSE),"")</f>
        <v/>
      </c>
      <c r="S10" s="179"/>
      <c r="T10" s="178" t="str" cm="1">
        <f t="array" ref="T10">IFERROR(VLOOKUP($A10,PESOS!$A:$AZ,COLUMN(L:L),FALSE),"")</f>
        <v/>
      </c>
      <c r="U10" s="179"/>
      <c r="V10" s="178" t="str" cm="1">
        <f t="array" ref="V10">IFERROR(VLOOKUP($A10,PESOS!$A:$AZ,COLUMN(M:M),FALSE),"")</f>
        <v/>
      </c>
      <c r="W10" s="179"/>
      <c r="X10" s="178" t="str" cm="1">
        <f t="array" ref="X10">IFERROR(VLOOKUP($A10,PESOS!$A:$AZ,COLUMN(N:N),FALSE),"")</f>
        <v/>
      </c>
      <c r="Y10" s="179"/>
      <c r="Z10" s="178" t="str" cm="1">
        <f t="array" ref="Z10">IFERROR(VLOOKUP($A10,PESOS!$A:$AZ,COLUMN(O:O),FALSE),"")</f>
        <v/>
      </c>
      <c r="AA10" s="179"/>
      <c r="AB10" s="22" t="str" cm="1">
        <f t="array" ref="AB10">IFERROR(VLOOKUP($A10,PESOS!$A:$AZ,COLUMN(P:P),FALSE),"")</f>
        <v/>
      </c>
      <c r="AC10" s="178" t="str" cm="1">
        <f t="array" ref="AC10">IFERROR(VLOOKUP($A10,PESOS!$A:$AZ,COLUMN(Q:Q),FALSE),"")</f>
        <v/>
      </c>
      <c r="AD10" s="179"/>
      <c r="AE10" s="178" t="str" cm="1">
        <f t="array" ref="AE10">IFERROR(VLOOKUP($A10,PESOS!$A:$AZ,COLUMN(R:R),FALSE),"")</f>
        <v/>
      </c>
      <c r="AF10" s="179"/>
      <c r="AG10" s="178" t="str" cm="1">
        <f t="array" ref="AG10">IFERROR(VLOOKUP($A10,PESOS!$A:$AZ,COLUMN(S:S),FALSE),"")</f>
        <v/>
      </c>
      <c r="AH10" s="179"/>
      <c r="AI10" s="178" t="str" cm="1">
        <f t="array" ref="AI10">IFERROR(VLOOKUP($A10,PESOS!$A:$AZ,COLUMN(T:T),FALSE),"")</f>
        <v/>
      </c>
      <c r="AJ10" s="179"/>
      <c r="AK10" s="178" t="str" cm="1">
        <f t="array" ref="AK10">IFERROR(VLOOKUP($A10,PESOS!$A:$AZ,COLUMN(U:U),FALSE),"")</f>
        <v/>
      </c>
      <c r="AL10" s="179"/>
      <c r="AM10" s="178" t="str" cm="1">
        <f t="array" ref="AM10">IFERROR(VLOOKUP($A10,PESOS!$A:$AZ,COLUMN(V:V),FALSE),"")</f>
        <v/>
      </c>
      <c r="AN10" s="179"/>
      <c r="AO10" s="22" t="str" cm="1">
        <f t="array" ref="AO10">IFERROR(VLOOKUP($A10,PESOS!$A:$AZ,COLUMN(W:W),FALSE),"")</f>
        <v/>
      </c>
      <c r="AP10" s="178" t="str" cm="1">
        <f t="array" ref="AP10">IFERROR(VLOOKUP($A10,PESOS!$A:$AZ,COLUMN(X:X),FALSE),"")</f>
        <v/>
      </c>
      <c r="AQ10" s="179"/>
      <c r="AR10" s="178" t="str" cm="1">
        <f t="array" ref="AR10">IFERROR(VLOOKUP($A10,PESOS!$A:$AZ,COLUMN(Y:Y),FALSE),"")</f>
        <v/>
      </c>
      <c r="AS10" s="179"/>
      <c r="AT10" s="178" t="str" cm="1">
        <f t="array" ref="AT10">IFERROR(VLOOKUP($A10,PESOS!$A:$AZ,COLUMN(Z:Z),FALSE),"")</f>
        <v/>
      </c>
      <c r="AU10" s="179"/>
      <c r="AV10" s="178" t="str" cm="1">
        <f t="array" ref="AV10">IFERROR(VLOOKUP($A10,PESOS!$A:$AZ,COLUMN(AA:AA),FALSE),"")</f>
        <v/>
      </c>
      <c r="AW10" s="179"/>
      <c r="AX10" s="178" t="str" cm="1">
        <f t="array" ref="AX10">IFERROR(VLOOKUP($A10,PESOS!$A:$AZ,COLUMN(AB:AB),FALSE),"")</f>
        <v/>
      </c>
      <c r="AY10" s="179"/>
      <c r="AZ10" s="178" t="str" cm="1">
        <f t="array" ref="AZ10">IFERROR(VLOOKUP($A10,PESOS!$A:$AZ,COLUMN(AC:AC),FALSE),"")</f>
        <v/>
      </c>
      <c r="BA10" s="179"/>
      <c r="BB10" s="22" t="str" cm="1">
        <f t="array" ref="BB10">IFERROR(VLOOKUP($A10,PESOS!$A:$AZ,COLUMN(AD:AD),FALSE),"")</f>
        <v/>
      </c>
      <c r="BC10" s="178" t="str" cm="1">
        <f t="array" ref="BC10">IFERROR(VLOOKUP($A10,PESOS!$A:$AZ,COLUMN(AE:AE),FALSE),"")</f>
        <v/>
      </c>
      <c r="BD10" s="179"/>
      <c r="BE10" s="178" t="str" cm="1">
        <f t="array" ref="BE10">IFERROR(VLOOKUP($A10,PESOS!$A:$AZ,COLUMN(AF:AF),FALSE),"")</f>
        <v/>
      </c>
      <c r="BF10" s="179"/>
      <c r="BG10" s="178" t="str" cm="1">
        <f t="array" ref="BG10">IFERROR(VLOOKUP($A10,PESOS!$A:$AZ,COLUMN(AG:AG),FALSE),"")</f>
        <v/>
      </c>
      <c r="BH10" s="179"/>
      <c r="BI10" s="178" t="str" cm="1">
        <f t="array" ref="BI10">IFERROR(VLOOKUP($A10,PESOS!$A:$AZ,COLUMN(AH:AH),FALSE),"")</f>
        <v/>
      </c>
      <c r="BJ10" s="179"/>
      <c r="BK10" s="178" t="str" cm="1">
        <f t="array" ref="BK10">IFERROR(VLOOKUP($A10,PESOS!$A:$AZ,COLUMN(AI:AI),FALSE),"")</f>
        <v/>
      </c>
      <c r="BL10" s="179"/>
      <c r="BM10" s="178" t="str" cm="1">
        <f t="array" ref="BM10">IFERROR(VLOOKUP($A10,PESOS!$A:$AZ,COLUMN(AJ:AJ),FALSE),"")</f>
        <v/>
      </c>
      <c r="BN10" s="179"/>
      <c r="BO10" s="22" t="str" cm="1">
        <f t="array" ref="BO10">IFERROR(VLOOKUP($A10,PESOS!$A:$AZ,COLUMN(AK:AK),FALSE),"")</f>
        <v/>
      </c>
      <c r="BP10" s="178" t="str" cm="1">
        <f t="array" ref="BP10">IFERROR(VLOOKUP($A10,PESOS!$A:$AZ,COLUMN(AL:AL),FALSE),"")</f>
        <v/>
      </c>
      <c r="BQ10" s="179"/>
      <c r="BR10" s="178" t="str" cm="1">
        <f t="array" ref="BR10">IFERROR(VLOOKUP($A10,PESOS!$A:$AZ,COLUMN(AM:AM),FALSE),"")</f>
        <v/>
      </c>
      <c r="BS10" s="179"/>
      <c r="BT10" s="178" t="str" cm="1">
        <f t="array" ref="BT10">IFERROR(VLOOKUP($A10,PESOS!$A:$AZ,COLUMN(AN:AN),FALSE),"")</f>
        <v/>
      </c>
      <c r="BU10" s="179"/>
      <c r="BV10" s="178" t="str" cm="1">
        <f t="array" ref="BV10">IFERROR(VLOOKUP($A10,PESOS!$A:$AZ,COLUMN(AO:AO),FALSE),"")</f>
        <v/>
      </c>
      <c r="BW10" s="179"/>
      <c r="BX10" s="178" t="str" cm="1">
        <f t="array" ref="BX10">IFERROR(VLOOKUP($A10,PESOS!$A:$AZ,COLUMN(AP:AP),FALSE),"")</f>
        <v/>
      </c>
      <c r="BY10" s="179"/>
      <c r="BZ10" s="178" t="str" cm="1">
        <f t="array" ref="BZ10">IFERROR(VLOOKUP($A10,PESOS!$A:$AZ,COLUMN(AQ:AQ),FALSE),"")</f>
        <v/>
      </c>
      <c r="CA10" s="179"/>
      <c r="CB10" s="61">
        <f t="shared" si="0"/>
        <v>0</v>
      </c>
      <c r="CC10" s="8"/>
      <c r="CD10" s="185"/>
    </row>
    <row r="11" spans="1:82" ht="15" thickBot="1"/>
    <row r="12" spans="1:82">
      <c r="A12" s="26" t="s">
        <v>58</v>
      </c>
      <c r="B12" s="110" t="s">
        <v>59</v>
      </c>
      <c r="C12" s="186">
        <f t="shared" ref="C12:M12" si="1">SUM(C5:C10)</f>
        <v>10</v>
      </c>
      <c r="D12" s="187"/>
      <c r="E12" s="187">
        <f t="shared" si="1"/>
        <v>0</v>
      </c>
      <c r="F12" s="187"/>
      <c r="G12" s="187">
        <f t="shared" si="1"/>
        <v>25</v>
      </c>
      <c r="H12" s="187"/>
      <c r="I12" s="187">
        <f t="shared" si="1"/>
        <v>0</v>
      </c>
      <c r="J12" s="187"/>
      <c r="K12" s="187">
        <f t="shared" si="1"/>
        <v>0</v>
      </c>
      <c r="L12" s="187"/>
      <c r="M12" s="187">
        <f t="shared" si="1"/>
        <v>0</v>
      </c>
      <c r="N12" s="188"/>
      <c r="O12" s="112" t="s">
        <v>59</v>
      </c>
      <c r="P12" s="186">
        <f t="shared" ref="P12:Z12" si="2">SUM(P5:P10)</f>
        <v>15</v>
      </c>
      <c r="Q12" s="187"/>
      <c r="R12" s="187">
        <f t="shared" si="2"/>
        <v>10</v>
      </c>
      <c r="S12" s="187"/>
      <c r="T12" s="187">
        <f t="shared" si="2"/>
        <v>0</v>
      </c>
      <c r="U12" s="187"/>
      <c r="V12" s="187">
        <f t="shared" si="2"/>
        <v>0</v>
      </c>
      <c r="W12" s="187"/>
      <c r="X12" s="187">
        <f t="shared" si="2"/>
        <v>5</v>
      </c>
      <c r="Y12" s="187"/>
      <c r="Z12" s="187">
        <f t="shared" si="2"/>
        <v>0</v>
      </c>
      <c r="AA12" s="188"/>
      <c r="AB12" s="69" t="s">
        <v>59</v>
      </c>
      <c r="AC12" s="186">
        <f t="shared" ref="AC12:AM12" si="3">SUM(AC5:AC10)</f>
        <v>10</v>
      </c>
      <c r="AD12" s="187"/>
      <c r="AE12" s="187">
        <f t="shared" si="3"/>
        <v>0</v>
      </c>
      <c r="AF12" s="187"/>
      <c r="AG12" s="187">
        <f t="shared" si="3"/>
        <v>5</v>
      </c>
      <c r="AH12" s="187"/>
      <c r="AI12" s="187">
        <f t="shared" si="3"/>
        <v>0</v>
      </c>
      <c r="AJ12" s="187"/>
      <c r="AK12" s="187">
        <f t="shared" si="3"/>
        <v>0</v>
      </c>
      <c r="AL12" s="187"/>
      <c r="AM12" s="187">
        <f t="shared" si="3"/>
        <v>0</v>
      </c>
      <c r="AN12" s="188"/>
      <c r="AO12" s="69" t="s">
        <v>59</v>
      </c>
      <c r="AP12" s="186">
        <f t="shared" ref="AP12:AZ12" si="4">SUM(AP5:AP10)</f>
        <v>5</v>
      </c>
      <c r="AQ12" s="187"/>
      <c r="AR12" s="187">
        <f t="shared" si="4"/>
        <v>5</v>
      </c>
      <c r="AS12" s="187"/>
      <c r="AT12" s="187">
        <f t="shared" si="4"/>
        <v>0</v>
      </c>
      <c r="AU12" s="187"/>
      <c r="AV12" s="187">
        <f t="shared" si="4"/>
        <v>0</v>
      </c>
      <c r="AW12" s="187"/>
      <c r="AX12" s="187">
        <f t="shared" si="4"/>
        <v>0</v>
      </c>
      <c r="AY12" s="187"/>
      <c r="AZ12" s="187">
        <f t="shared" si="4"/>
        <v>0</v>
      </c>
      <c r="BA12" s="188"/>
      <c r="BB12" s="69" t="s">
        <v>59</v>
      </c>
      <c r="BC12" s="186">
        <f t="shared" ref="BC12:BM12" si="5">SUM(BC5:BC10)</f>
        <v>5</v>
      </c>
      <c r="BD12" s="187"/>
      <c r="BE12" s="187">
        <f t="shared" si="5"/>
        <v>0</v>
      </c>
      <c r="BF12" s="187"/>
      <c r="BG12" s="187">
        <f t="shared" si="5"/>
        <v>0</v>
      </c>
      <c r="BH12" s="187"/>
      <c r="BI12" s="187">
        <f t="shared" si="5"/>
        <v>0</v>
      </c>
      <c r="BJ12" s="187"/>
      <c r="BK12" s="187">
        <f t="shared" si="5"/>
        <v>0</v>
      </c>
      <c r="BL12" s="187"/>
      <c r="BM12" s="187">
        <f t="shared" si="5"/>
        <v>0</v>
      </c>
      <c r="BN12" s="187"/>
      <c r="BO12" s="69" t="s">
        <v>59</v>
      </c>
      <c r="BP12" s="186">
        <f t="shared" ref="BP12:BZ12" si="6">SUM(BP5:BP10)</f>
        <v>5</v>
      </c>
      <c r="BQ12" s="187"/>
      <c r="BR12" s="187">
        <f t="shared" si="6"/>
        <v>0</v>
      </c>
      <c r="BS12" s="187"/>
      <c r="BT12" s="187">
        <f t="shared" si="6"/>
        <v>0</v>
      </c>
      <c r="BU12" s="187"/>
      <c r="BV12" s="187">
        <f t="shared" si="6"/>
        <v>0</v>
      </c>
      <c r="BW12" s="187"/>
      <c r="BX12" s="187">
        <f t="shared" si="6"/>
        <v>0</v>
      </c>
      <c r="BY12" s="187"/>
      <c r="BZ12" s="187">
        <f t="shared" si="6"/>
        <v>0</v>
      </c>
      <c r="CA12" s="188"/>
      <c r="CB12" s="192">
        <f>SUM(B12:BZ12)</f>
        <v>100</v>
      </c>
      <c r="CC12" s="192"/>
      <c r="CD12" s="192"/>
    </row>
    <row r="13" spans="1:82" ht="15" thickBot="1">
      <c r="A13" s="26" t="s">
        <v>66</v>
      </c>
      <c r="B13" s="111" t="s">
        <v>59</v>
      </c>
      <c r="C13" s="191">
        <f>IFERROR(C12/$CD$5,)</f>
        <v>0.1</v>
      </c>
      <c r="D13" s="189"/>
      <c r="E13" s="189">
        <f>IFERROR(E12/$CD$5,)</f>
        <v>0</v>
      </c>
      <c r="F13" s="189"/>
      <c r="G13" s="189">
        <f>IFERROR(G12/$CD$5,)</f>
        <v>0.25</v>
      </c>
      <c r="H13" s="189"/>
      <c r="I13" s="189">
        <f>IFERROR(I12/$CD$5,)</f>
        <v>0</v>
      </c>
      <c r="J13" s="189"/>
      <c r="K13" s="189">
        <f>IFERROR(K12/$CD$5,)</f>
        <v>0</v>
      </c>
      <c r="L13" s="189"/>
      <c r="M13" s="189">
        <f>IFERROR(M12/$CD$5,)</f>
        <v>0</v>
      </c>
      <c r="N13" s="190"/>
      <c r="O13" s="113" t="s">
        <v>59</v>
      </c>
      <c r="P13" s="191">
        <f>IFERROR(P12/$CD$5,)</f>
        <v>0.15</v>
      </c>
      <c r="Q13" s="189"/>
      <c r="R13" s="189">
        <f t="shared" ref="R13" si="7">IFERROR(R12/$CD$5,)</f>
        <v>0.1</v>
      </c>
      <c r="S13" s="189"/>
      <c r="T13" s="189">
        <f t="shared" ref="T13" si="8">IFERROR(T12/$CD$5,)</f>
        <v>0</v>
      </c>
      <c r="U13" s="189"/>
      <c r="V13" s="189">
        <f t="shared" ref="V13" si="9">IFERROR(V12/$CD$5,)</f>
        <v>0</v>
      </c>
      <c r="W13" s="189"/>
      <c r="X13" s="189">
        <f t="shared" ref="X13" si="10">IFERROR(X12/$CD$5,)</f>
        <v>0.05</v>
      </c>
      <c r="Y13" s="189"/>
      <c r="Z13" s="189">
        <f t="shared" ref="Z13" si="11">IFERROR(Z12/$CD$5,)</f>
        <v>0</v>
      </c>
      <c r="AA13" s="190"/>
      <c r="AB13" s="70" t="s">
        <v>59</v>
      </c>
      <c r="AC13" s="191">
        <f>IFERROR(AC12/$CD$5,)</f>
        <v>0.1</v>
      </c>
      <c r="AD13" s="189"/>
      <c r="AE13" s="304">
        <f t="shared" ref="AE13" si="12">IFERROR(AE12/$CD$5,)</f>
        <v>0</v>
      </c>
      <c r="AF13" s="304"/>
      <c r="AG13" s="304">
        <f t="shared" ref="AG13" si="13">IFERROR(AG12/$CD$5,)</f>
        <v>0.05</v>
      </c>
      <c r="AH13" s="304"/>
      <c r="AI13" s="304">
        <f t="shared" ref="AI13" si="14">IFERROR(AI12/$CD$5,)</f>
        <v>0</v>
      </c>
      <c r="AJ13" s="304"/>
      <c r="AK13" s="304">
        <f t="shared" ref="AK13" si="15">IFERROR(AK12/$CD$5,)</f>
        <v>0</v>
      </c>
      <c r="AL13" s="304"/>
      <c r="AM13" s="304">
        <f t="shared" ref="AM13" si="16">IFERROR(AM12/$CD$5,)</f>
        <v>0</v>
      </c>
      <c r="AN13" s="307"/>
      <c r="AO13" s="70" t="s">
        <v>59</v>
      </c>
      <c r="AP13" s="191">
        <f>IFERROR(AP12/$CD$5,)</f>
        <v>0.05</v>
      </c>
      <c r="AQ13" s="189"/>
      <c r="AR13" s="304">
        <f t="shared" ref="AR13" si="17">IFERROR(AR12/$CD$5,)</f>
        <v>0.05</v>
      </c>
      <c r="AS13" s="304"/>
      <c r="AT13" s="304">
        <f t="shared" ref="AT13" si="18">IFERROR(AT12/$CD$5,)</f>
        <v>0</v>
      </c>
      <c r="AU13" s="304"/>
      <c r="AV13" s="304">
        <f t="shared" ref="AV13" si="19">IFERROR(AV12/$CD$5,)</f>
        <v>0</v>
      </c>
      <c r="AW13" s="304"/>
      <c r="AX13" s="304">
        <f t="shared" ref="AX13" si="20">IFERROR(AX12/$CD$5,)</f>
        <v>0</v>
      </c>
      <c r="AY13" s="304"/>
      <c r="AZ13" s="304">
        <f t="shared" ref="AZ13" si="21">IFERROR(AZ12/$CD$5,)</f>
        <v>0</v>
      </c>
      <c r="BA13" s="307"/>
      <c r="BB13" s="70" t="s">
        <v>59</v>
      </c>
      <c r="BC13" s="191">
        <f>IFERROR(BC12/$CD$5,)</f>
        <v>0.05</v>
      </c>
      <c r="BD13" s="189"/>
      <c r="BE13" s="304">
        <f t="shared" ref="BE13" si="22">IFERROR(BE12/$CD$5,)</f>
        <v>0</v>
      </c>
      <c r="BF13" s="304"/>
      <c r="BG13" s="304">
        <f t="shared" ref="BG13" si="23">IFERROR(BG12/$CD$5,)</f>
        <v>0</v>
      </c>
      <c r="BH13" s="304"/>
      <c r="BI13" s="304">
        <f t="shared" ref="BI13" si="24">IFERROR(BI12/$CD$5,)</f>
        <v>0</v>
      </c>
      <c r="BJ13" s="304"/>
      <c r="BK13" s="304">
        <f t="shared" ref="BK13" si="25">IFERROR(BK12/$CD$5,)</f>
        <v>0</v>
      </c>
      <c r="BL13" s="304"/>
      <c r="BM13" s="304">
        <f t="shared" ref="BM13" si="26">IFERROR(BM12/$CD$5,)</f>
        <v>0</v>
      </c>
      <c r="BN13" s="307"/>
      <c r="BO13" s="70" t="s">
        <v>59</v>
      </c>
      <c r="BP13" s="191">
        <f>IFERROR(BP12/$CD$5,)</f>
        <v>0.05</v>
      </c>
      <c r="BQ13" s="189"/>
      <c r="BR13" s="304">
        <f t="shared" ref="BR13" si="27">IFERROR(BR12/$CD$5,)</f>
        <v>0</v>
      </c>
      <c r="BS13" s="304"/>
      <c r="BT13" s="304">
        <f t="shared" ref="BT13" si="28">IFERROR(BT12/$CD$5,)</f>
        <v>0</v>
      </c>
      <c r="BU13" s="304"/>
      <c r="BV13" s="304">
        <f t="shared" ref="BV13" si="29">IFERROR(BV12/$CD$5,)</f>
        <v>0</v>
      </c>
      <c r="BW13" s="304"/>
      <c r="BX13" s="304">
        <f t="shared" ref="BX13" si="30">IFERROR(BX12/$CD$5,)</f>
        <v>0</v>
      </c>
      <c r="BY13" s="304"/>
      <c r="BZ13" s="304">
        <f t="shared" ref="BZ13" si="31">IFERROR(BZ12/$CD$5,)</f>
        <v>0</v>
      </c>
      <c r="CA13" s="307"/>
      <c r="CB13" s="75">
        <f>SUM(B13:BZ13)</f>
        <v>1.0000000000000002</v>
      </c>
      <c r="CC13" s="76"/>
      <c r="CD13" s="76"/>
    </row>
    <row r="14" spans="1:82" ht="16.2" thickBot="1">
      <c r="A14" s="27" t="s">
        <v>61</v>
      </c>
      <c r="B14" s="305">
        <f>SUM(C13:M13)</f>
        <v>0.35</v>
      </c>
      <c r="C14" s="305"/>
      <c r="D14" s="305"/>
      <c r="E14" s="305"/>
      <c r="F14" s="305"/>
      <c r="G14" s="305"/>
      <c r="H14" s="305"/>
      <c r="I14" s="305"/>
      <c r="J14" s="305"/>
      <c r="K14" s="305"/>
      <c r="L14" s="305"/>
      <c r="M14" s="305"/>
      <c r="N14" s="93"/>
      <c r="O14" s="306">
        <f t="shared" ref="O14" si="32">SUM(P13:Z13)</f>
        <v>0.3</v>
      </c>
      <c r="P14" s="306"/>
      <c r="Q14" s="306"/>
      <c r="R14" s="306"/>
      <c r="S14" s="306"/>
      <c r="T14" s="306"/>
      <c r="U14" s="306"/>
      <c r="V14" s="306"/>
      <c r="W14" s="306"/>
      <c r="X14" s="306"/>
      <c r="Y14" s="306"/>
      <c r="Z14" s="306"/>
      <c r="AA14" s="94"/>
      <c r="AB14" s="306">
        <f t="shared" ref="AB14" si="33">SUM(AC13:AM13)</f>
        <v>0.15000000000000002</v>
      </c>
      <c r="AC14" s="306"/>
      <c r="AD14" s="306"/>
      <c r="AE14" s="306"/>
      <c r="AF14" s="306"/>
      <c r="AG14" s="306"/>
      <c r="AH14" s="306"/>
      <c r="AI14" s="306"/>
      <c r="AJ14" s="306"/>
      <c r="AK14" s="306"/>
      <c r="AL14" s="306"/>
      <c r="AM14" s="306"/>
      <c r="AN14" s="94"/>
      <c r="AO14" s="306">
        <f t="shared" ref="AO14" si="34">SUM(AP13:AZ13)</f>
        <v>0.1</v>
      </c>
      <c r="AP14" s="306"/>
      <c r="AQ14" s="306"/>
      <c r="AR14" s="306"/>
      <c r="AS14" s="306"/>
      <c r="AT14" s="306"/>
      <c r="AU14" s="306"/>
      <c r="AV14" s="306"/>
      <c r="AW14" s="306"/>
      <c r="AX14" s="306"/>
      <c r="AY14" s="306"/>
      <c r="AZ14" s="306"/>
      <c r="BA14" s="94"/>
      <c r="BB14" s="306">
        <f t="shared" ref="BB14" si="35">SUM(BC13:BM13)</f>
        <v>0.05</v>
      </c>
      <c r="BC14" s="306"/>
      <c r="BD14" s="306"/>
      <c r="BE14" s="306"/>
      <c r="BF14" s="306"/>
      <c r="BG14" s="306"/>
      <c r="BH14" s="306"/>
      <c r="BI14" s="306"/>
      <c r="BJ14" s="306"/>
      <c r="BK14" s="306"/>
      <c r="BL14" s="306"/>
      <c r="BM14" s="306"/>
      <c r="BN14" s="94"/>
      <c r="BO14" s="306">
        <f t="shared" ref="BO14" si="36">SUM(BP13:BZ13)</f>
        <v>0.05</v>
      </c>
      <c r="BP14" s="306"/>
      <c r="BQ14" s="306"/>
      <c r="BR14" s="306"/>
      <c r="BS14" s="306"/>
      <c r="BT14" s="306"/>
      <c r="BU14" s="306"/>
      <c r="BV14" s="306"/>
      <c r="BW14" s="306"/>
      <c r="BX14" s="306"/>
      <c r="BY14" s="306"/>
      <c r="BZ14" s="306"/>
      <c r="CA14" s="94"/>
      <c r="CB14" s="77">
        <f>SUM(B14:BZ14)</f>
        <v>1</v>
      </c>
      <c r="CC14" s="76"/>
      <c r="CD14" s="76"/>
    </row>
    <row r="15" spans="1:82">
      <c r="A15" s="28" t="s">
        <v>67</v>
      </c>
      <c r="B15" s="114" t="s">
        <v>59</v>
      </c>
      <c r="C15" s="197">
        <f>'1ª EVA'!C12+C12</f>
        <v>15</v>
      </c>
      <c r="D15" s="198"/>
      <c r="E15" s="198">
        <f>'1ª EVA'!E12+E12</f>
        <v>5</v>
      </c>
      <c r="F15" s="198"/>
      <c r="G15" s="198">
        <f>'1ª EVA'!G12+G12</f>
        <v>30</v>
      </c>
      <c r="H15" s="198"/>
      <c r="I15" s="198">
        <f>'1ª EVA'!I12+I12</f>
        <v>5</v>
      </c>
      <c r="J15" s="198"/>
      <c r="K15" s="198">
        <f>'1ª EVA'!K12+K12</f>
        <v>5</v>
      </c>
      <c r="L15" s="198"/>
      <c r="M15" s="198">
        <f>'1ª EVA'!M12+M12</f>
        <v>0</v>
      </c>
      <c r="N15" s="199"/>
      <c r="O15" s="116" t="s">
        <v>59</v>
      </c>
      <c r="P15" s="197">
        <f>'1ª EVA'!P12+P12</f>
        <v>20</v>
      </c>
      <c r="Q15" s="198"/>
      <c r="R15" s="198">
        <f>'1ª EVA'!R12+R12</f>
        <v>20</v>
      </c>
      <c r="S15" s="198"/>
      <c r="T15" s="198">
        <f>'1ª EVA'!T12+T12</f>
        <v>10</v>
      </c>
      <c r="U15" s="198"/>
      <c r="V15" s="198">
        <f>'1ª EVA'!V12+V12</f>
        <v>10</v>
      </c>
      <c r="W15" s="198"/>
      <c r="X15" s="198">
        <f>'1ª EVA'!X12+X12</f>
        <v>5</v>
      </c>
      <c r="Y15" s="198"/>
      <c r="Z15" s="198">
        <f>'1ª EVA'!Z12+Z12</f>
        <v>0</v>
      </c>
      <c r="AA15" s="199"/>
      <c r="AB15" s="67" t="s">
        <v>59</v>
      </c>
      <c r="AC15" s="197">
        <f>'1ª EVA'!AC12+AC12</f>
        <v>10</v>
      </c>
      <c r="AD15" s="198"/>
      <c r="AE15" s="198">
        <f>'1ª EVA'!AE12+AE12</f>
        <v>0</v>
      </c>
      <c r="AF15" s="198"/>
      <c r="AG15" s="198">
        <f>'1ª EVA'!AG12+AG12</f>
        <v>5</v>
      </c>
      <c r="AH15" s="198"/>
      <c r="AI15" s="198">
        <f>'1ª EVA'!AI12+AI12</f>
        <v>5</v>
      </c>
      <c r="AJ15" s="198"/>
      <c r="AK15" s="198">
        <f>'1ª EVA'!AK12+AK12</f>
        <v>5</v>
      </c>
      <c r="AL15" s="198"/>
      <c r="AM15" s="198">
        <f>'1ª EVA'!AM12+AM12</f>
        <v>0</v>
      </c>
      <c r="AN15" s="199"/>
      <c r="AO15" s="67" t="s">
        <v>59</v>
      </c>
      <c r="AP15" s="197">
        <f>'1ª EVA'!AP12+AP12</f>
        <v>10</v>
      </c>
      <c r="AQ15" s="198"/>
      <c r="AR15" s="198">
        <f>'1ª EVA'!AR12+AR12</f>
        <v>10</v>
      </c>
      <c r="AS15" s="198"/>
      <c r="AT15" s="198">
        <f>'1ª EVA'!AT12+AT12</f>
        <v>0</v>
      </c>
      <c r="AU15" s="198"/>
      <c r="AV15" s="198">
        <f>'1ª EVA'!AV12+AV12</f>
        <v>5</v>
      </c>
      <c r="AW15" s="198"/>
      <c r="AX15" s="198">
        <f>'1ª EVA'!AX12+AX12</f>
        <v>0</v>
      </c>
      <c r="AY15" s="198"/>
      <c r="AZ15" s="198">
        <f>'1ª EVA'!AZ12+AZ12</f>
        <v>0</v>
      </c>
      <c r="BA15" s="199"/>
      <c r="BB15" s="67" t="s">
        <v>59</v>
      </c>
      <c r="BC15" s="197">
        <f>'1ª EVA'!BC12+BC12</f>
        <v>5</v>
      </c>
      <c r="BD15" s="198"/>
      <c r="BE15" s="198">
        <f>'1ª EVA'!BE12+BE12</f>
        <v>0</v>
      </c>
      <c r="BF15" s="198"/>
      <c r="BG15" s="198">
        <f>'1ª EVA'!BG12+BG12</f>
        <v>0</v>
      </c>
      <c r="BH15" s="198"/>
      <c r="BI15" s="198">
        <f>'1ª EVA'!BI12+BI12</f>
        <v>15</v>
      </c>
      <c r="BJ15" s="198"/>
      <c r="BK15" s="198">
        <f>'1ª EVA'!BK12+BK12</f>
        <v>0</v>
      </c>
      <c r="BL15" s="198"/>
      <c r="BM15" s="198">
        <f>'1ª EVA'!BM12+BM12</f>
        <v>0</v>
      </c>
      <c r="BN15" s="198"/>
      <c r="BO15" s="67" t="s">
        <v>59</v>
      </c>
      <c r="BP15" s="197">
        <f>'1ª EVA'!BP12+BP12</f>
        <v>5</v>
      </c>
      <c r="BQ15" s="198"/>
      <c r="BR15" s="198">
        <f>'1ª EVA'!BR12+BR12</f>
        <v>0</v>
      </c>
      <c r="BS15" s="198"/>
      <c r="BT15" s="198">
        <f>'1ª EVA'!BT12+BT12</f>
        <v>0</v>
      </c>
      <c r="BU15" s="198"/>
      <c r="BV15" s="198">
        <f>'1ª EVA'!BV12+BV12</f>
        <v>0</v>
      </c>
      <c r="BW15" s="198"/>
      <c r="BX15" s="198">
        <f>'1ª EVA'!BX12+BX12</f>
        <v>0</v>
      </c>
      <c r="BY15" s="198"/>
      <c r="BZ15" s="198">
        <f>'1ª EVA'!BZ12+BZ12</f>
        <v>0</v>
      </c>
      <c r="CA15" s="199"/>
      <c r="CB15" s="203">
        <f>SUM(B15:BZ15)</f>
        <v>200</v>
      </c>
      <c r="CC15" s="203"/>
      <c r="CD15" s="203"/>
    </row>
    <row r="16" spans="1:82" ht="15" thickBot="1">
      <c r="A16" s="28" t="s">
        <v>68</v>
      </c>
      <c r="B16" s="115" t="s">
        <v>59</v>
      </c>
      <c r="C16" s="202">
        <f>IFERROR(C15/$CB$15,)</f>
        <v>7.4999999999999997E-2</v>
      </c>
      <c r="D16" s="200"/>
      <c r="E16" s="200">
        <f>IFERROR(E15/$CB$15,)</f>
        <v>2.5000000000000001E-2</v>
      </c>
      <c r="F16" s="200"/>
      <c r="G16" s="200">
        <f>IFERROR(G15/$CB$15,)</f>
        <v>0.15</v>
      </c>
      <c r="H16" s="200"/>
      <c r="I16" s="200">
        <f>IFERROR(I15/$CB$15,)</f>
        <v>2.5000000000000001E-2</v>
      </c>
      <c r="J16" s="200"/>
      <c r="K16" s="200">
        <f>IFERROR(K15/$CB$15,)</f>
        <v>2.5000000000000001E-2</v>
      </c>
      <c r="L16" s="200"/>
      <c r="M16" s="200">
        <f>IFERROR(M15/$CB$15,)</f>
        <v>0</v>
      </c>
      <c r="N16" s="201"/>
      <c r="O16" s="117" t="s">
        <v>59</v>
      </c>
      <c r="P16" s="202">
        <f>IFERROR(P15/$CB$15,)</f>
        <v>0.1</v>
      </c>
      <c r="Q16" s="200"/>
      <c r="R16" s="200">
        <f t="shared" ref="R16" si="37">IFERROR(R15/$CB$15,)</f>
        <v>0.1</v>
      </c>
      <c r="S16" s="200"/>
      <c r="T16" s="200">
        <f t="shared" ref="T16" si="38">IFERROR(T15/$CB$15,)</f>
        <v>0.05</v>
      </c>
      <c r="U16" s="200"/>
      <c r="V16" s="200">
        <f t="shared" ref="V16" si="39">IFERROR(V15/$CB$15,)</f>
        <v>0.05</v>
      </c>
      <c r="W16" s="200"/>
      <c r="X16" s="200">
        <f t="shared" ref="X16" si="40">IFERROR(X15/$CB$15,)</f>
        <v>2.5000000000000001E-2</v>
      </c>
      <c r="Y16" s="200"/>
      <c r="Z16" s="200">
        <f t="shared" ref="Z16" si="41">IFERROR(Z15/$CB$15,)</f>
        <v>0</v>
      </c>
      <c r="AA16" s="201"/>
      <c r="AB16" s="68" t="s">
        <v>59</v>
      </c>
      <c r="AC16" s="202">
        <f>IFERROR(AC15/$CB$15,)</f>
        <v>0.05</v>
      </c>
      <c r="AD16" s="200"/>
      <c r="AE16" s="308">
        <f t="shared" ref="AE16" si="42">IFERROR(AE15/$CB$15,)</f>
        <v>0</v>
      </c>
      <c r="AF16" s="308"/>
      <c r="AG16" s="308">
        <f t="shared" ref="AG16" si="43">IFERROR(AG15/$CB$15,)</f>
        <v>2.5000000000000001E-2</v>
      </c>
      <c r="AH16" s="308"/>
      <c r="AI16" s="308">
        <f t="shared" ref="AI16" si="44">IFERROR(AI15/$CB$15,)</f>
        <v>2.5000000000000001E-2</v>
      </c>
      <c r="AJ16" s="308"/>
      <c r="AK16" s="308">
        <f t="shared" ref="AK16" si="45">IFERROR(AK15/$CB$15,)</f>
        <v>2.5000000000000001E-2</v>
      </c>
      <c r="AL16" s="308"/>
      <c r="AM16" s="308">
        <f t="shared" ref="AM16" si="46">IFERROR(AM15/$CB$15,)</f>
        <v>0</v>
      </c>
      <c r="AN16" s="309"/>
      <c r="AO16" s="68" t="s">
        <v>59</v>
      </c>
      <c r="AP16" s="202">
        <f>IFERROR(AP15/$CB$15,)</f>
        <v>0.05</v>
      </c>
      <c r="AQ16" s="200"/>
      <c r="AR16" s="308">
        <f t="shared" ref="AR16" si="47">IFERROR(AR15/$CB$15,)</f>
        <v>0.05</v>
      </c>
      <c r="AS16" s="308"/>
      <c r="AT16" s="308">
        <f t="shared" ref="AT16" si="48">IFERROR(AT15/$CB$15,)</f>
        <v>0</v>
      </c>
      <c r="AU16" s="308"/>
      <c r="AV16" s="308">
        <f t="shared" ref="AV16" si="49">IFERROR(AV15/$CB$15,)</f>
        <v>2.5000000000000001E-2</v>
      </c>
      <c r="AW16" s="308"/>
      <c r="AX16" s="308">
        <f t="shared" ref="AX16" si="50">IFERROR(AX15/$CB$15,)</f>
        <v>0</v>
      </c>
      <c r="AY16" s="308"/>
      <c r="AZ16" s="308">
        <f t="shared" ref="AZ16" si="51">IFERROR(AZ15/$CB$15,)</f>
        <v>0</v>
      </c>
      <c r="BA16" s="309"/>
      <c r="BB16" s="68" t="s">
        <v>59</v>
      </c>
      <c r="BC16" s="202">
        <f>IFERROR(BC15/$CB$15,)</f>
        <v>2.5000000000000001E-2</v>
      </c>
      <c r="BD16" s="200"/>
      <c r="BE16" s="308">
        <f t="shared" ref="BE16" si="52">IFERROR(BE15/$CB$15,)</f>
        <v>0</v>
      </c>
      <c r="BF16" s="308"/>
      <c r="BG16" s="308">
        <f t="shared" ref="BG16" si="53">IFERROR(BG15/$CB$15,)</f>
        <v>0</v>
      </c>
      <c r="BH16" s="308"/>
      <c r="BI16" s="308">
        <f t="shared" ref="BI16" si="54">IFERROR(BI15/$CB$15,)</f>
        <v>7.4999999999999997E-2</v>
      </c>
      <c r="BJ16" s="308"/>
      <c r="BK16" s="308">
        <f t="shared" ref="BK16" si="55">IFERROR(BK15/$CB$15,)</f>
        <v>0</v>
      </c>
      <c r="BL16" s="308"/>
      <c r="BM16" s="308">
        <f t="shared" ref="BM16" si="56">IFERROR(BM15/$CB$15,)</f>
        <v>0</v>
      </c>
      <c r="BN16" s="309"/>
      <c r="BO16" s="68" t="s">
        <v>59</v>
      </c>
      <c r="BP16" s="202">
        <f>IFERROR(BP15/$CB$15,)</f>
        <v>2.5000000000000001E-2</v>
      </c>
      <c r="BQ16" s="200"/>
      <c r="BR16" s="308">
        <f t="shared" ref="BR16" si="57">IFERROR(BR15/$CB$15,)</f>
        <v>0</v>
      </c>
      <c r="BS16" s="308"/>
      <c r="BT16" s="308">
        <f t="shared" ref="BT16" si="58">IFERROR(BT15/$CB$15,)</f>
        <v>0</v>
      </c>
      <c r="BU16" s="308"/>
      <c r="BV16" s="308">
        <f t="shared" ref="BV16" si="59">IFERROR(BV15/$CB$15,)</f>
        <v>0</v>
      </c>
      <c r="BW16" s="308"/>
      <c r="BX16" s="308">
        <f t="shared" ref="BX16" si="60">IFERROR(BX15/$CB$15,)</f>
        <v>0</v>
      </c>
      <c r="BY16" s="308"/>
      <c r="BZ16" s="308">
        <f t="shared" ref="BZ16" si="61">IFERROR(BZ15/$CB$15,)</f>
        <v>0</v>
      </c>
      <c r="CA16" s="309"/>
      <c r="CB16" s="78">
        <f t="shared" ref="CB16:CB17" si="62">SUM(B16:BZ16)</f>
        <v>1.0000000000000002</v>
      </c>
      <c r="CC16" s="76"/>
      <c r="CD16" s="76"/>
    </row>
    <row r="17" spans="1:82" ht="16.2" thickBot="1">
      <c r="A17" s="32" t="s">
        <v>69</v>
      </c>
      <c r="B17" s="300">
        <f>SUM(C16:M16)</f>
        <v>0.30000000000000004</v>
      </c>
      <c r="C17" s="300"/>
      <c r="D17" s="300"/>
      <c r="E17" s="300"/>
      <c r="F17" s="300"/>
      <c r="G17" s="300"/>
      <c r="H17" s="300"/>
      <c r="I17" s="300"/>
      <c r="J17" s="300"/>
      <c r="K17" s="300"/>
      <c r="L17" s="300"/>
      <c r="M17" s="300"/>
      <c r="N17" s="92"/>
      <c r="O17" s="300">
        <f>SUM(P16:Z16)</f>
        <v>0.32500000000000001</v>
      </c>
      <c r="P17" s="300"/>
      <c r="Q17" s="300"/>
      <c r="R17" s="300"/>
      <c r="S17" s="300"/>
      <c r="T17" s="300"/>
      <c r="U17" s="300"/>
      <c r="V17" s="300"/>
      <c r="W17" s="300"/>
      <c r="X17" s="300"/>
      <c r="Y17" s="300"/>
      <c r="Z17" s="300"/>
      <c r="AA17" s="92"/>
      <c r="AB17" s="300">
        <f>SUM(AC16:AM16)</f>
        <v>0.125</v>
      </c>
      <c r="AC17" s="300"/>
      <c r="AD17" s="300"/>
      <c r="AE17" s="300"/>
      <c r="AF17" s="300"/>
      <c r="AG17" s="300"/>
      <c r="AH17" s="300"/>
      <c r="AI17" s="300"/>
      <c r="AJ17" s="300"/>
      <c r="AK17" s="300"/>
      <c r="AL17" s="300"/>
      <c r="AM17" s="300"/>
      <c r="AN17" s="92"/>
      <c r="AO17" s="300">
        <f>SUM(AP16:AZ16)</f>
        <v>0.125</v>
      </c>
      <c r="AP17" s="300"/>
      <c r="AQ17" s="300"/>
      <c r="AR17" s="300"/>
      <c r="AS17" s="300"/>
      <c r="AT17" s="300"/>
      <c r="AU17" s="300"/>
      <c r="AV17" s="300"/>
      <c r="AW17" s="300"/>
      <c r="AX17" s="300"/>
      <c r="AY17" s="300"/>
      <c r="AZ17" s="300"/>
      <c r="BA17" s="92"/>
      <c r="BB17" s="300">
        <f>SUM(BC16:BM16)</f>
        <v>0.1</v>
      </c>
      <c r="BC17" s="300"/>
      <c r="BD17" s="300"/>
      <c r="BE17" s="300"/>
      <c r="BF17" s="300"/>
      <c r="BG17" s="300"/>
      <c r="BH17" s="300"/>
      <c r="BI17" s="300"/>
      <c r="BJ17" s="300"/>
      <c r="BK17" s="300"/>
      <c r="BL17" s="300"/>
      <c r="BM17" s="300"/>
      <c r="BN17" s="92"/>
      <c r="BO17" s="300">
        <f>SUM(BP16:BZ16)</f>
        <v>2.5000000000000001E-2</v>
      </c>
      <c r="BP17" s="300"/>
      <c r="BQ17" s="300"/>
      <c r="BR17" s="300"/>
      <c r="BS17" s="300"/>
      <c r="BT17" s="300"/>
      <c r="BU17" s="300"/>
      <c r="BV17" s="300"/>
      <c r="BW17" s="300"/>
      <c r="BX17" s="300"/>
      <c r="BY17" s="300"/>
      <c r="BZ17" s="300"/>
      <c r="CA17" s="109"/>
      <c r="CB17" s="79">
        <f t="shared" si="62"/>
        <v>1</v>
      </c>
      <c r="CC17" s="76"/>
      <c r="CD17" s="76"/>
    </row>
    <row r="18" spans="1:82" ht="15" thickTop="1">
      <c r="B18" s="301" t="s">
        <v>47</v>
      </c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3"/>
      <c r="N18" s="90"/>
      <c r="O18" s="301" t="s">
        <v>48</v>
      </c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3"/>
      <c r="AA18" s="90"/>
      <c r="AB18" s="301" t="s">
        <v>49</v>
      </c>
      <c r="AC18" s="302"/>
      <c r="AD18" s="302"/>
      <c r="AE18" s="302"/>
      <c r="AF18" s="302"/>
      <c r="AG18" s="302"/>
      <c r="AH18" s="302"/>
      <c r="AI18" s="302"/>
      <c r="AJ18" s="302"/>
      <c r="AK18" s="302"/>
      <c r="AL18" s="302"/>
      <c r="AM18" s="303"/>
      <c r="AN18" s="90"/>
      <c r="AO18" s="301" t="s">
        <v>50</v>
      </c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3"/>
      <c r="BA18" s="90"/>
      <c r="BB18" s="301" t="s">
        <v>51</v>
      </c>
      <c r="BC18" s="302"/>
      <c r="BD18" s="302"/>
      <c r="BE18" s="302"/>
      <c r="BF18" s="302"/>
      <c r="BG18" s="302"/>
      <c r="BH18" s="302"/>
      <c r="BI18" s="302"/>
      <c r="BJ18" s="302"/>
      <c r="BK18" s="302"/>
      <c r="BL18" s="302"/>
      <c r="BM18" s="303"/>
      <c r="BN18" s="90"/>
      <c r="BO18" s="301" t="s">
        <v>52</v>
      </c>
      <c r="BP18" s="302"/>
      <c r="BQ18" s="302"/>
      <c r="BR18" s="302"/>
      <c r="BS18" s="302"/>
      <c r="BT18" s="302"/>
      <c r="BU18" s="302"/>
      <c r="BV18" s="302"/>
      <c r="BW18" s="302"/>
      <c r="BX18" s="302"/>
      <c r="BY18" s="302"/>
      <c r="BZ18" s="303"/>
      <c r="CA18" s="95"/>
      <c r="CB18" s="45"/>
    </row>
    <row r="19" spans="1:82" ht="17.399999999999999">
      <c r="B19" s="295" t="s">
        <v>140</v>
      </c>
      <c r="C19" s="212" t="s">
        <v>7</v>
      </c>
      <c r="D19" s="212"/>
      <c r="E19" s="210" t="s">
        <v>8</v>
      </c>
      <c r="F19" s="210"/>
      <c r="G19" s="210" t="s">
        <v>9</v>
      </c>
      <c r="H19" s="210"/>
      <c r="I19" s="210" t="s">
        <v>10</v>
      </c>
      <c r="J19" s="210"/>
      <c r="K19" s="210" t="s">
        <v>11</v>
      </c>
      <c r="L19" s="210"/>
      <c r="M19" s="210" t="s">
        <v>12</v>
      </c>
      <c r="N19" s="210"/>
      <c r="O19" s="72" t="s">
        <v>140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140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140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7.399999999999999">
      <c r="B20" s="296"/>
      <c r="C20" s="125"/>
      <c r="D20" s="126" t="s">
        <v>64</v>
      </c>
      <c r="E20" s="125"/>
      <c r="F20" s="126" t="s">
        <v>64</v>
      </c>
      <c r="G20" s="125"/>
      <c r="H20" s="126" t="s">
        <v>64</v>
      </c>
      <c r="I20" s="125"/>
      <c r="J20" s="126" t="s">
        <v>64</v>
      </c>
      <c r="K20" s="125"/>
      <c r="L20" s="126" t="s">
        <v>64</v>
      </c>
      <c r="M20" s="125"/>
      <c r="N20" s="126" t="s">
        <v>64</v>
      </c>
      <c r="O20" s="127"/>
      <c r="P20" s="125"/>
      <c r="Q20" s="126" t="s">
        <v>64</v>
      </c>
      <c r="R20" s="125"/>
      <c r="S20" s="126" t="s">
        <v>64</v>
      </c>
      <c r="T20" s="125"/>
      <c r="U20" s="126" t="s">
        <v>64</v>
      </c>
      <c r="V20" s="125"/>
      <c r="W20" s="126" t="s">
        <v>64</v>
      </c>
      <c r="X20" s="125"/>
      <c r="Y20" s="126" t="s">
        <v>64</v>
      </c>
      <c r="Z20" s="125"/>
      <c r="AA20" s="126" t="s">
        <v>64</v>
      </c>
      <c r="AB20" s="127"/>
      <c r="AC20" s="125"/>
      <c r="AD20" s="126" t="s">
        <v>64</v>
      </c>
      <c r="AE20" s="125"/>
      <c r="AF20" s="126" t="s">
        <v>64</v>
      </c>
      <c r="AG20" s="125"/>
      <c r="AH20" s="126" t="s">
        <v>64</v>
      </c>
      <c r="AI20" s="125"/>
      <c r="AJ20" s="126" t="s">
        <v>64</v>
      </c>
      <c r="AK20" s="125"/>
      <c r="AL20" s="126" t="s">
        <v>64</v>
      </c>
      <c r="AM20" s="125"/>
      <c r="AN20" s="126" t="s">
        <v>64</v>
      </c>
      <c r="AO20" s="127"/>
      <c r="AP20" s="125"/>
      <c r="AQ20" s="126" t="s">
        <v>64</v>
      </c>
      <c r="AR20" s="125"/>
      <c r="AS20" s="126" t="s">
        <v>64</v>
      </c>
      <c r="AT20" s="125"/>
      <c r="AU20" s="126" t="s">
        <v>64</v>
      </c>
      <c r="AV20" s="125"/>
      <c r="AW20" s="126" t="s">
        <v>64</v>
      </c>
      <c r="AX20" s="125"/>
      <c r="AY20" s="126" t="s">
        <v>64</v>
      </c>
      <c r="AZ20" s="125"/>
      <c r="BA20" s="126" t="s">
        <v>64</v>
      </c>
      <c r="BB20" s="127"/>
      <c r="BC20" s="125"/>
      <c r="BD20" s="126" t="s">
        <v>64</v>
      </c>
      <c r="BE20" s="125"/>
      <c r="BF20" s="126" t="s">
        <v>64</v>
      </c>
      <c r="BG20" s="125"/>
      <c r="BH20" s="126" t="s">
        <v>64</v>
      </c>
      <c r="BI20" s="125"/>
      <c r="BJ20" s="126" t="s">
        <v>64</v>
      </c>
      <c r="BK20" s="125"/>
      <c r="BL20" s="126" t="s">
        <v>64</v>
      </c>
      <c r="BM20" s="125"/>
      <c r="BN20" s="126" t="s">
        <v>64</v>
      </c>
      <c r="BO20" s="127"/>
      <c r="BP20" s="125"/>
      <c r="BQ20" s="126" t="s">
        <v>64</v>
      </c>
      <c r="BR20" s="125"/>
      <c r="BS20" s="126" t="s">
        <v>64</v>
      </c>
      <c r="BT20" s="125"/>
      <c r="BU20" s="126" t="s">
        <v>64</v>
      </c>
      <c r="BV20" s="125"/>
      <c r="BW20" s="126" t="s">
        <v>64</v>
      </c>
      <c r="BX20" s="125"/>
      <c r="BY20" s="126" t="s">
        <v>64</v>
      </c>
      <c r="BZ20" s="125"/>
      <c r="CA20" s="126" t="s">
        <v>64</v>
      </c>
      <c r="CB20" s="131"/>
    </row>
    <row r="21" spans="1:82" ht="17.399999999999999">
      <c r="A21" s="65" t="str" cm="1">
        <f t="array" ref="A21:A57">Alumnado[Alumnado]</f>
        <v>Alumn 1</v>
      </c>
      <c r="B21" s="128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1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1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30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1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1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1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1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1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1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1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1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1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7.399999999999999">
      <c r="A22" s="65" t="str">
        <v>Alumn 2</v>
      </c>
      <c r="B22" s="128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2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2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30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2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2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2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2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2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2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2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2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2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7.399999999999999">
      <c r="A23" s="65" t="str">
        <v>Alumn 3</v>
      </c>
      <c r="B23" s="128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2.9999999999999996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3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30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3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2.9999999999999996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2.9999999999999996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2.9999999999999996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2.9999999999999996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2.9999999999999996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2.9999999999999996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2.9999999999999996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2.9999999999999996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7.399999999999999">
      <c r="A24" s="65" t="str">
        <v>Alumn 4</v>
      </c>
      <c r="B24" s="128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4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4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30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4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4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4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4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4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4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4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4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4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7.399999999999999">
      <c r="A25" s="65" t="str">
        <v>Alumn 5</v>
      </c>
      <c r="B25" s="128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5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5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30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5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5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5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5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5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5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5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5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5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7.399999999999999">
      <c r="A26" s="65" t="str">
        <v>Alumn 6</v>
      </c>
      <c r="B26" s="128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5.9999999999999991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6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30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6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5.9999999999999991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5.9999999999999991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5.9999999999999991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5.9999999999999991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5.9999999999999991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5.9999999999999991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5.9999999999999991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5.9999999999999991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7.399999999999999">
      <c r="A27" s="65" t="str">
        <v>Alumn 7</v>
      </c>
      <c r="B27" s="128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6.9999999999999991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7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30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7.0000000000000009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6.9999999999999991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6.9999999999999991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6.9999999999999991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6.9999999999999991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6.9999999999999991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6.9999999999999991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6.9999999999999991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6.9999999999999991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7.399999999999999">
      <c r="A28" s="65" t="str">
        <v>Alumn 8</v>
      </c>
      <c r="B28" s="128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8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8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30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8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8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8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8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8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8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8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8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8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7.399999999999999">
      <c r="A29" s="65" t="str">
        <v>Alumn 9</v>
      </c>
      <c r="B29" s="128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9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9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30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9.0000000000000018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9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9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9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9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9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9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9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9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7.399999999999999">
      <c r="A30" s="65" t="str">
        <v>Alumn 10</v>
      </c>
      <c r="B30" s="128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10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10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30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10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10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10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10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10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10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10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10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10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7.399999999999999">
      <c r="A31" s="65" t="str">
        <v>Alumn 11</v>
      </c>
      <c r="B31" s="128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1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1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30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1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1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1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1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1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1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1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1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1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7.399999999999999">
      <c r="A32" s="65" t="str">
        <v>Alumn 12</v>
      </c>
      <c r="B32" s="128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2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2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30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2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2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2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2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2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2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2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2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2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7.399999999999999">
      <c r="A33" s="65" t="str">
        <v>Alumn 13</v>
      </c>
      <c r="B33" s="128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2.9999999999999996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3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30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3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2.9999999999999996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2.9999999999999996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2.9999999999999996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2.9999999999999996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2.9999999999999996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2.9999999999999996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2.9999999999999996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2.9999999999999996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7.399999999999999">
      <c r="A34" s="65" t="str">
        <v>Alumn 14</v>
      </c>
      <c r="B34" s="128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4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4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30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4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4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4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4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4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4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4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4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4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7.399999999999999">
      <c r="A35" s="65" t="str">
        <v>Alumn 15</v>
      </c>
      <c r="B35" s="128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5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5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30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5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5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5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5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5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5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5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5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5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7.399999999999999">
      <c r="A36" s="65" t="str">
        <v>Alumn 16</v>
      </c>
      <c r="B36" s="128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5.9999999999999991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6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30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6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5.9999999999999991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5.9999999999999991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5.9999999999999991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5.9999999999999991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5.9999999999999991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5.9999999999999991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5.9999999999999991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5.9999999999999991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7.399999999999999">
      <c r="A37" s="65" t="str">
        <v>Alumn 17</v>
      </c>
      <c r="B37" s="128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6.9999999999999991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7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30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7.0000000000000009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6.9999999999999991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6.9999999999999991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6.9999999999999991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6.9999999999999991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6.9999999999999991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6.9999999999999991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6.9999999999999991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6.9999999999999991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7.399999999999999">
      <c r="A38" s="65" t="str">
        <v>Alumn 18</v>
      </c>
      <c r="B38" s="128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8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8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30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8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8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8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8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8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8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8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8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8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7.399999999999999">
      <c r="A39" s="65" t="str">
        <v>Alumn 19</v>
      </c>
      <c r="B39" s="128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9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9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30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9.0000000000000018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9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9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9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9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9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9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9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9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7.399999999999999">
      <c r="A40" s="65" t="str">
        <v>Alumn 20</v>
      </c>
      <c r="B40" s="128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10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10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30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10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10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10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10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10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10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10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10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10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7.399999999999999">
      <c r="A41" s="65" t="str">
        <v>Alumn 21</v>
      </c>
      <c r="B41" s="128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30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7.399999999999999">
      <c r="A42" s="65" t="str">
        <v>Alumn 22</v>
      </c>
      <c r="B42" s="128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30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7.399999999999999">
      <c r="A43" s="65" t="str">
        <v>Alumn 23</v>
      </c>
      <c r="B43" s="128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30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7.399999999999999">
      <c r="A44" s="65" t="str">
        <v>Alumn 24</v>
      </c>
      <c r="B44" s="128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30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7.399999999999999">
      <c r="A45" s="65" t="str">
        <v>Alumn 25</v>
      </c>
      <c r="B45" s="128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30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7.399999999999999">
      <c r="A46" s="65" t="str">
        <v>Alumn 26</v>
      </c>
      <c r="B46" s="128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30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7.399999999999999">
      <c r="A47" s="65" t="str">
        <v>Alumn 27</v>
      </c>
      <c r="B47" s="128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30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7.399999999999999">
      <c r="A48" s="65" t="str">
        <v>Alumn 28</v>
      </c>
      <c r="B48" s="128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30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7.399999999999999">
      <c r="A49" s="65" t="str">
        <v>Alumn 29</v>
      </c>
      <c r="B49" s="128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30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7.399999999999999">
      <c r="A50" s="65" t="str">
        <v>Alumn 30</v>
      </c>
      <c r="B50" s="128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30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7.399999999999999">
      <c r="A51" s="65" t="str">
        <v>Alumn 31</v>
      </c>
      <c r="B51" s="128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30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7.399999999999999">
      <c r="A52" s="65" t="str">
        <v>Alumn 32</v>
      </c>
      <c r="B52" s="128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30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7.399999999999999">
      <c r="A53" s="65" t="str">
        <v>Alumn 33</v>
      </c>
      <c r="B53" s="128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30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7.399999999999999">
      <c r="A54" s="65" t="str">
        <v>Alumn 34</v>
      </c>
      <c r="B54" s="128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30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7.399999999999999">
      <c r="A55" s="65" t="str">
        <v>Alumn 35</v>
      </c>
      <c r="B55" s="128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30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7.399999999999999">
      <c r="A56" s="65" t="str">
        <v>Alumn 36</v>
      </c>
      <c r="B56" s="128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30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7.399999999999999">
      <c r="A57" s="65" t="str">
        <v>Alumn 37</v>
      </c>
      <c r="B57" s="128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30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</mergeCells>
  <phoneticPr fontId="11" type="noConversion"/>
  <conditionalFormatting sqref="A5:B10">
    <cfRule type="cellIs" dxfId="107" priority="1" operator="equal">
      <formula>0</formula>
    </cfRule>
  </conditionalFormatting>
  <conditionalFormatting sqref="A3:CB3 E4:CB4">
    <cfRule type="cellIs" dxfId="106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105" priority="10" operator="equal">
      <formula>0</formula>
    </cfRule>
  </conditionalFormatting>
  <conditionalFormatting sqref="C21:CB57">
    <cfRule type="cellIs" dxfId="104" priority="2" operator="greaterThan">
      <formula>0</formula>
    </cfRule>
  </conditionalFormatting>
  <conditionalFormatting sqref="CB5:CB10">
    <cfRule type="cellIs" dxfId="103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172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172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41" t="s">
        <v>70</v>
      </c>
      <c r="B3" s="297" t="str">
        <f>DATOS!S5</f>
        <v>CE.1 Conocer calculos</v>
      </c>
      <c r="C3" s="298"/>
      <c r="D3" s="298"/>
      <c r="E3" s="298"/>
      <c r="F3" s="298"/>
      <c r="G3" s="298"/>
      <c r="H3" s="298"/>
      <c r="I3" s="298"/>
      <c r="J3" s="298"/>
      <c r="K3" s="298"/>
      <c r="L3" s="298"/>
      <c r="M3" s="299"/>
      <c r="N3" s="89"/>
      <c r="O3" s="297" t="str">
        <f>DATOS!S6</f>
        <v>CE2. Saber calcular</v>
      </c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9"/>
      <c r="AA3" s="89"/>
      <c r="AB3" s="297" t="str">
        <f>DATOS!S7</f>
        <v>CE3. Conocer fuerzas</v>
      </c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9"/>
      <c r="AN3" s="89"/>
      <c r="AO3" s="297" t="str">
        <f>DATOS!S8</f>
        <v>CE4. Calcular fuerzas</v>
      </c>
      <c r="AP3" s="298"/>
      <c r="AQ3" s="298"/>
      <c r="AR3" s="298"/>
      <c r="AS3" s="298"/>
      <c r="AT3" s="298"/>
      <c r="AU3" s="298"/>
      <c r="AV3" s="298"/>
      <c r="AW3" s="298"/>
      <c r="AX3" s="298"/>
      <c r="AY3" s="298"/>
      <c r="AZ3" s="299"/>
      <c r="BA3" s="89"/>
      <c r="BB3" s="297" t="str">
        <f>DATOS!S9</f>
        <v>CE5.Conocer dinamica</v>
      </c>
      <c r="BC3" s="298"/>
      <c r="BD3" s="298"/>
      <c r="BE3" s="298"/>
      <c r="BF3" s="298"/>
      <c r="BG3" s="298"/>
      <c r="BH3" s="298"/>
      <c r="BI3" s="298"/>
      <c r="BJ3" s="298"/>
      <c r="BK3" s="298"/>
      <c r="BL3" s="298"/>
      <c r="BM3" s="299"/>
      <c r="BN3" s="89"/>
      <c r="BO3" s="297" t="str">
        <f>DATOS!S10</f>
        <v>CE6. Calcular dinamica</v>
      </c>
      <c r="BP3" s="298"/>
      <c r="BQ3" s="298"/>
      <c r="BR3" s="298"/>
      <c r="BS3" s="298"/>
      <c r="BT3" s="298"/>
      <c r="BU3" s="298"/>
      <c r="BV3" s="298"/>
      <c r="BW3" s="298"/>
      <c r="BX3" s="298"/>
      <c r="BY3" s="298"/>
      <c r="BZ3" s="299"/>
      <c r="CA3" s="95"/>
      <c r="CB3" s="20"/>
      <c r="CC3" s="18"/>
      <c r="CD3" s="182" t="s">
        <v>55</v>
      </c>
    </row>
    <row r="4" spans="1:82">
      <c r="A4" s="242"/>
      <c r="B4" s="22" t="s">
        <v>71</v>
      </c>
      <c r="C4" s="180" t="s">
        <v>7</v>
      </c>
      <c r="D4" s="181"/>
      <c r="E4" s="180" t="s">
        <v>8</v>
      </c>
      <c r="F4" s="181"/>
      <c r="G4" s="180" t="s">
        <v>9</v>
      </c>
      <c r="H4" s="181"/>
      <c r="I4" s="180" t="s">
        <v>10</v>
      </c>
      <c r="J4" s="181"/>
      <c r="K4" s="180" t="s">
        <v>11</v>
      </c>
      <c r="L4" s="181"/>
      <c r="M4" s="180" t="s">
        <v>12</v>
      </c>
      <c r="N4" s="181"/>
      <c r="O4" s="22" t="s">
        <v>72</v>
      </c>
      <c r="P4" s="180" t="s">
        <v>13</v>
      </c>
      <c r="Q4" s="181"/>
      <c r="R4" s="180" t="s">
        <v>14</v>
      </c>
      <c r="S4" s="181"/>
      <c r="T4" s="180" t="s">
        <v>15</v>
      </c>
      <c r="U4" s="181"/>
      <c r="V4" s="180" t="s">
        <v>16</v>
      </c>
      <c r="W4" s="181"/>
      <c r="X4" s="180" t="s">
        <v>17</v>
      </c>
      <c r="Y4" s="181"/>
      <c r="Z4" s="180" t="s">
        <v>18</v>
      </c>
      <c r="AA4" s="181"/>
      <c r="AB4" s="22" t="s">
        <v>71</v>
      </c>
      <c r="AC4" s="180" t="s">
        <v>19</v>
      </c>
      <c r="AD4" s="181"/>
      <c r="AE4" s="180" t="s">
        <v>20</v>
      </c>
      <c r="AF4" s="181"/>
      <c r="AG4" s="180" t="s">
        <v>21</v>
      </c>
      <c r="AH4" s="181"/>
      <c r="AI4" s="180" t="s">
        <v>22</v>
      </c>
      <c r="AJ4" s="181"/>
      <c r="AK4" s="180" t="s">
        <v>23</v>
      </c>
      <c r="AL4" s="181"/>
      <c r="AM4" s="180" t="s">
        <v>24</v>
      </c>
      <c r="AN4" s="181"/>
      <c r="AO4" s="22" t="s">
        <v>71</v>
      </c>
      <c r="AP4" s="180" t="s">
        <v>25</v>
      </c>
      <c r="AQ4" s="181"/>
      <c r="AR4" s="180" t="s">
        <v>26</v>
      </c>
      <c r="AS4" s="181"/>
      <c r="AT4" s="180" t="s">
        <v>27</v>
      </c>
      <c r="AU4" s="181"/>
      <c r="AV4" s="180" t="s">
        <v>28</v>
      </c>
      <c r="AW4" s="181"/>
      <c r="AX4" s="180" t="s">
        <v>29</v>
      </c>
      <c r="AY4" s="181"/>
      <c r="AZ4" s="180" t="s">
        <v>30</v>
      </c>
      <c r="BA4" s="181"/>
      <c r="BB4" s="22" t="s">
        <v>71</v>
      </c>
      <c r="BC4" s="180" t="s">
        <v>31</v>
      </c>
      <c r="BD4" s="181"/>
      <c r="BE4" s="180" t="s">
        <v>32</v>
      </c>
      <c r="BF4" s="181"/>
      <c r="BG4" s="180" t="s">
        <v>33</v>
      </c>
      <c r="BH4" s="181"/>
      <c r="BI4" s="180" t="s">
        <v>34</v>
      </c>
      <c r="BJ4" s="181"/>
      <c r="BK4" s="180" t="s">
        <v>35</v>
      </c>
      <c r="BL4" s="181"/>
      <c r="BM4" s="180" t="s">
        <v>36</v>
      </c>
      <c r="BN4" s="181"/>
      <c r="BO4" s="22" t="s">
        <v>71</v>
      </c>
      <c r="BP4" s="180" t="s">
        <v>37</v>
      </c>
      <c r="BQ4" s="181"/>
      <c r="BR4" s="180" t="s">
        <v>38</v>
      </c>
      <c r="BS4" s="181"/>
      <c r="BT4" s="180" t="s">
        <v>39</v>
      </c>
      <c r="BU4" s="181"/>
      <c r="BV4" s="180" t="s">
        <v>40</v>
      </c>
      <c r="BW4" s="181"/>
      <c r="BX4" s="180" t="s">
        <v>41</v>
      </c>
      <c r="BY4" s="181"/>
      <c r="BZ4" s="108" t="s">
        <v>42</v>
      </c>
      <c r="CA4" s="97"/>
      <c r="CB4" s="21"/>
      <c r="CC4" s="19"/>
      <c r="CD4" s="183"/>
    </row>
    <row r="5" spans="1:82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178" cm="1">
        <f t="array" ref="C5">IFERROR(VLOOKUP($A5,PESOS!$A:$AZ,COLUMN(C:C),FALSE),"")</f>
        <v>5</v>
      </c>
      <c r="D5" s="179"/>
      <c r="E5" s="178" cm="1">
        <f t="array" ref="E5">IFERROR(VLOOKUP($A5,PESOS!$A:$AZ,COLUMN(D:D),FALSE),"")</f>
        <v>0</v>
      </c>
      <c r="F5" s="179"/>
      <c r="G5" s="178" cm="1">
        <f t="array" ref="G5">IFERROR(VLOOKUP($A5,PESOS!$A:$AZ,COLUMN(E:E),FALSE),"")</f>
        <v>5</v>
      </c>
      <c r="H5" s="179"/>
      <c r="I5" s="178" cm="1">
        <f t="array" ref="I5">IFERROR(VLOOKUP($A5,PESOS!$A:$AZ,COLUMN(F:F),FALSE),"")</f>
        <v>0</v>
      </c>
      <c r="J5" s="179"/>
      <c r="K5" s="178" cm="1">
        <f t="array" ref="K5">IFERROR(VLOOKUP($A5,PESOS!$A:$AZ,COLUMN(G:G),FALSE),"")</f>
        <v>5</v>
      </c>
      <c r="L5" s="179"/>
      <c r="M5" s="178" cm="1">
        <f t="array" ref="M5">IFERROR(VLOOKUP($A5,PESOS!$A:$AZ,COLUMN(H:H),FALSE),"")</f>
        <v>0</v>
      </c>
      <c r="N5" s="179"/>
      <c r="O5" s="22" cm="1">
        <f t="array" ref="O5">IFERROR(VLOOKUP($A5,PESOS!$A:$AZ,COLUMN(I:I),FALSE),"")</f>
        <v>0</v>
      </c>
      <c r="P5" s="178" cm="1">
        <f t="array" ref="P5">IFERROR(VLOOKUP($A5,PESOS!$A:$AZ,COLUMN(J:J),FALSE),"")</f>
        <v>5</v>
      </c>
      <c r="Q5" s="179"/>
      <c r="R5" s="178" cm="1">
        <f t="array" ref="R5">IFERROR(VLOOKUP($A5,PESOS!$A:$AZ,COLUMN(K:K),FALSE),"")</f>
        <v>0</v>
      </c>
      <c r="S5" s="179"/>
      <c r="T5" s="178" cm="1">
        <f t="array" ref="T5">IFERROR(VLOOKUP($A5,PESOS!$A:$AZ,COLUMN(L:L),FALSE),"")</f>
        <v>20</v>
      </c>
      <c r="U5" s="179"/>
      <c r="V5" s="178" cm="1">
        <f t="array" ref="V5">IFERROR(VLOOKUP($A5,PESOS!$A:$AZ,COLUMN(M:M),FALSE),"")</f>
        <v>0</v>
      </c>
      <c r="W5" s="179"/>
      <c r="X5" s="178" cm="1">
        <f t="array" ref="X5">IFERROR(VLOOKUP($A5,PESOS!$A:$AZ,COLUMN(N:N),FALSE),"")</f>
        <v>5</v>
      </c>
      <c r="Y5" s="179"/>
      <c r="Z5" s="178" cm="1">
        <f t="array" ref="Z5">IFERROR(VLOOKUP($A5,PESOS!$A:$AZ,COLUMN(O:O),FALSE),"")</f>
        <v>0</v>
      </c>
      <c r="AA5" s="179"/>
      <c r="AB5" s="22" t="str" cm="1">
        <f t="array" ref="AB5">IFERROR(VLOOKUP($A5,PESOS!$A:$AZ,COLUMN(P:P),FALSE),"")</f>
        <v>TI</v>
      </c>
      <c r="AC5" s="178" cm="1">
        <f t="array" ref="AC5">IFERROR(VLOOKUP($A5,PESOS!$A:$AZ,COLUMN(Q:Q),FALSE),"")</f>
        <v>5</v>
      </c>
      <c r="AD5" s="179"/>
      <c r="AE5" s="178" cm="1">
        <f t="array" ref="AE5">IFERROR(VLOOKUP($A5,PESOS!$A:$AZ,COLUMN(R:R),FALSE),"")</f>
        <v>0</v>
      </c>
      <c r="AF5" s="179"/>
      <c r="AG5" s="178" cm="1">
        <f t="array" ref="AG5">IFERROR(VLOOKUP($A5,PESOS!$A:$AZ,COLUMN(S:S),FALSE),"")</f>
        <v>5</v>
      </c>
      <c r="AH5" s="179"/>
      <c r="AI5" s="178" cm="1">
        <f t="array" ref="AI5">IFERROR(VLOOKUP($A5,PESOS!$A:$AZ,COLUMN(T:T),FALSE),"")</f>
        <v>0</v>
      </c>
      <c r="AJ5" s="179"/>
      <c r="AK5" s="178" cm="1">
        <f t="array" ref="AK5">IFERROR(VLOOKUP($A5,PESOS!$A:$AZ,COLUMN(U:U),FALSE),"")</f>
        <v>5</v>
      </c>
      <c r="AL5" s="179"/>
      <c r="AM5" s="178" cm="1">
        <f t="array" ref="AM5">IFERROR(VLOOKUP($A5,PESOS!$A:$AZ,COLUMN(V:V),FALSE),"")</f>
        <v>0</v>
      </c>
      <c r="AN5" s="179"/>
      <c r="AO5" s="22" cm="1">
        <f t="array" ref="AO5">IFERROR(VLOOKUP($A5,PESOS!$A:$AZ,COLUMN(W:W),FALSE),"")</f>
        <v>0</v>
      </c>
      <c r="AP5" s="178" cm="1">
        <f t="array" ref="AP5">IFERROR(VLOOKUP($A5,PESOS!$A:$AZ,COLUMN(X:X),FALSE),"")</f>
        <v>5</v>
      </c>
      <c r="AQ5" s="179"/>
      <c r="AR5" s="178" cm="1">
        <f t="array" ref="AR5">IFERROR(VLOOKUP($A5,PESOS!$A:$AZ,COLUMN(Y:Y),FALSE),"")</f>
        <v>5</v>
      </c>
      <c r="AS5" s="179"/>
      <c r="AT5" s="178" cm="1">
        <f t="array" ref="AT5">IFERROR(VLOOKUP($A5,PESOS!$A:$AZ,COLUMN(Z:Z),FALSE),"")</f>
        <v>10</v>
      </c>
      <c r="AU5" s="179"/>
      <c r="AV5" s="178" cm="1">
        <f t="array" ref="AV5">IFERROR(VLOOKUP($A5,PESOS!$A:$AZ,COLUMN(AA:AA),FALSE),"")</f>
        <v>0</v>
      </c>
      <c r="AW5" s="179"/>
      <c r="AX5" s="178" cm="1">
        <f t="array" ref="AX5">IFERROR(VLOOKUP($A5,PESOS!$A:$AZ,COLUMN(AB:AB),FALSE),"")</f>
        <v>5</v>
      </c>
      <c r="AY5" s="179"/>
      <c r="AZ5" s="178" cm="1">
        <f t="array" ref="AZ5">IFERROR(VLOOKUP($A5,PESOS!$A:$AZ,COLUMN(AC:AC),FALSE),"")</f>
        <v>0</v>
      </c>
      <c r="BA5" s="179"/>
      <c r="BB5" s="22" cm="1">
        <f t="array" ref="BB5">IFERROR(VLOOKUP($A5,PESOS!$A:$AZ,COLUMN(AD:AD),FALSE),"")</f>
        <v>0</v>
      </c>
      <c r="BC5" s="178" cm="1">
        <f t="array" ref="BC5">IFERROR(VLOOKUP($A5,PESOS!$A:$AZ,COLUMN(AE:AE),FALSE),"")</f>
        <v>0</v>
      </c>
      <c r="BD5" s="179"/>
      <c r="BE5" s="178" cm="1">
        <f t="array" ref="BE5">IFERROR(VLOOKUP($A5,PESOS!$A:$AZ,COLUMN(AF:AF),FALSE),"")</f>
        <v>10</v>
      </c>
      <c r="BF5" s="179"/>
      <c r="BG5" s="178" cm="1">
        <f t="array" ref="BG5">IFERROR(VLOOKUP($A5,PESOS!$A:$AZ,COLUMN(AG:AG),FALSE),"")</f>
        <v>5</v>
      </c>
      <c r="BH5" s="179"/>
      <c r="BI5" s="178" cm="1">
        <f t="array" ref="BI5">IFERROR(VLOOKUP($A5,PESOS!$A:$AZ,COLUMN(AH:AH),FALSE),"")</f>
        <v>0</v>
      </c>
      <c r="BJ5" s="179"/>
      <c r="BK5" s="178" cm="1">
        <f t="array" ref="BK5">IFERROR(VLOOKUP($A5,PESOS!$A:$AZ,COLUMN(AI:AI),FALSE),"")</f>
        <v>0</v>
      </c>
      <c r="BL5" s="179"/>
      <c r="BM5" s="178" cm="1">
        <f t="array" ref="BM5">IFERROR(VLOOKUP($A5,PESOS!$A:$AZ,COLUMN(AJ:AJ),FALSE),"")</f>
        <v>0</v>
      </c>
      <c r="BN5" s="179"/>
      <c r="BO5" s="22" cm="1">
        <f t="array" ref="BO5">IFERROR(VLOOKUP($A5,PESOS!$A:$AZ,COLUMN(AK:AK),FALSE),"")</f>
        <v>0</v>
      </c>
      <c r="BP5" s="178" cm="1">
        <f t="array" ref="BP5">IFERROR(VLOOKUP($A5,PESOS!$A:$AZ,COLUMN(AL:AL),FALSE),"")</f>
        <v>0</v>
      </c>
      <c r="BQ5" s="179"/>
      <c r="BR5" s="178" cm="1">
        <f t="array" ref="BR5">IFERROR(VLOOKUP($A5,PESOS!$A:$AZ,COLUMN(AM:AM),FALSE),"")</f>
        <v>0</v>
      </c>
      <c r="BS5" s="179"/>
      <c r="BT5" s="178" cm="1">
        <f t="array" ref="BT5">IFERROR(VLOOKUP($A5,PESOS!$A:$AZ,COLUMN(AN:AN),FALSE),"")</f>
        <v>0</v>
      </c>
      <c r="BU5" s="179"/>
      <c r="BV5" s="178" cm="1">
        <f t="array" ref="BV5">IFERROR(VLOOKUP($A5,PESOS!$A:$AZ,COLUMN(AO:AO),FALSE),"")</f>
        <v>0</v>
      </c>
      <c r="BW5" s="179"/>
      <c r="BX5" s="178" cm="1">
        <f t="array" ref="BX5">IFERROR(VLOOKUP($A5,PESOS!$A:$AZ,COLUMN(AP:AP),FALSE),"")</f>
        <v>0</v>
      </c>
      <c r="BY5" s="179"/>
      <c r="BZ5" s="178" cm="1">
        <f t="array" ref="BZ5">IFERROR(VLOOKUP($A5,PESOS!$A:$AZ,COLUMN(AQ:AQ),FALSE),"")</f>
        <v>0</v>
      </c>
      <c r="CA5" s="179"/>
      <c r="CB5" s="61">
        <f t="shared" ref="CB5:CB10" si="0">SUM(B5:BZ5)</f>
        <v>100</v>
      </c>
      <c r="CC5" s="9" t="s">
        <v>74</v>
      </c>
      <c r="CD5" s="184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80" t="str" cm="1">
        <f t="array" ref="C6">IFERROR(VLOOKUP($A6,PESOS!$A:$AZ,COLUMN(C:C),FALSE),"")</f>
        <v/>
      </c>
      <c r="D6" s="181"/>
      <c r="E6" s="180" t="str" cm="1">
        <f t="array" ref="E6">IFERROR(VLOOKUP($A6,PESOS!$A:$AZ,COLUMN(E:E),FALSE),"")</f>
        <v/>
      </c>
      <c r="F6" s="181"/>
      <c r="G6" s="180" t="str" cm="1">
        <f t="array" ref="G6">IFERROR(VLOOKUP($A6,PESOS!$A:$AZ,COLUMN(G:G),FALSE),"")</f>
        <v/>
      </c>
      <c r="H6" s="181"/>
      <c r="I6" s="180" t="str" cm="1">
        <f t="array" ref="I6">IFERROR(VLOOKUP($A6,PESOS!$A:$AZ,COLUMN(I:I),FALSE),"")</f>
        <v/>
      </c>
      <c r="J6" s="181"/>
      <c r="K6" s="180" t="str" cm="1">
        <f t="array" ref="K6">IFERROR(VLOOKUP($A6,PESOS!$A:$AZ,COLUMN(K:K),FALSE),"")</f>
        <v/>
      </c>
      <c r="L6" s="181"/>
      <c r="M6" s="180" t="str" cm="1">
        <f t="array" ref="M6">IFERROR(VLOOKUP($A6,PESOS!$A:$AZ,COLUMN(M:M),FALSE),"")</f>
        <v/>
      </c>
      <c r="N6" s="181"/>
      <c r="O6" s="22" t="str" cm="1">
        <f t="array" ref="O6">IFERROR(VLOOKUP($A6,PESOS!$A:$AZ,COLUMN(O:O),FALSE),"")</f>
        <v/>
      </c>
      <c r="P6" s="180" t="str" cm="1">
        <f t="array" ref="P6">IFERROR(VLOOKUP($A6,PESOS!$A:$AZ,COLUMN(P:P),FALSE),"")</f>
        <v/>
      </c>
      <c r="Q6" s="181"/>
      <c r="R6" s="180" t="str" cm="1">
        <f t="array" ref="R6">IFERROR(VLOOKUP($A6,PESOS!$A:$AZ,COLUMN(R:R),FALSE),"")</f>
        <v/>
      </c>
      <c r="S6" s="181"/>
      <c r="T6" s="180" t="str" cm="1">
        <f t="array" ref="T6">IFERROR(VLOOKUP($A6,PESOS!$A:$AZ,COLUMN(T:T),FALSE),"")</f>
        <v/>
      </c>
      <c r="U6" s="181"/>
      <c r="V6" s="180" t="str" cm="1">
        <f t="array" ref="V6">IFERROR(VLOOKUP($A6,PESOS!$A:$AZ,COLUMN(V:V),FALSE),"")</f>
        <v/>
      </c>
      <c r="W6" s="181"/>
      <c r="X6" s="180" t="str" cm="1">
        <f t="array" ref="X6">IFERROR(VLOOKUP($A6,PESOS!$A:$AZ,COLUMN(X:X),FALSE),"")</f>
        <v/>
      </c>
      <c r="Y6" s="181"/>
      <c r="Z6" s="180" t="str" cm="1">
        <f t="array" ref="Z6">IFERROR(VLOOKUP($A6,PESOS!$A:$AZ,COLUMN(Z:Z),FALSE),"")</f>
        <v/>
      </c>
      <c r="AA6" s="181"/>
      <c r="AB6" s="22" t="str" cm="1">
        <f t="array" ref="AB6">IFERROR(VLOOKUP($A6,PESOS!$A:$AZ,COLUMN(AB:AB),FALSE),"")</f>
        <v/>
      </c>
      <c r="AC6" s="180" t="str" cm="1">
        <f t="array" ref="AC6">IFERROR(VLOOKUP($A6,PESOS!$A:$AZ,COLUMN(AC:AC),FALSE),"")</f>
        <v/>
      </c>
      <c r="AD6" s="181"/>
      <c r="AE6" s="180" t="str" cm="1">
        <f t="array" ref="AE6">IFERROR(VLOOKUP($A6,PESOS!$A:$AZ,COLUMN(AE:AE),FALSE),"")</f>
        <v/>
      </c>
      <c r="AF6" s="181"/>
      <c r="AG6" s="180" t="str" cm="1">
        <f t="array" ref="AG6">IFERROR(VLOOKUP($A6,PESOS!$A:$AZ,COLUMN(AG:AG),FALSE),"")</f>
        <v/>
      </c>
      <c r="AH6" s="181"/>
      <c r="AI6" s="180" t="str" cm="1">
        <f t="array" ref="AI6">IFERROR(VLOOKUP($A6,PESOS!$A:$AZ,COLUMN(AI:AI),FALSE),"")</f>
        <v/>
      </c>
      <c r="AJ6" s="181"/>
      <c r="AK6" s="180" t="str" cm="1">
        <f t="array" ref="AK6">IFERROR(VLOOKUP($A6,PESOS!$A:$AZ,COLUMN(AK:AK),FALSE),"")</f>
        <v/>
      </c>
      <c r="AL6" s="181"/>
      <c r="AM6" s="180" t="str" cm="1">
        <f t="array" ref="AM6">IFERROR(VLOOKUP($A6,PESOS!$A:$AZ,COLUMN(AM:AM),FALSE),"")</f>
        <v/>
      </c>
      <c r="AN6" s="181"/>
      <c r="AO6" s="22" t="str" cm="1">
        <f t="array" ref="AO6">IFERROR(VLOOKUP($A6,PESOS!$A:$AZ,COLUMN(AO:AO),FALSE),"")</f>
        <v/>
      </c>
      <c r="AP6" s="180" t="str" cm="1">
        <f t="array" ref="AP6">IFERROR(VLOOKUP($A6,PESOS!$A:$AZ,COLUMN(AP:AP),FALSE),"")</f>
        <v/>
      </c>
      <c r="AQ6" s="181"/>
      <c r="AR6" s="180" t="str" cm="1">
        <f t="array" ref="AR6">IFERROR(VLOOKUP($A6,PESOS!$A:$AZ,COLUMN(AR:AR),FALSE),"")</f>
        <v/>
      </c>
      <c r="AS6" s="181"/>
      <c r="AT6" s="180" t="str" cm="1">
        <f t="array" ref="AT6">IFERROR(VLOOKUP($A6,PESOS!$A:$AZ,COLUMN(AT:AT),FALSE),"")</f>
        <v/>
      </c>
      <c r="AU6" s="181"/>
      <c r="AV6" s="180" t="str" cm="1">
        <f t="array" ref="AV6">IFERROR(VLOOKUP($A6,PESOS!$A:$AZ,COLUMN(AV:AV),FALSE),"")</f>
        <v/>
      </c>
      <c r="AW6" s="181"/>
      <c r="AX6" s="180" t="str" cm="1">
        <f t="array" ref="AX6">IFERROR(VLOOKUP($A6,PESOS!$A:$AZ,COLUMN(AX:AX),FALSE),"")</f>
        <v/>
      </c>
      <c r="AY6" s="181"/>
      <c r="AZ6" s="180" t="str" cm="1">
        <f t="array" ref="AZ6">IFERROR(VLOOKUP($A6,PESOS!$A:$AZ,COLUMN(AZ:AZ),FALSE),"")</f>
        <v/>
      </c>
      <c r="BA6" s="181"/>
      <c r="BB6" s="22" t="str" cm="1">
        <f t="array" ref="BB6">IFERROR(VLOOKUP($A6,PESOS!$A:$AZ,COLUMN(BB:BB),FALSE),"")</f>
        <v/>
      </c>
      <c r="BC6" s="180" t="str" cm="1">
        <f t="array" ref="BC6">IFERROR(VLOOKUP($A6,PESOS!$A:$AZ,COLUMN(BC:BC),FALSE),"")</f>
        <v/>
      </c>
      <c r="BD6" s="181"/>
      <c r="BE6" s="180" t="str" cm="1">
        <f t="array" ref="BE6">IFERROR(VLOOKUP($A6,PESOS!$A:$AZ,COLUMN(BE:BE),FALSE),"")</f>
        <v/>
      </c>
      <c r="BF6" s="181"/>
      <c r="BG6" s="180" t="str" cm="1">
        <f t="array" ref="BG6">IFERROR(VLOOKUP($A6,PESOS!$A:$AZ,COLUMN(BG:BG),FALSE),"")</f>
        <v/>
      </c>
      <c r="BH6" s="181"/>
      <c r="BI6" s="180" t="str" cm="1">
        <f t="array" ref="BI6">IFERROR(VLOOKUP($A6,PESOS!$A:$AZ,COLUMN(BI:BI),FALSE),"")</f>
        <v/>
      </c>
      <c r="BJ6" s="181"/>
      <c r="BK6" s="180" t="str" cm="1">
        <f t="array" ref="BK6">IFERROR(VLOOKUP($A6,PESOS!$A:$AZ,COLUMN(BK:BK),FALSE),"")</f>
        <v/>
      </c>
      <c r="BL6" s="181"/>
      <c r="BM6" s="180" t="str" cm="1">
        <f t="array" ref="BM6">IFERROR(VLOOKUP($A6,PESOS!$A:$AZ,COLUMN(BM:BM),FALSE),"")</f>
        <v/>
      </c>
      <c r="BN6" s="181"/>
      <c r="BO6" s="22" t="str" cm="1">
        <f t="array" ref="BO6">IFERROR(VLOOKUP($A6,PESOS!$A:$AZ,COLUMN(BO:BO),FALSE),"")</f>
        <v/>
      </c>
      <c r="BP6" s="180" t="str" cm="1">
        <f t="array" ref="BP6">IFERROR(VLOOKUP($A6,PESOS!$A:$AZ,COLUMN(BP:BP),FALSE),"")</f>
        <v/>
      </c>
      <c r="BQ6" s="181"/>
      <c r="BR6" s="180" t="str" cm="1">
        <f t="array" ref="BR6">IFERROR(VLOOKUP($A6,PESOS!$A:$AZ,COLUMN(BR:BR),FALSE),"")</f>
        <v/>
      </c>
      <c r="BS6" s="181"/>
      <c r="BT6" s="180" t="str" cm="1">
        <f t="array" ref="BT6">IFERROR(VLOOKUP($A6,PESOS!$A:$AZ,COLUMN(BT:BT),FALSE),"")</f>
        <v/>
      </c>
      <c r="BU6" s="181"/>
      <c r="BV6" s="180" t="str" cm="1">
        <f t="array" ref="BV6">IFERROR(VLOOKUP($A6,PESOS!$A:$AZ,COLUMN(BV:BV),FALSE),"")</f>
        <v/>
      </c>
      <c r="BW6" s="181"/>
      <c r="BX6" s="180" t="str" cm="1">
        <f t="array" ref="BX6">IFERROR(VLOOKUP($A6,PESOS!$A:$AZ,COLUMN(BX:BX),FALSE),"")</f>
        <v/>
      </c>
      <c r="BY6" s="181"/>
      <c r="BZ6" s="108" t="str" cm="1">
        <f t="array" ref="BZ6">IFERROR(VLOOKUP($A6,PESOS!$A:$AZ,COLUMN(BZ:BZ),FALSE),"")</f>
        <v/>
      </c>
      <c r="CA6" s="107"/>
      <c r="CB6" s="61">
        <f t="shared" si="0"/>
        <v>0</v>
      </c>
      <c r="CC6" s="9" t="s">
        <v>75</v>
      </c>
      <c r="CD6" s="185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178" t="str" cm="1">
        <f t="array" ref="C7">IFERROR(VLOOKUP($A7,PESOS!$A:$AZ,COLUMN(C:C),FALSE),"")</f>
        <v/>
      </c>
      <c r="D7" s="179"/>
      <c r="E7" s="178" t="str" cm="1">
        <f t="array" ref="E7">IFERROR(VLOOKUP($A7,PESOS!$A:$AZ,COLUMN(E:E),FALSE),"")</f>
        <v/>
      </c>
      <c r="F7" s="179"/>
      <c r="G7" s="178" t="str" cm="1">
        <f t="array" ref="G7">IFERROR(VLOOKUP($A7,PESOS!$A:$AZ,COLUMN(G:G),FALSE),"")</f>
        <v/>
      </c>
      <c r="H7" s="179"/>
      <c r="I7" s="178" t="str" cm="1">
        <f t="array" ref="I7">IFERROR(VLOOKUP($A7,PESOS!$A:$AZ,COLUMN(I:I),FALSE),"")</f>
        <v/>
      </c>
      <c r="J7" s="179"/>
      <c r="K7" s="178" t="str" cm="1">
        <f t="array" ref="K7">IFERROR(VLOOKUP($A7,PESOS!$A:$AZ,COLUMN(K:K),FALSE),"")</f>
        <v/>
      </c>
      <c r="L7" s="179"/>
      <c r="M7" s="178" t="str" cm="1">
        <f t="array" ref="M7">IFERROR(VLOOKUP($A7,PESOS!$A:$AZ,COLUMN(M:M),FALSE),"")</f>
        <v/>
      </c>
      <c r="N7" s="179"/>
      <c r="O7" s="22" t="str" cm="1">
        <f t="array" ref="O7">IFERROR(VLOOKUP($A7,PESOS!$A:$AZ,COLUMN(O:O),FALSE),"")</f>
        <v/>
      </c>
      <c r="P7" s="178" t="str" cm="1">
        <f t="array" ref="P7">IFERROR(VLOOKUP($A7,PESOS!$A:$AZ,COLUMN(P:P),FALSE),"")</f>
        <v/>
      </c>
      <c r="Q7" s="179"/>
      <c r="R7" s="178" t="str" cm="1">
        <f t="array" ref="R7">IFERROR(VLOOKUP($A7,PESOS!$A:$AZ,COLUMN(R:R),FALSE),"")</f>
        <v/>
      </c>
      <c r="S7" s="179"/>
      <c r="T7" s="178" t="str" cm="1">
        <f t="array" ref="T7">IFERROR(VLOOKUP($A7,PESOS!$A:$AZ,COLUMN(T:T),FALSE),"")</f>
        <v/>
      </c>
      <c r="U7" s="179"/>
      <c r="V7" s="178" t="str" cm="1">
        <f t="array" ref="V7">IFERROR(VLOOKUP($A7,PESOS!$A:$AZ,COLUMN(V:V),FALSE),"")</f>
        <v/>
      </c>
      <c r="W7" s="179"/>
      <c r="X7" s="178" t="str" cm="1">
        <f t="array" ref="X7">IFERROR(VLOOKUP($A7,PESOS!$A:$AZ,COLUMN(X:X),FALSE),"")</f>
        <v/>
      </c>
      <c r="Y7" s="179"/>
      <c r="Z7" s="178" t="str" cm="1">
        <f t="array" ref="Z7">IFERROR(VLOOKUP($A7,PESOS!$A:$AZ,COLUMN(Z:Z),FALSE),"")</f>
        <v/>
      </c>
      <c r="AA7" s="179"/>
      <c r="AB7" s="22" t="str" cm="1">
        <f t="array" ref="AB7">IFERROR(VLOOKUP($A7,PESOS!$A:$AZ,COLUMN(AB:AB),FALSE),"")</f>
        <v/>
      </c>
      <c r="AC7" s="178" t="str" cm="1">
        <f t="array" ref="AC7">IFERROR(VLOOKUP($A7,PESOS!$A:$AZ,COLUMN(AC:AC),FALSE),"")</f>
        <v/>
      </c>
      <c r="AD7" s="179"/>
      <c r="AE7" s="178" t="str" cm="1">
        <f t="array" ref="AE7">IFERROR(VLOOKUP($A7,PESOS!$A:$AZ,COLUMN(AE:AE),FALSE),"")</f>
        <v/>
      </c>
      <c r="AF7" s="179"/>
      <c r="AG7" s="178" t="str" cm="1">
        <f t="array" ref="AG7">IFERROR(VLOOKUP($A7,PESOS!$A:$AZ,COLUMN(AG:AG),FALSE),"")</f>
        <v/>
      </c>
      <c r="AH7" s="179"/>
      <c r="AI7" s="178" t="str" cm="1">
        <f t="array" ref="AI7">IFERROR(VLOOKUP($A7,PESOS!$A:$AZ,COLUMN(AI:AI),FALSE),"")</f>
        <v/>
      </c>
      <c r="AJ7" s="179"/>
      <c r="AK7" s="178" t="str" cm="1">
        <f t="array" ref="AK7">IFERROR(VLOOKUP($A7,PESOS!$A:$AZ,COLUMN(AK:AK),FALSE),"")</f>
        <v/>
      </c>
      <c r="AL7" s="179"/>
      <c r="AM7" s="178" t="str" cm="1">
        <f t="array" ref="AM7">IFERROR(VLOOKUP($A7,PESOS!$A:$AZ,COLUMN(AM:AM),FALSE),"")</f>
        <v/>
      </c>
      <c r="AN7" s="179"/>
      <c r="AO7" s="22" t="str" cm="1">
        <f t="array" ref="AO7">IFERROR(VLOOKUP($A7,PESOS!$A:$AZ,COLUMN(AO:AO),FALSE),"")</f>
        <v/>
      </c>
      <c r="AP7" s="178" t="str" cm="1">
        <f t="array" ref="AP7">IFERROR(VLOOKUP($A7,PESOS!$A:$AZ,COLUMN(AP:AP),FALSE),"")</f>
        <v/>
      </c>
      <c r="AQ7" s="179"/>
      <c r="AR7" s="178" t="str" cm="1">
        <f t="array" ref="AR7">IFERROR(VLOOKUP($A7,PESOS!$A:$AZ,COLUMN(AR:AR),FALSE),"")</f>
        <v/>
      </c>
      <c r="AS7" s="179"/>
      <c r="AT7" s="178" t="str" cm="1">
        <f t="array" ref="AT7">IFERROR(VLOOKUP($A7,PESOS!$A:$AZ,COLUMN(AT:AT),FALSE),"")</f>
        <v/>
      </c>
      <c r="AU7" s="179"/>
      <c r="AV7" s="178" t="str" cm="1">
        <f t="array" ref="AV7">IFERROR(VLOOKUP($A7,PESOS!$A:$AZ,COLUMN(AV:AV),FALSE),"")</f>
        <v/>
      </c>
      <c r="AW7" s="179"/>
      <c r="AX7" s="178" t="str" cm="1">
        <f t="array" ref="AX7">IFERROR(VLOOKUP($A7,PESOS!$A:$AZ,COLUMN(AX:AX),FALSE),"")</f>
        <v/>
      </c>
      <c r="AY7" s="179"/>
      <c r="AZ7" s="178" t="str" cm="1">
        <f t="array" ref="AZ7">IFERROR(VLOOKUP($A7,PESOS!$A:$AZ,COLUMN(AZ:AZ),FALSE),"")</f>
        <v/>
      </c>
      <c r="BA7" s="179"/>
      <c r="BB7" s="22" t="str" cm="1">
        <f t="array" ref="BB7">IFERROR(VLOOKUP($A7,PESOS!$A:$AZ,COLUMN(BB:BB),FALSE),"")</f>
        <v/>
      </c>
      <c r="BC7" s="178" t="str" cm="1">
        <f t="array" ref="BC7">IFERROR(VLOOKUP($A7,PESOS!$A:$AZ,COLUMN(BC:BC),FALSE),"")</f>
        <v/>
      </c>
      <c r="BD7" s="179"/>
      <c r="BE7" s="178" t="str" cm="1">
        <f t="array" ref="BE7">IFERROR(VLOOKUP($A7,PESOS!$A:$AZ,COLUMN(BE:BE),FALSE),"")</f>
        <v/>
      </c>
      <c r="BF7" s="179"/>
      <c r="BG7" s="178" t="str" cm="1">
        <f t="array" ref="BG7">IFERROR(VLOOKUP($A7,PESOS!$A:$AZ,COLUMN(BG:BG),FALSE),"")</f>
        <v/>
      </c>
      <c r="BH7" s="179"/>
      <c r="BI7" s="178" t="str" cm="1">
        <f t="array" ref="BI7">IFERROR(VLOOKUP($A7,PESOS!$A:$AZ,COLUMN(BI:BI),FALSE),"")</f>
        <v/>
      </c>
      <c r="BJ7" s="179"/>
      <c r="BK7" s="178" t="str" cm="1">
        <f t="array" ref="BK7">IFERROR(VLOOKUP($A7,PESOS!$A:$AZ,COLUMN(BK:BK),FALSE),"")</f>
        <v/>
      </c>
      <c r="BL7" s="179"/>
      <c r="BM7" s="178" t="str" cm="1">
        <f t="array" ref="BM7">IFERROR(VLOOKUP($A7,PESOS!$A:$AZ,COLUMN(BM:BM),FALSE),"")</f>
        <v/>
      </c>
      <c r="BN7" s="179"/>
      <c r="BO7" s="22" t="str" cm="1">
        <f t="array" ref="BO7">IFERROR(VLOOKUP($A7,PESOS!$A:$AZ,COLUMN(BO:BO),FALSE),"")</f>
        <v/>
      </c>
      <c r="BP7" s="178" t="str" cm="1">
        <f t="array" ref="BP7">IFERROR(VLOOKUP($A7,PESOS!$A:$AZ,COLUMN(BP:BP),FALSE),"")</f>
        <v/>
      </c>
      <c r="BQ7" s="179"/>
      <c r="BR7" s="178" t="str" cm="1">
        <f t="array" ref="BR7">IFERROR(VLOOKUP($A7,PESOS!$A:$AZ,COLUMN(BR:BR),FALSE),"")</f>
        <v/>
      </c>
      <c r="BS7" s="179"/>
      <c r="BT7" s="178" t="str" cm="1">
        <f t="array" ref="BT7">IFERROR(VLOOKUP($A7,PESOS!$A:$AZ,COLUMN(BT:BT),FALSE),"")</f>
        <v/>
      </c>
      <c r="BU7" s="179"/>
      <c r="BV7" s="178" t="str" cm="1">
        <f t="array" ref="BV7">IFERROR(VLOOKUP($A7,PESOS!$A:$AZ,COLUMN(BV:BV),FALSE),"")</f>
        <v/>
      </c>
      <c r="BW7" s="179"/>
      <c r="BX7" s="178" t="str" cm="1">
        <f t="array" ref="BX7">IFERROR(VLOOKUP($A7,PESOS!$A:$AZ,COLUMN(BX:BX),FALSE),"")</f>
        <v/>
      </c>
      <c r="BY7" s="179"/>
      <c r="BZ7" s="106" t="str" cm="1">
        <f t="array" ref="BZ7">IFERROR(VLOOKUP($A7,PESOS!$A:$AZ,COLUMN(BZ:BZ),FALSE),"")</f>
        <v/>
      </c>
      <c r="CA7" s="107"/>
      <c r="CB7" s="61">
        <f t="shared" si="0"/>
        <v>0</v>
      </c>
      <c r="CC7" s="9" t="s">
        <v>75</v>
      </c>
      <c r="CD7" s="185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80" t="str" cm="1">
        <f t="array" ref="C8">IFERROR(VLOOKUP($A8,PESOS!$A:$AZ,COLUMN(C:C),FALSE),"")</f>
        <v/>
      </c>
      <c r="D8" s="181"/>
      <c r="E8" s="180" t="str" cm="1">
        <f t="array" ref="E8">IFERROR(VLOOKUP($A8,PESOS!$A:$AZ,COLUMN(E:E),FALSE),"")</f>
        <v/>
      </c>
      <c r="F8" s="181"/>
      <c r="G8" s="180" t="str" cm="1">
        <f t="array" ref="G8">IFERROR(VLOOKUP($A8,PESOS!$A:$AZ,COLUMN(G:G),FALSE),"")</f>
        <v/>
      </c>
      <c r="H8" s="181"/>
      <c r="I8" s="180" t="str" cm="1">
        <f t="array" ref="I8">IFERROR(VLOOKUP($A8,PESOS!$A:$AZ,COLUMN(I:I),FALSE),"")</f>
        <v/>
      </c>
      <c r="J8" s="181"/>
      <c r="K8" s="180" t="str" cm="1">
        <f t="array" ref="K8">IFERROR(VLOOKUP($A8,PESOS!$A:$AZ,COLUMN(K:K),FALSE),"")</f>
        <v/>
      </c>
      <c r="L8" s="181"/>
      <c r="M8" s="180" t="str" cm="1">
        <f t="array" ref="M8">IFERROR(VLOOKUP($A8,PESOS!$A:$AZ,COLUMN(M:M),FALSE),"")</f>
        <v/>
      </c>
      <c r="N8" s="181"/>
      <c r="O8" s="22" t="str" cm="1">
        <f t="array" ref="O8">IFERROR(VLOOKUP($A8,PESOS!$A:$AZ,COLUMN(O:O),FALSE),"")</f>
        <v/>
      </c>
      <c r="P8" s="180" t="str" cm="1">
        <f t="array" ref="P8">IFERROR(VLOOKUP($A8,PESOS!$A:$AZ,COLUMN(P:P),FALSE),"")</f>
        <v/>
      </c>
      <c r="Q8" s="181"/>
      <c r="R8" s="180" t="str" cm="1">
        <f t="array" ref="R8">IFERROR(VLOOKUP($A8,PESOS!$A:$AZ,COLUMN(R:R),FALSE),"")</f>
        <v/>
      </c>
      <c r="S8" s="181"/>
      <c r="T8" s="180" t="str" cm="1">
        <f t="array" ref="T8">IFERROR(VLOOKUP($A8,PESOS!$A:$AZ,COLUMN(T:T),FALSE),"")</f>
        <v/>
      </c>
      <c r="U8" s="181"/>
      <c r="V8" s="180" t="str" cm="1">
        <f t="array" ref="V8">IFERROR(VLOOKUP($A8,PESOS!$A:$AZ,COLUMN(V:V),FALSE),"")</f>
        <v/>
      </c>
      <c r="W8" s="181"/>
      <c r="X8" s="180" t="str" cm="1">
        <f t="array" ref="X8">IFERROR(VLOOKUP($A8,PESOS!$A:$AZ,COLUMN(X:X),FALSE),"")</f>
        <v/>
      </c>
      <c r="Y8" s="181"/>
      <c r="Z8" s="180" t="str" cm="1">
        <f t="array" ref="Z8">IFERROR(VLOOKUP($A8,PESOS!$A:$AZ,COLUMN(Z:Z),FALSE),"")</f>
        <v/>
      </c>
      <c r="AA8" s="181"/>
      <c r="AB8" s="22" t="str" cm="1">
        <f t="array" ref="AB8">IFERROR(VLOOKUP($A8,PESOS!$A:$AZ,COLUMN(AB:AB),FALSE),"")</f>
        <v/>
      </c>
      <c r="AC8" s="180" t="str" cm="1">
        <f t="array" ref="AC8">IFERROR(VLOOKUP($A8,PESOS!$A:$AZ,COLUMN(AC:AC),FALSE),"")</f>
        <v/>
      </c>
      <c r="AD8" s="181"/>
      <c r="AE8" s="180" t="str" cm="1">
        <f t="array" ref="AE8">IFERROR(VLOOKUP($A8,PESOS!$A:$AZ,COLUMN(AE:AE),FALSE),"")</f>
        <v/>
      </c>
      <c r="AF8" s="181"/>
      <c r="AG8" s="180" t="str" cm="1">
        <f t="array" ref="AG8">IFERROR(VLOOKUP($A8,PESOS!$A:$AZ,COLUMN(AG:AG),FALSE),"")</f>
        <v/>
      </c>
      <c r="AH8" s="181"/>
      <c r="AI8" s="180" t="str" cm="1">
        <f t="array" ref="AI8">IFERROR(VLOOKUP($A8,PESOS!$A:$AZ,COLUMN(AI:AI),FALSE),"")</f>
        <v/>
      </c>
      <c r="AJ8" s="181"/>
      <c r="AK8" s="180" t="str" cm="1">
        <f t="array" ref="AK8">IFERROR(VLOOKUP($A8,PESOS!$A:$AZ,COLUMN(AK:AK),FALSE),"")</f>
        <v/>
      </c>
      <c r="AL8" s="181"/>
      <c r="AM8" s="180" t="str" cm="1">
        <f t="array" ref="AM8">IFERROR(VLOOKUP($A8,PESOS!$A:$AZ,COLUMN(AM:AM),FALSE),"")</f>
        <v/>
      </c>
      <c r="AN8" s="181"/>
      <c r="AO8" s="22" t="str" cm="1">
        <f t="array" ref="AO8">IFERROR(VLOOKUP($A8,PESOS!$A:$AZ,COLUMN(AO:AO),FALSE),"")</f>
        <v/>
      </c>
      <c r="AP8" s="180" t="str" cm="1">
        <f t="array" ref="AP8">IFERROR(VLOOKUP($A8,PESOS!$A:$AZ,COLUMN(AP:AP),FALSE),"")</f>
        <v/>
      </c>
      <c r="AQ8" s="181"/>
      <c r="AR8" s="180" t="str" cm="1">
        <f t="array" ref="AR8">IFERROR(VLOOKUP($A8,PESOS!$A:$AZ,COLUMN(AR:AR),FALSE),"")</f>
        <v/>
      </c>
      <c r="AS8" s="181"/>
      <c r="AT8" s="180" t="str" cm="1">
        <f t="array" ref="AT8">IFERROR(VLOOKUP($A8,PESOS!$A:$AZ,COLUMN(AT:AT),FALSE),"")</f>
        <v/>
      </c>
      <c r="AU8" s="181"/>
      <c r="AV8" s="180" t="str" cm="1">
        <f t="array" ref="AV8">IFERROR(VLOOKUP($A8,PESOS!$A:$AZ,COLUMN(AV:AV),FALSE),"")</f>
        <v/>
      </c>
      <c r="AW8" s="181"/>
      <c r="AX8" s="180" t="str" cm="1">
        <f t="array" ref="AX8">IFERROR(VLOOKUP($A8,PESOS!$A:$AZ,COLUMN(AX:AX),FALSE),"")</f>
        <v/>
      </c>
      <c r="AY8" s="181"/>
      <c r="AZ8" s="180" t="str" cm="1">
        <f t="array" ref="AZ8">IFERROR(VLOOKUP($A8,PESOS!$A:$AZ,COLUMN(AZ:AZ),FALSE),"")</f>
        <v/>
      </c>
      <c r="BA8" s="181"/>
      <c r="BB8" s="22" t="str" cm="1">
        <f t="array" ref="BB8">IFERROR(VLOOKUP($A8,PESOS!$A:$AZ,COLUMN(BB:BB),FALSE),"")</f>
        <v/>
      </c>
      <c r="BC8" s="180" t="str" cm="1">
        <f t="array" ref="BC8">IFERROR(VLOOKUP($A8,PESOS!$A:$AZ,COLUMN(BC:BC),FALSE),"")</f>
        <v/>
      </c>
      <c r="BD8" s="181"/>
      <c r="BE8" s="180" t="str" cm="1">
        <f t="array" ref="BE8">IFERROR(VLOOKUP($A8,PESOS!$A:$AZ,COLUMN(BE:BE),FALSE),"")</f>
        <v/>
      </c>
      <c r="BF8" s="181"/>
      <c r="BG8" s="180" t="str" cm="1">
        <f t="array" ref="BG8">IFERROR(VLOOKUP($A8,PESOS!$A:$AZ,COLUMN(BG:BG),FALSE),"")</f>
        <v/>
      </c>
      <c r="BH8" s="181"/>
      <c r="BI8" s="180" t="str" cm="1">
        <f t="array" ref="BI8">IFERROR(VLOOKUP($A8,PESOS!$A:$AZ,COLUMN(BI:BI),FALSE),"")</f>
        <v/>
      </c>
      <c r="BJ8" s="181"/>
      <c r="BK8" s="180" t="str" cm="1">
        <f t="array" ref="BK8">IFERROR(VLOOKUP($A8,PESOS!$A:$AZ,COLUMN(BK:BK),FALSE),"")</f>
        <v/>
      </c>
      <c r="BL8" s="181"/>
      <c r="BM8" s="180" t="str" cm="1">
        <f t="array" ref="BM8">IFERROR(VLOOKUP($A8,PESOS!$A:$AZ,COLUMN(BM:BM),FALSE),"")</f>
        <v/>
      </c>
      <c r="BN8" s="181"/>
      <c r="BO8" s="22" t="str" cm="1">
        <f t="array" ref="BO8">IFERROR(VLOOKUP($A8,PESOS!$A:$AZ,COLUMN(BO:BO),FALSE),"")</f>
        <v/>
      </c>
      <c r="BP8" s="180" t="str" cm="1">
        <f t="array" ref="BP8">IFERROR(VLOOKUP($A8,PESOS!$A:$AZ,COLUMN(BP:BP),FALSE),"")</f>
        <v/>
      </c>
      <c r="BQ8" s="181"/>
      <c r="BR8" s="180" t="str" cm="1">
        <f t="array" ref="BR8">IFERROR(VLOOKUP($A8,PESOS!$A:$AZ,COLUMN(BR:BR),FALSE),"")</f>
        <v/>
      </c>
      <c r="BS8" s="181"/>
      <c r="BT8" s="180" t="str" cm="1">
        <f t="array" ref="BT8">IFERROR(VLOOKUP($A8,PESOS!$A:$AZ,COLUMN(BT:BT),FALSE),"")</f>
        <v/>
      </c>
      <c r="BU8" s="181"/>
      <c r="BV8" s="180" t="str" cm="1">
        <f t="array" ref="BV8">IFERROR(VLOOKUP($A8,PESOS!$A:$AZ,COLUMN(BV:BV),FALSE),"")</f>
        <v/>
      </c>
      <c r="BW8" s="181"/>
      <c r="BX8" s="180" t="str" cm="1">
        <f t="array" ref="BX8">IFERROR(VLOOKUP($A8,PESOS!$A:$AZ,COLUMN(BX:BX),FALSE),"")</f>
        <v/>
      </c>
      <c r="BY8" s="181"/>
      <c r="BZ8" s="108" t="str" cm="1">
        <f t="array" ref="BZ8">IFERROR(VLOOKUP($A8,PESOS!$A:$AZ,COLUMN(BZ:BZ),FALSE),"")</f>
        <v/>
      </c>
      <c r="CA8" s="107"/>
      <c r="CB8" s="61">
        <f t="shared" si="0"/>
        <v>0</v>
      </c>
      <c r="CC8" s="9" t="s">
        <v>75</v>
      </c>
      <c r="CD8" s="185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178" t="str" cm="1">
        <f t="array" ref="C9">IFERROR(VLOOKUP($A9,PESOS!$A:$AZ,COLUMN(C:C),FALSE),"")</f>
        <v/>
      </c>
      <c r="D9" s="179"/>
      <c r="E9" s="178" t="str" cm="1">
        <f t="array" ref="E9">IFERROR(VLOOKUP($A9,PESOS!$A:$AZ,COLUMN(E:E),FALSE),"")</f>
        <v/>
      </c>
      <c r="F9" s="179"/>
      <c r="G9" s="178" t="str" cm="1">
        <f t="array" ref="G9">IFERROR(VLOOKUP($A9,PESOS!$A:$AZ,COLUMN(G:G),FALSE),"")</f>
        <v/>
      </c>
      <c r="H9" s="179"/>
      <c r="I9" s="178" t="str" cm="1">
        <f t="array" ref="I9">IFERROR(VLOOKUP($A9,PESOS!$A:$AZ,COLUMN(I:I),FALSE),"")</f>
        <v/>
      </c>
      <c r="J9" s="179"/>
      <c r="K9" s="178" t="str" cm="1">
        <f t="array" ref="K9">IFERROR(VLOOKUP($A9,PESOS!$A:$AZ,COLUMN(K:K),FALSE),"")</f>
        <v/>
      </c>
      <c r="L9" s="179"/>
      <c r="M9" s="178" t="str" cm="1">
        <f t="array" ref="M9">IFERROR(VLOOKUP($A9,PESOS!$A:$AZ,COLUMN(M:M),FALSE),"")</f>
        <v/>
      </c>
      <c r="N9" s="179"/>
      <c r="O9" s="22" t="str" cm="1">
        <f t="array" ref="O9">IFERROR(VLOOKUP($A9,PESOS!$A:$AZ,COLUMN(O:O),FALSE),"")</f>
        <v/>
      </c>
      <c r="P9" s="178" t="str" cm="1">
        <f t="array" ref="P9">IFERROR(VLOOKUP($A9,PESOS!$A:$AZ,COLUMN(P:P),FALSE),"")</f>
        <v/>
      </c>
      <c r="Q9" s="179"/>
      <c r="R9" s="178" t="str" cm="1">
        <f t="array" ref="R9">IFERROR(VLOOKUP($A9,PESOS!$A:$AZ,COLUMN(R:R),FALSE),"")</f>
        <v/>
      </c>
      <c r="S9" s="179"/>
      <c r="T9" s="178" t="str" cm="1">
        <f t="array" ref="T9">IFERROR(VLOOKUP($A9,PESOS!$A:$AZ,COLUMN(T:T),FALSE),"")</f>
        <v/>
      </c>
      <c r="U9" s="179"/>
      <c r="V9" s="178" t="str" cm="1">
        <f t="array" ref="V9">IFERROR(VLOOKUP($A9,PESOS!$A:$AZ,COLUMN(V:V),FALSE),"")</f>
        <v/>
      </c>
      <c r="W9" s="179"/>
      <c r="X9" s="178" t="str" cm="1">
        <f t="array" ref="X9">IFERROR(VLOOKUP($A9,PESOS!$A:$AZ,COLUMN(X:X),FALSE),"")</f>
        <v/>
      </c>
      <c r="Y9" s="179"/>
      <c r="Z9" s="178" t="str" cm="1">
        <f t="array" ref="Z9">IFERROR(VLOOKUP($A9,PESOS!$A:$AZ,COLUMN(Z:Z),FALSE),"")</f>
        <v/>
      </c>
      <c r="AA9" s="179"/>
      <c r="AB9" s="22" t="str" cm="1">
        <f t="array" ref="AB9">IFERROR(VLOOKUP($A9,PESOS!$A:$AZ,COLUMN(AB:AB),FALSE),"")</f>
        <v/>
      </c>
      <c r="AC9" s="178" t="str" cm="1">
        <f t="array" ref="AC9">IFERROR(VLOOKUP($A9,PESOS!$A:$AZ,COLUMN(AC:AC),FALSE),"")</f>
        <v/>
      </c>
      <c r="AD9" s="179"/>
      <c r="AE9" s="178" t="str" cm="1">
        <f t="array" ref="AE9">IFERROR(VLOOKUP($A9,PESOS!$A:$AZ,COLUMN(AE:AE),FALSE),"")</f>
        <v/>
      </c>
      <c r="AF9" s="179"/>
      <c r="AG9" s="178" t="str" cm="1">
        <f t="array" ref="AG9">IFERROR(VLOOKUP($A9,PESOS!$A:$AZ,COLUMN(AG:AG),FALSE),"")</f>
        <v/>
      </c>
      <c r="AH9" s="179"/>
      <c r="AI9" s="178" t="str" cm="1">
        <f t="array" ref="AI9">IFERROR(VLOOKUP($A9,PESOS!$A:$AZ,COLUMN(AI:AI),FALSE),"")</f>
        <v/>
      </c>
      <c r="AJ9" s="179"/>
      <c r="AK9" s="178" t="str" cm="1">
        <f t="array" ref="AK9">IFERROR(VLOOKUP($A9,PESOS!$A:$AZ,COLUMN(AK:AK),FALSE),"")</f>
        <v/>
      </c>
      <c r="AL9" s="179"/>
      <c r="AM9" s="178" t="str" cm="1">
        <f t="array" ref="AM9">IFERROR(VLOOKUP($A9,PESOS!$A:$AZ,COLUMN(AM:AM),FALSE),"")</f>
        <v/>
      </c>
      <c r="AN9" s="179"/>
      <c r="AO9" s="22" t="str" cm="1">
        <f t="array" ref="AO9">IFERROR(VLOOKUP($A9,PESOS!$A:$AZ,COLUMN(AO:AO),FALSE),"")</f>
        <v/>
      </c>
      <c r="AP9" s="178" t="str" cm="1">
        <f t="array" ref="AP9">IFERROR(VLOOKUP($A9,PESOS!$A:$AZ,COLUMN(AP:AP),FALSE),"")</f>
        <v/>
      </c>
      <c r="AQ9" s="179"/>
      <c r="AR9" s="178" t="str" cm="1">
        <f t="array" ref="AR9">IFERROR(VLOOKUP($A9,PESOS!$A:$AZ,COLUMN(AR:AR),FALSE),"")</f>
        <v/>
      </c>
      <c r="AS9" s="179"/>
      <c r="AT9" s="178" t="str" cm="1">
        <f t="array" ref="AT9">IFERROR(VLOOKUP($A9,PESOS!$A:$AZ,COLUMN(AT:AT),FALSE),"")</f>
        <v/>
      </c>
      <c r="AU9" s="179"/>
      <c r="AV9" s="178" t="str" cm="1">
        <f t="array" ref="AV9">IFERROR(VLOOKUP($A9,PESOS!$A:$AZ,COLUMN(AV:AV),FALSE),"")</f>
        <v/>
      </c>
      <c r="AW9" s="179"/>
      <c r="AX9" s="178" t="str" cm="1">
        <f t="array" ref="AX9">IFERROR(VLOOKUP($A9,PESOS!$A:$AZ,COLUMN(AX:AX),FALSE),"")</f>
        <v/>
      </c>
      <c r="AY9" s="179"/>
      <c r="AZ9" s="178" t="str" cm="1">
        <f t="array" ref="AZ9">IFERROR(VLOOKUP($A9,PESOS!$A:$AZ,COLUMN(AZ:AZ),FALSE),"")</f>
        <v/>
      </c>
      <c r="BA9" s="179"/>
      <c r="BB9" s="22" t="str" cm="1">
        <f t="array" ref="BB9">IFERROR(VLOOKUP($A9,PESOS!$A:$AZ,COLUMN(BB:BB),FALSE),"")</f>
        <v/>
      </c>
      <c r="BC9" s="178" t="str" cm="1">
        <f t="array" ref="BC9">IFERROR(VLOOKUP($A9,PESOS!$A:$AZ,COLUMN(BC:BC),FALSE),"")</f>
        <v/>
      </c>
      <c r="BD9" s="179"/>
      <c r="BE9" s="178" t="str" cm="1">
        <f t="array" ref="BE9">IFERROR(VLOOKUP($A9,PESOS!$A:$AZ,COLUMN(BE:BE),FALSE),"")</f>
        <v/>
      </c>
      <c r="BF9" s="179"/>
      <c r="BG9" s="178" t="str" cm="1">
        <f t="array" ref="BG9">IFERROR(VLOOKUP($A9,PESOS!$A:$AZ,COLUMN(BG:BG),FALSE),"")</f>
        <v/>
      </c>
      <c r="BH9" s="179"/>
      <c r="BI9" s="178" t="str" cm="1">
        <f t="array" ref="BI9">IFERROR(VLOOKUP($A9,PESOS!$A:$AZ,COLUMN(BI:BI),FALSE),"")</f>
        <v/>
      </c>
      <c r="BJ9" s="179"/>
      <c r="BK9" s="178" t="str" cm="1">
        <f t="array" ref="BK9">IFERROR(VLOOKUP($A9,PESOS!$A:$AZ,COLUMN(BK:BK),FALSE),"")</f>
        <v/>
      </c>
      <c r="BL9" s="179"/>
      <c r="BM9" s="178" t="str" cm="1">
        <f t="array" ref="BM9">IFERROR(VLOOKUP($A9,PESOS!$A:$AZ,COLUMN(BM:BM),FALSE),"")</f>
        <v/>
      </c>
      <c r="BN9" s="179"/>
      <c r="BO9" s="22" t="str" cm="1">
        <f t="array" ref="BO9">IFERROR(VLOOKUP($A9,PESOS!$A:$AZ,COLUMN(BO:BO),FALSE),"")</f>
        <v/>
      </c>
      <c r="BP9" s="178" t="str" cm="1">
        <f t="array" ref="BP9">IFERROR(VLOOKUP($A9,PESOS!$A:$AZ,COLUMN(BP:BP),FALSE),"")</f>
        <v/>
      </c>
      <c r="BQ9" s="179"/>
      <c r="BR9" s="178" t="str" cm="1">
        <f t="array" ref="BR9">IFERROR(VLOOKUP($A9,PESOS!$A:$AZ,COLUMN(BR:BR),FALSE),"")</f>
        <v/>
      </c>
      <c r="BS9" s="179"/>
      <c r="BT9" s="178" t="str" cm="1">
        <f t="array" ref="BT9">IFERROR(VLOOKUP($A9,PESOS!$A:$AZ,COLUMN(BT:BT),FALSE),"")</f>
        <v/>
      </c>
      <c r="BU9" s="179"/>
      <c r="BV9" s="178" t="str" cm="1">
        <f t="array" ref="BV9">IFERROR(VLOOKUP($A9,PESOS!$A:$AZ,COLUMN(BV:BV),FALSE),"")</f>
        <v/>
      </c>
      <c r="BW9" s="179"/>
      <c r="BX9" s="178" t="str" cm="1">
        <f t="array" ref="BX9">IFERROR(VLOOKUP($A9,PESOS!$A:$AZ,COLUMN(BX:BX),FALSE),"")</f>
        <v/>
      </c>
      <c r="BY9" s="179"/>
      <c r="BZ9" s="106" t="str" cm="1">
        <f t="array" ref="BZ9">IFERROR(VLOOKUP($A9,PESOS!$A:$AZ,COLUMN(BZ:BZ),FALSE),"")</f>
        <v/>
      </c>
      <c r="CA9" s="107"/>
      <c r="CB9" s="61">
        <f t="shared" si="0"/>
        <v>0</v>
      </c>
      <c r="CC9" s="9"/>
      <c r="CD9" s="185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80" t="str" cm="1">
        <f t="array" ref="C10">IFERROR(VLOOKUP($A10,PESOS!$A:$AZ,COLUMN(C:C),FALSE),"")</f>
        <v/>
      </c>
      <c r="D10" s="181"/>
      <c r="E10" s="180" t="str" cm="1">
        <f t="array" ref="E10">IFERROR(VLOOKUP($A10,PESOS!$A:$AZ,COLUMN(E:E),FALSE),"")</f>
        <v/>
      </c>
      <c r="F10" s="181"/>
      <c r="G10" s="180" t="str" cm="1">
        <f t="array" ref="G10">IFERROR(VLOOKUP($A10,PESOS!$A:$AZ,COLUMN(G:G),FALSE),"")</f>
        <v/>
      </c>
      <c r="H10" s="181"/>
      <c r="I10" s="180" t="str" cm="1">
        <f t="array" ref="I10">IFERROR(VLOOKUP($A10,PESOS!$A:$AZ,COLUMN(I:I),FALSE),"")</f>
        <v/>
      </c>
      <c r="J10" s="181"/>
      <c r="K10" s="180" t="str" cm="1">
        <f t="array" ref="K10">IFERROR(VLOOKUP($A10,PESOS!$A:$AZ,COLUMN(K:K),FALSE),"")</f>
        <v/>
      </c>
      <c r="L10" s="181"/>
      <c r="M10" s="180" t="str" cm="1">
        <f t="array" ref="M10">IFERROR(VLOOKUP($A10,PESOS!$A:$AZ,COLUMN(M:M),FALSE),"")</f>
        <v/>
      </c>
      <c r="N10" s="181"/>
      <c r="O10" s="22" t="str" cm="1">
        <f t="array" ref="O10">IFERROR(VLOOKUP($A10,PESOS!$A:$AZ,COLUMN(O:O),FALSE),"")</f>
        <v/>
      </c>
      <c r="P10" s="180" t="str" cm="1">
        <f t="array" ref="P10">IFERROR(VLOOKUP($A10,PESOS!$A:$AZ,COLUMN(P:P),FALSE),"")</f>
        <v/>
      </c>
      <c r="Q10" s="181"/>
      <c r="R10" s="180" t="str" cm="1">
        <f t="array" ref="R10">IFERROR(VLOOKUP($A10,PESOS!$A:$AZ,COLUMN(R:R),FALSE),"")</f>
        <v/>
      </c>
      <c r="S10" s="181"/>
      <c r="T10" s="180" t="str" cm="1">
        <f t="array" ref="T10">IFERROR(VLOOKUP($A10,PESOS!$A:$AZ,COLUMN(T:T),FALSE),"")</f>
        <v/>
      </c>
      <c r="U10" s="181"/>
      <c r="V10" s="180" t="str" cm="1">
        <f t="array" ref="V10">IFERROR(VLOOKUP($A10,PESOS!$A:$AZ,COLUMN(V:V),FALSE),"")</f>
        <v/>
      </c>
      <c r="W10" s="181"/>
      <c r="X10" s="180" t="str" cm="1">
        <f t="array" ref="X10">IFERROR(VLOOKUP($A10,PESOS!$A:$AZ,COLUMN(X:X),FALSE),"")</f>
        <v/>
      </c>
      <c r="Y10" s="181"/>
      <c r="Z10" s="180" t="str" cm="1">
        <f t="array" ref="Z10">IFERROR(VLOOKUP($A10,PESOS!$A:$AZ,COLUMN(Z:Z),FALSE),"")</f>
        <v/>
      </c>
      <c r="AA10" s="181"/>
      <c r="AB10" s="22" t="str" cm="1">
        <f t="array" ref="AB10">IFERROR(VLOOKUP($A10,PESOS!$A:$AZ,COLUMN(AB:AB),FALSE),"")</f>
        <v/>
      </c>
      <c r="AC10" s="180" t="str" cm="1">
        <f t="array" ref="AC10">IFERROR(VLOOKUP($A10,PESOS!$A:$AZ,COLUMN(AC:AC),FALSE),"")</f>
        <v/>
      </c>
      <c r="AD10" s="181"/>
      <c r="AE10" s="180" t="str" cm="1">
        <f t="array" ref="AE10">IFERROR(VLOOKUP($A10,PESOS!$A:$AZ,COLUMN(AE:AE),FALSE),"")</f>
        <v/>
      </c>
      <c r="AF10" s="181"/>
      <c r="AG10" s="180" t="str" cm="1">
        <f t="array" ref="AG10">IFERROR(VLOOKUP($A10,PESOS!$A:$AZ,COLUMN(AG:AG),FALSE),"")</f>
        <v/>
      </c>
      <c r="AH10" s="181"/>
      <c r="AI10" s="180" t="str" cm="1">
        <f t="array" ref="AI10">IFERROR(VLOOKUP($A10,PESOS!$A:$AZ,COLUMN(AI:AI),FALSE),"")</f>
        <v/>
      </c>
      <c r="AJ10" s="181"/>
      <c r="AK10" s="180" t="str" cm="1">
        <f t="array" ref="AK10">IFERROR(VLOOKUP($A10,PESOS!$A:$AZ,COLUMN(AK:AK),FALSE),"")</f>
        <v/>
      </c>
      <c r="AL10" s="181"/>
      <c r="AM10" s="180" t="str" cm="1">
        <f t="array" ref="AM10">IFERROR(VLOOKUP($A10,PESOS!$A:$AZ,COLUMN(AM:AM),FALSE),"")</f>
        <v/>
      </c>
      <c r="AN10" s="181"/>
      <c r="AO10" s="22" t="str" cm="1">
        <f t="array" ref="AO10">IFERROR(VLOOKUP($A10,PESOS!$A:$AZ,COLUMN(AO:AO),FALSE),"")</f>
        <v/>
      </c>
      <c r="AP10" s="180" t="str" cm="1">
        <f t="array" ref="AP10">IFERROR(VLOOKUP($A10,PESOS!$A:$AZ,COLUMN(AP:AP),FALSE),"")</f>
        <v/>
      </c>
      <c r="AQ10" s="181"/>
      <c r="AR10" s="180" t="str" cm="1">
        <f t="array" ref="AR10">IFERROR(VLOOKUP($A10,PESOS!$A:$AZ,COLUMN(AR:AR),FALSE),"")</f>
        <v/>
      </c>
      <c r="AS10" s="181"/>
      <c r="AT10" s="180" t="str" cm="1">
        <f t="array" ref="AT10">IFERROR(VLOOKUP($A10,PESOS!$A:$AZ,COLUMN(AT:AT),FALSE),"")</f>
        <v/>
      </c>
      <c r="AU10" s="181"/>
      <c r="AV10" s="180" t="str" cm="1">
        <f t="array" ref="AV10">IFERROR(VLOOKUP($A10,PESOS!$A:$AZ,COLUMN(AV:AV),FALSE),"")</f>
        <v/>
      </c>
      <c r="AW10" s="181"/>
      <c r="AX10" s="180" t="str" cm="1">
        <f t="array" ref="AX10">IFERROR(VLOOKUP($A10,PESOS!$A:$AZ,COLUMN(AX:AX),FALSE),"")</f>
        <v/>
      </c>
      <c r="AY10" s="181"/>
      <c r="AZ10" s="180" t="str" cm="1">
        <f t="array" ref="AZ10">IFERROR(VLOOKUP($A10,PESOS!$A:$AZ,COLUMN(AZ:AZ),FALSE),"")</f>
        <v/>
      </c>
      <c r="BA10" s="181"/>
      <c r="BB10" s="22" t="str" cm="1">
        <f t="array" ref="BB10">IFERROR(VLOOKUP($A10,PESOS!$A:$AZ,COLUMN(BB:BB),FALSE),"")</f>
        <v/>
      </c>
      <c r="BC10" s="180" t="str" cm="1">
        <f t="array" ref="BC10">IFERROR(VLOOKUP($A10,PESOS!$A:$AZ,COLUMN(BC:BC),FALSE),"")</f>
        <v/>
      </c>
      <c r="BD10" s="181"/>
      <c r="BE10" s="180" t="str" cm="1">
        <f t="array" ref="BE10">IFERROR(VLOOKUP($A10,PESOS!$A:$AZ,COLUMN(BE:BE),FALSE),"")</f>
        <v/>
      </c>
      <c r="BF10" s="181"/>
      <c r="BG10" s="180" t="str" cm="1">
        <f t="array" ref="BG10">IFERROR(VLOOKUP($A10,PESOS!$A:$AZ,COLUMN(BG:BG),FALSE),"")</f>
        <v/>
      </c>
      <c r="BH10" s="181"/>
      <c r="BI10" s="180" t="str" cm="1">
        <f t="array" ref="BI10">IFERROR(VLOOKUP($A10,PESOS!$A:$AZ,COLUMN(BI:BI),FALSE),"")</f>
        <v/>
      </c>
      <c r="BJ10" s="181"/>
      <c r="BK10" s="180" t="str" cm="1">
        <f t="array" ref="BK10">IFERROR(VLOOKUP($A10,PESOS!$A:$AZ,COLUMN(BK:BK),FALSE),"")</f>
        <v/>
      </c>
      <c r="BL10" s="181"/>
      <c r="BM10" s="180" t="str" cm="1">
        <f t="array" ref="BM10">IFERROR(VLOOKUP($A10,PESOS!$A:$AZ,COLUMN(BM:BM),FALSE),"")</f>
        <v/>
      </c>
      <c r="BN10" s="181"/>
      <c r="BO10" s="22" t="str" cm="1">
        <f t="array" ref="BO10">IFERROR(VLOOKUP($A10,PESOS!$A:$AZ,COLUMN(BO:BO),FALSE),"")</f>
        <v/>
      </c>
      <c r="BP10" s="180" t="str" cm="1">
        <f t="array" ref="BP10">IFERROR(VLOOKUP($A10,PESOS!$A:$AZ,COLUMN(BP:BP),FALSE),"")</f>
        <v/>
      </c>
      <c r="BQ10" s="181"/>
      <c r="BR10" s="180" t="str" cm="1">
        <f t="array" ref="BR10">IFERROR(VLOOKUP($A10,PESOS!$A:$AZ,COLUMN(BR:BR),FALSE),"")</f>
        <v/>
      </c>
      <c r="BS10" s="181"/>
      <c r="BT10" s="180" t="str" cm="1">
        <f t="array" ref="BT10">IFERROR(VLOOKUP($A10,PESOS!$A:$AZ,COLUMN(BT:BT),FALSE),"")</f>
        <v/>
      </c>
      <c r="BU10" s="181"/>
      <c r="BV10" s="180" t="str" cm="1">
        <f t="array" ref="BV10">IFERROR(VLOOKUP($A10,PESOS!$A:$AZ,COLUMN(BV:BV),FALSE),"")</f>
        <v/>
      </c>
      <c r="BW10" s="181"/>
      <c r="BX10" s="180" t="str" cm="1">
        <f t="array" ref="BX10">IFERROR(VLOOKUP($A10,PESOS!$A:$AZ,COLUMN(BX:BX),FALSE),"")</f>
        <v/>
      </c>
      <c r="BY10" s="181"/>
      <c r="BZ10" s="108" t="str" cm="1">
        <f t="array" ref="BZ10">IFERROR(VLOOKUP($A10,PESOS!$A:$AZ,COLUMN(BZ:BZ),FALSE),"")</f>
        <v/>
      </c>
      <c r="CA10" s="107"/>
      <c r="CB10" s="61">
        <f t="shared" si="0"/>
        <v>0</v>
      </c>
      <c r="CC10" s="8"/>
      <c r="CD10" s="185"/>
    </row>
    <row r="11" spans="1:82" ht="15" thickBot="1">
      <c r="C11" s="178"/>
      <c r="D11" s="179"/>
    </row>
    <row r="12" spans="1:82">
      <c r="A12" s="26" t="s">
        <v>58</v>
      </c>
      <c r="B12" s="69" t="s">
        <v>59</v>
      </c>
      <c r="C12" s="243">
        <f t="shared" ref="C12" si="1">SUM(C5:C10)</f>
        <v>5</v>
      </c>
      <c r="D12" s="244"/>
      <c r="E12" s="243">
        <f t="shared" ref="E12" si="2">SUM(E5:E10)</f>
        <v>0</v>
      </c>
      <c r="F12" s="244"/>
      <c r="G12" s="243">
        <f t="shared" ref="G12" si="3">SUM(G5:G10)</f>
        <v>5</v>
      </c>
      <c r="H12" s="244"/>
      <c r="I12" s="243">
        <f t="shared" ref="I12" si="4">SUM(I5:I10)</f>
        <v>0</v>
      </c>
      <c r="J12" s="244"/>
      <c r="K12" s="243">
        <f t="shared" ref="K12" si="5">SUM(K5:K10)</f>
        <v>5</v>
      </c>
      <c r="L12" s="244"/>
      <c r="M12" s="243">
        <f t="shared" ref="M12" si="6">SUM(M5:M10)</f>
        <v>0</v>
      </c>
      <c r="N12" s="244"/>
      <c r="O12" s="69" t="s">
        <v>59</v>
      </c>
      <c r="P12" s="243">
        <f t="shared" ref="P12:Z12" si="7">SUM(P5:P10)</f>
        <v>5</v>
      </c>
      <c r="Q12" s="244"/>
      <c r="R12" s="243">
        <f t="shared" si="7"/>
        <v>0</v>
      </c>
      <c r="S12" s="244"/>
      <c r="T12" s="243">
        <f t="shared" si="7"/>
        <v>20</v>
      </c>
      <c r="U12" s="244"/>
      <c r="V12" s="243">
        <f t="shared" si="7"/>
        <v>0</v>
      </c>
      <c r="W12" s="244"/>
      <c r="X12" s="243">
        <f t="shared" si="7"/>
        <v>5</v>
      </c>
      <c r="Y12" s="244"/>
      <c r="Z12" s="243">
        <f t="shared" si="7"/>
        <v>0</v>
      </c>
      <c r="AA12" s="244"/>
      <c r="AB12" s="69" t="s">
        <v>59</v>
      </c>
      <c r="AC12" s="243">
        <f t="shared" ref="AC12:AM12" si="8">SUM(AC5:AC10)</f>
        <v>5</v>
      </c>
      <c r="AD12" s="244"/>
      <c r="AE12" s="243">
        <f t="shared" si="8"/>
        <v>0</v>
      </c>
      <c r="AF12" s="244"/>
      <c r="AG12" s="243">
        <f t="shared" si="8"/>
        <v>5</v>
      </c>
      <c r="AH12" s="244"/>
      <c r="AI12" s="243">
        <f t="shared" si="8"/>
        <v>0</v>
      </c>
      <c r="AJ12" s="244"/>
      <c r="AK12" s="243">
        <f t="shared" si="8"/>
        <v>5</v>
      </c>
      <c r="AL12" s="244"/>
      <c r="AM12" s="243">
        <f t="shared" si="8"/>
        <v>0</v>
      </c>
      <c r="AN12" s="244"/>
      <c r="AO12" s="69" t="s">
        <v>59</v>
      </c>
      <c r="AP12" s="243">
        <f t="shared" ref="AP12:AZ12" si="9">SUM(AP5:AP10)</f>
        <v>5</v>
      </c>
      <c r="AQ12" s="244"/>
      <c r="AR12" s="243">
        <f t="shared" si="9"/>
        <v>5</v>
      </c>
      <c r="AS12" s="244"/>
      <c r="AT12" s="243">
        <f t="shared" si="9"/>
        <v>10</v>
      </c>
      <c r="AU12" s="244"/>
      <c r="AV12" s="243">
        <f t="shared" si="9"/>
        <v>0</v>
      </c>
      <c r="AW12" s="244"/>
      <c r="AX12" s="243">
        <f t="shared" si="9"/>
        <v>5</v>
      </c>
      <c r="AY12" s="244"/>
      <c r="AZ12" s="243">
        <f t="shared" si="9"/>
        <v>0</v>
      </c>
      <c r="BA12" s="244"/>
      <c r="BB12" s="69" t="s">
        <v>59</v>
      </c>
      <c r="BC12" s="243">
        <f t="shared" ref="BC12:BM12" si="10">SUM(BC5:BC10)</f>
        <v>0</v>
      </c>
      <c r="BD12" s="244"/>
      <c r="BE12" s="243">
        <f t="shared" si="10"/>
        <v>10</v>
      </c>
      <c r="BF12" s="244"/>
      <c r="BG12" s="243">
        <f t="shared" si="10"/>
        <v>5</v>
      </c>
      <c r="BH12" s="244"/>
      <c r="BI12" s="243">
        <f t="shared" si="10"/>
        <v>0</v>
      </c>
      <c r="BJ12" s="244"/>
      <c r="BK12" s="243">
        <f t="shared" si="10"/>
        <v>0</v>
      </c>
      <c r="BL12" s="244"/>
      <c r="BM12" s="243">
        <f t="shared" si="10"/>
        <v>0</v>
      </c>
      <c r="BN12" s="244"/>
      <c r="BO12" s="69" t="s">
        <v>59</v>
      </c>
      <c r="BP12" s="243">
        <f t="shared" ref="BP12:BZ12" si="11">SUM(BP5:BP10)</f>
        <v>0</v>
      </c>
      <c r="BQ12" s="244"/>
      <c r="BR12" s="243">
        <f t="shared" si="11"/>
        <v>0</v>
      </c>
      <c r="BS12" s="244"/>
      <c r="BT12" s="243">
        <f t="shared" si="11"/>
        <v>0</v>
      </c>
      <c r="BU12" s="244"/>
      <c r="BV12" s="243">
        <f t="shared" si="11"/>
        <v>0</v>
      </c>
      <c r="BW12" s="244"/>
      <c r="BX12" s="243">
        <f t="shared" si="11"/>
        <v>0</v>
      </c>
      <c r="BY12" s="244"/>
      <c r="BZ12" s="243">
        <f t="shared" si="11"/>
        <v>0</v>
      </c>
      <c r="CA12" s="244"/>
      <c r="CB12" s="192">
        <f t="shared" ref="CB12:CB17" si="12">SUM(B12:BZ12)</f>
        <v>100</v>
      </c>
      <c r="CC12" s="192"/>
      <c r="CD12" s="192"/>
    </row>
    <row r="13" spans="1:82" ht="15" thickBot="1">
      <c r="A13" s="26" t="s">
        <v>76</v>
      </c>
      <c r="B13" s="70" t="s">
        <v>59</v>
      </c>
      <c r="C13" s="245">
        <f>IFERROR(C12/$CD$5,)</f>
        <v>0.05</v>
      </c>
      <c r="D13" s="246"/>
      <c r="E13" s="245">
        <f t="shared" ref="E13" si="13">IFERROR(E12/$CD$5,)</f>
        <v>0</v>
      </c>
      <c r="F13" s="246"/>
      <c r="G13" s="245">
        <f t="shared" ref="G13" si="14">IFERROR(G12/$CD$5,)</f>
        <v>0.05</v>
      </c>
      <c r="H13" s="246"/>
      <c r="I13" s="245">
        <f t="shared" ref="I13" si="15">IFERROR(I12/$CD$5,)</f>
        <v>0</v>
      </c>
      <c r="J13" s="246"/>
      <c r="K13" s="245">
        <f t="shared" ref="K13" si="16">IFERROR(K12/$CD$5,)</f>
        <v>0.05</v>
      </c>
      <c r="L13" s="246"/>
      <c r="M13" s="245">
        <f t="shared" ref="M13" si="17">IFERROR(M12/$CD$5,)</f>
        <v>0</v>
      </c>
      <c r="N13" s="246"/>
      <c r="O13" s="70" t="s">
        <v>59</v>
      </c>
      <c r="P13" s="245">
        <f>IFERROR(P12/$CD$5,)</f>
        <v>0.05</v>
      </c>
      <c r="Q13" s="246"/>
      <c r="R13" s="245">
        <f>IFERROR(R12/$CD$5,)</f>
        <v>0</v>
      </c>
      <c r="S13" s="246"/>
      <c r="T13" s="245">
        <f>IFERROR(T12/$CD$5,)</f>
        <v>0.2</v>
      </c>
      <c r="U13" s="246"/>
      <c r="V13" s="245">
        <f>IFERROR(V12/$CD$5,)</f>
        <v>0</v>
      </c>
      <c r="W13" s="246"/>
      <c r="X13" s="245">
        <f>IFERROR(X12/$CD$5,)</f>
        <v>0.05</v>
      </c>
      <c r="Y13" s="246"/>
      <c r="Z13" s="245">
        <f>IFERROR(Z12/$CD$5,)</f>
        <v>0</v>
      </c>
      <c r="AA13" s="246"/>
      <c r="AB13" s="70" t="s">
        <v>59</v>
      </c>
      <c r="AC13" s="245">
        <f>IFERROR(AC12/$CD$5,)</f>
        <v>0.05</v>
      </c>
      <c r="AD13" s="246"/>
      <c r="AE13" s="245">
        <f>IFERROR(AE12/$CD$5,)</f>
        <v>0</v>
      </c>
      <c r="AF13" s="246"/>
      <c r="AG13" s="245">
        <f>IFERROR(AG12/$CD$5,)</f>
        <v>0.05</v>
      </c>
      <c r="AH13" s="246"/>
      <c r="AI13" s="245">
        <f>IFERROR(AI12/$CD$5,)</f>
        <v>0</v>
      </c>
      <c r="AJ13" s="246"/>
      <c r="AK13" s="245">
        <f>IFERROR(AK12/$CD$5,)</f>
        <v>0.05</v>
      </c>
      <c r="AL13" s="246"/>
      <c r="AM13" s="245">
        <f>IFERROR(AM12/$CD$5,)</f>
        <v>0</v>
      </c>
      <c r="AN13" s="246"/>
      <c r="AO13" s="70" t="s">
        <v>59</v>
      </c>
      <c r="AP13" s="245">
        <f>IFERROR(AP12/$CD$5,)</f>
        <v>0.05</v>
      </c>
      <c r="AQ13" s="246"/>
      <c r="AR13" s="245">
        <f>IFERROR(AR12/$CD$5,)</f>
        <v>0.05</v>
      </c>
      <c r="AS13" s="246"/>
      <c r="AT13" s="245">
        <f>IFERROR(AT12/$CD$5,)</f>
        <v>0.1</v>
      </c>
      <c r="AU13" s="246"/>
      <c r="AV13" s="245">
        <f>IFERROR(AV12/$CD$5,)</f>
        <v>0</v>
      </c>
      <c r="AW13" s="246"/>
      <c r="AX13" s="245">
        <f>IFERROR(AX12/$CD$5,)</f>
        <v>0.05</v>
      </c>
      <c r="AY13" s="246"/>
      <c r="AZ13" s="245">
        <f>IFERROR(AZ12/$CD$5,)</f>
        <v>0</v>
      </c>
      <c r="BA13" s="246"/>
      <c r="BB13" s="70" t="s">
        <v>59</v>
      </c>
      <c r="BC13" s="245">
        <f>IFERROR(BC12/$CD$5,)</f>
        <v>0</v>
      </c>
      <c r="BD13" s="246"/>
      <c r="BE13" s="245">
        <f t="shared" ref="BE13" si="18">IFERROR(BE12/$CD$5,)</f>
        <v>0.1</v>
      </c>
      <c r="BF13" s="246"/>
      <c r="BG13" s="245">
        <f>IFERROR(BG12/$CD$5,)</f>
        <v>0.05</v>
      </c>
      <c r="BH13" s="246"/>
      <c r="BI13" s="245">
        <f t="shared" ref="BI13" si="19">IFERROR(BI12/$CD$5,)</f>
        <v>0</v>
      </c>
      <c r="BJ13" s="246"/>
      <c r="BK13" s="245">
        <f t="shared" ref="BK13" si="20">IFERROR(BK12/$CD$5,)</f>
        <v>0</v>
      </c>
      <c r="BL13" s="246"/>
      <c r="BM13" s="245">
        <f t="shared" ref="BM13" si="21">IFERROR(BM12/$CD$5,)</f>
        <v>0</v>
      </c>
      <c r="BN13" s="246"/>
      <c r="BO13" s="70" t="s">
        <v>59</v>
      </c>
      <c r="BP13" s="245">
        <f>IFERROR(BP12/$CD$5,)</f>
        <v>0</v>
      </c>
      <c r="BQ13" s="246"/>
      <c r="BR13" s="245">
        <f t="shared" ref="BR13" si="22">IFERROR(BR12/$CD$5,)</f>
        <v>0</v>
      </c>
      <c r="BS13" s="246"/>
      <c r="BT13" s="245">
        <f t="shared" ref="BT13" si="23">IFERROR(BT12/$CD$5,)</f>
        <v>0</v>
      </c>
      <c r="BU13" s="246"/>
      <c r="BV13" s="245">
        <f t="shared" ref="BV13" si="24">IFERROR(BV12/$CD$5,)</f>
        <v>0</v>
      </c>
      <c r="BW13" s="246"/>
      <c r="BX13" s="245">
        <f t="shared" ref="BX13" si="25">IFERROR(BX12/$CD$5,)</f>
        <v>0</v>
      </c>
      <c r="BY13" s="246"/>
      <c r="BZ13" s="245">
        <f t="shared" ref="BZ13" si="26">IFERROR(BZ12/$CD$5,)</f>
        <v>0</v>
      </c>
      <c r="CA13" s="246"/>
      <c r="CB13" s="75">
        <f t="shared" si="12"/>
        <v>1.0000000000000002</v>
      </c>
      <c r="CC13" s="76"/>
      <c r="CD13" s="76"/>
    </row>
    <row r="14" spans="1:82" ht="15.6">
      <c r="A14" s="27" t="s">
        <v>61</v>
      </c>
      <c r="B14" s="305">
        <f>SUM(C13:M13)</f>
        <v>0.15000000000000002</v>
      </c>
      <c r="C14" s="305"/>
      <c r="D14" s="305"/>
      <c r="E14" s="305"/>
      <c r="F14" s="305"/>
      <c r="G14" s="305"/>
      <c r="H14" s="305"/>
      <c r="I14" s="305"/>
      <c r="J14" s="305"/>
      <c r="K14" s="305"/>
      <c r="L14" s="305"/>
      <c r="M14" s="305"/>
      <c r="N14" s="93"/>
      <c r="O14" s="305">
        <f t="shared" ref="O14" si="27">SUM(P13:Z13)</f>
        <v>0.3</v>
      </c>
      <c r="P14" s="305"/>
      <c r="Q14" s="305"/>
      <c r="R14" s="305"/>
      <c r="S14" s="305"/>
      <c r="T14" s="305"/>
      <c r="U14" s="305"/>
      <c r="V14" s="305"/>
      <c r="W14" s="305"/>
      <c r="X14" s="305"/>
      <c r="Y14" s="305"/>
      <c r="Z14" s="305"/>
      <c r="AA14" s="93"/>
      <c r="AB14" s="305">
        <f t="shared" ref="AB14" si="28">SUM(AC13:AM13)</f>
        <v>0.15000000000000002</v>
      </c>
      <c r="AC14" s="305"/>
      <c r="AD14" s="305"/>
      <c r="AE14" s="305"/>
      <c r="AF14" s="305"/>
      <c r="AG14" s="305"/>
      <c r="AH14" s="305"/>
      <c r="AI14" s="305"/>
      <c r="AJ14" s="305"/>
      <c r="AK14" s="305"/>
      <c r="AL14" s="305"/>
      <c r="AM14" s="305"/>
      <c r="AN14" s="93"/>
      <c r="AO14" s="305">
        <f t="shared" ref="AO14" si="29">SUM(AP13:AZ13)</f>
        <v>0.25</v>
      </c>
      <c r="AP14" s="305"/>
      <c r="AQ14" s="305"/>
      <c r="AR14" s="305"/>
      <c r="AS14" s="305"/>
      <c r="AT14" s="305"/>
      <c r="AU14" s="305"/>
      <c r="AV14" s="305"/>
      <c r="AW14" s="305"/>
      <c r="AX14" s="305"/>
      <c r="AY14" s="305"/>
      <c r="AZ14" s="305"/>
      <c r="BA14" s="93"/>
      <c r="BB14" s="305">
        <f>SUM(BC13:BM13)</f>
        <v>0.15000000000000002</v>
      </c>
      <c r="BC14" s="305"/>
      <c r="BD14" s="305"/>
      <c r="BE14" s="305"/>
      <c r="BF14" s="305"/>
      <c r="BG14" s="305"/>
      <c r="BH14" s="305"/>
      <c r="BI14" s="305"/>
      <c r="BJ14" s="305"/>
      <c r="BK14" s="305"/>
      <c r="BL14" s="305"/>
      <c r="BM14" s="305"/>
      <c r="BN14" s="93"/>
      <c r="BO14" s="305">
        <f t="shared" ref="BO14" si="30">SUM(BP13:BZ13)</f>
        <v>0</v>
      </c>
      <c r="BP14" s="305"/>
      <c r="BQ14" s="305"/>
      <c r="BR14" s="305"/>
      <c r="BS14" s="305"/>
      <c r="BT14" s="305"/>
      <c r="BU14" s="305"/>
      <c r="BV14" s="305"/>
      <c r="BW14" s="305"/>
      <c r="BX14" s="305"/>
      <c r="BY14" s="305"/>
      <c r="BZ14" s="305"/>
      <c r="CA14" s="93"/>
      <c r="CB14" s="77">
        <f t="shared" si="12"/>
        <v>1</v>
      </c>
      <c r="CC14" s="76"/>
      <c r="CD14" s="76"/>
    </row>
    <row r="15" spans="1:82">
      <c r="A15" s="28" t="s">
        <v>67</v>
      </c>
      <c r="B15" s="67" t="s">
        <v>59</v>
      </c>
      <c r="C15" s="239">
        <f>'1ª EVA'!C12+'2ª EVA-solo'!C12+C12</f>
        <v>20</v>
      </c>
      <c r="D15" s="240"/>
      <c r="E15" s="239">
        <f>'1ª EVA'!E12+'2ª EVA-solo'!E12+E12</f>
        <v>5</v>
      </c>
      <c r="F15" s="240"/>
      <c r="G15" s="239">
        <f>'1ª EVA'!G12+'2ª EVA-solo'!G12+G12</f>
        <v>35</v>
      </c>
      <c r="H15" s="240"/>
      <c r="I15" s="239">
        <f>'1ª EVA'!I12+'2ª EVA-solo'!I12+I12</f>
        <v>5</v>
      </c>
      <c r="J15" s="240"/>
      <c r="K15" s="239">
        <f>'1ª EVA'!K12+'2ª EVA-solo'!K12+K12</f>
        <v>10</v>
      </c>
      <c r="L15" s="240"/>
      <c r="M15" s="239">
        <f>'1ª EVA'!M12+'2ª EVA-solo'!M12+M12</f>
        <v>0</v>
      </c>
      <c r="N15" s="240"/>
      <c r="O15" s="67" t="s">
        <v>59</v>
      </c>
      <c r="P15" s="239">
        <f>'1ª EVA'!P12+'2ª EVA-solo'!P12+P12</f>
        <v>25</v>
      </c>
      <c r="Q15" s="240"/>
      <c r="R15" s="239">
        <f>'1ª EVA'!R12+'2ª EVA-solo'!R12+R12</f>
        <v>20</v>
      </c>
      <c r="S15" s="240"/>
      <c r="T15" s="239">
        <f>'1ª EVA'!T12+'2ª EVA-solo'!T12+T12</f>
        <v>30</v>
      </c>
      <c r="U15" s="240"/>
      <c r="V15" s="239">
        <f>'1ª EVA'!V12+'2ª EVA-solo'!V12+V12</f>
        <v>10</v>
      </c>
      <c r="W15" s="240"/>
      <c r="X15" s="239">
        <f>'1ª EVA'!X12+'2ª EVA-solo'!X12+X12</f>
        <v>10</v>
      </c>
      <c r="Y15" s="240"/>
      <c r="Z15" s="239">
        <f>'1ª EVA'!Z12+'2ª EVA-solo'!Z12+Z12</f>
        <v>0</v>
      </c>
      <c r="AA15" s="240"/>
      <c r="AB15" s="67" t="s">
        <v>59</v>
      </c>
      <c r="AC15" s="239">
        <f>'1ª EVA'!AC12+'2ª EVA-solo'!AC12+AC12</f>
        <v>15</v>
      </c>
      <c r="AD15" s="240"/>
      <c r="AE15" s="239">
        <f>'1ª EVA'!AE12+'2ª EVA-solo'!AE12+AE12</f>
        <v>0</v>
      </c>
      <c r="AF15" s="240"/>
      <c r="AG15" s="239">
        <f>'1ª EVA'!AG12+'2ª EVA-solo'!AG12+AG12</f>
        <v>10</v>
      </c>
      <c r="AH15" s="240"/>
      <c r="AI15" s="239">
        <f>'1ª EVA'!AI12+'2ª EVA-solo'!AI12+AI12</f>
        <v>5</v>
      </c>
      <c r="AJ15" s="240"/>
      <c r="AK15" s="239">
        <f>'1ª EVA'!AK12+'2ª EVA-solo'!AK12+AK12</f>
        <v>10</v>
      </c>
      <c r="AL15" s="240"/>
      <c r="AM15" s="239">
        <f>'1ª EVA'!AM12+'2ª EVA-solo'!AM12+AM12</f>
        <v>0</v>
      </c>
      <c r="AN15" s="240"/>
      <c r="AO15" s="67" t="s">
        <v>59</v>
      </c>
      <c r="AP15" s="239">
        <f>'1ª EVA'!AP12+'2ª EVA-solo'!AP12+AP12</f>
        <v>15</v>
      </c>
      <c r="AQ15" s="240"/>
      <c r="AR15" s="239">
        <f>'1ª EVA'!AR12+'2ª EVA-solo'!AR12+AR12</f>
        <v>15</v>
      </c>
      <c r="AS15" s="240"/>
      <c r="AT15" s="239">
        <f>'1ª EVA'!AT12+'2ª EVA-solo'!AT12+AT12</f>
        <v>10</v>
      </c>
      <c r="AU15" s="240"/>
      <c r="AV15" s="239">
        <f>'1ª EVA'!AV12+'2ª EVA-solo'!AV12+AV12</f>
        <v>5</v>
      </c>
      <c r="AW15" s="240"/>
      <c r="AX15" s="239">
        <f>'1ª EVA'!AX12+'2ª EVA-solo'!AX12+AX12</f>
        <v>5</v>
      </c>
      <c r="AY15" s="240"/>
      <c r="AZ15" s="239">
        <f>'1ª EVA'!AZ12+'2ª EVA-solo'!AZ12+AZ12</f>
        <v>0</v>
      </c>
      <c r="BA15" s="240"/>
      <c r="BB15" s="67" t="s">
        <v>59</v>
      </c>
      <c r="BC15" s="239">
        <f>'1ª EVA'!BC12+'2ª EVA-solo'!BC12+BC12</f>
        <v>5</v>
      </c>
      <c r="BD15" s="240"/>
      <c r="BE15" s="239">
        <f>'1ª EVA'!BE12+'2ª EVA-solo'!BE12+BE12</f>
        <v>10</v>
      </c>
      <c r="BF15" s="240"/>
      <c r="BG15" s="239">
        <f>'1ª EVA'!BG12+'2ª EVA-solo'!BG12+BG12</f>
        <v>5</v>
      </c>
      <c r="BH15" s="240"/>
      <c r="BI15" s="239">
        <f>'1ª EVA'!BI12+'2ª EVA-solo'!BI12+BI12</f>
        <v>15</v>
      </c>
      <c r="BJ15" s="240"/>
      <c r="BK15" s="239">
        <f>'1ª EVA'!BK12+'2ª EVA-solo'!BK12+BK12</f>
        <v>0</v>
      </c>
      <c r="BL15" s="240"/>
      <c r="BM15" s="239">
        <f>'1ª EVA'!BM12+'2ª EVA-solo'!BM12+BM12</f>
        <v>0</v>
      </c>
      <c r="BN15" s="240"/>
      <c r="BO15" s="67" t="s">
        <v>59</v>
      </c>
      <c r="BP15" s="239">
        <f>'1ª EVA'!BP12+'2ª EVA-solo'!BP12+BP12</f>
        <v>5</v>
      </c>
      <c r="BQ15" s="240"/>
      <c r="BR15" s="239">
        <f>'1ª EVA'!BR12+'2ª EVA-solo'!BR12+BR12</f>
        <v>0</v>
      </c>
      <c r="BS15" s="240"/>
      <c r="BT15" s="239">
        <f>'1ª EVA'!BT12+'2ª EVA-solo'!BT12+BT12</f>
        <v>0</v>
      </c>
      <c r="BU15" s="240"/>
      <c r="BV15" s="239">
        <f>'1ª EVA'!BV12+'2ª EVA-solo'!BV12+BV12</f>
        <v>0</v>
      </c>
      <c r="BW15" s="240"/>
      <c r="BX15" s="239">
        <f>'1ª EVA'!BX12+'2ª EVA-solo'!BX12+BX12</f>
        <v>0</v>
      </c>
      <c r="BY15" s="240"/>
      <c r="BZ15" s="239">
        <f>'1ª EVA'!BZ12+'2ª EVA-solo'!BZ12+BZ12</f>
        <v>0</v>
      </c>
      <c r="CA15" s="240"/>
      <c r="CB15" s="203">
        <f t="shared" si="12"/>
        <v>300</v>
      </c>
      <c r="CC15" s="203"/>
      <c r="CD15" s="203"/>
    </row>
    <row r="16" spans="1:82">
      <c r="A16" s="28" t="s">
        <v>68</v>
      </c>
      <c r="B16" s="68" t="s">
        <v>59</v>
      </c>
      <c r="C16" s="247">
        <f>IFERROR(C15/$CB$15,)</f>
        <v>6.6666666666666666E-2</v>
      </c>
      <c r="D16" s="248"/>
      <c r="E16" s="247">
        <f t="shared" ref="E16" si="31">IFERROR(E15/$CB$15,)</f>
        <v>1.6666666666666666E-2</v>
      </c>
      <c r="F16" s="248"/>
      <c r="G16" s="247">
        <f t="shared" ref="G16" si="32">IFERROR(G15/$CB$15,)</f>
        <v>0.11666666666666667</v>
      </c>
      <c r="H16" s="248"/>
      <c r="I16" s="247">
        <f t="shared" ref="I16" si="33">IFERROR(I15/$CB$15,)</f>
        <v>1.6666666666666666E-2</v>
      </c>
      <c r="J16" s="248"/>
      <c r="K16" s="247">
        <f t="shared" ref="K16" si="34">IFERROR(K15/$CB$15,)</f>
        <v>3.3333333333333333E-2</v>
      </c>
      <c r="L16" s="248"/>
      <c r="M16" s="247">
        <f t="shared" ref="M16" si="35">IFERROR(M15/$CB$15,)</f>
        <v>0</v>
      </c>
      <c r="N16" s="248"/>
      <c r="O16" s="68" t="s">
        <v>59</v>
      </c>
      <c r="P16" s="247">
        <f>IFERROR(P15/$CB$15,)</f>
        <v>8.3333333333333329E-2</v>
      </c>
      <c r="Q16" s="248"/>
      <c r="R16" s="247">
        <f>IFERROR(R15/$CB$15,)</f>
        <v>6.6666666666666666E-2</v>
      </c>
      <c r="S16" s="248"/>
      <c r="T16" s="247">
        <f>IFERROR(T15/$CB$15,)</f>
        <v>0.1</v>
      </c>
      <c r="U16" s="248"/>
      <c r="V16" s="247">
        <f>IFERROR(V15/$CB$15,)</f>
        <v>3.3333333333333333E-2</v>
      </c>
      <c r="W16" s="248"/>
      <c r="X16" s="247">
        <f>IFERROR(X15/$CB$15,)</f>
        <v>3.3333333333333333E-2</v>
      </c>
      <c r="Y16" s="248"/>
      <c r="Z16" s="247">
        <f>IFERROR(Z15/$CB$15,)</f>
        <v>0</v>
      </c>
      <c r="AA16" s="248"/>
      <c r="AB16" s="68" t="s">
        <v>59</v>
      </c>
      <c r="AC16" s="247">
        <f>IFERROR(AC15/$CB$15,)</f>
        <v>0.05</v>
      </c>
      <c r="AD16" s="248"/>
      <c r="AE16" s="247">
        <f>IFERROR(AE15/$CB$15,)</f>
        <v>0</v>
      </c>
      <c r="AF16" s="248"/>
      <c r="AG16" s="247">
        <f>IFERROR(AG15/$CB$15,)</f>
        <v>3.3333333333333333E-2</v>
      </c>
      <c r="AH16" s="248"/>
      <c r="AI16" s="247">
        <f>IFERROR(AI15/$CB$15,)</f>
        <v>1.6666666666666666E-2</v>
      </c>
      <c r="AJ16" s="248"/>
      <c r="AK16" s="247">
        <f>IFERROR(AK15/$CB$15,)</f>
        <v>3.3333333333333333E-2</v>
      </c>
      <c r="AL16" s="248"/>
      <c r="AM16" s="247">
        <f>IFERROR(AM15/$CB$15,)</f>
        <v>0</v>
      </c>
      <c r="AN16" s="248"/>
      <c r="AO16" s="68" t="s">
        <v>59</v>
      </c>
      <c r="AP16" s="247">
        <f>IFERROR(AP15/$CB$15,)</f>
        <v>0.05</v>
      </c>
      <c r="AQ16" s="248"/>
      <c r="AR16" s="247">
        <f>IFERROR(AR15/$CB$15,)</f>
        <v>0.05</v>
      </c>
      <c r="AS16" s="248"/>
      <c r="AT16" s="247">
        <f>IFERROR(AT15/$CB$15,)</f>
        <v>3.3333333333333333E-2</v>
      </c>
      <c r="AU16" s="248"/>
      <c r="AV16" s="247">
        <f>IFERROR(AV15/$CB$15,)</f>
        <v>1.6666666666666666E-2</v>
      </c>
      <c r="AW16" s="248"/>
      <c r="AX16" s="247">
        <f>IFERROR(AX15/$CB$15,)</f>
        <v>1.6666666666666666E-2</v>
      </c>
      <c r="AY16" s="248"/>
      <c r="AZ16" s="247">
        <f>IFERROR(AZ15/$CB$15,)</f>
        <v>0</v>
      </c>
      <c r="BA16" s="248"/>
      <c r="BB16" s="68" t="s">
        <v>59</v>
      </c>
      <c r="BC16" s="247">
        <f>IFERROR(BC15/$CB$15,)</f>
        <v>1.6666666666666666E-2</v>
      </c>
      <c r="BD16" s="248"/>
      <c r="BE16" s="247">
        <f t="shared" ref="BE16" si="36">IFERROR(BE15/$CB$15,)</f>
        <v>3.3333333333333333E-2</v>
      </c>
      <c r="BF16" s="248"/>
      <c r="BG16" s="247">
        <f>IFERROR(BG15/$CB$15,)</f>
        <v>1.6666666666666666E-2</v>
      </c>
      <c r="BH16" s="248"/>
      <c r="BI16" s="247">
        <f t="shared" ref="BI16" si="37">IFERROR(BI15/$CB$15,)</f>
        <v>0.05</v>
      </c>
      <c r="BJ16" s="248"/>
      <c r="BK16" s="247">
        <f t="shared" ref="BK16" si="38">IFERROR(BK15/$CB$15,)</f>
        <v>0</v>
      </c>
      <c r="BL16" s="248"/>
      <c r="BM16" s="247">
        <f t="shared" ref="BM16" si="39">IFERROR(BM15/$CB$15,)</f>
        <v>0</v>
      </c>
      <c r="BN16" s="248"/>
      <c r="BO16" s="68" t="s">
        <v>59</v>
      </c>
      <c r="BP16" s="247">
        <f>IFERROR(BP15/$CB$15,)</f>
        <v>1.6666666666666666E-2</v>
      </c>
      <c r="BQ16" s="248"/>
      <c r="BR16" s="247">
        <f t="shared" ref="BR16" si="40">IFERROR(BR15/$CB$15,)</f>
        <v>0</v>
      </c>
      <c r="BS16" s="248"/>
      <c r="BT16" s="247">
        <f t="shared" ref="BT16" si="41">IFERROR(BT15/$CB$15,)</f>
        <v>0</v>
      </c>
      <c r="BU16" s="248"/>
      <c r="BV16" s="247">
        <f t="shared" ref="BV16" si="42">IFERROR(BV15/$CB$15,)</f>
        <v>0</v>
      </c>
      <c r="BW16" s="248"/>
      <c r="BX16" s="247">
        <f t="shared" ref="BX16" si="43">IFERROR(BX15/$CB$15,)</f>
        <v>0</v>
      </c>
      <c r="BY16" s="248"/>
      <c r="BZ16" s="247">
        <f t="shared" ref="BZ16" si="44">IFERROR(BZ15/$CB$15,)</f>
        <v>0</v>
      </c>
      <c r="CA16" s="248"/>
      <c r="CB16" s="78">
        <f t="shared" si="12"/>
        <v>1.0000000000000004</v>
      </c>
      <c r="CC16" s="76"/>
      <c r="CD16" s="76"/>
    </row>
    <row r="17" spans="1:82" ht="16.2" thickBot="1">
      <c r="A17" s="32" t="s">
        <v>77</v>
      </c>
      <c r="B17" s="249">
        <f>SUM(C16:M16)</f>
        <v>0.25</v>
      </c>
      <c r="C17" s="250"/>
      <c r="D17" s="250"/>
      <c r="E17" s="250"/>
      <c r="F17" s="250"/>
      <c r="G17" s="250"/>
      <c r="H17" s="250"/>
      <c r="I17" s="250"/>
      <c r="J17" s="250"/>
      <c r="K17" s="250"/>
      <c r="L17" s="250"/>
      <c r="M17" s="250"/>
      <c r="N17" s="251"/>
      <c r="O17" s="249">
        <f>SUM(P16:Z16)</f>
        <v>0.31666666666666665</v>
      </c>
      <c r="P17" s="250"/>
      <c r="Q17" s="250"/>
      <c r="R17" s="250"/>
      <c r="S17" s="250"/>
      <c r="T17" s="250"/>
      <c r="U17" s="250"/>
      <c r="V17" s="250"/>
      <c r="W17" s="250"/>
      <c r="X17" s="250"/>
      <c r="Y17" s="250"/>
      <c r="Z17" s="250"/>
      <c r="AA17" s="251"/>
      <c r="AB17" s="249">
        <f>SUM(AC16:AM16)</f>
        <v>0.13333333333333333</v>
      </c>
      <c r="AC17" s="250"/>
      <c r="AD17" s="250"/>
      <c r="AE17" s="250"/>
      <c r="AF17" s="250"/>
      <c r="AG17" s="250"/>
      <c r="AH17" s="250"/>
      <c r="AI17" s="250"/>
      <c r="AJ17" s="250"/>
      <c r="AK17" s="250"/>
      <c r="AL17" s="250"/>
      <c r="AM17" s="250"/>
      <c r="AN17" s="251"/>
      <c r="AO17" s="249">
        <f>SUM(AP16:AZ16)</f>
        <v>0.16666666666666666</v>
      </c>
      <c r="AP17" s="250"/>
      <c r="AQ17" s="250"/>
      <c r="AR17" s="250"/>
      <c r="AS17" s="250"/>
      <c r="AT17" s="250"/>
      <c r="AU17" s="250"/>
      <c r="AV17" s="250"/>
      <c r="AW17" s="250"/>
      <c r="AX17" s="250"/>
      <c r="AY17" s="250"/>
      <c r="AZ17" s="250"/>
      <c r="BA17" s="251"/>
      <c r="BB17" s="249">
        <f>SUM(BC16:BM16)</f>
        <v>0.11666666666666667</v>
      </c>
      <c r="BC17" s="250"/>
      <c r="BD17" s="250"/>
      <c r="BE17" s="250"/>
      <c r="BF17" s="250"/>
      <c r="BG17" s="250"/>
      <c r="BH17" s="250"/>
      <c r="BI17" s="250"/>
      <c r="BJ17" s="250"/>
      <c r="BK17" s="250"/>
      <c r="BL17" s="250"/>
      <c r="BM17" s="250"/>
      <c r="BN17" s="251"/>
      <c r="BO17" s="249">
        <f>SUM(BP16:BZ16)</f>
        <v>1.6666666666666666E-2</v>
      </c>
      <c r="BP17" s="250"/>
      <c r="BQ17" s="250"/>
      <c r="BR17" s="250"/>
      <c r="BS17" s="250"/>
      <c r="BT17" s="250"/>
      <c r="BU17" s="250"/>
      <c r="BV17" s="250"/>
      <c r="BW17" s="250"/>
      <c r="BX17" s="250"/>
      <c r="BY17" s="250"/>
      <c r="BZ17" s="250"/>
      <c r="CA17" s="251"/>
      <c r="CB17" s="79">
        <f t="shared" si="12"/>
        <v>1</v>
      </c>
      <c r="CC17" s="76"/>
      <c r="CD17" s="76"/>
    </row>
    <row r="18" spans="1:82" ht="15" thickTop="1">
      <c r="B18" s="301" t="s">
        <v>47</v>
      </c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3"/>
      <c r="N18" s="90"/>
      <c r="O18" s="301" t="s">
        <v>48</v>
      </c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3"/>
      <c r="AA18" s="90"/>
      <c r="AB18" s="301" t="s">
        <v>49</v>
      </c>
      <c r="AC18" s="302"/>
      <c r="AD18" s="302"/>
      <c r="AE18" s="302"/>
      <c r="AF18" s="302"/>
      <c r="AG18" s="302"/>
      <c r="AH18" s="302"/>
      <c r="AI18" s="302"/>
      <c r="AJ18" s="302"/>
      <c r="AK18" s="302"/>
      <c r="AL18" s="302"/>
      <c r="AM18" s="303"/>
      <c r="AN18" s="90"/>
      <c r="AO18" s="301" t="s">
        <v>50</v>
      </c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3"/>
      <c r="BA18" s="90"/>
      <c r="BB18" s="301" t="s">
        <v>51</v>
      </c>
      <c r="BC18" s="302"/>
      <c r="BD18" s="302"/>
      <c r="BE18" s="302"/>
      <c r="BF18" s="302"/>
      <c r="BG18" s="302"/>
      <c r="BH18" s="302"/>
      <c r="BI18" s="302"/>
      <c r="BJ18" s="302"/>
      <c r="BK18" s="302"/>
      <c r="BL18" s="302"/>
      <c r="BM18" s="303"/>
      <c r="BN18" s="90"/>
      <c r="BO18" s="301" t="s">
        <v>52</v>
      </c>
      <c r="BP18" s="302"/>
      <c r="BQ18" s="302"/>
      <c r="BR18" s="302"/>
      <c r="BS18" s="302"/>
      <c r="BT18" s="302"/>
      <c r="BU18" s="302"/>
      <c r="BV18" s="302"/>
      <c r="BW18" s="302"/>
      <c r="BX18" s="302"/>
      <c r="BY18" s="302"/>
      <c r="BZ18" s="303"/>
      <c r="CA18" s="95"/>
      <c r="CB18" s="45"/>
    </row>
    <row r="19" spans="1:82" ht="17.399999999999999">
      <c r="B19" s="42" t="s">
        <v>71</v>
      </c>
      <c r="C19" s="212" t="s">
        <v>7</v>
      </c>
      <c r="D19" s="212"/>
      <c r="E19" s="210" t="s">
        <v>8</v>
      </c>
      <c r="F19" s="210"/>
      <c r="G19" s="210" t="s">
        <v>9</v>
      </c>
      <c r="H19" s="210"/>
      <c r="I19" s="210" t="s">
        <v>10</v>
      </c>
      <c r="J19" s="210"/>
      <c r="K19" s="210" t="s">
        <v>11</v>
      </c>
      <c r="L19" s="210"/>
      <c r="M19" s="210" t="s">
        <v>12</v>
      </c>
      <c r="N19" s="210"/>
      <c r="O19" s="72" t="s">
        <v>140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140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140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7.399999999999999">
      <c r="B20" s="42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04" t="s">
        <v>64</v>
      </c>
      <c r="O20" s="72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04" t="s">
        <v>64</v>
      </c>
      <c r="AB20" s="72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04" t="s">
        <v>64</v>
      </c>
      <c r="AO20" s="72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72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04" t="s">
        <v>64</v>
      </c>
      <c r="BO20" s="72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04" t="s">
        <v>64</v>
      </c>
      <c r="CB20" s="45"/>
    </row>
    <row r="21" spans="1:82" ht="17.399999999999999">
      <c r="A21" s="65" t="str" cm="1">
        <f t="array" ref="A21:A57">Alumnado[Alumnado]</f>
        <v>Alumn 1</v>
      </c>
      <c r="B21" s="72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1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1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1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2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1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1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1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2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1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1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1</v>
      </c>
      <c r="AL21" s="25"/>
      <c r="AM21" s="129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2"/>
      <c r="AO21" s="72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1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1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1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1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2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1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1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2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9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71"/>
    </row>
    <row r="22" spans="1:82" ht="17.399999999999999">
      <c r="A22" s="65" t="str">
        <v>Alumn 2</v>
      </c>
      <c r="B22" s="72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2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2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2</v>
      </c>
      <c r="L22" s="98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2"/>
      <c r="O22" s="72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2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2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2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2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2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2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2</v>
      </c>
      <c r="AL22" s="25"/>
      <c r="AM22" s="129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2"/>
      <c r="AO22" s="72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2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2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2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2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2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2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2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2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9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71"/>
    </row>
    <row r="23" spans="1:82" ht="17.399999999999999">
      <c r="A23" s="65" t="str">
        <v>Alumn 3</v>
      </c>
      <c r="B23" s="72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2.9999999999999996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2.9999999999999996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2.9999999999999996</v>
      </c>
      <c r="L23" s="98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2"/>
      <c r="O23" s="72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2.9999999999999996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2.9999999999999996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2.9999999999999996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2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2.9999999999999996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2.9999999999999996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2.9999999999999996</v>
      </c>
      <c r="AL23" s="25"/>
      <c r="AM23" s="129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2"/>
      <c r="AO23" s="72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2.9999999999999996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2.9999999999999996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2.9999999999999996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2.9999999999999996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2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2.9999999999999996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2.9999999999999996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2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9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71"/>
    </row>
    <row r="24" spans="1:82" ht="17.399999999999999">
      <c r="A24" s="65" t="str">
        <v>Alumn 4</v>
      </c>
      <c r="B24" s="72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4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4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4</v>
      </c>
      <c r="L24" s="98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2"/>
      <c r="O24" s="72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4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4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4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2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4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4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4</v>
      </c>
      <c r="AL24" s="25"/>
      <c r="AM24" s="129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2"/>
      <c r="AO24" s="72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4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4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4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4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2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4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4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2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9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71"/>
    </row>
    <row r="25" spans="1:82" ht="17.399999999999999">
      <c r="A25" s="65" t="str">
        <v>Alumn 5</v>
      </c>
      <c r="B25" s="72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5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5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5</v>
      </c>
      <c r="L25" s="98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2"/>
      <c r="O25" s="72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5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5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5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2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5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5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5</v>
      </c>
      <c r="AL25" s="25"/>
      <c r="AM25" s="129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2"/>
      <c r="AO25" s="72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5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5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5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5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2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5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5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2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9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71"/>
    </row>
    <row r="26" spans="1:82" ht="17.399999999999999">
      <c r="A26" s="65" t="str">
        <v>Alumn 6</v>
      </c>
      <c r="B26" s="72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5.9999999999999991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5.9999999999999991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5.9999999999999991</v>
      </c>
      <c r="L26" s="98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2"/>
      <c r="O26" s="72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5.9999999999999991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5.9999999999999991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5.9999999999999991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2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5.9999999999999991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5.9999999999999991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5.9999999999999991</v>
      </c>
      <c r="AL26" s="25"/>
      <c r="AM26" s="129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2"/>
      <c r="AO26" s="72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5.9999999999999991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5.9999999999999991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5.9999999999999991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5.9999999999999991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2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5.9999999999999991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5.9999999999999991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2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9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71"/>
    </row>
    <row r="27" spans="1:82" ht="17.399999999999999">
      <c r="A27" s="65" t="str">
        <v>Alumn 7</v>
      </c>
      <c r="B27" s="72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6.9999999999999991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6.9999999999999991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6.9999999999999991</v>
      </c>
      <c r="L27" s="98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2"/>
      <c r="O27" s="72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6.9999999999999991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6.9999999999999991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6.9999999999999991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2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6.9999999999999991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6.9999999999999991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6.9999999999999991</v>
      </c>
      <c r="AL27" s="25"/>
      <c r="AM27" s="129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2"/>
      <c r="AO27" s="72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6.9999999999999991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6.9999999999999991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6.9999999999999991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6.9999999999999991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2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6.9999999999999991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6.9999999999999991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2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9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71"/>
    </row>
    <row r="28" spans="1:82" ht="17.399999999999999">
      <c r="A28" s="65" t="str">
        <v>Alumn 8</v>
      </c>
      <c r="B28" s="72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8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8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8</v>
      </c>
      <c r="L28" s="98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2"/>
      <c r="O28" s="72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8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8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8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2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8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8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8</v>
      </c>
      <c r="AL28" s="25"/>
      <c r="AM28" s="129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2"/>
      <c r="AO28" s="72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8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8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8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8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2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8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8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2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9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71"/>
    </row>
    <row r="29" spans="1:82" ht="17.399999999999999">
      <c r="A29" s="65" t="str">
        <v>Alumn 9</v>
      </c>
      <c r="B29" s="72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9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9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9</v>
      </c>
      <c r="L29" s="98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2"/>
      <c r="O29" s="72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9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9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9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2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9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9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9</v>
      </c>
      <c r="AL29" s="25"/>
      <c r="AM29" s="129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2"/>
      <c r="AO29" s="72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9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9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9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9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2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9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9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2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9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71"/>
    </row>
    <row r="30" spans="1:82" ht="17.399999999999999">
      <c r="A30" s="65" t="str">
        <v>Alumn 10</v>
      </c>
      <c r="B30" s="72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10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10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10</v>
      </c>
      <c r="L30" s="98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2"/>
      <c r="O30" s="72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10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10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10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2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10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10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10</v>
      </c>
      <c r="AL30" s="25"/>
      <c r="AM30" s="129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2"/>
      <c r="AO30" s="72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10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10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10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10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2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10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10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2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9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71"/>
    </row>
    <row r="31" spans="1:82" ht="17.399999999999999">
      <c r="A31" s="65" t="str">
        <v>Alumn 11</v>
      </c>
      <c r="B31" s="72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1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1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1</v>
      </c>
      <c r="L31" s="98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2"/>
      <c r="O31" s="72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1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1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1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2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1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1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1</v>
      </c>
      <c r="AL31" s="25"/>
      <c r="AM31" s="129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2"/>
      <c r="AO31" s="72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1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1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1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1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2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1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1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2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9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71"/>
    </row>
    <row r="32" spans="1:82" ht="17.399999999999999">
      <c r="A32" s="65" t="str">
        <v>Alumn 12</v>
      </c>
      <c r="B32" s="72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2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2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2</v>
      </c>
      <c r="L32" s="98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2"/>
      <c r="O32" s="72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2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2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2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2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2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2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2</v>
      </c>
      <c r="AL32" s="25"/>
      <c r="AM32" s="129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2"/>
      <c r="AO32" s="72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2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2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2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2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2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2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2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2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9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71"/>
    </row>
    <row r="33" spans="1:80" ht="17.399999999999999">
      <c r="A33" s="65" t="str">
        <v>Alumn 13</v>
      </c>
      <c r="B33" s="72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2.9999999999999996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2.9999999999999996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2.9999999999999996</v>
      </c>
      <c r="L33" s="98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2"/>
      <c r="O33" s="72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2.9999999999999996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2.9999999999999996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2.9999999999999996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2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2.9999999999999996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2.9999999999999996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2.9999999999999996</v>
      </c>
      <c r="AL33" s="25"/>
      <c r="AM33" s="129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2"/>
      <c r="AO33" s="72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2.9999999999999996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2.9999999999999996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2.9999999999999996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2.9999999999999996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2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2.9999999999999996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2.9999999999999996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2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9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71"/>
    </row>
    <row r="34" spans="1:80" ht="17.399999999999999">
      <c r="A34" s="65" t="str">
        <v>Alumn 14</v>
      </c>
      <c r="B34" s="72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4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4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4</v>
      </c>
      <c r="L34" s="98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2"/>
      <c r="O34" s="72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4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4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4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2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4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4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4</v>
      </c>
      <c r="AL34" s="25"/>
      <c r="AM34" s="129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2"/>
      <c r="AO34" s="72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4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4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4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4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2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4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4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2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9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71"/>
    </row>
    <row r="35" spans="1:80" ht="17.399999999999999">
      <c r="A35" s="65" t="str">
        <v>Alumn 15</v>
      </c>
      <c r="B35" s="72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5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5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5</v>
      </c>
      <c r="L35" s="98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2"/>
      <c r="O35" s="72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5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5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5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2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5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5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5</v>
      </c>
      <c r="AL35" s="25"/>
      <c r="AM35" s="129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2"/>
      <c r="AO35" s="72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5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5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5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5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2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5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5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2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9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71"/>
    </row>
    <row r="36" spans="1:80" ht="17.399999999999999">
      <c r="A36" s="65" t="str">
        <v>Alumn 16</v>
      </c>
      <c r="B36" s="72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5.9999999999999991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5.9999999999999991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5.9999999999999991</v>
      </c>
      <c r="L36" s="98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2"/>
      <c r="O36" s="72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5.9999999999999991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5.9999999999999991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5.9999999999999991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2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5.9999999999999991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5.9999999999999991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5.9999999999999991</v>
      </c>
      <c r="AL36" s="25"/>
      <c r="AM36" s="129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2"/>
      <c r="AO36" s="72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5.9999999999999991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5.9999999999999991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5.9999999999999991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5.9999999999999991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2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5.9999999999999991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5.9999999999999991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2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9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71"/>
    </row>
    <row r="37" spans="1:80" ht="17.399999999999999">
      <c r="A37" s="65" t="str">
        <v>Alumn 17</v>
      </c>
      <c r="B37" s="72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6.9999999999999991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6.9999999999999991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6.9999999999999991</v>
      </c>
      <c r="L37" s="98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2"/>
      <c r="O37" s="72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6.9999999999999991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6.9999999999999991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6.9999999999999991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2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6.9999999999999991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6.9999999999999991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6.9999999999999991</v>
      </c>
      <c r="AL37" s="25"/>
      <c r="AM37" s="129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2"/>
      <c r="AO37" s="72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6.9999999999999991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6.9999999999999991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6.9999999999999991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6.9999999999999991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2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6.9999999999999991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6.9999999999999991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2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9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71"/>
    </row>
    <row r="38" spans="1:80" ht="17.399999999999999">
      <c r="A38" s="65" t="str">
        <v>Alumn 18</v>
      </c>
      <c r="B38" s="72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8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8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8</v>
      </c>
      <c r="L38" s="98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2"/>
      <c r="O38" s="72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8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8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8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2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8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8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8</v>
      </c>
      <c r="AL38" s="25"/>
      <c r="AM38" s="129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2"/>
      <c r="AO38" s="72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8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8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8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8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2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8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8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2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9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71"/>
    </row>
    <row r="39" spans="1:80" ht="17.399999999999999">
      <c r="A39" s="65" t="str">
        <v>Alumn 19</v>
      </c>
      <c r="B39" s="72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9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9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9</v>
      </c>
      <c r="L39" s="98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2"/>
      <c r="O39" s="72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9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9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9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2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9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9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9</v>
      </c>
      <c r="AL39" s="25"/>
      <c r="AM39" s="129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2"/>
      <c r="AO39" s="72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9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9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9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9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2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9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9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2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9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71"/>
    </row>
    <row r="40" spans="1:80" ht="17.399999999999999">
      <c r="A40" s="65" t="str">
        <v>Alumn 20</v>
      </c>
      <c r="B40" s="72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10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10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10</v>
      </c>
      <c r="L40" s="98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2"/>
      <c r="O40" s="72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10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10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10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2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10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10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10</v>
      </c>
      <c r="AL40" s="25"/>
      <c r="AM40" s="129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2"/>
      <c r="AO40" s="72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10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10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10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10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2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10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10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2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9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71"/>
    </row>
    <row r="41" spans="1:80" ht="17.399999999999999">
      <c r="A41" s="65" t="str">
        <v>Alumn 21</v>
      </c>
      <c r="B41" s="72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8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2"/>
      <c r="O41" s="72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2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9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2"/>
      <c r="AO41" s="72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2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2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9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71"/>
    </row>
    <row r="42" spans="1:80" ht="17.399999999999999">
      <c r="A42" s="65" t="str">
        <v>Alumn 22</v>
      </c>
      <c r="B42" s="72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8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2"/>
      <c r="O42" s="72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2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9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2"/>
      <c r="AO42" s="72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2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2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9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71"/>
    </row>
    <row r="43" spans="1:80" ht="17.399999999999999">
      <c r="A43" s="65" t="str">
        <v>Alumn 23</v>
      </c>
      <c r="B43" s="72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8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2"/>
      <c r="O43" s="72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2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9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2"/>
      <c r="AO43" s="72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2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2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9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71"/>
    </row>
    <row r="44" spans="1:80" ht="17.399999999999999">
      <c r="A44" s="65" t="str">
        <v>Alumn 24</v>
      </c>
      <c r="B44" s="72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8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2"/>
      <c r="O44" s="72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2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9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2"/>
      <c r="AO44" s="72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2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2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9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71"/>
    </row>
    <row r="45" spans="1:80" ht="17.399999999999999">
      <c r="A45" s="65" t="str">
        <v>Alumn 25</v>
      </c>
      <c r="B45" s="72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8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2"/>
      <c r="O45" s="72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2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9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2"/>
      <c r="AO45" s="72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2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2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9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71"/>
    </row>
    <row r="46" spans="1:80" ht="17.399999999999999">
      <c r="A46" s="65" t="str">
        <v>Alumn 26</v>
      </c>
      <c r="B46" s="72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8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2"/>
      <c r="O46" s="72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2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9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2"/>
      <c r="AO46" s="72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2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2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9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71"/>
    </row>
    <row r="47" spans="1:80" ht="17.399999999999999">
      <c r="A47" s="65" t="str">
        <v>Alumn 27</v>
      </c>
      <c r="B47" s="72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8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2"/>
      <c r="O47" s="72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2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9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2"/>
      <c r="AO47" s="72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2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2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9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71"/>
    </row>
    <row r="48" spans="1:80" ht="17.399999999999999">
      <c r="A48" s="65" t="str">
        <v>Alumn 28</v>
      </c>
      <c r="B48" s="72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8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2"/>
      <c r="O48" s="72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2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9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2"/>
      <c r="AO48" s="72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2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2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9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71"/>
    </row>
    <row r="49" spans="1:80" ht="17.399999999999999">
      <c r="A49" s="65" t="str">
        <v>Alumn 29</v>
      </c>
      <c r="B49" s="72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8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2"/>
      <c r="O49" s="72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2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9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2"/>
      <c r="AO49" s="72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2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2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9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71"/>
    </row>
    <row r="50" spans="1:80" ht="17.399999999999999">
      <c r="A50" s="65" t="str">
        <v>Alumn 30</v>
      </c>
      <c r="B50" s="72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8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2"/>
      <c r="O50" s="72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2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9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2"/>
      <c r="AO50" s="72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2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2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9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71"/>
    </row>
    <row r="51" spans="1:80" ht="17.399999999999999">
      <c r="A51" s="65" t="str">
        <v>Alumn 31</v>
      </c>
      <c r="B51" s="72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8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2"/>
      <c r="O51" s="72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2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9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2"/>
      <c r="AO51" s="72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2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2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9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71"/>
    </row>
    <row r="52" spans="1:80" ht="17.399999999999999">
      <c r="A52" s="65" t="str">
        <v>Alumn 32</v>
      </c>
      <c r="B52" s="72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8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2"/>
      <c r="O52" s="72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2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9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2"/>
      <c r="AO52" s="72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2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2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9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71"/>
    </row>
    <row r="53" spans="1:80" ht="17.399999999999999">
      <c r="A53" s="65" t="str">
        <v>Alumn 33</v>
      </c>
      <c r="B53" s="72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8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2"/>
      <c r="O53" s="72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2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9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2"/>
      <c r="AO53" s="72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2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2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9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71"/>
    </row>
    <row r="54" spans="1:80" ht="17.399999999999999">
      <c r="A54" s="65" t="str">
        <v>Alumn 34</v>
      </c>
      <c r="B54" s="72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8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2"/>
      <c r="O54" s="72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2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9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2"/>
      <c r="AO54" s="72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2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2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9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71"/>
    </row>
    <row r="55" spans="1:80" ht="17.399999999999999">
      <c r="A55" s="65" t="str">
        <v>Alumn 35</v>
      </c>
      <c r="B55" s="72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8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2"/>
      <c r="O55" s="72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2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9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2"/>
      <c r="AO55" s="72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2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2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9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71"/>
    </row>
    <row r="56" spans="1:80" ht="18" thickBot="1">
      <c r="A56" s="65" t="str">
        <v>Alumn 36</v>
      </c>
      <c r="B56" s="73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8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3"/>
      <c r="O56" s="73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3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9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3"/>
      <c r="AO56" s="73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3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3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9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71"/>
    </row>
    <row r="57" spans="1:80" ht="18.600000000000001" thickTop="1" thickBot="1">
      <c r="A57" s="65" t="str">
        <v>Alumn 37</v>
      </c>
      <c r="B57" s="72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9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3"/>
      <c r="O57" s="72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2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9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3"/>
      <c r="AO57" s="72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2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2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9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71"/>
    </row>
    <row r="58" spans="1:80" ht="15" thickTop="1"/>
  </sheetData>
  <sheetProtection formatCells="0" formatColumns="0" formatRows="0"/>
  <mergeCells count="427"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</mergeCells>
  <conditionalFormatting sqref="B4:B10 CA6:CA10">
    <cfRule type="cellIs" dxfId="102" priority="39" operator="equal">
      <formula>0</formula>
    </cfRule>
  </conditionalFormatting>
  <conditionalFormatting sqref="B3:CB3 CA4:CB4">
    <cfRule type="cellIs" dxfId="101" priority="46" operator="equal">
      <formula>0</formula>
    </cfRule>
  </conditionalFormatting>
  <conditionalFormatting sqref="C21:BZ57">
    <cfRule type="cellIs" dxfId="100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99" priority="2" operator="equal">
      <formula>0</formula>
    </cfRule>
  </conditionalFormatting>
  <conditionalFormatting sqref="CB5:CB10">
    <cfRule type="cellIs" dxfId="98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310" t="str">
        <f>Unidad1</f>
        <v>U1</v>
      </c>
      <c r="B2" s="222" t="s">
        <v>1</v>
      </c>
      <c r="C2" s="223"/>
      <c r="D2" s="223"/>
      <c r="E2" s="223"/>
      <c r="F2" s="223"/>
      <c r="G2" s="224"/>
      <c r="H2" s="222" t="s">
        <v>2</v>
      </c>
      <c r="I2" s="223"/>
      <c r="J2" s="223"/>
      <c r="K2" s="223"/>
      <c r="L2" s="223"/>
      <c r="M2" s="224"/>
      <c r="N2" s="222" t="s">
        <v>3</v>
      </c>
      <c r="O2" s="223"/>
      <c r="P2" s="223"/>
      <c r="Q2" s="223"/>
      <c r="R2" s="223"/>
      <c r="S2" s="224"/>
      <c r="T2" s="222" t="s">
        <v>4</v>
      </c>
      <c r="U2" s="223"/>
      <c r="V2" s="223"/>
      <c r="W2" s="223"/>
      <c r="X2" s="223"/>
      <c r="Y2" s="224"/>
      <c r="Z2" s="222" t="s">
        <v>5</v>
      </c>
      <c r="AA2" s="223"/>
      <c r="AB2" s="223"/>
      <c r="AC2" s="223"/>
      <c r="AD2" s="223"/>
      <c r="AE2" s="224"/>
      <c r="AF2" s="222" t="s">
        <v>6</v>
      </c>
      <c r="AG2" s="223"/>
      <c r="AH2" s="223"/>
      <c r="AI2" s="223"/>
      <c r="AJ2" s="223"/>
      <c r="AK2" s="224"/>
    </row>
    <row r="3" spans="1:37" ht="14.4" customHeight="1">
      <c r="A3" s="311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>
      <c r="A5" s="1" t="str">
        <f>DATOS!B5</f>
        <v>Alumn 1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>
      <c r="A6" s="1" t="str">
        <f>DATOS!B6</f>
        <v>Alumn 2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>
      <c r="A7" s="1" t="str">
        <f>DATOS!B7</f>
        <v>Alumn 3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>
      <c r="A8" s="1" t="str">
        <f>DATOS!B8</f>
        <v>Alumn 4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>
      <c r="A9" s="1" t="str">
        <f>DATOS!B9</f>
        <v>Alumn 5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>
      <c r="A10" s="1" t="str">
        <f>DATOS!B10</f>
        <v>Alumn 6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>
      <c r="A11" s="1" t="str">
        <f>DATOS!B11</f>
        <v>Alumn 7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>
      <c r="A12" s="1" t="str">
        <f>DATOS!B12</f>
        <v>Alumn 8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>
      <c r="A13" s="1" t="str">
        <f>DATOS!B13</f>
        <v>Alumn 9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>
      <c r="A14" s="1" t="str">
        <f>DATOS!B14</f>
        <v>Alumn 10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>
      <c r="A15" s="1" t="str">
        <f>DATOS!B15</f>
        <v>Alumn 11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>
      <c r="A16" s="1" t="str">
        <f>DATOS!B16</f>
        <v>Alumn 12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>
      <c r="A17" s="1" t="str">
        <f>DATOS!B17</f>
        <v>Alumn 13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>
      <c r="A18" s="1" t="str">
        <f>DATOS!B18</f>
        <v>Alumn 14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>
      <c r="A19" s="1" t="str">
        <f>DATOS!B19</f>
        <v>Alumn 15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>
      <c r="A20" s="1" t="str">
        <f>DATOS!B20</f>
        <v>Alumn 16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>
      <c r="A21" s="1" t="str">
        <f>DATOS!B21</f>
        <v>Alumn 17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>
      <c r="A22" s="1" t="str">
        <f>DATOS!B22</f>
        <v>Alumn 18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>
      <c r="A23" s="1" t="str">
        <f>DATOS!B23</f>
        <v>Alumn 19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>
      <c r="A24" s="1" t="str">
        <f>DATOS!B24</f>
        <v>Alumn 20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>
      <c r="A25" s="1" t="str">
        <f>DATOS!B25</f>
        <v>Alumn 21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>
      <c r="A26" s="1" t="str">
        <f>DATOS!B26</f>
        <v>Alumn 22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>
      <c r="A27" s="1" t="str">
        <f>DATOS!B27</f>
        <v>Alumn 23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>
      <c r="A28" s="1" t="str">
        <f>DATOS!B28</f>
        <v>Alumn 24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>
      <c r="A29" s="1" t="str">
        <f>DATOS!B29</f>
        <v>Alumn 25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>
      <c r="A30" s="1" t="str">
        <f>DATOS!B30</f>
        <v>Alumn 26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>
      <c r="A31" s="1" t="str">
        <f>DATOS!B31</f>
        <v>Alumn 27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>
      <c r="A32" s="1" t="str">
        <f>DATOS!B32</f>
        <v>Alumn 28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>
      <c r="A33" s="1" t="str">
        <f>DATOS!B33</f>
        <v>Alumn 29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>
      <c r="A34" s="1" t="str">
        <f>DATOS!B34</f>
        <v>Alumn 30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>
      <c r="A35" s="1" t="str">
        <f>DATOS!B35</f>
        <v>Alumn 31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>
      <c r="A36" s="1" t="str">
        <f>DATOS!B36</f>
        <v>Alumn 32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>
      <c r="A37" s="1" t="str">
        <f>DATOS!B37</f>
        <v>Alumn 33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>
      <c r="A38" s="1" t="str">
        <f>DATOS!B38</f>
        <v>Alumn 34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>
      <c r="A39" s="1" t="str">
        <f>DATOS!B39</f>
        <v>Alumn 35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>
      <c r="A40" s="1" t="str">
        <f>DATOS!B40</f>
        <v>Alumn 36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" thickBot="1">
      <c r="A41" s="1" t="str">
        <f>DATOS!B41</f>
        <v>Alumn 37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" thickTop="1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97" priority="1" operator="equal">
      <formula>0</formula>
    </cfRule>
  </conditionalFormatting>
  <conditionalFormatting sqref="B5:AK41">
    <cfRule type="expression" dxfId="96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19" width="7.33203125" customWidth="1"/>
    <col min="20" max="25" width="5.88671875" bestFit="1" customWidth="1"/>
    <col min="26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IFERROR(INDEX(DATOS!$I$5:$I$19,MATCH(_xlfn.SHEET(),DATOS!$H$5:$H$15,0)),"U1")</f>
        <v>U1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>U1. El átomo y los enlaces</v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>1ª</v>
      </c>
      <c r="B4" s="140">
        <f ca="1">IFERROR(INDEX(PESOS!$C$4:$LG$21,MATCH($A$3,PESOS!$A$4:$A$20,0),MATCH(B3,PESOS!$C$4:$KR$4,0)),)</f>
        <v>5</v>
      </c>
      <c r="C4" s="140">
        <f ca="1">IFERROR(INDEX(PESOS!$C$4:$LG$21,MATCH($A$3,PESOS!$A$4:$A$20,0),MATCH(C3,PESOS!$C$4:$KR$4,0)),)</f>
        <v>5</v>
      </c>
      <c r="D4" s="140">
        <f ca="1">IFERROR(INDEX(PESOS!$C$4:$LG$21,MATCH($A$3,PESOS!$A$4:$A$20,0),MATCH(D3,PESOS!$C$4:$KR$4,0)),)</f>
        <v>5</v>
      </c>
      <c r="E4" s="140">
        <f ca="1">IFERROR(INDEX(PESOS!$C$4:$LG$21,MATCH($A$3,PESOS!$A$4:$A$20,0),MATCH(E3,PESOS!$C$4:$KR$4,0)),)</f>
        <v>5</v>
      </c>
      <c r="F4" s="140">
        <f ca="1">IFERROR(INDEX(PESOS!$C$4:$LG$21,MATCH($A$3,PESOS!$A$4:$A$20,0),MATCH(F3,PESOS!$C$4:$KR$4,0)),)</f>
        <v>5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5</v>
      </c>
      <c r="I4" s="140">
        <f ca="1">IFERROR(INDEX(PESOS!$C$4:$LG$21,MATCH($A$3,PESOS!$A$4:$A$20,0),MATCH(I3,PESOS!$C$4:$KR$4,0)),)</f>
        <v>10</v>
      </c>
      <c r="J4" s="140">
        <f ca="1">IFERROR(INDEX(PESOS!$C$4:$LG$21,MATCH($A$3,PESOS!$A$4:$A$20,0),MATCH(J3,PESOS!$C$4:$KR$4,0)),)</f>
        <v>10</v>
      </c>
      <c r="K4" s="140">
        <f ca="1">IFERROR(INDEX(PESOS!$C$4:$LG$21,MATCH($A$3,PESOS!$A$4:$A$20,0),MATCH(K3,PESOS!$C$4:$KR$4,0)),)</f>
        <v>10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5</v>
      </c>
      <c r="R4" s="140">
        <f ca="1">IFERROR(INDEX(PESOS!$C$4:$LG$21,MATCH($A$3,PESOS!$A$4:$A$20,0),MATCH(R3,PESOS!$C$4:$KR$4,0)),)</f>
        <v>5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5</v>
      </c>
      <c r="U4" s="140">
        <f ca="1">IFERROR(INDEX(PESOS!$C$4:$LG$21,MATCH($A$3,PESOS!$A$4:$A$20,0),MATCH(U3,PESOS!$C$4:$KR$4,0)),)</f>
        <v>5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5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15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/>
      <c r="H5" s="141">
        <v>1</v>
      </c>
      <c r="I5" s="142">
        <v>1</v>
      </c>
      <c r="J5" s="142">
        <v>1</v>
      </c>
      <c r="K5" s="142">
        <v>1</v>
      </c>
      <c r="L5" s="142"/>
      <c r="M5" s="143"/>
      <c r="N5" s="141"/>
      <c r="O5" s="142"/>
      <c r="P5" s="142"/>
      <c r="Q5" s="142">
        <v>1</v>
      </c>
      <c r="R5" s="142">
        <v>1</v>
      </c>
      <c r="S5" s="143"/>
      <c r="T5" s="141">
        <v>1</v>
      </c>
      <c r="U5" s="142">
        <v>1</v>
      </c>
      <c r="V5" s="142">
        <v>1</v>
      </c>
      <c r="W5" s="142">
        <v>1</v>
      </c>
      <c r="X5" s="142"/>
      <c r="Y5" s="143"/>
      <c r="Z5" s="141"/>
      <c r="AA5" s="142"/>
      <c r="AB5" s="142"/>
      <c r="AC5" s="142">
        <v>1</v>
      </c>
      <c r="AD5" s="142"/>
      <c r="AE5" s="143"/>
      <c r="AF5" s="141"/>
      <c r="AG5" s="142"/>
      <c r="AH5" s="142">
        <v>1</v>
      </c>
      <c r="AI5" s="142">
        <v>1</v>
      </c>
      <c r="AJ5" s="142"/>
      <c r="AK5" s="143"/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/>
      <c r="H6" s="141">
        <v>2</v>
      </c>
      <c r="I6" s="142">
        <v>2</v>
      </c>
      <c r="J6" s="142">
        <v>2</v>
      </c>
      <c r="K6" s="142">
        <v>2</v>
      </c>
      <c r="L6" s="142"/>
      <c r="M6" s="143"/>
      <c r="N6" s="141"/>
      <c r="O6" s="142"/>
      <c r="P6" s="142"/>
      <c r="Q6" s="142">
        <v>2</v>
      </c>
      <c r="R6" s="142">
        <v>2</v>
      </c>
      <c r="S6" s="143"/>
      <c r="T6" s="141">
        <v>2</v>
      </c>
      <c r="U6" s="142">
        <v>2</v>
      </c>
      <c r="V6" s="142">
        <v>2</v>
      </c>
      <c r="W6" s="142">
        <v>2</v>
      </c>
      <c r="X6" s="142"/>
      <c r="Y6" s="143"/>
      <c r="Z6" s="141"/>
      <c r="AA6" s="142"/>
      <c r="AB6" s="142"/>
      <c r="AC6" s="142">
        <v>2</v>
      </c>
      <c r="AD6" s="142"/>
      <c r="AE6" s="143"/>
      <c r="AF6" s="141"/>
      <c r="AG6" s="142"/>
      <c r="AH6" s="142">
        <v>2</v>
      </c>
      <c r="AI6" s="142">
        <v>2</v>
      </c>
      <c r="AJ6" s="142"/>
      <c r="AK6" s="143"/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/>
      <c r="H7" s="141">
        <v>3</v>
      </c>
      <c r="I7" s="142">
        <v>3</v>
      </c>
      <c r="J7" s="142">
        <v>3</v>
      </c>
      <c r="K7" s="142">
        <v>3</v>
      </c>
      <c r="L7" s="142"/>
      <c r="M7" s="143"/>
      <c r="N7" s="141"/>
      <c r="O7" s="142"/>
      <c r="P7" s="142"/>
      <c r="Q7" s="142">
        <v>3</v>
      </c>
      <c r="R7" s="142">
        <v>3</v>
      </c>
      <c r="S7" s="143"/>
      <c r="T7" s="141">
        <v>3</v>
      </c>
      <c r="U7" s="142">
        <v>3</v>
      </c>
      <c r="V7" s="142">
        <v>3</v>
      </c>
      <c r="W7" s="142">
        <v>3</v>
      </c>
      <c r="X7" s="142"/>
      <c r="Y7" s="143"/>
      <c r="Z7" s="141"/>
      <c r="AA7" s="142"/>
      <c r="AB7" s="142"/>
      <c r="AC7" s="142">
        <v>3</v>
      </c>
      <c r="AD7" s="142"/>
      <c r="AE7" s="143"/>
      <c r="AF7" s="141"/>
      <c r="AG7" s="142"/>
      <c r="AH7" s="142">
        <v>3</v>
      </c>
      <c r="AI7" s="142">
        <v>3</v>
      </c>
      <c r="AJ7" s="142"/>
      <c r="AK7" s="143"/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/>
      <c r="H8" s="141">
        <v>4</v>
      </c>
      <c r="I8" s="142">
        <v>4</v>
      </c>
      <c r="J8" s="142">
        <v>4</v>
      </c>
      <c r="K8" s="142">
        <v>4</v>
      </c>
      <c r="L8" s="142"/>
      <c r="M8" s="143"/>
      <c r="N8" s="141"/>
      <c r="O8" s="142"/>
      <c r="P8" s="142"/>
      <c r="Q8" s="142">
        <v>4</v>
      </c>
      <c r="R8" s="142">
        <v>4</v>
      </c>
      <c r="S8" s="143"/>
      <c r="T8" s="141">
        <v>4</v>
      </c>
      <c r="U8" s="142">
        <v>4</v>
      </c>
      <c r="V8" s="142">
        <v>4</v>
      </c>
      <c r="W8" s="142">
        <v>4</v>
      </c>
      <c r="X8" s="142"/>
      <c r="Y8" s="143"/>
      <c r="Z8" s="141"/>
      <c r="AA8" s="142"/>
      <c r="AB8" s="142"/>
      <c r="AC8" s="142">
        <v>4</v>
      </c>
      <c r="AD8" s="142"/>
      <c r="AE8" s="143"/>
      <c r="AF8" s="141"/>
      <c r="AG8" s="142"/>
      <c r="AH8" s="142">
        <v>4</v>
      </c>
      <c r="AI8" s="142">
        <v>4</v>
      </c>
      <c r="AJ8" s="142"/>
      <c r="AK8" s="143"/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/>
      <c r="H9" s="141">
        <v>5</v>
      </c>
      <c r="I9" s="142">
        <v>5</v>
      </c>
      <c r="J9" s="142">
        <v>5</v>
      </c>
      <c r="K9" s="142">
        <v>5</v>
      </c>
      <c r="L9" s="142"/>
      <c r="M9" s="143"/>
      <c r="N9" s="141"/>
      <c r="O9" s="142"/>
      <c r="P9" s="142"/>
      <c r="Q9" s="142">
        <v>5</v>
      </c>
      <c r="R9" s="142">
        <v>5</v>
      </c>
      <c r="S9" s="143"/>
      <c r="T9" s="141">
        <v>5</v>
      </c>
      <c r="U9" s="142">
        <v>5</v>
      </c>
      <c r="V9" s="142">
        <v>5</v>
      </c>
      <c r="W9" s="142">
        <v>5</v>
      </c>
      <c r="X9" s="142"/>
      <c r="Y9" s="143"/>
      <c r="Z9" s="141"/>
      <c r="AA9" s="142"/>
      <c r="AB9" s="142"/>
      <c r="AC9" s="142">
        <v>5</v>
      </c>
      <c r="AD9" s="142"/>
      <c r="AE9" s="143"/>
      <c r="AF9" s="141"/>
      <c r="AG9" s="142"/>
      <c r="AH9" s="142">
        <v>5</v>
      </c>
      <c r="AI9" s="142">
        <v>5</v>
      </c>
      <c r="AJ9" s="142"/>
      <c r="AK9" s="143"/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/>
      <c r="H10" s="141">
        <v>6</v>
      </c>
      <c r="I10" s="142">
        <v>6</v>
      </c>
      <c r="J10" s="142">
        <v>6</v>
      </c>
      <c r="K10" s="142">
        <v>6</v>
      </c>
      <c r="L10" s="142"/>
      <c r="M10" s="143"/>
      <c r="N10" s="141"/>
      <c r="O10" s="142"/>
      <c r="P10" s="142"/>
      <c r="Q10" s="142">
        <v>6</v>
      </c>
      <c r="R10" s="142">
        <v>6</v>
      </c>
      <c r="S10" s="143"/>
      <c r="T10" s="141">
        <v>6</v>
      </c>
      <c r="U10" s="142">
        <v>6</v>
      </c>
      <c r="V10" s="142">
        <v>6</v>
      </c>
      <c r="W10" s="142">
        <v>6</v>
      </c>
      <c r="X10" s="142"/>
      <c r="Y10" s="143"/>
      <c r="Z10" s="141"/>
      <c r="AA10" s="142"/>
      <c r="AB10" s="142"/>
      <c r="AC10" s="142">
        <v>6</v>
      </c>
      <c r="AD10" s="142"/>
      <c r="AE10" s="143"/>
      <c r="AF10" s="141"/>
      <c r="AG10" s="142"/>
      <c r="AH10" s="142">
        <v>6</v>
      </c>
      <c r="AI10" s="142">
        <v>6</v>
      </c>
      <c r="AJ10" s="142"/>
      <c r="AK10" s="143"/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/>
      <c r="H11" s="141">
        <v>7</v>
      </c>
      <c r="I11" s="142">
        <v>7</v>
      </c>
      <c r="J11" s="142">
        <v>7</v>
      </c>
      <c r="K11" s="142">
        <v>7</v>
      </c>
      <c r="L11" s="142"/>
      <c r="M11" s="143"/>
      <c r="N11" s="141"/>
      <c r="O11" s="142"/>
      <c r="P11" s="142"/>
      <c r="Q11" s="142">
        <v>7</v>
      </c>
      <c r="R11" s="142">
        <v>7</v>
      </c>
      <c r="S11" s="143"/>
      <c r="T11" s="141">
        <v>7</v>
      </c>
      <c r="U11" s="142">
        <v>7</v>
      </c>
      <c r="V11" s="142">
        <v>7</v>
      </c>
      <c r="W11" s="142">
        <v>7</v>
      </c>
      <c r="X11" s="142"/>
      <c r="Y11" s="143"/>
      <c r="Z11" s="141"/>
      <c r="AA11" s="142"/>
      <c r="AB11" s="142"/>
      <c r="AC11" s="142">
        <v>7</v>
      </c>
      <c r="AD11" s="142"/>
      <c r="AE11" s="143"/>
      <c r="AF11" s="141"/>
      <c r="AG11" s="142"/>
      <c r="AH11" s="142">
        <v>7</v>
      </c>
      <c r="AI11" s="142">
        <v>7</v>
      </c>
      <c r="AJ11" s="142"/>
      <c r="AK11" s="143"/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/>
      <c r="H12" s="141">
        <v>8</v>
      </c>
      <c r="I12" s="142">
        <v>8</v>
      </c>
      <c r="J12" s="142">
        <v>8</v>
      </c>
      <c r="K12" s="142">
        <v>8</v>
      </c>
      <c r="L12" s="142"/>
      <c r="M12" s="143"/>
      <c r="N12" s="141"/>
      <c r="O12" s="142"/>
      <c r="P12" s="142"/>
      <c r="Q12" s="142">
        <v>8</v>
      </c>
      <c r="R12" s="142">
        <v>8</v>
      </c>
      <c r="S12" s="143"/>
      <c r="T12" s="141">
        <v>8</v>
      </c>
      <c r="U12" s="142">
        <v>8</v>
      </c>
      <c r="V12" s="142">
        <v>8</v>
      </c>
      <c r="W12" s="142">
        <v>8</v>
      </c>
      <c r="X12" s="142"/>
      <c r="Y12" s="143"/>
      <c r="Z12" s="141"/>
      <c r="AA12" s="142"/>
      <c r="AB12" s="142"/>
      <c r="AC12" s="142">
        <v>8</v>
      </c>
      <c r="AD12" s="142"/>
      <c r="AE12" s="143"/>
      <c r="AF12" s="141"/>
      <c r="AG12" s="142"/>
      <c r="AH12" s="142">
        <v>8</v>
      </c>
      <c r="AI12" s="142">
        <v>8</v>
      </c>
      <c r="AJ12" s="142"/>
      <c r="AK12" s="143"/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/>
      <c r="H13" s="141">
        <v>9</v>
      </c>
      <c r="I13" s="142">
        <v>9</v>
      </c>
      <c r="J13" s="142">
        <v>9</v>
      </c>
      <c r="K13" s="142">
        <v>9</v>
      </c>
      <c r="L13" s="142"/>
      <c r="M13" s="143"/>
      <c r="N13" s="141"/>
      <c r="O13" s="142"/>
      <c r="P13" s="142"/>
      <c r="Q13" s="142">
        <v>9</v>
      </c>
      <c r="R13" s="142">
        <v>9</v>
      </c>
      <c r="S13" s="143"/>
      <c r="T13" s="141">
        <v>9</v>
      </c>
      <c r="U13" s="142">
        <v>9</v>
      </c>
      <c r="V13" s="142">
        <v>9</v>
      </c>
      <c r="W13" s="142">
        <v>9</v>
      </c>
      <c r="X13" s="142"/>
      <c r="Y13" s="143"/>
      <c r="Z13" s="141"/>
      <c r="AA13" s="142"/>
      <c r="AB13" s="142"/>
      <c r="AC13" s="142">
        <v>9</v>
      </c>
      <c r="AD13" s="142"/>
      <c r="AE13" s="143"/>
      <c r="AF13" s="141"/>
      <c r="AG13" s="142"/>
      <c r="AH13" s="142">
        <v>9</v>
      </c>
      <c r="AI13" s="142">
        <v>9</v>
      </c>
      <c r="AJ13" s="142"/>
      <c r="AK13" s="143"/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/>
      <c r="H14" s="141">
        <v>10</v>
      </c>
      <c r="I14" s="142">
        <v>10</v>
      </c>
      <c r="J14" s="142">
        <v>10</v>
      </c>
      <c r="K14" s="142">
        <v>10</v>
      </c>
      <c r="L14" s="142"/>
      <c r="M14" s="143"/>
      <c r="N14" s="141"/>
      <c r="O14" s="142"/>
      <c r="P14" s="142"/>
      <c r="Q14" s="142">
        <v>10</v>
      </c>
      <c r="R14" s="142">
        <v>10</v>
      </c>
      <c r="S14" s="143"/>
      <c r="T14" s="141">
        <v>10</v>
      </c>
      <c r="U14" s="142">
        <v>10</v>
      </c>
      <c r="V14" s="142">
        <v>10</v>
      </c>
      <c r="W14" s="142">
        <v>10</v>
      </c>
      <c r="X14" s="142"/>
      <c r="Y14" s="143"/>
      <c r="Z14" s="141"/>
      <c r="AA14" s="142"/>
      <c r="AB14" s="142"/>
      <c r="AC14" s="142">
        <v>10</v>
      </c>
      <c r="AD14" s="142"/>
      <c r="AE14" s="143"/>
      <c r="AF14" s="141"/>
      <c r="AG14" s="142"/>
      <c r="AH14" s="142">
        <v>10</v>
      </c>
      <c r="AI14" s="142">
        <v>10</v>
      </c>
      <c r="AJ14" s="142"/>
      <c r="AK14" s="143"/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/>
      <c r="H15" s="141">
        <v>1</v>
      </c>
      <c r="I15" s="142">
        <v>1</v>
      </c>
      <c r="J15" s="142">
        <v>1</v>
      </c>
      <c r="K15" s="142">
        <v>1</v>
      </c>
      <c r="L15" s="142"/>
      <c r="M15" s="143"/>
      <c r="N15" s="141"/>
      <c r="O15" s="142"/>
      <c r="P15" s="142"/>
      <c r="Q15" s="142">
        <v>1</v>
      </c>
      <c r="R15" s="142">
        <v>1</v>
      </c>
      <c r="S15" s="143"/>
      <c r="T15" s="141">
        <v>1</v>
      </c>
      <c r="U15" s="142">
        <v>1</v>
      </c>
      <c r="V15" s="142">
        <v>1</v>
      </c>
      <c r="W15" s="142">
        <v>1</v>
      </c>
      <c r="X15" s="142"/>
      <c r="Y15" s="143"/>
      <c r="Z15" s="141"/>
      <c r="AA15" s="142"/>
      <c r="AB15" s="142"/>
      <c r="AC15" s="142">
        <v>1</v>
      </c>
      <c r="AD15" s="142"/>
      <c r="AE15" s="143"/>
      <c r="AF15" s="141"/>
      <c r="AG15" s="142"/>
      <c r="AH15" s="142">
        <v>1</v>
      </c>
      <c r="AI15" s="142">
        <v>1</v>
      </c>
      <c r="AJ15" s="142"/>
      <c r="AK15" s="143"/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/>
      <c r="H16" s="141">
        <v>2</v>
      </c>
      <c r="I16" s="142">
        <v>2</v>
      </c>
      <c r="J16" s="142">
        <v>2</v>
      </c>
      <c r="K16" s="142">
        <v>2</v>
      </c>
      <c r="L16" s="142"/>
      <c r="M16" s="143"/>
      <c r="N16" s="141"/>
      <c r="O16" s="142"/>
      <c r="P16" s="142"/>
      <c r="Q16" s="142">
        <v>2</v>
      </c>
      <c r="R16" s="142">
        <v>2</v>
      </c>
      <c r="S16" s="143"/>
      <c r="T16" s="141">
        <v>2</v>
      </c>
      <c r="U16" s="142">
        <v>2</v>
      </c>
      <c r="V16" s="142">
        <v>2</v>
      </c>
      <c r="W16" s="142">
        <v>2</v>
      </c>
      <c r="X16" s="142"/>
      <c r="Y16" s="143"/>
      <c r="Z16" s="141"/>
      <c r="AA16" s="142"/>
      <c r="AB16" s="142"/>
      <c r="AC16" s="142">
        <v>2</v>
      </c>
      <c r="AD16" s="142"/>
      <c r="AE16" s="143"/>
      <c r="AF16" s="141"/>
      <c r="AG16" s="142"/>
      <c r="AH16" s="142">
        <v>2</v>
      </c>
      <c r="AI16" s="142">
        <v>2</v>
      </c>
      <c r="AJ16" s="142"/>
      <c r="AK16" s="143"/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/>
      <c r="H17" s="141">
        <v>3</v>
      </c>
      <c r="I17" s="142">
        <v>3</v>
      </c>
      <c r="J17" s="142">
        <v>3</v>
      </c>
      <c r="K17" s="142">
        <v>3</v>
      </c>
      <c r="L17" s="142"/>
      <c r="M17" s="143"/>
      <c r="N17" s="141"/>
      <c r="O17" s="142"/>
      <c r="P17" s="142"/>
      <c r="Q17" s="142">
        <v>3</v>
      </c>
      <c r="R17" s="142">
        <v>3</v>
      </c>
      <c r="S17" s="143"/>
      <c r="T17" s="141">
        <v>3</v>
      </c>
      <c r="U17" s="142">
        <v>3</v>
      </c>
      <c r="V17" s="142">
        <v>3</v>
      </c>
      <c r="W17" s="142">
        <v>3</v>
      </c>
      <c r="X17" s="142"/>
      <c r="Y17" s="143"/>
      <c r="Z17" s="141"/>
      <c r="AA17" s="142"/>
      <c r="AB17" s="142"/>
      <c r="AC17" s="142">
        <v>3</v>
      </c>
      <c r="AD17" s="142"/>
      <c r="AE17" s="143"/>
      <c r="AF17" s="141"/>
      <c r="AG17" s="142"/>
      <c r="AH17" s="142">
        <v>3</v>
      </c>
      <c r="AI17" s="142">
        <v>3</v>
      </c>
      <c r="AJ17" s="142"/>
      <c r="AK17" s="143"/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/>
      <c r="H18" s="141">
        <v>4</v>
      </c>
      <c r="I18" s="142">
        <v>4</v>
      </c>
      <c r="J18" s="142">
        <v>4</v>
      </c>
      <c r="K18" s="142">
        <v>4</v>
      </c>
      <c r="L18" s="142"/>
      <c r="M18" s="143"/>
      <c r="N18" s="141"/>
      <c r="O18" s="142"/>
      <c r="P18" s="142"/>
      <c r="Q18" s="142">
        <v>4</v>
      </c>
      <c r="R18" s="142">
        <v>4</v>
      </c>
      <c r="S18" s="143"/>
      <c r="T18" s="141">
        <v>4</v>
      </c>
      <c r="U18" s="142">
        <v>4</v>
      </c>
      <c r="V18" s="142">
        <v>4</v>
      </c>
      <c r="W18" s="142">
        <v>4</v>
      </c>
      <c r="X18" s="142"/>
      <c r="Y18" s="143"/>
      <c r="Z18" s="141"/>
      <c r="AA18" s="142"/>
      <c r="AB18" s="142"/>
      <c r="AC18" s="142">
        <v>4</v>
      </c>
      <c r="AD18" s="142"/>
      <c r="AE18" s="143"/>
      <c r="AF18" s="141"/>
      <c r="AG18" s="142"/>
      <c r="AH18" s="142">
        <v>4</v>
      </c>
      <c r="AI18" s="142">
        <v>4</v>
      </c>
      <c r="AJ18" s="142"/>
      <c r="AK18" s="143"/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/>
      <c r="H19" s="141">
        <v>5</v>
      </c>
      <c r="I19" s="142">
        <v>5</v>
      </c>
      <c r="J19" s="142">
        <v>5</v>
      </c>
      <c r="K19" s="142">
        <v>5</v>
      </c>
      <c r="L19" s="142"/>
      <c r="M19" s="143"/>
      <c r="N19" s="141"/>
      <c r="O19" s="142"/>
      <c r="P19" s="142"/>
      <c r="Q19" s="142">
        <v>5</v>
      </c>
      <c r="R19" s="142">
        <v>5</v>
      </c>
      <c r="S19" s="143"/>
      <c r="T19" s="141">
        <v>5</v>
      </c>
      <c r="U19" s="142">
        <v>5</v>
      </c>
      <c r="V19" s="142">
        <v>5</v>
      </c>
      <c r="W19" s="142">
        <v>5</v>
      </c>
      <c r="X19" s="142"/>
      <c r="Y19" s="143"/>
      <c r="Z19" s="141"/>
      <c r="AA19" s="142"/>
      <c r="AB19" s="142"/>
      <c r="AC19" s="142">
        <v>5</v>
      </c>
      <c r="AD19" s="142"/>
      <c r="AE19" s="143"/>
      <c r="AF19" s="141"/>
      <c r="AG19" s="142"/>
      <c r="AH19" s="142">
        <v>5</v>
      </c>
      <c r="AI19" s="142">
        <v>5</v>
      </c>
      <c r="AJ19" s="142"/>
      <c r="AK19" s="143"/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/>
      <c r="H20" s="141">
        <v>6</v>
      </c>
      <c r="I20" s="142">
        <v>6</v>
      </c>
      <c r="J20" s="142">
        <v>6</v>
      </c>
      <c r="K20" s="142">
        <v>6</v>
      </c>
      <c r="L20" s="142"/>
      <c r="M20" s="143"/>
      <c r="N20" s="141"/>
      <c r="O20" s="142"/>
      <c r="P20" s="142"/>
      <c r="Q20" s="142">
        <v>6</v>
      </c>
      <c r="R20" s="142">
        <v>6</v>
      </c>
      <c r="S20" s="143"/>
      <c r="T20" s="141">
        <v>6</v>
      </c>
      <c r="U20" s="142">
        <v>6</v>
      </c>
      <c r="V20" s="142">
        <v>6</v>
      </c>
      <c r="W20" s="142">
        <v>6</v>
      </c>
      <c r="X20" s="142"/>
      <c r="Y20" s="143"/>
      <c r="Z20" s="141"/>
      <c r="AA20" s="142"/>
      <c r="AB20" s="142"/>
      <c r="AC20" s="142">
        <v>6</v>
      </c>
      <c r="AD20" s="142"/>
      <c r="AE20" s="143"/>
      <c r="AF20" s="141"/>
      <c r="AG20" s="142"/>
      <c r="AH20" s="142">
        <v>6</v>
      </c>
      <c r="AI20" s="142">
        <v>6</v>
      </c>
      <c r="AJ20" s="142"/>
      <c r="AK20" s="143"/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/>
      <c r="H21" s="141">
        <v>7</v>
      </c>
      <c r="I21" s="142">
        <v>7</v>
      </c>
      <c r="J21" s="142">
        <v>7</v>
      </c>
      <c r="K21" s="142">
        <v>7</v>
      </c>
      <c r="L21" s="142"/>
      <c r="M21" s="143"/>
      <c r="N21" s="141"/>
      <c r="O21" s="142"/>
      <c r="P21" s="142"/>
      <c r="Q21" s="142">
        <v>7</v>
      </c>
      <c r="R21" s="142">
        <v>7</v>
      </c>
      <c r="S21" s="143"/>
      <c r="T21" s="141">
        <v>7</v>
      </c>
      <c r="U21" s="142">
        <v>7</v>
      </c>
      <c r="V21" s="142">
        <v>7</v>
      </c>
      <c r="W21" s="142">
        <v>7</v>
      </c>
      <c r="X21" s="142"/>
      <c r="Y21" s="143"/>
      <c r="Z21" s="141"/>
      <c r="AA21" s="142"/>
      <c r="AB21" s="142"/>
      <c r="AC21" s="142">
        <v>7</v>
      </c>
      <c r="AD21" s="142"/>
      <c r="AE21" s="143"/>
      <c r="AF21" s="141"/>
      <c r="AG21" s="142"/>
      <c r="AH21" s="142">
        <v>7</v>
      </c>
      <c r="AI21" s="142">
        <v>7</v>
      </c>
      <c r="AJ21" s="142"/>
      <c r="AK21" s="143"/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/>
      <c r="H22" s="141">
        <v>8</v>
      </c>
      <c r="I22" s="142">
        <v>8</v>
      </c>
      <c r="J22" s="142">
        <v>8</v>
      </c>
      <c r="K22" s="142">
        <v>8</v>
      </c>
      <c r="L22" s="142"/>
      <c r="M22" s="143"/>
      <c r="N22" s="141"/>
      <c r="O22" s="142"/>
      <c r="P22" s="142"/>
      <c r="Q22" s="142">
        <v>8</v>
      </c>
      <c r="R22" s="142">
        <v>8</v>
      </c>
      <c r="S22" s="143"/>
      <c r="T22" s="141">
        <v>8</v>
      </c>
      <c r="U22" s="142">
        <v>8</v>
      </c>
      <c r="V22" s="142">
        <v>8</v>
      </c>
      <c r="W22" s="142">
        <v>8</v>
      </c>
      <c r="X22" s="142"/>
      <c r="Y22" s="143"/>
      <c r="Z22" s="141"/>
      <c r="AA22" s="142"/>
      <c r="AB22" s="142"/>
      <c r="AC22" s="142">
        <v>8</v>
      </c>
      <c r="AD22" s="142"/>
      <c r="AE22" s="143"/>
      <c r="AF22" s="141"/>
      <c r="AG22" s="142"/>
      <c r="AH22" s="142">
        <v>8</v>
      </c>
      <c r="AI22" s="142">
        <v>8</v>
      </c>
      <c r="AJ22" s="142"/>
      <c r="AK22" s="143"/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/>
      <c r="H23" s="141">
        <v>9</v>
      </c>
      <c r="I23" s="142">
        <v>9</v>
      </c>
      <c r="J23" s="142">
        <v>9</v>
      </c>
      <c r="K23" s="142">
        <v>9</v>
      </c>
      <c r="L23" s="142"/>
      <c r="M23" s="143"/>
      <c r="N23" s="141"/>
      <c r="O23" s="142"/>
      <c r="P23" s="142"/>
      <c r="Q23" s="142">
        <v>9</v>
      </c>
      <c r="R23" s="142">
        <v>9</v>
      </c>
      <c r="S23" s="143"/>
      <c r="T23" s="141">
        <v>9</v>
      </c>
      <c r="U23" s="142">
        <v>9</v>
      </c>
      <c r="V23" s="142">
        <v>9</v>
      </c>
      <c r="W23" s="142">
        <v>9</v>
      </c>
      <c r="X23" s="142"/>
      <c r="Y23" s="143"/>
      <c r="Z23" s="141"/>
      <c r="AA23" s="142"/>
      <c r="AB23" s="142"/>
      <c r="AC23" s="142">
        <v>9</v>
      </c>
      <c r="AD23" s="142"/>
      <c r="AE23" s="143"/>
      <c r="AF23" s="141"/>
      <c r="AG23" s="142"/>
      <c r="AH23" s="142">
        <v>9</v>
      </c>
      <c r="AI23" s="142">
        <v>9</v>
      </c>
      <c r="AJ23" s="142"/>
      <c r="AK23" s="143"/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/>
      <c r="H24" s="141">
        <v>10</v>
      </c>
      <c r="I24" s="142">
        <v>10</v>
      </c>
      <c r="J24" s="142">
        <v>10</v>
      </c>
      <c r="K24" s="142">
        <v>10</v>
      </c>
      <c r="L24" s="142"/>
      <c r="M24" s="143"/>
      <c r="N24" s="141"/>
      <c r="O24" s="142"/>
      <c r="P24" s="142"/>
      <c r="Q24" s="142">
        <v>10</v>
      </c>
      <c r="R24" s="142">
        <v>10</v>
      </c>
      <c r="S24" s="143"/>
      <c r="T24" s="141">
        <v>10</v>
      </c>
      <c r="U24" s="142">
        <v>10</v>
      </c>
      <c r="V24" s="142">
        <v>10</v>
      </c>
      <c r="W24" s="142">
        <v>10</v>
      </c>
      <c r="X24" s="142"/>
      <c r="Y24" s="143"/>
      <c r="Z24" s="141"/>
      <c r="AA24" s="142"/>
      <c r="AB24" s="142"/>
      <c r="AC24" s="142">
        <v>10</v>
      </c>
      <c r="AD24" s="142"/>
      <c r="AE24" s="143"/>
      <c r="AF24" s="141"/>
      <c r="AG24" s="142"/>
      <c r="AH24" s="142">
        <v>10</v>
      </c>
      <c r="AI24" s="142">
        <v>10</v>
      </c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phoneticPr fontId="11" type="noConversion"/>
  <conditionalFormatting sqref="B4:AK4">
    <cfRule type="cellIs" dxfId="95" priority="17" operator="equal">
      <formula>0</formula>
    </cfRule>
  </conditionalFormatting>
  <conditionalFormatting sqref="B5:AK41">
    <cfRule type="expression" dxfId="94" priority="1">
      <formula>B$4=0</formula>
    </cfRule>
    <cfRule type="cellIs" dxfId="93" priority="2" operator="lessThan">
      <formula>4.5</formula>
    </cfRule>
    <cfRule type="cellIs" dxfId="92" priority="3" operator="between">
      <formula>4.5</formula>
      <formula>5</formula>
    </cfRule>
    <cfRule type="cellIs" dxfId="91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IFERROR(INDEX(DATOS!$I$5:$I$19,MATCH(_xlfn.SHEET(),DATOS!$H$5:$H$15,0)),"U2")</f>
        <v>U2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>u2. Disoluciones  y Reacciones</v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>2ª</v>
      </c>
      <c r="B4" s="140">
        <f ca="1">IFERROR(INDEX(PESOS!$C$4:$LG$21,MATCH($A$3,PESOS!$A$4:$A$20,0),MATCH(B3,PESOS!$C$4:$KR$4,0)),)</f>
        <v>10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25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15</v>
      </c>
      <c r="I4" s="140">
        <f ca="1">IFERROR(INDEX(PESOS!$C$4:$LG$21,MATCH($A$3,PESOS!$A$4:$A$20,0),MATCH(I3,PESOS!$C$4:$KR$4,0)),)</f>
        <v>10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5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10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5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5</v>
      </c>
      <c r="U4" s="140">
        <f ca="1">IFERROR(INDEX(PESOS!$C$4:$LG$21,MATCH($A$3,PESOS!$A$4:$A$20,0),MATCH(U3,PESOS!$C$4:$KR$4,0)),)</f>
        <v>5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5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5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5:AK41">
    <cfRule type="expression" dxfId="89" priority="4">
      <formula>B$4=0</formula>
    </cfRule>
    <cfRule type="cellIs" dxfId="88" priority="5" operator="lessThan">
      <formula>4.5</formula>
    </cfRule>
    <cfRule type="cellIs" dxfId="87" priority="6" operator="between">
      <formula>4.5</formula>
      <formula>5</formula>
    </cfRule>
    <cfRule type="cellIs" dxfId="86" priority="7" operator="greaterThan">
      <formula>5</formula>
    </cfRule>
  </conditionalFormatting>
  <conditionalFormatting sqref="B4:AK4">
    <cfRule type="cellIs" dxfId="13" priority="1" operator="equal">
      <formula>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IFERROR(INDEX(DATOS!$I$5:$I$19,MATCH(_xlfn.SHEET(),DATOS!$H$5:$H$15,0)),"U3")</f>
        <v>U3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>U3.olelelel</v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>3ª</v>
      </c>
      <c r="B4" s="140">
        <f ca="1">IFERROR(INDEX(PESOS!$C$4:$LG$21,MATCH($A$3,PESOS!$A$4:$A$20,0),MATCH(B3,PESOS!$C$4:$KR$4,0)),)</f>
        <v>5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5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5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5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20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5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5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5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5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5</v>
      </c>
      <c r="U4" s="140">
        <f ca="1">IFERROR(INDEX(PESOS!$C$4:$LG$21,MATCH($A$3,PESOS!$A$4:$A$20,0),MATCH(U3,PESOS!$C$4:$KR$4,0)),)</f>
        <v>5</v>
      </c>
      <c r="V4" s="140">
        <f ca="1">IFERROR(INDEX(PESOS!$C$4:$LG$21,MATCH($A$3,PESOS!$A$4:$A$20,0),MATCH(V3,PESOS!$C$4:$KR$4,0)),)</f>
        <v>10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5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10</v>
      </c>
      <c r="AB4" s="140">
        <f ca="1">IFERROR(INDEX(PESOS!$C$4:$LG$21,MATCH($A$3,PESOS!$A$4:$A$20,0),MATCH(AB3,PESOS!$C$4:$KR$4,0)),)</f>
        <v>5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>
      <c r="A41" s="65" t="str">
        <v>Alumn 37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5:AK41">
    <cfRule type="expression" dxfId="84" priority="4">
      <formula>B$4=0</formula>
    </cfRule>
    <cfRule type="cellIs" dxfId="83" priority="5" operator="lessThan">
      <formula>4.5</formula>
    </cfRule>
    <cfRule type="cellIs" dxfId="82" priority="6" operator="between">
      <formula>4.5</formula>
      <formula>5</formula>
    </cfRule>
    <cfRule type="cellIs" dxfId="81" priority="7" operator="greaterThan">
      <formula>5</formula>
    </cfRule>
  </conditionalFormatting>
  <conditionalFormatting sqref="B4:AK4">
    <cfRule type="cellIs" dxfId="12" priority="1" operator="equal">
      <formula>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IFERROR(INDEX(DATOS!$I$5:$I$19,MATCH(_xlfn.SHEET(),DATOS!$H$5:$H$15,0)),"U4")</f>
        <v>U4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/>
      <c r="D5" s="142"/>
      <c r="E5" s="142"/>
      <c r="F5" s="142"/>
      <c r="G5" s="143"/>
      <c r="H5" s="141">
        <v>1</v>
      </c>
      <c r="I5" s="142"/>
      <c r="J5" s="142"/>
      <c r="K5" s="142"/>
      <c r="L5" s="142"/>
      <c r="M5" s="143"/>
      <c r="N5" s="141">
        <v>1</v>
      </c>
      <c r="O5" s="142"/>
      <c r="P5" s="142"/>
      <c r="Q5" s="142"/>
      <c r="R5" s="142"/>
      <c r="S5" s="143"/>
      <c r="T5" s="141">
        <v>1</v>
      </c>
      <c r="U5" s="142"/>
      <c r="V5" s="142"/>
      <c r="W5" s="142"/>
      <c r="X5" s="142"/>
      <c r="Y5" s="143"/>
      <c r="Z5" s="141">
        <v>1</v>
      </c>
      <c r="AA5" s="142"/>
      <c r="AB5" s="142"/>
      <c r="AC5" s="142"/>
      <c r="AD5" s="142"/>
      <c r="AE5" s="143"/>
      <c r="AF5" s="141">
        <v>1</v>
      </c>
      <c r="AG5" s="142"/>
      <c r="AH5" s="142"/>
      <c r="AI5" s="142"/>
      <c r="AJ5" s="142"/>
      <c r="AK5" s="143"/>
    </row>
    <row r="6" spans="1:37">
      <c r="A6" s="65" t="str">
        <v>Alumn 2</v>
      </c>
      <c r="B6" s="141">
        <v>2</v>
      </c>
      <c r="C6" s="142"/>
      <c r="D6" s="142"/>
      <c r="E6" s="142"/>
      <c r="F6" s="142"/>
      <c r="G6" s="143"/>
      <c r="H6" s="141">
        <v>2</v>
      </c>
      <c r="I6" s="142"/>
      <c r="J6" s="142"/>
      <c r="K6" s="142"/>
      <c r="L6" s="142"/>
      <c r="M6" s="143"/>
      <c r="N6" s="141">
        <v>2</v>
      </c>
      <c r="O6" s="142"/>
      <c r="P6" s="142"/>
      <c r="Q6" s="142"/>
      <c r="R6" s="142"/>
      <c r="S6" s="143"/>
      <c r="T6" s="141">
        <v>2</v>
      </c>
      <c r="U6" s="142"/>
      <c r="V6" s="142"/>
      <c r="W6" s="142"/>
      <c r="X6" s="142"/>
      <c r="Y6" s="143"/>
      <c r="Z6" s="141">
        <v>2</v>
      </c>
      <c r="AA6" s="142"/>
      <c r="AB6" s="142"/>
      <c r="AC6" s="142"/>
      <c r="AD6" s="142"/>
      <c r="AE6" s="143"/>
      <c r="AF6" s="141">
        <v>2</v>
      </c>
      <c r="AG6" s="142"/>
      <c r="AH6" s="142"/>
      <c r="AI6" s="142"/>
      <c r="AJ6" s="142"/>
      <c r="AK6" s="143"/>
    </row>
    <row r="7" spans="1:37">
      <c r="A7" s="65" t="str">
        <v>Alumn 3</v>
      </c>
      <c r="B7" s="141">
        <v>3</v>
      </c>
      <c r="C7" s="142"/>
      <c r="D7" s="142"/>
      <c r="E7" s="142"/>
      <c r="F7" s="142"/>
      <c r="G7" s="143"/>
      <c r="H7" s="141">
        <v>3</v>
      </c>
      <c r="I7" s="142"/>
      <c r="J7" s="142"/>
      <c r="K7" s="142"/>
      <c r="L7" s="142"/>
      <c r="M7" s="143"/>
      <c r="N7" s="141">
        <v>3</v>
      </c>
      <c r="O7" s="142"/>
      <c r="P7" s="142"/>
      <c r="Q7" s="142"/>
      <c r="R7" s="142"/>
      <c r="S7" s="143"/>
      <c r="T7" s="141">
        <v>3</v>
      </c>
      <c r="U7" s="142"/>
      <c r="V7" s="142"/>
      <c r="W7" s="142"/>
      <c r="X7" s="142"/>
      <c r="Y7" s="143"/>
      <c r="Z7" s="141">
        <v>3</v>
      </c>
      <c r="AA7" s="142"/>
      <c r="AB7" s="142"/>
      <c r="AC7" s="142"/>
      <c r="AD7" s="142"/>
      <c r="AE7" s="143"/>
      <c r="AF7" s="141">
        <v>3</v>
      </c>
      <c r="AG7" s="142"/>
      <c r="AH7" s="142"/>
      <c r="AI7" s="142"/>
      <c r="AJ7" s="142"/>
      <c r="AK7" s="143"/>
    </row>
    <row r="8" spans="1:37">
      <c r="A8" s="65" t="str">
        <v>Alumn 4</v>
      </c>
      <c r="B8" s="141">
        <v>4</v>
      </c>
      <c r="C8" s="142"/>
      <c r="D8" s="142"/>
      <c r="E8" s="142"/>
      <c r="F8" s="142"/>
      <c r="G8" s="143"/>
      <c r="H8" s="141">
        <v>4</v>
      </c>
      <c r="I8" s="142"/>
      <c r="J8" s="142"/>
      <c r="K8" s="142"/>
      <c r="L8" s="142"/>
      <c r="M8" s="143"/>
      <c r="N8" s="141">
        <v>4</v>
      </c>
      <c r="O8" s="142"/>
      <c r="P8" s="142"/>
      <c r="Q8" s="142"/>
      <c r="R8" s="142"/>
      <c r="S8" s="143"/>
      <c r="T8" s="141">
        <v>4</v>
      </c>
      <c r="U8" s="142"/>
      <c r="V8" s="142"/>
      <c r="W8" s="142"/>
      <c r="X8" s="142"/>
      <c r="Y8" s="143"/>
      <c r="Z8" s="141">
        <v>4</v>
      </c>
      <c r="AA8" s="142"/>
      <c r="AB8" s="142"/>
      <c r="AC8" s="142"/>
      <c r="AD8" s="142"/>
      <c r="AE8" s="143"/>
      <c r="AF8" s="141">
        <v>4</v>
      </c>
      <c r="AG8" s="142"/>
      <c r="AH8" s="142"/>
      <c r="AI8" s="142"/>
      <c r="AJ8" s="142"/>
      <c r="AK8" s="143"/>
    </row>
    <row r="9" spans="1:37">
      <c r="A9" s="65" t="str">
        <v>Alumn 5</v>
      </c>
      <c r="B9" s="141">
        <v>5</v>
      </c>
      <c r="C9" s="142"/>
      <c r="D9" s="142"/>
      <c r="E9" s="142"/>
      <c r="F9" s="142"/>
      <c r="G9" s="143"/>
      <c r="H9" s="141">
        <v>5</v>
      </c>
      <c r="I9" s="142"/>
      <c r="J9" s="142"/>
      <c r="K9" s="142"/>
      <c r="L9" s="142"/>
      <c r="M9" s="143"/>
      <c r="N9" s="141">
        <v>5</v>
      </c>
      <c r="O9" s="142"/>
      <c r="P9" s="142"/>
      <c r="Q9" s="142"/>
      <c r="R9" s="142"/>
      <c r="S9" s="143"/>
      <c r="T9" s="141">
        <v>5</v>
      </c>
      <c r="U9" s="142"/>
      <c r="V9" s="142"/>
      <c r="W9" s="142"/>
      <c r="X9" s="142"/>
      <c r="Y9" s="143"/>
      <c r="Z9" s="141">
        <v>5</v>
      </c>
      <c r="AA9" s="142"/>
      <c r="AB9" s="142"/>
      <c r="AC9" s="142"/>
      <c r="AD9" s="142"/>
      <c r="AE9" s="143"/>
      <c r="AF9" s="141">
        <v>5</v>
      </c>
      <c r="AG9" s="142"/>
      <c r="AH9" s="142"/>
      <c r="AI9" s="142"/>
      <c r="AJ9" s="142"/>
      <c r="AK9" s="143"/>
    </row>
    <row r="10" spans="1:37">
      <c r="A10" s="65" t="str">
        <v>Alumn 6</v>
      </c>
      <c r="B10" s="141">
        <v>6</v>
      </c>
      <c r="C10" s="142"/>
      <c r="D10" s="142"/>
      <c r="E10" s="142"/>
      <c r="F10" s="142"/>
      <c r="G10" s="143"/>
      <c r="H10" s="141">
        <v>6</v>
      </c>
      <c r="I10" s="142"/>
      <c r="J10" s="142"/>
      <c r="K10" s="142"/>
      <c r="L10" s="142"/>
      <c r="M10" s="143"/>
      <c r="N10" s="141">
        <v>6</v>
      </c>
      <c r="O10" s="142"/>
      <c r="P10" s="142"/>
      <c r="Q10" s="142"/>
      <c r="R10" s="142"/>
      <c r="S10" s="143"/>
      <c r="T10" s="141">
        <v>6</v>
      </c>
      <c r="U10" s="142"/>
      <c r="V10" s="142"/>
      <c r="W10" s="142"/>
      <c r="X10" s="142"/>
      <c r="Y10" s="143"/>
      <c r="Z10" s="141">
        <v>6</v>
      </c>
      <c r="AA10" s="142"/>
      <c r="AB10" s="142"/>
      <c r="AC10" s="142"/>
      <c r="AD10" s="142"/>
      <c r="AE10" s="143"/>
      <c r="AF10" s="141">
        <v>6</v>
      </c>
      <c r="AG10" s="142"/>
      <c r="AH10" s="142"/>
      <c r="AI10" s="142"/>
      <c r="AJ10" s="142"/>
      <c r="AK10" s="143"/>
    </row>
    <row r="11" spans="1:37">
      <c r="A11" s="65" t="str">
        <v>Alumn 7</v>
      </c>
      <c r="B11" s="141">
        <v>7</v>
      </c>
      <c r="C11" s="142"/>
      <c r="D11" s="142"/>
      <c r="E11" s="142"/>
      <c r="F11" s="142"/>
      <c r="G11" s="143"/>
      <c r="H11" s="141">
        <v>7</v>
      </c>
      <c r="I11" s="142"/>
      <c r="J11" s="142"/>
      <c r="K11" s="142"/>
      <c r="L11" s="142"/>
      <c r="M11" s="143"/>
      <c r="N11" s="141">
        <v>7</v>
      </c>
      <c r="O11" s="142"/>
      <c r="P11" s="142"/>
      <c r="Q11" s="142"/>
      <c r="R11" s="142"/>
      <c r="S11" s="143"/>
      <c r="T11" s="141">
        <v>7</v>
      </c>
      <c r="U11" s="142"/>
      <c r="V11" s="142"/>
      <c r="W11" s="142"/>
      <c r="X11" s="142"/>
      <c r="Y11" s="143"/>
      <c r="Z11" s="141">
        <v>7</v>
      </c>
      <c r="AA11" s="142"/>
      <c r="AB11" s="142"/>
      <c r="AC11" s="142"/>
      <c r="AD11" s="142"/>
      <c r="AE11" s="143"/>
      <c r="AF11" s="141">
        <v>7</v>
      </c>
      <c r="AG11" s="142"/>
      <c r="AH11" s="142"/>
      <c r="AI11" s="142"/>
      <c r="AJ11" s="142"/>
      <c r="AK11" s="143"/>
    </row>
    <row r="12" spans="1:37">
      <c r="A12" s="65" t="str">
        <v>Alumn 8</v>
      </c>
      <c r="B12" s="141">
        <v>8</v>
      </c>
      <c r="C12" s="142"/>
      <c r="D12" s="142"/>
      <c r="E12" s="142"/>
      <c r="F12" s="142"/>
      <c r="G12" s="143"/>
      <c r="H12" s="141">
        <v>8</v>
      </c>
      <c r="I12" s="142"/>
      <c r="J12" s="142"/>
      <c r="K12" s="142"/>
      <c r="L12" s="142"/>
      <c r="M12" s="143"/>
      <c r="N12" s="141">
        <v>8</v>
      </c>
      <c r="O12" s="142"/>
      <c r="P12" s="142"/>
      <c r="Q12" s="142"/>
      <c r="R12" s="142"/>
      <c r="S12" s="143"/>
      <c r="T12" s="141">
        <v>8</v>
      </c>
      <c r="U12" s="142"/>
      <c r="V12" s="142"/>
      <c r="W12" s="142"/>
      <c r="X12" s="142"/>
      <c r="Y12" s="143"/>
      <c r="Z12" s="141">
        <v>8</v>
      </c>
      <c r="AA12" s="142"/>
      <c r="AB12" s="142"/>
      <c r="AC12" s="142"/>
      <c r="AD12" s="142"/>
      <c r="AE12" s="143"/>
      <c r="AF12" s="141">
        <v>8</v>
      </c>
      <c r="AG12" s="142"/>
      <c r="AH12" s="142"/>
      <c r="AI12" s="142"/>
      <c r="AJ12" s="142"/>
      <c r="AK12" s="143"/>
    </row>
    <row r="13" spans="1:37">
      <c r="A13" s="65" t="str">
        <v>Alumn 9</v>
      </c>
      <c r="B13" s="141">
        <v>9</v>
      </c>
      <c r="C13" s="142"/>
      <c r="D13" s="142"/>
      <c r="E13" s="142"/>
      <c r="F13" s="142"/>
      <c r="G13" s="143"/>
      <c r="H13" s="141">
        <v>9</v>
      </c>
      <c r="I13" s="142"/>
      <c r="J13" s="142"/>
      <c r="K13" s="142"/>
      <c r="L13" s="142"/>
      <c r="M13" s="143"/>
      <c r="N13" s="141">
        <v>9</v>
      </c>
      <c r="O13" s="142"/>
      <c r="P13" s="142"/>
      <c r="Q13" s="142"/>
      <c r="R13" s="142"/>
      <c r="S13" s="143"/>
      <c r="T13" s="141">
        <v>9</v>
      </c>
      <c r="U13" s="142"/>
      <c r="V13" s="142"/>
      <c r="W13" s="142"/>
      <c r="X13" s="142"/>
      <c r="Y13" s="143"/>
      <c r="Z13" s="141">
        <v>9</v>
      </c>
      <c r="AA13" s="142"/>
      <c r="AB13" s="142"/>
      <c r="AC13" s="142"/>
      <c r="AD13" s="142"/>
      <c r="AE13" s="143"/>
      <c r="AF13" s="141">
        <v>9</v>
      </c>
      <c r="AG13" s="142"/>
      <c r="AH13" s="142"/>
      <c r="AI13" s="142"/>
      <c r="AJ13" s="142"/>
      <c r="AK13" s="143"/>
    </row>
    <row r="14" spans="1:37">
      <c r="A14" s="65" t="str">
        <v>Alumn 10</v>
      </c>
      <c r="B14" s="141">
        <v>10</v>
      </c>
      <c r="C14" s="142"/>
      <c r="D14" s="142"/>
      <c r="E14" s="142"/>
      <c r="F14" s="142"/>
      <c r="G14" s="143"/>
      <c r="H14" s="141">
        <v>10</v>
      </c>
      <c r="I14" s="142"/>
      <c r="J14" s="142"/>
      <c r="K14" s="142"/>
      <c r="L14" s="142"/>
      <c r="M14" s="143"/>
      <c r="N14" s="141">
        <v>10</v>
      </c>
      <c r="O14" s="142"/>
      <c r="P14" s="142"/>
      <c r="Q14" s="142"/>
      <c r="R14" s="142"/>
      <c r="S14" s="143"/>
      <c r="T14" s="141">
        <v>10</v>
      </c>
      <c r="U14" s="142"/>
      <c r="V14" s="142"/>
      <c r="W14" s="142"/>
      <c r="X14" s="142"/>
      <c r="Y14" s="143"/>
      <c r="Z14" s="141">
        <v>10</v>
      </c>
      <c r="AA14" s="142"/>
      <c r="AB14" s="142"/>
      <c r="AC14" s="142"/>
      <c r="AD14" s="142"/>
      <c r="AE14" s="143"/>
      <c r="AF14" s="141">
        <v>10</v>
      </c>
      <c r="AG14" s="142"/>
      <c r="AH14" s="142"/>
      <c r="AI14" s="142"/>
      <c r="AJ14" s="142"/>
      <c r="AK14" s="143"/>
    </row>
    <row r="15" spans="1:37">
      <c r="A15" s="65" t="str">
        <v>Alumn 11</v>
      </c>
      <c r="B15" s="141">
        <v>1</v>
      </c>
      <c r="C15" s="142"/>
      <c r="D15" s="142"/>
      <c r="E15" s="142"/>
      <c r="F15" s="142"/>
      <c r="G15" s="143"/>
      <c r="H15" s="141">
        <v>1</v>
      </c>
      <c r="I15" s="142"/>
      <c r="J15" s="142"/>
      <c r="K15" s="142"/>
      <c r="L15" s="142"/>
      <c r="M15" s="143"/>
      <c r="N15" s="141">
        <v>1</v>
      </c>
      <c r="O15" s="142"/>
      <c r="P15" s="142"/>
      <c r="Q15" s="142"/>
      <c r="R15" s="142"/>
      <c r="S15" s="143"/>
      <c r="T15" s="141">
        <v>1</v>
      </c>
      <c r="U15" s="142"/>
      <c r="V15" s="142"/>
      <c r="W15" s="142"/>
      <c r="X15" s="142"/>
      <c r="Y15" s="143"/>
      <c r="Z15" s="141">
        <v>1</v>
      </c>
      <c r="AA15" s="142"/>
      <c r="AB15" s="142"/>
      <c r="AC15" s="142"/>
      <c r="AD15" s="142"/>
      <c r="AE15" s="143"/>
      <c r="AF15" s="141">
        <v>1</v>
      </c>
      <c r="AG15" s="142"/>
      <c r="AH15" s="142"/>
      <c r="AI15" s="142"/>
      <c r="AJ15" s="142"/>
      <c r="AK15" s="143"/>
    </row>
    <row r="16" spans="1:37">
      <c r="A16" s="65" t="str">
        <v>Alumn 12</v>
      </c>
      <c r="B16" s="141">
        <v>2</v>
      </c>
      <c r="C16" s="142"/>
      <c r="D16" s="142"/>
      <c r="E16" s="142"/>
      <c r="F16" s="142"/>
      <c r="G16" s="143"/>
      <c r="H16" s="141">
        <v>2</v>
      </c>
      <c r="I16" s="142"/>
      <c r="J16" s="142"/>
      <c r="K16" s="142"/>
      <c r="L16" s="142"/>
      <c r="M16" s="143"/>
      <c r="N16" s="141">
        <v>2</v>
      </c>
      <c r="O16" s="142"/>
      <c r="P16" s="142"/>
      <c r="Q16" s="142"/>
      <c r="R16" s="142"/>
      <c r="S16" s="143"/>
      <c r="T16" s="141">
        <v>2</v>
      </c>
      <c r="U16" s="142"/>
      <c r="V16" s="142"/>
      <c r="W16" s="142"/>
      <c r="X16" s="142"/>
      <c r="Y16" s="143"/>
      <c r="Z16" s="141">
        <v>2</v>
      </c>
      <c r="AA16" s="142"/>
      <c r="AB16" s="142"/>
      <c r="AC16" s="142"/>
      <c r="AD16" s="142"/>
      <c r="AE16" s="143"/>
      <c r="AF16" s="141">
        <v>2</v>
      </c>
      <c r="AG16" s="142"/>
      <c r="AH16" s="142"/>
      <c r="AI16" s="142"/>
      <c r="AJ16" s="142"/>
      <c r="AK16" s="143"/>
    </row>
    <row r="17" spans="1:37">
      <c r="A17" s="65" t="str">
        <v>Alumn 13</v>
      </c>
      <c r="B17" s="141">
        <v>3</v>
      </c>
      <c r="C17" s="142"/>
      <c r="D17" s="142"/>
      <c r="E17" s="142"/>
      <c r="F17" s="142"/>
      <c r="G17" s="143"/>
      <c r="H17" s="141">
        <v>3</v>
      </c>
      <c r="I17" s="142"/>
      <c r="J17" s="142"/>
      <c r="K17" s="142"/>
      <c r="L17" s="142"/>
      <c r="M17" s="143"/>
      <c r="N17" s="141">
        <v>3</v>
      </c>
      <c r="O17" s="142"/>
      <c r="P17" s="142"/>
      <c r="Q17" s="142"/>
      <c r="R17" s="142"/>
      <c r="S17" s="143"/>
      <c r="T17" s="141">
        <v>3</v>
      </c>
      <c r="U17" s="142"/>
      <c r="V17" s="142"/>
      <c r="W17" s="142"/>
      <c r="X17" s="142"/>
      <c r="Y17" s="143"/>
      <c r="Z17" s="141">
        <v>3</v>
      </c>
      <c r="AA17" s="142"/>
      <c r="AB17" s="142"/>
      <c r="AC17" s="142"/>
      <c r="AD17" s="142"/>
      <c r="AE17" s="143"/>
      <c r="AF17" s="141">
        <v>3</v>
      </c>
      <c r="AG17" s="142"/>
      <c r="AH17" s="142"/>
      <c r="AI17" s="142"/>
      <c r="AJ17" s="142"/>
      <c r="AK17" s="143"/>
    </row>
    <row r="18" spans="1:37">
      <c r="A18" s="65" t="str">
        <v>Alumn 14</v>
      </c>
      <c r="B18" s="141">
        <v>4</v>
      </c>
      <c r="C18" s="142"/>
      <c r="D18" s="142"/>
      <c r="E18" s="142"/>
      <c r="F18" s="142"/>
      <c r="G18" s="143"/>
      <c r="H18" s="141">
        <v>4</v>
      </c>
      <c r="I18" s="142"/>
      <c r="J18" s="142"/>
      <c r="K18" s="142"/>
      <c r="L18" s="142"/>
      <c r="M18" s="143"/>
      <c r="N18" s="141">
        <v>4</v>
      </c>
      <c r="O18" s="142"/>
      <c r="P18" s="142"/>
      <c r="Q18" s="142"/>
      <c r="R18" s="142"/>
      <c r="S18" s="143"/>
      <c r="T18" s="141">
        <v>4</v>
      </c>
      <c r="U18" s="142"/>
      <c r="V18" s="142"/>
      <c r="W18" s="142"/>
      <c r="X18" s="142"/>
      <c r="Y18" s="143"/>
      <c r="Z18" s="141">
        <v>4</v>
      </c>
      <c r="AA18" s="142"/>
      <c r="AB18" s="142"/>
      <c r="AC18" s="142"/>
      <c r="AD18" s="142"/>
      <c r="AE18" s="143"/>
      <c r="AF18" s="141">
        <v>4</v>
      </c>
      <c r="AG18" s="142"/>
      <c r="AH18" s="142"/>
      <c r="AI18" s="142"/>
      <c r="AJ18" s="142"/>
      <c r="AK18" s="143"/>
    </row>
    <row r="19" spans="1:37">
      <c r="A19" s="65" t="str">
        <v>Alumn 15</v>
      </c>
      <c r="B19" s="141">
        <v>5</v>
      </c>
      <c r="C19" s="142"/>
      <c r="D19" s="142"/>
      <c r="E19" s="142"/>
      <c r="F19" s="142"/>
      <c r="G19" s="143"/>
      <c r="H19" s="141">
        <v>5</v>
      </c>
      <c r="I19" s="142"/>
      <c r="J19" s="142"/>
      <c r="K19" s="142"/>
      <c r="L19" s="142"/>
      <c r="M19" s="143"/>
      <c r="N19" s="141">
        <v>5</v>
      </c>
      <c r="O19" s="142"/>
      <c r="P19" s="142"/>
      <c r="Q19" s="142"/>
      <c r="R19" s="142"/>
      <c r="S19" s="143"/>
      <c r="T19" s="141">
        <v>5</v>
      </c>
      <c r="U19" s="142"/>
      <c r="V19" s="142"/>
      <c r="W19" s="142"/>
      <c r="X19" s="142"/>
      <c r="Y19" s="143"/>
      <c r="Z19" s="141">
        <v>5</v>
      </c>
      <c r="AA19" s="142"/>
      <c r="AB19" s="142"/>
      <c r="AC19" s="142"/>
      <c r="AD19" s="142"/>
      <c r="AE19" s="143"/>
      <c r="AF19" s="141">
        <v>5</v>
      </c>
      <c r="AG19" s="142"/>
      <c r="AH19" s="142"/>
      <c r="AI19" s="142"/>
      <c r="AJ19" s="142"/>
      <c r="AK19" s="143"/>
    </row>
    <row r="20" spans="1:37">
      <c r="A20" s="65" t="str">
        <v>Alumn 16</v>
      </c>
      <c r="B20" s="141">
        <v>6</v>
      </c>
      <c r="C20" s="142"/>
      <c r="D20" s="142"/>
      <c r="E20" s="142"/>
      <c r="F20" s="142"/>
      <c r="G20" s="143"/>
      <c r="H20" s="141">
        <v>6</v>
      </c>
      <c r="I20" s="142"/>
      <c r="J20" s="142"/>
      <c r="K20" s="142"/>
      <c r="L20" s="142"/>
      <c r="M20" s="143"/>
      <c r="N20" s="141">
        <v>6</v>
      </c>
      <c r="O20" s="142"/>
      <c r="P20" s="142"/>
      <c r="Q20" s="142"/>
      <c r="R20" s="142"/>
      <c r="S20" s="143"/>
      <c r="T20" s="141">
        <v>6</v>
      </c>
      <c r="U20" s="142"/>
      <c r="V20" s="142"/>
      <c r="W20" s="142"/>
      <c r="X20" s="142"/>
      <c r="Y20" s="143"/>
      <c r="Z20" s="141">
        <v>6</v>
      </c>
      <c r="AA20" s="142"/>
      <c r="AB20" s="142"/>
      <c r="AC20" s="142"/>
      <c r="AD20" s="142"/>
      <c r="AE20" s="143"/>
      <c r="AF20" s="141">
        <v>6</v>
      </c>
      <c r="AG20" s="142"/>
      <c r="AH20" s="142"/>
      <c r="AI20" s="142"/>
      <c r="AJ20" s="142"/>
      <c r="AK20" s="143"/>
    </row>
    <row r="21" spans="1:37">
      <c r="A21" s="65" t="str">
        <v>Alumn 17</v>
      </c>
      <c r="B21" s="141">
        <v>7</v>
      </c>
      <c r="C21" s="142"/>
      <c r="D21" s="142"/>
      <c r="E21" s="142"/>
      <c r="F21" s="142"/>
      <c r="G21" s="143"/>
      <c r="H21" s="141">
        <v>7</v>
      </c>
      <c r="I21" s="142"/>
      <c r="J21" s="142"/>
      <c r="K21" s="142"/>
      <c r="L21" s="142"/>
      <c r="M21" s="143"/>
      <c r="N21" s="141">
        <v>7</v>
      </c>
      <c r="O21" s="142"/>
      <c r="P21" s="142"/>
      <c r="Q21" s="142"/>
      <c r="R21" s="142"/>
      <c r="S21" s="143"/>
      <c r="T21" s="141">
        <v>7</v>
      </c>
      <c r="U21" s="142"/>
      <c r="V21" s="142"/>
      <c r="W21" s="142"/>
      <c r="X21" s="142"/>
      <c r="Y21" s="143"/>
      <c r="Z21" s="141">
        <v>7</v>
      </c>
      <c r="AA21" s="142"/>
      <c r="AB21" s="142"/>
      <c r="AC21" s="142"/>
      <c r="AD21" s="142"/>
      <c r="AE21" s="143"/>
      <c r="AF21" s="141">
        <v>7</v>
      </c>
      <c r="AG21" s="142"/>
      <c r="AH21" s="142"/>
      <c r="AI21" s="142"/>
      <c r="AJ21" s="142"/>
      <c r="AK21" s="143"/>
    </row>
    <row r="22" spans="1:37">
      <c r="A22" s="65" t="str">
        <v>Alumn 18</v>
      </c>
      <c r="B22" s="141">
        <v>8</v>
      </c>
      <c r="C22" s="142"/>
      <c r="D22" s="142"/>
      <c r="E22" s="142"/>
      <c r="F22" s="142"/>
      <c r="G22" s="143"/>
      <c r="H22" s="141">
        <v>8</v>
      </c>
      <c r="I22" s="142"/>
      <c r="J22" s="142"/>
      <c r="K22" s="142"/>
      <c r="L22" s="142"/>
      <c r="M22" s="143"/>
      <c r="N22" s="141">
        <v>8</v>
      </c>
      <c r="O22" s="142"/>
      <c r="P22" s="142"/>
      <c r="Q22" s="142"/>
      <c r="R22" s="142"/>
      <c r="S22" s="143"/>
      <c r="T22" s="141">
        <v>8</v>
      </c>
      <c r="U22" s="142"/>
      <c r="V22" s="142"/>
      <c r="W22" s="142"/>
      <c r="X22" s="142"/>
      <c r="Y22" s="143"/>
      <c r="Z22" s="141">
        <v>8</v>
      </c>
      <c r="AA22" s="142"/>
      <c r="AB22" s="142"/>
      <c r="AC22" s="142"/>
      <c r="AD22" s="142"/>
      <c r="AE22" s="143"/>
      <c r="AF22" s="141">
        <v>8</v>
      </c>
      <c r="AG22" s="142"/>
      <c r="AH22" s="142"/>
      <c r="AI22" s="142"/>
      <c r="AJ22" s="142"/>
      <c r="AK22" s="143"/>
    </row>
    <row r="23" spans="1:37">
      <c r="A23" s="65" t="str">
        <v>Alumn 19</v>
      </c>
      <c r="B23" s="141">
        <v>9</v>
      </c>
      <c r="C23" s="142"/>
      <c r="D23" s="142"/>
      <c r="E23" s="142"/>
      <c r="F23" s="142"/>
      <c r="G23" s="143"/>
      <c r="H23" s="141">
        <v>9</v>
      </c>
      <c r="I23" s="142"/>
      <c r="J23" s="142"/>
      <c r="K23" s="142"/>
      <c r="L23" s="142"/>
      <c r="M23" s="143"/>
      <c r="N23" s="141">
        <v>9</v>
      </c>
      <c r="O23" s="142"/>
      <c r="P23" s="142"/>
      <c r="Q23" s="142"/>
      <c r="R23" s="142"/>
      <c r="S23" s="143"/>
      <c r="T23" s="141">
        <v>9</v>
      </c>
      <c r="U23" s="142"/>
      <c r="V23" s="142"/>
      <c r="W23" s="142"/>
      <c r="X23" s="142"/>
      <c r="Y23" s="143"/>
      <c r="Z23" s="141">
        <v>9</v>
      </c>
      <c r="AA23" s="142"/>
      <c r="AB23" s="142"/>
      <c r="AC23" s="142"/>
      <c r="AD23" s="142"/>
      <c r="AE23" s="143"/>
      <c r="AF23" s="141">
        <v>9</v>
      </c>
      <c r="AG23" s="142"/>
      <c r="AH23" s="142"/>
      <c r="AI23" s="142"/>
      <c r="AJ23" s="142"/>
      <c r="AK23" s="143"/>
    </row>
    <row r="24" spans="1:37">
      <c r="A24" s="65" t="str">
        <v>Alumn 20</v>
      </c>
      <c r="B24" s="141">
        <v>10</v>
      </c>
      <c r="C24" s="142"/>
      <c r="D24" s="142"/>
      <c r="E24" s="142"/>
      <c r="F24" s="142"/>
      <c r="G24" s="143"/>
      <c r="H24" s="141">
        <v>10</v>
      </c>
      <c r="I24" s="142"/>
      <c r="J24" s="142"/>
      <c r="K24" s="142"/>
      <c r="L24" s="142"/>
      <c r="M24" s="143"/>
      <c r="N24" s="141">
        <v>10</v>
      </c>
      <c r="O24" s="142"/>
      <c r="P24" s="142"/>
      <c r="Q24" s="142"/>
      <c r="R24" s="142"/>
      <c r="S24" s="143"/>
      <c r="T24" s="141">
        <v>10</v>
      </c>
      <c r="U24" s="142"/>
      <c r="V24" s="142"/>
      <c r="W24" s="142"/>
      <c r="X24" s="142"/>
      <c r="Y24" s="143"/>
      <c r="Z24" s="141">
        <v>10</v>
      </c>
      <c r="AA24" s="142"/>
      <c r="AB24" s="142"/>
      <c r="AC24" s="142"/>
      <c r="AD24" s="142"/>
      <c r="AE24" s="143"/>
      <c r="AF24" s="141">
        <v>10</v>
      </c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79" priority="4">
      <formula>B$4=0</formula>
    </cfRule>
    <cfRule type="cellIs" dxfId="78" priority="5" operator="lessThan">
      <formula>4.5</formula>
    </cfRule>
    <cfRule type="cellIs" dxfId="77" priority="6" operator="between">
      <formula>4.5</formula>
      <formula>5</formula>
    </cfRule>
    <cfRule type="cellIs" dxfId="76" priority="7" operator="greaterThan">
      <formula>5</formula>
    </cfRule>
  </conditionalFormatting>
  <conditionalFormatting sqref="B4:AK4">
    <cfRule type="cellIs" dxfId="11" priority="1" operator="equal">
      <formula>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IFERROR(INDEX(DATOS!$I$5:$I$19,MATCH(_xlfn.SHEET(),DATOS!$H$5:$H$15,0)),"U5")</f>
        <v>U5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74" priority="4">
      <formula>B$4=0</formula>
    </cfRule>
    <cfRule type="cellIs" dxfId="73" priority="5" operator="lessThan">
      <formula>4.5</formula>
    </cfRule>
    <cfRule type="cellIs" dxfId="72" priority="6" operator="between">
      <formula>4.5</formula>
      <formula>5</formula>
    </cfRule>
    <cfRule type="cellIs" dxfId="71" priority="7" operator="greaterThan">
      <formula>5</formula>
    </cfRule>
  </conditionalFormatting>
  <conditionalFormatting sqref="B4:AK4">
    <cfRule type="cellIs" dxfId="10" priority="1" operator="equal">
      <formula>0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IFERROR(INDEX(DATOS!$I$5:$I$19,MATCH(_xlfn.SHEET(),DATOS!$H$5:$H$15,0)),"U6")</f>
        <v>U6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>
      <c r="A41" s="65" t="str">
        <v>Alumn 37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69" priority="3">
      <formula>B$4=0</formula>
    </cfRule>
    <cfRule type="cellIs" dxfId="68" priority="4" operator="lessThan">
      <formula>4.5</formula>
    </cfRule>
    <cfRule type="cellIs" dxfId="67" priority="5" operator="between">
      <formula>4.5</formula>
      <formula>5</formula>
    </cfRule>
    <cfRule type="cellIs" dxfId="66" priority="6" operator="greaterThan">
      <formula>5</formula>
    </cfRule>
  </conditionalFormatting>
  <conditionalFormatting sqref="B4:AK4">
    <cfRule type="cellIs" dxfId="9" priority="1" operator="equal">
      <formula>0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IFERROR(INDEX(DATOS!$I$5:$I$19,MATCH(_xlfn.SHEET(),DATOS!$H$5:$H$15,0)),"U7")</f>
        <v>U7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64" priority="3">
      <formula>B$4=0</formula>
    </cfRule>
    <cfRule type="cellIs" dxfId="63" priority="4" operator="lessThan">
      <formula>4.5</formula>
    </cfRule>
    <cfRule type="cellIs" dxfId="62" priority="5" operator="between">
      <formula>4.5</formula>
      <formula>5</formula>
    </cfRule>
    <cfRule type="cellIs" dxfId="61" priority="6" operator="greaterThan">
      <formula>5</formula>
    </cfRule>
  </conditionalFormatting>
  <conditionalFormatting sqref="B4:AK4">
    <cfRule type="cellIs" dxfId="8" priority="1" operator="equal">
      <formula>0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IFERROR(INDEX(DATOS!$I$5:$I$19,MATCH(_xlfn.SHEET(),DATOS!$H$5:$H$15,0)),"U8")</f>
        <v>U8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59" priority="3">
      <formula>B$4=0</formula>
    </cfRule>
    <cfRule type="cellIs" dxfId="58" priority="4" operator="lessThan">
      <formula>4.5</formula>
    </cfRule>
    <cfRule type="cellIs" dxfId="57" priority="5" operator="between">
      <formula>4.5</formula>
      <formula>5</formula>
    </cfRule>
    <cfRule type="cellIs" dxfId="56" priority="6" operator="greaterThan">
      <formula>5</formula>
    </cfRule>
  </conditionalFormatting>
  <conditionalFormatting sqref="B4:AK4">
    <cfRule type="cellIs" dxfId="7" priority="1" operator="equal">
      <formula>0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88671875" bestFit="1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IFERROR(INDEX(DATOS!$I$5:$I$19,MATCH(_xlfn.SHEET(),DATOS!$H$5:$H$15,0)),"U9")</f>
        <v>U9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54" priority="3">
      <formula>B$4=0</formula>
    </cfRule>
    <cfRule type="cellIs" dxfId="53" priority="4" operator="lessThan">
      <formula>4.5</formula>
    </cfRule>
    <cfRule type="cellIs" dxfId="52" priority="5" operator="between">
      <formula>4.5</formula>
      <formula>5</formula>
    </cfRule>
    <cfRule type="cellIs" dxfId="51" priority="6" operator="greaterThan">
      <formula>5</formula>
    </cfRule>
  </conditionalFormatting>
  <conditionalFormatting sqref="B4:AK4">
    <cfRule type="cellIs" dxfId="6" priority="1" operator="equal">
      <formula>0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IFERROR(INDEX(DATOS!$I$5:$I$19,MATCH(_xlfn.SHEET(),DATOS!$H$5:$H$15,0)),"U10")</f>
        <v>U10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49" priority="3">
      <formula>B$4=0</formula>
    </cfRule>
    <cfRule type="cellIs" dxfId="48" priority="4" operator="lessThan">
      <formula>4.5</formula>
    </cfRule>
    <cfRule type="cellIs" dxfId="47" priority="5" operator="between">
      <formula>4.5</formula>
      <formula>5</formula>
    </cfRule>
    <cfRule type="cellIs" dxfId="46" priority="6" operator="greaterThan">
      <formula>5</formula>
    </cfRule>
  </conditionalFormatting>
  <conditionalFormatting sqref="B4:AK4">
    <cfRule type="cellIs" dxfId="5" priority="1" operator="equal">
      <formula>0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IFERROR(INDEX(DATOS!$I$5:$I$19,MATCH(_xlfn.SHEET(),DATOS!$H$5:$H$15,0)),"U11")</f>
        <v>U11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44" priority="3">
      <formula>B$4=0</formula>
    </cfRule>
    <cfRule type="cellIs" dxfId="43" priority="4" operator="lessThan">
      <formula>4.5</formula>
    </cfRule>
    <cfRule type="cellIs" dxfId="42" priority="5" operator="between">
      <formula>4.5</formula>
      <formula>5</formula>
    </cfRule>
    <cfRule type="cellIs" dxfId="41" priority="6" operator="greaterThan">
      <formula>5</formula>
    </cfRule>
  </conditionalFormatting>
  <conditionalFormatting sqref="B4:AK4">
    <cfRule type="cellIs" dxfId="4" priority="1" operator="equal">
      <formula>0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IFERROR(INDEX(DATOS!$I$5:$I$19,MATCH(_xlfn.SHEET(),DATOS!$H$5:$H$15,0)),"U12")</f>
        <v>U12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39" priority="3">
      <formula>B$4=0</formula>
    </cfRule>
    <cfRule type="cellIs" dxfId="38" priority="4" operator="lessThan">
      <formula>4.5</formula>
    </cfRule>
    <cfRule type="cellIs" dxfId="37" priority="5" operator="between">
      <formula>4.5</formula>
      <formula>5</formula>
    </cfRule>
    <cfRule type="cellIs" dxfId="36" priority="6" operator="greaterThan">
      <formula>5</formula>
    </cfRule>
  </conditionalFormatting>
  <conditionalFormatting sqref="B4:AK4">
    <cfRule type="cellIs" dxfId="3" priority="1" operator="equal">
      <formula>0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IFERROR(INDEX(DATOS!$I$5:$I$19,MATCH(_xlfn.SHEET(),DATOS!$H$5:$H$15,0)),"U13")</f>
        <v>U13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34" priority="3">
      <formula>B$4=0</formula>
    </cfRule>
    <cfRule type="cellIs" dxfId="33" priority="4" operator="lessThan">
      <formula>4.5</formula>
    </cfRule>
    <cfRule type="cellIs" dxfId="32" priority="5" operator="between">
      <formula>4.5</formula>
      <formula>5</formula>
    </cfRule>
    <cfRule type="cellIs" dxfId="31" priority="6" operator="greaterThan">
      <formula>5</formula>
    </cfRule>
  </conditionalFormatting>
  <conditionalFormatting sqref="B4:AK4">
    <cfRule type="cellIs" dxfId="2" priority="1" operator="equal">
      <formula>0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IFERROR(INDEX(DATOS!$I$5:$I$19,MATCH(_xlfn.SHEET(),DATOS!$H$5:$H$15,0)),"U14")</f>
        <v>U14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29" priority="3">
      <formula>B$4=0</formula>
    </cfRule>
    <cfRule type="cellIs" dxfId="28" priority="4" operator="lessThan">
      <formula>4.5</formula>
    </cfRule>
    <cfRule type="cellIs" dxfId="27" priority="5" operator="between">
      <formula>4.5</formula>
      <formula>5</formula>
    </cfRule>
    <cfRule type="cellIs" dxfId="26" priority="6" operator="greaterThan">
      <formula>5</formula>
    </cfRule>
  </conditionalFormatting>
  <conditionalFormatting sqref="B4:AK4">
    <cfRule type="cellIs" dxfId="1" priority="1" operator="equal">
      <formula>0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12" t="str">
        <f>NOMBRE_ASIGNATURA</f>
        <v xml:space="preserve">CCGG 2º BTO </v>
      </c>
      <c r="B1" s="313"/>
      <c r="C1" s="313"/>
      <c r="D1" s="313"/>
      <c r="E1" s="313"/>
      <c r="F1" s="313"/>
      <c r="G1" s="313"/>
    </row>
    <row r="2" spans="1:37" ht="18.75" customHeight="1">
      <c r="A2" s="171" t="str">
        <f ca="1">IFERROR(INDEX(DATOS!$I$5:$I$19,MATCH(_xlfn.SHEET(),DATOS!$H$5:$H$15,0)),"U15")</f>
        <v>U15</v>
      </c>
      <c r="B2" s="314" t="str">
        <f>DATOS!S5</f>
        <v>CE.1 Conocer calculos</v>
      </c>
      <c r="C2" s="315"/>
      <c r="D2" s="315"/>
      <c r="E2" s="315"/>
      <c r="F2" s="315"/>
      <c r="G2" s="316"/>
      <c r="H2" s="314" t="str">
        <f>DATOS!S6</f>
        <v>CE2. Saber calcular</v>
      </c>
      <c r="I2" s="315"/>
      <c r="J2" s="315"/>
      <c r="K2" s="315"/>
      <c r="L2" s="315"/>
      <c r="M2" s="316"/>
      <c r="N2" s="314" t="str">
        <f>DATOS!S7</f>
        <v>CE3. Conocer fuerzas</v>
      </c>
      <c r="O2" s="315"/>
      <c r="P2" s="315"/>
      <c r="Q2" s="315"/>
      <c r="R2" s="315"/>
      <c r="S2" s="316"/>
      <c r="T2" s="314" t="str">
        <f>DATOS!S8</f>
        <v>CE4. Calcular fuerzas</v>
      </c>
      <c r="U2" s="315"/>
      <c r="V2" s="315"/>
      <c r="W2" s="315"/>
      <c r="X2" s="315"/>
      <c r="Y2" s="316"/>
      <c r="Z2" s="314" t="str">
        <f>DATOS!S9</f>
        <v>CE5.Conocer dinamica</v>
      </c>
      <c r="AA2" s="315"/>
      <c r="AB2" s="315"/>
      <c r="AC2" s="315"/>
      <c r="AD2" s="315"/>
      <c r="AE2" s="316"/>
      <c r="AF2" s="314" t="str">
        <f>DATOS!S10</f>
        <v>CE6. Calcular dinamica</v>
      </c>
      <c r="AG2" s="315"/>
      <c r="AH2" s="315"/>
      <c r="AI2" s="315"/>
      <c r="AJ2" s="315"/>
      <c r="AK2" s="316"/>
    </row>
    <row r="3" spans="1:37" ht="15" customHeight="1" thickBot="1">
      <c r="A3" s="24" t="str">
        <f ca="1">IFERROR(INDEX(Unidades[UNIDADES], MATCH($A$2, Unidades[Nº], 0)), "")</f>
        <v/>
      </c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IFERROR(INDEX(Unidades[EVALUACIÓN], MATCH($A$2, Unidades[Nº], 0)), "")</f>
        <v/>
      </c>
      <c r="B4" s="140">
        <f ca="1">IFERROR(INDEX(PESOS!$C$4:$LG$21,MATCH($A$3,PESOS!$A$4:$A$20,0),MATCH(B3,PESOS!$C$4:$KR$4,0)),)</f>
        <v>0</v>
      </c>
      <c r="C4" s="140">
        <f ca="1">IFERROR(INDEX(PESOS!$C$4:$LG$21,MATCH($A$3,PESOS!$A$4:$A$20,0),MATCH(C3,PESOS!$C$4:$KR$4,0)),)</f>
        <v>0</v>
      </c>
      <c r="D4" s="140">
        <f ca="1">IFERROR(INDEX(PESOS!$C$4:$LG$21,MATCH($A$3,PESOS!$A$4:$A$20,0),MATCH(D3,PESOS!$C$4:$KR$4,0)),)</f>
        <v>0</v>
      </c>
      <c r="E4" s="140">
        <f ca="1">IFERROR(INDEX(PESOS!$C$4:$LG$21,MATCH($A$3,PESOS!$A$4:$A$20,0),MATCH(E3,PESOS!$C$4:$KR$4,0)),)</f>
        <v>0</v>
      </c>
      <c r="F4" s="140">
        <f ca="1">IFERROR(INDEX(PESOS!$C$4:$LG$21,MATCH($A$3,PESOS!$A$4:$A$20,0),MATCH(F3,PESOS!$C$4:$KR$4,0)),)</f>
        <v>0</v>
      </c>
      <c r="G4" s="140">
        <f ca="1">IFERROR(INDEX(PESOS!$C$4:$LG$21,MATCH($A$3,PESOS!$A$4:$A$20,0),MATCH(G3,PESOS!$C$4:$KR$4,0)),)</f>
        <v>0</v>
      </c>
      <c r="H4" s="140">
        <f ca="1">IFERROR(INDEX(PESOS!$C$4:$LG$21,MATCH($A$3,PESOS!$A$4:$A$20,0),MATCH(H3,PESOS!$C$4:$KR$4,0)),)</f>
        <v>0</v>
      </c>
      <c r="I4" s="140">
        <f ca="1">IFERROR(INDEX(PESOS!$C$4:$LG$21,MATCH($A$3,PESOS!$A$4:$A$20,0),MATCH(I3,PESOS!$C$4:$KR$4,0)),)</f>
        <v>0</v>
      </c>
      <c r="J4" s="140">
        <f ca="1">IFERROR(INDEX(PESOS!$C$4:$LG$21,MATCH($A$3,PESOS!$A$4:$A$20,0),MATCH(J3,PESOS!$C$4:$KR$4,0)),)</f>
        <v>0</v>
      </c>
      <c r="K4" s="140">
        <f ca="1">IFERROR(INDEX(PESOS!$C$4:$LG$21,MATCH($A$3,PESOS!$A$4:$A$20,0),MATCH(K3,PESOS!$C$4:$KR$4,0)),)</f>
        <v>0</v>
      </c>
      <c r="L4" s="140">
        <f ca="1">IFERROR(INDEX(PESOS!$C$4:$LG$21,MATCH($A$3,PESOS!$A$4:$A$20,0),MATCH(L3,PESOS!$C$4:$KR$4,0)),)</f>
        <v>0</v>
      </c>
      <c r="M4" s="140">
        <f ca="1">IFERROR(INDEX(PESOS!$C$4:$LG$21,MATCH($A$3,PESOS!$A$4:$A$20,0),MATCH(M3,PESOS!$C$4:$KR$4,0)),)</f>
        <v>0</v>
      </c>
      <c r="N4" s="140">
        <f ca="1">IFERROR(INDEX(PESOS!$C$4:$LG$21,MATCH($A$3,PESOS!$A$4:$A$20,0),MATCH(N3,PESOS!$C$4:$KR$4,0)),)</f>
        <v>0</v>
      </c>
      <c r="O4" s="140">
        <f ca="1">IFERROR(INDEX(PESOS!$C$4:$LG$21,MATCH($A$3,PESOS!$A$4:$A$20,0),MATCH(O3,PESOS!$C$4:$KR$4,0)),)</f>
        <v>0</v>
      </c>
      <c r="P4" s="140">
        <f ca="1">IFERROR(INDEX(PESOS!$C$4:$LG$21,MATCH($A$3,PESOS!$A$4:$A$20,0),MATCH(P3,PESOS!$C$4:$KR$4,0)),)</f>
        <v>0</v>
      </c>
      <c r="Q4" s="140">
        <f ca="1">IFERROR(INDEX(PESOS!$C$4:$LG$21,MATCH($A$3,PESOS!$A$4:$A$20,0),MATCH(Q3,PESOS!$C$4:$KR$4,0)),)</f>
        <v>0</v>
      </c>
      <c r="R4" s="140">
        <f ca="1">IFERROR(INDEX(PESOS!$C$4:$LG$21,MATCH($A$3,PESOS!$A$4:$A$20,0),MATCH(R3,PESOS!$C$4:$KR$4,0)),)</f>
        <v>0</v>
      </c>
      <c r="S4" s="140">
        <f ca="1">IFERROR(INDEX(PESOS!$C$4:$LG$21,MATCH($A$3,PESOS!$A$4:$A$20,0),MATCH(S3,PESOS!$C$4:$KR$4,0)),)</f>
        <v>0</v>
      </c>
      <c r="T4" s="140">
        <f ca="1">IFERROR(INDEX(PESOS!$C$4:$LG$21,MATCH($A$3,PESOS!$A$4:$A$20,0),MATCH(T3,PESOS!$C$4:$KR$4,0)),)</f>
        <v>0</v>
      </c>
      <c r="U4" s="140">
        <f ca="1">IFERROR(INDEX(PESOS!$C$4:$LG$21,MATCH($A$3,PESOS!$A$4:$A$20,0),MATCH(U3,PESOS!$C$4:$KR$4,0)),)</f>
        <v>0</v>
      </c>
      <c r="V4" s="140">
        <f ca="1">IFERROR(INDEX(PESOS!$C$4:$LG$21,MATCH($A$3,PESOS!$A$4:$A$20,0),MATCH(V3,PESOS!$C$4:$KR$4,0)),)</f>
        <v>0</v>
      </c>
      <c r="W4" s="140">
        <f ca="1">IFERROR(INDEX(PESOS!$C$4:$LG$21,MATCH($A$3,PESOS!$A$4:$A$20,0),MATCH(W3,PESOS!$C$4:$KR$4,0)),)</f>
        <v>0</v>
      </c>
      <c r="X4" s="140">
        <f ca="1">IFERROR(INDEX(PESOS!$C$4:$LG$21,MATCH($A$3,PESOS!$A$4:$A$20,0),MATCH(X3,PESOS!$C$4:$KR$4,0)),)</f>
        <v>0</v>
      </c>
      <c r="Y4" s="140">
        <f ca="1">IFERROR(INDEX(PESOS!$C$4:$LG$21,MATCH($A$3,PESOS!$A$4:$A$20,0),MATCH(Y3,PESOS!$C$4:$KR$4,0)),)</f>
        <v>0</v>
      </c>
      <c r="Z4" s="140">
        <f ca="1">IFERROR(INDEX(PESOS!$C$4:$LG$21,MATCH($A$3,PESOS!$A$4:$A$20,0),MATCH(Z3,PESOS!$C$4:$KR$4,0)),)</f>
        <v>0</v>
      </c>
      <c r="AA4" s="140">
        <f ca="1">IFERROR(INDEX(PESOS!$C$4:$LG$21,MATCH($A$3,PESOS!$A$4:$A$20,0),MATCH(AA3,PESOS!$C$4:$KR$4,0)),)</f>
        <v>0</v>
      </c>
      <c r="AB4" s="140">
        <f ca="1">IFERROR(INDEX(PESOS!$C$4:$LG$21,MATCH($A$3,PESOS!$A$4:$A$20,0),MATCH(AB3,PESOS!$C$4:$KR$4,0)),)</f>
        <v>0</v>
      </c>
      <c r="AC4" s="140">
        <f ca="1">IFERROR(INDEX(PESOS!$C$4:$LG$21,MATCH($A$3,PESOS!$A$4:$A$20,0),MATCH(AC3,PESOS!$C$4:$KR$4,0)),)</f>
        <v>0</v>
      </c>
      <c r="AD4" s="140">
        <f ca="1">IFERROR(INDEX(PESOS!$C$4:$LG$21,MATCH($A$3,PESOS!$A$4:$A$20,0),MATCH(AD3,PESOS!$C$4:$KR$4,0)),)</f>
        <v>0</v>
      </c>
      <c r="AE4" s="140">
        <f ca="1">IFERROR(INDEX(PESOS!$C$4:$LG$21,MATCH($A$3,PESOS!$A$4:$A$20,0),MATCH(AE3,PESOS!$C$4:$KR$4,0)),)</f>
        <v>0</v>
      </c>
      <c r="AF4" s="140">
        <f ca="1">IFERROR(INDEX(PESOS!$C$4:$LG$21,MATCH($A$3,PESOS!$A$4:$A$20,0),MATCH(AF3,PESOS!$C$4:$KR$4,0)),)</f>
        <v>0</v>
      </c>
      <c r="AG4" s="140">
        <f ca="1">IFERROR(INDEX(PESOS!$C$4:$LG$21,MATCH($A$3,PESOS!$A$4:$A$20,0),MATCH(AG3,PESOS!$C$4:$KR$4,0)),)</f>
        <v>0</v>
      </c>
      <c r="AH4" s="140">
        <f ca="1">IFERROR(INDEX(PESOS!$C$4:$LG$21,MATCH($A$3,PESOS!$A$4:$A$20,0),MATCH(AH3,PESOS!$C$4:$KR$4,0)),)</f>
        <v>0</v>
      </c>
      <c r="AI4" s="140">
        <f ca="1">IFERROR(INDEX(PESOS!$C$4:$LG$21,MATCH($A$3,PESOS!$A$4:$A$20,0),MATCH(AI3,PESOS!$C$4:$KR$4,0)),)</f>
        <v>0</v>
      </c>
      <c r="AJ4" s="140">
        <f ca="1">IFERROR(INDEX(PESOS!$C$4:$LG$21,MATCH($A$3,PESOS!$A$4:$A$20,0),MATCH(AJ3,PESOS!$C$4:$KR$4,0)),)</f>
        <v>0</v>
      </c>
      <c r="AK4" s="140">
        <f ca="1">IFERROR(INDEX(PESOS!$C$4:$LG$21,MATCH($A$3,PESOS!$A$4:$A$20,0),MATCH(AK3,PESOS!$C$4:$KR$4,0)),)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5:AK41">
    <cfRule type="expression" dxfId="24" priority="3">
      <formula>B$4=0</formula>
    </cfRule>
    <cfRule type="cellIs" dxfId="23" priority="4" operator="lessThan">
      <formula>4.5</formula>
    </cfRule>
    <cfRule type="cellIs" dxfId="22" priority="5" operator="between">
      <formula>4.5</formula>
      <formula>5</formula>
    </cfRule>
    <cfRule type="cellIs" dxfId="21" priority="6" operator="greaterThan">
      <formula>5</formula>
    </cfRule>
  </conditionalFormatting>
  <conditionalFormatting sqref="B4:AK4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4140625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16</vt:i4>
      </vt:variant>
    </vt:vector>
  </HeadingPairs>
  <TitlesOfParts>
    <vt:vector size="43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2026-05-10T10:11:57Z</dcterms:modified>
  <cp:category/>
  <cp:contentStatus/>
</cp:coreProperties>
</file>