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rfpcastilla-my.sharepoint.com/personal/sslm07_educastillalamancha_es/Documents/Github/ESOplantillaNotas/ESOplantillaNotas/"/>
    </mc:Choice>
  </mc:AlternateContent>
  <xr:revisionPtr revIDLastSave="132" documentId="8_{0D2C1FE2-6515-43B3-A657-34F84708F2EA}" xr6:coauthVersionLast="47" xr6:coauthVersionMax="47" xr10:uidLastSave="{14FA20CB-E0D6-437E-BD9A-19F2067C6C4A}"/>
  <bookViews>
    <workbookView xWindow="-120" yWindow="-120" windowWidth="29040" windowHeight="15720" firstSheet="1" activeTab="7" xr2:uid="{00000000-000D-0000-FFFF-FFFF00000000}"/>
  </bookViews>
  <sheets>
    <sheet name="finalV1" sheetId="16" state="hidden" r:id="rId1"/>
    <sheet name="notas" sheetId="28" r:id="rId2"/>
    <sheet name="1ª EVA" sheetId="19" r:id="rId3"/>
    <sheet name="2ª EVA" sheetId="25" r:id="rId4"/>
    <sheet name="3ª EVA " sheetId="26" r:id="rId5"/>
    <sheet name="FINAL" sheetId="27" r:id="rId6"/>
    <sheet name="PESOS" sheetId="15" r:id="rId7"/>
    <sheet name="DATOS" sheetId="17" r:id="rId8"/>
    <sheet name="2ª EVA-solo" sheetId="20" r:id="rId9"/>
    <sheet name="3ª EVA-solo" sheetId="21" r:id="rId10"/>
    <sheet name="Plantilla Unidades" sheetId="1" state="hidden" r:id="rId11"/>
    <sheet name="U1" sheetId="2" r:id="rId12"/>
    <sheet name="U2" sheetId="3" r:id="rId13"/>
    <sheet name="U3" sheetId="5" r:id="rId14"/>
    <sheet name="U4" sheetId="6" r:id="rId15"/>
    <sheet name="U5" sheetId="7" r:id="rId16"/>
    <sheet name="U6" sheetId="8" r:id="rId17"/>
    <sheet name="U7" sheetId="9" r:id="rId18"/>
    <sheet name="U8" sheetId="10" r:id="rId19"/>
    <sheet name="U9" sheetId="11" r:id="rId20"/>
    <sheet name="U10" sheetId="12" r:id="rId21"/>
    <sheet name="U11" sheetId="13" r:id="rId22"/>
    <sheet name="U12" sheetId="14" r:id="rId23"/>
    <sheet name="U13" sheetId="22" r:id="rId24"/>
    <sheet name="U14" sheetId="23" r:id="rId25"/>
    <sheet name="U15" sheetId="24" r:id="rId26"/>
    <sheet name="Hoja4" sheetId="4" state="hidden" r:id="rId27"/>
  </sheets>
  <definedNames>
    <definedName name="NOMBRE_ASIGNATURA">DATOS!$A$2</definedName>
    <definedName name="Unidad1">DATOS!$I$5</definedName>
    <definedName name="Unidad10">DATOS!$I$14</definedName>
    <definedName name="Unidad11">DATOS!$I$15</definedName>
    <definedName name="Unidad12">DATOS!$I$16</definedName>
    <definedName name="Unidad13">DATOS!$I$17</definedName>
    <definedName name="Unidad14">DATOS!$I$18</definedName>
    <definedName name="Unidad15">DATOS!$I$19</definedName>
    <definedName name="Unidad2">DATOS!$I$6</definedName>
    <definedName name="Unidad3">DATOS!$I$7</definedName>
    <definedName name="Unidad4">DATOS!$I$8</definedName>
    <definedName name="Unidad5">DATOS!$I$9</definedName>
    <definedName name="Unidad6">DATOS!$I$10</definedName>
    <definedName name="Unidad7">DATOS!$I$11</definedName>
    <definedName name="Unidad8">DATOS!$I$12</definedName>
    <definedName name="Unidad9">DATOS!$I$13</definedName>
  </definedNames>
  <calcPr calcId="191029" forceFullCalc="1"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tc={213FD5F8-7C13-448D-B586-DD5568567736}</author>
    <author>tc={B84F9FE7-726E-4BC6-84D5-42AA9AF7375C}</author>
    <author>tc={40A747C5-A8BF-413F-BAD4-C54B3C21DB8D}</author>
    <author>tc={07528433-FA62-45EA-B9AA-EE9D98362E36}</author>
  </authors>
  <commentList>
    <comment ref="CB5" authorId="0" shapeId="0" xr:uid="{00000000-0006-0000-03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PONDERACIONES DE LOS CRITERIOS POR UNIDAD</t>
      </text>
    </comment>
    <comment ref="CD5" authorId="1" shapeId="0" xr:uid="{00000000-0006-0000-0300-00000200000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TOTAL DE PONDERACIONES DE LOS C.R
</t>
      </text>
    </comment>
    <comment ref="CB12" authorId="2" shapeId="0" xr:uid="{00000000-0006-0000-03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DE LOS PESOS DE TODOS LOS CRITERIOS DE LA EVALUACION</t>
      </text>
    </comment>
    <comment ref="CB13" authorId="3" shapeId="0" xr:uid="{00000000-0006-0000-03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COMPROBACIÓN SUMA PESOS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tc={0CABFBC1-80AD-40F6-94A3-D9593489106E}</author>
    <author>tc={AA1D9FE1-51C0-43E2-87D7-93DCDE61BF92}</author>
    <author>tc={4FE41DB7-F960-4071-9A1C-34BC93721F4A}</author>
    <author>tc={85655EF2-D7EF-4627-B4FC-93565A0DD26D}</author>
    <author>tc={06FC754A-69AC-4A55-BF69-74E7140C9C94}</author>
  </authors>
  <commentList>
    <comment ref="CB5" authorId="0" shapeId="0" xr:uid="{00000000-0006-0000-04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PONDERACIONES DE LOS CRITERIOS POR UNIDAD</t>
      </text>
    </comment>
    <comment ref="CD5" authorId="1" shapeId="0" xr:uid="{00000000-0006-0000-0400-00000200000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TOTAL DE PONDERACIONES DE LOS C.R
</t>
      </text>
    </comment>
    <comment ref="CB12" authorId="2" shapeId="0" xr:uid="{00000000-0006-0000-04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PESOS EVALUACION</t>
      </text>
    </comment>
    <comment ref="CB13" authorId="3" shapeId="0" xr:uid="{00000000-0006-0000-04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COMPROBACIÓN SUMA MEDIA</t>
      </text>
    </comment>
    <comment ref="CB15" authorId="4" shapeId="0" xr:uid="{00000000-0006-0000-0400-00000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PESOS ACUMULADOS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tc={333DC222-83C7-4D4E-9A5B-E181B0CBE283}</author>
    <author>tc={C3EB045F-AECC-4846-B491-3A35DE976A2F}</author>
  </authors>
  <commentList>
    <comment ref="CD5" authorId="0" shapeId="0" xr:uid="{333DC222-83C7-4D4E-9A5B-E181B0CBE28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TOTAL DE PONDERACIONES DE LOS C.R
</t>
      </text>
    </comment>
    <comment ref="CB13" authorId="1" shapeId="0" xr:uid="{C3EB045F-AECC-4846-B491-3A35DE976A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COMPROBACIÓN SUMA MEDIA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tc={09140A61-D65C-4069-BA67-04A798D3E2BC}</author>
    <author>tc={D6800946-59BE-49E0-983C-194C8BA00CB7}</author>
  </authors>
  <commentList>
    <comment ref="AR5" authorId="0" shapeId="0" xr:uid="{00000000-0006-0000-06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DE CADA PONDERACIÓN POR UNIDAD</t>
      </text>
    </comment>
    <comment ref="AR21" authorId="1" shapeId="0" xr:uid="{00000000-0006-0000-06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DE TODAS LAS PONDERACIONES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tc={0ADA6FE3-0721-44F2-A4B9-FC1DC6FC1112}</author>
    <author>tc={E9168956-2817-496A-B8B2-4CCA238F866E}</author>
    <author>tc={5D23303D-9986-48C9-AF46-B82845FEB530}</author>
    <author>tc={FB5D9A89-4D4C-4EB9-8DDA-F865E5174BE0}</author>
    <author>tc={36D7ABF3-3864-4F36-AFDA-AAF27E2FA5F8}</author>
  </authors>
  <commentList>
    <comment ref="CB5" authorId="0" shapeId="0" xr:uid="{00000000-0006-0000-05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PONDERACIONES DE LOS CRITERIOS POR UNIDAD</t>
      </text>
    </comment>
    <comment ref="CD5" authorId="1" shapeId="0" xr:uid="{00000000-0006-0000-0500-00000200000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TOTAL DE PONDERACIONES DE LOS C.R
</t>
      </text>
    </comment>
    <comment ref="CB12" authorId="2" shapeId="0" xr:uid="{00000000-0006-0000-05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PESOS EVALUACION</t>
      </text>
    </comment>
    <comment ref="CB13" authorId="3" shapeId="0" xr:uid="{00000000-0006-0000-05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COMPROBACIÓN SUMA MEDIA</t>
      </text>
    </comment>
    <comment ref="CB15" authorId="4" shapeId="0" xr:uid="{00000000-0006-0000-0500-00000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PESOS ACUMULADOS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tc={05949128-3368-4B6A-B5B6-A2DEF3F62117}</author>
    <author>tc={6F49C982-2053-4902-8269-D0A44455563C}</author>
  </authors>
  <commentList>
    <comment ref="CD5" authorId="0" shapeId="0" xr:uid="{00000000-0006-0000-0700-00000100000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TOTAL DE PONDERACIONES DE LOS C.R
</t>
      </text>
    </comment>
    <comment ref="CB13" authorId="1" shapeId="0" xr:uid="{00000000-0006-0000-07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COMPROBACIÓN SUMA MEDIA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<sst xmlns="http://schemas.openxmlformats.org/spreadsheetml/2006/main" count="1781" uniqueCount="148">
  <si>
    <t>U1. El átomo y los enlaces</t>
  </si>
  <si>
    <t>CE1</t>
  </si>
  <si>
    <t>CE2</t>
  </si>
  <si>
    <t>CE3</t>
  </si>
  <si>
    <t>CE4</t>
  </si>
  <si>
    <t>CE5</t>
  </si>
  <si>
    <t>CE6</t>
  </si>
  <si>
    <t>CR1.1</t>
  </si>
  <si>
    <t>CR1.2</t>
  </si>
  <si>
    <t>CR1.3</t>
  </si>
  <si>
    <t>CR1.4</t>
  </si>
  <si>
    <t>CR1.5</t>
  </si>
  <si>
    <t>CR1.6</t>
  </si>
  <si>
    <t>CR2.1</t>
  </si>
  <si>
    <t>CR2.2</t>
  </si>
  <si>
    <t>CR2.3</t>
  </si>
  <si>
    <t>CR2.4</t>
  </si>
  <si>
    <t>CR2.5</t>
  </si>
  <si>
    <t>CR2.6</t>
  </si>
  <si>
    <t>CR3.1</t>
  </si>
  <si>
    <t>CR3.2</t>
  </si>
  <si>
    <t>CR3.3</t>
  </si>
  <si>
    <t>CR3.4</t>
  </si>
  <si>
    <t>CR3.5</t>
  </si>
  <si>
    <t>CR3.6</t>
  </si>
  <si>
    <t>CR4.1</t>
  </si>
  <si>
    <t>CR4.2</t>
  </si>
  <si>
    <t>CR4.3</t>
  </si>
  <si>
    <t>CR4.4</t>
  </si>
  <si>
    <t>CR4.5</t>
  </si>
  <si>
    <t>CR4.6</t>
  </si>
  <si>
    <t>CR5.1</t>
  </si>
  <si>
    <t>CR5.2</t>
  </si>
  <si>
    <t>CR5.3</t>
  </si>
  <si>
    <t>CR5.4</t>
  </si>
  <si>
    <t>CR5.5</t>
  </si>
  <si>
    <t>CR5.6</t>
  </si>
  <si>
    <t>CR6.1</t>
  </si>
  <si>
    <t>CR6.2</t>
  </si>
  <si>
    <t>CR6.3</t>
  </si>
  <si>
    <t>CR6.4</t>
  </si>
  <si>
    <t>CR6.5</t>
  </si>
  <si>
    <t>CR6.6</t>
  </si>
  <si>
    <t>notas</t>
  </si>
  <si>
    <t>actualizado el formato en la evaluacion2 que no modificaba el formato en la recuperacion</t>
  </si>
  <si>
    <t>modificado el resultado final  en la evaluaciones.que no tenia en cuenta el maximo entre la nota y la recuperacon( si que la tenia en cuenta en el resultado de las competencias, pero no en la nota final)</t>
  </si>
  <si>
    <t>1ª EVALUACIÓN</t>
  </si>
  <si>
    <t>CEspecíf.1</t>
  </si>
  <si>
    <t>CEspecíf.2</t>
  </si>
  <si>
    <t>CEspecíf.3</t>
  </si>
  <si>
    <t>CEspecíf.4</t>
  </si>
  <si>
    <t>CEspecíf.5</t>
  </si>
  <si>
    <t>CEspecíf.6</t>
  </si>
  <si>
    <t>Resumen</t>
  </si>
  <si>
    <t>SB</t>
  </si>
  <si>
    <t>SUMA PESOS TOTALES</t>
  </si>
  <si>
    <t>B</t>
  </si>
  <si>
    <t>C</t>
  </si>
  <si>
    <t>Suma Ponderacion por unidades del criterio</t>
  </si>
  <si>
    <t>X</t>
  </si>
  <si>
    <t>% MEDIA PONDERADA CRITERIO</t>
  </si>
  <si>
    <t>PESO DEL CRITERIO EN LA EVALUACIÓN</t>
  </si>
  <si>
    <t>NOTA FINAL</t>
  </si>
  <si>
    <t>NOTA CE</t>
  </si>
  <si>
    <t>Rec</t>
  </si>
  <si>
    <t>2ª EVALUACIÓN</t>
  </si>
  <si>
    <t>% media ponderada del criterio</t>
  </si>
  <si>
    <t>Suma  ponderacion ACUMULATIVA  por unidades de cada criterio</t>
  </si>
  <si>
    <t>%media ACUMULADA ponderada por criterio</t>
  </si>
  <si>
    <t>PESO DEL CRITERIO EN EL CURSO</t>
  </si>
  <si>
    <t>3ª EVALUACIÓN</t>
  </si>
  <si>
    <t>Inst ev.</t>
  </si>
  <si>
    <t>Inst ev</t>
  </si>
  <si>
    <t>U3.olelelel</t>
  </si>
  <si>
    <t>D</t>
  </si>
  <si>
    <t>E</t>
  </si>
  <si>
    <t>% MEDIA PONDErADA CRITERIO</t>
  </si>
  <si>
    <t>PESO DEL CRITERIO ACUMULADO EN EL CURSO</t>
  </si>
  <si>
    <t xml:space="preserve">NOTA </t>
  </si>
  <si>
    <t>Suma  ponderacion ACUMULADA  por unidades de cada criterio</t>
  </si>
  <si>
    <t>UNIDADES</t>
  </si>
  <si>
    <t xml:space="preserve"> </t>
  </si>
  <si>
    <t>TD</t>
  </si>
  <si>
    <t>TI</t>
  </si>
  <si>
    <t>Ponderación final del criterio</t>
  </si>
  <si>
    <t>%ponderacion final C.R.</t>
  </si>
  <si>
    <t>Ponderación final C. Específicas</t>
  </si>
  <si>
    <t>TQPB</t>
  </si>
  <si>
    <t xml:space="preserve">CCGG 2º BTO </t>
  </si>
  <si>
    <t>EVALUACIÓN</t>
  </si>
  <si>
    <t>INSTRUMENTOS DE EVALUACIÓN</t>
  </si>
  <si>
    <t>1ª</t>
  </si>
  <si>
    <t>PE</t>
  </si>
  <si>
    <t>Pruebas escritas</t>
  </si>
  <si>
    <t>EVALUACIONES</t>
  </si>
  <si>
    <t>2ª</t>
  </si>
  <si>
    <t>Tareas diarias</t>
  </si>
  <si>
    <t>3ª</t>
  </si>
  <si>
    <t>Trabajo de investigación</t>
  </si>
  <si>
    <t>TG</t>
  </si>
  <si>
    <t>Trabajo en grupo</t>
  </si>
  <si>
    <t>L</t>
  </si>
  <si>
    <t>Laboratorio</t>
  </si>
  <si>
    <t>nota ce</t>
  </si>
  <si>
    <t>U1</t>
  </si>
  <si>
    <t>U2</t>
  </si>
  <si>
    <t>U3</t>
  </si>
  <si>
    <t>Nº</t>
  </si>
  <si>
    <t>UNIDADES 1ª</t>
  </si>
  <si>
    <t>HORAS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</si>
  <si>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</si>
  <si>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</si>
  <si>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</si>
  <si>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</si>
  <si>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</si>
  <si>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</si>
  <si>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</si>
  <si>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</si>
  <si>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</si>
  <si>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</si>
  <si>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</si>
  <si>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</si>
  <si>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</si>
  <si>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UNIDADES 2ª</t>
  </si>
  <si>
    <t>UNIDADES 3ª</t>
  </si>
  <si>
    <t>u2. Disoluciones  y Reacciones</t>
  </si>
  <si>
    <t>Alumnado</t>
  </si>
  <si>
    <t>Garcia, Ana</t>
  </si>
  <si>
    <t>Martinez carlos</t>
  </si>
  <si>
    <t>Sanchez Laura</t>
  </si>
  <si>
    <t>Lopez Diego</t>
  </si>
  <si>
    <t>Gonzalez Torres, Mara�a</t>
  </si>
  <si>
    <t>Rodra�guez Jimaanez, Pablo</t>
  </si>
  <si>
    <t>Hernandez Moreno, Sofa�a</t>
  </si>
  <si>
    <t>Da�az Castro, Alejandro</t>
  </si>
  <si>
    <t>a�lvarez Romero, Elena</t>
  </si>
  <si>
    <t>Mua�oz Navarro, Javier</t>
  </si>
  <si>
    <t>Romero Gil, Claudia</t>
  </si>
  <si>
    <t>Alonso Serrano, Marcos</t>
  </si>
  <si>
    <t>Gutiaarrez Molina, Luca�a</t>
  </si>
  <si>
    <t>Moreno Ortega, Adrian</t>
  </si>
  <si>
    <t>Jimaanez Ramos, Valentina</t>
  </si>
  <si>
    <t>Ruiz Guerrero, Hugo</t>
  </si>
  <si>
    <t>Flores Medina, Natalia</t>
  </si>
  <si>
    <t>Vargas Delgado, Sergio</t>
  </si>
  <si>
    <t>Torres Herrera, Patricia</t>
  </si>
  <si>
    <t>Castillo Reyes, Daniel</t>
  </si>
  <si>
    <t>Luis pepe peres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</si>
</sst>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sz val="9"/>
      <color theme="1"/>
      <name val="Arial"/>
      <family val="2"/>
    </font>
    <font>
      <b/>
      <sz val="9"/>
      <color theme="5" tint="-0.249977111117893"/>
      <name val="Arial"/>
      <family val="2"/>
    </font>
    <font>
      <b/>
      <sz val="7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rial"/>
      <family val="2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b/>
      <sz val="18"/>
      <color theme="5" tint="-0.249977111117893"/>
      <name val="Arial"/>
      <family val="2"/>
    </font>
    <font>
      <b/>
      <sz val="9"/>
      <color theme="2"/>
      <name val="Arial"/>
      <family val="2"/>
    </font>
    <font>
      <b/>
      <sz val="9"/>
      <color theme="5" tint="0.79998168889431442"/>
      <name val="Arial"/>
      <family val="2"/>
    </font>
    <font>
      <b/>
      <sz val="9"/>
      <color theme="4" tint="0.79998168889431442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</fills>
  <borders count="8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theme="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theme="5"/>
      </right>
      <top style="thin">
        <color indexed="64"/>
      </top>
      <bottom style="thin">
        <color indexed="64"/>
      </bottom>
      <diagonal/>
    </border>
    <border>
      <left style="double">
        <color theme="5"/>
      </left>
      <right style="thin">
        <color indexed="64"/>
      </right>
      <top style="thin">
        <color indexed="64"/>
      </top>
      <bottom style="double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5"/>
      </bottom>
      <diagonal/>
    </border>
    <border>
      <left/>
      <right style="thin">
        <color indexed="64"/>
      </right>
      <top style="thin">
        <color indexed="64"/>
      </top>
      <bottom style="double">
        <color theme="5"/>
      </bottom>
      <diagonal/>
    </border>
    <border>
      <left style="thin">
        <color indexed="64"/>
      </left>
      <right style="double">
        <color theme="5"/>
      </right>
      <top style="thin">
        <color indexed="64"/>
      </top>
      <bottom style="double">
        <color theme="5"/>
      </bottom>
      <diagonal/>
    </border>
    <border>
      <left style="double">
        <color theme="5"/>
      </left>
      <right/>
      <top style="double">
        <color theme="5"/>
      </top>
      <bottom style="thin">
        <color indexed="64"/>
      </bottom>
      <diagonal/>
    </border>
    <border>
      <left/>
      <right/>
      <top style="double">
        <color theme="5"/>
      </top>
      <bottom style="thin">
        <color indexed="64"/>
      </bottom>
      <diagonal/>
    </border>
    <border>
      <left/>
      <right style="double">
        <color theme="5"/>
      </right>
      <top style="double">
        <color theme="5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theme="5"/>
      </left>
      <right style="thin">
        <color indexed="64"/>
      </right>
      <top style="thin">
        <color indexed="64"/>
      </top>
      <bottom/>
      <diagonal/>
    </border>
    <border>
      <left style="double">
        <color theme="5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theme="5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theme="5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theme="5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theme="5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theme="5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uble">
        <color theme="5"/>
      </top>
      <bottom/>
      <diagonal/>
    </border>
    <border>
      <left/>
      <right/>
      <top style="double">
        <color theme="5"/>
      </top>
      <bottom/>
      <diagonal/>
    </border>
    <border>
      <left/>
      <right style="double">
        <color theme="5"/>
      </right>
      <top style="double">
        <color theme="5"/>
      </top>
      <bottom/>
      <diagonal/>
    </border>
    <border>
      <left style="thin">
        <color theme="8" tint="0.39997558519241921"/>
      </left>
      <right/>
      <top style="thin">
        <color indexed="64"/>
      </top>
      <bottom/>
      <diagonal/>
    </border>
    <border>
      <left/>
      <right/>
      <top style="thin">
        <color theme="8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1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0" fillId="0" borderId="2" xfId="0" applyBorder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0" fillId="2" borderId="2" xfId="0" applyFill="1" applyBorder="1"/>
    <xf numFmtId="0" fontId="0" fillId="0" borderId="6" xfId="0" applyBorder="1"/>
    <xf numFmtId="0" fontId="0" fillId="0" borderId="13" xfId="0" applyBorder="1"/>
    <xf numFmtId="0" fontId="0" fillId="2" borderId="14" xfId="0" applyFill="1" applyBorder="1"/>
    <xf numFmtId="0" fontId="0" fillId="0" borderId="16" xfId="0" applyBorder="1"/>
    <xf numFmtId="0" fontId="0" fillId="0" borderId="25" xfId="0" applyBorder="1"/>
    <xf numFmtId="0" fontId="0" fillId="2" borderId="20" xfId="0" applyFill="1" applyBorder="1"/>
    <xf numFmtId="0" fontId="0" fillId="2" borderId="15" xfId="0" applyFill="1" applyBorder="1"/>
    <xf numFmtId="0" fontId="7" fillId="0" borderId="2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0" fillId="0" borderId="2" xfId="0" applyNumberFormat="1" applyBorder="1"/>
    <xf numFmtId="0" fontId="0" fillId="9" borderId="1" xfId="0" applyFill="1" applyBorder="1"/>
    <xf numFmtId="0" fontId="0" fillId="9" borderId="2" xfId="0" applyFill="1" applyBorder="1"/>
    <xf numFmtId="0" fontId="0" fillId="3" borderId="1" xfId="0" applyFill="1" applyBorder="1"/>
    <xf numFmtId="0" fontId="13" fillId="0" borderId="0" xfId="0" applyFont="1"/>
    <xf numFmtId="0" fontId="5" fillId="0" borderId="0" xfId="0" applyFont="1" applyAlignment="1">
      <alignment vertical="center"/>
    </xf>
    <xf numFmtId="0" fontId="4" fillId="2" borderId="2" xfId="0" applyFont="1" applyFill="1" applyBorder="1" applyAlignment="1">
      <alignment vertical="center"/>
    </xf>
    <xf numFmtId="0" fontId="0" fillId="3" borderId="0" xfId="0" applyFill="1"/>
    <xf numFmtId="0" fontId="0" fillId="2" borderId="2" xfId="0" applyFill="1" applyBorder="1" applyProtection="1">
      <protection locked="0"/>
    </xf>
    <xf numFmtId="0" fontId="0" fillId="0" borderId="16" xfId="0" applyBorder="1" applyProtection="1">
      <protection locked="0"/>
    </xf>
    <xf numFmtId="0" fontId="14" fillId="6" borderId="2" xfId="0" applyFont="1" applyFill="1" applyBorder="1"/>
    <xf numFmtId="0" fontId="0" fillId="0" borderId="37" xfId="0" applyBorder="1" applyProtection="1">
      <protection locked="0"/>
    </xf>
    <xf numFmtId="0" fontId="0" fillId="2" borderId="38" xfId="0" applyFill="1" applyBorder="1" applyProtection="1">
      <protection locked="0"/>
    </xf>
    <xf numFmtId="0" fontId="0" fillId="0" borderId="39" xfId="0" applyBorder="1" applyProtection="1">
      <protection locked="0"/>
    </xf>
    <xf numFmtId="0" fontId="0" fillId="2" borderId="40" xfId="0" applyFill="1" applyBorder="1" applyProtection="1">
      <protection locked="0"/>
    </xf>
    <xf numFmtId="0" fontId="0" fillId="0" borderId="41" xfId="0" applyBorder="1" applyProtection="1">
      <protection locked="0"/>
    </xf>
    <xf numFmtId="0" fontId="0" fillId="2" borderId="42" xfId="0" applyFill="1" applyBorder="1" applyProtection="1">
      <protection locked="0"/>
    </xf>
    <xf numFmtId="0" fontId="8" fillId="3" borderId="37" xfId="0" applyFont="1" applyFill="1" applyBorder="1" applyAlignment="1">
      <alignment horizontal="center" vertical="center"/>
    </xf>
    <xf numFmtId="0" fontId="14" fillId="6" borderId="38" xfId="0" applyFont="1" applyFill="1" applyBorder="1"/>
    <xf numFmtId="164" fontId="0" fillId="0" borderId="40" xfId="0" applyNumberFormat="1" applyBorder="1"/>
    <xf numFmtId="9" fontId="0" fillId="4" borderId="16" xfId="0" applyNumberFormat="1" applyFill="1" applyBorder="1"/>
    <xf numFmtId="0" fontId="6" fillId="0" borderId="46" xfId="0" applyFont="1" applyBorder="1" applyAlignment="1" applyProtection="1">
      <alignment horizontal="left" vertical="center"/>
      <protection locked="0"/>
    </xf>
    <xf numFmtId="0" fontId="7" fillId="0" borderId="35" xfId="0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6" fillId="11" borderId="6" xfId="0" applyFont="1" applyFill="1" applyBorder="1" applyAlignment="1" applyProtection="1">
      <alignment horizontal="center" vertical="center"/>
      <protection locked="0"/>
    </xf>
    <xf numFmtId="0" fontId="0" fillId="11" borderId="2" xfId="0" applyFill="1" applyBorder="1" applyProtection="1">
      <protection locked="0"/>
    </xf>
    <xf numFmtId="0" fontId="0" fillId="11" borderId="20" xfId="0" applyFill="1" applyBorder="1" applyProtection="1">
      <protection locked="0"/>
    </xf>
    <xf numFmtId="0" fontId="0" fillId="11" borderId="1" xfId="0" applyFill="1" applyBorder="1" applyProtection="1"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4" fillId="0" borderId="29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6" xfId="0" applyFont="1" applyBorder="1" applyAlignment="1" applyProtection="1">
      <alignment horizontal="center" vertical="center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0" fontId="7" fillId="8" borderId="6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>
      <alignment vertical="center"/>
    </xf>
    <xf numFmtId="0" fontId="10" fillId="6" borderId="2" xfId="0" applyFont="1" applyFill="1" applyBorder="1"/>
    <xf numFmtId="0" fontId="10" fillId="6" borderId="20" xfId="0" applyFont="1" applyFill="1" applyBorder="1"/>
    <xf numFmtId="0" fontId="10" fillId="12" borderId="1" xfId="0" applyFont="1" applyFill="1" applyBorder="1"/>
    <xf numFmtId="9" fontId="0" fillId="4" borderId="0" xfId="0" applyNumberFormat="1" applyFill="1"/>
    <xf numFmtId="0" fontId="21" fillId="3" borderId="17" xfId="0" applyFont="1" applyFill="1" applyBorder="1" applyAlignment="1">
      <alignment horizontal="center" vertical="center"/>
    </xf>
    <xf numFmtId="9" fontId="21" fillId="3" borderId="7" xfId="1" applyFont="1" applyFill="1" applyBorder="1" applyAlignment="1">
      <alignment horizontal="center" vertical="center"/>
    </xf>
    <xf numFmtId="0" fontId="22" fillId="10" borderId="17" xfId="0" applyFont="1" applyFill="1" applyBorder="1" applyAlignment="1">
      <alignment horizontal="center" vertical="center"/>
    </xf>
    <xf numFmtId="9" fontId="22" fillId="10" borderId="7" xfId="1" applyFont="1" applyFill="1" applyBorder="1" applyAlignment="1">
      <alignment horizontal="center" vertical="center"/>
    </xf>
    <xf numFmtId="164" fontId="10" fillId="14" borderId="16" xfId="0" applyNumberFormat="1" applyFont="1" applyFill="1" applyBorder="1" applyAlignment="1">
      <alignment horizontal="center" vertical="center"/>
    </xf>
    <xf numFmtId="0" fontId="16" fillId="3" borderId="37" xfId="0" applyFont="1" applyFill="1" applyBorder="1" applyAlignment="1">
      <alignment horizontal="center" vertical="center"/>
    </xf>
    <xf numFmtId="0" fontId="16" fillId="3" borderId="39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vertical="center"/>
    </xf>
    <xf numFmtId="9" fontId="10" fillId="10" borderId="7" xfId="0" applyNumberFormat="1" applyFont="1" applyFill="1" applyBorder="1"/>
    <xf numFmtId="0" fontId="10" fillId="0" borderId="0" xfId="0" applyFont="1"/>
    <xf numFmtId="9" fontId="10" fillId="10" borderId="17" xfId="0" applyNumberFormat="1" applyFont="1" applyFill="1" applyBorder="1"/>
    <xf numFmtId="9" fontId="10" fillId="3" borderId="50" xfId="0" applyNumberFormat="1" applyFont="1" applyFill="1" applyBorder="1"/>
    <xf numFmtId="9" fontId="10" fillId="3" borderId="16" xfId="0" applyNumberFormat="1" applyFont="1" applyFill="1" applyBorder="1"/>
    <xf numFmtId="9" fontId="10" fillId="3" borderId="7" xfId="0" applyNumberFormat="1" applyFont="1" applyFill="1" applyBorder="1"/>
    <xf numFmtId="9" fontId="10" fillId="3" borderId="2" xfId="0" applyNumberFormat="1" applyFont="1" applyFill="1" applyBorder="1"/>
    <xf numFmtId="0" fontId="0" fillId="3" borderId="2" xfId="0" applyFill="1" applyBorder="1"/>
    <xf numFmtId="1" fontId="7" fillId="16" borderId="2" xfId="0" applyNumberFormat="1" applyFont="1" applyFill="1" applyBorder="1" applyAlignment="1">
      <alignment horizontal="center" vertical="center"/>
    </xf>
    <xf numFmtId="1" fontId="7" fillId="16" borderId="20" xfId="0" applyNumberFormat="1" applyFont="1" applyFill="1" applyBorder="1" applyAlignment="1">
      <alignment horizontal="center" vertical="center"/>
    </xf>
    <xf numFmtId="1" fontId="7" fillId="16" borderId="1" xfId="0" applyNumberFormat="1" applyFont="1" applyFill="1" applyBorder="1" applyAlignment="1">
      <alignment horizontal="center" vertical="center"/>
    </xf>
    <xf numFmtId="9" fontId="7" fillId="16" borderId="17" xfId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5" fillId="0" borderId="0" xfId="0" applyFont="1"/>
    <xf numFmtId="0" fontId="6" fillId="0" borderId="3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9" fontId="0" fillId="3" borderId="2" xfId="0" applyNumberFormat="1" applyFill="1" applyBorder="1" applyAlignment="1">
      <alignment horizontal="center"/>
    </xf>
    <xf numFmtId="9" fontId="23" fillId="3" borderId="11" xfId="0" applyNumberFormat="1" applyFont="1" applyFill="1" applyBorder="1" applyAlignment="1">
      <alignment horizontal="center"/>
    </xf>
    <xf numFmtId="9" fontId="23" fillId="10" borderId="11" xfId="0" applyNumberFormat="1" applyFont="1" applyFill="1" applyBorder="1" applyAlignment="1">
      <alignment horizontal="center"/>
    </xf>
    <xf numFmtId="9" fontId="23" fillId="10" borderId="17" xfId="0" applyNumberFormat="1" applyFont="1" applyFill="1" applyBorder="1" applyAlignment="1">
      <alignment horizontal="center"/>
    </xf>
    <xf numFmtId="0" fontId="6" fillId="0" borderId="26" xfId="0" applyFont="1" applyBorder="1" applyAlignment="1">
      <alignment horizontal="center" vertical="center"/>
    </xf>
    <xf numFmtId="0" fontId="14" fillId="6" borderId="1" xfId="0" applyFont="1" applyFill="1" applyBorder="1"/>
    <xf numFmtId="0" fontId="10" fillId="6" borderId="1" xfId="0" applyFont="1" applyFill="1" applyBorder="1"/>
    <xf numFmtId="164" fontId="0" fillId="0" borderId="1" xfId="0" applyNumberFormat="1" applyBorder="1"/>
    <xf numFmtId="164" fontId="0" fillId="0" borderId="55" xfId="0" applyNumberFormat="1" applyBorder="1"/>
    <xf numFmtId="0" fontId="10" fillId="6" borderId="56" xfId="0" applyFont="1" applyFill="1" applyBorder="1"/>
    <xf numFmtId="0" fontId="14" fillId="6" borderId="56" xfId="0" applyFont="1" applyFill="1" applyBorder="1"/>
    <xf numFmtId="164" fontId="0" fillId="0" borderId="56" xfId="0" applyNumberFormat="1" applyBorder="1"/>
    <xf numFmtId="164" fontId="0" fillId="0" borderId="57" xfId="0" applyNumberFormat="1" applyBorder="1"/>
    <xf numFmtId="0" fontId="14" fillId="6" borderId="16" xfId="0" applyFont="1" applyFill="1" applyBorder="1"/>
    <xf numFmtId="164" fontId="0" fillId="0" borderId="7" xfId="0" applyNumberFormat="1" applyBorder="1"/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/>
    </xf>
    <xf numFmtId="9" fontId="23" fillId="3" borderId="60" xfId="0" applyNumberFormat="1" applyFont="1" applyFill="1" applyBorder="1" applyAlignment="1">
      <alignment horizontal="center"/>
    </xf>
    <xf numFmtId="0" fontId="22" fillId="10" borderId="19" xfId="0" applyFont="1" applyFill="1" applyBorder="1" applyAlignment="1">
      <alignment horizontal="center" vertical="center"/>
    </xf>
    <xf numFmtId="9" fontId="22" fillId="10" borderId="9" xfId="1" applyFont="1" applyFill="1" applyBorder="1" applyAlignment="1">
      <alignment horizontal="center" vertical="center"/>
    </xf>
    <xf numFmtId="0" fontId="22" fillId="10" borderId="61" xfId="0" applyFont="1" applyFill="1" applyBorder="1" applyAlignment="1">
      <alignment horizontal="center" vertical="center"/>
    </xf>
    <xf numFmtId="9" fontId="22" fillId="10" borderId="50" xfId="1" applyFont="1" applyFill="1" applyBorder="1" applyAlignment="1">
      <alignment horizontal="center" vertical="center"/>
    </xf>
    <xf numFmtId="0" fontId="21" fillId="3" borderId="19" xfId="0" applyFont="1" applyFill="1" applyBorder="1" applyAlignment="1">
      <alignment horizontal="center" vertical="center"/>
    </xf>
    <xf numFmtId="9" fontId="21" fillId="3" borderId="9" xfId="1" applyFont="1" applyFill="1" applyBorder="1" applyAlignment="1">
      <alignment horizontal="center" vertical="center"/>
    </xf>
    <xf numFmtId="0" fontId="21" fillId="3" borderId="61" xfId="0" applyFont="1" applyFill="1" applyBorder="1" applyAlignment="1">
      <alignment horizontal="center" vertical="center"/>
    </xf>
    <xf numFmtId="9" fontId="21" fillId="3" borderId="50" xfId="1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8" fillId="3" borderId="63" xfId="0" applyFont="1" applyFill="1" applyBorder="1" applyAlignment="1">
      <alignment horizontal="center" vertical="center" wrapText="1"/>
    </xf>
    <xf numFmtId="0" fontId="14" fillId="6" borderId="27" xfId="0" applyFont="1" applyFill="1" applyBorder="1"/>
    <xf numFmtId="1" fontId="16" fillId="3" borderId="6" xfId="0" applyNumberFormat="1" applyFont="1" applyFill="1" applyBorder="1" applyAlignment="1">
      <alignment horizontal="center" vertical="center"/>
    </xf>
    <xf numFmtId="164" fontId="0" fillId="0" borderId="7" xfId="0" applyNumberFormat="1" applyBorder="1" applyProtection="1">
      <protection locked="0"/>
    </xf>
    <xf numFmtId="0" fontId="0" fillId="0" borderId="0" xfId="0" applyProtection="1">
      <protection locked="0"/>
    </xf>
    <xf numFmtId="0" fontId="7" fillId="2" borderId="1" xfId="0" applyFont="1" applyFill="1" applyBorder="1" applyAlignment="1" applyProtection="1">
      <alignment vertical="center"/>
      <protection locked="0"/>
    </xf>
    <xf numFmtId="0" fontId="14" fillId="6" borderId="19" xfId="0" applyFont="1" applyFill="1" applyBorder="1"/>
    <xf numFmtId="0" fontId="14" fillId="6" borderId="61" xfId="0" applyFont="1" applyFill="1" applyBorder="1"/>
    <xf numFmtId="0" fontId="16" fillId="3" borderId="47" xfId="0" applyFont="1" applyFill="1" applyBorder="1" applyAlignment="1">
      <alignment horizontal="center" vertical="center"/>
    </xf>
    <xf numFmtId="0" fontId="16" fillId="3" borderId="67" xfId="0" applyFont="1" applyFill="1" applyBorder="1" applyAlignment="1">
      <alignment horizontal="center" vertical="center"/>
    </xf>
    <xf numFmtId="164" fontId="0" fillId="0" borderId="38" xfId="0" applyNumberFormat="1" applyBorder="1"/>
    <xf numFmtId="164" fontId="0" fillId="3" borderId="2" xfId="0" applyNumberFormat="1" applyFill="1" applyBorder="1"/>
    <xf numFmtId="9" fontId="0" fillId="4" borderId="61" xfId="0" applyNumberFormat="1" applyFill="1" applyBorder="1"/>
    <xf numFmtId="0" fontId="10" fillId="6" borderId="65" xfId="0" applyFont="1" applyFill="1" applyBorder="1" applyAlignment="1">
      <alignment horizontal="center"/>
    </xf>
    <xf numFmtId="0" fontId="10" fillId="6" borderId="17" xfId="0" applyFont="1" applyFill="1" applyBorder="1" applyAlignment="1">
      <alignment horizontal="center"/>
    </xf>
    <xf numFmtId="0" fontId="10" fillId="6" borderId="18" xfId="0" applyFont="1" applyFill="1" applyBorder="1"/>
    <xf numFmtId="0" fontId="6" fillId="15" borderId="6" xfId="0" applyFont="1" applyFill="1" applyBorder="1" applyAlignment="1">
      <alignment horizontal="center" vertical="center"/>
    </xf>
    <xf numFmtId="164" fontId="23" fillId="0" borderId="7" xfId="0" applyNumberFormat="1" applyFont="1" applyBorder="1" applyAlignment="1">
      <alignment horizontal="center"/>
    </xf>
    <xf numFmtId="0" fontId="14" fillId="6" borderId="16" xfId="0" applyFont="1" applyFill="1" applyBorder="1" applyProtection="1">
      <protection locked="0"/>
    </xf>
    <xf numFmtId="0" fontId="6" fillId="6" borderId="6" xfId="0" applyFont="1" applyFill="1" applyBorder="1" applyAlignment="1">
      <alignment horizontal="center" vertical="center"/>
    </xf>
    <xf numFmtId="0" fontId="27" fillId="0" borderId="0" xfId="0" applyFont="1"/>
    <xf numFmtId="0" fontId="10" fillId="8" borderId="69" xfId="0" applyFont="1" applyFill="1" applyBorder="1" applyAlignment="1" applyProtection="1">
      <alignment horizontal="center" vertical="center"/>
      <protection locked="0"/>
    </xf>
    <xf numFmtId="164" fontId="0" fillId="0" borderId="6" xfId="0" applyNumberFormat="1" applyBorder="1" applyProtection="1">
      <protection locked="0"/>
    </xf>
    <xf numFmtId="164" fontId="0" fillId="0" borderId="2" xfId="0" applyNumberFormat="1" applyBorder="1" applyProtection="1">
      <protection locked="0"/>
    </xf>
    <xf numFmtId="164" fontId="0" fillId="0" borderId="20" xfId="0" applyNumberFormat="1" applyBorder="1" applyProtection="1">
      <protection locked="0"/>
    </xf>
    <xf numFmtId="164" fontId="0" fillId="0" borderId="13" xfId="0" applyNumberFormat="1" applyBorder="1" applyProtection="1">
      <protection locked="0"/>
    </xf>
    <xf numFmtId="164" fontId="0" fillId="0" borderId="14" xfId="0" applyNumberFormat="1" applyBorder="1" applyProtection="1">
      <protection locked="0"/>
    </xf>
    <xf numFmtId="164" fontId="0" fillId="0" borderId="15" xfId="0" applyNumberFormat="1" applyBorder="1" applyProtection="1">
      <protection locked="0"/>
    </xf>
    <xf numFmtId="0" fontId="16" fillId="13" borderId="0" xfId="0" applyFont="1" applyFill="1" applyAlignment="1">
      <alignment vertical="center" wrapText="1"/>
    </xf>
    <xf numFmtId="0" fontId="25" fillId="12" borderId="26" xfId="0" applyFont="1" applyFill="1" applyBorder="1" applyAlignment="1">
      <alignment horizontal="center"/>
    </xf>
    <xf numFmtId="0" fontId="10" fillId="16" borderId="0" xfId="0" applyFont="1" applyFill="1" applyAlignment="1">
      <alignment horizontal="center" vertical="center"/>
    </xf>
    <xf numFmtId="0" fontId="10" fillId="16" borderId="12" xfId="0" applyFont="1" applyFill="1" applyBorder="1" applyAlignment="1">
      <alignment horizontal="center" vertical="center"/>
    </xf>
    <xf numFmtId="0" fontId="10" fillId="17" borderId="12" xfId="0" applyFont="1" applyFill="1" applyBorder="1" applyAlignment="1">
      <alignment horizontal="center" vertical="center"/>
    </xf>
    <xf numFmtId="0" fontId="0" fillId="18" borderId="57" xfId="0" applyFill="1" applyBorder="1"/>
    <xf numFmtId="0" fontId="0" fillId="18" borderId="78" xfId="0" applyFill="1" applyBorder="1"/>
    <xf numFmtId="0" fontId="0" fillId="17" borderId="79" xfId="0" applyFill="1" applyBorder="1"/>
    <xf numFmtId="0" fontId="0" fillId="17" borderId="80" xfId="0" applyFill="1" applyBorder="1"/>
    <xf numFmtId="0" fontId="0" fillId="18" borderId="79" xfId="0" applyFill="1" applyBorder="1"/>
    <xf numFmtId="0" fontId="0" fillId="18" borderId="80" xfId="0" applyFill="1" applyBorder="1"/>
    <xf numFmtId="0" fontId="0" fillId="2" borderId="79" xfId="0" applyFill="1" applyBorder="1"/>
    <xf numFmtId="0" fontId="0" fillId="2" borderId="80" xfId="0" applyFill="1" applyBorder="1"/>
    <xf numFmtId="0" fontId="0" fillId="0" borderId="9" xfId="0" applyBorder="1"/>
    <xf numFmtId="0" fontId="4" fillId="2" borderId="16" xfId="0" applyFont="1" applyFill="1" applyBorder="1" applyAlignment="1">
      <alignment vertical="center"/>
    </xf>
    <xf numFmtId="0" fontId="0" fillId="4" borderId="1" xfId="0" applyFill="1" applyBorder="1"/>
    <xf numFmtId="0" fontId="10" fillId="16" borderId="50" xfId="0" applyFont="1" applyFill="1" applyBorder="1" applyAlignment="1">
      <alignment horizontal="center" vertical="center"/>
    </xf>
    <xf numFmtId="0" fontId="10" fillId="16" borderId="7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vertical="center"/>
    </xf>
    <xf numFmtId="0" fontId="4" fillId="2" borderId="17" xfId="0" applyFont="1" applyFill="1" applyBorder="1" applyAlignment="1">
      <alignment vertical="center"/>
    </xf>
    <xf numFmtId="0" fontId="0" fillId="4" borderId="19" xfId="0" applyFill="1" applyBorder="1"/>
    <xf numFmtId="0" fontId="23" fillId="12" borderId="1" xfId="0" applyFont="1" applyFill="1" applyBorder="1" applyAlignment="1">
      <alignment horizontal="center" vertical="center" wrapText="1"/>
    </xf>
    <xf numFmtId="0" fontId="23" fillId="12" borderId="16" xfId="0" applyFont="1" applyFill="1" applyBorder="1" applyAlignment="1">
      <alignment horizontal="center" vertical="center" wrapText="1"/>
    </xf>
    <xf numFmtId="0" fontId="16" fillId="13" borderId="0" xfId="0" applyFont="1" applyFill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4" fillId="6" borderId="2" xfId="0" applyFont="1" applyFill="1" applyBorder="1" applyAlignment="1">
      <alignment horizontal="center"/>
    </xf>
    <xf numFmtId="0" fontId="14" fillId="6" borderId="20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vertical="center" wrapText="1"/>
    </xf>
    <xf numFmtId="0" fontId="8" fillId="3" borderId="63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/>
    </xf>
    <xf numFmtId="0" fontId="10" fillId="6" borderId="16" xfId="0" applyFont="1" applyFill="1" applyBorder="1" applyAlignment="1">
      <alignment horizontal="center"/>
    </xf>
    <xf numFmtId="0" fontId="7" fillId="3" borderId="49" xfId="0" applyFont="1" applyFill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/>
    </xf>
    <xf numFmtId="9" fontId="7" fillId="3" borderId="59" xfId="1" applyFont="1" applyFill="1" applyBorder="1" applyAlignment="1">
      <alignment horizontal="center" vertical="center"/>
    </xf>
    <xf numFmtId="9" fontId="7" fillId="3" borderId="25" xfId="1" applyFont="1" applyFill="1" applyBorder="1" applyAlignment="1">
      <alignment horizontal="center" vertical="center"/>
    </xf>
    <xf numFmtId="0" fontId="14" fillId="6" borderId="17" xfId="0" applyFont="1" applyFill="1" applyBorder="1" applyAlignment="1">
      <alignment horizontal="center"/>
    </xf>
    <xf numFmtId="9" fontId="0" fillId="3" borderId="2" xfId="0" applyNumberFormat="1" applyFill="1" applyBorder="1" applyAlignment="1">
      <alignment horizontal="center"/>
    </xf>
    <xf numFmtId="9" fontId="0" fillId="3" borderId="49" xfId="0" applyNumberFormat="1" applyFill="1" applyBorder="1" applyAlignment="1">
      <alignment horizontal="center"/>
    </xf>
    <xf numFmtId="9" fontId="0" fillId="3" borderId="34" xfId="0" applyNumberFormat="1" applyFill="1" applyBorder="1" applyAlignment="1">
      <alignment horizontal="center"/>
    </xf>
    <xf numFmtId="9" fontId="0" fillId="3" borderId="51" xfId="0" applyNumberFormat="1" applyFill="1" applyBorder="1" applyAlignment="1">
      <alignment horizontal="center"/>
    </xf>
    <xf numFmtId="0" fontId="19" fillId="0" borderId="1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164" fontId="10" fillId="3" borderId="3" xfId="0" applyNumberFormat="1" applyFont="1" applyFill="1" applyBorder="1" applyAlignment="1">
      <alignment horizontal="center"/>
    </xf>
    <xf numFmtId="164" fontId="10" fillId="3" borderId="4" xfId="0" applyNumberFormat="1" applyFont="1" applyFill="1" applyBorder="1" applyAlignment="1">
      <alignment horizontal="center"/>
    </xf>
    <xf numFmtId="0" fontId="7" fillId="3" borderId="59" xfId="1" applyNumberFormat="1" applyFont="1" applyFill="1" applyBorder="1" applyAlignment="1">
      <alignment horizontal="center" vertical="center"/>
    </xf>
    <xf numFmtId="0" fontId="7" fillId="3" borderId="25" xfId="1" applyNumberFormat="1" applyFont="1" applyFill="1" applyBorder="1" applyAlignment="1">
      <alignment horizontal="center" vertical="center"/>
    </xf>
    <xf numFmtId="9" fontId="10" fillId="7" borderId="57" xfId="0" applyNumberFormat="1" applyFont="1" applyFill="1" applyBorder="1" applyAlignment="1">
      <alignment horizontal="center" vertical="center" wrapText="1"/>
    </xf>
    <xf numFmtId="9" fontId="10" fillId="7" borderId="0" xfId="0" applyNumberFormat="1" applyFont="1" applyFill="1" applyAlignment="1">
      <alignment horizontal="center" vertical="center" wrapText="1"/>
    </xf>
    <xf numFmtId="0" fontId="20" fillId="3" borderId="69" xfId="0" applyFont="1" applyFill="1" applyBorder="1" applyAlignment="1">
      <alignment horizontal="center" vertical="center"/>
    </xf>
    <xf numFmtId="0" fontId="20" fillId="3" borderId="68" xfId="0" applyFont="1" applyFill="1" applyBorder="1" applyAlignment="1">
      <alignment horizontal="center" vertical="center"/>
    </xf>
    <xf numFmtId="0" fontId="20" fillId="3" borderId="74" xfId="0" applyFont="1" applyFill="1" applyBorder="1" applyAlignment="1">
      <alignment horizontal="center" vertical="center"/>
    </xf>
    <xf numFmtId="0" fontId="20" fillId="3" borderId="72" xfId="0" applyFont="1" applyFill="1" applyBorder="1" applyAlignment="1">
      <alignment horizontal="center" vertical="center"/>
    </xf>
    <xf numFmtId="0" fontId="7" fillId="10" borderId="31" xfId="0" applyFont="1" applyFill="1" applyBorder="1" applyAlignment="1">
      <alignment horizontal="center" vertical="center"/>
    </xf>
    <xf numFmtId="0" fontId="7" fillId="10" borderId="32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/>
    </xf>
    <xf numFmtId="9" fontId="7" fillId="10" borderId="14" xfId="1" applyFont="1" applyFill="1" applyBorder="1" applyAlignment="1">
      <alignment horizontal="center" vertical="center"/>
    </xf>
    <xf numFmtId="9" fontId="7" fillId="10" borderId="15" xfId="1" applyFont="1" applyFill="1" applyBorder="1" applyAlignment="1">
      <alignment horizontal="center" vertical="center"/>
    </xf>
    <xf numFmtId="9" fontId="7" fillId="10" borderId="13" xfId="1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9" fontId="7" fillId="3" borderId="14" xfId="1" applyFont="1" applyFill="1" applyBorder="1" applyAlignment="1">
      <alignment horizontal="center" vertical="center"/>
    </xf>
    <xf numFmtId="9" fontId="7" fillId="3" borderId="15" xfId="1" applyFont="1" applyFill="1" applyBorder="1" applyAlignment="1">
      <alignment horizontal="center" vertical="center"/>
    </xf>
    <xf numFmtId="9" fontId="7" fillId="3" borderId="13" xfId="1" applyFont="1" applyFill="1" applyBorder="1" applyAlignment="1">
      <alignment horizontal="center" vertical="center"/>
    </xf>
    <xf numFmtId="2" fontId="10" fillId="3" borderId="2" xfId="0" applyNumberFormat="1" applyFont="1" applyFill="1" applyBorder="1" applyAlignment="1">
      <alignment horizontal="center"/>
    </xf>
    <xf numFmtId="9" fontId="7" fillId="3" borderId="73" xfId="1" applyFont="1" applyFill="1" applyBorder="1" applyAlignment="1">
      <alignment horizontal="center" vertical="center"/>
    </xf>
    <xf numFmtId="9" fontId="7" fillId="3" borderId="29" xfId="1" applyFont="1" applyFill="1" applyBorder="1" applyAlignment="1">
      <alignment horizontal="center" vertical="center"/>
    </xf>
    <xf numFmtId="0" fontId="8" fillId="3" borderId="66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9" fontId="23" fillId="10" borderId="12" xfId="0" applyNumberFormat="1" applyFont="1" applyFill="1" applyBorder="1" applyAlignment="1">
      <alignment horizontal="center"/>
    </xf>
    <xf numFmtId="9" fontId="23" fillId="10" borderId="0" xfId="0" applyNumberFormat="1" applyFont="1" applyFill="1" applyAlignment="1">
      <alignment horizontal="center"/>
    </xf>
    <xf numFmtId="9" fontId="23" fillId="10" borderId="60" xfId="0" applyNumberFormat="1" applyFont="1" applyFill="1" applyBorder="1" applyAlignment="1">
      <alignment horizontal="center"/>
    </xf>
    <xf numFmtId="9" fontId="23" fillId="3" borderId="70" xfId="0" applyNumberFormat="1" applyFont="1" applyFill="1" applyBorder="1" applyAlignment="1">
      <alignment horizontal="center"/>
    </xf>
    <xf numFmtId="9" fontId="23" fillId="3" borderId="71" xfId="0" applyNumberFormat="1" applyFont="1" applyFill="1" applyBorder="1" applyAlignment="1">
      <alignment horizontal="center"/>
    </xf>
    <xf numFmtId="9" fontId="23" fillId="3" borderId="72" xfId="0" applyNumberFormat="1" applyFont="1" applyFill="1" applyBorder="1" applyAlignment="1">
      <alignment horizontal="center"/>
    </xf>
    <xf numFmtId="165" fontId="7" fillId="3" borderId="14" xfId="1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10" borderId="49" xfId="0" applyFont="1" applyFill="1" applyBorder="1" applyAlignment="1">
      <alignment horizontal="center" vertical="center"/>
    </xf>
    <xf numFmtId="0" fontId="7" fillId="10" borderId="51" xfId="0" applyFont="1" applyFill="1" applyBorder="1" applyAlignment="1">
      <alignment horizontal="center" vertical="center"/>
    </xf>
    <xf numFmtId="9" fontId="7" fillId="10" borderId="59" xfId="1" applyFont="1" applyFill="1" applyBorder="1" applyAlignment="1">
      <alignment horizontal="center" vertical="center"/>
    </xf>
    <xf numFmtId="9" fontId="7" fillId="10" borderId="25" xfId="1" applyFont="1" applyFill="1" applyBorder="1" applyAlignment="1">
      <alignment horizontal="center" vertical="center"/>
    </xf>
    <xf numFmtId="9" fontId="7" fillId="3" borderId="1" xfId="1" applyFont="1" applyFill="1" applyBorder="1" applyAlignment="1">
      <alignment horizontal="center" vertical="center"/>
    </xf>
    <xf numFmtId="9" fontId="7" fillId="3" borderId="16" xfId="1" applyFont="1" applyFill="1" applyBorder="1" applyAlignment="1">
      <alignment horizontal="center" vertical="center"/>
    </xf>
    <xf numFmtId="9" fontId="23" fillId="3" borderId="55" xfId="0" applyNumberFormat="1" applyFont="1" applyFill="1" applyBorder="1" applyAlignment="1">
      <alignment horizontal="center"/>
    </xf>
    <xf numFmtId="9" fontId="23" fillId="3" borderId="58" xfId="0" applyNumberFormat="1" applyFont="1" applyFill="1" applyBorder="1" applyAlignment="1">
      <alignment horizontal="center"/>
    </xf>
    <xf numFmtId="9" fontId="23" fillId="3" borderId="41" xfId="0" applyNumberFormat="1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4" fillId="6" borderId="16" xfId="0" applyFont="1" applyFill="1" applyBorder="1" applyAlignment="1">
      <alignment horizontal="center"/>
    </xf>
    <xf numFmtId="9" fontId="23" fillId="10" borderId="9" xfId="0" applyNumberFormat="1" applyFont="1" applyFill="1" applyBorder="1" applyAlignment="1">
      <alignment horizontal="center"/>
    </xf>
    <xf numFmtId="9" fontId="23" fillId="10" borderId="26" xfId="0" applyNumberFormat="1" applyFont="1" applyFill="1" applyBorder="1" applyAlignment="1">
      <alignment horizontal="center"/>
    </xf>
    <xf numFmtId="9" fontId="23" fillId="10" borderId="50" xfId="0" applyNumberFormat="1" applyFont="1" applyFill="1" applyBorder="1" applyAlignment="1">
      <alignment horizontal="center"/>
    </xf>
    <xf numFmtId="0" fontId="16" fillId="13" borderId="12" xfId="0" applyFont="1" applyFill="1" applyBorder="1" applyAlignment="1">
      <alignment horizontal="center" vertical="center" wrapText="1"/>
    </xf>
    <xf numFmtId="0" fontId="16" fillId="13" borderId="9" xfId="0" applyFont="1" applyFill="1" applyBorder="1" applyAlignment="1">
      <alignment horizontal="center" vertical="center" wrapText="1"/>
    </xf>
    <xf numFmtId="0" fontId="28" fillId="16" borderId="44" xfId="0" applyFont="1" applyFill="1" applyBorder="1" applyAlignment="1">
      <alignment horizontal="center" vertical="center"/>
    </xf>
    <xf numFmtId="0" fontId="28" fillId="16" borderId="45" xfId="0" applyFont="1" applyFill="1" applyBorder="1" applyAlignment="1">
      <alignment horizontal="center" vertical="center"/>
    </xf>
    <xf numFmtId="0" fontId="28" fillId="16" borderId="64" xfId="0" applyFont="1" applyFill="1" applyBorder="1" applyAlignment="1">
      <alignment horizontal="center" vertical="center"/>
    </xf>
    <xf numFmtId="0" fontId="28" fillId="16" borderId="75" xfId="0" applyFont="1" applyFill="1" applyBorder="1" applyAlignment="1">
      <alignment horizontal="center" vertical="center"/>
    </xf>
    <xf numFmtId="0" fontId="28" fillId="16" borderId="76" xfId="0" applyFont="1" applyFill="1" applyBorder="1" applyAlignment="1">
      <alignment horizontal="center" vertical="center"/>
    </xf>
    <xf numFmtId="0" fontId="28" fillId="16" borderId="77" xfId="0" applyFont="1" applyFill="1" applyBorder="1" applyAlignment="1">
      <alignment horizontal="center" vertical="center"/>
    </xf>
    <xf numFmtId="0" fontId="28" fillId="16" borderId="43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24" fillId="6" borderId="2" xfId="0" applyFont="1" applyFill="1" applyBorder="1" applyAlignment="1">
      <alignment horizontal="center" vertical="center"/>
    </xf>
    <xf numFmtId="164" fontId="0" fillId="0" borderId="62" xfId="0" applyNumberFormat="1" applyBorder="1" applyAlignment="1">
      <alignment horizontal="center"/>
    </xf>
    <xf numFmtId="0" fontId="7" fillId="3" borderId="61" xfId="0" applyFont="1" applyFill="1" applyBorder="1" applyAlignment="1">
      <alignment horizontal="center" vertical="center" wrapText="1"/>
    </xf>
    <xf numFmtId="0" fontId="7" fillId="3" borderId="60" xfId="0" applyFont="1" applyFill="1" applyBorder="1" applyAlignment="1">
      <alignment horizontal="center" vertical="center" wrapText="1"/>
    </xf>
    <xf numFmtId="0" fontId="7" fillId="3" borderId="50" xfId="0" applyFont="1" applyFill="1" applyBorder="1" applyAlignment="1">
      <alignment horizontal="center" vertical="center" wrapText="1"/>
    </xf>
    <xf numFmtId="0" fontId="27" fillId="4" borderId="17" xfId="0" applyFont="1" applyFill="1" applyBorder="1" applyAlignment="1">
      <alignment horizontal="center"/>
    </xf>
    <xf numFmtId="0" fontId="27" fillId="4" borderId="11" xfId="0" applyFont="1" applyFill="1" applyBorder="1" applyAlignment="1">
      <alignment horizontal="center"/>
    </xf>
    <xf numFmtId="0" fontId="27" fillId="4" borderId="7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65" fontId="7" fillId="16" borderId="52" xfId="1" applyNumberFormat="1" applyFont="1" applyFill="1" applyBorder="1" applyAlignment="1">
      <alignment horizontal="center" vertical="center"/>
    </xf>
    <xf numFmtId="165" fontId="7" fillId="16" borderId="53" xfId="1" applyNumberFormat="1" applyFont="1" applyFill="1" applyBorder="1" applyAlignment="1">
      <alignment horizontal="center" vertical="center"/>
    </xf>
    <xf numFmtId="165" fontId="7" fillId="16" borderId="54" xfId="1" applyNumberFormat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1" fontId="7" fillId="5" borderId="2" xfId="0" applyNumberFormat="1" applyFont="1" applyFill="1" applyBorder="1" applyAlignment="1">
      <alignment horizontal="center" vertical="center"/>
    </xf>
    <xf numFmtId="9" fontId="7" fillId="5" borderId="2" xfId="1" applyFont="1" applyFill="1" applyBorder="1" applyAlignment="1">
      <alignment horizontal="center" vertical="center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0" fontId="6" fillId="0" borderId="35" xfId="0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16" fillId="3" borderId="47" xfId="0" applyFont="1" applyFill="1" applyBorder="1" applyAlignment="1">
      <alignment horizontal="center" vertical="center" wrapText="1"/>
    </xf>
    <xf numFmtId="0" fontId="16" fillId="3" borderId="48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9" fontId="23" fillId="3" borderId="11" xfId="0" applyNumberFormat="1" applyFont="1" applyFill="1" applyBorder="1" applyAlignment="1">
      <alignment horizont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9" fontId="23" fillId="10" borderId="11" xfId="0" applyNumberFormat="1" applyFont="1" applyFill="1" applyBorder="1" applyAlignment="1">
      <alignment horizontal="center"/>
    </xf>
    <xf numFmtId="9" fontId="23" fillId="10" borderId="17" xfId="0" applyNumberFormat="1" applyFont="1" applyFill="1" applyBorder="1" applyAlignment="1">
      <alignment horizontal="center"/>
    </xf>
    <xf numFmtId="0" fontId="7" fillId="10" borderId="15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2" fillId="0" borderId="30" xfId="0" applyFont="1" applyBorder="1" applyAlignment="1" applyProtection="1">
      <alignment horizontal="center" wrapText="1"/>
      <protection locked="0"/>
    </xf>
    <xf numFmtId="0" fontId="2" fillId="0" borderId="35" xfId="0" applyFont="1" applyBorder="1" applyAlignment="1" applyProtection="1">
      <alignment horizontal="center" wrapText="1"/>
      <protection locked="0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" fillId="0" borderId="57" xfId="0" applyFont="1" applyBorder="1" applyAlignment="1" applyProtection="1">
      <alignment horizontal="center" wrapText="1"/>
      <protection locked="0"/>
    </xf>
    <xf numFmtId="0" fontId="2" fillId="0" borderId="26" xfId="0" applyFont="1" applyBorder="1" applyAlignment="1" applyProtection="1">
      <alignment horizontal="center" wrapText="1"/>
      <protection locked="0"/>
    </xf>
  </cellXfs>
  <cellStyles count="2">
    <cellStyle name="Normal" xfId="0" builtinId="0"/>
    <cellStyle name="Porcentaje" xfId="1" builtinId="5"/>
  </cellStyles>
  <dxfs count="386"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79998168889431442"/>
        </patternFill>
      </fill>
    </dxf>
    <dxf>
      <fill>
        <patternFill>
          <bgColor rgb="FFFFD54F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FFD54F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FFD54F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2" tint="-9.9948118533890809E-2"/>
      </font>
    </dxf>
    <dxf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/>
        <right/>
        <top style="thin">
          <color theme="8" tint="0.39997558519241921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/>
        <right/>
        <top style="thin">
          <color theme="8" tint="0.39997558519241921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/>
        <right/>
        <top style="thin">
          <color theme="8" tint="0.39997558519241921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Estilo de tabla 1" pivot="0" count="0" xr9:uid="{E4AA2D68-F79B-4C15-AD73-D8B0FC81426E}"/>
  </tableStyles>
  <colors>
    <mruColors>
      <color rgb="FFFFEB9C"/>
      <color rgb="FFFFC7CE"/>
      <color rgb="FFC6EFCE"/>
      <color rgb="FFFFEBC4"/>
      <color rgb="FFFF99CC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35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bastián Anto Latorre Montero" id="{1E36ED2A-251B-4E55-B912-C68B268EB38C}" userId="S::sslm07@educastillalamancha.es::b9743352-6904-4377-a54f-1d7bb10dcaed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E8EE1-C8E5-431D-A01F-E305A4E5A520}" name="UNIDADES1EVA" displayName="UNIDADES1EVA" ref="J48:M64" totalsRowShown="0" headerRowDxfId="385" dataDxfId="384" tableBorderDxfId="383">
  <autoFilter ref="J48:M64" xr:uid="{D58E8EE1-C8E5-431D-A01F-E305A4E5A520}"/>
  <tableColumns count="4">
    <tableColumn id="1" xr3:uid="{6C267258-D923-4F58-890C-7B507226C5FC}" name="Nº" dataDxfId="382"/>
    <tableColumn id="2" xr3:uid="{E0FD6CCF-7C1F-4151-8BEA-2AC07789C912}" name="UNIDADES 1ª" dataDxfId="381">
      <calculatedColumnFormula array="1">IFERROR(
  INDEX(Unidades[UNIDADES],
    SMALL(
        IF(Unidades[EVALUACIÓN]="1ª", ROW(Unidades[EVALUACIÓN])-ROW(INDEX(Unidades[EVALUACIÓN],1,1))+1),
        ROW(A1)
    )
  ),
"")</calculatedColumnFormula>
    </tableColumn>
    <tableColumn id="3" xr3:uid="{00F2A29C-2523-4018-8CA3-03385BCD4276}" name="EVALUACIÓN" dataDxfId="380"/>
    <tableColumn id="4" xr3:uid="{44EBAD55-8BFD-4D6C-89F9-D908C7359F42}" name="HORAS" dataDxfId="37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3D61D9-60C3-4AFA-A6BD-CFE40088F1B2}" name="Unidades" displayName="Unidades" ref="I4:K20" totalsRowShown="0" headerRowBorderDxfId="378" tableBorderDxfId="377" totalsRowBorderDxfId="376">
  <autoFilter ref="I4:K20" xr:uid="{D63D61D9-60C3-4AFA-A6BD-CFE40088F1B2}"/>
  <tableColumns count="3">
    <tableColumn id="1" xr3:uid="{B23AE0FD-E38B-4545-B9D3-064C0B03C9D3}" name="Nº" dataDxfId="375"/>
    <tableColumn id="2" xr3:uid="{72C979F6-65A1-4B7C-A6BC-DB5FD3D7C7CA}" name="UNIDADES" dataDxfId="374"/>
    <tableColumn id="3" xr3:uid="{39BC33E3-F4AD-42A2-9861-EE54AE29CA55}" name="EVALUACIÓN" dataDxfId="37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A8D26C-870C-462C-BA1C-39F0B6DB664F}" name="UNIDADES2EVA" displayName="UNIDADES2EVA" ref="J67:M83" totalsRowShown="0" headerRowDxfId="372" dataDxfId="371" tableBorderDxfId="370">
  <autoFilter ref="J67:M83" xr:uid="{C2A8D26C-870C-462C-BA1C-39F0B6DB664F}"/>
  <tableColumns count="4">
    <tableColumn id="1" xr3:uid="{F7421767-0B5E-4E2E-97BF-43F6B257C959}" name="Nº" dataDxfId="369"/>
    <tableColumn id="2" xr3:uid="{63EF6CAA-F931-4F4A-A0A8-7E5F372E60DD}" name="UNIDADES 2ª" dataDxfId="368">
      <calculatedColumnFormula array="1">IFERROR(
  INDEX(Unidades[UNIDADES],
    SMALL(
        IF(Unidades[EVALUACIÓN]="2ª", ROW(Unidades[EVALUACIÓN])-ROW(INDEX(Unidades[EVALUACIÓN],1,1))+1),
        ROW(A1)
    )
  ),
"")</calculatedColumnFormula>
    </tableColumn>
    <tableColumn id="3" xr3:uid="{77F500A3-D7AC-4847-A4FA-45496BDB2703}" name="EVALUACIÓN" dataDxfId="367"/>
    <tableColumn id="4" xr3:uid="{D0F2EBEE-2477-46D0-BA8D-377ABED59513}" name="HORAS" dataDxfId="36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087D5E-96DC-426B-BCD6-FF422ADF357C}" name="UNIDADES3EVA" displayName="UNIDADES3EVA" ref="J87:M103" totalsRowShown="0" headerRowDxfId="365" dataDxfId="364" tableBorderDxfId="363">
  <autoFilter ref="J87:M103" xr:uid="{AA087D5E-96DC-426B-BCD6-FF422ADF357C}"/>
  <tableColumns count="4">
    <tableColumn id="1" xr3:uid="{1DE7036C-8050-4441-9F4C-D86F1D49337C}" name="Nº" dataDxfId="362"/>
    <tableColumn id="2" xr3:uid="{07AD6132-0185-490C-B593-15E35EDA3AF7}" name="UNIDADES 3ª" dataDxfId="361">
      <calculatedColumnFormula array="1">IFERROR(
  INDEX(Unidades[UNIDADES],
    SMALL(
        IF(Unidades[EVALUACIÓN]="3ª", ROW(Unidades[EVALUACIÓN])-ROW(INDEX(Unidades[EVALUACIÓN],1,1))+1),
        ROW(A1)
    )
  ),
"")</calculatedColumnFormula>
    </tableColumn>
    <tableColumn id="3" xr3:uid="{1B542DCE-AA1E-4B9A-957B-A85BF90DF7DA}" name="EVALUACIÓN" dataDxfId="360"/>
    <tableColumn id="4" xr3:uid="{1DBF4BE1-E77C-4E8E-A5EA-CDF0219057DB}" name="HORAS" dataDxfId="35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432125-B8AB-401F-8FEF-A05C106CD4A4}" name="Alumnado" displayName="Alumnado" ref="A4:B41" totalsRowShown="0" headerRowDxfId="358" headerRowBorderDxfId="357" tableBorderDxfId="356" totalsRowBorderDxfId="355">
  <autoFilter ref="A4:B41" xr:uid="{73432125-B8AB-401F-8FEF-A05C106CD4A4}"/>
  <tableColumns count="2">
    <tableColumn id="1" xr3:uid="{72B5AEE8-D1B8-41C8-BB2B-3B2B8BB7360E}" name="Nº" dataDxfId="354"/>
    <tableColumn id="2" xr3:uid="{3053A825-CDF5-4DC7-A802-7E55F8ADD40F}" name="Alumnado" dataDxfId="35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B5" dT="2025-10-05T07:57:21.13" personId="{1E36ED2A-251B-4E55-B912-C68B268EB38C}" id="{213FD5F8-7C13-448D-B586-DD5568567736}">
    <text>SUMA PONDERACIONES DE LOS CRITERIOS POR UNIDAD</text>
  </threadedComment>
  <threadedComment ref="CD5" dT="2025-10-04T06:09:05.41" personId="{1E36ED2A-251B-4E55-B912-C68B268EB38C}" id="{B84F9FE7-726E-4BC6-84D5-42AA9AF7375C}">
    <text xml:space="preserve">SUMA TOTAL DE PONDERACIONES DE LOS C.R
</text>
  </threadedComment>
  <threadedComment ref="CB12" dT="2025-10-05T07:57:35.77" personId="{1E36ED2A-251B-4E55-B912-C68B268EB38C}" id="{40A747C5-A8BF-413F-BAD4-C54B3C21DB8D}">
    <text>SUMA DE LOS PESOS DE TODOS LOS CRITERIOS DE LA EVALUACION</text>
  </threadedComment>
  <threadedComment ref="CB13" dT="2025-10-04T06:08:43.63" personId="{1E36ED2A-251B-4E55-B912-C68B268EB38C}" id="{07528433-FA62-45EA-B9AA-EE9D98362E36}">
    <text>COMPROBACIÓN SUMA PESOS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B5" dT="2025-10-05T07:57:21.13" personId="{1E36ED2A-251B-4E55-B912-C68B268EB38C}" id="{0CABFBC1-80AD-40F6-94A3-D9593489106E}">
    <text>SUMA PONDERACIONES DE LOS CRITERIOS POR UNIDAD</text>
  </threadedComment>
  <threadedComment ref="CD5" dT="2025-10-04T06:09:05.41" personId="{1E36ED2A-251B-4E55-B912-C68B268EB38C}" id="{AA1D9FE1-51C0-43E2-87D7-93DCDE61BF92}">
    <text xml:space="preserve">SUMA TOTAL DE PONDERACIONES DE LOS C.R
</text>
  </threadedComment>
  <threadedComment ref="CB12" dT="2025-10-05T08:21:30.44" personId="{1E36ED2A-251B-4E55-B912-C68B268EB38C}" id="{4FE41DB7-F960-4071-9A1C-34BC93721F4A}">
    <text>SUMA PESOS EVALUACION</text>
  </threadedComment>
  <threadedComment ref="CB13" dT="2025-10-04T06:08:43.63" personId="{1E36ED2A-251B-4E55-B912-C68B268EB38C}" id="{85655EF2-D7EF-4627-B4FC-93565A0DD26D}">
    <text>COMPROBACIÓN SUMA MEDIA</text>
  </threadedComment>
  <threadedComment ref="CB15" dT="2025-10-05T08:21:41.56" personId="{1E36ED2A-251B-4E55-B912-C68B268EB38C}" id="{06FC754A-69AC-4A55-BF69-74E7140C9C94}">
    <text>SUMA PESOS ACUMULADOS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D5" dT="2025-10-04T06:09:05.41" personId="{1E36ED2A-251B-4E55-B912-C68B268EB38C}" id="{333DC222-83C7-4D4E-9A5B-E181B0CBE283}">
    <text xml:space="preserve">SUMA TOTAL DE PONDERACIONES DE LOS C.R
</text>
  </threadedComment>
  <threadedComment ref="CB13" dT="2025-10-04T06:08:43.63" personId="{1E36ED2A-251B-4E55-B912-C68B268EB38C}" id="{C3EB045F-AECC-4846-B491-3A35DE976A2F}">
    <text>COMPROBACIÓN SUMA MEDIA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R5" dT="2025-10-05T07:51:35.34" personId="{1E36ED2A-251B-4E55-B912-C68B268EB38C}" id="{09140A61-D65C-4069-BA67-04A798D3E2BC}">
    <text>SUMA DE CADA PONDERACIÓN POR UNIDAD</text>
  </threadedComment>
  <threadedComment ref="AR21" dT="2025-10-05T07:51:11.72" personId="{1E36ED2A-251B-4E55-B912-C68B268EB38C}" id="{D6800946-59BE-49E0-983C-194C8BA00CB7}">
    <text>SUMA DE TODAS LAS PONDERACIONES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B5" dT="2025-10-05T07:57:21.13" personId="{1E36ED2A-251B-4E55-B912-C68B268EB38C}" id="{0ADA6FE3-0721-44F2-A4B9-FC1DC6FC1112}">
    <text>SUMA PONDERACIONES DE LOS CRITERIOS POR UNIDAD</text>
  </threadedComment>
  <threadedComment ref="CD5" dT="2025-10-04T06:09:05.41" personId="{1E36ED2A-251B-4E55-B912-C68B268EB38C}" id="{E9168956-2817-496A-B8B2-4CCA238F866E}">
    <text xml:space="preserve">SUMA TOTAL DE PONDERACIONES DE LOS C.R
</text>
  </threadedComment>
  <threadedComment ref="CB12" dT="2025-10-05T08:21:30.44" personId="{1E36ED2A-251B-4E55-B912-C68B268EB38C}" id="{5D23303D-9986-48C9-AF46-B82845FEB530}">
    <text>SUMA PESOS EVALUACION</text>
  </threadedComment>
  <threadedComment ref="CB13" dT="2025-10-04T06:08:43.63" personId="{1E36ED2A-251B-4E55-B912-C68B268EB38C}" id="{FB5D9A89-4D4C-4EB9-8DDA-F865E5174BE0}">
    <text>COMPROBACIÓN SUMA MEDIA</text>
  </threadedComment>
  <threadedComment ref="CB15" dT="2025-10-05T08:21:41.56" personId="{1E36ED2A-251B-4E55-B912-C68B268EB38C}" id="{36D7ABF3-3864-4F36-AFDA-AAF27E2FA5F8}">
    <text>SUMA PESOS ACUMULADOS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D5" dT="2025-10-04T06:09:05.41" personId="{1E36ED2A-251B-4E55-B912-C68B268EB38C}" id="{05949128-3368-4B6A-B5B6-A2DEF3F62117}">
    <text xml:space="preserve">SUMA TOTAL DE PONDERACIONES DE LOS C.R
</text>
  </threadedComment>
  <threadedComment ref="CB13" dT="2025-10-04T06:08:43.63" personId="{1E36ED2A-251B-4E55-B912-C68B268EB38C}" id="{6F49C982-2053-4902-8269-D0A44455563C}">
    <text>COMPROBACIÓN SUMA MEDIA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40"/>
  <sheetViews>
    <sheetView workbookViewId="0">
      <selection activeCell="C4" sqref="C4"/>
    </sheetView>
  </sheetViews>
  <sheetFormatPr baseColWidth="10" defaultColWidth="11.42578125" defaultRowHeight="15" x14ac:dyDescent="0.25"/>
  <cols>
    <col min="1" max="1" width="24.42578125" style="4" customWidth="1"/>
    <col min="2" max="2" width="5.42578125" customWidth="1"/>
    <col min="3" max="7" width="6.28515625" customWidth="1"/>
    <col min="8" max="8" width="5.7109375" customWidth="1"/>
    <col min="9" max="11" width="6.42578125" customWidth="1"/>
    <col min="12" max="12" width="7.42578125" customWidth="1"/>
    <col min="13" max="17" width="5.85546875" customWidth="1"/>
    <col min="18" max="18" width="6.28515625" customWidth="1"/>
    <col min="19" max="26" width="7.28515625" customWidth="1"/>
    <col min="27" max="29" width="6.42578125" customWidth="1"/>
    <col min="30" max="30" width="7.28515625" customWidth="1"/>
    <col min="31" max="31" width="7" customWidth="1"/>
    <col min="32" max="32" width="6.42578125" customWidth="1"/>
    <col min="33" max="33" width="6.85546875" customWidth="1"/>
  </cols>
  <sheetData>
    <row r="1" spans="1:37" ht="15.75" thickBot="1" x14ac:dyDescent="0.3">
      <c r="A1" s="1"/>
    </row>
    <row r="2" spans="1:37" ht="18.75" x14ac:dyDescent="0.3">
      <c r="A2" s="2" t="s">
        <v>0</v>
      </c>
      <c r="B2" s="171" t="s">
        <v>1</v>
      </c>
      <c r="C2" s="172"/>
      <c r="D2" s="172"/>
      <c r="E2" s="172"/>
      <c r="F2" s="172"/>
      <c r="G2" s="173"/>
      <c r="H2" s="171" t="s">
        <v>2</v>
      </c>
      <c r="I2" s="172"/>
      <c r="J2" s="172"/>
      <c r="K2" s="172"/>
      <c r="L2" s="172"/>
      <c r="M2" s="173"/>
      <c r="N2" s="171" t="s">
        <v>3</v>
      </c>
      <c r="O2" s="172"/>
      <c r="P2" s="172"/>
      <c r="Q2" s="172"/>
      <c r="R2" s="172"/>
      <c r="S2" s="173"/>
      <c r="T2" s="171" t="s">
        <v>4</v>
      </c>
      <c r="U2" s="172"/>
      <c r="V2" s="172"/>
      <c r="W2" s="172"/>
      <c r="X2" s="172"/>
      <c r="Y2" s="173"/>
      <c r="Z2" s="171" t="s">
        <v>5</v>
      </c>
      <c r="AA2" s="172"/>
      <c r="AB2" s="172"/>
      <c r="AC2" s="172"/>
      <c r="AD2" s="172"/>
      <c r="AE2" s="173"/>
      <c r="AF2" s="171" t="s">
        <v>6</v>
      </c>
      <c r="AG2" s="172"/>
      <c r="AH2" s="172"/>
      <c r="AI2" s="172"/>
      <c r="AJ2" s="172"/>
      <c r="AK2" s="173"/>
    </row>
    <row r="3" spans="1:37" ht="18.75" x14ac:dyDescent="0.3">
      <c r="A3" s="3" t="str">
        <f>DATOS!A2</f>
        <v xml:space="preserve">CCGG 2º BTO </v>
      </c>
      <c r="B3" s="11" t="s">
        <v>7</v>
      </c>
      <c r="C3" s="10" t="s">
        <v>8</v>
      </c>
      <c r="D3" s="14" t="s">
        <v>9</v>
      </c>
      <c r="E3" s="10" t="s">
        <v>10</v>
      </c>
      <c r="F3" s="14" t="s">
        <v>11</v>
      </c>
      <c r="G3" s="16" t="s">
        <v>12</v>
      </c>
      <c r="H3" s="11" t="s">
        <v>13</v>
      </c>
      <c r="I3" s="10" t="s">
        <v>14</v>
      </c>
      <c r="J3" s="14" t="s">
        <v>15</v>
      </c>
      <c r="K3" s="10" t="s">
        <v>16</v>
      </c>
      <c r="L3" s="14" t="s">
        <v>17</v>
      </c>
      <c r="M3" s="16" t="s">
        <v>18</v>
      </c>
      <c r="N3" s="11" t="s">
        <v>19</v>
      </c>
      <c r="O3" s="10" t="s">
        <v>20</v>
      </c>
      <c r="P3" s="14" t="s">
        <v>21</v>
      </c>
      <c r="Q3" s="10" t="s">
        <v>22</v>
      </c>
      <c r="R3" s="14" t="s">
        <v>23</v>
      </c>
      <c r="S3" s="16" t="s">
        <v>24</v>
      </c>
      <c r="T3" s="11" t="s">
        <v>25</v>
      </c>
      <c r="U3" s="10" t="s">
        <v>26</v>
      </c>
      <c r="V3" s="14" t="s">
        <v>27</v>
      </c>
      <c r="W3" s="10" t="s">
        <v>28</v>
      </c>
      <c r="X3" s="14" t="s">
        <v>29</v>
      </c>
      <c r="Y3" s="16" t="s">
        <v>30</v>
      </c>
      <c r="Z3" s="11" t="s">
        <v>31</v>
      </c>
      <c r="AA3" s="10" t="s">
        <v>32</v>
      </c>
      <c r="AB3" s="14" t="s">
        <v>33</v>
      </c>
      <c r="AC3" s="10" t="s">
        <v>34</v>
      </c>
      <c r="AD3" s="14" t="s">
        <v>35</v>
      </c>
      <c r="AE3" s="16" t="s">
        <v>36</v>
      </c>
      <c r="AF3" s="11" t="s">
        <v>37</v>
      </c>
      <c r="AG3" s="10" t="s">
        <v>38</v>
      </c>
      <c r="AH3" s="14" t="s">
        <v>39</v>
      </c>
      <c r="AI3" s="10" t="s">
        <v>40</v>
      </c>
      <c r="AJ3" s="14" t="s">
        <v>41</v>
      </c>
      <c r="AK3" s="16" t="s">
        <v>42</v>
      </c>
    </row>
    <row r="4" spans="1:37" x14ac:dyDescent="0.25">
      <c r="A4" s="1" t="str">
        <f>DATOS!B5</f>
        <v>Garcia, Ana</v>
      </c>
      <c r="B4" s="11"/>
      <c r="C4" s="10"/>
      <c r="D4" s="14"/>
      <c r="E4" s="10"/>
      <c r="F4" s="14"/>
      <c r="G4" s="16"/>
      <c r="H4" s="11"/>
      <c r="I4" s="10"/>
      <c r="J4" s="14"/>
      <c r="K4" s="10"/>
      <c r="L4" s="14"/>
      <c r="M4" s="16"/>
      <c r="N4" s="11"/>
      <c r="O4" s="10"/>
      <c r="P4" s="14"/>
      <c r="Q4" s="10"/>
      <c r="R4" s="14"/>
      <c r="S4" s="16"/>
      <c r="T4" s="11"/>
      <c r="U4" s="10"/>
      <c r="V4" s="14"/>
      <c r="W4" s="10"/>
      <c r="X4" s="14"/>
      <c r="Y4" s="16"/>
      <c r="Z4" s="11"/>
      <c r="AA4" s="10"/>
      <c r="AB4" s="14"/>
      <c r="AC4" s="10"/>
      <c r="AD4" s="14"/>
      <c r="AE4" s="16"/>
      <c r="AF4" s="11"/>
      <c r="AG4" s="10"/>
      <c r="AH4" s="14"/>
      <c r="AI4" s="10"/>
      <c r="AJ4" s="14"/>
      <c r="AK4" s="16"/>
    </row>
    <row r="5" spans="1:37" x14ac:dyDescent="0.25">
      <c r="A5" s="1" t="str">
        <f>DATOS!B6</f>
        <v>Martinez carlos</v>
      </c>
      <c r="B5" s="11"/>
      <c r="C5" s="10"/>
      <c r="D5" s="14"/>
      <c r="E5" s="10"/>
      <c r="F5" s="14"/>
      <c r="G5" s="16"/>
      <c r="H5" s="11"/>
      <c r="I5" s="10"/>
      <c r="J5" s="14"/>
      <c r="K5" s="10"/>
      <c r="L5" s="14"/>
      <c r="M5" s="16"/>
      <c r="N5" s="11"/>
      <c r="O5" s="10"/>
      <c r="P5" s="14"/>
      <c r="Q5" s="10"/>
      <c r="R5" s="14"/>
      <c r="S5" s="16"/>
      <c r="T5" s="11"/>
      <c r="U5" s="10"/>
      <c r="V5" s="14"/>
      <c r="W5" s="10"/>
      <c r="X5" s="14"/>
      <c r="Y5" s="16"/>
      <c r="Z5" s="11"/>
      <c r="AA5" s="10"/>
      <c r="AB5" s="14"/>
      <c r="AC5" s="10"/>
      <c r="AD5" s="14"/>
      <c r="AE5" s="16"/>
      <c r="AF5" s="11"/>
      <c r="AG5" s="10"/>
      <c r="AH5" s="14"/>
      <c r="AI5" s="10"/>
      <c r="AJ5" s="14"/>
      <c r="AK5" s="16"/>
    </row>
    <row r="6" spans="1:37" x14ac:dyDescent="0.25">
      <c r="A6" s="1" t="str">
        <f>DATOS!B7</f>
        <v>Sanchez Laura</v>
      </c>
      <c r="B6" s="11"/>
      <c r="C6" s="10"/>
      <c r="D6" s="14"/>
      <c r="E6" s="10"/>
      <c r="F6" s="14"/>
      <c r="G6" s="16"/>
      <c r="H6" s="11"/>
      <c r="I6" s="10"/>
      <c r="J6" s="14"/>
      <c r="K6" s="10"/>
      <c r="L6" s="14"/>
      <c r="M6" s="16"/>
      <c r="N6" s="11"/>
      <c r="O6" s="10"/>
      <c r="P6" s="14"/>
      <c r="Q6" s="10"/>
      <c r="R6" s="14"/>
      <c r="S6" s="16"/>
      <c r="T6" s="11"/>
      <c r="U6" s="10"/>
      <c r="V6" s="14"/>
      <c r="W6" s="10"/>
      <c r="X6" s="14"/>
      <c r="Y6" s="16"/>
      <c r="Z6" s="11"/>
      <c r="AA6" s="10"/>
      <c r="AB6" s="14"/>
      <c r="AC6" s="10"/>
      <c r="AD6" s="14"/>
      <c r="AE6" s="16"/>
      <c r="AF6" s="11"/>
      <c r="AG6" s="10"/>
      <c r="AH6" s="14"/>
      <c r="AI6" s="10"/>
      <c r="AJ6" s="14"/>
      <c r="AK6" s="16"/>
    </row>
    <row r="7" spans="1:37" x14ac:dyDescent="0.25">
      <c r="A7" s="1" t="str">
        <f>DATOS!B8</f>
        <v>Lopez Diego</v>
      </c>
      <c r="B7" s="11"/>
      <c r="C7" s="10"/>
      <c r="D7" s="14"/>
      <c r="E7" s="10"/>
      <c r="F7" s="14"/>
      <c r="G7" s="16"/>
      <c r="H7" s="11"/>
      <c r="I7" s="10"/>
      <c r="J7" s="14"/>
      <c r="K7" s="10"/>
      <c r="L7" s="14"/>
      <c r="M7" s="16"/>
      <c r="N7" s="11"/>
      <c r="O7" s="10"/>
      <c r="P7" s="14"/>
      <c r="Q7" s="10"/>
      <c r="R7" s="14"/>
      <c r="S7" s="16"/>
      <c r="T7" s="11"/>
      <c r="U7" s="10"/>
      <c r="V7" s="14"/>
      <c r="W7" s="10"/>
      <c r="X7" s="14"/>
      <c r="Y7" s="16"/>
      <c r="Z7" s="11"/>
      <c r="AA7" s="10"/>
      <c r="AB7" s="14"/>
      <c r="AC7" s="10"/>
      <c r="AD7" s="14"/>
      <c r="AE7" s="16"/>
      <c r="AF7" s="11"/>
      <c r="AG7" s="10"/>
      <c r="AH7" s="14"/>
      <c r="AI7" s="10"/>
      <c r="AJ7" s="14"/>
      <c r="AK7" s="16"/>
    </row>
    <row r="8" spans="1:37" x14ac:dyDescent="0.25">
      <c r="A8" s="1" t="str">
        <f>DATOS!B9</f>
        <v>Gonzalez Torres, Mara�a</v>
      </c>
      <c r="B8" s="11"/>
      <c r="C8" s="10"/>
      <c r="D8" s="14"/>
      <c r="E8" s="10"/>
      <c r="F8" s="14"/>
      <c r="G8" s="16"/>
      <c r="H8" s="11"/>
      <c r="I8" s="10"/>
      <c r="J8" s="14"/>
      <c r="K8" s="10"/>
      <c r="L8" s="14"/>
      <c r="M8" s="16"/>
      <c r="N8" s="11"/>
      <c r="O8" s="10"/>
      <c r="P8" s="14"/>
      <c r="Q8" s="10"/>
      <c r="R8" s="14"/>
      <c r="S8" s="16"/>
      <c r="T8" s="11"/>
      <c r="U8" s="10"/>
      <c r="V8" s="14"/>
      <c r="W8" s="10"/>
      <c r="X8" s="14"/>
      <c r="Y8" s="16"/>
      <c r="Z8" s="11"/>
      <c r="AA8" s="10"/>
      <c r="AB8" s="14"/>
      <c r="AC8" s="10"/>
      <c r="AD8" s="14"/>
      <c r="AE8" s="16"/>
      <c r="AF8" s="11"/>
      <c r="AG8" s="10"/>
      <c r="AH8" s="14"/>
      <c r="AI8" s="10"/>
      <c r="AJ8" s="14"/>
      <c r="AK8" s="16"/>
    </row>
    <row r="9" spans="1:37" x14ac:dyDescent="0.25">
      <c r="A9" s="1" t="str">
        <f>DATOS!B10</f>
        <v>Rodra�guez Jimaanez, Pablo</v>
      </c>
      <c r="B9" s="11"/>
      <c r="C9" s="10"/>
      <c r="D9" s="14"/>
      <c r="E9" s="10"/>
      <c r="F9" s="14"/>
      <c r="G9" s="16"/>
      <c r="H9" s="11"/>
      <c r="I9" s="10"/>
      <c r="J9" s="14"/>
      <c r="K9" s="10"/>
      <c r="L9" s="14"/>
      <c r="M9" s="16"/>
      <c r="N9" s="11"/>
      <c r="O9" s="10"/>
      <c r="P9" s="14"/>
      <c r="Q9" s="10"/>
      <c r="R9" s="14"/>
      <c r="S9" s="16"/>
      <c r="T9" s="11"/>
      <c r="U9" s="10"/>
      <c r="V9" s="14"/>
      <c r="W9" s="10"/>
      <c r="X9" s="14"/>
      <c r="Y9" s="16"/>
      <c r="Z9" s="11"/>
      <c r="AA9" s="10"/>
      <c r="AB9" s="14"/>
      <c r="AC9" s="10"/>
      <c r="AD9" s="14"/>
      <c r="AE9" s="16"/>
      <c r="AF9" s="11"/>
      <c r="AG9" s="10"/>
      <c r="AH9" s="14"/>
      <c r="AI9" s="10"/>
      <c r="AJ9" s="14"/>
      <c r="AK9" s="16"/>
    </row>
    <row r="10" spans="1:37" x14ac:dyDescent="0.25">
      <c r="A10" s="1" t="str">
        <f>DATOS!B11</f>
        <v>Hernandez Moreno, Sofa�a</v>
      </c>
      <c r="B10" s="11"/>
      <c r="C10" s="10"/>
      <c r="D10" s="14"/>
      <c r="E10" s="10"/>
      <c r="F10" s="14"/>
      <c r="G10" s="16"/>
      <c r="H10" s="11"/>
      <c r="I10" s="10"/>
      <c r="J10" s="14"/>
      <c r="K10" s="10"/>
      <c r="L10" s="14"/>
      <c r="M10" s="16"/>
      <c r="N10" s="11"/>
      <c r="O10" s="10"/>
      <c r="P10" s="14"/>
      <c r="Q10" s="10"/>
      <c r="R10" s="14"/>
      <c r="S10" s="16"/>
      <c r="T10" s="11"/>
      <c r="U10" s="10"/>
      <c r="V10" s="14"/>
      <c r="W10" s="10"/>
      <c r="X10" s="14"/>
      <c r="Y10" s="16"/>
      <c r="Z10" s="11"/>
      <c r="AA10" s="10"/>
      <c r="AB10" s="14"/>
      <c r="AC10" s="10"/>
      <c r="AD10" s="14"/>
      <c r="AE10" s="16"/>
      <c r="AF10" s="11"/>
      <c r="AG10" s="10"/>
      <c r="AH10" s="14"/>
      <c r="AI10" s="10"/>
      <c r="AJ10" s="14"/>
      <c r="AK10" s="16"/>
    </row>
    <row r="11" spans="1:37" x14ac:dyDescent="0.25">
      <c r="A11" s="1" t="str">
        <f>DATOS!B12</f>
        <v>Da�az Castro, Alejandro</v>
      </c>
      <c r="B11" s="11"/>
      <c r="C11" s="10"/>
      <c r="D11" s="14"/>
      <c r="E11" s="10"/>
      <c r="F11" s="14"/>
      <c r="G11" s="16"/>
      <c r="H11" s="11"/>
      <c r="I11" s="10"/>
      <c r="J11" s="14"/>
      <c r="K11" s="10"/>
      <c r="L11" s="14"/>
      <c r="M11" s="16"/>
      <c r="N11" s="11"/>
      <c r="O11" s="10"/>
      <c r="P11" s="14"/>
      <c r="Q11" s="10"/>
      <c r="R11" s="14"/>
      <c r="S11" s="16"/>
      <c r="T11" s="11"/>
      <c r="U11" s="10"/>
      <c r="V11" s="14"/>
      <c r="W11" s="10"/>
      <c r="X11" s="14"/>
      <c r="Y11" s="16"/>
      <c r="Z11" s="11"/>
      <c r="AA11" s="10"/>
      <c r="AB11" s="14"/>
      <c r="AC11" s="10"/>
      <c r="AD11" s="14"/>
      <c r="AE11" s="16"/>
      <c r="AF11" s="11"/>
      <c r="AG11" s="10"/>
      <c r="AH11" s="14"/>
      <c r="AI11" s="10"/>
      <c r="AJ11" s="14"/>
      <c r="AK11" s="16"/>
    </row>
    <row r="12" spans="1:37" x14ac:dyDescent="0.25">
      <c r="A12" s="1" t="str">
        <f>DATOS!B13</f>
        <v>a�lvarez Romero, Elena</v>
      </c>
      <c r="B12" s="11"/>
      <c r="C12" s="10"/>
      <c r="D12" s="14"/>
      <c r="E12" s="10"/>
      <c r="F12" s="14"/>
      <c r="G12" s="16"/>
      <c r="H12" s="11"/>
      <c r="I12" s="10"/>
      <c r="J12" s="14"/>
      <c r="K12" s="10"/>
      <c r="L12" s="14"/>
      <c r="M12" s="16"/>
      <c r="N12" s="11"/>
      <c r="O12" s="10"/>
      <c r="P12" s="14"/>
      <c r="Q12" s="10"/>
      <c r="R12" s="14"/>
      <c r="S12" s="16"/>
      <c r="T12" s="11"/>
      <c r="U12" s="10"/>
      <c r="V12" s="14"/>
      <c r="W12" s="10"/>
      <c r="X12" s="14"/>
      <c r="Y12" s="16"/>
      <c r="Z12" s="11"/>
      <c r="AA12" s="10"/>
      <c r="AB12" s="14"/>
      <c r="AC12" s="10"/>
      <c r="AD12" s="14"/>
      <c r="AE12" s="16"/>
      <c r="AF12" s="11"/>
      <c r="AG12" s="10"/>
      <c r="AH12" s="14"/>
      <c r="AI12" s="10"/>
      <c r="AJ12" s="14"/>
      <c r="AK12" s="16"/>
    </row>
    <row r="13" spans="1:37" x14ac:dyDescent="0.25">
      <c r="A13" s="1" t="str">
        <f>DATOS!B14</f>
        <v>Mua�oz Navarro, Javier</v>
      </c>
      <c r="B13" s="11"/>
      <c r="C13" s="10"/>
      <c r="D13" s="14"/>
      <c r="E13" s="10"/>
      <c r="F13" s="14"/>
      <c r="G13" s="16"/>
      <c r="H13" s="11"/>
      <c r="I13" s="10"/>
      <c r="J13" s="14"/>
      <c r="K13" s="10"/>
      <c r="L13" s="14"/>
      <c r="M13" s="16"/>
      <c r="N13" s="11"/>
      <c r="O13" s="10"/>
      <c r="P13" s="14"/>
      <c r="Q13" s="10"/>
      <c r="R13" s="14"/>
      <c r="S13" s="16"/>
      <c r="T13" s="11"/>
      <c r="U13" s="10"/>
      <c r="V13" s="14"/>
      <c r="W13" s="10"/>
      <c r="X13" s="14"/>
      <c r="Y13" s="16"/>
      <c r="Z13" s="11"/>
      <c r="AA13" s="10"/>
      <c r="AB13" s="14"/>
      <c r="AC13" s="10"/>
      <c r="AD13" s="14"/>
      <c r="AE13" s="16"/>
      <c r="AF13" s="11"/>
      <c r="AG13" s="10"/>
      <c r="AH13" s="14"/>
      <c r="AI13" s="10"/>
      <c r="AJ13" s="14"/>
      <c r="AK13" s="16"/>
    </row>
    <row r="14" spans="1:37" x14ac:dyDescent="0.25">
      <c r="A14" s="1" t="str">
        <f>DATOS!B15</f>
        <v>Romero Gil, Claudia</v>
      </c>
      <c r="B14" s="11"/>
      <c r="C14" s="10"/>
      <c r="D14" s="14"/>
      <c r="E14" s="10"/>
      <c r="F14" s="14"/>
      <c r="G14" s="16"/>
      <c r="H14" s="11"/>
      <c r="I14" s="10"/>
      <c r="J14" s="14"/>
      <c r="K14" s="10"/>
      <c r="L14" s="14"/>
      <c r="M14" s="16"/>
      <c r="N14" s="11"/>
      <c r="O14" s="10"/>
      <c r="P14" s="14"/>
      <c r="Q14" s="10"/>
      <c r="R14" s="14"/>
      <c r="S14" s="16"/>
      <c r="T14" s="11"/>
      <c r="U14" s="10"/>
      <c r="V14" s="14"/>
      <c r="W14" s="10"/>
      <c r="X14" s="14"/>
      <c r="Y14" s="16"/>
      <c r="Z14" s="11"/>
      <c r="AA14" s="10"/>
      <c r="AB14" s="14"/>
      <c r="AC14" s="10"/>
      <c r="AD14" s="14"/>
      <c r="AE14" s="16"/>
      <c r="AF14" s="11"/>
      <c r="AG14" s="10"/>
      <c r="AH14" s="14"/>
      <c r="AI14" s="10"/>
      <c r="AJ14" s="14"/>
      <c r="AK14" s="16"/>
    </row>
    <row r="15" spans="1:37" x14ac:dyDescent="0.25">
      <c r="A15" s="1" t="str">
        <f>DATOS!B16</f>
        <v>Alonso Serrano, Marcos</v>
      </c>
      <c r="B15" s="11"/>
      <c r="C15" s="10"/>
      <c r="D15" s="14"/>
      <c r="E15" s="10"/>
      <c r="F15" s="14"/>
      <c r="G15" s="16"/>
      <c r="H15" s="11"/>
      <c r="I15" s="10"/>
      <c r="J15" s="14"/>
      <c r="K15" s="10"/>
      <c r="L15" s="14"/>
      <c r="M15" s="16"/>
      <c r="N15" s="11"/>
      <c r="O15" s="10"/>
      <c r="P15" s="14"/>
      <c r="Q15" s="10"/>
      <c r="R15" s="14"/>
      <c r="S15" s="16"/>
      <c r="T15" s="11"/>
      <c r="U15" s="10"/>
      <c r="V15" s="14"/>
      <c r="W15" s="10"/>
      <c r="X15" s="14"/>
      <c r="Y15" s="16"/>
      <c r="Z15" s="11"/>
      <c r="AA15" s="10"/>
      <c r="AB15" s="14"/>
      <c r="AC15" s="10"/>
      <c r="AD15" s="14"/>
      <c r="AE15" s="16"/>
      <c r="AF15" s="11"/>
      <c r="AG15" s="10"/>
      <c r="AH15" s="14"/>
      <c r="AI15" s="10"/>
      <c r="AJ15" s="14"/>
      <c r="AK15" s="16"/>
    </row>
    <row r="16" spans="1:37" x14ac:dyDescent="0.25">
      <c r="A16" s="1" t="str">
        <f>DATOS!B17</f>
        <v>Gutiaarrez Molina, Luca�a</v>
      </c>
      <c r="B16" s="11"/>
      <c r="C16" s="10"/>
      <c r="D16" s="14"/>
      <c r="E16" s="10"/>
      <c r="F16" s="14"/>
      <c r="G16" s="16"/>
      <c r="H16" s="11"/>
      <c r="I16" s="10"/>
      <c r="J16" s="14"/>
      <c r="K16" s="10"/>
      <c r="L16" s="14"/>
      <c r="M16" s="16"/>
      <c r="N16" s="11"/>
      <c r="O16" s="10"/>
      <c r="P16" s="14"/>
      <c r="Q16" s="10"/>
      <c r="R16" s="14"/>
      <c r="S16" s="16"/>
      <c r="T16" s="11"/>
      <c r="U16" s="10"/>
      <c r="V16" s="14"/>
      <c r="W16" s="10"/>
      <c r="X16" s="14"/>
      <c r="Y16" s="16"/>
      <c r="Z16" s="11"/>
      <c r="AA16" s="10"/>
      <c r="AB16" s="14"/>
      <c r="AC16" s="10"/>
      <c r="AD16" s="14"/>
      <c r="AE16" s="16"/>
      <c r="AF16" s="11"/>
      <c r="AG16" s="10"/>
      <c r="AH16" s="14"/>
      <c r="AI16" s="10"/>
      <c r="AJ16" s="14"/>
      <c r="AK16" s="16"/>
    </row>
    <row r="17" spans="1:37" x14ac:dyDescent="0.25">
      <c r="A17" s="1" t="str">
        <f>DATOS!B18</f>
        <v>Moreno Ortega, Adrian</v>
      </c>
      <c r="B17" s="11"/>
      <c r="C17" s="10"/>
      <c r="D17" s="14"/>
      <c r="E17" s="10"/>
      <c r="F17" s="14"/>
      <c r="G17" s="16"/>
      <c r="H17" s="11"/>
      <c r="I17" s="10"/>
      <c r="J17" s="14"/>
      <c r="K17" s="10"/>
      <c r="L17" s="14"/>
      <c r="M17" s="16"/>
      <c r="N17" s="11"/>
      <c r="O17" s="10"/>
      <c r="P17" s="14"/>
      <c r="Q17" s="10"/>
      <c r="R17" s="14"/>
      <c r="S17" s="16"/>
      <c r="T17" s="11"/>
      <c r="U17" s="10"/>
      <c r="V17" s="14"/>
      <c r="W17" s="10"/>
      <c r="X17" s="14"/>
      <c r="Y17" s="16"/>
      <c r="Z17" s="11"/>
      <c r="AA17" s="10"/>
      <c r="AB17" s="14"/>
      <c r="AC17" s="10"/>
      <c r="AD17" s="14"/>
      <c r="AE17" s="16"/>
      <c r="AF17" s="11"/>
      <c r="AG17" s="10"/>
      <c r="AH17" s="14"/>
      <c r="AI17" s="10"/>
      <c r="AJ17" s="14"/>
      <c r="AK17" s="16"/>
    </row>
    <row r="18" spans="1:37" x14ac:dyDescent="0.25">
      <c r="A18" s="1" t="str">
        <f>DATOS!B19</f>
        <v>Jimaanez Ramos, Valentina</v>
      </c>
      <c r="B18" s="11"/>
      <c r="C18" s="10"/>
      <c r="D18" s="14"/>
      <c r="E18" s="10"/>
      <c r="F18" s="14"/>
      <c r="G18" s="16"/>
      <c r="H18" s="11"/>
      <c r="I18" s="10"/>
      <c r="J18" s="14"/>
      <c r="K18" s="10"/>
      <c r="L18" s="14"/>
      <c r="M18" s="16"/>
      <c r="N18" s="11"/>
      <c r="O18" s="10"/>
      <c r="P18" s="14"/>
      <c r="Q18" s="10"/>
      <c r="R18" s="14"/>
      <c r="S18" s="16"/>
      <c r="T18" s="11"/>
      <c r="U18" s="10"/>
      <c r="V18" s="14"/>
      <c r="W18" s="10"/>
      <c r="X18" s="14"/>
      <c r="Y18" s="16"/>
      <c r="Z18" s="11"/>
      <c r="AA18" s="10"/>
      <c r="AB18" s="14"/>
      <c r="AC18" s="10"/>
      <c r="AD18" s="14"/>
      <c r="AE18" s="16"/>
      <c r="AF18" s="11"/>
      <c r="AG18" s="10"/>
      <c r="AH18" s="14"/>
      <c r="AI18" s="10"/>
      <c r="AJ18" s="14"/>
      <c r="AK18" s="16"/>
    </row>
    <row r="19" spans="1:37" x14ac:dyDescent="0.25">
      <c r="A19" s="1" t="str">
        <f>DATOS!B20</f>
        <v>Ruiz Guerrero, Hugo</v>
      </c>
      <c r="B19" s="11"/>
      <c r="C19" s="10"/>
      <c r="D19" s="14"/>
      <c r="E19" s="10"/>
      <c r="F19" s="14"/>
      <c r="G19" s="16"/>
      <c r="H19" s="11"/>
      <c r="I19" s="10"/>
      <c r="J19" s="14"/>
      <c r="K19" s="10"/>
      <c r="L19" s="14"/>
      <c r="M19" s="16"/>
      <c r="N19" s="11"/>
      <c r="O19" s="10"/>
      <c r="P19" s="14"/>
      <c r="Q19" s="10"/>
      <c r="R19" s="14"/>
      <c r="S19" s="16"/>
      <c r="T19" s="11"/>
      <c r="U19" s="10"/>
      <c r="V19" s="14"/>
      <c r="W19" s="10"/>
      <c r="X19" s="14"/>
      <c r="Y19" s="16"/>
      <c r="Z19" s="11"/>
      <c r="AA19" s="10"/>
      <c r="AB19" s="14"/>
      <c r="AC19" s="10"/>
      <c r="AD19" s="14"/>
      <c r="AE19" s="16"/>
      <c r="AF19" s="11"/>
      <c r="AG19" s="10"/>
      <c r="AH19" s="14"/>
      <c r="AI19" s="10"/>
      <c r="AJ19" s="14"/>
      <c r="AK19" s="16"/>
    </row>
    <row r="20" spans="1:37" x14ac:dyDescent="0.25">
      <c r="A20" s="1" t="str">
        <f>DATOS!B21</f>
        <v>Flores Medina, Natalia</v>
      </c>
      <c r="B20" s="11"/>
      <c r="C20" s="10"/>
      <c r="D20" s="14"/>
      <c r="E20" s="10"/>
      <c r="F20" s="14"/>
      <c r="G20" s="16"/>
      <c r="H20" s="11"/>
      <c r="I20" s="10"/>
      <c r="J20" s="14"/>
      <c r="K20" s="10"/>
      <c r="L20" s="14"/>
      <c r="M20" s="16"/>
      <c r="N20" s="11"/>
      <c r="O20" s="10"/>
      <c r="P20" s="14"/>
      <c r="Q20" s="10"/>
      <c r="R20" s="14"/>
      <c r="S20" s="16"/>
      <c r="T20" s="11"/>
      <c r="U20" s="10"/>
      <c r="V20" s="14"/>
      <c r="W20" s="10"/>
      <c r="X20" s="14"/>
      <c r="Y20" s="16"/>
      <c r="Z20" s="11"/>
      <c r="AA20" s="10"/>
      <c r="AB20" s="14"/>
      <c r="AC20" s="10"/>
      <c r="AD20" s="14"/>
      <c r="AE20" s="16"/>
      <c r="AF20" s="11"/>
      <c r="AG20" s="10"/>
      <c r="AH20" s="14"/>
      <c r="AI20" s="10"/>
      <c r="AJ20" s="14"/>
      <c r="AK20" s="16"/>
    </row>
    <row r="21" spans="1:37" x14ac:dyDescent="0.25">
      <c r="A21" s="1" t="str">
        <f>DATOS!B22</f>
        <v>Vargas Delgado, Sergio</v>
      </c>
      <c r="B21" s="11"/>
      <c r="C21" s="10"/>
      <c r="D21" s="14"/>
      <c r="E21" s="10"/>
      <c r="F21" s="14"/>
      <c r="G21" s="16"/>
      <c r="H21" s="11"/>
      <c r="I21" s="10"/>
      <c r="J21" s="14"/>
      <c r="K21" s="10"/>
      <c r="L21" s="14"/>
      <c r="M21" s="16"/>
      <c r="N21" s="11"/>
      <c r="O21" s="10"/>
      <c r="P21" s="14"/>
      <c r="Q21" s="10"/>
      <c r="R21" s="14"/>
      <c r="S21" s="16"/>
      <c r="T21" s="11"/>
      <c r="U21" s="10"/>
      <c r="V21" s="14"/>
      <c r="W21" s="10"/>
      <c r="X21" s="14"/>
      <c r="Y21" s="16"/>
      <c r="Z21" s="11"/>
      <c r="AA21" s="10"/>
      <c r="AB21" s="14"/>
      <c r="AC21" s="10"/>
      <c r="AD21" s="14"/>
      <c r="AE21" s="16"/>
      <c r="AF21" s="11"/>
      <c r="AG21" s="10"/>
      <c r="AH21" s="14"/>
      <c r="AI21" s="10"/>
      <c r="AJ21" s="14"/>
      <c r="AK21" s="16"/>
    </row>
    <row r="22" spans="1:37" x14ac:dyDescent="0.25">
      <c r="A22" s="1" t="str">
        <f>DATOS!B23</f>
        <v>Torres Herrera, Patricia</v>
      </c>
      <c r="B22" s="11"/>
      <c r="C22" s="10"/>
      <c r="D22" s="14"/>
      <c r="E22" s="10"/>
      <c r="F22" s="14"/>
      <c r="G22" s="16"/>
      <c r="H22" s="11"/>
      <c r="I22" s="10"/>
      <c r="J22" s="14"/>
      <c r="K22" s="10"/>
      <c r="L22" s="14"/>
      <c r="M22" s="16"/>
      <c r="N22" s="11"/>
      <c r="O22" s="10"/>
      <c r="P22" s="14"/>
      <c r="Q22" s="10"/>
      <c r="R22" s="14"/>
      <c r="S22" s="16"/>
      <c r="T22" s="11"/>
      <c r="U22" s="10"/>
      <c r="V22" s="14"/>
      <c r="W22" s="10"/>
      <c r="X22" s="14"/>
      <c r="Y22" s="16"/>
      <c r="Z22" s="11"/>
      <c r="AA22" s="10"/>
      <c r="AB22" s="14"/>
      <c r="AC22" s="10"/>
      <c r="AD22" s="14"/>
      <c r="AE22" s="16"/>
      <c r="AF22" s="11"/>
      <c r="AG22" s="10"/>
      <c r="AH22" s="14"/>
      <c r="AI22" s="10"/>
      <c r="AJ22" s="14"/>
      <c r="AK22" s="16"/>
    </row>
    <row r="23" spans="1:37" x14ac:dyDescent="0.25">
      <c r="A23" s="1" t="str">
        <f>DATOS!B24</f>
        <v>Castillo Reyes, Daniel</v>
      </c>
      <c r="B23" s="11"/>
      <c r="C23" s="10"/>
      <c r="D23" s="14"/>
      <c r="E23" s="10"/>
      <c r="F23" s="14"/>
      <c r="G23" s="16"/>
      <c r="H23" s="11"/>
      <c r="I23" s="10"/>
      <c r="J23" s="14"/>
      <c r="K23" s="10"/>
      <c r="L23" s="14"/>
      <c r="M23" s="16"/>
      <c r="N23" s="11"/>
      <c r="O23" s="10"/>
      <c r="P23" s="14"/>
      <c r="Q23" s="10"/>
      <c r="R23" s="14"/>
      <c r="S23" s="16"/>
      <c r="T23" s="11"/>
      <c r="U23" s="10"/>
      <c r="V23" s="14"/>
      <c r="W23" s="10"/>
      <c r="X23" s="14"/>
      <c r="Y23" s="16"/>
      <c r="Z23" s="11"/>
      <c r="AA23" s="10"/>
      <c r="AB23" s="14"/>
      <c r="AC23" s="10"/>
      <c r="AD23" s="14"/>
      <c r="AE23" s="16"/>
      <c r="AF23" s="11"/>
      <c r="AG23" s="10"/>
      <c r="AH23" s="14"/>
      <c r="AI23" s="10"/>
      <c r="AJ23" s="14"/>
      <c r="AK23" s="16"/>
    </row>
    <row r="24" spans="1:37" x14ac:dyDescent="0.25">
      <c r="A24" s="1" t="str">
        <f>DATOS!B25</f>
        <v>Luis pepe peres</v>
      </c>
      <c r="B24" s="11"/>
      <c r="C24" s="10"/>
      <c r="D24" s="14"/>
      <c r="E24" s="10"/>
      <c r="F24" s="14"/>
      <c r="G24" s="16"/>
      <c r="H24" s="11"/>
      <c r="I24" s="10"/>
      <c r="J24" s="14"/>
      <c r="K24" s="10"/>
      <c r="L24" s="14"/>
      <c r="M24" s="16"/>
      <c r="N24" s="11"/>
      <c r="O24" s="10"/>
      <c r="P24" s="14"/>
      <c r="Q24" s="10"/>
      <c r="R24" s="14"/>
      <c r="S24" s="16"/>
      <c r="T24" s="11"/>
      <c r="U24" s="10"/>
      <c r="V24" s="14"/>
      <c r="W24" s="10"/>
      <c r="X24" s="14"/>
      <c r="Y24" s="16"/>
      <c r="Z24" s="11"/>
      <c r="AA24" s="10"/>
      <c r="AB24" s="14"/>
      <c r="AC24" s="10"/>
      <c r="AD24" s="14"/>
      <c r="AE24" s="16"/>
      <c r="AF24" s="11"/>
      <c r="AG24" s="10"/>
      <c r="AH24" s="14"/>
      <c r="AI24" s="10"/>
      <c r="AJ24" s="14"/>
      <c r="AK24" s="16"/>
    </row>
    <row r="25" spans="1:37" x14ac:dyDescent="0.25">
      <c r="A25" s="1">
        <f>DATOS!B26</f>
        <v>0</v>
      </c>
      <c r="B25" s="11"/>
      <c r="C25" s="10"/>
      <c r="D25" s="14"/>
      <c r="E25" s="10"/>
      <c r="F25" s="14"/>
      <c r="G25" s="16"/>
      <c r="H25" s="11"/>
      <c r="I25" s="10"/>
      <c r="J25" s="14"/>
      <c r="K25" s="10"/>
      <c r="L25" s="14"/>
      <c r="M25" s="16"/>
      <c r="N25" s="11"/>
      <c r="O25" s="10"/>
      <c r="P25" s="14"/>
      <c r="Q25" s="10"/>
      <c r="R25" s="14"/>
      <c r="S25" s="16"/>
      <c r="T25" s="11"/>
      <c r="U25" s="10"/>
      <c r="V25" s="14"/>
      <c r="W25" s="10"/>
      <c r="X25" s="14"/>
      <c r="Y25" s="16"/>
      <c r="Z25" s="11"/>
      <c r="AA25" s="10"/>
      <c r="AB25" s="14"/>
      <c r="AC25" s="10"/>
      <c r="AD25" s="14"/>
      <c r="AE25" s="16"/>
      <c r="AF25" s="11"/>
      <c r="AG25" s="10"/>
      <c r="AH25" s="14"/>
      <c r="AI25" s="10"/>
      <c r="AJ25" s="14"/>
      <c r="AK25" s="16"/>
    </row>
    <row r="26" spans="1:37" x14ac:dyDescent="0.25">
      <c r="A26" s="1">
        <f>DATOS!B27</f>
        <v>0</v>
      </c>
      <c r="B26" s="11"/>
      <c r="C26" s="10"/>
      <c r="D26" s="14"/>
      <c r="E26" s="10"/>
      <c r="F26" s="14"/>
      <c r="G26" s="16"/>
      <c r="H26" s="11"/>
      <c r="I26" s="10"/>
      <c r="J26" s="14"/>
      <c r="K26" s="10"/>
      <c r="L26" s="14"/>
      <c r="M26" s="16"/>
      <c r="N26" s="11"/>
      <c r="O26" s="10"/>
      <c r="P26" s="14"/>
      <c r="Q26" s="10"/>
      <c r="R26" s="14"/>
      <c r="S26" s="16"/>
      <c r="T26" s="11"/>
      <c r="U26" s="10"/>
      <c r="V26" s="14"/>
      <c r="W26" s="10"/>
      <c r="X26" s="14"/>
      <c r="Y26" s="16"/>
      <c r="Z26" s="11"/>
      <c r="AA26" s="10"/>
      <c r="AB26" s="14"/>
      <c r="AC26" s="10"/>
      <c r="AD26" s="14"/>
      <c r="AE26" s="16"/>
      <c r="AF26" s="11"/>
      <c r="AG26" s="10"/>
      <c r="AH26" s="14"/>
      <c r="AI26" s="10"/>
      <c r="AJ26" s="14"/>
      <c r="AK26" s="16"/>
    </row>
    <row r="27" spans="1:37" x14ac:dyDescent="0.25">
      <c r="A27" s="1">
        <f>DATOS!B28</f>
        <v>0</v>
      </c>
      <c r="B27" s="11"/>
      <c r="C27" s="10"/>
      <c r="D27" s="14"/>
      <c r="E27" s="10"/>
      <c r="F27" s="14"/>
      <c r="G27" s="16"/>
      <c r="H27" s="11"/>
      <c r="I27" s="10"/>
      <c r="J27" s="14"/>
      <c r="K27" s="10"/>
      <c r="L27" s="14"/>
      <c r="M27" s="16"/>
      <c r="N27" s="11"/>
      <c r="O27" s="10"/>
      <c r="P27" s="14"/>
      <c r="Q27" s="10"/>
      <c r="R27" s="14"/>
      <c r="S27" s="16"/>
      <c r="T27" s="11"/>
      <c r="U27" s="10"/>
      <c r="V27" s="14"/>
      <c r="W27" s="10"/>
      <c r="X27" s="14"/>
      <c r="Y27" s="16"/>
      <c r="Z27" s="11"/>
      <c r="AA27" s="10"/>
      <c r="AB27" s="14"/>
      <c r="AC27" s="10"/>
      <c r="AD27" s="14"/>
      <c r="AE27" s="16"/>
      <c r="AF27" s="11"/>
      <c r="AG27" s="10"/>
      <c r="AH27" s="14"/>
      <c r="AI27" s="10"/>
      <c r="AJ27" s="14"/>
      <c r="AK27" s="16"/>
    </row>
    <row r="28" spans="1:37" x14ac:dyDescent="0.25">
      <c r="A28" s="1">
        <f>DATOS!B29</f>
        <v>0</v>
      </c>
      <c r="B28" s="11"/>
      <c r="C28" s="10"/>
      <c r="D28" s="14"/>
      <c r="E28" s="10"/>
      <c r="F28" s="14"/>
      <c r="G28" s="16"/>
      <c r="H28" s="11"/>
      <c r="I28" s="10"/>
      <c r="J28" s="14"/>
      <c r="K28" s="10"/>
      <c r="L28" s="14"/>
      <c r="M28" s="16"/>
      <c r="N28" s="11"/>
      <c r="O28" s="10"/>
      <c r="P28" s="14"/>
      <c r="Q28" s="10"/>
      <c r="R28" s="14"/>
      <c r="S28" s="16"/>
      <c r="T28" s="11"/>
      <c r="U28" s="10"/>
      <c r="V28" s="14"/>
      <c r="W28" s="10"/>
      <c r="X28" s="14"/>
      <c r="Y28" s="16"/>
      <c r="Z28" s="11"/>
      <c r="AA28" s="10"/>
      <c r="AB28" s="14"/>
      <c r="AC28" s="10"/>
      <c r="AD28" s="14"/>
      <c r="AE28" s="16"/>
      <c r="AF28" s="11"/>
      <c r="AG28" s="10"/>
      <c r="AH28" s="14"/>
      <c r="AI28" s="10"/>
      <c r="AJ28" s="14"/>
      <c r="AK28" s="16"/>
    </row>
    <row r="29" spans="1:37" x14ac:dyDescent="0.25">
      <c r="A29" s="1">
        <f>DATOS!B30</f>
        <v>0</v>
      </c>
      <c r="B29" s="11"/>
      <c r="C29" s="10"/>
      <c r="D29" s="14"/>
      <c r="E29" s="10"/>
      <c r="F29" s="14"/>
      <c r="G29" s="16"/>
      <c r="H29" s="11"/>
      <c r="I29" s="10"/>
      <c r="J29" s="14"/>
      <c r="K29" s="10"/>
      <c r="L29" s="14"/>
      <c r="M29" s="16"/>
      <c r="N29" s="11"/>
      <c r="O29" s="10"/>
      <c r="P29" s="14"/>
      <c r="Q29" s="10"/>
      <c r="R29" s="14"/>
      <c r="S29" s="16"/>
      <c r="T29" s="11"/>
      <c r="U29" s="10"/>
      <c r="V29" s="14"/>
      <c r="W29" s="10"/>
      <c r="X29" s="14"/>
      <c r="Y29" s="16"/>
      <c r="Z29" s="11"/>
      <c r="AA29" s="10"/>
      <c r="AB29" s="14"/>
      <c r="AC29" s="10"/>
      <c r="AD29" s="14"/>
      <c r="AE29" s="16"/>
      <c r="AF29" s="11"/>
      <c r="AG29" s="10"/>
      <c r="AH29" s="14"/>
      <c r="AI29" s="10"/>
      <c r="AJ29" s="14"/>
      <c r="AK29" s="16"/>
    </row>
    <row r="30" spans="1:37" x14ac:dyDescent="0.25">
      <c r="A30" s="1">
        <f>DATOS!B31</f>
        <v>0</v>
      </c>
      <c r="B30" s="11"/>
      <c r="C30" s="10"/>
      <c r="D30" s="14"/>
      <c r="E30" s="10"/>
      <c r="F30" s="14"/>
      <c r="G30" s="16"/>
      <c r="H30" s="11"/>
      <c r="I30" s="10"/>
      <c r="J30" s="14"/>
      <c r="K30" s="10"/>
      <c r="L30" s="14"/>
      <c r="M30" s="16"/>
      <c r="N30" s="11"/>
      <c r="O30" s="10"/>
      <c r="P30" s="14"/>
      <c r="Q30" s="10"/>
      <c r="R30" s="14"/>
      <c r="S30" s="16"/>
      <c r="T30" s="11"/>
      <c r="U30" s="10"/>
      <c r="V30" s="14"/>
      <c r="W30" s="10"/>
      <c r="X30" s="14"/>
      <c r="Y30" s="16"/>
      <c r="Z30" s="11"/>
      <c r="AA30" s="10"/>
      <c r="AB30" s="14"/>
      <c r="AC30" s="10"/>
      <c r="AD30" s="14"/>
      <c r="AE30" s="16"/>
      <c r="AF30" s="11"/>
      <c r="AG30" s="10"/>
      <c r="AH30" s="14"/>
      <c r="AI30" s="10"/>
      <c r="AJ30" s="14"/>
      <c r="AK30" s="16"/>
    </row>
    <row r="31" spans="1:37" x14ac:dyDescent="0.25">
      <c r="A31" s="1">
        <f>DATOS!B32</f>
        <v>0</v>
      </c>
      <c r="B31" s="11"/>
      <c r="C31" s="10"/>
      <c r="D31" s="14"/>
      <c r="E31" s="10"/>
      <c r="F31" s="14"/>
      <c r="G31" s="16"/>
      <c r="H31" s="11"/>
      <c r="I31" s="10"/>
      <c r="J31" s="14"/>
      <c r="K31" s="10"/>
      <c r="L31" s="14"/>
      <c r="M31" s="16"/>
      <c r="N31" s="11"/>
      <c r="O31" s="10"/>
      <c r="P31" s="14"/>
      <c r="Q31" s="10"/>
      <c r="R31" s="14"/>
      <c r="S31" s="16"/>
      <c r="T31" s="11"/>
      <c r="U31" s="10"/>
      <c r="V31" s="14"/>
      <c r="W31" s="10"/>
      <c r="X31" s="14"/>
      <c r="Y31" s="16"/>
      <c r="Z31" s="11"/>
      <c r="AA31" s="10"/>
      <c r="AB31" s="14"/>
      <c r="AC31" s="10"/>
      <c r="AD31" s="14"/>
      <c r="AE31" s="16"/>
      <c r="AF31" s="11"/>
      <c r="AG31" s="10"/>
      <c r="AH31" s="14"/>
      <c r="AI31" s="10"/>
      <c r="AJ31" s="14"/>
      <c r="AK31" s="16"/>
    </row>
    <row r="32" spans="1:37" x14ac:dyDescent="0.25">
      <c r="A32" s="1">
        <f>DATOS!B33</f>
        <v>0</v>
      </c>
      <c r="B32" s="11"/>
      <c r="C32" s="10"/>
      <c r="D32" s="14"/>
      <c r="E32" s="10"/>
      <c r="F32" s="14"/>
      <c r="G32" s="16"/>
      <c r="H32" s="11"/>
      <c r="I32" s="10"/>
      <c r="J32" s="14"/>
      <c r="K32" s="10"/>
      <c r="L32" s="14"/>
      <c r="M32" s="16"/>
      <c r="N32" s="11"/>
      <c r="O32" s="10"/>
      <c r="P32" s="14"/>
      <c r="Q32" s="10"/>
      <c r="R32" s="14"/>
      <c r="S32" s="16"/>
      <c r="T32" s="11"/>
      <c r="U32" s="10"/>
      <c r="V32" s="14"/>
      <c r="W32" s="10"/>
      <c r="X32" s="14"/>
      <c r="Y32" s="16"/>
      <c r="Z32" s="11"/>
      <c r="AA32" s="10"/>
      <c r="AB32" s="14"/>
      <c r="AC32" s="10"/>
      <c r="AD32" s="14"/>
      <c r="AE32" s="16"/>
      <c r="AF32" s="11"/>
      <c r="AG32" s="10"/>
      <c r="AH32" s="14"/>
      <c r="AI32" s="10"/>
      <c r="AJ32" s="14"/>
      <c r="AK32" s="16"/>
    </row>
    <row r="33" spans="1:37" x14ac:dyDescent="0.25">
      <c r="A33" s="1">
        <f>DATOS!B34</f>
        <v>0</v>
      </c>
      <c r="B33" s="11"/>
      <c r="C33" s="10"/>
      <c r="D33" s="14"/>
      <c r="E33" s="10"/>
      <c r="F33" s="14"/>
      <c r="G33" s="16"/>
      <c r="H33" s="11"/>
      <c r="I33" s="10"/>
      <c r="J33" s="14"/>
      <c r="K33" s="10"/>
      <c r="L33" s="14"/>
      <c r="M33" s="16"/>
      <c r="N33" s="11"/>
      <c r="O33" s="10"/>
      <c r="P33" s="14"/>
      <c r="Q33" s="10"/>
      <c r="R33" s="14"/>
      <c r="S33" s="16"/>
      <c r="T33" s="11"/>
      <c r="U33" s="10"/>
      <c r="V33" s="14"/>
      <c r="W33" s="10"/>
      <c r="X33" s="14"/>
      <c r="Y33" s="16"/>
      <c r="Z33" s="11"/>
      <c r="AA33" s="10"/>
      <c r="AB33" s="14"/>
      <c r="AC33" s="10"/>
      <c r="AD33" s="14"/>
      <c r="AE33" s="16"/>
      <c r="AF33" s="11"/>
      <c r="AG33" s="10"/>
      <c r="AH33" s="14"/>
      <c r="AI33" s="10"/>
      <c r="AJ33" s="14"/>
      <c r="AK33" s="16"/>
    </row>
    <row r="34" spans="1:37" x14ac:dyDescent="0.25">
      <c r="A34" s="1">
        <f>DATOS!B35</f>
        <v>0</v>
      </c>
      <c r="B34" s="11"/>
      <c r="C34" s="10"/>
      <c r="D34" s="14"/>
      <c r="E34" s="10"/>
      <c r="F34" s="14"/>
      <c r="G34" s="16"/>
      <c r="H34" s="11"/>
      <c r="I34" s="10"/>
      <c r="J34" s="14"/>
      <c r="K34" s="10"/>
      <c r="L34" s="14"/>
      <c r="M34" s="16"/>
      <c r="N34" s="11"/>
      <c r="O34" s="10"/>
      <c r="P34" s="14"/>
      <c r="Q34" s="10"/>
      <c r="R34" s="14"/>
      <c r="S34" s="16"/>
      <c r="T34" s="11"/>
      <c r="U34" s="10"/>
      <c r="V34" s="14"/>
      <c r="W34" s="10"/>
      <c r="X34" s="14"/>
      <c r="Y34" s="16"/>
      <c r="Z34" s="11"/>
      <c r="AA34" s="10"/>
      <c r="AB34" s="14"/>
      <c r="AC34" s="10"/>
      <c r="AD34" s="14"/>
      <c r="AE34" s="16"/>
      <c r="AF34" s="11"/>
      <c r="AG34" s="10"/>
      <c r="AH34" s="14"/>
      <c r="AI34" s="10"/>
      <c r="AJ34" s="14"/>
      <c r="AK34" s="16"/>
    </row>
    <row r="35" spans="1:37" x14ac:dyDescent="0.25">
      <c r="A35" s="1">
        <f>DATOS!B36</f>
        <v>0</v>
      </c>
      <c r="B35" s="11"/>
      <c r="C35" s="10"/>
      <c r="D35" s="14"/>
      <c r="E35" s="10"/>
      <c r="F35" s="14"/>
      <c r="G35" s="16"/>
      <c r="H35" s="11"/>
      <c r="I35" s="10"/>
      <c r="J35" s="14"/>
      <c r="K35" s="10"/>
      <c r="L35" s="14"/>
      <c r="M35" s="16"/>
      <c r="N35" s="11"/>
      <c r="O35" s="10"/>
      <c r="P35" s="14"/>
      <c r="Q35" s="10"/>
      <c r="R35" s="14"/>
      <c r="S35" s="16"/>
      <c r="T35" s="11"/>
      <c r="U35" s="10"/>
      <c r="V35" s="14"/>
      <c r="W35" s="10"/>
      <c r="X35" s="14"/>
      <c r="Y35" s="16"/>
      <c r="Z35" s="11"/>
      <c r="AA35" s="10"/>
      <c r="AB35" s="14"/>
      <c r="AC35" s="10"/>
      <c r="AD35" s="14"/>
      <c r="AE35" s="16"/>
      <c r="AF35" s="11"/>
      <c r="AG35" s="10"/>
      <c r="AH35" s="14"/>
      <c r="AI35" s="10"/>
      <c r="AJ35" s="14"/>
      <c r="AK35" s="16"/>
    </row>
    <row r="36" spans="1:37" x14ac:dyDescent="0.25">
      <c r="A36" s="1">
        <f>DATOS!B37</f>
        <v>0</v>
      </c>
      <c r="B36" s="11"/>
      <c r="C36" s="10"/>
      <c r="D36" s="14"/>
      <c r="E36" s="10"/>
      <c r="F36" s="14"/>
      <c r="G36" s="16"/>
      <c r="H36" s="11"/>
      <c r="I36" s="10"/>
      <c r="J36" s="14"/>
      <c r="K36" s="10"/>
      <c r="L36" s="14"/>
      <c r="M36" s="16"/>
      <c r="N36" s="11"/>
      <c r="O36" s="10"/>
      <c r="P36" s="14"/>
      <c r="Q36" s="10"/>
      <c r="R36" s="14"/>
      <c r="S36" s="16"/>
      <c r="T36" s="11"/>
      <c r="U36" s="10"/>
      <c r="V36" s="14"/>
      <c r="W36" s="10"/>
      <c r="X36" s="14"/>
      <c r="Y36" s="16"/>
      <c r="Z36" s="11"/>
      <c r="AA36" s="10"/>
      <c r="AB36" s="14"/>
      <c r="AC36" s="10"/>
      <c r="AD36" s="14"/>
      <c r="AE36" s="16"/>
      <c r="AF36" s="11"/>
      <c r="AG36" s="10"/>
      <c r="AH36" s="14"/>
      <c r="AI36" s="10"/>
      <c r="AJ36" s="14"/>
      <c r="AK36" s="16"/>
    </row>
    <row r="37" spans="1:37" x14ac:dyDescent="0.25">
      <c r="A37" s="1">
        <f>DATOS!B38</f>
        <v>0</v>
      </c>
      <c r="B37" s="11"/>
      <c r="C37" s="10"/>
      <c r="D37" s="14"/>
      <c r="E37" s="10"/>
      <c r="F37" s="14"/>
      <c r="G37" s="16"/>
      <c r="H37" s="11"/>
      <c r="I37" s="10"/>
      <c r="J37" s="14"/>
      <c r="K37" s="10"/>
      <c r="L37" s="14"/>
      <c r="M37" s="16"/>
      <c r="N37" s="11"/>
      <c r="O37" s="10"/>
      <c r="P37" s="14"/>
      <c r="Q37" s="10"/>
      <c r="R37" s="14"/>
      <c r="S37" s="16"/>
      <c r="T37" s="11"/>
      <c r="U37" s="10"/>
      <c r="V37" s="14"/>
      <c r="W37" s="10"/>
      <c r="X37" s="14"/>
      <c r="Y37" s="16"/>
      <c r="Z37" s="11"/>
      <c r="AA37" s="10"/>
      <c r="AB37" s="14"/>
      <c r="AC37" s="10"/>
      <c r="AD37" s="14"/>
      <c r="AE37" s="16"/>
      <c r="AF37" s="11"/>
      <c r="AG37" s="10"/>
      <c r="AH37" s="14"/>
      <c r="AI37" s="10"/>
      <c r="AJ37" s="14"/>
      <c r="AK37" s="16"/>
    </row>
    <row r="38" spans="1:37" x14ac:dyDescent="0.25">
      <c r="A38" s="1">
        <f>DATOS!B39</f>
        <v>0</v>
      </c>
      <c r="B38" s="11"/>
      <c r="C38" s="10"/>
      <c r="D38" s="14"/>
      <c r="E38" s="10"/>
      <c r="F38" s="14"/>
      <c r="G38" s="16"/>
      <c r="H38" s="11"/>
      <c r="I38" s="10"/>
      <c r="J38" s="14"/>
      <c r="K38" s="10"/>
      <c r="L38" s="14"/>
      <c r="M38" s="16"/>
      <c r="N38" s="11"/>
      <c r="O38" s="10"/>
      <c r="P38" s="14"/>
      <c r="Q38" s="10"/>
      <c r="R38" s="14"/>
      <c r="S38" s="16"/>
      <c r="T38" s="11"/>
      <c r="U38" s="10"/>
      <c r="V38" s="14"/>
      <c r="W38" s="10"/>
      <c r="X38" s="14"/>
      <c r="Y38" s="16"/>
      <c r="Z38" s="11"/>
      <c r="AA38" s="10"/>
      <c r="AB38" s="14"/>
      <c r="AC38" s="10"/>
      <c r="AD38" s="14"/>
      <c r="AE38" s="16"/>
      <c r="AF38" s="11"/>
      <c r="AG38" s="10"/>
      <c r="AH38" s="14"/>
      <c r="AI38" s="10"/>
      <c r="AJ38" s="14"/>
      <c r="AK38" s="16"/>
    </row>
    <row r="39" spans="1:37" x14ac:dyDescent="0.25">
      <c r="A39" s="1">
        <f>DATOS!B40</f>
        <v>0</v>
      </c>
      <c r="B39" s="11"/>
      <c r="C39" s="10"/>
      <c r="D39" s="14"/>
      <c r="E39" s="10"/>
      <c r="F39" s="14"/>
      <c r="G39" s="16"/>
      <c r="H39" s="11"/>
      <c r="I39" s="10"/>
      <c r="J39" s="14"/>
      <c r="K39" s="10"/>
      <c r="L39" s="14"/>
      <c r="M39" s="16"/>
      <c r="N39" s="11"/>
      <c r="O39" s="10"/>
      <c r="P39" s="14"/>
      <c r="Q39" s="10"/>
      <c r="R39" s="14"/>
      <c r="S39" s="16"/>
      <c r="T39" s="11"/>
      <c r="U39" s="10"/>
      <c r="V39" s="14"/>
      <c r="W39" s="10"/>
      <c r="X39" s="14"/>
      <c r="Y39" s="16"/>
      <c r="Z39" s="11"/>
      <c r="AA39" s="10"/>
      <c r="AB39" s="14"/>
      <c r="AC39" s="10"/>
      <c r="AD39" s="14"/>
      <c r="AE39" s="16"/>
      <c r="AF39" s="11"/>
      <c r="AG39" s="10"/>
      <c r="AH39" s="14"/>
      <c r="AI39" s="10"/>
      <c r="AJ39" s="14"/>
      <c r="AK39" s="16"/>
    </row>
    <row r="40" spans="1:37" ht="15.75" thickBot="1" x14ac:dyDescent="0.3">
      <c r="A40" s="1">
        <f>DATOS!B41</f>
        <v>0</v>
      </c>
      <c r="B40" s="12"/>
      <c r="C40" s="13"/>
      <c r="D40" s="15"/>
      <c r="E40" s="13"/>
      <c r="F40" s="15"/>
      <c r="G40" s="17"/>
      <c r="H40" s="12"/>
      <c r="I40" s="13"/>
      <c r="J40" s="15"/>
      <c r="K40" s="13"/>
      <c r="L40" s="15"/>
      <c r="M40" s="17"/>
      <c r="N40" s="12"/>
      <c r="O40" s="13"/>
      <c r="P40" s="15"/>
      <c r="Q40" s="13"/>
      <c r="R40" s="15"/>
      <c r="S40" s="17"/>
      <c r="T40" s="12"/>
      <c r="U40" s="13"/>
      <c r="V40" s="15"/>
      <c r="W40" s="13"/>
      <c r="X40" s="15"/>
      <c r="Y40" s="17"/>
      <c r="Z40" s="12"/>
      <c r="AA40" s="13"/>
      <c r="AB40" s="15"/>
      <c r="AC40" s="13"/>
      <c r="AD40" s="15"/>
      <c r="AE40" s="17"/>
      <c r="AF40" s="12"/>
      <c r="AG40" s="13"/>
      <c r="AH40" s="15"/>
      <c r="AI40" s="13"/>
      <c r="AJ40" s="15"/>
      <c r="AK40" s="17"/>
    </row>
  </sheetData>
  <mergeCells count="6">
    <mergeCell ref="AF2:AK2"/>
    <mergeCell ref="B2:G2"/>
    <mergeCell ref="H2:M2"/>
    <mergeCell ref="N2:S2"/>
    <mergeCell ref="T2:Y2"/>
    <mergeCell ref="Z2:AE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DATOS!$I$5:$I$16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481B-89A3-4757-8E3A-4D49EA96E576}">
  <dimension ref="A3:A5"/>
  <sheetViews>
    <sheetView workbookViewId="0">
      <selection activeCell="A6" sqref="A6"/>
    </sheetView>
  </sheetViews>
  <sheetFormatPr baseColWidth="10" defaultColWidth="11.42578125" defaultRowHeight="15" x14ac:dyDescent="0.25"/>
  <sheetData>
    <row r="3" spans="1:1" x14ac:dyDescent="0.25">
      <c r="A3" t="s">
        <v>43</v>
      </c>
    </row>
    <row r="4" spans="1:1" x14ac:dyDescent="0.25">
      <c r="A4" t="s">
        <v>44</v>
      </c>
    </row>
    <row r="5" spans="1:1" x14ac:dyDescent="0.25">
      <c r="A5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CD56"/>
  <sheetViews>
    <sheetView zoomScale="55" zoomScaleNormal="55" workbookViewId="0">
      <selection activeCell="A19" sqref="A19:A55"/>
    </sheetView>
  </sheetViews>
  <sheetFormatPr baseColWidth="10" defaultColWidth="11.42578125" defaultRowHeight="15" x14ac:dyDescent="0.25"/>
  <cols>
    <col min="1" max="1" width="43.7109375" customWidth="1"/>
    <col min="2" max="2" width="9.5703125" customWidth="1"/>
    <col min="3" max="3" width="6.140625" bestFit="1" customWidth="1"/>
    <col min="4" max="4" width="7.5703125" customWidth="1"/>
    <col min="5" max="5" width="6" bestFit="1" customWidth="1"/>
    <col min="6" max="6" width="8.28515625" bestFit="1" customWidth="1"/>
    <col min="7" max="7" width="6" bestFit="1" customWidth="1"/>
    <col min="8" max="8" width="8.28515625" bestFit="1" customWidth="1"/>
    <col min="9" max="9" width="6" bestFit="1" customWidth="1"/>
    <col min="10" max="10" width="8.28515625" bestFit="1" customWidth="1"/>
    <col min="11" max="11" width="6" bestFit="1" customWidth="1"/>
    <col min="12" max="12" width="8.28515625" bestFit="1" customWidth="1"/>
    <col min="13" max="13" width="6" bestFit="1" customWidth="1"/>
    <col min="14" max="14" width="8.28515625" bestFit="1" customWidth="1"/>
    <col min="15" max="15" width="9.85546875" customWidth="1"/>
    <col min="16" max="16" width="6.140625" bestFit="1" customWidth="1"/>
    <col min="17" max="17" width="8.28515625" bestFit="1" customWidth="1"/>
    <col min="18" max="18" width="6" bestFit="1" customWidth="1"/>
    <col min="19" max="19" width="8.28515625" bestFit="1" customWidth="1"/>
    <col min="20" max="20" width="6.140625" bestFit="1" customWidth="1"/>
    <col min="21" max="21" width="8.28515625" bestFit="1" customWidth="1"/>
    <col min="22" max="22" width="6.140625" bestFit="1" customWidth="1"/>
    <col min="23" max="23" width="8.28515625" bestFit="1" customWidth="1"/>
    <col min="24" max="24" width="6" bestFit="1" customWidth="1"/>
    <col min="25" max="25" width="8.28515625" bestFit="1" customWidth="1"/>
    <col min="26" max="26" width="6" bestFit="1" customWidth="1"/>
    <col min="27" max="27" width="8.28515625" bestFit="1" customWidth="1"/>
    <col min="28" max="28" width="8.140625" bestFit="1" customWidth="1"/>
    <col min="29" max="29" width="6" bestFit="1" customWidth="1"/>
    <col min="30" max="30" width="8.28515625" bestFit="1" customWidth="1"/>
    <col min="31" max="31" width="6" bestFit="1" customWidth="1"/>
    <col min="32" max="32" width="8.28515625" bestFit="1" customWidth="1"/>
    <col min="33" max="33" width="6" bestFit="1" customWidth="1"/>
    <col min="34" max="34" width="8.28515625" bestFit="1" customWidth="1"/>
    <col min="35" max="35" width="6" bestFit="1" customWidth="1"/>
    <col min="36" max="36" width="8.28515625" bestFit="1" customWidth="1"/>
    <col min="37" max="37" width="6" bestFit="1" customWidth="1"/>
    <col min="38" max="38" width="8.28515625" bestFit="1" customWidth="1"/>
    <col min="39" max="39" width="6" bestFit="1" customWidth="1"/>
    <col min="40" max="40" width="8.28515625" bestFit="1" customWidth="1"/>
    <col min="41" max="41" width="6.5703125" bestFit="1" customWidth="1"/>
    <col min="42" max="42" width="6.140625" bestFit="1" customWidth="1"/>
    <col min="43" max="43" width="6.140625" customWidth="1"/>
    <col min="44" max="44" width="6.140625" bestFit="1" customWidth="1"/>
    <col min="45" max="45" width="6.140625" customWidth="1"/>
    <col min="46" max="46" width="6" bestFit="1" customWidth="1"/>
    <col min="47" max="47" width="6" customWidth="1"/>
    <col min="48" max="48" width="6" bestFit="1" customWidth="1"/>
    <col min="49" max="49" width="6" customWidth="1"/>
    <col min="50" max="50" width="6" bestFit="1" customWidth="1"/>
    <col min="51" max="51" width="6" customWidth="1"/>
    <col min="52" max="52" width="6" bestFit="1" customWidth="1"/>
    <col min="53" max="53" width="6" customWidth="1"/>
    <col min="54" max="54" width="7.5703125" customWidth="1"/>
    <col min="55" max="55" width="6" bestFit="1" customWidth="1"/>
    <col min="56" max="56" width="6" customWidth="1"/>
    <col min="57" max="57" width="6" bestFit="1" customWidth="1"/>
    <col min="58" max="58" width="6" customWidth="1"/>
    <col min="59" max="59" width="6" bestFit="1" customWidth="1"/>
    <col min="60" max="60" width="6" customWidth="1"/>
    <col min="61" max="61" width="6" bestFit="1" customWidth="1"/>
    <col min="62" max="62" width="6" customWidth="1"/>
    <col min="63" max="63" width="6" bestFit="1" customWidth="1"/>
    <col min="64" max="64" width="6" customWidth="1"/>
    <col min="65" max="65" width="6" bestFit="1" customWidth="1"/>
    <col min="66" max="66" width="6" customWidth="1"/>
    <col min="67" max="67" width="6.5703125" bestFit="1" customWidth="1"/>
    <col min="68" max="68" width="6" bestFit="1" customWidth="1"/>
    <col min="69" max="71" width="6" customWidth="1"/>
    <col min="72" max="72" width="6" bestFit="1" customWidth="1"/>
    <col min="73" max="73" width="6" customWidth="1"/>
    <col min="74" max="74" width="6" bestFit="1" customWidth="1"/>
    <col min="75" max="75" width="6" customWidth="1"/>
    <col min="76" max="76" width="6" bestFit="1" customWidth="1"/>
    <col min="77" max="77" width="6" customWidth="1"/>
    <col min="78" max="78" width="6" bestFit="1" customWidth="1"/>
    <col min="79" max="79" width="6" customWidth="1"/>
    <col min="80" max="80" width="15" bestFit="1" customWidth="1"/>
    <col min="81" max="81" width="11.5703125" bestFit="1" customWidth="1"/>
  </cols>
  <sheetData>
    <row r="1" spans="1:82" ht="15.75" customHeight="1" x14ac:dyDescent="0.25">
      <c r="A1" s="193" t="str">
        <f>NOMBRE_ASIGNATURA</f>
        <v xml:space="preserve">CCGG 2º BTO 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</row>
    <row r="2" spans="1:82" ht="15.75" customHeight="1" thickBot="1" x14ac:dyDescent="0.3">
      <c r="A2" s="193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</row>
    <row r="3" spans="1:82" ht="15" customHeight="1" x14ac:dyDescent="0.25">
      <c r="A3" s="191" t="s">
        <v>46</v>
      </c>
      <c r="B3" s="194" t="s">
        <v>47</v>
      </c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6"/>
      <c r="O3" s="194" t="s">
        <v>48</v>
      </c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6"/>
      <c r="AB3" s="194" t="s">
        <v>49</v>
      </c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6"/>
      <c r="AO3" s="194" t="s">
        <v>50</v>
      </c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6"/>
      <c r="BB3" s="194" t="s">
        <v>51</v>
      </c>
      <c r="BC3" s="195"/>
      <c r="BD3" s="195"/>
      <c r="BE3" s="195"/>
      <c r="BF3" s="195"/>
      <c r="BG3" s="195"/>
      <c r="BH3" s="195"/>
      <c r="BI3" s="195"/>
      <c r="BJ3" s="195"/>
      <c r="BK3" s="195"/>
      <c r="BL3" s="195"/>
      <c r="BM3" s="195"/>
      <c r="BN3" s="196"/>
      <c r="BO3" s="194" t="s">
        <v>52</v>
      </c>
      <c r="BP3" s="195"/>
      <c r="BQ3" s="195"/>
      <c r="BR3" s="195"/>
      <c r="BS3" s="195"/>
      <c r="BT3" s="195"/>
      <c r="BU3" s="195"/>
      <c r="BV3" s="195"/>
      <c r="BW3" s="195"/>
      <c r="BX3" s="195"/>
      <c r="BY3" s="195"/>
      <c r="BZ3" s="195"/>
      <c r="CA3" s="196"/>
      <c r="CB3" s="20" t="s">
        <v>53</v>
      </c>
      <c r="CC3" s="18" t="s">
        <v>54</v>
      </c>
      <c r="CD3" s="199" t="s">
        <v>55</v>
      </c>
    </row>
    <row r="4" spans="1:82" ht="15" customHeight="1" x14ac:dyDescent="0.25">
      <c r="A4" s="192"/>
      <c r="B4" s="138" t="str">
        <f>PESOS!B4</f>
        <v>Inst ev.</v>
      </c>
      <c r="C4" s="180" t="str">
        <f>PESOS!C4</f>
        <v>CR1.1</v>
      </c>
      <c r="D4" s="181"/>
      <c r="E4" s="180" t="str">
        <f>PESOS!D4</f>
        <v>CR1.2</v>
      </c>
      <c r="F4" s="181"/>
      <c r="G4" s="180" t="str">
        <f>PESOS!E4</f>
        <v>CR1.3</v>
      </c>
      <c r="H4" s="181"/>
      <c r="I4" s="180" t="str">
        <f>PESOS!F4</f>
        <v>CR1.4</v>
      </c>
      <c r="J4" s="181"/>
      <c r="K4" s="180" t="str">
        <f>PESOS!G4</f>
        <v>CR1.5</v>
      </c>
      <c r="L4" s="181"/>
      <c r="M4" s="108" t="str">
        <f>PESOS!H4</f>
        <v>CR1.6</v>
      </c>
      <c r="N4" s="100"/>
      <c r="O4" s="22" t="str">
        <f>PESOS!I4</f>
        <v>Inst ev</v>
      </c>
      <c r="P4" s="180" t="str">
        <f>PESOS!J4</f>
        <v>CR2.1</v>
      </c>
      <c r="Q4" s="181"/>
      <c r="R4" s="180" t="str">
        <f>PESOS!K4</f>
        <v>CR2.2</v>
      </c>
      <c r="S4" s="181"/>
      <c r="T4" s="180" t="str">
        <f>PESOS!L4</f>
        <v>CR2.3</v>
      </c>
      <c r="U4" s="181"/>
      <c r="V4" s="180" t="str">
        <f>PESOS!M4</f>
        <v>CR2.4</v>
      </c>
      <c r="W4" s="181"/>
      <c r="X4" s="180" t="str">
        <f>PESOS!N4</f>
        <v>CR2.5</v>
      </c>
      <c r="Y4" s="181"/>
      <c r="Z4" s="108" t="str">
        <f>PESOS!O4</f>
        <v>CR2.6</v>
      </c>
      <c r="AA4" s="100"/>
      <c r="AB4" s="22" t="str">
        <f>PESOS!P4</f>
        <v>Inst ev.</v>
      </c>
      <c r="AC4" s="180" t="str">
        <f>PESOS!Q4</f>
        <v>CR3.1</v>
      </c>
      <c r="AD4" s="181"/>
      <c r="AE4" s="180" t="str">
        <f>PESOS!R4</f>
        <v>CR3.2</v>
      </c>
      <c r="AF4" s="181"/>
      <c r="AG4" s="180" t="str">
        <f>PESOS!S4</f>
        <v>CR3.3</v>
      </c>
      <c r="AH4" s="181"/>
      <c r="AI4" s="180" t="str">
        <f>PESOS!T4</f>
        <v>CR3.4</v>
      </c>
      <c r="AJ4" s="181"/>
      <c r="AK4" s="180" t="str">
        <f>PESOS!U4</f>
        <v>CR3.5</v>
      </c>
      <c r="AL4" s="181"/>
      <c r="AM4" s="108" t="str">
        <f>PESOS!V4</f>
        <v>CR3.6</v>
      </c>
      <c r="AN4" s="100"/>
      <c r="AO4" s="22" t="str">
        <f>PESOS!W4</f>
        <v>Inst ev.</v>
      </c>
      <c r="AP4" s="180" t="str">
        <f>PESOS!X4</f>
        <v>CR4.1</v>
      </c>
      <c r="AQ4" s="181"/>
      <c r="AR4" s="180" t="str">
        <f>PESOS!Y4</f>
        <v>CR4.2</v>
      </c>
      <c r="AS4" s="181"/>
      <c r="AT4" s="180" t="str">
        <f>PESOS!Z4</f>
        <v>CR4.3</v>
      </c>
      <c r="AU4" s="181"/>
      <c r="AV4" s="180" t="str">
        <f>PESOS!AA4</f>
        <v>CR4.4</v>
      </c>
      <c r="AW4" s="181"/>
      <c r="AX4" s="180" t="str">
        <f>PESOS!AB4</f>
        <v>CR4.5</v>
      </c>
      <c r="AY4" s="181"/>
      <c r="AZ4" s="108" t="str">
        <f>PESOS!AC4</f>
        <v>CR4.6</v>
      </c>
      <c r="BA4" s="100"/>
      <c r="BB4" s="22" t="str">
        <f>PESOS!AD4</f>
        <v>Inst ev.</v>
      </c>
      <c r="BC4" s="180" t="str">
        <f>PESOS!AE4</f>
        <v>CR5.1</v>
      </c>
      <c r="BD4" s="181"/>
      <c r="BE4" s="180" t="str">
        <f>PESOS!AF4</f>
        <v>CR5.2</v>
      </c>
      <c r="BF4" s="181"/>
      <c r="BG4" s="180" t="str">
        <f>PESOS!AG4</f>
        <v>CR5.3</v>
      </c>
      <c r="BH4" s="181"/>
      <c r="BI4" s="180" t="str">
        <f>PESOS!AH4</f>
        <v>CR5.4</v>
      </c>
      <c r="BJ4" s="181"/>
      <c r="BK4" s="180" t="str">
        <f>PESOS!AI4</f>
        <v>CR5.5</v>
      </c>
      <c r="BL4" s="181"/>
      <c r="BM4" s="108" t="str">
        <f>PESOS!AJ4</f>
        <v>CR5.6</v>
      </c>
      <c r="BN4" s="100"/>
      <c r="BO4" s="22" t="str">
        <f>PESOS!AK4</f>
        <v>Inst ev.</v>
      </c>
      <c r="BP4" s="180" t="str">
        <f>PESOS!AL4</f>
        <v>CR6.1</v>
      </c>
      <c r="BQ4" s="181"/>
      <c r="BR4" s="180" t="str">
        <f>PESOS!AM4</f>
        <v>CR6.2</v>
      </c>
      <c r="BS4" s="181"/>
      <c r="BT4" s="180" t="str">
        <f>PESOS!AN4</f>
        <v>CR6.3</v>
      </c>
      <c r="BU4" s="181"/>
      <c r="BV4" s="180" t="str">
        <f>PESOS!AO4</f>
        <v>CR6.4</v>
      </c>
      <c r="BW4" s="181"/>
      <c r="BX4" s="180" t="str">
        <f>PESOS!AP4</f>
        <v>CR6.5</v>
      </c>
      <c r="BY4" s="181"/>
      <c r="BZ4" s="108" t="str">
        <f>PESOS!AQ4</f>
        <v>CR6.6</v>
      </c>
      <c r="CA4" s="100"/>
      <c r="CB4" s="21" t="str">
        <f>PESOS!AR4</f>
        <v xml:space="preserve"> </v>
      </c>
      <c r="CC4" s="19"/>
      <c r="CD4" s="200"/>
    </row>
    <row r="5" spans="1:82" x14ac:dyDescent="0.25">
      <c r="A5" s="124" t="str" cm="1">
        <f t="array" ref="A5">IFERROR(INDEX(UNIDADES1EVA[UNIDADES 1ª], ROW(A1)), "")</f>
        <v>U1. El átomo y los enlaces</v>
      </c>
      <c r="B5" s="22" t="str" cm="1">
        <f t="array" ref="B5">IFERROR(VLOOKUP($A5,PESOS!$A:$AZ,COLUMN(B:B),FALSE),"")</f>
        <v>TD</v>
      </c>
      <c r="C5" s="174" cm="1">
        <f t="array" ref="C5">IFERROR(VLOOKUP($A5,PESOS!$A:$AZ,COLUMN(C:C),FALSE),"")</f>
        <v>5</v>
      </c>
      <c r="D5" s="175"/>
      <c r="E5" s="174" cm="1">
        <f t="array" ref="E5">IFERROR(VLOOKUP($A5,PESOS!$A:$AZ,COLUMN(D:D),FALSE),"")</f>
        <v>5</v>
      </c>
      <c r="F5" s="175"/>
      <c r="G5" s="174" cm="1">
        <f t="array" ref="G5">IFERROR(VLOOKUP($A5,PESOS!$A:$AZ,COLUMN(E:E),FALSE),"")</f>
        <v>5</v>
      </c>
      <c r="H5" s="175"/>
      <c r="I5" s="174" cm="1">
        <f t="array" ref="I5">IFERROR(VLOOKUP($A5,PESOS!$A:$AZ,COLUMN(F:F),FALSE),"")</f>
        <v>5</v>
      </c>
      <c r="J5" s="175"/>
      <c r="K5" s="174" cm="1">
        <f t="array" ref="K5">IFERROR(VLOOKUP($A5,PESOS!$A:$AZ,COLUMN(G:G),FALSE),"")</f>
        <v>5</v>
      </c>
      <c r="L5" s="175"/>
      <c r="M5" s="174" cm="1">
        <f t="array" ref="M5">IFERROR(VLOOKUP($A5,PESOS!$A:$AZ,COLUMN(H:H),FALSE),"")</f>
        <v>0</v>
      </c>
      <c r="N5" s="175"/>
      <c r="O5" s="22" cm="1">
        <f t="array" ref="O5">IFERROR(VLOOKUP($A5,PESOS!$A:$AZ,COLUMN(I:I),FALSE),"")</f>
        <v>0</v>
      </c>
      <c r="P5" s="174" cm="1">
        <f t="array" ref="P5">IFERROR(VLOOKUP($A5,PESOS!$A:$AZ,COLUMN(J:J),FALSE),"")</f>
        <v>5</v>
      </c>
      <c r="Q5" s="175"/>
      <c r="R5" s="174" cm="1">
        <f t="array" ref="R5">IFERROR(VLOOKUP($A5,PESOS!$A:$AZ,COLUMN(K:K),FALSE),"")</f>
        <v>10</v>
      </c>
      <c r="S5" s="175"/>
      <c r="T5" s="174" cm="1">
        <f t="array" ref="T5">IFERROR(VLOOKUP($A5,PESOS!$A:$AZ,COLUMN(L:L),FALSE),"")</f>
        <v>10</v>
      </c>
      <c r="U5" s="175"/>
      <c r="V5" s="174" cm="1">
        <f t="array" ref="V5">IFERROR(VLOOKUP($A5,PESOS!$A:$AZ,COLUMN(M:M),FALSE),"")</f>
        <v>10</v>
      </c>
      <c r="W5" s="175"/>
      <c r="X5" s="174" cm="1">
        <f t="array" ref="X5">IFERROR(VLOOKUP($A5,PESOS!$A:$AZ,COLUMN(N:N),FALSE),"")</f>
        <v>0</v>
      </c>
      <c r="Y5" s="175"/>
      <c r="Z5" s="174" cm="1">
        <f t="array" ref="Z5">IFERROR(VLOOKUP($A5,PESOS!$A:$AZ,COLUMN(O:O),FALSE),"")</f>
        <v>0</v>
      </c>
      <c r="AA5" s="175"/>
      <c r="AB5" s="22" cm="1">
        <f t="array" ref="AB5">IFERROR(VLOOKUP($A5,PESOS!$A:$AZ,COLUMN(P:P),FALSE),"")</f>
        <v>0</v>
      </c>
      <c r="AC5" s="174" cm="1">
        <f t="array" ref="AC5">IFERROR(VLOOKUP($A5,PESOS!$A:$AZ,COLUMN(Q:Q),FALSE),"")</f>
        <v>0</v>
      </c>
      <c r="AD5" s="175"/>
      <c r="AE5" s="174" cm="1">
        <f t="array" ref="AE5">IFERROR(VLOOKUP($A5,PESOS!$A:$AZ,COLUMN(R:R),FALSE),"")</f>
        <v>0</v>
      </c>
      <c r="AF5" s="175"/>
      <c r="AG5" s="174" cm="1">
        <f t="array" ref="AG5">IFERROR(VLOOKUP($A5,PESOS!$A:$AZ,COLUMN(S:S),FALSE),"")</f>
        <v>0</v>
      </c>
      <c r="AH5" s="175"/>
      <c r="AI5" s="174" cm="1">
        <f t="array" ref="AI5">IFERROR(VLOOKUP($A5,PESOS!$A:$AZ,COLUMN(T:T),FALSE),"")</f>
        <v>5</v>
      </c>
      <c r="AJ5" s="175"/>
      <c r="AK5" s="174" cm="1">
        <f t="array" ref="AK5">IFERROR(VLOOKUP($A5,PESOS!$A:$AZ,COLUMN(U:U),FALSE),"")</f>
        <v>5</v>
      </c>
      <c r="AL5" s="175"/>
      <c r="AM5" s="174" cm="1">
        <f t="array" ref="AM5">IFERROR(VLOOKUP($A5,PESOS!$A:$AZ,COLUMN(V:V),FALSE),"")</f>
        <v>0</v>
      </c>
      <c r="AN5" s="175"/>
      <c r="AO5" s="22" cm="1">
        <f t="array" ref="AO5">IFERROR(VLOOKUP($A5,PESOS!$A:$AZ,COLUMN(W:W),FALSE),"")</f>
        <v>0</v>
      </c>
      <c r="AP5" s="174" cm="1">
        <f t="array" ref="AP5">IFERROR(VLOOKUP($A5,PESOS!$A:$AZ,COLUMN(X:X),FALSE),"")</f>
        <v>5</v>
      </c>
      <c r="AQ5" s="175"/>
      <c r="AR5" s="174" cm="1">
        <f t="array" ref="AR5">IFERROR(VLOOKUP($A5,PESOS!$A:$AZ,COLUMN(Y:Y),FALSE),"")</f>
        <v>5</v>
      </c>
      <c r="AS5" s="175"/>
      <c r="AT5" s="174" cm="1">
        <f t="array" ref="AT5">IFERROR(VLOOKUP($A5,PESOS!$A:$AZ,COLUMN(Z:Z),FALSE),"")</f>
        <v>0</v>
      </c>
      <c r="AU5" s="175"/>
      <c r="AV5" s="174" cm="1">
        <f t="array" ref="AV5">IFERROR(VLOOKUP($A5,PESOS!$A:$AZ,COLUMN(AA:AA),FALSE),"")</f>
        <v>5</v>
      </c>
      <c r="AW5" s="175"/>
      <c r="AX5" s="174" cm="1">
        <f t="array" ref="AX5">IFERROR(VLOOKUP($A5,PESOS!$A:$AZ,COLUMN(AB:AB),FALSE),"")</f>
        <v>0</v>
      </c>
      <c r="AY5" s="175"/>
      <c r="AZ5" s="174" cm="1">
        <f t="array" ref="AZ5">IFERROR(VLOOKUP($A5,PESOS!$A:$AZ,COLUMN(AC:AC),FALSE),"")</f>
        <v>0</v>
      </c>
      <c r="BA5" s="175"/>
      <c r="BB5" s="22" cm="1">
        <f t="array" ref="BB5">IFERROR(VLOOKUP($A5,PESOS!$A:$AZ,COLUMN(AD:AD),FALSE),"")</f>
        <v>0</v>
      </c>
      <c r="BC5" s="174" cm="1">
        <f t="array" ref="BC5">IFERROR(VLOOKUP($A5,PESOS!$A:$AZ,COLUMN(AE:AE),FALSE),"")</f>
        <v>0</v>
      </c>
      <c r="BD5" s="175"/>
      <c r="BE5" s="174" cm="1">
        <f t="array" ref="BE5">IFERROR(VLOOKUP($A5,PESOS!$A:$AZ,COLUMN(AF:AF),FALSE),"")</f>
        <v>0</v>
      </c>
      <c r="BF5" s="175"/>
      <c r="BG5" s="174" cm="1">
        <f t="array" ref="BG5">IFERROR(VLOOKUP($A5,PESOS!$A:$AZ,COLUMN(AG:AG),FALSE),"")</f>
        <v>0</v>
      </c>
      <c r="BH5" s="175"/>
      <c r="BI5" s="174" cm="1">
        <f t="array" ref="BI5">IFERROR(VLOOKUP($A5,PESOS!$A:$AZ,COLUMN(AH:AH),FALSE),"")</f>
        <v>15</v>
      </c>
      <c r="BJ5" s="175"/>
      <c r="BK5" s="174" cm="1">
        <f t="array" ref="BK5">IFERROR(VLOOKUP($A5,PESOS!$A:$AZ,COLUMN(AI:AI),FALSE),"")</f>
        <v>0</v>
      </c>
      <c r="BL5" s="175"/>
      <c r="BM5" s="174" cm="1">
        <f t="array" ref="BM5">IFERROR(VLOOKUP($A5,PESOS!$A:$AZ,COLUMN(AJ:AJ),FALSE),"")</f>
        <v>0</v>
      </c>
      <c r="BN5" s="175"/>
      <c r="BO5" s="22" cm="1">
        <f t="array" ref="BO5">IFERROR(VLOOKUP($A5,PESOS!$A:$AZ,COLUMN(AK:AK),FALSE),"")</f>
        <v>0</v>
      </c>
      <c r="BP5" s="174" cm="1">
        <f t="array" ref="BP5">IFERROR(VLOOKUP($A5,PESOS!$A:$AZ,COLUMN(AL:AL),FALSE),"")</f>
        <v>0</v>
      </c>
      <c r="BQ5" s="175"/>
      <c r="BR5" s="174" cm="1">
        <f t="array" ref="BR5">IFERROR(VLOOKUP($A5,PESOS!$A:$AZ,COLUMN(AM:AM),FALSE),"")</f>
        <v>0</v>
      </c>
      <c r="BS5" s="175"/>
      <c r="BT5" s="174" cm="1">
        <f t="array" ref="BT5">IFERROR(VLOOKUP($A5,PESOS!$A:$AZ,COLUMN(AN:AN),FALSE),"")</f>
        <v>0</v>
      </c>
      <c r="BU5" s="175"/>
      <c r="BV5" s="174" cm="1">
        <f t="array" ref="BV5">IFERROR(VLOOKUP($A5,PESOS!$A:$AZ,COLUMN(AO:AO),FALSE),"")</f>
        <v>0</v>
      </c>
      <c r="BW5" s="175"/>
      <c r="BX5" s="174" cm="1">
        <f t="array" ref="BX5">IFERROR(VLOOKUP($A5,PESOS!$A:$AZ,COLUMN(AP:AP),FALSE),"")</f>
        <v>0</v>
      </c>
      <c r="BY5" s="175"/>
      <c r="BZ5" s="174" cm="1">
        <f t="array" ref="BZ5">IFERROR(VLOOKUP($A5,PESOS!$A:$AZ,COLUMN(AQ:AQ),FALSE),"")</f>
        <v>0</v>
      </c>
      <c r="CA5" s="175"/>
      <c r="CB5" s="61">
        <f>SUM(C5:CA5)</f>
        <v>100</v>
      </c>
      <c r="CC5" s="9" t="s">
        <v>56</v>
      </c>
      <c r="CD5" s="197">
        <f>SUM(CB5:CB10)</f>
        <v>100</v>
      </c>
    </row>
    <row r="6" spans="1:82" x14ac:dyDescent="0.25">
      <c r="A6" s="124" cm="1">
        <f t="array" ref="A6">IFERROR(INDEX(UNIDADES1EVA[UNIDADES 1ª], ROW(A2)), "")</f>
        <v>0</v>
      </c>
      <c r="B6" s="22" cm="1">
        <f t="array" ref="B6">IFERROR(VLOOKUP($A6,PESOS!$A:$AZ,COLUMN(B:B),FALSE),"")</f>
        <v>0</v>
      </c>
      <c r="C6" s="174" cm="1">
        <f t="array" ref="C6">IFERROR(VLOOKUP($A6,PESOS!$A:$AZ,COLUMN(C:C),FALSE),"")</f>
        <v>0</v>
      </c>
      <c r="D6" s="175"/>
      <c r="E6" s="174" cm="1">
        <f t="array" ref="E6">IFERROR(VLOOKUP($A6,PESOS!$A:$AZ,COLUMN(D:D),FALSE),"")</f>
        <v>0</v>
      </c>
      <c r="F6" s="175"/>
      <c r="G6" s="174" cm="1">
        <f t="array" ref="G6">IFERROR(VLOOKUP($A6,PESOS!$A:$AZ,COLUMN(E:E),FALSE),"")</f>
        <v>0</v>
      </c>
      <c r="H6" s="175"/>
      <c r="I6" s="174" cm="1">
        <f t="array" ref="I6">IFERROR(VLOOKUP($A6,PESOS!$A:$AZ,COLUMN(F:F),FALSE),"")</f>
        <v>0</v>
      </c>
      <c r="J6" s="175"/>
      <c r="K6" s="174" cm="1">
        <f t="array" ref="K6">IFERROR(VLOOKUP($A6,PESOS!$A:$AZ,COLUMN(G:G),FALSE),"")</f>
        <v>0</v>
      </c>
      <c r="L6" s="175"/>
      <c r="M6" s="174" cm="1">
        <f t="array" ref="M6">IFERROR(VLOOKUP($A6,PESOS!$A:$AZ,COLUMN(H:H),FALSE),"")</f>
        <v>0</v>
      </c>
      <c r="N6" s="175"/>
      <c r="O6" s="22" cm="1">
        <f t="array" ref="O6">IFERROR(VLOOKUP($A6,PESOS!$A:$AZ,COLUMN(I:I),FALSE),"")</f>
        <v>0</v>
      </c>
      <c r="P6" s="174" cm="1">
        <f t="array" ref="P6">IFERROR(VLOOKUP($A6,PESOS!$A:$AZ,COLUMN(J:J),FALSE),"")</f>
        <v>0</v>
      </c>
      <c r="Q6" s="175"/>
      <c r="R6" s="174" cm="1">
        <f t="array" ref="R6">IFERROR(VLOOKUP($A6,PESOS!$A:$AZ,COLUMN(K:K),FALSE),"")</f>
        <v>0</v>
      </c>
      <c r="S6" s="175"/>
      <c r="T6" s="174" cm="1">
        <f t="array" ref="T6">IFERROR(VLOOKUP($A6,PESOS!$A:$AZ,COLUMN(L:L),FALSE),"")</f>
        <v>0</v>
      </c>
      <c r="U6" s="175"/>
      <c r="V6" s="174" cm="1">
        <f t="array" ref="V6">IFERROR(VLOOKUP($A6,PESOS!$A:$AZ,COLUMN(M:M),FALSE),"")</f>
        <v>0</v>
      </c>
      <c r="W6" s="175"/>
      <c r="X6" s="174" cm="1">
        <f t="array" ref="X6">IFERROR(VLOOKUP($A6,PESOS!$A:$AZ,COLUMN(N:N),FALSE),"")</f>
        <v>0</v>
      </c>
      <c r="Y6" s="175"/>
      <c r="Z6" s="174" cm="1">
        <f t="array" ref="Z6">IFERROR(VLOOKUP($A6,PESOS!$A:$AZ,COLUMN(O:O),FALSE),"")</f>
        <v>0</v>
      </c>
      <c r="AA6" s="175"/>
      <c r="AB6" s="22" cm="1">
        <f t="array" ref="AB6">IFERROR(VLOOKUP($A6,PESOS!$A:$AZ,COLUMN(P:P),FALSE),"")</f>
        <v>0</v>
      </c>
      <c r="AC6" s="174" cm="1">
        <f t="array" ref="AC6">IFERROR(VLOOKUP($A6,PESOS!$A:$AZ,COLUMN(Q:Q),FALSE),"")</f>
        <v>0</v>
      </c>
      <c r="AD6" s="175"/>
      <c r="AE6" s="174" cm="1">
        <f t="array" ref="AE6">IFERROR(VLOOKUP($A6,PESOS!$A:$AZ,COLUMN(R:R),FALSE),"")</f>
        <v>0</v>
      </c>
      <c r="AF6" s="175"/>
      <c r="AG6" s="174" cm="1">
        <f t="array" ref="AG6">IFERROR(VLOOKUP($A6,PESOS!$A:$AZ,COLUMN(S:S),FALSE),"")</f>
        <v>0</v>
      </c>
      <c r="AH6" s="175"/>
      <c r="AI6" s="174" cm="1">
        <f t="array" ref="AI6">IFERROR(VLOOKUP($A6,PESOS!$A:$AZ,COLUMN(T:T),FALSE),"")</f>
        <v>0</v>
      </c>
      <c r="AJ6" s="175"/>
      <c r="AK6" s="174" cm="1">
        <f t="array" ref="AK6">IFERROR(VLOOKUP($A6,PESOS!$A:$AZ,COLUMN(U:U),FALSE),"")</f>
        <v>0</v>
      </c>
      <c r="AL6" s="175"/>
      <c r="AM6" s="174" cm="1">
        <f t="array" ref="AM6">IFERROR(VLOOKUP($A6,PESOS!$A:$AZ,COLUMN(V:V),FALSE),"")</f>
        <v>0</v>
      </c>
      <c r="AN6" s="175"/>
      <c r="AO6" s="22" cm="1">
        <f t="array" ref="AO6">IFERROR(VLOOKUP($A6,PESOS!$A:$AZ,COLUMN(W:W),FALSE),"")</f>
        <v>0</v>
      </c>
      <c r="AP6" s="174" cm="1">
        <f t="array" ref="AP6">IFERROR(VLOOKUP($A6,PESOS!$A:$AZ,COLUMN(X:X),FALSE),"")</f>
        <v>0</v>
      </c>
      <c r="AQ6" s="175"/>
      <c r="AR6" s="174" cm="1">
        <f t="array" ref="AR6">IFERROR(VLOOKUP($A6,PESOS!$A:$AZ,COLUMN(Y:Y),FALSE),"")</f>
        <v>0</v>
      </c>
      <c r="AS6" s="175"/>
      <c r="AT6" s="174" cm="1">
        <f t="array" ref="AT6">IFERROR(VLOOKUP($A6,PESOS!$A:$AZ,COLUMN(Z:Z),FALSE),"")</f>
        <v>0</v>
      </c>
      <c r="AU6" s="175"/>
      <c r="AV6" s="174" cm="1">
        <f t="array" ref="AV6">IFERROR(VLOOKUP($A6,PESOS!$A:$AZ,COLUMN(AA:AA),FALSE),"")</f>
        <v>0</v>
      </c>
      <c r="AW6" s="175"/>
      <c r="AX6" s="174" cm="1">
        <f t="array" ref="AX6">IFERROR(VLOOKUP($A6,PESOS!$A:$AZ,COLUMN(AB:AB),FALSE),"")</f>
        <v>0</v>
      </c>
      <c r="AY6" s="175"/>
      <c r="AZ6" s="174" cm="1">
        <f t="array" ref="AZ6">IFERROR(VLOOKUP($A6,PESOS!$A:$AZ,COLUMN(AC:AC),FALSE),"")</f>
        <v>0</v>
      </c>
      <c r="BA6" s="175"/>
      <c r="BB6" s="22" cm="1">
        <f t="array" ref="BB6">IFERROR(VLOOKUP($A6,PESOS!$A:$AZ,COLUMN(AD:AD),FALSE),"")</f>
        <v>0</v>
      </c>
      <c r="BC6" s="174" cm="1">
        <f t="array" ref="BC6">IFERROR(VLOOKUP($A6,PESOS!$A:$AZ,COLUMN(AE:AE),FALSE),"")</f>
        <v>0</v>
      </c>
      <c r="BD6" s="175"/>
      <c r="BE6" s="174" cm="1">
        <f t="array" ref="BE6">IFERROR(VLOOKUP($A6,PESOS!$A:$AZ,COLUMN(AF:AF),FALSE),"")</f>
        <v>0</v>
      </c>
      <c r="BF6" s="175"/>
      <c r="BG6" s="174" cm="1">
        <f t="array" ref="BG6">IFERROR(VLOOKUP($A6,PESOS!$A:$AZ,COLUMN(AG:AG),FALSE),"")</f>
        <v>0</v>
      </c>
      <c r="BH6" s="175"/>
      <c r="BI6" s="174" cm="1">
        <f t="array" ref="BI6">IFERROR(VLOOKUP($A6,PESOS!$A:$AZ,COLUMN(AH:AH),FALSE),"")</f>
        <v>0</v>
      </c>
      <c r="BJ6" s="175"/>
      <c r="BK6" s="174" cm="1">
        <f t="array" ref="BK6">IFERROR(VLOOKUP($A6,PESOS!$A:$AZ,COLUMN(AI:AI),FALSE),"")</f>
        <v>0</v>
      </c>
      <c r="BL6" s="175"/>
      <c r="BM6" s="174" cm="1">
        <f t="array" ref="BM6">IFERROR(VLOOKUP($A6,PESOS!$A:$AZ,COLUMN(AJ:AJ),FALSE),"")</f>
        <v>0</v>
      </c>
      <c r="BN6" s="175"/>
      <c r="BO6" s="22" cm="1">
        <f t="array" ref="BO6">IFERROR(VLOOKUP($A6,PESOS!$A:$AZ,COLUMN(AK:AK),FALSE),"")</f>
        <v>0</v>
      </c>
      <c r="BP6" s="174" cm="1">
        <f t="array" ref="BP6">IFERROR(VLOOKUP($A6,PESOS!$A:$AZ,COLUMN(AL:AL),FALSE),"")</f>
        <v>0</v>
      </c>
      <c r="BQ6" s="175"/>
      <c r="BR6" s="174" cm="1">
        <f t="array" ref="BR6">IFERROR(VLOOKUP($A6,PESOS!$A:$AZ,COLUMN(AM:AM),FALSE),"")</f>
        <v>0</v>
      </c>
      <c r="BS6" s="175"/>
      <c r="BT6" s="174" cm="1">
        <f t="array" ref="BT6">IFERROR(VLOOKUP($A6,PESOS!$A:$AZ,COLUMN(AN:AN),FALSE),"")</f>
        <v>0</v>
      </c>
      <c r="BU6" s="175"/>
      <c r="BV6" s="174" cm="1">
        <f t="array" ref="BV6">IFERROR(VLOOKUP($A6,PESOS!$A:$AZ,COLUMN(AO:AO),FALSE),"")</f>
        <v>0</v>
      </c>
      <c r="BW6" s="175"/>
      <c r="BX6" s="174" cm="1">
        <f t="array" ref="BX6">IFERROR(VLOOKUP($A6,PESOS!$A:$AZ,COLUMN(AP:AP),FALSE),"")</f>
        <v>0</v>
      </c>
      <c r="BY6" s="175"/>
      <c r="BZ6" s="174" cm="1">
        <f t="array" ref="BZ6">IFERROR(VLOOKUP($A6,PESOS!$A:$AZ,COLUMN(AQ:AQ),FALSE),"")</f>
        <v>0</v>
      </c>
      <c r="CA6" s="175"/>
      <c r="CB6" s="61">
        <f t="shared" ref="CB6:CB10" si="0">SUM(C6:CA6)</f>
        <v>0</v>
      </c>
      <c r="CC6" s="9" t="s">
        <v>56</v>
      </c>
      <c r="CD6" s="198"/>
    </row>
    <row r="7" spans="1:82" x14ac:dyDescent="0.25">
      <c r="A7" s="124" cm="1">
        <f t="array" ref="A7">IFERROR(INDEX(UNIDADES1EVA[UNIDADES 1ª], ROW(A3)), "")</f>
        <v>0</v>
      </c>
      <c r="B7" s="22" cm="1">
        <f t="array" ref="B7">IFERROR(VLOOKUP($A7,PESOS!$A:$AZ,COLUMN(B:B),FALSE),"")</f>
        <v>0</v>
      </c>
      <c r="C7" s="174" cm="1">
        <f t="array" ref="C7">IFERROR(VLOOKUP($A7,PESOS!$A:$AZ,COLUMN(C:C),FALSE),"")</f>
        <v>0</v>
      </c>
      <c r="D7" s="175"/>
      <c r="E7" s="174" cm="1">
        <f t="array" ref="E7">IFERROR(VLOOKUP($A7,PESOS!$A:$AZ,COLUMN(D:D),FALSE),"")</f>
        <v>0</v>
      </c>
      <c r="F7" s="175"/>
      <c r="G7" s="174" cm="1">
        <f t="array" ref="G7">IFERROR(VLOOKUP($A7,PESOS!$A:$AZ,COLUMN(E:E),FALSE),"")</f>
        <v>0</v>
      </c>
      <c r="H7" s="175"/>
      <c r="I7" s="174" cm="1">
        <f t="array" ref="I7">IFERROR(VLOOKUP($A7,PESOS!$A:$AZ,COLUMN(F:F),FALSE),"")</f>
        <v>0</v>
      </c>
      <c r="J7" s="175"/>
      <c r="K7" s="174" cm="1">
        <f t="array" ref="K7">IFERROR(VLOOKUP($A7,PESOS!$A:$AZ,COLUMN(G:G),FALSE),"")</f>
        <v>0</v>
      </c>
      <c r="L7" s="175"/>
      <c r="M7" s="174" cm="1">
        <f t="array" ref="M7">IFERROR(VLOOKUP($A7,PESOS!$A:$AZ,COLUMN(H:H),FALSE),"")</f>
        <v>0</v>
      </c>
      <c r="N7" s="175"/>
      <c r="O7" s="22" cm="1">
        <f t="array" ref="O7">IFERROR(VLOOKUP($A7,PESOS!$A:$AZ,COLUMN(I:I),FALSE),"")</f>
        <v>0</v>
      </c>
      <c r="P7" s="174" cm="1">
        <f t="array" ref="P7">IFERROR(VLOOKUP($A7,PESOS!$A:$AZ,COLUMN(J:J),FALSE),"")</f>
        <v>0</v>
      </c>
      <c r="Q7" s="175"/>
      <c r="R7" s="174" cm="1">
        <f t="array" ref="R7">IFERROR(VLOOKUP($A7,PESOS!$A:$AZ,COLUMN(K:K),FALSE),"")</f>
        <v>0</v>
      </c>
      <c r="S7" s="175"/>
      <c r="T7" s="174" cm="1">
        <f t="array" ref="T7">IFERROR(VLOOKUP($A7,PESOS!$A:$AZ,COLUMN(L:L),FALSE),"")</f>
        <v>0</v>
      </c>
      <c r="U7" s="175"/>
      <c r="V7" s="174" cm="1">
        <f t="array" ref="V7">IFERROR(VLOOKUP($A7,PESOS!$A:$AZ,COLUMN(M:M),FALSE),"")</f>
        <v>0</v>
      </c>
      <c r="W7" s="175"/>
      <c r="X7" s="174" cm="1">
        <f t="array" ref="X7">IFERROR(VLOOKUP($A7,PESOS!$A:$AZ,COLUMN(N:N),FALSE),"")</f>
        <v>0</v>
      </c>
      <c r="Y7" s="175"/>
      <c r="Z7" s="174" cm="1">
        <f t="array" ref="Z7">IFERROR(VLOOKUP($A7,PESOS!$A:$AZ,COLUMN(O:O),FALSE),"")</f>
        <v>0</v>
      </c>
      <c r="AA7" s="175"/>
      <c r="AB7" s="22" cm="1">
        <f t="array" ref="AB7">IFERROR(VLOOKUP($A7,PESOS!$A:$AZ,COLUMN(P:P),FALSE),"")</f>
        <v>0</v>
      </c>
      <c r="AC7" s="174" cm="1">
        <f t="array" ref="AC7">IFERROR(VLOOKUP($A7,PESOS!$A:$AZ,COLUMN(Q:Q),FALSE),"")</f>
        <v>0</v>
      </c>
      <c r="AD7" s="175"/>
      <c r="AE7" s="174" cm="1">
        <f t="array" ref="AE7">IFERROR(VLOOKUP($A7,PESOS!$A:$AZ,COLUMN(R:R),FALSE),"")</f>
        <v>0</v>
      </c>
      <c r="AF7" s="175"/>
      <c r="AG7" s="174" cm="1">
        <f t="array" ref="AG7">IFERROR(VLOOKUP($A7,PESOS!$A:$AZ,COLUMN(S:S),FALSE),"")</f>
        <v>0</v>
      </c>
      <c r="AH7" s="175"/>
      <c r="AI7" s="174" cm="1">
        <f t="array" ref="AI7">IFERROR(VLOOKUP($A7,PESOS!$A:$AZ,COLUMN(T:T),FALSE),"")</f>
        <v>0</v>
      </c>
      <c r="AJ7" s="175"/>
      <c r="AK7" s="174" cm="1">
        <f t="array" ref="AK7">IFERROR(VLOOKUP($A7,PESOS!$A:$AZ,COLUMN(U:U),FALSE),"")</f>
        <v>0</v>
      </c>
      <c r="AL7" s="175"/>
      <c r="AM7" s="174" cm="1">
        <f t="array" ref="AM7">IFERROR(VLOOKUP($A7,PESOS!$A:$AZ,COLUMN(V:V),FALSE),"")</f>
        <v>0</v>
      </c>
      <c r="AN7" s="175"/>
      <c r="AO7" s="22" cm="1">
        <f t="array" ref="AO7">IFERROR(VLOOKUP($A7,PESOS!$A:$AZ,COLUMN(W:W),FALSE),"")</f>
        <v>0</v>
      </c>
      <c r="AP7" s="174" cm="1">
        <f t="array" ref="AP7">IFERROR(VLOOKUP($A7,PESOS!$A:$AZ,COLUMN(X:X),FALSE),"")</f>
        <v>0</v>
      </c>
      <c r="AQ7" s="175"/>
      <c r="AR7" s="174" cm="1">
        <f t="array" ref="AR7">IFERROR(VLOOKUP($A7,PESOS!$A:$AZ,COLUMN(Y:Y),FALSE),"")</f>
        <v>0</v>
      </c>
      <c r="AS7" s="175"/>
      <c r="AT7" s="174" cm="1">
        <f t="array" ref="AT7">IFERROR(VLOOKUP($A7,PESOS!$A:$AZ,COLUMN(Z:Z),FALSE),"")</f>
        <v>0</v>
      </c>
      <c r="AU7" s="175"/>
      <c r="AV7" s="174" cm="1">
        <f t="array" ref="AV7">IFERROR(VLOOKUP($A7,PESOS!$A:$AZ,COLUMN(AA:AA),FALSE),"")</f>
        <v>0</v>
      </c>
      <c r="AW7" s="175"/>
      <c r="AX7" s="174" cm="1">
        <f t="array" ref="AX7">IFERROR(VLOOKUP($A7,PESOS!$A:$AZ,COLUMN(AB:AB),FALSE),"")</f>
        <v>0</v>
      </c>
      <c r="AY7" s="175"/>
      <c r="AZ7" s="174" cm="1">
        <f t="array" ref="AZ7">IFERROR(VLOOKUP($A7,PESOS!$A:$AZ,COLUMN(AC:AC),FALSE),"")</f>
        <v>0</v>
      </c>
      <c r="BA7" s="175"/>
      <c r="BB7" s="22" cm="1">
        <f t="array" ref="BB7">IFERROR(VLOOKUP($A7,PESOS!$A:$AZ,COLUMN(AD:AD),FALSE),"")</f>
        <v>0</v>
      </c>
      <c r="BC7" s="174" cm="1">
        <f t="array" ref="BC7">IFERROR(VLOOKUP($A7,PESOS!$A:$AZ,COLUMN(AE:AE),FALSE),"")</f>
        <v>0</v>
      </c>
      <c r="BD7" s="175"/>
      <c r="BE7" s="174" cm="1">
        <f t="array" ref="BE7">IFERROR(VLOOKUP($A7,PESOS!$A:$AZ,COLUMN(AF:AF),FALSE),"")</f>
        <v>0</v>
      </c>
      <c r="BF7" s="175"/>
      <c r="BG7" s="174" cm="1">
        <f t="array" ref="BG7">IFERROR(VLOOKUP($A7,PESOS!$A:$AZ,COLUMN(AG:AG),FALSE),"")</f>
        <v>0</v>
      </c>
      <c r="BH7" s="175"/>
      <c r="BI7" s="174" cm="1">
        <f t="array" ref="BI7">IFERROR(VLOOKUP($A7,PESOS!$A:$AZ,COLUMN(AH:AH),FALSE),"")</f>
        <v>0</v>
      </c>
      <c r="BJ7" s="175"/>
      <c r="BK7" s="174" cm="1">
        <f t="array" ref="BK7">IFERROR(VLOOKUP($A7,PESOS!$A:$AZ,COLUMN(AI:AI),FALSE),"")</f>
        <v>0</v>
      </c>
      <c r="BL7" s="175"/>
      <c r="BM7" s="174" cm="1">
        <f t="array" ref="BM7">IFERROR(VLOOKUP($A7,PESOS!$A:$AZ,COLUMN(AJ:AJ),FALSE),"")</f>
        <v>0</v>
      </c>
      <c r="BN7" s="175"/>
      <c r="BO7" s="22" cm="1">
        <f t="array" ref="BO7">IFERROR(VLOOKUP($A7,PESOS!$A:$AZ,COLUMN(AK:AK),FALSE),"")</f>
        <v>0</v>
      </c>
      <c r="BP7" s="174" cm="1">
        <f t="array" ref="BP7">IFERROR(VLOOKUP($A7,PESOS!$A:$AZ,COLUMN(AL:AL),FALSE),"")</f>
        <v>0</v>
      </c>
      <c r="BQ7" s="175"/>
      <c r="BR7" s="174" cm="1">
        <f t="array" ref="BR7">IFERROR(VLOOKUP($A7,PESOS!$A:$AZ,COLUMN(AM:AM),FALSE),"")</f>
        <v>0</v>
      </c>
      <c r="BS7" s="175"/>
      <c r="BT7" s="174" cm="1">
        <f t="array" ref="BT7">IFERROR(VLOOKUP($A7,PESOS!$A:$AZ,COLUMN(AN:AN),FALSE),"")</f>
        <v>0</v>
      </c>
      <c r="BU7" s="175"/>
      <c r="BV7" s="174" cm="1">
        <f t="array" ref="BV7">IFERROR(VLOOKUP($A7,PESOS!$A:$AZ,COLUMN(AO:AO),FALSE),"")</f>
        <v>0</v>
      </c>
      <c r="BW7" s="175"/>
      <c r="BX7" s="174" cm="1">
        <f t="array" ref="BX7">IFERROR(VLOOKUP($A7,PESOS!$A:$AZ,COLUMN(AP:AP),FALSE),"")</f>
        <v>0</v>
      </c>
      <c r="BY7" s="175"/>
      <c r="BZ7" s="174" cm="1">
        <f t="array" ref="BZ7">IFERROR(VLOOKUP($A7,PESOS!$A:$AZ,COLUMN(AQ:AQ),FALSE),"")</f>
        <v>0</v>
      </c>
      <c r="CA7" s="175"/>
      <c r="CB7" s="61">
        <f t="shared" si="0"/>
        <v>0</v>
      </c>
      <c r="CC7" s="9" t="s">
        <v>56</v>
      </c>
      <c r="CD7" s="198"/>
    </row>
    <row r="8" spans="1:82" x14ac:dyDescent="0.25">
      <c r="A8" s="124" cm="1">
        <f t="array" ref="A8">IFERROR(INDEX(UNIDADES1EVA[UNIDADES 1ª], ROW(A4)), "")</f>
        <v>0</v>
      </c>
      <c r="B8" s="22" cm="1">
        <f t="array" ref="B8">IFERROR(VLOOKUP($A8,PESOS!$A:$AZ,COLUMN(B:B),FALSE),"")</f>
        <v>0</v>
      </c>
      <c r="C8" s="174" cm="1">
        <f t="array" ref="C8">IFERROR(VLOOKUP($A8,PESOS!$A:$AZ,COLUMN(C:C),FALSE),"")</f>
        <v>0</v>
      </c>
      <c r="D8" s="175"/>
      <c r="E8" s="174" cm="1">
        <f t="array" ref="E8">IFERROR(VLOOKUP($A8,PESOS!$A:$AZ,COLUMN(D:D),FALSE),"")</f>
        <v>0</v>
      </c>
      <c r="F8" s="175"/>
      <c r="G8" s="174" cm="1">
        <f t="array" ref="G8">IFERROR(VLOOKUP($A8,PESOS!$A:$AZ,COLUMN(E:E),FALSE),"")</f>
        <v>0</v>
      </c>
      <c r="H8" s="175"/>
      <c r="I8" s="174" cm="1">
        <f t="array" ref="I8">IFERROR(VLOOKUP($A8,PESOS!$A:$AZ,COLUMN(F:F),FALSE),"")</f>
        <v>0</v>
      </c>
      <c r="J8" s="175"/>
      <c r="K8" s="174" cm="1">
        <f t="array" ref="K8">IFERROR(VLOOKUP($A8,PESOS!$A:$AZ,COLUMN(G:G),FALSE),"")</f>
        <v>0</v>
      </c>
      <c r="L8" s="175"/>
      <c r="M8" s="174" cm="1">
        <f t="array" ref="M8">IFERROR(VLOOKUP($A8,PESOS!$A:$AZ,COLUMN(H:H),FALSE),"")</f>
        <v>0</v>
      </c>
      <c r="N8" s="175"/>
      <c r="O8" s="22" cm="1">
        <f t="array" ref="O8">IFERROR(VLOOKUP($A8,PESOS!$A:$AZ,COLUMN(I:I),FALSE),"")</f>
        <v>0</v>
      </c>
      <c r="P8" s="174" cm="1">
        <f t="array" ref="P8">IFERROR(VLOOKUP($A8,PESOS!$A:$AZ,COLUMN(J:J),FALSE),"")</f>
        <v>0</v>
      </c>
      <c r="Q8" s="175"/>
      <c r="R8" s="174" cm="1">
        <f t="array" ref="R8">IFERROR(VLOOKUP($A8,PESOS!$A:$AZ,COLUMN(K:K),FALSE),"")</f>
        <v>0</v>
      </c>
      <c r="S8" s="175"/>
      <c r="T8" s="174" cm="1">
        <f t="array" ref="T8">IFERROR(VLOOKUP($A8,PESOS!$A:$AZ,COLUMN(L:L),FALSE),"")</f>
        <v>0</v>
      </c>
      <c r="U8" s="175"/>
      <c r="V8" s="174" cm="1">
        <f t="array" ref="V8">IFERROR(VLOOKUP($A8,PESOS!$A:$AZ,COLUMN(M:M),FALSE),"")</f>
        <v>0</v>
      </c>
      <c r="W8" s="175"/>
      <c r="X8" s="174" cm="1">
        <f t="array" ref="X8">IFERROR(VLOOKUP($A8,PESOS!$A:$AZ,COLUMN(N:N),FALSE),"")</f>
        <v>0</v>
      </c>
      <c r="Y8" s="175"/>
      <c r="Z8" s="174" cm="1">
        <f t="array" ref="Z8">IFERROR(VLOOKUP($A8,PESOS!$A:$AZ,COLUMN(O:O),FALSE),"")</f>
        <v>0</v>
      </c>
      <c r="AA8" s="175"/>
      <c r="AB8" s="22" cm="1">
        <f t="array" ref="AB8">IFERROR(VLOOKUP($A8,PESOS!$A:$AZ,COLUMN(P:P),FALSE),"")</f>
        <v>0</v>
      </c>
      <c r="AC8" s="174" cm="1">
        <f t="array" ref="AC8">IFERROR(VLOOKUP($A8,PESOS!$A:$AZ,COLUMN(Q:Q),FALSE),"")</f>
        <v>0</v>
      </c>
      <c r="AD8" s="175"/>
      <c r="AE8" s="174" cm="1">
        <f t="array" ref="AE8">IFERROR(VLOOKUP($A8,PESOS!$A:$AZ,COLUMN(R:R),FALSE),"")</f>
        <v>0</v>
      </c>
      <c r="AF8" s="175"/>
      <c r="AG8" s="174" cm="1">
        <f t="array" ref="AG8">IFERROR(VLOOKUP($A8,PESOS!$A:$AZ,COLUMN(S:S),FALSE),"")</f>
        <v>0</v>
      </c>
      <c r="AH8" s="175"/>
      <c r="AI8" s="174" cm="1">
        <f t="array" ref="AI8">IFERROR(VLOOKUP($A8,PESOS!$A:$AZ,COLUMN(T:T),FALSE),"")</f>
        <v>0</v>
      </c>
      <c r="AJ8" s="175"/>
      <c r="AK8" s="174" cm="1">
        <f t="array" ref="AK8">IFERROR(VLOOKUP($A8,PESOS!$A:$AZ,COLUMN(U:U),FALSE),"")</f>
        <v>0</v>
      </c>
      <c r="AL8" s="175"/>
      <c r="AM8" s="174" cm="1">
        <f t="array" ref="AM8">IFERROR(VLOOKUP($A8,PESOS!$A:$AZ,COLUMN(V:V),FALSE),"")</f>
        <v>0</v>
      </c>
      <c r="AN8" s="175"/>
      <c r="AO8" s="22" cm="1">
        <f t="array" ref="AO8">IFERROR(VLOOKUP($A8,PESOS!$A:$AZ,COLUMN(W:W),FALSE),"")</f>
        <v>0</v>
      </c>
      <c r="AP8" s="174" cm="1">
        <f t="array" ref="AP8">IFERROR(VLOOKUP($A8,PESOS!$A:$AZ,COLUMN(X:X),FALSE),"")</f>
        <v>0</v>
      </c>
      <c r="AQ8" s="175"/>
      <c r="AR8" s="174" cm="1">
        <f t="array" ref="AR8">IFERROR(VLOOKUP($A8,PESOS!$A:$AZ,COLUMN(Y:Y),FALSE),"")</f>
        <v>0</v>
      </c>
      <c r="AS8" s="175"/>
      <c r="AT8" s="174" cm="1">
        <f t="array" ref="AT8">IFERROR(VLOOKUP($A8,PESOS!$A:$AZ,COLUMN(Z:Z),FALSE),"")</f>
        <v>0</v>
      </c>
      <c r="AU8" s="175"/>
      <c r="AV8" s="174" cm="1">
        <f t="array" ref="AV8">IFERROR(VLOOKUP($A8,PESOS!$A:$AZ,COLUMN(AA:AA),FALSE),"")</f>
        <v>0</v>
      </c>
      <c r="AW8" s="175"/>
      <c r="AX8" s="174" cm="1">
        <f t="array" ref="AX8">IFERROR(VLOOKUP($A8,PESOS!$A:$AZ,COLUMN(AB:AB),FALSE),"")</f>
        <v>0</v>
      </c>
      <c r="AY8" s="175"/>
      <c r="AZ8" s="174" cm="1">
        <f t="array" ref="AZ8">IFERROR(VLOOKUP($A8,PESOS!$A:$AZ,COLUMN(AC:AC),FALSE),"")</f>
        <v>0</v>
      </c>
      <c r="BA8" s="175"/>
      <c r="BB8" s="22" cm="1">
        <f t="array" ref="BB8">IFERROR(VLOOKUP($A8,PESOS!$A:$AZ,COLUMN(AD:AD),FALSE),"")</f>
        <v>0</v>
      </c>
      <c r="BC8" s="174" cm="1">
        <f t="array" ref="BC8">IFERROR(VLOOKUP($A8,PESOS!$A:$AZ,COLUMN(AE:AE),FALSE),"")</f>
        <v>0</v>
      </c>
      <c r="BD8" s="175"/>
      <c r="BE8" s="174" cm="1">
        <f t="array" ref="BE8">IFERROR(VLOOKUP($A8,PESOS!$A:$AZ,COLUMN(AF:AF),FALSE),"")</f>
        <v>0</v>
      </c>
      <c r="BF8" s="175"/>
      <c r="BG8" s="174" cm="1">
        <f t="array" ref="BG8">IFERROR(VLOOKUP($A8,PESOS!$A:$AZ,COLUMN(AG:AG),FALSE),"")</f>
        <v>0</v>
      </c>
      <c r="BH8" s="175"/>
      <c r="BI8" s="174" cm="1">
        <f t="array" ref="BI8">IFERROR(VLOOKUP($A8,PESOS!$A:$AZ,COLUMN(AH:AH),FALSE),"")</f>
        <v>0</v>
      </c>
      <c r="BJ8" s="175"/>
      <c r="BK8" s="174" cm="1">
        <f t="array" ref="BK8">IFERROR(VLOOKUP($A8,PESOS!$A:$AZ,COLUMN(AI:AI),FALSE),"")</f>
        <v>0</v>
      </c>
      <c r="BL8" s="175"/>
      <c r="BM8" s="174" cm="1">
        <f t="array" ref="BM8">IFERROR(VLOOKUP($A8,PESOS!$A:$AZ,COLUMN(AJ:AJ),FALSE),"")</f>
        <v>0</v>
      </c>
      <c r="BN8" s="175"/>
      <c r="BO8" s="22" cm="1">
        <f t="array" ref="BO8">IFERROR(VLOOKUP($A8,PESOS!$A:$AZ,COLUMN(AK:AK),FALSE),"")</f>
        <v>0</v>
      </c>
      <c r="BP8" s="174" cm="1">
        <f t="array" ref="BP8">IFERROR(VLOOKUP($A8,PESOS!$A:$AZ,COLUMN(AL:AL),FALSE),"")</f>
        <v>0</v>
      </c>
      <c r="BQ8" s="175"/>
      <c r="BR8" s="174" cm="1">
        <f t="array" ref="BR8">IFERROR(VLOOKUP($A8,PESOS!$A:$AZ,COLUMN(AM:AM),FALSE),"")</f>
        <v>0</v>
      </c>
      <c r="BS8" s="175"/>
      <c r="BT8" s="174" cm="1">
        <f t="array" ref="BT8">IFERROR(VLOOKUP($A8,PESOS!$A:$AZ,COLUMN(AN:AN),FALSE),"")</f>
        <v>0</v>
      </c>
      <c r="BU8" s="175"/>
      <c r="BV8" s="174" cm="1">
        <f t="array" ref="BV8">IFERROR(VLOOKUP($A8,PESOS!$A:$AZ,COLUMN(AO:AO),FALSE),"")</f>
        <v>0</v>
      </c>
      <c r="BW8" s="175"/>
      <c r="BX8" s="174" cm="1">
        <f t="array" ref="BX8">IFERROR(VLOOKUP($A8,PESOS!$A:$AZ,COLUMN(AP:AP),FALSE),"")</f>
        <v>0</v>
      </c>
      <c r="BY8" s="175"/>
      <c r="BZ8" s="174" cm="1">
        <f t="array" ref="BZ8">IFERROR(VLOOKUP($A8,PESOS!$A:$AZ,COLUMN(AQ:AQ),FALSE),"")</f>
        <v>0</v>
      </c>
      <c r="CA8" s="175"/>
      <c r="CB8" s="61">
        <f t="shared" si="0"/>
        <v>0</v>
      </c>
      <c r="CC8" s="9" t="s">
        <v>57</v>
      </c>
      <c r="CD8" s="198"/>
    </row>
    <row r="9" spans="1:82" x14ac:dyDescent="0.25">
      <c r="A9" s="124" cm="1">
        <f t="array" ref="A9">IFERROR(INDEX(UNIDADES1EVA[UNIDADES 1ª], ROW(A5)), "")</f>
        <v>0</v>
      </c>
      <c r="B9" s="22" cm="1">
        <f t="array" ref="B9">IFERROR(VLOOKUP($A9,PESOS!$A:$AZ,COLUMN(B:B),FALSE),"")</f>
        <v>0</v>
      </c>
      <c r="C9" s="174" cm="1">
        <f t="array" ref="C9">IFERROR(VLOOKUP($A9,PESOS!$A:$AZ,COLUMN(C:C),FALSE),"")</f>
        <v>0</v>
      </c>
      <c r="D9" s="175"/>
      <c r="E9" s="174" cm="1">
        <f t="array" ref="E9">IFERROR(VLOOKUP($A9,PESOS!$A:$AZ,COLUMN(D:D),FALSE),"")</f>
        <v>0</v>
      </c>
      <c r="F9" s="175"/>
      <c r="G9" s="174" cm="1">
        <f t="array" ref="G9">IFERROR(VLOOKUP($A9,PESOS!$A:$AZ,COLUMN(E:E),FALSE),"")</f>
        <v>0</v>
      </c>
      <c r="H9" s="175"/>
      <c r="I9" s="174" cm="1">
        <f t="array" ref="I9">IFERROR(VLOOKUP($A9,PESOS!$A:$AZ,COLUMN(F:F),FALSE),"")</f>
        <v>0</v>
      </c>
      <c r="J9" s="175"/>
      <c r="K9" s="174" cm="1">
        <f t="array" ref="K9">IFERROR(VLOOKUP($A9,PESOS!$A:$AZ,COLUMN(G:G),FALSE),"")</f>
        <v>0</v>
      </c>
      <c r="L9" s="175"/>
      <c r="M9" s="174" cm="1">
        <f t="array" ref="M9">IFERROR(VLOOKUP($A9,PESOS!$A:$AZ,COLUMN(H:H),FALSE),"")</f>
        <v>0</v>
      </c>
      <c r="N9" s="175"/>
      <c r="O9" s="22" cm="1">
        <f t="array" ref="O9">IFERROR(VLOOKUP($A9,PESOS!$A:$AZ,COLUMN(I:I),FALSE),"")</f>
        <v>0</v>
      </c>
      <c r="P9" s="174" cm="1">
        <f t="array" ref="P9">IFERROR(VLOOKUP($A9,PESOS!$A:$AZ,COLUMN(J:J),FALSE),"")</f>
        <v>0</v>
      </c>
      <c r="Q9" s="175"/>
      <c r="R9" s="174" cm="1">
        <f t="array" ref="R9">IFERROR(VLOOKUP($A9,PESOS!$A:$AZ,COLUMN(K:K),FALSE),"")</f>
        <v>0</v>
      </c>
      <c r="S9" s="175"/>
      <c r="T9" s="174" cm="1">
        <f t="array" ref="T9">IFERROR(VLOOKUP($A9,PESOS!$A:$AZ,COLUMN(L:L),FALSE),"")</f>
        <v>0</v>
      </c>
      <c r="U9" s="175"/>
      <c r="V9" s="174" cm="1">
        <f t="array" ref="V9">IFERROR(VLOOKUP($A9,PESOS!$A:$AZ,COLUMN(M:M),FALSE),"")</f>
        <v>0</v>
      </c>
      <c r="W9" s="175"/>
      <c r="X9" s="174" cm="1">
        <f t="array" ref="X9">IFERROR(VLOOKUP($A9,PESOS!$A:$AZ,COLUMN(N:N),FALSE),"")</f>
        <v>0</v>
      </c>
      <c r="Y9" s="175"/>
      <c r="Z9" s="174" cm="1">
        <f t="array" ref="Z9">IFERROR(VLOOKUP($A9,PESOS!$A:$AZ,COLUMN(O:O),FALSE),"")</f>
        <v>0</v>
      </c>
      <c r="AA9" s="175"/>
      <c r="AB9" s="22" cm="1">
        <f t="array" ref="AB9">IFERROR(VLOOKUP($A9,PESOS!$A:$AZ,COLUMN(P:P),FALSE),"")</f>
        <v>0</v>
      </c>
      <c r="AC9" s="174" cm="1">
        <f t="array" ref="AC9">IFERROR(VLOOKUP($A9,PESOS!$A:$AZ,COLUMN(Q:Q),FALSE),"")</f>
        <v>0</v>
      </c>
      <c r="AD9" s="175"/>
      <c r="AE9" s="174" cm="1">
        <f t="array" ref="AE9">IFERROR(VLOOKUP($A9,PESOS!$A:$AZ,COLUMN(R:R),FALSE),"")</f>
        <v>0</v>
      </c>
      <c r="AF9" s="175"/>
      <c r="AG9" s="174" cm="1">
        <f t="array" ref="AG9">IFERROR(VLOOKUP($A9,PESOS!$A:$AZ,COLUMN(S:S),FALSE),"")</f>
        <v>0</v>
      </c>
      <c r="AH9" s="175"/>
      <c r="AI9" s="174" cm="1">
        <f t="array" ref="AI9">IFERROR(VLOOKUP($A9,PESOS!$A:$AZ,COLUMN(T:T),FALSE),"")</f>
        <v>0</v>
      </c>
      <c r="AJ9" s="175"/>
      <c r="AK9" s="174" cm="1">
        <f t="array" ref="AK9">IFERROR(VLOOKUP($A9,PESOS!$A:$AZ,COLUMN(U:U),FALSE),"")</f>
        <v>0</v>
      </c>
      <c r="AL9" s="175"/>
      <c r="AM9" s="174" cm="1">
        <f t="array" ref="AM9">IFERROR(VLOOKUP($A9,PESOS!$A:$AZ,COLUMN(V:V),FALSE),"")</f>
        <v>0</v>
      </c>
      <c r="AN9" s="175"/>
      <c r="AO9" s="22" cm="1">
        <f t="array" ref="AO9">IFERROR(VLOOKUP($A9,PESOS!$A:$AZ,COLUMN(W:W),FALSE),"")</f>
        <v>0</v>
      </c>
      <c r="AP9" s="174" cm="1">
        <f t="array" ref="AP9">IFERROR(VLOOKUP($A9,PESOS!$A:$AZ,COLUMN(X:X),FALSE),"")</f>
        <v>0</v>
      </c>
      <c r="AQ9" s="175"/>
      <c r="AR9" s="174" cm="1">
        <f t="array" ref="AR9">IFERROR(VLOOKUP($A9,PESOS!$A:$AZ,COLUMN(Y:Y),FALSE),"")</f>
        <v>0</v>
      </c>
      <c r="AS9" s="175"/>
      <c r="AT9" s="174" cm="1">
        <f t="array" ref="AT9">IFERROR(VLOOKUP($A9,PESOS!$A:$AZ,COLUMN(Z:Z),FALSE),"")</f>
        <v>0</v>
      </c>
      <c r="AU9" s="175"/>
      <c r="AV9" s="174" cm="1">
        <f t="array" ref="AV9">IFERROR(VLOOKUP($A9,PESOS!$A:$AZ,COLUMN(AA:AA),FALSE),"")</f>
        <v>0</v>
      </c>
      <c r="AW9" s="175"/>
      <c r="AX9" s="174" cm="1">
        <f t="array" ref="AX9">IFERROR(VLOOKUP($A9,PESOS!$A:$AZ,COLUMN(AB:AB),FALSE),"")</f>
        <v>0</v>
      </c>
      <c r="AY9" s="175"/>
      <c r="AZ9" s="174" cm="1">
        <f t="array" ref="AZ9">IFERROR(VLOOKUP($A9,PESOS!$A:$AZ,COLUMN(AC:AC),FALSE),"")</f>
        <v>0</v>
      </c>
      <c r="BA9" s="175"/>
      <c r="BB9" s="22" cm="1">
        <f t="array" ref="BB9">IFERROR(VLOOKUP($A9,PESOS!$A:$AZ,COLUMN(AD:AD),FALSE),"")</f>
        <v>0</v>
      </c>
      <c r="BC9" s="174" cm="1">
        <f t="array" ref="BC9">IFERROR(VLOOKUP($A9,PESOS!$A:$AZ,COLUMN(AE:AE),FALSE),"")</f>
        <v>0</v>
      </c>
      <c r="BD9" s="175"/>
      <c r="BE9" s="174" cm="1">
        <f t="array" ref="BE9">IFERROR(VLOOKUP($A9,PESOS!$A:$AZ,COLUMN(AF:AF),FALSE),"")</f>
        <v>0</v>
      </c>
      <c r="BF9" s="175"/>
      <c r="BG9" s="174" cm="1">
        <f t="array" ref="BG9">IFERROR(VLOOKUP($A9,PESOS!$A:$AZ,COLUMN(AG:AG),FALSE),"")</f>
        <v>0</v>
      </c>
      <c r="BH9" s="175"/>
      <c r="BI9" s="174" cm="1">
        <f t="array" ref="BI9">IFERROR(VLOOKUP($A9,PESOS!$A:$AZ,COLUMN(AH:AH),FALSE),"")</f>
        <v>0</v>
      </c>
      <c r="BJ9" s="175"/>
      <c r="BK9" s="174" cm="1">
        <f t="array" ref="BK9">IFERROR(VLOOKUP($A9,PESOS!$A:$AZ,COLUMN(AI:AI),FALSE),"")</f>
        <v>0</v>
      </c>
      <c r="BL9" s="175"/>
      <c r="BM9" s="174" cm="1">
        <f t="array" ref="BM9">IFERROR(VLOOKUP($A9,PESOS!$A:$AZ,COLUMN(AJ:AJ),FALSE),"")</f>
        <v>0</v>
      </c>
      <c r="BN9" s="175"/>
      <c r="BO9" s="22" cm="1">
        <f t="array" ref="BO9">IFERROR(VLOOKUP($A9,PESOS!$A:$AZ,COLUMN(AK:AK),FALSE),"")</f>
        <v>0</v>
      </c>
      <c r="BP9" s="174" cm="1">
        <f t="array" ref="BP9">IFERROR(VLOOKUP($A9,PESOS!$A:$AZ,COLUMN(AL:AL),FALSE),"")</f>
        <v>0</v>
      </c>
      <c r="BQ9" s="175"/>
      <c r="BR9" s="174" cm="1">
        <f t="array" ref="BR9">IFERROR(VLOOKUP($A9,PESOS!$A:$AZ,COLUMN(AM:AM),FALSE),"")</f>
        <v>0</v>
      </c>
      <c r="BS9" s="175"/>
      <c r="BT9" s="174" cm="1">
        <f t="array" ref="BT9">IFERROR(VLOOKUP($A9,PESOS!$A:$AZ,COLUMN(AN:AN),FALSE),"")</f>
        <v>0</v>
      </c>
      <c r="BU9" s="175"/>
      <c r="BV9" s="174" cm="1">
        <f t="array" ref="BV9">IFERROR(VLOOKUP($A9,PESOS!$A:$AZ,COLUMN(AO:AO),FALSE),"")</f>
        <v>0</v>
      </c>
      <c r="BW9" s="175"/>
      <c r="BX9" s="174" cm="1">
        <f t="array" ref="BX9">IFERROR(VLOOKUP($A9,PESOS!$A:$AZ,COLUMN(AP:AP),FALSE),"")</f>
        <v>0</v>
      </c>
      <c r="BY9" s="175"/>
      <c r="BZ9" s="174" cm="1">
        <f t="array" ref="BZ9">IFERROR(VLOOKUP($A9,PESOS!$A:$AZ,COLUMN(AQ:AQ),FALSE),"")</f>
        <v>0</v>
      </c>
      <c r="CA9" s="175"/>
      <c r="CB9" s="61">
        <f t="shared" si="0"/>
        <v>0</v>
      </c>
      <c r="CC9" s="9"/>
      <c r="CD9" s="198"/>
    </row>
    <row r="10" spans="1:82" x14ac:dyDescent="0.25">
      <c r="A10" s="124" cm="1">
        <f t="array" ref="A10">IFERROR(INDEX(UNIDADES1EVA[UNIDADES 1ª], ROW(A6)), "")</f>
        <v>0</v>
      </c>
      <c r="B10" s="22" cm="1">
        <f t="array" ref="B10">IFERROR(VLOOKUP($A10,PESOS!$A:$AZ,COLUMN(B:B),FALSE),"")</f>
        <v>0</v>
      </c>
      <c r="C10" s="174" cm="1">
        <f t="array" ref="C10">IFERROR(VLOOKUP($A10,PESOS!$A:$AZ,COLUMN(C:C),FALSE),"")</f>
        <v>0</v>
      </c>
      <c r="D10" s="175"/>
      <c r="E10" s="174" cm="1">
        <f t="array" ref="E10">IFERROR(VLOOKUP($A10,PESOS!$A:$AZ,COLUMN(D:D),FALSE),"")</f>
        <v>0</v>
      </c>
      <c r="F10" s="175"/>
      <c r="G10" s="174" cm="1">
        <f t="array" ref="G10">IFERROR(VLOOKUP($A10,PESOS!$A:$AZ,COLUMN(E:E),FALSE),"")</f>
        <v>0</v>
      </c>
      <c r="H10" s="175"/>
      <c r="I10" s="174" cm="1">
        <f t="array" ref="I10">IFERROR(VLOOKUP($A10,PESOS!$A:$AZ,COLUMN(F:F),FALSE),"")</f>
        <v>0</v>
      </c>
      <c r="J10" s="175"/>
      <c r="K10" s="174" cm="1">
        <f t="array" ref="K10">IFERROR(VLOOKUP($A10,PESOS!$A:$AZ,COLUMN(G:G),FALSE),"")</f>
        <v>0</v>
      </c>
      <c r="L10" s="175"/>
      <c r="M10" s="174" cm="1">
        <f t="array" ref="M10">IFERROR(VLOOKUP($A10,PESOS!$A:$AZ,COLUMN(H:H),FALSE),"")</f>
        <v>0</v>
      </c>
      <c r="N10" s="175"/>
      <c r="O10" s="22" cm="1">
        <f t="array" ref="O10">IFERROR(VLOOKUP($A10,PESOS!$A:$AZ,COLUMN(I:I),FALSE),"")</f>
        <v>0</v>
      </c>
      <c r="P10" s="174" cm="1">
        <f t="array" ref="P10">IFERROR(VLOOKUP($A10,PESOS!$A:$AZ,COLUMN(J:J),FALSE),"")</f>
        <v>0</v>
      </c>
      <c r="Q10" s="175"/>
      <c r="R10" s="174" cm="1">
        <f t="array" ref="R10">IFERROR(VLOOKUP($A10,PESOS!$A:$AZ,COLUMN(K:K),FALSE),"")</f>
        <v>0</v>
      </c>
      <c r="S10" s="175"/>
      <c r="T10" s="174" cm="1">
        <f t="array" ref="T10">IFERROR(VLOOKUP($A10,PESOS!$A:$AZ,COLUMN(L:L),FALSE),"")</f>
        <v>0</v>
      </c>
      <c r="U10" s="175"/>
      <c r="V10" s="174" cm="1">
        <f t="array" ref="V10">IFERROR(VLOOKUP($A10,PESOS!$A:$AZ,COLUMN(M:M),FALSE),"")</f>
        <v>0</v>
      </c>
      <c r="W10" s="175"/>
      <c r="X10" s="174" cm="1">
        <f t="array" ref="X10">IFERROR(VLOOKUP($A10,PESOS!$A:$AZ,COLUMN(N:N),FALSE),"")</f>
        <v>0</v>
      </c>
      <c r="Y10" s="175"/>
      <c r="Z10" s="174" cm="1">
        <f t="array" ref="Z10">IFERROR(VLOOKUP($A10,PESOS!$A:$AZ,COLUMN(O:O),FALSE),"")</f>
        <v>0</v>
      </c>
      <c r="AA10" s="175"/>
      <c r="AB10" s="22" cm="1">
        <f t="array" ref="AB10">IFERROR(VLOOKUP($A10,PESOS!$A:$AZ,COLUMN(P:P),FALSE),"")</f>
        <v>0</v>
      </c>
      <c r="AC10" s="174" cm="1">
        <f t="array" ref="AC10">IFERROR(VLOOKUP($A10,PESOS!$A:$AZ,COLUMN(Q:Q),FALSE),"")</f>
        <v>0</v>
      </c>
      <c r="AD10" s="175"/>
      <c r="AE10" s="174" cm="1">
        <f t="array" ref="AE10">IFERROR(VLOOKUP($A10,PESOS!$A:$AZ,COLUMN(R:R),FALSE),"")</f>
        <v>0</v>
      </c>
      <c r="AF10" s="175"/>
      <c r="AG10" s="174" cm="1">
        <f t="array" ref="AG10">IFERROR(VLOOKUP($A10,PESOS!$A:$AZ,COLUMN(S:S),FALSE),"")</f>
        <v>0</v>
      </c>
      <c r="AH10" s="175"/>
      <c r="AI10" s="174" cm="1">
        <f t="array" ref="AI10">IFERROR(VLOOKUP($A10,PESOS!$A:$AZ,COLUMN(T:T),FALSE),"")</f>
        <v>0</v>
      </c>
      <c r="AJ10" s="175"/>
      <c r="AK10" s="174" cm="1">
        <f t="array" ref="AK10">IFERROR(VLOOKUP($A10,PESOS!$A:$AZ,COLUMN(U:U),FALSE),"")</f>
        <v>0</v>
      </c>
      <c r="AL10" s="175"/>
      <c r="AM10" s="174" cm="1">
        <f t="array" ref="AM10">IFERROR(VLOOKUP($A10,PESOS!$A:$AZ,COLUMN(V:V),FALSE),"")</f>
        <v>0</v>
      </c>
      <c r="AN10" s="175"/>
      <c r="AO10" s="22" cm="1">
        <f t="array" ref="AO10">IFERROR(VLOOKUP($A10,PESOS!$A:$AZ,COLUMN(W:W),FALSE),"")</f>
        <v>0</v>
      </c>
      <c r="AP10" s="174" cm="1">
        <f t="array" ref="AP10">IFERROR(VLOOKUP($A10,PESOS!$A:$AZ,COLUMN(X:X),FALSE),"")</f>
        <v>0</v>
      </c>
      <c r="AQ10" s="175"/>
      <c r="AR10" s="174" cm="1">
        <f t="array" ref="AR10">IFERROR(VLOOKUP($A10,PESOS!$A:$AZ,COLUMN(Y:Y),FALSE),"")</f>
        <v>0</v>
      </c>
      <c r="AS10" s="175"/>
      <c r="AT10" s="174" cm="1">
        <f t="array" ref="AT10">IFERROR(VLOOKUP($A10,PESOS!$A:$AZ,COLUMN(Z:Z),FALSE),"")</f>
        <v>0</v>
      </c>
      <c r="AU10" s="175"/>
      <c r="AV10" s="174" cm="1">
        <f t="array" ref="AV10">IFERROR(VLOOKUP($A10,PESOS!$A:$AZ,COLUMN(AA:AA),FALSE),"")</f>
        <v>0</v>
      </c>
      <c r="AW10" s="175"/>
      <c r="AX10" s="174" cm="1">
        <f t="array" ref="AX10">IFERROR(VLOOKUP($A10,PESOS!$A:$AZ,COLUMN(AB:AB),FALSE),"")</f>
        <v>0</v>
      </c>
      <c r="AY10" s="175"/>
      <c r="AZ10" s="174" cm="1">
        <f t="array" ref="AZ10">IFERROR(VLOOKUP($A10,PESOS!$A:$AZ,COLUMN(AC:AC),FALSE),"")</f>
        <v>0</v>
      </c>
      <c r="BA10" s="175"/>
      <c r="BB10" s="22" cm="1">
        <f t="array" ref="BB10">IFERROR(VLOOKUP($A10,PESOS!$A:$AZ,COLUMN(AD:AD),FALSE),"")</f>
        <v>0</v>
      </c>
      <c r="BC10" s="174" cm="1">
        <f t="array" ref="BC10">IFERROR(VLOOKUP($A10,PESOS!$A:$AZ,COLUMN(AE:AE),FALSE),"")</f>
        <v>0</v>
      </c>
      <c r="BD10" s="175"/>
      <c r="BE10" s="174" cm="1">
        <f t="array" ref="BE10">IFERROR(VLOOKUP($A10,PESOS!$A:$AZ,COLUMN(AF:AF),FALSE),"")</f>
        <v>0</v>
      </c>
      <c r="BF10" s="175"/>
      <c r="BG10" s="174" cm="1">
        <f t="array" ref="BG10">IFERROR(VLOOKUP($A10,PESOS!$A:$AZ,COLUMN(AG:AG),FALSE),"")</f>
        <v>0</v>
      </c>
      <c r="BH10" s="175"/>
      <c r="BI10" s="174" cm="1">
        <f t="array" ref="BI10">IFERROR(VLOOKUP($A10,PESOS!$A:$AZ,COLUMN(AH:AH),FALSE),"")</f>
        <v>0</v>
      </c>
      <c r="BJ10" s="175"/>
      <c r="BK10" s="174" cm="1">
        <f t="array" ref="BK10">IFERROR(VLOOKUP($A10,PESOS!$A:$AZ,COLUMN(AI:AI),FALSE),"")</f>
        <v>0</v>
      </c>
      <c r="BL10" s="175"/>
      <c r="BM10" s="174" cm="1">
        <f t="array" ref="BM10">IFERROR(VLOOKUP($A10,PESOS!$A:$AZ,COLUMN(AJ:AJ),FALSE),"")</f>
        <v>0</v>
      </c>
      <c r="BN10" s="175"/>
      <c r="BO10" s="22" cm="1">
        <f t="array" ref="BO10">IFERROR(VLOOKUP($A10,PESOS!$A:$AZ,COLUMN(AK:AK),FALSE),"")</f>
        <v>0</v>
      </c>
      <c r="BP10" s="174" cm="1">
        <f t="array" ref="BP10">IFERROR(VLOOKUP($A10,PESOS!$A:$AZ,COLUMN(AL:AL),FALSE),"")</f>
        <v>0</v>
      </c>
      <c r="BQ10" s="175"/>
      <c r="BR10" s="174" cm="1">
        <f t="array" ref="BR10">IFERROR(VLOOKUP($A10,PESOS!$A:$AZ,COLUMN(AM:AM),FALSE),"")</f>
        <v>0</v>
      </c>
      <c r="BS10" s="175"/>
      <c r="BT10" s="174" cm="1">
        <f t="array" ref="BT10">IFERROR(VLOOKUP($A10,PESOS!$A:$AZ,COLUMN(AN:AN),FALSE),"")</f>
        <v>0</v>
      </c>
      <c r="BU10" s="175"/>
      <c r="BV10" s="174" cm="1">
        <f t="array" ref="BV10">IFERROR(VLOOKUP($A10,PESOS!$A:$AZ,COLUMN(AO:AO),FALSE),"")</f>
        <v>0</v>
      </c>
      <c r="BW10" s="175"/>
      <c r="BX10" s="174" cm="1">
        <f t="array" ref="BX10">IFERROR(VLOOKUP($A10,PESOS!$A:$AZ,COLUMN(AP:AP),FALSE),"")</f>
        <v>0</v>
      </c>
      <c r="BY10" s="175"/>
      <c r="BZ10" s="174" cm="1">
        <f t="array" ref="BZ10">IFERROR(VLOOKUP($A10,PESOS!$A:$AZ,COLUMN(AQ:AQ),FALSE),"")</f>
        <v>0</v>
      </c>
      <c r="CA10" s="175"/>
      <c r="CB10" s="61">
        <f t="shared" si="0"/>
        <v>0</v>
      </c>
      <c r="CC10" s="8"/>
      <c r="CD10" s="198"/>
    </row>
    <row r="11" spans="1:82" ht="11.25" customHeight="1" thickBot="1" x14ac:dyDescent="0.3"/>
    <row r="12" spans="1:82" ht="15.75" thickBot="1" x14ac:dyDescent="0.3">
      <c r="A12" s="28" t="s">
        <v>58</v>
      </c>
      <c r="B12" s="207" t="s">
        <v>59</v>
      </c>
      <c r="C12" s="182">
        <f t="shared" ref="C12" si="1">SUM(C5:C10)</f>
        <v>5</v>
      </c>
      <c r="D12" s="183"/>
      <c r="E12" s="182">
        <f t="shared" ref="E12" si="2">SUM(E5:E10)</f>
        <v>5</v>
      </c>
      <c r="F12" s="183"/>
      <c r="G12" s="182">
        <f t="shared" ref="G12" si="3">SUM(G5:G10)</f>
        <v>5</v>
      </c>
      <c r="H12" s="183"/>
      <c r="I12" s="182">
        <f t="shared" ref="I12" si="4">SUM(I5:I10)</f>
        <v>5</v>
      </c>
      <c r="J12" s="183"/>
      <c r="K12" s="182">
        <f t="shared" ref="K12" si="5">SUM(K5:K10)</f>
        <v>5</v>
      </c>
      <c r="L12" s="183"/>
      <c r="M12" s="182">
        <f t="shared" ref="M12" si="6">SUM(M5:M10)</f>
        <v>0</v>
      </c>
      <c r="N12" s="183"/>
      <c r="O12" s="209" t="s">
        <v>59</v>
      </c>
      <c r="P12" s="203">
        <f>SUM(P5:P10)</f>
        <v>5</v>
      </c>
      <c r="Q12" s="204"/>
      <c r="R12" s="203">
        <f t="shared" ref="R12:Z12" si="7">SUM(R5:R10)</f>
        <v>10</v>
      </c>
      <c r="S12" s="204"/>
      <c r="T12" s="203">
        <f t="shared" si="7"/>
        <v>10</v>
      </c>
      <c r="U12" s="204"/>
      <c r="V12" s="203">
        <f t="shared" si="7"/>
        <v>10</v>
      </c>
      <c r="W12" s="204"/>
      <c r="X12" s="203">
        <f t="shared" si="7"/>
        <v>0</v>
      </c>
      <c r="Y12" s="204"/>
      <c r="Z12" s="203">
        <f t="shared" si="7"/>
        <v>0</v>
      </c>
      <c r="AA12" s="204"/>
      <c r="AB12" s="209" t="s">
        <v>59</v>
      </c>
      <c r="AC12" s="203">
        <f>SUM(AC5:AC10)</f>
        <v>0</v>
      </c>
      <c r="AD12" s="204"/>
      <c r="AE12" s="203">
        <f>SUM(AE5:AE10)</f>
        <v>0</v>
      </c>
      <c r="AF12" s="204"/>
      <c r="AG12" s="203">
        <f t="shared" ref="AG12:AM12" si="8">SUM(AG5:AG10)</f>
        <v>0</v>
      </c>
      <c r="AH12" s="204"/>
      <c r="AI12" s="203">
        <f t="shared" si="8"/>
        <v>5</v>
      </c>
      <c r="AJ12" s="204"/>
      <c r="AK12" s="203">
        <f t="shared" si="8"/>
        <v>5</v>
      </c>
      <c r="AL12" s="204"/>
      <c r="AM12" s="203">
        <f t="shared" si="8"/>
        <v>0</v>
      </c>
      <c r="AN12" s="204"/>
      <c r="AO12" s="209" t="s">
        <v>59</v>
      </c>
      <c r="AP12" s="203">
        <f>SUM(AP5:AP10)</f>
        <v>5</v>
      </c>
      <c r="AQ12" s="204"/>
      <c r="AR12" s="203">
        <f>SUM(AR5:AR10)</f>
        <v>5</v>
      </c>
      <c r="AS12" s="204"/>
      <c r="AT12" s="203">
        <f t="shared" ref="AT12:AZ12" si="9">SUM(AT5:AT10)</f>
        <v>0</v>
      </c>
      <c r="AU12" s="204"/>
      <c r="AV12" s="203">
        <f t="shared" si="9"/>
        <v>5</v>
      </c>
      <c r="AW12" s="204"/>
      <c r="AX12" s="203">
        <f t="shared" si="9"/>
        <v>0</v>
      </c>
      <c r="AY12" s="204"/>
      <c r="AZ12" s="203">
        <f t="shared" si="9"/>
        <v>0</v>
      </c>
      <c r="BA12" s="204"/>
      <c r="BB12" s="209" t="s">
        <v>59</v>
      </c>
      <c r="BC12" s="203">
        <f>SUM(BC5:BC10)</f>
        <v>0</v>
      </c>
      <c r="BD12" s="204"/>
      <c r="BE12" s="203">
        <f>SUM(BE5:BE10)</f>
        <v>0</v>
      </c>
      <c r="BF12" s="204"/>
      <c r="BG12" s="203">
        <f>SUM(BG5:BG10)</f>
        <v>0</v>
      </c>
      <c r="BH12" s="204"/>
      <c r="BI12" s="203">
        <f t="shared" ref="BI12:BM12" si="10">SUM(BI5:BI10)</f>
        <v>15</v>
      </c>
      <c r="BJ12" s="204"/>
      <c r="BK12" s="203">
        <f t="shared" si="10"/>
        <v>0</v>
      </c>
      <c r="BL12" s="204"/>
      <c r="BM12" s="203">
        <f t="shared" si="10"/>
        <v>0</v>
      </c>
      <c r="BN12" s="204"/>
      <c r="BO12" s="209" t="s">
        <v>59</v>
      </c>
      <c r="BP12" s="203">
        <f>SUM(BP5:BP10)</f>
        <v>0</v>
      </c>
      <c r="BQ12" s="204"/>
      <c r="BR12" s="203">
        <f>SUM(BR5:BR10)</f>
        <v>0</v>
      </c>
      <c r="BS12" s="204"/>
      <c r="BT12" s="203">
        <f t="shared" ref="BT12:BZ12" si="11">SUM(BT5:BT10)</f>
        <v>0</v>
      </c>
      <c r="BU12" s="204"/>
      <c r="BV12" s="203">
        <f t="shared" si="11"/>
        <v>0</v>
      </c>
      <c r="BW12" s="204"/>
      <c r="BX12" s="203">
        <f t="shared" si="11"/>
        <v>0</v>
      </c>
      <c r="BY12" s="204"/>
      <c r="BZ12" s="203">
        <f t="shared" si="11"/>
        <v>0</v>
      </c>
      <c r="CA12" s="204"/>
      <c r="CB12" s="201">
        <f>SUM(B12:BZ12)</f>
        <v>100</v>
      </c>
      <c r="CC12" s="202"/>
    </row>
    <row r="13" spans="1:82" ht="18" customHeight="1" thickBot="1" x14ac:dyDescent="0.3">
      <c r="A13" s="28" t="s">
        <v>60</v>
      </c>
      <c r="B13" s="208"/>
      <c r="C13" s="184">
        <f>IFERROR(C12/$CD$5,)</f>
        <v>0.05</v>
      </c>
      <c r="D13" s="185"/>
      <c r="E13" s="184">
        <f t="shared" ref="E13" si="12">IFERROR(E12/$CD$5,)</f>
        <v>0.05</v>
      </c>
      <c r="F13" s="185"/>
      <c r="G13" s="184">
        <f t="shared" ref="G13" si="13">IFERROR(G12/$CD$5,)</f>
        <v>0.05</v>
      </c>
      <c r="H13" s="185"/>
      <c r="I13" s="184">
        <f t="shared" ref="I13" si="14">IFERROR(I12/$CD$5,)</f>
        <v>0.05</v>
      </c>
      <c r="J13" s="185"/>
      <c r="K13" s="184">
        <f t="shared" ref="K13" si="15">IFERROR(K12/$CD$5,)</f>
        <v>0.05</v>
      </c>
      <c r="L13" s="185"/>
      <c r="M13" s="184">
        <f t="shared" ref="M13" si="16">IFERROR(M12/$CD$5,)</f>
        <v>0</v>
      </c>
      <c r="N13" s="185"/>
      <c r="O13" s="210"/>
      <c r="P13" s="184">
        <f>IFERROR(P12/$CD$5,)</f>
        <v>0.05</v>
      </c>
      <c r="Q13" s="185"/>
      <c r="R13" s="184">
        <f>IFERROR(R12/$CD$5,)</f>
        <v>0.1</v>
      </c>
      <c r="S13" s="185"/>
      <c r="T13" s="184">
        <f>IFERROR(T12/$CD$5,)</f>
        <v>0.1</v>
      </c>
      <c r="U13" s="185"/>
      <c r="V13" s="184">
        <f>IFERROR(V12/$CD$5,)</f>
        <v>0.1</v>
      </c>
      <c r="W13" s="185"/>
      <c r="X13" s="184">
        <f>IFERROR(X12/$CD$5,)</f>
        <v>0</v>
      </c>
      <c r="Y13" s="185"/>
      <c r="Z13" s="184">
        <f>IFERROR(Z12/$CD$5,)</f>
        <v>0</v>
      </c>
      <c r="AA13" s="185"/>
      <c r="AB13" s="210"/>
      <c r="AC13" s="184">
        <f>IFERROR(AC12/$CD$5,)</f>
        <v>0</v>
      </c>
      <c r="AD13" s="185"/>
      <c r="AE13" s="184">
        <f>IFERROR(AE12/$CD$5,)</f>
        <v>0</v>
      </c>
      <c r="AF13" s="185"/>
      <c r="AG13" s="184">
        <f>IFERROR(AG12/$CD$5,)</f>
        <v>0</v>
      </c>
      <c r="AH13" s="185"/>
      <c r="AI13" s="184">
        <f>IFERROR(AI12/$CD$5,)</f>
        <v>0.05</v>
      </c>
      <c r="AJ13" s="185"/>
      <c r="AK13" s="184">
        <f>IFERROR(AK12/$CD$5,)</f>
        <v>0.05</v>
      </c>
      <c r="AL13" s="185"/>
      <c r="AM13" s="184">
        <f>IFERROR(AM12/$CD$5,)</f>
        <v>0</v>
      </c>
      <c r="AN13" s="185"/>
      <c r="AO13" s="210"/>
      <c r="AP13" s="184">
        <f>IFERROR(AP12/$CD$5,)</f>
        <v>0.05</v>
      </c>
      <c r="AQ13" s="185"/>
      <c r="AR13" s="184">
        <f>IFERROR(AR12/$CD$5,)</f>
        <v>0.05</v>
      </c>
      <c r="AS13" s="185"/>
      <c r="AT13" s="184">
        <f>IFERROR(AT12/$CD$5,)</f>
        <v>0</v>
      </c>
      <c r="AU13" s="185"/>
      <c r="AV13" s="184">
        <f>IFERROR(AV12/$CD$5,)</f>
        <v>0.05</v>
      </c>
      <c r="AW13" s="185"/>
      <c r="AX13" s="184">
        <f>IFERROR(AX12/$CD$5,)</f>
        <v>0</v>
      </c>
      <c r="AY13" s="185"/>
      <c r="AZ13" s="184">
        <f>IFERROR(AZ12/$CD$5,)</f>
        <v>0</v>
      </c>
      <c r="BA13" s="185"/>
      <c r="BB13" s="210"/>
      <c r="BC13" s="184">
        <f>IFERROR(BC12/$CD$5,)</f>
        <v>0</v>
      </c>
      <c r="BD13" s="185"/>
      <c r="BE13" s="184">
        <f>IFERROR(BE12/$CD$5,)</f>
        <v>0</v>
      </c>
      <c r="BF13" s="185"/>
      <c r="BG13" s="184">
        <f>IFERROR(BG12/$CD$5,)</f>
        <v>0</v>
      </c>
      <c r="BH13" s="185"/>
      <c r="BI13" s="184">
        <f>IFERROR(BI12/$CD$5,)</f>
        <v>0.15</v>
      </c>
      <c r="BJ13" s="185"/>
      <c r="BK13" s="184">
        <f>IFERROR(BK12/$CD$5,)</f>
        <v>0</v>
      </c>
      <c r="BL13" s="185"/>
      <c r="BM13" s="184">
        <f>IFERROR(BM12/$CD$5,)</f>
        <v>0</v>
      </c>
      <c r="BN13" s="185"/>
      <c r="BO13" s="210"/>
      <c r="BP13" s="184">
        <f>IFERROR(BP12/$CD$5,)</f>
        <v>0</v>
      </c>
      <c r="BQ13" s="185"/>
      <c r="BR13" s="184">
        <f>IFERROR(BR12/$CD$5,)</f>
        <v>0</v>
      </c>
      <c r="BS13" s="185"/>
      <c r="BT13" s="184">
        <f>IFERROR(BT12/$CD$5,)</f>
        <v>0</v>
      </c>
      <c r="BU13" s="185"/>
      <c r="BV13" s="184">
        <f>IFERROR(BV12/$CD$5,)</f>
        <v>0</v>
      </c>
      <c r="BW13" s="185"/>
      <c r="BX13" s="184">
        <f>IFERROR(BX12/$CD$5,)</f>
        <v>0</v>
      </c>
      <c r="BY13" s="185"/>
      <c r="BZ13" s="184">
        <f>IFERROR(BZ12/$CD$5,)</f>
        <v>0</v>
      </c>
      <c r="CA13" s="185"/>
      <c r="CB13" s="80">
        <f>SUM(B13:BZ13)</f>
        <v>1.0000000000000002</v>
      </c>
      <c r="CC13" s="76"/>
    </row>
    <row r="14" spans="1:82" x14ac:dyDescent="0.25">
      <c r="A14" s="82" t="s">
        <v>61</v>
      </c>
      <c r="B14" s="188">
        <f>SUM(C13:M13)</f>
        <v>0.25</v>
      </c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90"/>
      <c r="O14" s="187">
        <f t="shared" ref="O14" si="17">SUM(P13:Z13)</f>
        <v>0.35</v>
      </c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91"/>
      <c r="AB14" s="187">
        <f t="shared" ref="AB14" si="18">SUM(AC13:AM13)</f>
        <v>0.1</v>
      </c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91"/>
      <c r="AO14" s="187">
        <f t="shared" ref="AO14" si="19">SUM(AP13:AZ13)</f>
        <v>0.15000000000000002</v>
      </c>
      <c r="AP14" s="187"/>
      <c r="AQ14" s="187"/>
      <c r="AR14" s="187"/>
      <c r="AS14" s="187"/>
      <c r="AT14" s="187"/>
      <c r="AU14" s="187"/>
      <c r="AV14" s="187"/>
      <c r="AW14" s="187"/>
      <c r="AX14" s="187"/>
      <c r="AY14" s="187"/>
      <c r="AZ14" s="187"/>
      <c r="BA14" s="91"/>
      <c r="BB14" s="187">
        <f t="shared" ref="BB14" si="20">SUM(BC13:BM13)</f>
        <v>0.15</v>
      </c>
      <c r="BC14" s="187"/>
      <c r="BD14" s="187"/>
      <c r="BE14" s="187"/>
      <c r="BF14" s="187"/>
      <c r="BG14" s="187"/>
      <c r="BH14" s="187"/>
      <c r="BI14" s="187"/>
      <c r="BJ14" s="187"/>
      <c r="BK14" s="187"/>
      <c r="BL14" s="187"/>
      <c r="BM14" s="187"/>
      <c r="BN14" s="91"/>
      <c r="BO14" s="187">
        <f t="shared" ref="BO14" si="21">SUM(BP13:BZ13)</f>
        <v>0</v>
      </c>
      <c r="BP14" s="187"/>
      <c r="BQ14" s="187"/>
      <c r="BR14" s="187"/>
      <c r="BS14" s="187"/>
      <c r="BT14" s="187"/>
      <c r="BU14" s="187"/>
      <c r="BV14" s="187"/>
      <c r="BW14" s="187"/>
      <c r="BX14" s="187"/>
      <c r="BY14" s="187"/>
      <c r="BZ14" s="187"/>
      <c r="CA14" s="91"/>
      <c r="CB14" s="81">
        <f>SUM(B14:BZ14)</f>
        <v>1</v>
      </c>
      <c r="CC14" s="76"/>
    </row>
    <row r="15" spans="1:82" ht="15.75" thickBot="1" x14ac:dyDescent="0.3">
      <c r="CB15" s="66"/>
    </row>
    <row r="16" spans="1:82" ht="15.75" customHeight="1" x14ac:dyDescent="0.25">
      <c r="B16" s="194" t="s">
        <v>47</v>
      </c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6"/>
      <c r="O16" s="194" t="s">
        <v>48</v>
      </c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6"/>
      <c r="AB16" s="194" t="s">
        <v>49</v>
      </c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6"/>
      <c r="AO16" s="194" t="s">
        <v>50</v>
      </c>
      <c r="AP16" s="195"/>
      <c r="AQ16" s="195"/>
      <c r="AR16" s="195"/>
      <c r="AS16" s="195"/>
      <c r="AT16" s="195"/>
      <c r="AU16" s="195"/>
      <c r="AV16" s="195"/>
      <c r="AW16" s="195"/>
      <c r="AX16" s="195"/>
      <c r="AY16" s="195"/>
      <c r="AZ16" s="195"/>
      <c r="BA16" s="196"/>
      <c r="BB16" s="194" t="s">
        <v>51</v>
      </c>
      <c r="BC16" s="195"/>
      <c r="BD16" s="195"/>
      <c r="BE16" s="195"/>
      <c r="BF16" s="195"/>
      <c r="BG16" s="195"/>
      <c r="BH16" s="195"/>
      <c r="BI16" s="195"/>
      <c r="BJ16" s="195"/>
      <c r="BK16" s="195"/>
      <c r="BL16" s="195"/>
      <c r="BM16" s="195"/>
      <c r="BN16" s="196"/>
      <c r="BO16" s="194" t="s">
        <v>52</v>
      </c>
      <c r="BP16" s="195"/>
      <c r="BQ16" s="195"/>
      <c r="BR16" s="195"/>
      <c r="BS16" s="195"/>
      <c r="BT16" s="195"/>
      <c r="BU16" s="195"/>
      <c r="BV16" s="195"/>
      <c r="BW16" s="195"/>
      <c r="BX16" s="195"/>
      <c r="BY16" s="195"/>
      <c r="BZ16" s="195"/>
      <c r="CA16" s="196"/>
      <c r="CB16" s="205" t="s">
        <v>62</v>
      </c>
    </row>
    <row r="17" spans="1:81" ht="15" customHeight="1" x14ac:dyDescent="0.25">
      <c r="B17" s="178" t="s">
        <v>63</v>
      </c>
      <c r="C17" s="186" t="s">
        <v>7</v>
      </c>
      <c r="D17" s="186"/>
      <c r="E17" s="176" t="s">
        <v>8</v>
      </c>
      <c r="F17" s="176"/>
      <c r="G17" s="176" t="s">
        <v>9</v>
      </c>
      <c r="H17" s="176"/>
      <c r="I17" s="176" t="s">
        <v>10</v>
      </c>
      <c r="J17" s="176"/>
      <c r="K17" s="176" t="s">
        <v>11</v>
      </c>
      <c r="L17" s="176"/>
      <c r="M17" s="176" t="s">
        <v>12</v>
      </c>
      <c r="N17" s="177"/>
      <c r="O17" s="178" t="s">
        <v>63</v>
      </c>
      <c r="P17" s="186" t="s">
        <v>13</v>
      </c>
      <c r="Q17" s="186"/>
      <c r="R17" s="176" t="s">
        <v>14</v>
      </c>
      <c r="S17" s="176"/>
      <c r="T17" s="176" t="s">
        <v>15</v>
      </c>
      <c r="U17" s="176"/>
      <c r="V17" s="176" t="s">
        <v>16</v>
      </c>
      <c r="W17" s="176"/>
      <c r="X17" s="176" t="s">
        <v>17</v>
      </c>
      <c r="Y17" s="176"/>
      <c r="Z17" s="176" t="s">
        <v>18</v>
      </c>
      <c r="AA17" s="177"/>
      <c r="AB17" s="178" t="s">
        <v>63</v>
      </c>
      <c r="AC17" s="186" t="s">
        <v>19</v>
      </c>
      <c r="AD17" s="186"/>
      <c r="AE17" s="176" t="s">
        <v>20</v>
      </c>
      <c r="AF17" s="176"/>
      <c r="AG17" s="176" t="s">
        <v>21</v>
      </c>
      <c r="AH17" s="176"/>
      <c r="AI17" s="176" t="s">
        <v>22</v>
      </c>
      <c r="AJ17" s="176"/>
      <c r="AK17" s="176" t="s">
        <v>23</v>
      </c>
      <c r="AL17" s="176"/>
      <c r="AM17" s="176" t="s">
        <v>24</v>
      </c>
      <c r="AN17" s="177"/>
      <c r="AO17" s="178" t="s">
        <v>63</v>
      </c>
      <c r="AP17" s="186" t="s">
        <v>25</v>
      </c>
      <c r="AQ17" s="186"/>
      <c r="AR17" s="176" t="s">
        <v>26</v>
      </c>
      <c r="AS17" s="176"/>
      <c r="AT17" s="176" t="s">
        <v>27</v>
      </c>
      <c r="AU17" s="176"/>
      <c r="AV17" s="176" t="s">
        <v>28</v>
      </c>
      <c r="AW17" s="176"/>
      <c r="AX17" s="176" t="s">
        <v>29</v>
      </c>
      <c r="AY17" s="176"/>
      <c r="AZ17" s="176" t="s">
        <v>30</v>
      </c>
      <c r="BA17" s="177"/>
      <c r="BB17" s="178" t="s">
        <v>63</v>
      </c>
      <c r="BC17" s="186" t="s">
        <v>31</v>
      </c>
      <c r="BD17" s="186"/>
      <c r="BE17" s="176" t="s">
        <v>32</v>
      </c>
      <c r="BF17" s="176"/>
      <c r="BG17" s="176" t="s">
        <v>33</v>
      </c>
      <c r="BH17" s="176"/>
      <c r="BI17" s="176" t="s">
        <v>34</v>
      </c>
      <c r="BJ17" s="176"/>
      <c r="BK17" s="176" t="s">
        <v>35</v>
      </c>
      <c r="BL17" s="176"/>
      <c r="BM17" s="176" t="s">
        <v>36</v>
      </c>
      <c r="BN17" s="177"/>
      <c r="BO17" s="178" t="s">
        <v>63</v>
      </c>
      <c r="BP17" s="186" t="s">
        <v>37</v>
      </c>
      <c r="BQ17" s="186"/>
      <c r="BR17" s="176" t="s">
        <v>38</v>
      </c>
      <c r="BS17" s="176"/>
      <c r="BT17" s="176" t="s">
        <v>39</v>
      </c>
      <c r="BU17" s="176"/>
      <c r="BV17" s="176" t="s">
        <v>40</v>
      </c>
      <c r="BW17" s="176"/>
      <c r="BX17" s="176" t="s">
        <v>41</v>
      </c>
      <c r="BY17" s="176"/>
      <c r="BZ17" s="176" t="s">
        <v>42</v>
      </c>
      <c r="CA17" s="177"/>
      <c r="CB17" s="206"/>
    </row>
    <row r="18" spans="1:81" ht="18.75" customHeight="1" x14ac:dyDescent="0.25">
      <c r="B18" s="179"/>
      <c r="C18" s="96"/>
      <c r="D18" s="104" t="s">
        <v>64</v>
      </c>
      <c r="E18" s="96"/>
      <c r="F18" s="104" t="s">
        <v>64</v>
      </c>
      <c r="G18" s="96"/>
      <c r="H18" s="104" t="s">
        <v>64</v>
      </c>
      <c r="I18" s="96"/>
      <c r="J18" s="104" t="s">
        <v>64</v>
      </c>
      <c r="K18" s="96"/>
      <c r="L18" s="104" t="s">
        <v>64</v>
      </c>
      <c r="M18" s="96"/>
      <c r="N18" s="120" t="s">
        <v>64</v>
      </c>
      <c r="O18" s="179"/>
      <c r="P18" s="96"/>
      <c r="Q18" s="104" t="s">
        <v>64</v>
      </c>
      <c r="R18" s="96"/>
      <c r="S18" s="104" t="s">
        <v>64</v>
      </c>
      <c r="T18" s="96"/>
      <c r="U18" s="104" t="s">
        <v>64</v>
      </c>
      <c r="V18" s="96"/>
      <c r="W18" s="104" t="s">
        <v>64</v>
      </c>
      <c r="X18" s="96"/>
      <c r="Y18" s="104" t="s">
        <v>64</v>
      </c>
      <c r="Z18" s="96"/>
      <c r="AA18" s="120" t="s">
        <v>64</v>
      </c>
      <c r="AB18" s="179"/>
      <c r="AC18" s="96"/>
      <c r="AD18" s="104" t="s">
        <v>64</v>
      </c>
      <c r="AE18" s="96"/>
      <c r="AF18" s="104" t="s">
        <v>64</v>
      </c>
      <c r="AG18" s="96"/>
      <c r="AH18" s="104" t="s">
        <v>64</v>
      </c>
      <c r="AI18" s="96"/>
      <c r="AJ18" s="104" t="s">
        <v>64</v>
      </c>
      <c r="AK18" s="96"/>
      <c r="AL18" s="104" t="s">
        <v>64</v>
      </c>
      <c r="AM18" s="96"/>
      <c r="AN18" s="120" t="s">
        <v>64</v>
      </c>
      <c r="AO18" s="179"/>
      <c r="AP18" s="96"/>
      <c r="AQ18" s="104" t="s">
        <v>64</v>
      </c>
      <c r="AR18" s="96"/>
      <c r="AS18" s="104" t="s">
        <v>64</v>
      </c>
      <c r="AT18" s="96"/>
      <c r="AU18" s="104" t="s">
        <v>64</v>
      </c>
      <c r="AV18" s="96"/>
      <c r="AW18" s="104" t="s">
        <v>64</v>
      </c>
      <c r="AX18" s="96"/>
      <c r="AY18" s="104" t="s">
        <v>64</v>
      </c>
      <c r="AZ18" s="96"/>
      <c r="BA18" s="120" t="s">
        <v>64</v>
      </c>
      <c r="BB18" s="179"/>
      <c r="BC18" s="96"/>
      <c r="BD18" s="104" t="s">
        <v>64</v>
      </c>
      <c r="BE18" s="96"/>
      <c r="BF18" s="104" t="s">
        <v>64</v>
      </c>
      <c r="BG18" s="96"/>
      <c r="BH18" s="104" t="s">
        <v>64</v>
      </c>
      <c r="BI18" s="96"/>
      <c r="BJ18" s="104" t="s">
        <v>64</v>
      </c>
      <c r="BK18" s="96"/>
      <c r="BL18" s="104" t="s">
        <v>64</v>
      </c>
      <c r="BM18" s="96"/>
      <c r="BN18" s="120" t="s">
        <v>64</v>
      </c>
      <c r="BO18" s="179"/>
      <c r="BP18" s="96"/>
      <c r="BQ18" s="104" t="s">
        <v>64</v>
      </c>
      <c r="BR18" s="96"/>
      <c r="BS18" s="104" t="s">
        <v>64</v>
      </c>
      <c r="BT18" s="96"/>
      <c r="BU18" s="104" t="s">
        <v>64</v>
      </c>
      <c r="BV18" s="96"/>
      <c r="BW18" s="104" t="s">
        <v>64</v>
      </c>
      <c r="BX18" s="96"/>
      <c r="BY18" s="104" t="s">
        <v>64</v>
      </c>
      <c r="BZ18" s="96"/>
      <c r="CA18" s="120" t="s">
        <v>64</v>
      </c>
      <c r="CB18" s="206"/>
    </row>
    <row r="19" spans="1:81" ht="18" x14ac:dyDescent="0.25">
      <c r="A19" s="65" t="str" cm="1">
        <f t="array" ref="A19:A55">Alumnado[Alumnado]</f>
        <v>Garcia, Ana</v>
      </c>
      <c r="B19" s="121">
        <f ca="1">IFERROR(SUM(
   MAX(C19,D19)*C$13,
   MAX(E19,F19)*E$13,
   MAX(G19,H19)*G$13,
   MAX(I19,J19)*I$13,
   MAX(K19,L19)*K$13,
   MAX(M19,N19)*M$13
)/B$14,"")</f>
        <v>0</v>
      </c>
      <c r="C19" s="105">
        <f ca="1">IF(C$13&gt;0,
   (
      (
         IF('U1'!$A$4="1ª", 'U1'!B5*'U1'!B$4, 0) +
         IF('U2'!$A$4="1ª", 'U2'!B5*'U2'!B$4, 0) +
         IF('U3'!$A$4="1ª", 'U3'!B5*'U3'!B$4, 0) +
         IF('U4'!$A$4="1ª", 'U4'!B5*'U4'!B$4, 0) +
         IF('U5'!$A$4="1ª", 'U5'!B5*'U5'!B$4, 0) +
         IF('U6'!$A$4="1ª", 'U6'!B5*'U6'!B$4, 0) +
         IF('U7'!$A$4="1ª", 'U7'!B5*'U7'!B$4, 0) +
         IF('U8'!$A$4="1ª", 'U8'!B5*'U8'!B$4, 0) +
         IF('U9'!$A$4="1ª", 'U9'!B5*'U9'!B$4, 0) +
         IF('U10'!$A$4="1ª", 'U10'!B5*'U10'!B$4, 0) +
         IF('U11'!$A$4="1ª", 'U11'!B5*'U11'!B$4, 0) +
         IF('U12'!$A$4="1ª", 'U12'!B5*'U12'!B$4, 0) +
         IF('U13'!$A$4="1ª", 'U13'!B5*'U13'!B$4, 0) +
         IF('U14'!$A$4="1ª", 'U14'!B5*'U14'!B$4, 0) +
         IF('U15'!$A$4="1ª", 'U15'!B5*'U15'!B$4, 0)
      )
      /$CB$12
   )
   /C$13,
"")</f>
        <v>0</v>
      </c>
      <c r="D19" s="122"/>
      <c r="E19" s="105">
        <f ca="1">IF(E$13&gt;0,
   (
      (
         IF('U1'!$A$4="1ª", 'U1'!C5*'U1'!C$4, 0) +
         IF('U2'!$A$4="1ª", 'U2'!C5*'U2'!C$4, 0) +
         IF('U3'!$A$4="1ª", 'U3'!C5*'U3'!C$4, 0) +
         IF('U4'!$A$4="1ª", 'U4'!C5*'U4'!C$4, 0) +
         IF('U5'!$A$4="1ª", 'U5'!C5*'U5'!C$4, 0) +
         IF('U6'!$A$4="1ª", 'U6'!C5*'U6'!C$4, 0) +
         IF('U7'!$A$4="1ª", 'U7'!C5*'U7'!C$4, 0) +
         IF('U8'!$A$4="1ª", 'U8'!C5*'U8'!C$4, 0) +
         IF('U9'!$A$4="1ª", 'U9'!C5*'U9'!C$4, 0) +
         IF('U10'!$A$4="1ª", 'U10'!C5*'U10'!C$4, 0) +
         IF('U11'!$A$4="1ª", 'U11'!C5*'U11'!C$4, 0) +
         IF('U12'!$A$4="1ª", 'U12'!C5*'U12'!C$4, 0) +
         IF('U13'!$A$4="1ª", 'U13'!C5*'U13'!C$4, 0) +
         IF('U14'!$A$4="1ª", 'U14'!C5*'U14'!C$4, 0) +
         IF('U15'!$A$4="1ª", 'U15'!C5*'U15'!C$4, 0)
      )
      /$CB$12
   )
   /E$13,
"")</f>
        <v>0</v>
      </c>
      <c r="F19" s="122"/>
      <c r="G19" s="105">
        <f ca="1">IF(G$13&gt;0,
   (
      (
         IF('U1'!$A$4="1ª", 'U1'!D5*'U1'!D$4, 0) +
         IF('U2'!$A$4="1ª", 'U2'!D5*'U2'!D$4, 0) +
         IF('U3'!$A$4="1ª", 'U3'!D5*'U3'!D$4, 0) +
         IF('U4'!$A$4="1ª", 'U4'!D5*'U4'!D$4, 0) +
         IF('U5'!$A$4="1ª", 'U5'!D5*'U5'!D$4, 0) +
         IF('U6'!$A$4="1ª", 'U6'!D5*'U6'!D$4, 0) +
         IF('U7'!$A$4="1ª", 'U7'!D5*'U7'!D$4, 0) +
         IF('U8'!$A$4="1ª", 'U8'!D5*'U8'!D$4, 0) +
         IF('U9'!$A$4="1ª", 'U9'!D5*'U9'!D$4, 0) +
         IF('U10'!$A$4="1ª", 'U10'!D5*'U10'!D$4, 0) +
         IF('U11'!$A$4="1ª", 'U11'!D5*'U11'!D$4, 0) +
         IF('U12'!$A$4="1ª", 'U12'!D5*'U12'!D$4, 0) +
         IF('U13'!$A$4="1ª", 'U13'!D5*'U13'!D$4, 0) +
         IF('U14'!$A$4="1ª", 'U14'!D5*'U14'!D$4, 0) +
         IF('U15'!$A$4="1ª", 'U15'!D5*'U15'!D$4, 0)
      )
      /$CB$12
   )
   /G$13,
"")</f>
        <v>0</v>
      </c>
      <c r="H19" s="122"/>
      <c r="I19" s="105">
        <f ca="1">IF(I$13&gt;0,
   (
      (
         IF('U1'!$A$4="1ª", 'U1'!E5*'U1'!E$4, 0) +
         IF('U2'!$A$4="1ª", 'U2'!E5*'U2'!E$4, 0) +
         IF('U3'!$A$4="1ª", 'U3'!E5*'U3'!E$4, 0) +
         IF('U4'!$A$4="1ª", 'U4'!E5*'U4'!E$4, 0) +
         IF('U5'!$A$4="1ª", 'U5'!E5*'U5'!E$4, 0) +
         IF('U6'!$A$4="1ª", 'U6'!E5*'U6'!E$4, 0) +
         IF('U7'!$A$4="1ª", 'U7'!E5*'U7'!E$4, 0) +
         IF('U8'!$A$4="1ª", 'U8'!E5*'U8'!E$4, 0) +
         IF('U9'!$A$4="1ª", 'U9'!E5*'U9'!E$4, 0) +
         IF('U10'!$A$4="1ª", 'U10'!E5*'U10'!E$4, 0) +
         IF('U11'!$A$4="1ª", 'U11'!E5*'U11'!E$4, 0) +
         IF('U12'!$A$4="1ª", 'U12'!E5*'U12'!E$4, 0) +
         IF('U13'!$A$4="1ª", 'U13'!E5*'U13'!E$4, 0) +
         IF('U14'!$A$4="1ª", 'U14'!E5*'U14'!E$4, 0) +
         IF('U15'!$A$4="1ª", 'U15'!E5*'U15'!E$4, 0)
      )
      /$CB$12
   )
   /I$13,
"")</f>
        <v>0</v>
      </c>
      <c r="J19" s="122"/>
      <c r="K19" s="105">
        <f ca="1">IF(K$13&gt;0,
   (
      (
         IF('U1'!$A$4="1ª", 'U1'!F5*'U1'!F$4, 0) +
         IF('U2'!$A$4="1ª", 'U2'!F5*'U2'!F$4, 0) +
         IF('U3'!$A$4="1ª", 'U3'!F5*'U3'!F$4, 0) +
         IF('U4'!$A$4="1ª", 'U4'!F5*'U4'!F$4, 0) +
         IF('U5'!$A$4="1ª", 'U5'!F5*'U5'!F$4, 0) +
         IF('U6'!$A$4="1ª", 'U6'!F5*'U6'!F$4, 0) +
         IF('U7'!$A$4="1ª", 'U7'!F5*'U7'!F$4, 0) +
         IF('U8'!$A$4="1ª", 'U8'!F5*'U8'!F$4, 0) +
         IF('U9'!$A$4="1ª", 'U9'!F5*'U9'!F$4, 0) +
         IF('U10'!$A$4="1ª", 'U10'!F5*'U10'!F$4, 0) +
         IF('U11'!$A$4="1ª", 'U11'!F5*'U11'!F$4, 0) +
         IF('U12'!$A$4="1ª", 'U12'!F5*'U12'!F$4, 0) +
         IF('U13'!$A$4="1ª", 'U13'!F5*'U13'!F$4, 0) +
         IF('U14'!$A$4="1ª", 'U14'!F5*'U14'!F$4, 0) +
         IF('U15'!$A$4="1ª", 'U15'!F5*'U15'!F$4, 0)
      )
      /$CB$12
   )
   /K$13,
"")</f>
        <v>0</v>
      </c>
      <c r="L19" s="122"/>
      <c r="M19" s="105" t="str">
        <f>IF(M$13&gt;0,
   (
      (
         IF('U1'!$A$4="1ª", 'U1'!G5*'U1'!G$4, 0) +
         IF('U2'!$A$4="1ª", 'U2'!G5*'U2'!G$4, 0) +
         IF('U3'!$A$4="1ª", 'U3'!G5*'U3'!G$4, 0) +
         IF('U4'!$A$4="1ª", 'U4'!G5*'U4'!G$4, 0) +
         IF('U5'!$A$4="1ª", 'U5'!G5*'U5'!G$4, 0) +
         IF('U6'!$A$4="1ª", 'U6'!G5*'U6'!G$4, 0) +
         IF('U7'!$A$4="1ª", 'U7'!G5*'U7'!G$4, 0) +
         IF('U8'!$A$4="1ª", 'U8'!G5*'U8'!G$4, 0) +
         IF('U9'!$A$4="1ª", 'U9'!G5*'U9'!G$4, 0) +
         IF('U10'!$A$4="1ª", 'U10'!G5*'U10'!G$4, 0) +
         IF('U11'!$A$4="1ª", 'U11'!G5*'U11'!G$4, 0) +
         IF('U12'!$A$4="1ª", 'U12'!G5*'U12'!G$4, 0) +
         IF('U13'!$A$4="1ª", 'U13'!G5*'U13'!G$4, 0) +
         IF('U14'!$A$4="1ª", 'U14'!G5*'U14'!G$4, 0) +
         IF('U15'!$A$4="1ª", 'U15'!G5*'U15'!G$4, 0)
      )
      /$CB$12
   )
   /M$13,
"0")</f>
        <v>0</v>
      </c>
      <c r="N19" s="122"/>
      <c r="O19" s="121">
        <f ca="1">IFERROR(SUM(
   MAX(P19,Q19)*P$13,
   MAX(R19,S19)*R$13,
   MAX(T19,U19)*T$13,
   MAX(V19,W19)*V$13,
   MAX(X19,Y19)*X$13,
   MAX(Z19,AA19)*Z$13
)/O$14,"")</f>
        <v>0</v>
      </c>
      <c r="P19" s="105">
        <f ca="1">IF(P$13&gt;0,
   (
      (
         IF('U1'!$A$4="1ª", 'U1'!H5*'U1'!H$4, 0) +
         IF('U2'!$A$4="1ª", 'U2'!H5*'U2'!H$4, 0) +
         IF('U3'!$A$4="1ª", 'U3'!H5*'U3'!H$4, 0) +
         IF('U4'!$A$4="1ª", 'U4'!H5*'U4'!H$4, 0) +
         IF('U5'!$A$4="1ª", 'U5'!H5*'U5'!H$4, 0) +
         IF('U6'!$A$4="1ª", 'U6'!H5*'U6'!H$4, 0) +
         IF('U7'!$A$4="1ª", 'U7'!H5*'U7'!H$4, 0) +
         IF('U8'!$A$4="1ª", 'U8'!H5*'U8'!H$4, 0) +
         IF('U9'!$A$4="1ª", 'U9'!H5*'U9'!H$4, 0) +
         IF('U10'!$A$4="1ª", 'U10'!H5*'U10'!H$4, 0) +
         IF('U11'!$A$4="1ª", 'U11'!H5*'U11'!H$4, 0) +
         IF('U12'!$A$4="1ª", 'U12'!H5*'U12'!H$4, 0) +
         IF('U13'!$A$4="1ª", 'U13'!H5*'U13'!H$4, 0) +
         IF('U14'!$A$4="1ª", 'U14'!H5*'U14'!H$4, 0) +
         IF('U15'!$A$4="1ª", 'U15'!H5*'U15'!H$4, 0)
      )
      /$CB$12
   )
   /P$13,
"")</f>
        <v>0</v>
      </c>
      <c r="Q19" s="122"/>
      <c r="R19" s="105">
        <f ca="1">IF(R$13&gt;0,
   (
      (
         IF('U1'!$A$4="1ª", 'U1'!I5*'U1'!I$4, 0) +
         IF('U2'!$A$4="1ª", 'U2'!I5*'U2'!I$4, 0) +
         IF('U3'!$A$4="1ª", 'U3'!I5*'U3'!I$4, 0) +
         IF('U4'!$A$4="1ª", 'U4'!I5*'U4'!I$4, 0) +
         IF('U5'!$A$4="1ª", 'U5'!I5*'U5'!I$4, 0) +
         IF('U6'!$A$4="1ª", 'U6'!I5*'U6'!I$4, 0) +
         IF('U7'!$A$4="1ª", 'U7'!I5*'U7'!I$4, 0) +
         IF('U8'!$A$4="1ª", 'U8'!I5*'U8'!I$4, 0) +
         IF('U9'!$A$4="1ª", 'U9'!I5*'U9'!I$4, 0) +
         IF('U10'!$A$4="1ª", 'U10'!I5*'U10'!I$4, 0) +
         IF('U11'!$A$4="1ª", 'U11'!I5*'U11'!I$4, 0) +
         IF('U12'!$A$4="1ª", 'U12'!I5*'U12'!I$4, 0) +
         IF('U13'!$A$4="1ª", 'U13'!I5*'U13'!I$4, 0) +
         IF('U14'!$A$4="1ª", 'U14'!I5*'U14'!I$4, 0) +
         IF('U15'!$A$4="1ª", 'U15'!I5*'U15'!I$4, 0)
      )
      /$CB$12
   )
   /R$13,
"")</f>
        <v>0</v>
      </c>
      <c r="S19" s="122"/>
      <c r="T19" s="105">
        <f ca="1">IF(T$13&gt;0,
(
(
IF('U1'!$A$4="1ª", 'U1'!J5*'U1'!J$4, 0) +
IF('U2'!$A$4="1ª", 'U2'!J5*'U2'!J$4, 0) +
IF('U3'!$A$4="1ª", 'U3'!J5*'U3'!J$4, 0) +
IF('U4'!$A$4="1ª", 'U4'!J5*'U4'!J$4, 0) +
IF('U5'!$A$4="1ª", 'U5'!J5*'U5'!J$4, 0) +
IF('U6'!$A$4="1ª", 'U6'!J5*'U6'!J$4, 0) +
IF('U7'!$A$4="1ª", 'U7'!J5*'U7'!J$4, 0) +
IF('U8'!$A$4="1ª", 'U8'!J5*'U8'!J$4, 0) +
IF('U9'!$A$4="1ª", 'U9'!J5*'U9'!J$4, 0) +
IF('U10'!$A$4="1ª", 'U10'!J5*'U10'!J$4, 0) +
IF('U11'!$A$4="1ª", 'U11'!J5*'U11'!J$4, 0) +
IF('U12'!$A$4="1ª", 'U12'!J5*'U12'!J$4, 0) +
IF('U13'!$A$4="1ª", 'U13'!J5*'U13'!J$4, 0) +
IF('U14'!$A$4="1ª", 'U14'!J5*'U14'!J$4, 0) +
IF('U15'!$A$4="1ª", 'U15'!J5*'U15'!J$4, 0)
)
      /$CB$12
   )
   /T$13,
"")</f>
        <v>0</v>
      </c>
      <c r="U19" s="122"/>
      <c r="V19" s="105">
        <f ca="1">IF(V$13&gt;0,
(
(
IF('U1'!$A$4="1ª", 'U1'!K5*'U1'!K$4, 0) +
IF('U2'!$A$4="1ª", 'U2'!K5*'U2'!K$4, 0) +
IF('U3'!$A$4="1ª", 'U3'!K5*'U3'!K$4, 0) +
IF('U4'!$A$4="1ª", 'U4'!K5*'U4'!K$4, 0) +
IF('U5'!$A$4="1ª", 'U5'!K5*'U5'!K$4, 0) +
IF('U6'!$A$4="1ª", 'U6'!K5*'U6'!K$4, 0) +
IF('U7'!$A$4="1ª", 'U7'!K5*'U7'!K$4, 0) +
IF('U8'!$A$4="1ª", 'U8'!K5*'U8'!K$4, 0) +
IF('U9'!$A$4="1ª", 'U9'!K5*'U9'!K$4, 0) +
IF('U10'!$A$4="1ª", 'U10'!K5*'U10'!K$4, 0) +
IF('U11'!$A$4="1ª", 'U11'!K5*'U11'!K$4, 0) +
IF('U12'!$A$4="1ª", 'U12'!K5*'U12'!K$4, 0) +
IF('U13'!$A$4="1ª", 'U13'!K5*'U13'!K$4, 0) +
IF('U14'!$A$4="1ª", 'U14'!K5*'U14'!K$4, 0) +
IF('U15'!$A$4="1ª", 'U15'!K5*'U15'!K$4, 0)
)
      /$CB$12
   )
   /V$13,
"")</f>
        <v>0</v>
      </c>
      <c r="W19" s="122"/>
      <c r="X19" s="105" t="str">
        <f>IF(X$13&gt;0,
(
(
IF('U1'!$A$4="1ª", 'U1'!L5*'U1'!L$4, 0) +
IF('U2'!$A$4="1ª", 'U2'!L5*'U2'!L$4, 0) +
IF('U3'!$A$4="1ª", 'U3'!L5*'U3'!L$4, 0) +
IF('U4'!$A$4="1ª", 'U4'!L5*'U4'!L$4, 0) +
IF('U5'!$A$4="1ª", 'U5'!L5*'U5'!L$4, 0) +
IF('U6'!$A$4="1ª", 'U6'!L5*'U6'!L$4, 0) +
IF('U7'!$A$4="1ª", 'U7'!L5*'U7'!L$4, 0) +
IF('U8'!$A$4="1ª", 'U8'!L5*'U8'!L$4, 0) +
IF('U9'!$A$4="1ª", 'U9'!L5*'U9'!L$4, 0) +
IF('U10'!$A$4="1ª", 'U10'!L5*'U10'!L$4, 0) +
IF('U11'!$A$4="1ª", 'U11'!L5*'U11'!L$4, 0) +
IF('U12'!$A$4="1ª", 'U12'!L5*'U12'!L$4, 0) +
IF('U13'!$A$4="1ª", 'U13'!L5*'U13'!L$4, 0) +
IF('U14'!$A$4="1ª", 'U14'!L5*'U14'!L$4, 0) +
IF('U15'!$A$4="1ª", 'U15'!L5*'U15'!L$4, 0)
)
      /$CB$12
   )
   /X$13,
"")</f>
        <v/>
      </c>
      <c r="Y19" s="122"/>
      <c r="Z19" s="105" t="str">
        <f>IF(Z$13&gt;0,
(
(
IF('U1'!$A$4="1ª", 'U1'!M5*'U1'!M$4, 0) +
IF('U2'!$A$4="1ª", 'U2'!M5*'U2'!M$4, 0) +
IF('U3'!$A$4="1ª", 'U3'!M5*'U3'!M$4, 0) +
IF('U4'!$A$4="1ª", 'U4'!M5*'U4'!M$4, 0) +
IF('U5'!$A$4="1ª", 'U5'!M5*'U5'!M$4, 0) +
IF('U6'!$A$4="1ª", 'U6'!M5*'U6'!M$4, 0) +
IF('U7'!$A$4="1ª", 'U7'!M5*'U7'!M$4, 0) +
IF('U8'!$A$4="1ª", 'U8'!M5*'U8'!M$4, 0) +
IF('U9'!$A$4="1ª", 'U9'!M5*'U9'!M$4, 0) +
IF('U10'!$A$4="1ª", 'U10'!M5*'U10'!M$4, 0) +
IF('U11'!$A$4="1ª", 'U11'!M5*'U11'!M$4, 0) +
IF('U12'!$A$4="1ª", 'U12'!M5*'U12'!M$4, 0) +
IF('U13'!$A$4="1ª", 'U13'!M5*'U13'!M$4, 0) +
IF('U14'!$A$4="1ª", 'U14'!M5*'U14'!M$4, 0) +
IF('U15'!$A$4="1ª", 'U15'!M5*'U15'!M$4, 0)
)
      /$CB$12
   )
   /Z$13,
"")</f>
        <v/>
      </c>
      <c r="AA19" s="122"/>
      <c r="AB19" s="121">
        <f ca="1">IFERROR(SUM(
   MAX(AC19,AD19)*AC$13,
   MAX(AE19,AF19)*AE$13,
   MAX(AG19,AH19)*AG$13,
   MAX(AI19,AJ19)*AI$13,
   MAX(AK19,AL19)*AK$13,
   MAX(AM19,AN19)*AM$13
)/AB$14,"")</f>
        <v>0</v>
      </c>
      <c r="AC19" s="105" t="str">
        <f>IF(AC$13&gt;0,
(
(
IF('U1'!$A$4="1ª", 'U1'!N5*'U1'!N$4, 0) +
IF('U2'!$A$4="1ª", 'U2'!N5*'U2'!N$4, 0) +
IF('U3'!$A$4="1ª", 'U3'!N5*'U3'!N$4, 0) +
IF('U4'!$A$4="1ª", 'U4'!N5*'U4'!N$4, 0) +
IF('U5'!$A$4="1ª", 'U5'!N5*'U5'!N$4, 0) +
IF('U6'!$A$4="1ª", 'U6'!N5*'U6'!N$4, 0) +
IF('U7'!$A$4="1ª", 'U7'!N5*'U7'!N$4, 0) +
IF('U8'!$A$4="1ª", 'U8'!N5*'U8'!N$4, 0) +
IF('U9'!$A$4="1ª", 'U9'!N5*'U9'!N$4, 0) +
IF('U10'!$A$4="1ª", 'U10'!N5*'U10'!N$4, 0) +
IF('U11'!$A$4="1ª", 'U11'!N5*'U11'!N$4, 0) +
IF('U12'!$A$4="1ª", 'U12'!N5*'U12'!N$4, 0) +
IF('U13'!$A$4="1ª", 'U13'!N5*'U13'!N$4, 0) +
IF('U14'!$A$4="1ª", 'U14'!N5*'U14'!N$4, 0) +
IF('U15'!$A$4="1ª", 'U15'!N5*'U15'!N$4, 0)
)
      /$CB$12
   )
   /AC$13,
"")</f>
        <v/>
      </c>
      <c r="AD19" s="122"/>
      <c r="AE19" s="105" t="str">
        <f>IF(AE$13&gt;0,
(
(
IF('U1'!$A$4="1ª", 'U1'!O5*'U1'!O$4, 0)+
IF('U2'!$A$4="1ª", 'U2'!O5*'U2'!O$4, 0)+
IF('U3'!$A$4="1ª", 'U3'!O5*'U3'!O$4, 0)+
IF('U4'!$A$4="1ª", 'U4'!O5*'U4'!O$4, 0)+
IF('U5'!$A$4="1ª", 'U5'!O5*'U5'!O$4, 0)+
IF('U6'!$A$4="1ª", 'U6'!O5*'U6'!O$4, 0)+
IF('U7'!$A$4="1ª", 'U7'!O5*'U7'!O$4, 0)+
IF('U8'!$A$4="1ª", 'U8'!O5*'U8'!O$4, 0)+
IF('U9'!$A$4="1ª", 'U9'!O5*'U9'!O$4, 0)+
IF('U10'!$A$4="1ª", 'U10'!O5*'U10'!O$4, 0)+
IF('U11'!$A$4="1ª", 'U11'!O5*'U11'!O$4, 0)+
IF('U12'!$A$4="1ª", 'U12'!O5*'U12'!O$4, 0)+
IF('U13'!$A$4="1ª", 'U13'!O5*'U13'!O$4, 0)+
IF('U14'!$A$4="1ª", 'U14'!O5*'U14'!O$4, 0)+
IF('U15'!$A$4="1ª", 'U15'!O5*'U15'!O$4, 0)
)
      /$CB$12
   )
   /AE$13,
"")</f>
        <v/>
      </c>
      <c r="AF19" s="122"/>
      <c r="AG19" s="105" t="str">
        <f>IF(AG$13&gt;0,
(
(
IF('U1'!$A$4="1ª", 'U1'!P5*'U1'!P$4, 0)+
IF('U2'!$A$4="1ª", 'U2'!P5*'U2'!P$4, 0)+
IF('U3'!$A$4="1ª", 'U3'!P5*'U3'!P$4, 0)+
IF('U4'!$A$4="1ª", 'U4'!P5*'U4'!P$4, 0)+
IF('U5'!$A$4="1ª", 'U5'!P5*'U5'!P$4, 0)+
IF('U6'!$A$4="1ª", 'U6'!P5*'U6'!P$4, 0)+
IF('U7'!$A$4="1ª", 'U7'!P5*'U7'!P$4, 0)+
IF('U8'!$A$4="1ª", 'U8'!P5*'U8'!P$4, 0)+
IF('U9'!$A$4="1ª", 'U9'!P5*'U9'!P$4, 0)+
IF('U10'!$A$4="1ª", 'U10'!P5*'U10'!P$4, 0)+
IF('U11'!$A$4="1ª", 'U11'!P5*'U11'!P$4, 0)+
IF('U12'!$A$4="1ª", 'U12'!P5*'U12'!P$4, 0)+
IF('U13'!$A$4="1ª", 'U13'!P5*'U13'!P$4, 0)+
IF('U14'!$A$4="1ª", 'U14'!P5*'U14'!P$4, 0)+
IF('U15'!$A$4="1ª", 'U15'!P5*'U15'!P$4, 0)
)
      /$CB$12
   )
   /AG$13,
"")</f>
        <v/>
      </c>
      <c r="AH19" s="122"/>
      <c r="AI19" s="105">
        <f ca="1">IF(AI$13&gt;0,
(
(
IF('U1'!$A$4="1ª", 'U1'!Q5*'U1'!Q$4, 0)+
IF('U2'!$A$4="1ª", 'U2'!Q5*'U2'!Q$4, 0)+
IF('U3'!$A$4="1ª", 'U3'!Q5*'U3'!Q$4, 0)+
IF('U4'!$A$4="1ª", 'U4'!Q5*'U4'!Q$4, 0)+
IF('U5'!$A$4="1ª", 'U5'!Q5*'U5'!Q$4, 0)+
IF('U6'!$A$4="1ª", 'U6'!Q5*'U6'!Q$4, 0)+
IF('U7'!$A$4="1ª", 'U7'!Q5*'U7'!Q$4, 0)+
IF('U8'!$A$4="1ª", 'U8'!Q5*'U8'!Q$4, 0)+
IF('U9'!$A$4="1ª", 'U9'!Q5*'U9'!Q$4, 0)+
IF('U10'!$A$4="1ª", 'U10'!Q5*'U10'!Q$4, 0)+
IF('U11'!$A$4="1ª", 'U11'!Q5*'U11'!Q$4, 0)+
IF('U12'!$A$4="1ª", 'U12'!Q5*'U12'!Q$4, 0)+
IF('U13'!$A$4="1ª", 'U13'!Q5*'U13'!Q$4, 0)+
IF('U14'!$A$4="1ª", 'U14'!Q5*'U14'!Q$4, 0)+
IF('U15'!$A$4="1ª", 'U15'!Q5*'U15'!Q$4, 0)
)
      /$CB$12
   )
   /AI$13,
"")</f>
        <v>0</v>
      </c>
      <c r="AJ19" s="122"/>
      <c r="AK19" s="105">
        <f ca="1">IF(AK$13&gt;0,
(
(
IF('U1'!$A$4="1ª", 'U1'!R5*'U1'!R$4, 0)+
IF('U2'!$A$4="1ª", 'U2'!R5*'U2'!R$4, 0)+
IF('U3'!$A$4="1ª", 'U3'!R5*'U3'!R$4, 0)+
IF('U4'!$A$4="1ª", 'U4'!R5*'U4'!R$4, 0)+
IF('U5'!$A$4="1ª", 'U5'!R5*'U5'!R$4, 0)+
IF('U6'!$A$4="1ª", 'U6'!R5*'U6'!R$4, 0)+
IF('U7'!$A$4="1ª", 'U7'!R5*'U7'!R$4, 0)+
IF('U8'!$A$4="1ª", 'U8'!R5*'U8'!R$4, 0)+
IF('U9'!$A$4="1ª", 'U9'!R5*'U9'!R$4, 0)+
IF('U10'!$A$4="1ª", 'U10'!R5*'U10'!R$4, 0)+
IF('U11'!$A$4="1ª", 'U11'!R5*'U11'!R$4, 0)+
IF('U12'!$A$4="1ª", 'U12'!R5*'U12'!R$4, 0)+
IF('U13'!$A$4="1ª", 'U13'!R5*'U13'!R$4, 0)+
IF('U14'!$A$4="1ª", 'U14'!R5*'U14'!R$4, 0)+
IF('U15'!$A$4="1ª", 'U15'!R5*'U15'!R$4, 0)
)
      /$CB$12
   )
   /AK$13,
"")</f>
        <v>0</v>
      </c>
      <c r="AL19" s="122"/>
      <c r="AM19" s="105" t="str">
        <f>IF(AM$13&gt;0,
(
(
IF('U1'!$A$4="1ª", 'U1'!S5*'U1'!S$4, 0)+
IF('U2'!$A$4="1ª", 'U2'!S5*'U2'!S$4, 0)+
IF('U3'!$A$4="1ª", 'U3'!S5*'U3'!S$4, 0)+
IF('U4'!$A$4="1ª", 'U4'!S5*'U4'!S$4, 0)+
IF('U5'!$A$4="1ª", 'U5'!S5*'U5'!S$4, 0)+
IF('U6'!$A$4="1ª", 'U6'!S5*'U6'!S$4, 0)+
IF('U7'!$A$4="1ª", 'U7'!S5*'U7'!S$4, 0)+
IF('U8'!$A$4="1ª", 'U8'!S5*'U8'!S$4, 0)+
IF('U9'!$A$4="1ª", 'U9'!S5*'U9'!S$4, 0)+
IF('U10'!$A$4="1ª", 'U10'!S5*'U10'!S$4, 0)+
IF('U11'!$A$4="1ª", 'U11'!S5*'U11'!S$4, 0)+
IF('U12'!$A$4="1ª", 'U12'!S5*'U12'!S$4, 0)+
IF('U13'!$A$4="1ª", 'U13'!S5*'U13'!S$4, 0)+
IF('U14'!$A$4="1ª", 'U14'!S5*'U14'!S$4, 0)+
IF('U15'!$A$4="1ª", 'U15'!S5*'U15'!S$4, 0)
)
      /$CB$12
   )
   /AM$13,
"")</f>
        <v/>
      </c>
      <c r="AN19" s="122"/>
      <c r="AO19" s="121">
        <f ca="1">IFERROR(SUM(
   MAX(AP19,AQ19)*AP$13,
   MAX(AR19,AS19)*AR$13,
   MAX(AT19,AU19)*AT$13,
   MAX(AV19,AW19)*AV$13,
   MAX(AX19,AY19)*AX$13,
   MAX(AZ19,BA19)*AZ$13
)/AO$14,"")</f>
        <v>0</v>
      </c>
      <c r="AP19" s="105">
        <f ca="1">IF(AP$13&gt;0,
(
(
IF('U1'!$A$4="1ª", 'U1'!T5*'U1'!T$4, 0)+
IF('U2'!$A$4="1ª", 'U2'!T5*'U2'!T$4, 0)+
IF('U3'!$A$4="1ª", 'U3'!T5*'U3'!T$4, 0)+
IF('U4'!$A$4="1ª", 'U4'!T5*'U4'!T$4, 0)+
IF('U5'!$A$4="1ª", 'U5'!T5*'U5'!T$4, 0)+
IF('U6'!$A$4="1ª", 'U6'!T5*'U6'!T$4, 0)+
IF('U7'!$A$4="1ª", 'U7'!T5*'U7'!T$4, 0)+
IF('U8'!$A$4="1ª", 'U8'!T5*'U8'!T$4, 0)+
IF('U9'!$A$4="1ª", 'U9'!T5*'U9'!T$4, 0)+
IF('U10'!$A$4="1ª", 'U10'!T5*'U10'!T$4, 0)+
IF('U11'!$A$4="1ª", 'U11'!T5*'U11'!T$4, 0)+
IF('U12'!$A$4="1ª", 'U12'!T5*'U12'!T$4, 0)+
IF('U13'!$A$4="1ª", 'U13'!T5*'U13'!T$4, 0)+
IF('U14'!$A$4="1ª", 'U14'!T5*'U14'!T$4, 0)+
IF('U15'!$A$4="1ª", 'U15'!T5*'U15'!T$4, 0)
)
      /$CB$12
   )
   /AP$13,
"")</f>
        <v>0</v>
      </c>
      <c r="AQ19" s="122"/>
      <c r="AR19" s="105">
        <f ca="1">IF(AR$13&gt;0,
(
(
IF('U1'!$A$4="1ª", 'U1'!U5*'U1'!U$4, 0)+
IF('U2'!$A$4="1ª", 'U2'!U5*'U2'!U$4, 0)+
IF('U3'!$A$4="1ª", 'U3'!U5*'U3'!U$4, 0)+
IF('U4'!$A$4="1ª", 'U4'!U5*'U4'!U$4, 0)+
IF('U5'!$A$4="1ª", 'U5'!U5*'U5'!U$4, 0)+
IF('U6'!$A$4="1ª", 'U6'!U5*'U6'!U$4, 0)+
IF('U7'!$A$4="1ª", 'U7'!U5*'U7'!U$4, 0)+
IF('U8'!$A$4="1ª", 'U8'!U5*'U8'!U$4, 0)+
IF('U9'!$A$4="1ª", 'U9'!U5*'U9'!U$4, 0)+
IF('U10'!$A$4="1ª", 'U10'!U5*'U10'!U$4, 0)+
IF('U11'!$A$4="1ª", 'U11'!U5*'U11'!U$4, 0)+
IF('U12'!$A$4="1ª", 'U12'!U5*'U12'!U$4, 0)+
IF('U13'!$A$4="1ª", 'U13'!U5*'U13'!U$4, 0)+
IF('U14'!$A$4="1ª", 'U14'!U5*'U14'!U$4, 0)+
IF('U15'!$A$4="1ª", 'U15'!U5*'U15'!U$4, 0)
)
      /$CB$12
   )
   /AR$13,
"")</f>
        <v>0</v>
      </c>
      <c r="AS19" s="122"/>
      <c r="AT19" s="105" t="str">
        <f>IF(AT$13&gt;0,
(
(
IF('U1'!$A$4="1ª", 'U1'!V5*'U1'!V$4, 0)+
IF('U2'!$A$4="1ª", 'U2'!V5*'U2'!V$4, 0)+
IF('U3'!$A$4="1ª", 'U3'!V5*'U3'!V$4, 0)+
IF('U4'!$A$4="1ª", 'U4'!V5*'U4'!V$4, 0)+
IF('U5'!$A$4="1ª", 'U5'!V5*'U5'!V$4, 0)+
IF('U6'!$A$4="1ª", 'U6'!V5*'U6'!V$4, 0)+
IF('U7'!$A$4="1ª", 'U7'!V5*'U7'!V$4, 0)+
IF('U8'!$A$4="1ª", 'U8'!V5*'U8'!V$4, 0)+
IF('U9'!$A$4="1ª", 'U9'!V5*'U9'!V$4, 0)+
IF('U10'!$A$4="1ª", 'U10'!V5*'U10'!V$4, 0)+
IF('U11'!$A$4="1ª", 'U11'!V5*'U11'!V$4, 0)+
IF('U12'!$A$4="1ª", 'U12'!V5*'U12'!V$4, 0)+
IF('U13'!$A$4="1ª", 'U13'!V5*'U13'!V$4, 0)+
IF('U14'!$A$4="1ª", 'U14'!V5*'U14'!V$4, 0)+
IF('U15'!$A$4="1ª", 'U15'!V5*'U15'!V$4, 0)
)
      /$CB$12
   )
   /AT$13,
"")</f>
        <v/>
      </c>
      <c r="AU19" s="122"/>
      <c r="AV19" s="105">
        <f ca="1">IF(AV$13&gt;0,
(
(
IF('U1'!$A$4="1ª", 'U1'!W5*'U1'!W$4, 0)+
IF('U2'!$A$4="1ª", 'U2'!W5*'U2'!W$4, 0)+
IF('U3'!$A$4="1ª", 'U3'!W5*'U3'!W$4, 0)+
IF('U4'!$A$4="1ª", 'U4'!W5*'U4'!W$4, 0)+
IF('U5'!$A$4="1ª", 'U5'!W5*'U5'!W$4, 0)+
IF('U6'!$A$4="1ª", 'U6'!W5*'U6'!W$4, 0)+
IF('U7'!$A$4="1ª", 'U7'!W5*'U7'!W$4, 0)+
IF('U8'!$A$4="1ª", 'U8'!W5*'U8'!W$4, 0)+
IF('U9'!$A$4="1ª", 'U9'!W5*'U9'!W$4, 0)+
IF('U10'!$A$4="1ª", 'U10'!W5*'U10'!W$4, 0)+
IF('U11'!$A$4="1ª", 'U11'!W5*'U11'!W$4, 0)+
IF('U12'!$A$4="1ª", 'U12'!W5*'U12'!W$4, 0)+
IF('U13'!$A$4="1ª", 'U13'!W5*'U13'!W$4, 0)+
IF('U14'!$A$4="1ª", 'U14'!W5*'U14'!W$4, 0)+
IF('U15'!$A$4="1ª", 'U15'!W5*'U15'!W$4, 0)
)
      /$CB$12
   )
   /AV$13,
"")</f>
        <v>0</v>
      </c>
      <c r="AW19" s="122"/>
      <c r="AX19" s="105" t="str">
        <f>IF(AX$13&gt;0,
(
(
IF('U1'!$A$4="1ª", 'U1'!X5*'U1'!X$4, 0)+
IF('U2'!$A$4="1ª", 'U2'!X5*'U2'!X$4, 0)+
IF('U3'!$A$4="1ª", 'U3'!X5*'U3'!X$4, 0)+
IF('U4'!$A$4="1ª", 'U4'!X5*'U4'!X$4, 0)+
IF('U5'!$A$4="1ª", 'U5'!X5*'U5'!X$4, 0)+
IF('U6'!$A$4="1ª", 'U6'!X5*'U6'!X$4, 0)+
IF('U7'!$A$4="1ª", 'U7'!X5*'U7'!X$4, 0)+
IF('U8'!$A$4="1ª", 'U8'!X5*'U8'!X$4, 0)+
IF('U9'!$A$4="1ª", 'U9'!X5*'U9'!X$4, 0)+
IF('U10'!$A$4="1ª", 'U10'!X5*'U10'!X$4, 0)+
IF('U11'!$A$4="1ª", 'U11'!X5*'U11'!X$4, 0)+
IF('U12'!$A$4="1ª", 'U12'!X5*'U12'!X$4, 0)+
IF('U13'!$A$4="1ª", 'U13'!X5*'U13'!X$4, 0)+
IF('U14'!$A$4="1ª", 'U14'!X5*'U14'!X$4, 0)+
IF('U15'!$A$4="1ª", 'U15'!X5*'U15'!X$4, 0)
)
      /$CB$12
   )
   /AX$13,
"")</f>
        <v/>
      </c>
      <c r="AY19" s="122"/>
      <c r="AZ19" s="105" t="str">
        <f>IF(AZ$13&gt;0,
(
(
IF('U1'!$A$4="1ª", 'U1'!Y5*'U1'!Y$4, 0)+
IF('U2'!$A$4="1ª", 'U2'!Y5*'U2'!Y$4, 0)+
IF('U3'!$A$4="1ª", 'U3'!Y5*'U3'!Y$4, 0)+
IF('U4'!$A$4="1ª", 'U4'!Y5*'U4'!Y$4, 0)+
IF('U5'!$A$4="1ª", 'U5'!Y5*'U5'!Y$4, 0)+
IF('U6'!$A$4="1ª", 'U6'!Y5*'U6'!Y$4, 0)+
IF('U7'!$A$4="1ª", 'U7'!Y5*'U7'!Y$4, 0)+
IF('U8'!$A$4="1ª", 'U8'!Y5*'U8'!Y$4, 0)+
IF('U9'!$A$4="1ª", 'U9'!Y5*'U9'!Y$4, 0)+
IF('U10'!$A$4="1ª", 'U10'!Y5*'U10'!Y$4, 0)+
IF('U11'!$A$4="1ª", 'U11'!Y5*'U11'!Y$4, 0)+
IF('U12'!$A$4="1ª", 'U12'!Y5*'U12'!Y$4, 0)+
IF('U13'!$A$4="1ª", 'U13'!Y5*'U13'!Y$4, 0)+
IF('U14'!$A$4="1ª", 'U14'!Y5*'U14'!Y$4, 0)+
IF('U15'!$A$4="1ª", 'U15'!Y5*'U15'!Y$4, 0)
)
      /$CB$12
   )
   /AZ$13,
"")</f>
        <v/>
      </c>
      <c r="BA19" s="122"/>
      <c r="BB19" s="121">
        <f ca="1">IFERROR(SUM(
   MAX(BC19,BD19)*BC$13,
   MAX(BE19,BF19)*BE$13,
   MAX(BG19,BH19)*BG$13,
   MAX(BI19,BJ19)*BI$13,
   MAX(BK19,BL19)*BK$13,
   MAX(BM19,BN19)*BM$13
)/BB$14,"")</f>
        <v>0</v>
      </c>
      <c r="BC19" s="105" t="str">
        <f>IF(BC$13&gt;0,
(
(
IF('U1'!$A$4="1ª", 'U1'!Z5*'U1'!Z$4, 0)+
IF('U2'!$A$4="1ª", 'U2'!Z5*'U2'!Z$4, 0)+
IF('U3'!$A$4="1ª", 'U3'!Z5*'U3'!Z$4, 0)+
IF('U4'!$A$4="1ª", 'U4'!Z5*'U4'!Z$4, 0)+
IF('U5'!$A$4="1ª", 'U5'!Z5*'U5'!Z$4, 0)+
IF('U6'!$A$4="1ª", 'U6'!Z5*'U6'!Z$4, 0)+
IF('U7'!$A$4="1ª", 'U7'!Z5*'U7'!Z$4, 0)+
IF('U8'!$A$4="1ª", 'U8'!Z5*'U8'!Z$4, 0)+
IF('U9'!$A$4="1ª", 'U9'!Z5*'U9'!Z$4, 0)+
IF('U10'!$A$4="1ª", 'U10'!Z5*'U10'!Z$4, 0)+
IF('U11'!$A$4="1ª", 'U11'!Z5*'U11'!Z$4, 0)+
IF('U12'!$A$4="1ª", 'U12'!Z5*'U12'!Z$4, 0)+
IF('U13'!$A$4="1ª", 'U13'!Z5*'U13'!Z$4, 0)+
IF('U14'!$A$4="1ª", 'U14'!Z5*'U14'!Z$4, 0)+
IF('U15'!$A$4="1ª", 'U15'!Z5*'U15'!Z$4, 0)
)
      /$CB$12
   )
   /BC$13,
"")</f>
        <v/>
      </c>
      <c r="BD19" s="122"/>
      <c r="BE19" s="105" t="str">
        <f>IF(BE$13&gt;0,
(
(
IF('U1'!$A$4="1ª", 'U1'!AA5*'U1'!AA$4, 0)+
IF('U2'!$A$4="1ª", 'U2'!AA5*'U2'!AA$4, 0)+
IF('U3'!$A$4="1ª", 'U3'!AA5*'U3'!AA$4, 0)+
IF('U4'!$A$4="1ª", 'U4'!AA5*'U4'!AA$4, 0)+
IF('U5'!$A$4="1ª", 'U5'!AA5*'U5'!AA$4, 0)+
IF('U6'!$A$4="1ª", 'U6'!AA5*'U6'!AA$4, 0)+
IF('U7'!$A$4="1ª", 'U7'!AA5*'U7'!AA$4, 0)+
IF('U8'!$A$4="1ª", 'U8'!AA5*'U8'!AA$4, 0)+
IF('U9'!$A$4="1ª", 'U9'!AA5*'U9'!AA$4, 0)+
IF('U10'!$A$4="1ª", 'U10'!AA5*'U10'!AA$4, 0)+
IF('U11'!$A$4="1ª", 'U11'!AA5*'U11'!AA$4, 0)+
IF('U12'!$A$4="1ª", 'U12'!AA5*'U12'!AA$4, 0)+
IF('U13'!$A$4="1ª", 'U13'!AA5*'U13'!AA$4, 0)+
IF('U14'!$A$4="1ª", 'U14'!AA5*'U14'!AA$4, 0)+
IF('U15'!$A$4="1ª", 'U15'!AA5*'U15'!AA$4, 0)
)
      /$CB$12
   )
   /BE$13,
"")</f>
        <v/>
      </c>
      <c r="BF19" s="122"/>
      <c r="BG19" s="105" t="str">
        <f>IF(BG$13&gt;0,
(
(
IF('U1'!$A$4="1ª", 'U1'!AB5*'U1'!AB$4, 0)+
IF('U2'!$A$4="1ª", 'U2'!AB5*'U2'!AB$4, 0)+
IF('U3'!$A$4="1ª", 'U3'!AB5*'U3'!AB$4, 0)+
IF('U4'!$A$4="1ª", 'U4'!AB5*'U4'!AB$4, 0)+
IF('U5'!$A$4="1ª", 'U5'!AB5*'U5'!AB$4, 0)+
IF('U6'!$A$4="1ª", 'U6'!AB5*'U6'!AB$4, 0)+
IF('U7'!$A$4="1ª", 'U7'!AB5*'U7'!AB$4, 0)+
IF('U8'!$A$4="1ª", 'U8'!AB5*'U8'!AB$4, 0)+
IF('U9'!$A$4="1ª", 'U9'!AB5*'U9'!AB$4, 0)+
IF('U10'!$A$4="1ª", 'U10'!AB5*'U10'!AB$4, 0)+
IF('U11'!$A$4="1ª", 'U11'!AB5*'U11'!AB$4, 0)+
IF('U12'!$A$4="1ª", 'U12'!AB5*'U12'!AB$4, 0)+
IF('U13'!$A$4="1ª", 'U13'!AB5*'U13'!AB$4, 0)+
IF('U14'!$A$4="1ª", 'U14'!AB5*'U14'!AB$4, 0)+
IF('U15'!$A$4="1ª", 'U15'!AB5*'U15'!AB$4, 0)
)
      /$CB$12
   )
   /BG$13,
"")</f>
        <v/>
      </c>
      <c r="BH19" s="122"/>
      <c r="BI19" s="105">
        <f ca="1">IF(BI$13&gt;0,
(
(
IF('U1'!$A$4="1ª", 'U1'!AC5*'U1'!AC$4, 0)+
IF('U2'!$A$4="1ª", 'U2'!AC5*'U2'!AC$4, 0)+
IF('U3'!$A$4="1ª", 'U3'!AC5*'U3'!AC$4, 0)+
IF('U4'!$A$4="1ª", 'U4'!AC5*'U4'!AC$4, 0)+
IF('U5'!$A$4="1ª", 'U5'!AC5*'U5'!AC$4, 0)+
IF('U6'!$A$4="1ª", 'U6'!AC5*'U6'!AC$4, 0)+
IF('U7'!$A$4="1ª", 'U7'!AC5*'U7'!AC$4, 0)+
IF('U8'!$A$4="1ª", 'U8'!AC5*'U8'!AC$4, 0)+
IF('U9'!$A$4="1ª", 'U9'!AC5*'U9'!AC$4, 0)+
IF('U10'!$A$4="1ª", 'U10'!AC5*'U10'!AC$4, 0)+
IF('U11'!$A$4="1ª", 'U11'!AC5*'U11'!AC$4, 0)+
IF('U12'!$A$4="1ª", 'U12'!AC5*'U12'!AC$4, 0)+
IF('U13'!$A$4="1ª", 'U13'!AC5*'U13'!AC$4, 0)+
IF('U14'!$A$4="1ª", 'U14'!AC5*'U14'!AC$4, 0)+
IF('U15'!$A$4="1ª", 'U15'!AC5*'U15'!AC$4, 0)
)
      /$CB$12
   )
   /BI$13,
"")</f>
        <v>0</v>
      </c>
      <c r="BJ19" s="122"/>
      <c r="BK19" s="105" t="str">
        <f>IF(BK$13&gt;0,
(
(
IF('U1'!$A$4="1ª", 'U1'!AD5*'U1'!AD$4, 0)+
IF('U2'!$A$4="1ª", 'U2'!AD5*'U2'!AD$4, 0)+
IF('U3'!$A$4="1ª", 'U3'!AD5*'U3'!AD$4, 0)+
IF('U4'!$A$4="1ª", 'U4'!AD5*'U4'!AD$4, 0)+
IF('U5'!$A$4="1ª", 'U5'!AD5*'U5'!AD$4, 0)+
IF('U6'!$A$4="1ª", 'U6'!AD5*'U6'!AD$4, 0)+
IF('U7'!$A$4="1ª", 'U7'!AD5*'U7'!AD$4, 0)+
IF('U8'!$A$4="1ª", 'U8'!AD5*'U8'!AD$4, 0)+
IF('U9'!$A$4="1ª", 'U9'!AD5*'U9'!AD$4, 0)+
IF('U10'!$A$4="1ª", 'U10'!AD5*'U10'!AD$4, 0)+
IF('U11'!$A$4="1ª", 'U11'!AD5*'U11'!AD$4, 0)+
IF('U12'!$A$4="1ª", 'U12'!AD5*'U12'!AD$4, 0)+
IF('U13'!$A$4="1ª", 'U13'!AD5*'U13'!AD$4, 0)+
IF('U14'!$A$4="1ª", 'U14'!AD5*'U14'!AD$4, 0)+
IF('U15'!$A$4="1ª", 'U15'!AD5*'U15'!AD$4, 0)
)
      /$CB$12
   )
   /BK$13,
"")</f>
        <v/>
      </c>
      <c r="BL19" s="122"/>
      <c r="BM19" s="105" t="str">
        <f>IF(BM$13&gt;0,
(
(
IF('U1'!$A$4="1ª", 'U1'!AE5*'U1'!AE$4, 0)+
IF('U2'!$A$4="1ª", 'U2'!AE5*'U2'!AE$4, 0)+
IF('U3'!$A$4="1ª", 'U3'!AE5*'U3'!AE$4, 0)+
IF('U4'!$A$4="1ª", 'U4'!AE5*'U4'!AE$4, 0)+
IF('U5'!$A$4="1ª", 'U5'!AE5*'U5'!AE$4, 0)+
IF('U6'!$A$4="1ª", 'U6'!AE5*'U6'!AE$4, 0)+
IF('U7'!$A$4="1ª", 'U7'!AE5*'U7'!AE$4, 0)+
IF('U8'!$A$4="1ª", 'U8'!AE5*'U8'!AE$4, 0)+
IF('U9'!$A$4="1ª", 'U9'!AE5*'U9'!AE$4, 0)+
IF('U10'!$A$4="1ª", 'U10'!AE5*'U10'!AE$4, 0)+
IF('U11'!$A$4="1ª", 'U11'!AE5*'U11'!AE$4, 0)+
IF('U12'!$A$4="1ª", 'U12'!AE5*'U12'!AE$4, 0)+
IF('U13'!$A$4="1ª", 'U13'!AE5*'U13'!AE$4, 0)+
IF('U14'!$A$4="1ª", 'U14'!AE5*'U14'!AE$4, 0)+
IF('U15'!$A$4="1ª", 'U15'!AE5*'U15'!AE$4, 0)
)
      /$CB$12
   )
   /BM$13,
"")</f>
        <v/>
      </c>
      <c r="BN19" s="122"/>
      <c r="BO19" s="121" t="str">
        <f>IFERROR(SUM(
   MAX(BP19,BQ19)*BP$13,
   MAX(BR19,BS19)*BR$13,
   MAX(BT19,BU19)*BT$13,
   MAX(BV19,BW19)*BV$13,
   MAX(BX19,BY19)*BX$13,
   MAX(BZ19,CA19)*BZ$13
)/BO$14,"")</f>
        <v/>
      </c>
      <c r="BP19" s="105" t="str">
        <f>IF(BP$13&gt;0,
(
(
IF('U1'!$A$4="1ª", 'U1'!AF5*'U1'!AF$4, 0)+
IF('U2'!$A$4="1ª", 'U2'!AF5*'U2'!AF$4, 0)+
IF('U3'!$A$4="1ª", 'U3'!AF5*'U3'!AF$4, 0)+
IF('U4'!$A$4="1ª", 'U4'!AF5*'U4'!AF$4, 0)+
IF('U5'!$A$4="1ª", 'U5'!AF5*'U5'!AF$4, 0)+
IF('U6'!$A$4="1ª", 'U6'!AF5*'U6'!AF$4, 0)+
IF('U7'!$A$4="1ª", 'U7'!AF5*'U7'!AF$4, 0)+
IF('U8'!$A$4="1ª", 'U8'!AF5*'U8'!AF$4, 0)+
IF('U9'!$A$4="1ª", 'U9'!AF5*'U9'!AF$4, 0)+
IF('U10'!$A$4="1ª", 'U10'!AF5*'U10'!AF$4, 0)+
IF('U11'!$A$4="1ª", 'U11'!AF5*'U11'!AF$4, 0)+
IF('U12'!$A$4="1ª", 'U12'!AF5*'U12'!AF$4, 0)+
IF('U13'!$A$4="1ª", 'U13'!AF5*'U13'!AF$4, 0)+
IF('U14'!$A$4="1ª", 'U14'!AF5*'U14'!AF$4, 0)+
IF('U15'!$A$4="1ª", 'U15'!AF5*'U15'!AF$4, 0)
)
      /$CB$12
   )
   /BP$13,
"")</f>
        <v/>
      </c>
      <c r="BQ19" s="122"/>
      <c r="BR19" s="105" t="str">
        <f>IF(BR$13&gt;0,
(
(
IF('U1'!$A$4="1ª", 'U1'!AG5*'U1'!AG$4, 0)+
IF('U2'!$A$4="1ª", 'U2'!AG5*'U2'!AG$4, 0)+
IF('U3'!$A$4="1ª", 'U3'!AG5*'U3'!AG$4, 0)+
IF('U4'!$A$4="1ª", 'U4'!AG5*'U4'!AG$4, 0)+
IF('U5'!$A$4="1ª", 'U5'!AG5*'U5'!AG$4, 0)+
IF('U6'!$A$4="1ª", 'U6'!AG5*'U6'!AG$4, 0)+
IF('U7'!$A$4="1ª", 'U7'!AG5*'U7'!AG$4, 0)+
IF('U8'!$A$4="1ª", 'U8'!AG5*'U8'!AG$4, 0)+
IF('U9'!$A$4="1ª", 'U9'!AG5*'U9'!AG$4, 0)+
IF('U10'!$A$4="1ª", 'U10'!AG5*'U10'!AG$4, 0)+
IF('U11'!$A$4="1ª", 'U11'!AG5*'U11'!AG$4, 0)+
IF('U12'!$A$4="1ª", 'U12'!AG5*'U12'!AG$4, 0)+
IF('U13'!$A$4="1ª", 'U13'!AG5*'U13'!AG$4, 0)+
IF('U14'!$A$4="1ª", 'U14'!AG5*'U14'!AG$4, 0)+
IF('U15'!$A$4="1ª", 'U15'!AG5*'U15'!AG$4, 0)
)
      /$CB$12
   )
   /BR$13,
"")</f>
        <v/>
      </c>
      <c r="BS19" s="122"/>
      <c r="BT19" s="105" t="str">
        <f>IF(BT$13&gt;0,
(
(
IF('U1'!$A$4="1ª", 'U1'!AH5*'U1'!AH$4, 0)+
IF('U2'!$A$4="1ª", 'U2'!AH5*'U2'!AH$4, 0)+
IF('U3'!$A$4="1ª", 'U3'!AH5*'U3'!AH$4, 0)+
IF('U4'!$A$4="1ª", 'U4'!AH5*'U4'!AH$4, 0)+
IF('U5'!$A$4="1ª", 'U5'!AH5*'U5'!AH$4, 0)+
IF('U6'!$A$4="1ª", 'U6'!AH5*'U6'!AH$4, 0)+
IF('U7'!$A$4="1ª", 'U7'!AH5*'U7'!AH$4, 0)+
IF('U8'!$A$4="1ª", 'U8'!AH5*'U8'!AH$4, 0)+
IF('U9'!$A$4="1ª", 'U9'!AH5*'U9'!AH$4, 0)+
IF('U10'!$A$4="1ª", 'U10'!AH5*'U10'!AH$4, 0)+
IF('U11'!$A$4="1ª", 'U11'!AH5*'U11'!AH$4, 0)+
IF('U12'!$A$4="1ª", 'U12'!AH5*'U12'!AH$4, 0)+
IF('U13'!$A$4="1ª", 'U13'!AH5*'U13'!AH$4, 0)+
IF('U14'!$A$4="1ª", 'U14'!AH5*'U14'!AH$4, 0)+
IF('U15'!$A$4="1ª", 'U15'!AH5*'U15'!AH$4, 0)
)
      /$CB$12
   )
   /BT$13,
"")</f>
        <v/>
      </c>
      <c r="BU19" s="122"/>
      <c r="BV19" s="105" t="str">
        <f>IF(BT$13&gt;0,
(
(
IF('U1'!$A$4="1ª", 'U1'!AH5*'U1'!AH$4, 0)+
IF('U2'!$A$4="1ª", 'U2'!AH5*'U2'!AH$4, 0)+
IF('U3'!$A$4="1ª", 'U3'!AH5*'U3'!AH$4, 0)+
IF('U4'!$A$4="1ª", 'U4'!AH5*'U4'!AH$4, 0)+
IF('U5'!$A$4="1ª", 'U5'!AH5*'U5'!AH$4, 0)+
IF('U6'!$A$4="1ª", 'U6'!AH5*'U6'!AH$4, 0)+
IF('U7'!$A$4="1ª", 'U7'!AH5*'U7'!AH$4, 0)+
IF('U8'!$A$4="1ª", 'U8'!AH5*'U8'!AH$4, 0)+
IF('U9'!$A$4="1ª", 'U9'!AH5*'U9'!AH$4, 0)+
IF('U10'!$A$4="1ª", 'U10'!AH5*'U10'!AH$4, 0)+
IF('U11'!$A$4="1ª", 'U11'!AH5*'U11'!AH$4, 0)+
IF('U12'!$A$4="1ª", 'U12'!AH5*'U12'!AH$4, 0)+
IF('U13'!$A$4="1ª", 'U13'!AH5*'U13'!AH$4, 0)+
IF('U14'!$A$4="1ª", 'U14'!AH5*'U14'!AH$4, 0)+
IF('U15'!$A$4="1ª", 'U15'!AH5*'U15'!AH$4, 0)
)
      /$CB$12
   )
   /BT$13,
"")</f>
        <v/>
      </c>
      <c r="BW19" s="122"/>
      <c r="BX19" s="105" t="str">
        <f>IF(BV$13&gt;0,
(
(
IF('U1'!$A$4="1ª", 'U1'!AI5*'U1'!AI$4, 0)+
IF('U2'!$A$4="1ª", 'U2'!AI5*'U2'!AI$4, 0)+
IF('U3'!$A$4="1ª", 'U3'!AI5*'U3'!AI$4, 0)+
IF('U4'!$A$4="1ª", 'U4'!AI5*'U4'!AI$4, 0)+
IF('U5'!$A$4="1ª", 'U5'!AI5*'U5'!AI$4, 0)+
IF('U6'!$A$4="1ª", 'U6'!AI5*'U6'!AI$4, 0)+
IF('U7'!$A$4="1ª", 'U7'!AI5*'U7'!AI$4, 0)+
IF('U8'!$A$4="1ª", 'U8'!AI5*'U8'!AI$4, 0)+
IF('U9'!$A$4="1ª", 'U9'!AI5*'U9'!AI$4, 0)+
IF('U10'!$A$4="1ª", 'U10'!AI5*'U10'!AI$4, 0)+
IF('U11'!$A$4="1ª", 'U11'!AI5*'U11'!AI$4, 0)+
IF('U12'!$A$4="1ª", 'U12'!AI5*'U12'!AI$4, 0)+
IF('U13'!$A$4="1ª", 'U13'!AI5*'U13'!AI$4, 0)+
IF('U14'!$A$4="1ª", 'U14'!AI5*'U14'!AI$4, 0)+
IF('U15'!$A$4="1ª", 'U15'!AI5*'U15'!AI$4, 0)
)
      /$CB$12
   )
   /BV$13,
"")</f>
        <v/>
      </c>
      <c r="BY19" s="122"/>
      <c r="BZ19" s="105" t="str">
        <f>IF(BZ$13&gt;0,
(
(
IF('U1'!$A$4="1ª", 'U1'!AK5*'U1'!AK$4, 0)+
IF('U2'!$A$4="1ª", 'U2'!AK5*'U2'!AK$4, 0)+
IF('U3'!$A$4="1ª", 'U3'!AK5*'U3'!AK$4, 0)+
IF('U4'!$A$4="1ª", 'U4'!AK5*'U4'!AK$4, 0)+
IF('U5'!$A$4="1ª", 'U5'!AK5*'U5'!AK$4, 0)+
IF('U6'!$A$4="1ª", 'U6'!AK5*'U6'!AK$4, 0)+
IF('U7'!$A$4="1ª", 'U7'!AK5*'U7'!AK$4, 0)+
IF('U8'!$A$4="1ª", 'U8'!AK5*'U8'!AK$4, 0)+
IF('U9'!$A$4="1ª", 'U9'!AK5*'U9'!AK$4, 0)+
IF('U10'!$A$4="1ª", 'U10'!AK5*'U10'!AK$4, 0)+
IF('U11'!$A$4="1ª", 'U11'!AK5*'U11'!AK$4, 0)+
IF('U12'!$A$4="1ª", 'U12'!AK5*'U12'!AK$4, 0)+
IF('U13'!$A$4="1ª", 'U13'!AK5*'U13'!AK$4, 0)+
IF('U14'!$A$4="1ª", 'U14'!AK5*'U14'!AK$4, 0)+
IF('U15'!$A$4="1ª", 'U15'!AK5*'U15'!AK$4, 0)
)
      /$CB$12
   )
   /BZ$13,
"")</f>
        <v/>
      </c>
      <c r="CA19" s="122"/>
      <c r="CB19" s="136">
        <f t="shared" ref="CB19:CB55" ca="1" si="22">MAX(P19,Q19)*$P$13
+MAX(R19,S19)*$R$13
+MAX(T19,U19)*$T$13
+MAX(V19,W19)*$V$13
+MAX(X19,Y19)*$X$13
+MAX(Z19,AA19)*$Z$13+MAX(C19,D19)*$C$13
+MAX(E19,F19)*$E$13
+MAX(G19,H19)*$G$13
+MAX(I19,J19)*$I$13
+MAX(K19,L19)*$K$13
+MAX(M19,N19)*$M$13+MAX(AC19,AD19)*$AC$13
+MAX(AE19,AF19)*$AE$13
+MAX(AG19,AH19)*$AG$13
+MAX(AI19,AJ19)*$AI$13
+MAX(AK19,AL19)*$AK$13
+MAX(AM19,AN19)*$AM$13+MAX(AP19,AQ19)*$AP$13
+MAX(AR19,AS19)*$AR$13
+MAX(AT19,AU19)*$AT$13
+MAX(AV19,AW19)*$AV$13
+MAX(AX19,AY19)*$AX$13
+MAX(AZ19,BA19)*$AZ$13+MAX(BC19,BD19)*$BC$13
+MAX(BE19,BF19)*$BE$13
+MAX(BG19,BH19)*$BG$13
+MAX(BI19,BJ19)*$BI$13
+MAX(BK19,BL19)*$BK$13
+MAX(BM19,BN19)*$BM$13+MAX(BP19,BQ19)*$BP$13
+MAX(BR19,BS19)*$BR$13
+MAX(BT19,BU19)*$BT$13
+MAX(BV19,BW19)*$BV$13
+MAX(BX19,BY19)*$BX$13
+MAX(BZ19,CA19)*$BZ$13</f>
        <v>0</v>
      </c>
      <c r="CC19">
        <f ca="1">B19*$B$14+O19*$O$14+AB19*$AB$14+AO19*$AO$14+BB19*$BB$14</f>
        <v>0</v>
      </c>
    </row>
    <row r="20" spans="1:81" ht="18" x14ac:dyDescent="0.25">
      <c r="A20" s="65" t="str">
        <v>Martinez carlos</v>
      </c>
      <c r="B20" s="121">
        <f t="shared" ref="B20:B55" ca="1" si="23">IFERROR(SUM(
   MAX(C20,D20)*C$13,
   MAX(E20,F20)*E$13,
   MAX(G20,H20)*G$13,
   MAX(I20,J20)*I$13,
   MAX(K20,L20)*K$13,
   MAX(M20,N20)*M$13
)/B$14,"")</f>
        <v>0</v>
      </c>
      <c r="C20" s="105">
        <f ca="1">IF(C$13&gt;0,
   (
      (
         IF('U1'!$A$4="1ª", 'U1'!B6*'U1'!B$4, 0) +
         IF('U2'!$A$4="1ª", 'U2'!B6*'U2'!B$4, 0) +
         IF('U3'!$A$4="1ª", 'U3'!B6*'U3'!B$4, 0) +
         IF('U4'!$A$4="1ª", 'U4'!B6*'U4'!B$4, 0) +
         IF('U5'!$A$4="1ª", 'U5'!B6*'U5'!B$4, 0) +
         IF('U6'!$A$4="1ª", 'U6'!B6*'U6'!B$4, 0) +
         IF('U7'!$A$4="1ª", 'U7'!B6*'U7'!B$4, 0) +
         IF('U8'!$A$4="1ª", 'U8'!B6*'U8'!B$4, 0) +
         IF('U9'!$A$4="1ª", 'U9'!B6*'U9'!B$4, 0) +
         IF('U10'!$A$4="1ª", 'U10'!B6*'U10'!B$4, 0) +
         IF('U11'!$A$4="1ª", 'U11'!B6*'U11'!B$4, 0) +
         IF('U12'!$A$4="1ª", 'U12'!B6*'U12'!B$4, 0) +
         IF('U13'!$A$4="1ª", 'U13'!B6*'U13'!B$4, 0) +
         IF('U14'!$A$4="1ª", 'U14'!B6*'U14'!B$4, 0) +
         IF('U15'!$A$4="1ª", 'U15'!B6*'U15'!B$4, 0)
      )
      /$CB$12
   )
   /C$13,
"")</f>
        <v>0</v>
      </c>
      <c r="D20" s="122"/>
      <c r="E20" s="105">
        <f ca="1">IF(E$13&gt;0,
   (
      (
         IF('U1'!$A$4="1ª", 'U1'!C6*'U1'!C$4, 0) +
         IF('U2'!$A$4="1ª", 'U2'!C6*'U2'!C$4, 0) +
         IF('U3'!$A$4="1ª", 'U3'!C6*'U3'!C$4, 0) +
         IF('U4'!$A$4="1ª", 'U4'!C6*'U4'!C$4, 0) +
         IF('U5'!$A$4="1ª", 'U5'!C6*'U5'!C$4, 0) +
         IF('U6'!$A$4="1ª", 'U6'!C6*'U6'!C$4, 0) +
         IF('U7'!$A$4="1ª", 'U7'!C6*'U7'!C$4, 0) +
         IF('U8'!$A$4="1ª", 'U8'!C6*'U8'!C$4, 0) +
         IF('U9'!$A$4="1ª", 'U9'!C6*'U9'!C$4, 0) +
         IF('U10'!$A$4="1ª", 'U10'!C6*'U10'!C$4, 0) +
         IF('U11'!$A$4="1ª", 'U11'!C6*'U11'!C$4, 0) +
         IF('U12'!$A$4="1ª", 'U12'!C6*'U12'!C$4, 0) +
         IF('U13'!$A$4="1ª", 'U13'!C6*'U13'!C$4, 0) +
         IF('U14'!$A$4="1ª", 'U14'!C6*'U14'!C$4, 0) +
         IF('U15'!$A$4="1ª", 'U15'!C6*'U15'!C$4, 0)
      )
      /$CB$12
   )
   /E$13,
"")</f>
        <v>0</v>
      </c>
      <c r="F20" s="122"/>
      <c r="G20" s="105">
        <f ca="1">IF(G$13&gt;0,
   (
      (
         IF('U1'!$A$4="1ª", 'U1'!D6*'U1'!D$4, 0) +
         IF('U2'!$A$4="1ª", 'U2'!D6*'U2'!D$4, 0) +
         IF('U3'!$A$4="1ª", 'U3'!D6*'U3'!D$4, 0) +
         IF('U4'!$A$4="1ª", 'U4'!D6*'U4'!D$4, 0) +
         IF('U5'!$A$4="1ª", 'U5'!D6*'U5'!D$4, 0) +
         IF('U6'!$A$4="1ª", 'U6'!D6*'U6'!D$4, 0) +
         IF('U7'!$A$4="1ª", 'U7'!D6*'U7'!D$4, 0) +
         IF('U8'!$A$4="1ª", 'U8'!D6*'U8'!D$4, 0) +
         IF('U9'!$A$4="1ª", 'U9'!D6*'U9'!D$4, 0) +
         IF('U10'!$A$4="1ª", 'U10'!D6*'U10'!D$4, 0) +
         IF('U11'!$A$4="1ª", 'U11'!D6*'U11'!D$4, 0) +
         IF('U12'!$A$4="1ª", 'U12'!D6*'U12'!D$4, 0) +
         IF('U13'!$A$4="1ª", 'U13'!D6*'U13'!D$4, 0) +
         IF('U14'!$A$4="1ª", 'U14'!D6*'U14'!D$4, 0) +
         IF('U15'!$A$4="1ª", 'U15'!D6*'U15'!D$4, 0)
      )
      /$CB$12
   )
   /G$13,
"")</f>
        <v>0</v>
      </c>
      <c r="H20" s="122"/>
      <c r="I20" s="105">
        <f ca="1">IF(I$13&gt;0,
   (
      (
         IF('U1'!$A$4="1ª", 'U1'!E6*'U1'!E$4, 0) +
         IF('U2'!$A$4="1ª", 'U2'!E6*'U2'!E$4, 0) +
         IF('U3'!$A$4="1ª", 'U3'!E6*'U3'!E$4, 0) +
         IF('U4'!$A$4="1ª", 'U4'!E6*'U4'!E$4, 0) +
         IF('U5'!$A$4="1ª", 'U5'!E6*'U5'!E$4, 0) +
         IF('U6'!$A$4="1ª", 'U6'!E6*'U6'!E$4, 0) +
         IF('U7'!$A$4="1ª", 'U7'!E6*'U7'!E$4, 0) +
         IF('U8'!$A$4="1ª", 'U8'!E6*'U8'!E$4, 0) +
         IF('U9'!$A$4="1ª", 'U9'!E6*'U9'!E$4, 0) +
         IF('U10'!$A$4="1ª", 'U10'!E6*'U10'!E$4, 0) +
         IF('U11'!$A$4="1ª", 'U11'!E6*'U11'!E$4, 0) +
         IF('U12'!$A$4="1ª", 'U12'!E6*'U12'!E$4, 0) +
         IF('U13'!$A$4="1ª", 'U13'!E6*'U13'!E$4, 0) +
         IF('U14'!$A$4="1ª", 'U14'!E6*'U14'!E$4, 0) +
         IF('U15'!$A$4="1ª", 'U15'!E6*'U15'!E$4, 0)
      )
      /$CB$12
   )
   /I$13,
"")</f>
        <v>0</v>
      </c>
      <c r="J20" s="122"/>
      <c r="K20" s="105">
        <f ca="1">IF(K$13&gt;0,
   (
      (
         IF('U1'!$A$4="1ª", 'U1'!F6*'U1'!F$4, 0) +
         IF('U2'!$A$4="1ª", 'U2'!F6*'U2'!F$4, 0) +
         IF('U3'!$A$4="1ª", 'U3'!F6*'U3'!F$4, 0) +
         IF('U4'!$A$4="1ª", 'U4'!F6*'U4'!F$4, 0) +
         IF('U5'!$A$4="1ª", 'U5'!F6*'U5'!F$4, 0) +
         IF('U6'!$A$4="1ª", 'U6'!F6*'U6'!F$4, 0) +
         IF('U7'!$A$4="1ª", 'U7'!F6*'U7'!F$4, 0) +
         IF('U8'!$A$4="1ª", 'U8'!F6*'U8'!F$4, 0) +
         IF('U9'!$A$4="1ª", 'U9'!F6*'U9'!F$4, 0) +
         IF('U10'!$A$4="1ª", 'U10'!F6*'U10'!F$4, 0) +
         IF('U11'!$A$4="1ª", 'U11'!F6*'U11'!F$4, 0) +
         IF('U12'!$A$4="1ª", 'U12'!F6*'U12'!F$4, 0) +
         IF('U13'!$A$4="1ª", 'U13'!F6*'U13'!F$4, 0) +
         IF('U14'!$A$4="1ª", 'U14'!F6*'U14'!F$4, 0) +
         IF('U15'!$A$4="1ª", 'U15'!F6*'U15'!F$4, 0)
      )
      /$CB$12
   )
   /K$13,
"")</f>
        <v>0</v>
      </c>
      <c r="L20" s="122"/>
      <c r="M20" s="105" t="str">
        <f>IF(M$13&gt;0,
   (
      (
         IF('U1'!$A$4="1ª", 'U1'!G6*'U1'!G$4, 0) +
         IF('U2'!$A$4="1ª", 'U2'!G6*'U2'!G$4, 0) +
         IF('U3'!$A$4="1ª", 'U3'!G6*'U3'!G$4, 0) +
         IF('U4'!$A$4="1ª", 'U4'!G6*'U4'!G$4, 0) +
         IF('U5'!$A$4="1ª", 'U5'!G6*'U5'!G$4, 0) +
         IF('U6'!$A$4="1ª", 'U6'!G6*'U6'!G$4, 0) +
         IF('U7'!$A$4="1ª", 'U7'!G6*'U7'!G$4, 0) +
         IF('U8'!$A$4="1ª", 'U8'!G6*'U8'!G$4, 0) +
         IF('U9'!$A$4="1ª", 'U9'!G6*'U9'!G$4, 0) +
         IF('U10'!$A$4="1ª", 'U10'!G6*'U10'!G$4, 0) +
         IF('U11'!$A$4="1ª", 'U11'!G6*'U11'!G$4, 0) +
         IF('U12'!$A$4="1ª", 'U12'!G6*'U12'!G$4, 0) +
         IF('U13'!$A$4="1ª", 'U13'!G6*'U13'!G$4, 0) +
         IF('U14'!$A$4="1ª", 'U14'!G6*'U14'!G$4, 0) +
         IF('U15'!$A$4="1ª", 'U15'!G6*'U15'!G$4, 0)
      )
      /$CB$12
   )
   /M$13,
"")</f>
        <v/>
      </c>
      <c r="N20" s="122"/>
      <c r="O20" s="121">
        <f t="shared" ref="O20:O55" ca="1" si="24">IFERROR(SUM(
   MAX(P20,Q20)*P$13,
   MAX(R20,S20)*R$13,
   MAX(T20,U20)*T$13,
   MAX(V20,W20)*V$13,
   MAX(X20,Y20)*X$13,
   MAX(Z20,AA20)*Z$13
)/O$14,"")</f>
        <v>0</v>
      </c>
      <c r="P20" s="105">
        <f ca="1">IF(P$13&gt;0,
   (
      (
         IF('U1'!$A$4="1ª", 'U1'!H6*'U1'!H$4, 0) +
         IF('U2'!$A$4="1ª", 'U2'!H6*'U2'!H$4, 0) +
         IF('U3'!$A$4="1ª", 'U3'!H6*'U3'!H$4, 0) +
         IF('U4'!$A$4="1ª", 'U4'!H6*'U4'!H$4, 0) +
         IF('U5'!$A$4="1ª", 'U5'!H6*'U5'!H$4, 0) +
         IF('U6'!$A$4="1ª", 'U6'!H6*'U6'!H$4, 0) +
         IF('U7'!$A$4="1ª", 'U7'!H6*'U7'!H$4, 0) +
         IF('U8'!$A$4="1ª", 'U8'!H6*'U8'!H$4, 0) +
         IF('U9'!$A$4="1ª", 'U9'!H6*'U9'!H$4, 0) +
         IF('U10'!$A$4="1ª", 'U10'!H6*'U10'!H$4, 0) +
         IF('U11'!$A$4="1ª", 'U11'!H6*'U11'!H$4, 0) +
         IF('U12'!$A$4="1ª", 'U12'!H6*'U12'!H$4, 0) +
         IF('U13'!$A$4="1ª", 'U13'!H6*'U13'!H$4, 0) +
         IF('U14'!$A$4="1ª", 'U14'!H6*'U14'!H$4, 0) +
         IF('U15'!$A$4="1ª", 'U15'!H6*'U15'!H$4, 0)
      )
      /$CB$12
   )
   /P$13,
"")</f>
        <v>0</v>
      </c>
      <c r="Q20" s="122"/>
      <c r="R20" s="105">
        <f ca="1">IF(R$13&gt;0,
   (
      (
         IF('U1'!$A$4="1ª", 'U1'!I6*'U1'!I$4, 0) +
         IF('U2'!$A$4="1ª", 'U2'!I6*'U2'!I$4, 0) +
         IF('U3'!$A$4="1ª", 'U3'!I6*'U3'!I$4, 0) +
         IF('U4'!$A$4="1ª", 'U4'!I6*'U4'!I$4, 0) +
         IF('U5'!$A$4="1ª", 'U5'!I6*'U5'!I$4, 0) +
         IF('U6'!$A$4="1ª", 'U6'!I6*'U6'!I$4, 0) +
         IF('U7'!$A$4="1ª", 'U7'!I6*'U7'!I$4, 0) +
         IF('U8'!$A$4="1ª", 'U8'!I6*'U8'!I$4, 0) +
         IF('U9'!$A$4="1ª", 'U9'!I6*'U9'!I$4, 0) +
         IF('U10'!$A$4="1ª", 'U10'!I6*'U10'!I$4, 0) +
         IF('U11'!$A$4="1ª", 'U11'!I6*'U11'!I$4, 0) +
         IF('U12'!$A$4="1ª", 'U12'!I6*'U12'!I$4, 0) +
         IF('U13'!$A$4="1ª", 'U13'!I6*'U13'!I$4, 0) +
         IF('U14'!$A$4="1ª", 'U14'!I6*'U14'!I$4, 0) +
         IF('U15'!$A$4="1ª", 'U15'!I6*'U15'!I$4, 0)
      )
      /$CB$12
   )
   /R$13,
"")</f>
        <v>0</v>
      </c>
      <c r="S20" s="122"/>
      <c r="T20" s="105">
        <f ca="1">IF(T$13&gt;0,
(
(
IF('U1'!$A$4="1ª", 'U1'!J6*'U1'!J$4, 0) +
IF('U2'!$A$4="1ª", 'U2'!J6*'U2'!J$4, 0) +
IF('U3'!$A$4="1ª", 'U3'!J6*'U3'!J$4, 0) +
IF('U4'!$A$4="1ª", 'U4'!J6*'U4'!J$4, 0) +
IF('U5'!$A$4="1ª", 'U5'!J6*'U5'!J$4, 0) +
IF('U6'!$A$4="1ª", 'U6'!J6*'U6'!J$4, 0) +
IF('U7'!$A$4="1ª", 'U7'!J6*'U7'!J$4, 0) +
IF('U8'!$A$4="1ª", 'U8'!J6*'U8'!J$4, 0) +
IF('U9'!$A$4="1ª", 'U9'!J6*'U9'!J$4, 0) +
IF('U10'!$A$4="1ª", 'U10'!J6*'U10'!J$4, 0) +
IF('U11'!$A$4="1ª", 'U11'!J6*'U11'!J$4, 0) +
IF('U12'!$A$4="1ª", 'U12'!J6*'U12'!J$4, 0) +
IF('U13'!$A$4="1ª", 'U13'!J6*'U13'!J$4, 0) +
IF('U14'!$A$4="1ª", 'U14'!J6*'U14'!J$4, 0) +
IF('U15'!$A$4="1ª", 'U15'!J6*'U15'!J$4, 0)
)
      /$CB$12
   )
   /T$13,
"")</f>
        <v>0</v>
      </c>
      <c r="U20" s="122"/>
      <c r="V20" s="105">
        <f ca="1">IF(V$13&gt;0,
(
(
IF('U1'!$A$4="1ª", 'U1'!K6*'U1'!K$4, 0) +
IF('U2'!$A$4="1ª", 'U2'!K6*'U2'!K$4, 0) +
IF('U3'!$A$4="1ª", 'U3'!K6*'U3'!K$4, 0) +
IF('U4'!$A$4="1ª", 'U4'!K6*'U4'!K$4, 0) +
IF('U5'!$A$4="1ª", 'U5'!K6*'U5'!K$4, 0) +
IF('U6'!$A$4="1ª", 'U6'!K6*'U6'!K$4, 0) +
IF('U7'!$A$4="1ª", 'U7'!K6*'U7'!K$4, 0) +
IF('U8'!$A$4="1ª", 'U8'!K6*'U8'!K$4, 0) +
IF('U9'!$A$4="1ª", 'U9'!K6*'U9'!K$4, 0) +
IF('U10'!$A$4="1ª", 'U10'!K6*'U10'!K$4, 0) +
IF('U11'!$A$4="1ª", 'U11'!K6*'U11'!K$4, 0) +
IF('U12'!$A$4="1ª", 'U12'!K6*'U12'!K$4, 0) +
IF('U13'!$A$4="1ª", 'U13'!K6*'U13'!K$4, 0) +
IF('U14'!$A$4="1ª", 'U14'!K6*'U14'!K$4, 0) +
IF('U15'!$A$4="1ª", 'U15'!K6*'U15'!K$4, 0)
)
      /$CB$12
   )
   /V$13,
"")</f>
        <v>0</v>
      </c>
      <c r="W20" s="122"/>
      <c r="X20" s="105" t="str">
        <f>IF(X$13&gt;0,
(
(
IF('U1'!$A$4="1ª", 'U1'!L6*'U1'!L$4, 0) +
IF('U2'!$A$4="1ª", 'U2'!L6*'U2'!L$4, 0) +
IF('U3'!$A$4="1ª", 'U3'!L6*'U3'!L$4, 0) +
IF('U4'!$A$4="1ª", 'U4'!L6*'U4'!L$4, 0) +
IF('U5'!$A$4="1ª", 'U5'!L6*'U5'!L$4, 0) +
IF('U6'!$A$4="1ª", 'U6'!L6*'U6'!L$4, 0) +
IF('U7'!$A$4="1ª", 'U7'!L6*'U7'!L$4, 0) +
IF('U8'!$A$4="1ª", 'U8'!L6*'U8'!L$4, 0) +
IF('U9'!$A$4="1ª", 'U9'!L6*'U9'!L$4, 0) +
IF('U10'!$A$4="1ª", 'U10'!L6*'U10'!L$4, 0) +
IF('U11'!$A$4="1ª", 'U11'!L6*'U11'!L$4, 0) +
IF('U12'!$A$4="1ª", 'U12'!L6*'U12'!L$4, 0) +
IF('U13'!$A$4="1ª", 'U13'!L6*'U13'!L$4, 0) +
IF('U14'!$A$4="1ª", 'U14'!L6*'U14'!L$4, 0) +
IF('U15'!$A$4="1ª", 'U15'!L6*'U15'!L$4, 0)
)
      /$CB$12
   )
   /X$13,
"")</f>
        <v/>
      </c>
      <c r="Y20" s="122"/>
      <c r="Z20" s="105" t="str">
        <f>IF(Z$13&gt;0,
(
(
IF('U1'!$A$4="1ª", 'U1'!M6*'U1'!M$4, 0) +
IF('U2'!$A$4="1ª", 'U2'!M6*'U2'!M$4, 0) +
IF('U3'!$A$4="1ª", 'U3'!M6*'U3'!M$4, 0) +
IF('U4'!$A$4="1ª", 'U4'!M6*'U4'!M$4, 0) +
IF('U5'!$A$4="1ª", 'U5'!M6*'U5'!M$4, 0) +
IF('U6'!$A$4="1ª", 'U6'!M6*'U6'!M$4, 0) +
IF('U7'!$A$4="1ª", 'U7'!M6*'U7'!M$4, 0) +
IF('U8'!$A$4="1ª", 'U8'!M6*'U8'!M$4, 0) +
IF('U9'!$A$4="1ª", 'U9'!M6*'U9'!M$4, 0) +
IF('U10'!$A$4="1ª", 'U10'!M6*'U10'!M$4, 0) +
IF('U11'!$A$4="1ª", 'U11'!M6*'U11'!M$4, 0) +
IF('U12'!$A$4="1ª", 'U12'!M6*'U12'!M$4, 0) +
IF('U13'!$A$4="1ª", 'U13'!M6*'U13'!M$4, 0) +
IF('U14'!$A$4="1ª", 'U14'!M6*'U14'!M$4, 0) +
IF('U15'!$A$4="1ª", 'U15'!M6*'U15'!M$4, 0)
)
      /$CB$12
   )
   /Z$13,
"")</f>
        <v/>
      </c>
      <c r="AA20" s="122"/>
      <c r="AB20" s="121">
        <f t="shared" ref="AB20:AB55" ca="1" si="25">IFERROR(SUM(
   MAX(AC20,AD20)*AC$13,
   MAX(AE20,AF20)*AE$13,
   MAX(AG20,AH20)*AG$13,
   MAX(AI20,AJ20)*AI$13,
   MAX(AK20,AL20)*AK$13,
   MAX(AM20,AN20)*AM$13
)/AB$14,"")</f>
        <v>0</v>
      </c>
      <c r="AC20" s="105" t="str">
        <f>IF(AC$13&gt;0,
(
(
IF('U1'!$A$4="1ª", 'U1'!N6*'U1'!N$4, 0) +
IF('U2'!$A$4="1ª", 'U2'!N6*'U2'!N$4, 0) +
IF('U3'!$A$4="1ª", 'U3'!N6*'U3'!N$4, 0) +
IF('U4'!$A$4="1ª", 'U4'!N6*'U4'!N$4, 0) +
IF('U5'!$A$4="1ª", 'U5'!N6*'U5'!N$4, 0) +
IF('U6'!$A$4="1ª", 'U6'!N6*'U6'!N$4, 0) +
IF('U7'!$A$4="1ª", 'U7'!N6*'U7'!N$4, 0) +
IF('U8'!$A$4="1ª", 'U8'!N6*'U8'!N$4, 0) +
IF('U9'!$A$4="1ª", 'U9'!N6*'U9'!N$4, 0) +
IF('U10'!$A$4="1ª", 'U10'!N6*'U10'!N$4, 0) +
IF('U11'!$A$4="1ª", 'U11'!N6*'U11'!N$4, 0) +
IF('U12'!$A$4="1ª", 'U12'!N6*'U12'!N$4, 0) +
IF('U13'!$A$4="1ª", 'U13'!N6*'U13'!N$4, 0) +
IF('U14'!$A$4="1ª", 'U14'!N6*'U14'!N$4, 0) +
IF('U15'!$A$4="1ª", 'U15'!N6*'U15'!N$4, 0)
)
      /$CB$12
   )
   /AC$13,
"")</f>
        <v/>
      </c>
      <c r="AD20" s="122"/>
      <c r="AE20" s="105" t="str">
        <f>IF(AE$13&gt;0,
(
(
IF('U1'!$A$4="1ª", 'U1'!O6*'U1'!O$4, 0)+
IF('U2'!$A$4="1ª", 'U2'!O6*'U2'!O$4, 0)+
IF('U3'!$A$4="1ª", 'U3'!O6*'U3'!O$4, 0)+
IF('U4'!$A$4="1ª", 'U4'!O6*'U4'!O$4, 0)+
IF('U5'!$A$4="1ª", 'U5'!O6*'U5'!O$4, 0)+
IF('U6'!$A$4="1ª", 'U6'!O6*'U6'!O$4, 0)+
IF('U7'!$A$4="1ª", 'U7'!O6*'U7'!O$4, 0)+
IF('U8'!$A$4="1ª", 'U8'!O6*'U8'!O$4, 0)+
IF('U9'!$A$4="1ª", 'U9'!O6*'U9'!O$4, 0)+
IF('U10'!$A$4="1ª", 'U10'!O6*'U10'!O$4, 0)+
IF('U11'!$A$4="1ª", 'U11'!O6*'U11'!O$4, 0)+
IF('U12'!$A$4="1ª", 'U12'!O6*'U12'!O$4, 0)+
IF('U13'!$A$4="1ª", 'U13'!O6*'U13'!O$4, 0)+
IF('U14'!$A$4="1ª", 'U14'!O6*'U14'!O$4, 0)+
IF('U15'!$A$4="1ª", 'U15'!O6*'U15'!O$4, 0)
)
      /$CB$12
   )
   /AE$13,
"")</f>
        <v/>
      </c>
      <c r="AF20" s="122"/>
      <c r="AG20" s="105" t="str">
        <f>IF(AG$13&gt;0,
(
(
IF('U1'!$A$4="1ª", 'U1'!P6*'U1'!P$4, 0)+
IF('U2'!$A$4="1ª", 'U2'!P6*'U2'!P$4, 0)+
IF('U3'!$A$4="1ª", 'U3'!P6*'U3'!P$4, 0)+
IF('U4'!$A$4="1ª", 'U4'!P6*'U4'!P$4, 0)+
IF('U5'!$A$4="1ª", 'U5'!P6*'U5'!P$4, 0)+
IF('U6'!$A$4="1ª", 'U6'!P6*'U6'!P$4, 0)+
IF('U7'!$A$4="1ª", 'U7'!P6*'U7'!P$4, 0)+
IF('U8'!$A$4="1ª", 'U8'!P6*'U8'!P$4, 0)+
IF('U9'!$A$4="1ª", 'U9'!P6*'U9'!P$4, 0)+
IF('U10'!$A$4="1ª", 'U10'!P6*'U10'!P$4, 0)+
IF('U11'!$A$4="1ª", 'U11'!P6*'U11'!P$4, 0)+
IF('U12'!$A$4="1ª", 'U12'!P6*'U12'!P$4, 0)+
IF('U13'!$A$4="1ª", 'U13'!P6*'U13'!P$4, 0)+
IF('U14'!$A$4="1ª", 'U14'!P6*'U14'!P$4, 0)+
IF('U15'!$A$4="1ª", 'U15'!P6*'U15'!P$4, 0)
)
      /$CB$12
   )
   /AG$13,
"")</f>
        <v/>
      </c>
      <c r="AH20" s="122"/>
      <c r="AI20" s="105">
        <f ca="1">IF(AI$13&gt;0,
(
(
IF('U1'!$A$4="1ª", 'U1'!Q6*'U1'!Q$4, 0)+
IF('U2'!$A$4="1ª", 'U2'!Q6*'U2'!Q$4, 0)+
IF('U3'!$A$4="1ª", 'U3'!Q6*'U3'!Q$4, 0)+
IF('U4'!$A$4="1ª", 'U4'!Q6*'U4'!Q$4, 0)+
IF('U5'!$A$4="1ª", 'U5'!Q6*'U5'!Q$4, 0)+
IF('U6'!$A$4="1ª", 'U6'!Q6*'U6'!Q$4, 0)+
IF('U7'!$A$4="1ª", 'U7'!Q6*'U7'!Q$4, 0)+
IF('U8'!$A$4="1ª", 'U8'!Q6*'U8'!Q$4, 0)+
IF('U9'!$A$4="1ª", 'U9'!Q6*'U9'!Q$4, 0)+
IF('U10'!$A$4="1ª", 'U10'!Q6*'U10'!Q$4, 0)+
IF('U11'!$A$4="1ª", 'U11'!Q6*'U11'!Q$4, 0)+
IF('U12'!$A$4="1ª", 'U12'!Q6*'U12'!Q$4, 0)+
IF('U13'!$A$4="1ª", 'U13'!Q6*'U13'!Q$4, 0)+
IF('U14'!$A$4="1ª", 'U14'!Q6*'U14'!Q$4, 0)+
IF('U15'!$A$4="1ª", 'U15'!Q6*'U15'!Q$4, 0)
)
      /$CB$12
   )
   /AI$13,
"")</f>
        <v>0</v>
      </c>
      <c r="AJ20" s="122"/>
      <c r="AK20" s="105">
        <f ca="1">IF(AK$13&gt;0,
(
(
IF('U1'!$A$4="1ª", 'U1'!R6*'U1'!R$4, 0)+
IF('U2'!$A$4="1ª", 'U2'!R6*'U2'!R$4, 0)+
IF('U3'!$A$4="1ª", 'U3'!R6*'U3'!R$4, 0)+
IF('U4'!$A$4="1ª", 'U4'!R6*'U4'!R$4, 0)+
IF('U5'!$A$4="1ª", 'U5'!R6*'U5'!R$4, 0)+
IF('U6'!$A$4="1ª", 'U6'!R6*'U6'!R$4, 0)+
IF('U7'!$A$4="1ª", 'U7'!R6*'U7'!R$4, 0)+
IF('U8'!$A$4="1ª", 'U8'!R6*'U8'!R$4, 0)+
IF('U9'!$A$4="1ª", 'U9'!R6*'U9'!R$4, 0)+
IF('U10'!$A$4="1ª", 'U10'!R6*'U10'!R$4, 0)+
IF('U11'!$A$4="1ª", 'U11'!R6*'U11'!R$4, 0)+
IF('U12'!$A$4="1ª", 'U12'!R6*'U12'!R$4, 0)+
IF('U13'!$A$4="1ª", 'U13'!R6*'U13'!R$4, 0)+
IF('U14'!$A$4="1ª", 'U14'!R6*'U14'!R$4, 0)+
IF('U15'!$A$4="1ª", 'U15'!R6*'U15'!R$4, 0)
)
      /$CB$12
   )
   /AK$13,
"")</f>
        <v>0</v>
      </c>
      <c r="AL20" s="122"/>
      <c r="AM20" s="105" t="str">
        <f>IF(AM$13&gt;0,
(
(
IF('U1'!$A$4="1ª", 'U1'!S6*'U1'!S$4, 0)+
IF('U2'!$A$4="1ª", 'U2'!S6*'U2'!S$4, 0)+
IF('U3'!$A$4="1ª", 'U3'!S6*'U3'!S$4, 0)+
IF('U4'!$A$4="1ª", 'U4'!S6*'U4'!S$4, 0)+
IF('U5'!$A$4="1ª", 'U5'!S6*'U5'!S$4, 0)+
IF('U6'!$A$4="1ª", 'U6'!S6*'U6'!S$4, 0)+
IF('U7'!$A$4="1ª", 'U7'!S6*'U7'!S$4, 0)+
IF('U8'!$A$4="1ª", 'U8'!S6*'U8'!S$4, 0)+
IF('U9'!$A$4="1ª", 'U9'!S6*'U9'!S$4, 0)+
IF('U10'!$A$4="1ª", 'U10'!S6*'U10'!S$4, 0)+
IF('U11'!$A$4="1ª", 'U11'!S6*'U11'!S$4, 0)+
IF('U12'!$A$4="1ª", 'U12'!S6*'U12'!S$4, 0)+
IF('U13'!$A$4="1ª", 'U13'!S6*'U13'!S$4, 0)+
IF('U14'!$A$4="1ª", 'U14'!S6*'U14'!S$4, 0)+
IF('U15'!$A$4="1ª", 'U15'!S6*'U15'!S$4, 0)
)
      /$CB$12
   )
   /AM$13,
"")</f>
        <v/>
      </c>
      <c r="AN20" s="122"/>
      <c r="AO20" s="121">
        <f t="shared" ref="AO20:AO55" ca="1" si="26">IFERROR(SUM(
   MAX(AP20,AQ20)*AP$13,
   MAX(AR20,AS20)*AR$13,
   MAX(AT20,AU20)*AT$13,
   MAX(AV20,AW20)*AV$13,
   MAX(AX20,AY20)*AX$13,
   MAX(AZ20,BA20)*AZ$13
)/AO$14,"")</f>
        <v>0</v>
      </c>
      <c r="AP20" s="105">
        <f ca="1">IF(AP$13&gt;0,
   (
      (
         IF('U1'!$A$4="1ª", 'U1'!T6*'U1'!T$4, 0) +
         IF('U2'!$A$4="1ª", 'U2'!T6*'U2'!T$4, 0) +
         IF('U3'!$A$4="1ª", 'U3'!T6*'U3'!T$4, 0) +
         IF('U4'!$A$4="1ª", 'U4'!T6*'U4'!T$4, 0) +
         IF('U5'!$A$4="1ª", 'U5'!T6*'U5'!T$4, 0) +
         IF('U6'!$A$4="1ª", 'U6'!T6*'U6'!T$4, 0) +
         IF('U7'!$A$4="1ª", 'U7'!T6*'U7'!T$4, 0) +
         IF('U8'!$A$4="1ª", 'U8'!T6*'U8'!T$4, 0) +
         IF('U9'!$A$4="1ª", 'U9'!T6*'U9'!T$4, 0) +
         IF('U10'!$A$4="1ª", 'U10'!T6*'U10'!T$4, 0) +
         IF('U11'!$A$4="1ª", 'U11'!T6*'U11'!T$4, 0) +
         IF('U12'!$A$4="1ª", 'U12'!T6*'U12'!T$4, 0) +
         IF('U13'!$A$4="1ª", 'U13'!T6*'U13'!T$4, 0) +
         IF('U14'!$A$4="1ª", 'U14'!T6*'U14'!T$4, 0) +
         IF('U15'!$A$4="1ª", 'U15'!T6*'U15'!T$4, 0)
      )
      /$CB$12
   ) / AP$13,
"")</f>
        <v>0</v>
      </c>
      <c r="AQ20" s="122"/>
      <c r="AR20" s="105">
        <f ca="1">IF(AR$13&gt;0,
(
(
IF('U1'!$A$4="1ª", 'U1'!U6*'U1'!U$4, 0)+
IF('U2'!$A$4="1ª", 'U2'!U6*'U2'!U$4, 0)+
IF('U3'!$A$4="1ª", 'U3'!U6*'U3'!U$4, 0)+
IF('U4'!$A$4="1ª", 'U4'!U6*'U4'!U$4, 0)+
IF('U5'!$A$4="1ª", 'U5'!U6*'U5'!U$4, 0)+
IF('U6'!$A$4="1ª", 'U6'!U6*'U6'!U$4, 0)+
IF('U7'!$A$4="1ª", 'U7'!U6*'U7'!U$4, 0)+
IF('U8'!$A$4="1ª", 'U8'!U6*'U8'!U$4, 0)+
IF('U9'!$A$4="1ª", 'U9'!U6*'U9'!U$4, 0)+
IF('U10'!$A$4="1ª", 'U10'!U6*'U10'!U$4, 0)+
IF('U11'!$A$4="1ª", 'U11'!U6*'U11'!U$4, 0)+
IF('U12'!$A$4="1ª", 'U12'!U6*'U12'!U$4, 0)+
IF('U13'!$A$4="1ª", 'U13'!U6*'U13'!U$4, 0)+
IF('U14'!$A$4="1ª", 'U14'!U6*'U14'!U$4, 0)+
IF('U15'!$A$4="1ª", 'U15'!U6*'U15'!U$4, 0)
)
      /$CB$12
   )
   /AR$13,
"")</f>
        <v>0</v>
      </c>
      <c r="AS20" s="122"/>
      <c r="AT20" s="105" t="str">
        <f>IF(AT$13&gt;0,
(
(
IF('U1'!$A$4="1ª", 'U1'!V6*'U1'!V$4, 0)+
IF('U2'!$A$4="1ª", 'U2'!V6*'U2'!V$4, 0)+
IF('U3'!$A$4="1ª", 'U3'!V6*'U3'!V$4, 0)+
IF('U4'!$A$4="1ª", 'U4'!V6*'U4'!V$4, 0)+
IF('U5'!$A$4="1ª", 'U5'!V6*'U5'!V$4, 0)+
IF('U6'!$A$4="1ª", 'U6'!V6*'U6'!V$4, 0)+
IF('U7'!$A$4="1ª", 'U7'!V6*'U7'!V$4, 0)+
IF('U8'!$A$4="1ª", 'U8'!V6*'U8'!V$4, 0)+
IF('U9'!$A$4="1ª", 'U9'!V6*'U9'!V$4, 0)+
IF('U10'!$A$4="1ª", 'U10'!V6*'U10'!V$4, 0)+
IF('U11'!$A$4="1ª", 'U11'!V6*'U11'!V$4, 0)+
IF('U12'!$A$4="1ª", 'U12'!V6*'U12'!V$4, 0)+
IF('U13'!$A$4="1ª", 'U13'!V6*'U13'!V$4, 0)+
IF('U14'!$A$4="1ª", 'U14'!V6*'U14'!V$4, 0)+
IF('U15'!$A$4="1ª", 'U15'!V6*'U15'!V$4, 0)
)
      /$CB$12
   )
   /AT$13,
"")</f>
        <v/>
      </c>
      <c r="AU20" s="122"/>
      <c r="AV20" s="105">
        <f ca="1">IF(AV$13&gt;0,
(
(
IF('U1'!$A$4="1ª", 'U1'!W6*'U1'!W$4, 0)+
IF('U2'!$A$4="1ª", 'U2'!W6*'U2'!W$4, 0)+
IF('U3'!$A$4="1ª", 'U3'!W6*'U3'!W$4, 0)+
IF('U4'!$A$4="1ª", 'U4'!W6*'U4'!W$4, 0)+
IF('U5'!$A$4="1ª", 'U5'!W6*'U5'!W$4, 0)+
IF('U6'!$A$4="1ª", 'U6'!W6*'U6'!W$4, 0)+
IF('U7'!$A$4="1ª", 'U7'!W6*'U7'!W$4, 0)+
IF('U8'!$A$4="1ª", 'U8'!W6*'U8'!W$4, 0)+
IF('U9'!$A$4="1ª", 'U9'!W6*'U9'!W$4, 0)+
IF('U10'!$A$4="1ª", 'U10'!W6*'U10'!W$4, 0)+
IF('U11'!$A$4="1ª", 'U11'!W6*'U11'!W$4, 0)+
IF('U12'!$A$4="1ª", 'U12'!W6*'U12'!W$4, 0)+
IF('U13'!$A$4="1ª", 'U13'!W6*'U13'!W$4, 0)+
IF('U14'!$A$4="1ª", 'U14'!W6*'U14'!W$4, 0)+
IF('U15'!$A$4="1ª", 'U15'!W6*'U15'!W$4, 0)
)
      /$CB$12
   )
   /AV$13,
"")</f>
        <v>0</v>
      </c>
      <c r="AW20" s="122"/>
      <c r="AX20" s="105" t="str">
        <f>IF(AX$13&gt;0,
(
(
IF('U1'!$A$4="1ª", 'U1'!X6*'U1'!X$4, 0)+
IF('U2'!$A$4="1ª", 'U2'!X6*'U2'!X$4, 0)+
IF('U3'!$A$4="1ª", 'U3'!X6*'U3'!X$4, 0)+
IF('U4'!$A$4="1ª", 'U4'!X6*'U4'!X$4, 0)+
IF('U5'!$A$4="1ª", 'U5'!X6*'U5'!X$4, 0)+
IF('U6'!$A$4="1ª", 'U6'!X6*'U6'!X$4, 0)+
IF('U7'!$A$4="1ª", 'U7'!X6*'U7'!X$4, 0)+
IF('U8'!$A$4="1ª", 'U8'!X6*'U8'!X$4, 0)+
IF('U9'!$A$4="1ª", 'U9'!X6*'U9'!X$4, 0)+
IF('U10'!$A$4="1ª", 'U10'!X6*'U10'!X$4, 0)+
IF('U11'!$A$4="1ª", 'U11'!X6*'U11'!X$4, 0)+
IF('U12'!$A$4="1ª", 'U12'!X6*'U12'!X$4, 0)+
IF('U13'!$A$4="1ª", 'U13'!X6*'U13'!X$4, 0)+
IF('U14'!$A$4="1ª", 'U14'!X6*'U14'!X$4, 0)+
IF('U15'!$A$4="1ª", 'U15'!X6*'U15'!X$4, 0)
)
      /$CB$12
   )
   /AX$13,
"")</f>
        <v/>
      </c>
      <c r="AY20" s="122"/>
      <c r="AZ20" s="105" t="str">
        <f>IF(AZ$13&gt;0,
(
(
IF('U1'!$A$4="1ª", 'U1'!Y6*'U1'!Y$4, 0)+
IF('U2'!$A$4="1ª", 'U2'!Y6*'U2'!Y$4, 0)+
IF('U3'!$A$4="1ª", 'U3'!Y6*'U3'!Y$4, 0)+
IF('U4'!$A$4="1ª", 'U4'!Y6*'U4'!Y$4, 0)+
IF('U5'!$A$4="1ª", 'U5'!Y6*'U5'!Y$4, 0)+
IF('U6'!$A$4="1ª", 'U6'!Y6*'U6'!Y$4, 0)+
IF('U7'!$A$4="1ª", 'U7'!Y6*'U7'!Y$4, 0)+
IF('U8'!$A$4="1ª", 'U8'!Y6*'U8'!Y$4, 0)+
IF('U9'!$A$4="1ª", 'U9'!Y6*'U9'!Y$4, 0)+
IF('U10'!$A$4="1ª", 'U10'!Y6*'U10'!Y$4, 0)+
IF('U11'!$A$4="1ª", 'U11'!Y6*'U11'!Y$4, 0)+
IF('U12'!$A$4="1ª", 'U12'!Y6*'U12'!Y$4, 0)+
IF('U13'!$A$4="1ª", 'U13'!Y6*'U13'!Y$4, 0)+
IF('U14'!$A$4="1ª", 'U14'!Y6*'U14'!Y$4, 0)+
IF('U15'!$A$4="1ª", 'U15'!Y6*'U15'!Y$4, 0)
)
      /$CB$12
   )
   /AZ$13,
"")</f>
        <v/>
      </c>
      <c r="BA20" s="122"/>
      <c r="BB20" s="121">
        <f t="shared" ref="BB20:BB55" ca="1" si="27">IFERROR(SUM(
   MAX(BC20,BD20)*BC$13,
   MAX(BE20,BF20)*BE$13,
   MAX(BG20,BH20)*BG$13,
   MAX(BI20,BJ20)*BI$13,
   MAX(BK20,BL20)*BK$13,
   MAX(BM20,BN20)*BM$13
)/BB$14,"")</f>
        <v>0</v>
      </c>
      <c r="BC20" s="105" t="str">
        <f>IF(BC$13&gt;0,
(
(
IF('U1'!$A$4="1ª", 'U1'!Z6*'U1'!Z$4, 0)+
IF('U2'!$A$4="1ª", 'U2'!Z6*'U2'!Z$4, 0)+
IF('U3'!$A$4="1ª", 'U3'!Z6*'U3'!Z$4, 0)+
IF('U4'!$A$4="1ª", 'U4'!Z6*'U4'!Z$4, 0)+
IF('U5'!$A$4="1ª", 'U5'!Z6*'U5'!Z$4, 0)+
IF('U6'!$A$4="1ª", 'U6'!Z6*'U6'!Z$4, 0)+
IF('U7'!$A$4="1ª", 'U7'!Z6*'U7'!Z$4, 0)+
IF('U8'!$A$4="1ª", 'U8'!Z6*'U8'!Z$4, 0)+
IF('U9'!$A$4="1ª", 'U9'!Z6*'U9'!Z$4, 0)+
IF('U10'!$A$4="1ª", 'U10'!Z6*'U10'!Z$4, 0)+
IF('U11'!$A$4="1ª", 'U11'!Z6*'U11'!Z$4, 0)+
IF('U12'!$A$4="1ª", 'U12'!Z6*'U12'!Z$4, 0)+
IF('U13'!$A$4="1ª", 'U13'!Z6*'U13'!Z$4, 0)+
IF('U14'!$A$4="1ª", 'U14'!Z6*'U14'!Z$4, 0)+
IF('U15'!$A$4="1ª", 'U15'!Z6*'U15'!Z$4, 0)
)
      /$CB$12
   )
   /BC$13,
"")</f>
        <v/>
      </c>
      <c r="BD20" s="122"/>
      <c r="BE20" s="105" t="str">
        <f>IF(BE$13&gt;0,
(
(
IF('U1'!$A$4="1ª", 'U1'!AA6*'U1'!AA$4, 0)+
IF('U2'!$A$4="1ª", 'U2'!AA6*'U2'!AA$4, 0)+
IF('U3'!$A$4="1ª", 'U3'!AA6*'U3'!AA$4, 0)+
IF('U4'!$A$4="1ª", 'U4'!AA6*'U4'!AA$4, 0)+
IF('U5'!$A$4="1ª", 'U5'!AA6*'U5'!AA$4, 0)+
IF('U6'!$A$4="1ª", 'U6'!AA6*'U6'!AA$4, 0)+
IF('U7'!$A$4="1ª", 'U7'!AA6*'U7'!AA$4, 0)+
IF('U8'!$A$4="1ª", 'U8'!AA6*'U8'!AA$4, 0)+
IF('U9'!$A$4="1ª", 'U9'!AA6*'U9'!AA$4, 0)+
IF('U10'!$A$4="1ª", 'U10'!AA6*'U10'!AA$4, 0)+
IF('U11'!$A$4="1ª", 'U11'!AA6*'U11'!AA$4, 0)+
IF('U12'!$A$4="1ª", 'U12'!AA6*'U12'!AA$4, 0)+
IF('U13'!$A$4="1ª", 'U13'!AA6*'U13'!AA$4, 0)+
IF('U14'!$A$4="1ª", 'U14'!AA6*'U14'!AA$4, 0)+
IF('U15'!$A$4="1ª", 'U15'!AA6*'U15'!AA$4, 0)
)
      /$CB$12
   )
   /BE$13,
"")</f>
        <v/>
      </c>
      <c r="BF20" s="122"/>
      <c r="BG20" s="105" t="str">
        <f>IF(BG$13&gt;0,
(
(
IF('U1'!$A$4="1ª", 'U1'!AB6*'U1'!AB$4, 0)+
IF('U2'!$A$4="1ª", 'U2'!AB6*'U2'!AB$4, 0)+
IF('U3'!$A$4="1ª", 'U3'!AB6*'U3'!AB$4, 0)+
IF('U4'!$A$4="1ª", 'U4'!AB6*'U4'!AB$4, 0)+
IF('U5'!$A$4="1ª", 'U5'!AB6*'U5'!AB$4, 0)+
IF('U6'!$A$4="1ª", 'U6'!AB6*'U6'!AB$4, 0)+
IF('U7'!$A$4="1ª", 'U7'!AB6*'U7'!AB$4, 0)+
IF('U8'!$A$4="1ª", 'U8'!AB6*'U8'!AB$4, 0)+
IF('U9'!$A$4="1ª", 'U9'!AB6*'U9'!AB$4, 0)+
IF('U10'!$A$4="1ª", 'U10'!AB6*'U10'!AB$4, 0)+
IF('U11'!$A$4="1ª", 'U11'!AB6*'U11'!AB$4, 0)+
IF('U12'!$A$4="1ª", 'U12'!AB6*'U12'!AB$4, 0)+
IF('U13'!$A$4="1ª", 'U13'!AB6*'U13'!AB$4, 0)+
IF('U14'!$A$4="1ª", 'U14'!AB6*'U14'!AB$4, 0)+
IF('U15'!$A$4="1ª", 'U15'!AB6*'U15'!AB$4, 0)
)
      /$CB$12
   )
   /BG$13,
"")</f>
        <v/>
      </c>
      <c r="BH20" s="122"/>
      <c r="BI20" s="105">
        <f ca="1">IF(BI$13&gt;0,
(
(
IF('U1'!$A$4="1ª", 'U1'!AC6*'U1'!AC$4, 0)+
IF('U2'!$A$4="1ª", 'U2'!AC6*'U2'!AC$4, 0)+
IF('U3'!$A$4="1ª", 'U3'!AC6*'U3'!AC$4, 0)+
IF('U4'!$A$4="1ª", 'U4'!AC6*'U4'!AC$4, 0)+
IF('U5'!$A$4="1ª", 'U5'!AC6*'U5'!AC$4, 0)+
IF('U6'!$A$4="1ª", 'U6'!AC6*'U6'!AC$4, 0)+
IF('U7'!$A$4="1ª", 'U7'!AC6*'U7'!AC$4, 0)+
IF('U8'!$A$4="1ª", 'U8'!AC6*'U8'!AC$4, 0)+
IF('U9'!$A$4="1ª", 'U9'!AC6*'U9'!AC$4, 0)+
IF('U10'!$A$4="1ª", 'U10'!AC6*'U10'!AC$4, 0)+
IF('U11'!$A$4="1ª", 'U11'!AC6*'U11'!AC$4, 0)+
IF('U12'!$A$4="1ª", 'U12'!AC6*'U12'!AC$4, 0)+
IF('U13'!$A$4="1ª", 'U13'!AC6*'U13'!AC$4, 0)+
IF('U14'!$A$4="1ª", 'U14'!AC6*'U14'!AC$4, 0)+
IF('U15'!$A$4="1ª", 'U15'!AC6*'U15'!AC$4, 0)
)
      /$CB$12
   )
   /BI$13,
"")</f>
        <v>0</v>
      </c>
      <c r="BJ20" s="122"/>
      <c r="BK20" s="105" t="str">
        <f>IF(BK$13&gt;0,
(
(
IF('U1'!$A$4="1ª", 'U1'!AD6*'U1'!AD$4, 0)+
IF('U2'!$A$4="1ª", 'U2'!AD6*'U2'!AD$4, 0)+
IF('U3'!$A$4="1ª", 'U3'!AD6*'U3'!AD$4, 0)+
IF('U4'!$A$4="1ª", 'U4'!AD6*'U4'!AD$4, 0)+
IF('U5'!$A$4="1ª", 'U5'!AD6*'U5'!AD$4, 0)+
IF('U6'!$A$4="1ª", 'U6'!AD6*'U6'!AD$4, 0)+
IF('U7'!$A$4="1ª", 'U7'!AD6*'U7'!AD$4, 0)+
IF('U8'!$A$4="1ª", 'U8'!AD6*'U8'!AD$4, 0)+
IF('U9'!$A$4="1ª", 'U9'!AD6*'U9'!AD$4, 0)+
IF('U10'!$A$4="1ª", 'U10'!AD6*'U10'!AD$4, 0)+
IF('U11'!$A$4="1ª", 'U11'!AD6*'U11'!AD$4, 0)+
IF('U12'!$A$4="1ª", 'U12'!AD6*'U12'!AD$4, 0)+
IF('U13'!$A$4="1ª", 'U13'!AD6*'U13'!AD$4, 0)+
IF('U14'!$A$4="1ª", 'U14'!AD6*'U14'!AD$4, 0)+
IF('U15'!$A$4="1ª", 'U15'!AD6*'U15'!AD$4, 0)
)
      /$CB$12
   )
   /BK$13,
"")</f>
        <v/>
      </c>
      <c r="BL20" s="122"/>
      <c r="BM20" s="105" t="str">
        <f>IF(BM$13&gt;0,
(
(
IF('U1'!$A$4="1ª", 'U1'!AE6*'U1'!AE$4, 0)+
IF('U2'!$A$4="1ª", 'U2'!AE6*'U2'!AE$4, 0)+
IF('U3'!$A$4="1ª", 'U3'!AE6*'U3'!AE$4, 0)+
IF('U4'!$A$4="1ª", 'U4'!AE6*'U4'!AE$4, 0)+
IF('U5'!$A$4="1ª", 'U5'!AE6*'U5'!AE$4, 0)+
IF('U6'!$A$4="1ª", 'U6'!AE6*'U6'!AE$4, 0)+
IF('U7'!$A$4="1ª", 'U7'!AE6*'U7'!AE$4, 0)+
IF('U8'!$A$4="1ª", 'U8'!AE6*'U8'!AE$4, 0)+
IF('U9'!$A$4="1ª", 'U9'!AE6*'U9'!AE$4, 0)+
IF('U10'!$A$4="1ª", 'U10'!AE6*'U10'!AE$4, 0)+
IF('U11'!$A$4="1ª", 'U11'!AE6*'U11'!AE$4, 0)+
IF('U12'!$A$4="1ª", 'U12'!AE6*'U12'!AE$4, 0)+
IF('U13'!$A$4="1ª", 'U13'!AE6*'U13'!AE$4, 0)+
IF('U14'!$A$4="1ª", 'U14'!AE6*'U14'!AE$4, 0)+
IF('U15'!$A$4="1ª", 'U15'!AE6*'U15'!AE$4, 0)
)
      /$CB$12
   )
   /BM$13,
"")</f>
        <v/>
      </c>
      <c r="BN20" s="122"/>
      <c r="BO20" s="121" t="str">
        <f t="shared" ref="BO20:BO55" si="28">IFERROR(SUM(
   MAX(BP20,BQ20)*BP$13,
   MAX(BR20,BS20)*BR$13,
   MAX(BT20,BU20)*BT$13,
   MAX(BV20,BW20)*BV$13,
   MAX(BX20,BY20)*BX$13,
   MAX(BZ20,CA20)*BZ$13
)/BO$14,"")</f>
        <v/>
      </c>
      <c r="BP20" s="105" t="str">
        <f>IF(BP$13&gt;0,
(
(
IF('U1'!$A$4="1ª", 'U1'!AF6*'U1'!AF$4, 0)+
IF('U2'!$A$4="1ª", 'U2'!AF6*'U2'!AF$4, 0)+
IF('U3'!$A$4="1ª", 'U3'!AF6*'U3'!AF$4, 0)+
IF('U4'!$A$4="1ª", 'U4'!AF6*'U4'!AF$4, 0)+
IF('U5'!$A$4="1ª", 'U5'!AF6*'U5'!AF$4, 0)+
IF('U6'!$A$4="1ª", 'U6'!AF6*'U6'!AF$4, 0)+
IF('U7'!$A$4="1ª", 'U7'!AF6*'U7'!AF$4, 0)+
IF('U8'!$A$4="1ª", 'U8'!AF6*'U8'!AF$4, 0)+
IF('U9'!$A$4="1ª", 'U9'!AF6*'U9'!AF$4, 0)+
IF('U10'!$A$4="1ª", 'U10'!AF6*'U10'!AF$4, 0)+
IF('U11'!$A$4="1ª", 'U11'!AF6*'U11'!AF$4, 0)+
IF('U12'!$A$4="1ª", 'U12'!AF6*'U12'!AF$4, 0)+
IF('U13'!$A$4="1ª", 'U13'!AF6*'U13'!AF$4, 0)+
IF('U14'!$A$4="1ª", 'U14'!AF6*'U14'!AF$4, 0)+
IF('U15'!$A$4="1ª", 'U15'!AF6*'U15'!AF$4, 0)
)
      /$CB$12
   )
   /BP$13,
"")</f>
        <v/>
      </c>
      <c r="BQ20" s="122"/>
      <c r="BR20" s="105" t="str">
        <f>IF(BR$13&gt;0,
(
(
IF('U1'!$A$4="1ª", 'U1'!AG6*'U1'!AG$4, 0)+
IF('U2'!$A$4="1ª", 'U2'!AG6*'U2'!AG$4, 0)+
IF('U3'!$A$4="1ª", 'U3'!AG6*'U3'!AG$4, 0)+
IF('U4'!$A$4="1ª", 'U4'!AG6*'U4'!AG$4, 0)+
IF('U5'!$A$4="1ª", 'U5'!AG6*'U5'!AG$4, 0)+
IF('U6'!$A$4="1ª", 'U6'!AG6*'U6'!AG$4, 0)+
IF('U7'!$A$4="1ª", 'U7'!AG6*'U7'!AG$4, 0)+
IF('U8'!$A$4="1ª", 'U8'!AG6*'U8'!AG$4, 0)+
IF('U9'!$A$4="1ª", 'U9'!AG6*'U9'!AG$4, 0)+
IF('U10'!$A$4="1ª", 'U10'!AG6*'U10'!AG$4, 0)+
IF('U11'!$A$4="1ª", 'U11'!AG6*'U11'!AG$4, 0)+
IF('U12'!$A$4="1ª", 'U12'!AG6*'U12'!AG$4, 0)+
IF('U13'!$A$4="1ª", 'U13'!AG6*'U13'!AG$4, 0)+
IF('U14'!$A$4="1ª", 'U14'!AG6*'U14'!AG$4, 0)+
IF('U15'!$A$4="1ª", 'U15'!AG6*'U15'!AG$4, 0)
)
      /$CB$12
   )
   /BR$13,
"")</f>
        <v/>
      </c>
      <c r="BS20" s="122"/>
      <c r="BT20" s="105" t="str">
        <f>IF(BT$13&gt;0,
(
(
IF('U1'!$A$4="1ª", 'U1'!AH6*'U1'!AH$4, 0)+
IF('U2'!$A$4="1ª", 'U2'!AH6*'U2'!AH$4, 0)+
IF('U3'!$A$4="1ª", 'U3'!AH6*'U3'!AH$4, 0)+
IF('U4'!$A$4="1ª", 'U4'!AH6*'U4'!AH$4, 0)+
IF('U5'!$A$4="1ª", 'U5'!AH6*'U5'!AH$4, 0)+
IF('U6'!$A$4="1ª", 'U6'!AH6*'U6'!AH$4, 0)+
IF('U7'!$A$4="1ª", 'U7'!AH6*'U7'!AH$4, 0)+
IF('U8'!$A$4="1ª", 'U8'!AH6*'U8'!AH$4, 0)+
IF('U9'!$A$4="1ª", 'U9'!AH6*'U9'!AH$4, 0)+
IF('U10'!$A$4="1ª", 'U10'!AH6*'U10'!AH$4, 0)+
IF('U11'!$A$4="1ª", 'U11'!AH6*'U11'!AH$4, 0)+
IF('U12'!$A$4="1ª", 'U12'!AH6*'U12'!AH$4, 0)+
IF('U13'!$A$4="1ª", 'U13'!AH6*'U13'!AH$4, 0)+
IF('U14'!$A$4="1ª", 'U14'!AH6*'U14'!AH$4, 0)+
IF('U15'!$A$4="1ª", 'U15'!AH6*'U15'!AH$4, 0)
)
      /$CB$12
   )
   /BT$13,
"")</f>
        <v/>
      </c>
      <c r="BU20" s="122"/>
      <c r="BV20" s="105" t="str">
        <f>IF(BT$13&gt;0,
(
(
IF('U1'!$A$4="1ª", 'U1'!AH6*'U1'!AH$4, 0)+
IF('U2'!$A$4="1ª", 'U2'!AH6*'U2'!AH$4, 0)+
IF('U3'!$A$4="1ª", 'U3'!AH6*'U3'!AH$4, 0)+
IF('U4'!$A$4="1ª", 'U4'!AH6*'U4'!AH$4, 0)+
IF('U5'!$A$4="1ª", 'U5'!AH6*'U5'!AH$4, 0)+
IF('U6'!$A$4="1ª", 'U6'!AH6*'U6'!AH$4, 0)+
IF('U7'!$A$4="1ª", 'U7'!AH6*'U7'!AH$4, 0)+
IF('U8'!$A$4="1ª", 'U8'!AH6*'U8'!AH$4, 0)+
IF('U9'!$A$4="1ª", 'U9'!AH6*'U9'!AH$4, 0)+
IF('U10'!$A$4="1ª", 'U10'!AH6*'U10'!AH$4, 0)+
IF('U11'!$A$4="1ª", 'U11'!AH6*'U11'!AH$4, 0)+
IF('U12'!$A$4="1ª", 'U12'!AH6*'U12'!AH$4, 0)+
IF('U13'!$A$4="1ª", 'U13'!AH6*'U13'!AH$4, 0)+
IF('U14'!$A$4="1ª", 'U14'!AH6*'U14'!AH$4, 0)+
IF('U15'!$A$4="1ª", 'U15'!AH6*'U15'!AH$4, 0)
)
      /$CB$12
   )
   /BT$13,
"")</f>
        <v/>
      </c>
      <c r="BW20" s="122"/>
      <c r="BX20" s="105" t="str">
        <f>IF(BV$13&gt;0,
(
(
IF('U1'!$A$4="1ª", 'U1'!AI6*'U1'!AI$4, 0)+
IF('U2'!$A$4="1ª", 'U2'!AI6*'U2'!AI$4, 0)+
IF('U3'!$A$4="1ª", 'U3'!AI6*'U3'!AI$4, 0)+
IF('U4'!$A$4="1ª", 'U4'!AI6*'U4'!AI$4, 0)+
IF('U5'!$A$4="1ª", 'U5'!AI6*'U5'!AI$4, 0)+
IF('U6'!$A$4="1ª", 'U6'!AI6*'U6'!AI$4, 0)+
IF('U7'!$A$4="1ª", 'U7'!AI6*'U7'!AI$4, 0)+
IF('U8'!$A$4="1ª", 'U8'!AI6*'U8'!AI$4, 0)+
IF('U9'!$A$4="1ª", 'U9'!AI6*'U9'!AI$4, 0)+
IF('U10'!$A$4="1ª", 'U10'!AI6*'U10'!AI$4, 0)+
IF('U11'!$A$4="1ª", 'U11'!AI6*'U11'!AI$4, 0)+
IF('U12'!$A$4="1ª", 'U12'!AI6*'U12'!AI$4, 0)+
IF('U13'!$A$4="1ª", 'U13'!AI6*'U13'!AI$4, 0)+
IF('U14'!$A$4="1ª", 'U14'!AI6*'U14'!AI$4, 0)+
IF('U15'!$A$4="1ª", 'U15'!AI6*'U15'!AI$4, 0)
)
      /$CB$12
   )
   /BV$13,
"")</f>
        <v/>
      </c>
      <c r="BY20" s="122"/>
      <c r="BZ20" s="105" t="str">
        <f>IF(BZ$13&gt;0,
(
(
IF('U1'!$A$4="1ª", 'U1'!AK6*'U1'!AK$4, 0)+
IF('U2'!$A$4="1ª", 'U2'!AK6*'U2'!AK$4, 0)+
IF('U3'!$A$4="1ª", 'U3'!AK6*'U3'!AK$4, 0)+
IF('U4'!$A$4="1ª", 'U4'!AK6*'U4'!AK$4, 0)+
IF('U5'!$A$4="1ª", 'U5'!AK6*'U5'!AK$4, 0)+
IF('U6'!$A$4="1ª", 'U6'!AK6*'U6'!AK$4, 0)+
IF('U7'!$A$4="1ª", 'U7'!AK6*'U7'!AK$4, 0)+
IF('U8'!$A$4="1ª", 'U8'!AK6*'U8'!AK$4, 0)+
IF('U9'!$A$4="1ª", 'U9'!AK6*'U9'!AK$4, 0)+
IF('U10'!$A$4="1ª", 'U10'!AK6*'U10'!AK$4, 0)+
IF('U11'!$A$4="1ª", 'U11'!AK6*'U11'!AK$4, 0)+
IF('U12'!$A$4="1ª", 'U12'!AK6*'U12'!AK$4, 0)+
IF('U13'!$A$4="1ª", 'U13'!AK6*'U13'!AK$4, 0)+
IF('U14'!$A$4="1ª", 'U14'!AK6*'U14'!AK$4, 0)+
IF('U15'!$A$4="1ª", 'U15'!AK6*'U15'!AK$4, 0)
)
      /$CB$12
   )
   /BZ$13,
"")</f>
        <v/>
      </c>
      <c r="CA20" s="122"/>
      <c r="CB20" s="136">
        <f t="shared" ca="1" si="22"/>
        <v>0</v>
      </c>
      <c r="CC20">
        <f t="shared" ref="CC20:CC55" ca="1" si="29">B20*$B$14+O20*$O$14+AB20*$AB$14+AO20*$AO$14+BB20*$BB$14</f>
        <v>0</v>
      </c>
    </row>
    <row r="21" spans="1:81" ht="18" x14ac:dyDescent="0.25">
      <c r="A21" s="65" t="str">
        <v>Sanchez Laura</v>
      </c>
      <c r="B21" s="121">
        <f t="shared" ca="1" si="23"/>
        <v>0</v>
      </c>
      <c r="C21" s="105">
        <f ca="1">IF(C$13&gt;0,
   (
      (
         IF('U1'!$A$4="1ª", 'U1'!B7*'U1'!B$4, 0) +
         IF('U2'!$A$4="1ª", 'U2'!B7*'U2'!B$4, 0) +
         IF('U3'!$A$4="1ª", 'U3'!B7*'U3'!B$4, 0) +
         IF('U4'!$A$4="1ª", 'U4'!B7*'U4'!B$4, 0) +
         IF('U5'!$A$4="1ª", 'U5'!B7*'U5'!B$4, 0) +
         IF('U6'!$A$4="1ª", 'U6'!B7*'U6'!B$4, 0) +
         IF('U7'!$A$4="1ª", 'U7'!B7*'U7'!B$4, 0) +
         IF('U8'!$A$4="1ª", 'U8'!B7*'U8'!B$4, 0) +
         IF('U9'!$A$4="1ª", 'U9'!B7*'U9'!B$4, 0) +
         IF('U10'!$A$4="1ª", 'U10'!B7*'U10'!B$4, 0) +
         IF('U11'!$A$4="1ª", 'U11'!B7*'U11'!B$4, 0) +
         IF('U12'!$A$4="1ª", 'U12'!B7*'U12'!B$4, 0) +
         IF('U13'!$A$4="1ª", 'U13'!B7*'U13'!B$4, 0) +
         IF('U14'!$A$4="1ª", 'U14'!B7*'U14'!B$4, 0) +
         IF('U15'!$A$4="1ª", 'U15'!B7*'U15'!B$4, 0)
      )
      /$CB$12
   )
   /C$13,
"")</f>
        <v>0</v>
      </c>
      <c r="D21" s="122"/>
      <c r="E21" s="105">
        <f ca="1">IF(E$13&gt;0,
   (
      (
         IF('U1'!$A$4="1ª", 'U1'!C7*'U1'!C$4, 0) +
         IF('U2'!$A$4="1ª", 'U2'!C7*'U2'!C$4, 0) +
         IF('U3'!$A$4="1ª", 'U3'!C7*'U3'!C$4, 0) +
         IF('U4'!$A$4="1ª", 'U4'!C7*'U4'!C$4, 0) +
         IF('U5'!$A$4="1ª", 'U5'!C7*'U5'!C$4, 0) +
         IF('U6'!$A$4="1ª", 'U6'!C7*'U6'!C$4, 0) +
         IF('U7'!$A$4="1ª", 'U7'!C7*'U7'!C$4, 0) +
         IF('U8'!$A$4="1ª", 'U8'!C7*'U8'!C$4, 0) +
         IF('U9'!$A$4="1ª", 'U9'!C7*'U9'!C$4, 0) +
         IF('U10'!$A$4="1ª", 'U10'!C7*'U10'!C$4, 0) +
         IF('U11'!$A$4="1ª", 'U11'!C7*'U11'!C$4, 0) +
         IF('U12'!$A$4="1ª", 'U12'!C7*'U12'!C$4, 0) +
         IF('U13'!$A$4="1ª", 'U13'!C7*'U13'!C$4, 0) +
         IF('U14'!$A$4="1ª", 'U14'!C7*'U14'!C$4, 0) +
         IF('U15'!$A$4="1ª", 'U15'!C7*'U15'!C$4, 0)
      )
      /$CB$12
   )
   /E$13,
"")</f>
        <v>0</v>
      </c>
      <c r="F21" s="122"/>
      <c r="G21" s="105">
        <f ca="1">IF(G$13&gt;0,
   (
      (
         IF('U1'!$A$4="1ª", 'U1'!D7*'U1'!D$4, 0) +
         IF('U2'!$A$4="1ª", 'U2'!D7*'U2'!D$4, 0) +
         IF('U3'!$A$4="1ª", 'U3'!D7*'U3'!D$4, 0) +
         IF('U4'!$A$4="1ª", 'U4'!D7*'U4'!D$4, 0) +
         IF('U5'!$A$4="1ª", 'U5'!D7*'U5'!D$4, 0) +
         IF('U6'!$A$4="1ª", 'U6'!D7*'U6'!D$4, 0) +
         IF('U7'!$A$4="1ª", 'U7'!D7*'U7'!D$4, 0) +
         IF('U8'!$A$4="1ª", 'U8'!D7*'U8'!D$4, 0) +
         IF('U9'!$A$4="1ª", 'U9'!D7*'U9'!D$4, 0) +
         IF('U10'!$A$4="1ª", 'U10'!D7*'U10'!D$4, 0) +
         IF('U11'!$A$4="1ª", 'U11'!D7*'U11'!D$4, 0) +
         IF('U12'!$A$4="1ª", 'U12'!D7*'U12'!D$4, 0) +
         IF('U13'!$A$4="1ª", 'U13'!D7*'U13'!D$4, 0) +
         IF('U14'!$A$4="1ª", 'U14'!D7*'U14'!D$4, 0) +
         IF('U15'!$A$4="1ª", 'U15'!D7*'U15'!D$4, 0)
      )
      /$CB$12
   )
   /G$13,
"")</f>
        <v>0</v>
      </c>
      <c r="H21" s="122"/>
      <c r="I21" s="105">
        <f ca="1">IF(I$13&gt;0,
   (
      (
         IF('U1'!$A$4="1ª", 'U1'!E7*'U1'!E$4, 0) +
         IF('U2'!$A$4="1ª", 'U2'!E7*'U2'!E$4, 0) +
         IF('U3'!$A$4="1ª", 'U3'!E7*'U3'!E$4, 0) +
         IF('U4'!$A$4="1ª", 'U4'!E7*'U4'!E$4, 0) +
         IF('U5'!$A$4="1ª", 'U5'!E7*'U5'!E$4, 0) +
         IF('U6'!$A$4="1ª", 'U6'!E7*'U6'!E$4, 0) +
         IF('U7'!$A$4="1ª", 'U7'!E7*'U7'!E$4, 0) +
         IF('U8'!$A$4="1ª", 'U8'!E7*'U8'!E$4, 0) +
         IF('U9'!$A$4="1ª", 'U9'!E7*'U9'!E$4, 0) +
         IF('U10'!$A$4="1ª", 'U10'!E7*'U10'!E$4, 0) +
         IF('U11'!$A$4="1ª", 'U11'!E7*'U11'!E$4, 0) +
         IF('U12'!$A$4="1ª", 'U12'!E7*'U12'!E$4, 0) +
         IF('U13'!$A$4="1ª", 'U13'!E7*'U13'!E$4, 0) +
         IF('U14'!$A$4="1ª", 'U14'!E7*'U14'!E$4, 0) +
         IF('U15'!$A$4="1ª", 'U15'!E7*'U15'!E$4, 0)
      )
      /$CB$12
   )
   /I$13,
"")</f>
        <v>0</v>
      </c>
      <c r="J21" s="122"/>
      <c r="K21" s="105">
        <f ca="1">IF(K$13&gt;0,
   (
      (
         IF('U1'!$A$4="1ª", 'U1'!F7*'U1'!F$4, 0) +
         IF('U2'!$A$4="1ª", 'U2'!F7*'U2'!F$4, 0) +
         IF('U3'!$A$4="1ª", 'U3'!F7*'U3'!F$4, 0) +
         IF('U4'!$A$4="1ª", 'U4'!F7*'U4'!F$4, 0) +
         IF('U5'!$A$4="1ª", 'U5'!F7*'U5'!F$4, 0) +
         IF('U6'!$A$4="1ª", 'U6'!F7*'U6'!F$4, 0) +
         IF('U7'!$A$4="1ª", 'U7'!F7*'U7'!F$4, 0) +
         IF('U8'!$A$4="1ª", 'U8'!F7*'U8'!F$4, 0) +
         IF('U9'!$A$4="1ª", 'U9'!F7*'U9'!F$4, 0) +
         IF('U10'!$A$4="1ª", 'U10'!F7*'U10'!F$4, 0) +
         IF('U11'!$A$4="1ª", 'U11'!F7*'U11'!F$4, 0) +
         IF('U12'!$A$4="1ª", 'U12'!F7*'U12'!F$4, 0) +
         IF('U13'!$A$4="1ª", 'U13'!F7*'U13'!F$4, 0) +
         IF('U14'!$A$4="1ª", 'U14'!F7*'U14'!F$4, 0) +
         IF('U15'!$A$4="1ª", 'U15'!F7*'U15'!F$4, 0)
      )
      /$CB$12
   )
   /K$13,
"")</f>
        <v>0</v>
      </c>
      <c r="L21" s="122"/>
      <c r="M21" s="105" t="str">
        <f>IF(M$13&gt;0,
   (
      (
         IF('U1'!$A$4="1ª", 'U1'!G7*'U1'!G$4, 0) +
         IF('U2'!$A$4="1ª", 'U2'!G7*'U2'!G$4, 0) +
         IF('U3'!$A$4="1ª", 'U3'!G7*'U3'!G$4, 0) +
         IF('U4'!$A$4="1ª", 'U4'!G7*'U4'!G$4, 0) +
         IF('U5'!$A$4="1ª", 'U5'!G7*'U5'!G$4, 0) +
         IF('U6'!$A$4="1ª", 'U6'!G7*'U6'!G$4, 0) +
         IF('U7'!$A$4="1ª", 'U7'!G7*'U7'!G$4, 0) +
         IF('U8'!$A$4="1ª", 'U8'!G7*'U8'!G$4, 0) +
         IF('U9'!$A$4="1ª", 'U9'!G7*'U9'!G$4, 0) +
         IF('U10'!$A$4="1ª", 'U10'!G7*'U10'!G$4, 0) +
         IF('U11'!$A$4="1ª", 'U11'!G7*'U11'!G$4, 0) +
         IF('U12'!$A$4="1ª", 'U12'!G7*'U12'!G$4, 0) +
         IF('U13'!$A$4="1ª", 'U13'!G7*'U13'!G$4, 0) +
         IF('U14'!$A$4="1ª", 'U14'!G7*'U14'!G$4, 0) +
         IF('U15'!$A$4="1ª", 'U15'!G7*'U15'!G$4, 0)
      )
      /$CB$12
   )
   /M$13,
"")</f>
        <v/>
      </c>
      <c r="N21" s="122"/>
      <c r="O21" s="121">
        <f t="shared" ca="1" si="24"/>
        <v>0</v>
      </c>
      <c r="P21" s="105">
        <f ca="1">IF(P$13&gt;0,
   (
      (
         IF('U1'!$A$4="1ª", 'U1'!H7*'U1'!H$4, 0) +
         IF('U2'!$A$4="1ª", 'U2'!H7*'U2'!H$4, 0) +
         IF('U3'!$A$4="1ª", 'U3'!H7*'U3'!H$4, 0) +
         IF('U4'!$A$4="1ª", 'U4'!H7*'U4'!H$4, 0) +
         IF('U5'!$A$4="1ª", 'U5'!H7*'U5'!H$4, 0) +
         IF('U6'!$A$4="1ª", 'U6'!H7*'U6'!H$4, 0) +
         IF('U7'!$A$4="1ª", 'U7'!H7*'U7'!H$4, 0) +
         IF('U8'!$A$4="1ª", 'U8'!H7*'U8'!H$4, 0) +
         IF('U9'!$A$4="1ª", 'U9'!H7*'U9'!H$4, 0) +
         IF('U10'!$A$4="1ª", 'U10'!H7*'U10'!H$4, 0) +
         IF('U11'!$A$4="1ª", 'U11'!H7*'U11'!H$4, 0) +
         IF('U12'!$A$4="1ª", 'U12'!H7*'U12'!H$4, 0) +
         IF('U13'!$A$4="1ª", 'U13'!H7*'U13'!H$4, 0) +
         IF('U14'!$A$4="1ª", 'U14'!H7*'U14'!H$4, 0) +
         IF('U15'!$A$4="1ª", 'U15'!H7*'U15'!H$4, 0)
      )
      /$CB$12
   )
   /P$13,
"")</f>
        <v>0</v>
      </c>
      <c r="Q21" s="122"/>
      <c r="R21" s="105">
        <f ca="1">IF(R$13&gt;0,
   (
      (
         IF('U1'!$A$4="1ª", 'U1'!I7*'U1'!I$4, 0) +
         IF('U2'!$A$4="1ª", 'U2'!I7*'U2'!I$4, 0) +
         IF('U3'!$A$4="1ª", 'U3'!I7*'U3'!I$4, 0) +
         IF('U4'!$A$4="1ª", 'U4'!I7*'U4'!I$4, 0) +
         IF('U5'!$A$4="1ª", 'U5'!I7*'U5'!I$4, 0) +
         IF('U6'!$A$4="1ª", 'U6'!I7*'U6'!I$4, 0) +
         IF('U7'!$A$4="1ª", 'U7'!I7*'U7'!I$4, 0) +
         IF('U8'!$A$4="1ª", 'U8'!I7*'U8'!I$4, 0) +
         IF('U9'!$A$4="1ª", 'U9'!I7*'U9'!I$4, 0) +
         IF('U10'!$A$4="1ª", 'U10'!I7*'U10'!I$4, 0) +
         IF('U11'!$A$4="1ª", 'U11'!I7*'U11'!I$4, 0) +
         IF('U12'!$A$4="1ª", 'U12'!I7*'U12'!I$4, 0) +
         IF('U13'!$A$4="1ª", 'U13'!I7*'U13'!I$4, 0) +
         IF('U14'!$A$4="1ª", 'U14'!I7*'U14'!I$4, 0) +
         IF('U15'!$A$4="1ª", 'U15'!I7*'U15'!I$4, 0)
      )
      /$CB$12
   )
   /R$13,
"")</f>
        <v>0</v>
      </c>
      <c r="S21" s="122"/>
      <c r="T21" s="105">
        <f ca="1">IF(T$13&gt;0,
(
(
IF('U1'!$A$4="1ª", 'U1'!J7*'U1'!J$4, 0) +
IF('U2'!$A$4="1ª", 'U2'!J7*'U2'!J$4, 0) +
IF('U3'!$A$4="1ª", 'U3'!J7*'U3'!J$4, 0) +
IF('U4'!$A$4="1ª", 'U4'!J7*'U4'!J$4, 0) +
IF('U5'!$A$4="1ª", 'U5'!J7*'U5'!J$4, 0) +
IF('U6'!$A$4="1ª", 'U6'!J7*'U6'!J$4, 0) +
IF('U7'!$A$4="1ª", 'U7'!J7*'U7'!J$4, 0) +
IF('U8'!$A$4="1ª", 'U8'!J7*'U8'!J$4, 0) +
IF('U9'!$A$4="1ª", 'U9'!J7*'U9'!J$4, 0) +
IF('U10'!$A$4="1ª", 'U10'!J7*'U10'!J$4, 0) +
IF('U11'!$A$4="1ª", 'U11'!J7*'U11'!J$4, 0) +
IF('U12'!$A$4="1ª", 'U12'!J7*'U12'!J$4, 0) +
IF('U13'!$A$4="1ª", 'U13'!J7*'U13'!J$4, 0) +
IF('U14'!$A$4="1ª", 'U14'!J7*'U14'!J$4, 0) +
IF('U15'!$A$4="1ª", 'U15'!J7*'U15'!J$4, 0)
)
      /$CB$12
   )
   /T$13,
"")</f>
        <v>0</v>
      </c>
      <c r="U21" s="122"/>
      <c r="V21" s="105">
        <f ca="1">IF(V$13&gt;0,
(
(
IF('U1'!$A$4="1ª", 'U1'!K7*'U1'!K$4, 0) +
IF('U2'!$A$4="1ª", 'U2'!K7*'U2'!K$4, 0) +
IF('U3'!$A$4="1ª", 'U3'!K7*'U3'!K$4, 0) +
IF('U4'!$A$4="1ª", 'U4'!K7*'U4'!K$4, 0) +
IF('U5'!$A$4="1ª", 'U5'!K7*'U5'!K$4, 0) +
IF('U6'!$A$4="1ª", 'U6'!K7*'U6'!K$4, 0) +
IF('U7'!$A$4="1ª", 'U7'!K7*'U7'!K$4, 0) +
IF('U8'!$A$4="1ª", 'U8'!K7*'U8'!K$4, 0) +
IF('U9'!$A$4="1ª", 'U9'!K7*'U9'!K$4, 0) +
IF('U10'!$A$4="1ª", 'U10'!K7*'U10'!K$4, 0) +
IF('U11'!$A$4="1ª", 'U11'!K7*'U11'!K$4, 0) +
IF('U12'!$A$4="1ª", 'U12'!K7*'U12'!K$4, 0) +
IF('U13'!$A$4="1ª", 'U13'!K7*'U13'!K$4, 0) +
IF('U14'!$A$4="1ª", 'U14'!K7*'U14'!K$4, 0) +
IF('U15'!$A$4="1ª", 'U15'!K7*'U15'!K$4, 0)
)
      /$CB$12
   )
   /V$13,
"")</f>
        <v>0</v>
      </c>
      <c r="W21" s="122"/>
      <c r="X21" s="105" t="str">
        <f>IF(X$13&gt;0,
(
(
IF('U1'!$A$4="1ª", 'U1'!L7*'U1'!L$4, 0) +
IF('U2'!$A$4="1ª", 'U2'!L7*'U2'!L$4, 0) +
IF('U3'!$A$4="1ª", 'U3'!L7*'U3'!L$4, 0) +
IF('U4'!$A$4="1ª", 'U4'!L7*'U4'!L$4, 0) +
IF('U5'!$A$4="1ª", 'U5'!L7*'U5'!L$4, 0) +
IF('U6'!$A$4="1ª", 'U6'!L7*'U6'!L$4, 0) +
IF('U7'!$A$4="1ª", 'U7'!L7*'U7'!L$4, 0) +
IF('U8'!$A$4="1ª", 'U8'!L7*'U8'!L$4, 0) +
IF('U9'!$A$4="1ª", 'U9'!L7*'U9'!L$4, 0) +
IF('U10'!$A$4="1ª", 'U10'!L7*'U10'!L$4, 0) +
IF('U11'!$A$4="1ª", 'U11'!L7*'U11'!L$4, 0) +
IF('U12'!$A$4="1ª", 'U12'!L7*'U12'!L$4, 0) +
IF('U13'!$A$4="1ª", 'U13'!L7*'U13'!L$4, 0) +
IF('U14'!$A$4="1ª", 'U14'!L7*'U14'!L$4, 0) +
IF('U15'!$A$4="1ª", 'U15'!L7*'U15'!L$4, 0)
)
      /$CB$12
   )
   /X$13,
"")</f>
        <v/>
      </c>
      <c r="Y21" s="122"/>
      <c r="Z21" s="105" t="str">
        <f>IF(Z$13&gt;0,
(
(
IF('U1'!$A$4="1ª", 'U1'!M7*'U1'!M$4, 0) +
IF('U2'!$A$4="1ª", 'U2'!M7*'U2'!M$4, 0) +
IF('U3'!$A$4="1ª", 'U3'!M7*'U3'!M$4, 0) +
IF('U4'!$A$4="1ª", 'U4'!M7*'U4'!M$4, 0) +
IF('U5'!$A$4="1ª", 'U5'!M7*'U5'!M$4, 0) +
IF('U6'!$A$4="1ª", 'U6'!M7*'U6'!M$4, 0) +
IF('U7'!$A$4="1ª", 'U7'!M7*'U7'!M$4, 0) +
IF('U8'!$A$4="1ª", 'U8'!M7*'U8'!M$4, 0) +
IF('U9'!$A$4="1ª", 'U9'!M7*'U9'!M$4, 0) +
IF('U10'!$A$4="1ª", 'U10'!M7*'U10'!M$4, 0) +
IF('U11'!$A$4="1ª", 'U11'!M7*'U11'!M$4, 0) +
IF('U12'!$A$4="1ª", 'U12'!M7*'U12'!M$4, 0) +
IF('U13'!$A$4="1ª", 'U13'!M7*'U13'!M$4, 0) +
IF('U14'!$A$4="1ª", 'U14'!M7*'U14'!M$4, 0) +
IF('U15'!$A$4="1ª", 'U15'!M7*'U15'!M$4, 0)
)
      /$CB$12
   )
   /Z$13,
"")</f>
        <v/>
      </c>
      <c r="AA21" s="122"/>
      <c r="AB21" s="121">
        <f t="shared" ca="1" si="25"/>
        <v>0</v>
      </c>
      <c r="AC21" s="105" t="str">
        <f>IF(AC$13&gt;0,
(
(
IF('U1'!$A$4="1ª", 'U1'!N7*'U1'!N$4, 0) +
IF('U2'!$A$4="1ª", 'U2'!N7*'U2'!N$4, 0) +
IF('U3'!$A$4="1ª", 'U3'!N7*'U3'!N$4, 0) +
IF('U4'!$A$4="1ª", 'U4'!N7*'U4'!N$4, 0) +
IF('U5'!$A$4="1ª", 'U5'!N7*'U5'!N$4, 0) +
IF('U6'!$A$4="1ª", 'U6'!N7*'U6'!N$4, 0) +
IF('U7'!$A$4="1ª", 'U7'!N7*'U7'!N$4, 0) +
IF('U8'!$A$4="1ª", 'U8'!N7*'U8'!N$4, 0) +
IF('U9'!$A$4="1ª", 'U9'!N7*'U9'!N$4, 0) +
IF('U10'!$A$4="1ª", 'U10'!N7*'U10'!N$4, 0) +
IF('U11'!$A$4="1ª", 'U11'!N7*'U11'!N$4, 0) +
IF('U12'!$A$4="1ª", 'U12'!N7*'U12'!N$4, 0) +
IF('U13'!$A$4="1ª", 'U13'!N7*'U13'!N$4, 0) +
IF('U14'!$A$4="1ª", 'U14'!N7*'U14'!N$4, 0) +
IF('U15'!$A$4="1ª", 'U15'!N7*'U15'!N$4, 0)
)
      /$CB$12
   )
   /AC$13,
"")</f>
        <v/>
      </c>
      <c r="AD21" s="122"/>
      <c r="AE21" s="105" t="str">
        <f>IF(AE$13&gt;0,
(
(
IF('U1'!$A$4="1ª", 'U1'!O7*'U1'!O$4, 0)+
IF('U2'!$A$4="1ª", 'U2'!O7*'U2'!O$4, 0)+
IF('U3'!$A$4="1ª", 'U3'!O7*'U3'!O$4, 0)+
IF('U4'!$A$4="1ª", 'U4'!O7*'U4'!O$4, 0)+
IF('U5'!$A$4="1ª", 'U5'!O7*'U5'!O$4, 0)+
IF('U6'!$A$4="1ª", 'U6'!O7*'U6'!O$4, 0)+
IF('U7'!$A$4="1ª", 'U7'!O7*'U7'!O$4, 0)+
IF('U8'!$A$4="1ª", 'U8'!O7*'U8'!O$4, 0)+
IF('U9'!$A$4="1ª", 'U9'!O7*'U9'!O$4, 0)+
IF('U10'!$A$4="1ª", 'U10'!O7*'U10'!O$4, 0)+
IF('U11'!$A$4="1ª", 'U11'!O7*'U11'!O$4, 0)+
IF('U12'!$A$4="1ª", 'U12'!O7*'U12'!O$4, 0)+
IF('U13'!$A$4="1ª", 'U13'!O7*'U13'!O$4, 0)+
IF('U14'!$A$4="1ª", 'U14'!O7*'U14'!O$4, 0)+
IF('U15'!$A$4="1ª", 'U15'!O7*'U15'!O$4, 0)
)
      /$CB$12
   )
   /AE$13,
"")</f>
        <v/>
      </c>
      <c r="AF21" s="122"/>
      <c r="AG21" s="105" t="str">
        <f>IF(AG$13&gt;0,
(
(
IF('U1'!$A$4="1ª", 'U1'!P7*'U1'!P$4, 0)+
IF('U2'!$A$4="1ª", 'U2'!P7*'U2'!P$4, 0)+
IF('U3'!$A$4="1ª", 'U3'!P7*'U3'!P$4, 0)+
IF('U4'!$A$4="1ª", 'U4'!P7*'U4'!P$4, 0)+
IF('U5'!$A$4="1ª", 'U5'!P7*'U5'!P$4, 0)+
IF('U6'!$A$4="1ª", 'U6'!P7*'U6'!P$4, 0)+
IF('U7'!$A$4="1ª", 'U7'!P7*'U7'!P$4, 0)+
IF('U8'!$A$4="1ª", 'U8'!P7*'U8'!P$4, 0)+
IF('U9'!$A$4="1ª", 'U9'!P7*'U9'!P$4, 0)+
IF('U10'!$A$4="1ª", 'U10'!P7*'U10'!P$4, 0)+
IF('U11'!$A$4="1ª", 'U11'!P7*'U11'!P$4, 0)+
IF('U12'!$A$4="1ª", 'U12'!P7*'U12'!P$4, 0)+
IF('U13'!$A$4="1ª", 'U13'!P7*'U13'!P$4, 0)+
IF('U14'!$A$4="1ª", 'U14'!P7*'U14'!P$4, 0)+
IF('U15'!$A$4="1ª", 'U15'!P7*'U15'!P$4, 0)
)
      /$CB$12
   )
   /AG$13,
"")</f>
        <v/>
      </c>
      <c r="AH21" s="122"/>
      <c r="AI21" s="105">
        <f ca="1">IF(AI$13&gt;0,
(
(
IF('U1'!$A$4="1ª", 'U1'!Q7*'U1'!Q$4, 0)+
IF('U2'!$A$4="1ª", 'U2'!Q7*'U2'!Q$4, 0)+
IF('U3'!$A$4="1ª", 'U3'!Q7*'U3'!Q$4, 0)+
IF('U4'!$A$4="1ª", 'U4'!Q7*'U4'!Q$4, 0)+
IF('U5'!$A$4="1ª", 'U5'!Q7*'U5'!Q$4, 0)+
IF('U6'!$A$4="1ª", 'U6'!Q7*'U6'!Q$4, 0)+
IF('U7'!$A$4="1ª", 'U7'!Q7*'U7'!Q$4, 0)+
IF('U8'!$A$4="1ª", 'U8'!Q7*'U8'!Q$4, 0)+
IF('U9'!$A$4="1ª", 'U9'!Q7*'U9'!Q$4, 0)+
IF('U10'!$A$4="1ª", 'U10'!Q7*'U10'!Q$4, 0)+
IF('U11'!$A$4="1ª", 'U11'!Q7*'U11'!Q$4, 0)+
IF('U12'!$A$4="1ª", 'U12'!Q7*'U12'!Q$4, 0)+
IF('U13'!$A$4="1ª", 'U13'!Q7*'U13'!Q$4, 0)+
IF('U14'!$A$4="1ª", 'U14'!Q7*'U14'!Q$4, 0)+
IF('U15'!$A$4="1ª", 'U15'!Q7*'U15'!Q$4, 0)
)
      /$CB$12
   )
   /AI$13,
"")</f>
        <v>0</v>
      </c>
      <c r="AJ21" s="122"/>
      <c r="AK21" s="105">
        <f ca="1">IF(AK$13&gt;0,
(
(
IF('U1'!$A$4="1ª", 'U1'!R7*'U1'!R$4, 0)+
IF('U2'!$A$4="1ª", 'U2'!R7*'U2'!R$4, 0)+
IF('U3'!$A$4="1ª", 'U3'!R7*'U3'!R$4, 0)+
IF('U4'!$A$4="1ª", 'U4'!R7*'U4'!R$4, 0)+
IF('U5'!$A$4="1ª", 'U5'!R7*'U5'!R$4, 0)+
IF('U6'!$A$4="1ª", 'U6'!R7*'U6'!R$4, 0)+
IF('U7'!$A$4="1ª", 'U7'!R7*'U7'!R$4, 0)+
IF('U8'!$A$4="1ª", 'U8'!R7*'U8'!R$4, 0)+
IF('U9'!$A$4="1ª", 'U9'!R7*'U9'!R$4, 0)+
IF('U10'!$A$4="1ª", 'U10'!R7*'U10'!R$4, 0)+
IF('U11'!$A$4="1ª", 'U11'!R7*'U11'!R$4, 0)+
IF('U12'!$A$4="1ª", 'U12'!R7*'U12'!R$4, 0)+
IF('U13'!$A$4="1ª", 'U13'!R7*'U13'!R$4, 0)+
IF('U14'!$A$4="1ª", 'U14'!R7*'U14'!R$4, 0)+
IF('U15'!$A$4="1ª", 'U15'!R7*'U15'!R$4, 0)
)
      /$CB$12
   )
   /AK$13,
"")</f>
        <v>0</v>
      </c>
      <c r="AL21" s="122"/>
      <c r="AM21" s="105" t="str">
        <f>IF(AM$13&gt;0,
(
(
IF('U1'!$A$4="1ª", 'U1'!S7*'U1'!S$4, 0)+
IF('U2'!$A$4="1ª", 'U2'!S7*'U2'!S$4, 0)+
IF('U3'!$A$4="1ª", 'U3'!S7*'U3'!S$4, 0)+
IF('U4'!$A$4="1ª", 'U4'!S7*'U4'!S$4, 0)+
IF('U5'!$A$4="1ª", 'U5'!S7*'U5'!S$4, 0)+
IF('U6'!$A$4="1ª", 'U6'!S7*'U6'!S$4, 0)+
IF('U7'!$A$4="1ª", 'U7'!S7*'U7'!S$4, 0)+
IF('U8'!$A$4="1ª", 'U8'!S7*'U8'!S$4, 0)+
IF('U9'!$A$4="1ª", 'U9'!S7*'U9'!S$4, 0)+
IF('U10'!$A$4="1ª", 'U10'!S7*'U10'!S$4, 0)+
IF('U11'!$A$4="1ª", 'U11'!S7*'U11'!S$4, 0)+
IF('U12'!$A$4="1ª", 'U12'!S7*'U12'!S$4, 0)+
IF('U13'!$A$4="1ª", 'U13'!S7*'U13'!S$4, 0)+
IF('U14'!$A$4="1ª", 'U14'!S7*'U14'!S$4, 0)+
IF('U15'!$A$4="1ª", 'U15'!S7*'U15'!S$4, 0)
)
      /$CB$12
   )
   /AM$13,
"")</f>
        <v/>
      </c>
      <c r="AN21" s="122"/>
      <c r="AO21" s="121">
        <f t="shared" ca="1" si="26"/>
        <v>0</v>
      </c>
      <c r="AP21" s="105">
        <f ca="1">IF(AP$13&gt;0,
   (
      (
         IF('U1'!$A$4="1ª", 'U1'!T7*'U1'!T$4, 0) +
         IF('U2'!$A$4="1ª", 'U2'!T7*'U2'!T$4, 0) +
         IF('U3'!$A$4="1ª", 'U3'!T7*'U3'!T$4, 0) +
         IF('U4'!$A$4="1ª", 'U4'!T7*'U4'!T$4, 0) +
         IF('U5'!$A$4="1ª", 'U5'!T7*'U5'!T$4, 0) +
         IF('U6'!$A$4="1ª", 'U6'!T7*'U6'!T$4, 0) +
         IF('U7'!$A$4="1ª", 'U7'!T7*'U7'!T$4, 0) +
         IF('U8'!$A$4="1ª", 'U8'!T7*'U8'!T$4, 0) +
         IF('U9'!$A$4="1ª", 'U9'!T7*'U9'!T$4, 0) +
         IF('U10'!$A$4="1ª", 'U10'!T7*'U10'!T$4, 0) +
         IF('U11'!$A$4="1ª", 'U11'!T7*'U11'!T$4, 0) +
         IF('U12'!$A$4="1ª", 'U12'!T7*'U12'!T$4, 0) +
         IF('U13'!$A$4="1ª", 'U13'!T7*'U13'!T$4, 0) +
         IF('U14'!$A$4="1ª", 'U14'!T7*'U14'!T$4, 0) +
         IF('U15'!$A$4="1ª", 'U15'!T7*'U15'!T$4, 0)
      )
      /$CB$12
   ) / AP$13,
"")</f>
        <v>0</v>
      </c>
      <c r="AQ21" s="122"/>
      <c r="AR21" s="105">
        <f ca="1">IF(AR$13&gt;0,
(
(
IF('U1'!$A$4="1ª", 'U1'!U7*'U1'!U$4, 0)+
IF('U2'!$A$4="1ª", 'U2'!U7*'U2'!U$4, 0)+
IF('U3'!$A$4="1ª", 'U3'!U7*'U3'!U$4, 0)+
IF('U4'!$A$4="1ª", 'U4'!U7*'U4'!U$4, 0)+
IF('U5'!$A$4="1ª", 'U5'!U7*'U5'!U$4, 0)+
IF('U6'!$A$4="1ª", 'U6'!U7*'U6'!U$4, 0)+
IF('U7'!$A$4="1ª", 'U7'!U7*'U7'!U$4, 0)+
IF('U8'!$A$4="1ª", 'U8'!U7*'U8'!U$4, 0)+
IF('U9'!$A$4="1ª", 'U9'!U7*'U9'!U$4, 0)+
IF('U10'!$A$4="1ª", 'U10'!U7*'U10'!U$4, 0)+
IF('U11'!$A$4="1ª", 'U11'!U7*'U11'!U$4, 0)+
IF('U12'!$A$4="1ª", 'U12'!U7*'U12'!U$4, 0)+
IF('U13'!$A$4="1ª", 'U13'!U7*'U13'!U$4, 0)+
IF('U14'!$A$4="1ª", 'U14'!U7*'U14'!U$4, 0)+
IF('U15'!$A$4="1ª", 'U15'!U7*'U15'!U$4, 0)
)
      /$CB$12
   )
   /AR$13,
"")</f>
        <v>0</v>
      </c>
      <c r="AS21" s="122"/>
      <c r="AT21" s="105" t="str">
        <f>IF(AT$13&gt;0,
(
(
IF('U1'!$A$4="1ª", 'U1'!V7*'U1'!V$4, 0)+
IF('U2'!$A$4="1ª", 'U2'!V7*'U2'!V$4, 0)+
IF('U3'!$A$4="1ª", 'U3'!V7*'U3'!V$4, 0)+
IF('U4'!$A$4="1ª", 'U4'!V7*'U4'!V$4, 0)+
IF('U5'!$A$4="1ª", 'U5'!V7*'U5'!V$4, 0)+
IF('U6'!$A$4="1ª", 'U6'!V7*'U6'!V$4, 0)+
IF('U7'!$A$4="1ª", 'U7'!V7*'U7'!V$4, 0)+
IF('U8'!$A$4="1ª", 'U8'!V7*'U8'!V$4, 0)+
IF('U9'!$A$4="1ª", 'U9'!V7*'U9'!V$4, 0)+
IF('U10'!$A$4="1ª", 'U10'!V7*'U10'!V$4, 0)+
IF('U11'!$A$4="1ª", 'U11'!V7*'U11'!V$4, 0)+
IF('U12'!$A$4="1ª", 'U12'!V7*'U12'!V$4, 0)+
IF('U13'!$A$4="1ª", 'U13'!V7*'U13'!V$4, 0)+
IF('U14'!$A$4="1ª", 'U14'!V7*'U14'!V$4, 0)+
IF('U15'!$A$4="1ª", 'U15'!V7*'U15'!V$4, 0)
)
      /$CB$12
   )
   /AT$13,
"")</f>
        <v/>
      </c>
      <c r="AU21" s="122"/>
      <c r="AV21" s="105">
        <f ca="1">IF(AV$13&gt;0,
(
(
IF('U1'!$A$4="1ª", 'U1'!W7*'U1'!W$4, 0)+
IF('U2'!$A$4="1ª", 'U2'!W7*'U2'!W$4, 0)+
IF('U3'!$A$4="1ª", 'U3'!W7*'U3'!W$4, 0)+
IF('U4'!$A$4="1ª", 'U4'!W7*'U4'!W$4, 0)+
IF('U5'!$A$4="1ª", 'U5'!W7*'U5'!W$4, 0)+
IF('U6'!$A$4="1ª", 'U6'!W7*'U6'!W$4, 0)+
IF('U7'!$A$4="1ª", 'U7'!W7*'U7'!W$4, 0)+
IF('U8'!$A$4="1ª", 'U8'!W7*'U8'!W$4, 0)+
IF('U9'!$A$4="1ª", 'U9'!W7*'U9'!W$4, 0)+
IF('U10'!$A$4="1ª", 'U10'!W7*'U10'!W$4, 0)+
IF('U11'!$A$4="1ª", 'U11'!W7*'U11'!W$4, 0)+
IF('U12'!$A$4="1ª", 'U12'!W7*'U12'!W$4, 0)+
IF('U13'!$A$4="1ª", 'U13'!W7*'U13'!W$4, 0)+
IF('U14'!$A$4="1ª", 'U14'!W7*'U14'!W$4, 0)+
IF('U15'!$A$4="1ª", 'U15'!W7*'U15'!W$4, 0)
)
      /$CB$12
   )
   /AV$13,
"")</f>
        <v>0</v>
      </c>
      <c r="AW21" s="122"/>
      <c r="AX21" s="105" t="str">
        <f>IF(AX$13&gt;0,
(
(
IF('U1'!$A$4="1ª", 'U1'!X7*'U1'!X$4, 0)+
IF('U2'!$A$4="1ª", 'U2'!X7*'U2'!X$4, 0)+
IF('U3'!$A$4="1ª", 'U3'!X7*'U3'!X$4, 0)+
IF('U4'!$A$4="1ª", 'U4'!X7*'U4'!X$4, 0)+
IF('U5'!$A$4="1ª", 'U5'!X7*'U5'!X$4, 0)+
IF('U6'!$A$4="1ª", 'U6'!X7*'U6'!X$4, 0)+
IF('U7'!$A$4="1ª", 'U7'!X7*'U7'!X$4, 0)+
IF('U8'!$A$4="1ª", 'U8'!X7*'U8'!X$4, 0)+
IF('U9'!$A$4="1ª", 'U9'!X7*'U9'!X$4, 0)+
IF('U10'!$A$4="1ª", 'U10'!X7*'U10'!X$4, 0)+
IF('U11'!$A$4="1ª", 'U11'!X7*'U11'!X$4, 0)+
IF('U12'!$A$4="1ª", 'U12'!X7*'U12'!X$4, 0)+
IF('U13'!$A$4="1ª", 'U13'!X7*'U13'!X$4, 0)+
IF('U14'!$A$4="1ª", 'U14'!X7*'U14'!X$4, 0)+
IF('U15'!$A$4="1ª", 'U15'!X7*'U15'!X$4, 0)
)
      /$CB$12
   )
   /AX$13,
"")</f>
        <v/>
      </c>
      <c r="AY21" s="122"/>
      <c r="AZ21" s="105" t="str">
        <f>IF(AZ$13&gt;0,
(
(
IF('U1'!$A$4="1ª", 'U1'!Y7*'U1'!Y$4, 0)+
IF('U2'!$A$4="1ª", 'U2'!Y7*'U2'!Y$4, 0)+
IF('U3'!$A$4="1ª", 'U3'!Y7*'U3'!Y$4, 0)+
IF('U4'!$A$4="1ª", 'U4'!Y7*'U4'!Y$4, 0)+
IF('U5'!$A$4="1ª", 'U5'!Y7*'U5'!Y$4, 0)+
IF('U6'!$A$4="1ª", 'U6'!Y7*'U6'!Y$4, 0)+
IF('U7'!$A$4="1ª", 'U7'!Y7*'U7'!Y$4, 0)+
IF('U8'!$A$4="1ª", 'U8'!Y7*'U8'!Y$4, 0)+
IF('U9'!$A$4="1ª", 'U9'!Y7*'U9'!Y$4, 0)+
IF('U10'!$A$4="1ª", 'U10'!Y7*'U10'!Y$4, 0)+
IF('U11'!$A$4="1ª", 'U11'!Y7*'U11'!Y$4, 0)+
IF('U12'!$A$4="1ª", 'U12'!Y7*'U12'!Y$4, 0)+
IF('U13'!$A$4="1ª", 'U13'!Y7*'U13'!Y$4, 0)+
IF('U14'!$A$4="1ª", 'U14'!Y7*'U14'!Y$4, 0)+
IF('U15'!$A$4="1ª", 'U15'!Y7*'U15'!Y$4, 0)
)
      /$CB$12
   )
   /AZ$13,
"")</f>
        <v/>
      </c>
      <c r="BA21" s="122"/>
      <c r="BB21" s="121">
        <f t="shared" ca="1" si="27"/>
        <v>0</v>
      </c>
      <c r="BC21" s="105" t="str">
        <f>IF(BC$13&gt;0,
(
(
IF('U1'!$A$4="1ª", 'U1'!Z7*'U1'!Z$4, 0)+
IF('U2'!$A$4="1ª", 'U2'!Z7*'U2'!Z$4, 0)+
IF('U3'!$A$4="1ª", 'U3'!Z7*'U3'!Z$4, 0)+
IF('U4'!$A$4="1ª", 'U4'!Z7*'U4'!Z$4, 0)+
IF('U5'!$A$4="1ª", 'U5'!Z7*'U5'!Z$4, 0)+
IF('U6'!$A$4="1ª", 'U6'!Z7*'U6'!Z$4, 0)+
IF('U7'!$A$4="1ª", 'U7'!Z7*'U7'!Z$4, 0)+
IF('U8'!$A$4="1ª", 'U8'!Z7*'U8'!Z$4, 0)+
IF('U9'!$A$4="1ª", 'U9'!Z7*'U9'!Z$4, 0)+
IF('U10'!$A$4="1ª", 'U10'!Z7*'U10'!Z$4, 0)+
IF('U11'!$A$4="1ª", 'U11'!Z7*'U11'!Z$4, 0)+
IF('U12'!$A$4="1ª", 'U12'!Z7*'U12'!Z$4, 0)+
IF('U13'!$A$4="1ª", 'U13'!Z7*'U13'!Z$4, 0)+
IF('U14'!$A$4="1ª", 'U14'!Z7*'U14'!Z$4, 0)+
IF('U15'!$A$4="1ª", 'U15'!Z7*'U15'!Z$4, 0)
)
      /$CB$12
   )
   /BC$13,
"")</f>
        <v/>
      </c>
      <c r="BD21" s="122"/>
      <c r="BE21" s="105" t="str">
        <f>IF(BE$13&gt;0,
(
(
IF('U1'!$A$4="1ª", 'U1'!AA7*'U1'!AA$4, 0)+
IF('U2'!$A$4="1ª", 'U2'!AA7*'U2'!AA$4, 0)+
IF('U3'!$A$4="1ª", 'U3'!AA7*'U3'!AA$4, 0)+
IF('U4'!$A$4="1ª", 'U4'!AA7*'U4'!AA$4, 0)+
IF('U5'!$A$4="1ª", 'U5'!AA7*'U5'!AA$4, 0)+
IF('U6'!$A$4="1ª", 'U6'!AA7*'U6'!AA$4, 0)+
IF('U7'!$A$4="1ª", 'U7'!AA7*'U7'!AA$4, 0)+
IF('U8'!$A$4="1ª", 'U8'!AA7*'U8'!AA$4, 0)+
IF('U9'!$A$4="1ª", 'U9'!AA7*'U9'!AA$4, 0)+
IF('U10'!$A$4="1ª", 'U10'!AA7*'U10'!AA$4, 0)+
IF('U11'!$A$4="1ª", 'U11'!AA7*'U11'!AA$4, 0)+
IF('U12'!$A$4="1ª", 'U12'!AA7*'U12'!AA$4, 0)+
IF('U13'!$A$4="1ª", 'U13'!AA7*'U13'!AA$4, 0)+
IF('U14'!$A$4="1ª", 'U14'!AA7*'U14'!AA$4, 0)+
IF('U15'!$A$4="1ª", 'U15'!AA7*'U15'!AA$4, 0)
)
      /$CB$12
   )
   /BE$13,
"")</f>
        <v/>
      </c>
      <c r="BF21" s="122"/>
      <c r="BG21" s="105" t="str">
        <f>IF(BG$13&gt;0,
(
(
IF('U1'!$A$4="1ª", 'U1'!AB7*'U1'!AB$4, 0)+
IF('U2'!$A$4="1ª", 'U2'!AB7*'U2'!AB$4, 0)+
IF('U3'!$A$4="1ª", 'U3'!AB7*'U3'!AB$4, 0)+
IF('U4'!$A$4="1ª", 'U4'!AB7*'U4'!AB$4, 0)+
IF('U5'!$A$4="1ª", 'U5'!AB7*'U5'!AB$4, 0)+
IF('U6'!$A$4="1ª", 'U6'!AB7*'U6'!AB$4, 0)+
IF('U7'!$A$4="1ª", 'U7'!AB7*'U7'!AB$4, 0)+
IF('U8'!$A$4="1ª", 'U8'!AB7*'U8'!AB$4, 0)+
IF('U9'!$A$4="1ª", 'U9'!AB7*'U9'!AB$4, 0)+
IF('U10'!$A$4="1ª", 'U10'!AB7*'U10'!AB$4, 0)+
IF('U11'!$A$4="1ª", 'U11'!AB7*'U11'!AB$4, 0)+
IF('U12'!$A$4="1ª", 'U12'!AB7*'U12'!AB$4, 0)+
IF('U13'!$A$4="1ª", 'U13'!AB7*'U13'!AB$4, 0)+
IF('U14'!$A$4="1ª", 'U14'!AB7*'U14'!AB$4, 0)+
IF('U15'!$A$4="1ª", 'U15'!AB7*'U15'!AB$4, 0)
)
      /$CB$12
   )
   /BG$13,
"")</f>
        <v/>
      </c>
      <c r="BH21" s="122"/>
      <c r="BI21" s="105">
        <f ca="1">IF(BI$13&gt;0,
(
(
IF('U1'!$A$4="1ª", 'U1'!AC7*'U1'!AC$4, 0)+
IF('U2'!$A$4="1ª", 'U2'!AC7*'U2'!AC$4, 0)+
IF('U3'!$A$4="1ª", 'U3'!AC7*'U3'!AC$4, 0)+
IF('U4'!$A$4="1ª", 'U4'!AC7*'U4'!AC$4, 0)+
IF('U5'!$A$4="1ª", 'U5'!AC7*'U5'!AC$4, 0)+
IF('U6'!$A$4="1ª", 'U6'!AC7*'U6'!AC$4, 0)+
IF('U7'!$A$4="1ª", 'U7'!AC7*'U7'!AC$4, 0)+
IF('U8'!$A$4="1ª", 'U8'!AC7*'U8'!AC$4, 0)+
IF('U9'!$A$4="1ª", 'U9'!AC7*'U9'!AC$4, 0)+
IF('U10'!$A$4="1ª", 'U10'!AC7*'U10'!AC$4, 0)+
IF('U11'!$A$4="1ª", 'U11'!AC7*'U11'!AC$4, 0)+
IF('U12'!$A$4="1ª", 'U12'!AC7*'U12'!AC$4, 0)+
IF('U13'!$A$4="1ª", 'U13'!AC7*'U13'!AC$4, 0)+
IF('U14'!$A$4="1ª", 'U14'!AC7*'U14'!AC$4, 0)+
IF('U15'!$A$4="1ª", 'U15'!AC7*'U15'!AC$4, 0)
)
      /$CB$12
   )
   /BI$13,
"")</f>
        <v>0</v>
      </c>
      <c r="BJ21" s="122"/>
      <c r="BK21" s="105" t="str">
        <f>IF(BK$13&gt;0,
(
(
IF('U1'!$A$4="1ª", 'U1'!AD7*'U1'!AD$4, 0)+
IF('U2'!$A$4="1ª", 'U2'!AD7*'U2'!AD$4, 0)+
IF('U3'!$A$4="1ª", 'U3'!AD7*'U3'!AD$4, 0)+
IF('U4'!$A$4="1ª", 'U4'!AD7*'U4'!AD$4, 0)+
IF('U5'!$A$4="1ª", 'U5'!AD7*'U5'!AD$4, 0)+
IF('U6'!$A$4="1ª", 'U6'!AD7*'U6'!AD$4, 0)+
IF('U7'!$A$4="1ª", 'U7'!AD7*'U7'!AD$4, 0)+
IF('U8'!$A$4="1ª", 'U8'!AD7*'U8'!AD$4, 0)+
IF('U9'!$A$4="1ª", 'U9'!AD7*'U9'!AD$4, 0)+
IF('U10'!$A$4="1ª", 'U10'!AD7*'U10'!AD$4, 0)+
IF('U11'!$A$4="1ª", 'U11'!AD7*'U11'!AD$4, 0)+
IF('U12'!$A$4="1ª", 'U12'!AD7*'U12'!AD$4, 0)+
IF('U13'!$A$4="1ª", 'U13'!AD7*'U13'!AD$4, 0)+
IF('U14'!$A$4="1ª", 'U14'!AD7*'U14'!AD$4, 0)+
IF('U15'!$A$4="1ª", 'U15'!AD7*'U15'!AD$4, 0)
)
      /$CB$12
   )
   /BK$13,
"")</f>
        <v/>
      </c>
      <c r="BL21" s="122"/>
      <c r="BM21" s="105" t="str">
        <f>IF(BM$13&gt;0,
(
(
IF('U1'!$A$4="1ª", 'U1'!AE7*'U1'!AE$4, 0)+
IF('U2'!$A$4="1ª", 'U2'!AE7*'U2'!AE$4, 0)+
IF('U3'!$A$4="1ª", 'U3'!AE7*'U3'!AE$4, 0)+
IF('U4'!$A$4="1ª", 'U4'!AE7*'U4'!AE$4, 0)+
IF('U5'!$A$4="1ª", 'U5'!AE7*'U5'!AE$4, 0)+
IF('U6'!$A$4="1ª", 'U6'!AE7*'U6'!AE$4, 0)+
IF('U7'!$A$4="1ª", 'U7'!AE7*'U7'!AE$4, 0)+
IF('U8'!$A$4="1ª", 'U8'!AE7*'U8'!AE$4, 0)+
IF('U9'!$A$4="1ª", 'U9'!AE7*'U9'!AE$4, 0)+
IF('U10'!$A$4="1ª", 'U10'!AE7*'U10'!AE$4, 0)+
IF('U11'!$A$4="1ª", 'U11'!AE7*'U11'!AE$4, 0)+
IF('U12'!$A$4="1ª", 'U12'!AE7*'U12'!AE$4, 0)+
IF('U13'!$A$4="1ª", 'U13'!AE7*'U13'!AE$4, 0)+
IF('U14'!$A$4="1ª", 'U14'!AE7*'U14'!AE$4, 0)+
IF('U15'!$A$4="1ª", 'U15'!AE7*'U15'!AE$4, 0)
)
      /$CB$12
   )
   /BM$13,
"")</f>
        <v/>
      </c>
      <c r="BN21" s="122"/>
      <c r="BO21" s="121" t="str">
        <f t="shared" si="28"/>
        <v/>
      </c>
      <c r="BP21" s="105" t="str">
        <f>IF(BP$13&gt;0,
(
(
IF('U1'!$A$4="1ª", 'U1'!AF7*'U1'!AF$4, 0)+
IF('U2'!$A$4="1ª", 'U2'!AF7*'U2'!AF$4, 0)+
IF('U3'!$A$4="1ª", 'U3'!AF7*'U3'!AF$4, 0)+
IF('U4'!$A$4="1ª", 'U4'!AF7*'U4'!AF$4, 0)+
IF('U5'!$A$4="1ª", 'U5'!AF7*'U5'!AF$4, 0)+
IF('U6'!$A$4="1ª", 'U6'!AF7*'U6'!AF$4, 0)+
IF('U7'!$A$4="1ª", 'U7'!AF7*'U7'!AF$4, 0)+
IF('U8'!$A$4="1ª", 'U8'!AF7*'U8'!AF$4, 0)+
IF('U9'!$A$4="1ª", 'U9'!AF7*'U9'!AF$4, 0)+
IF('U10'!$A$4="1ª", 'U10'!AF7*'U10'!AF$4, 0)+
IF('U11'!$A$4="1ª", 'U11'!AF7*'U11'!AF$4, 0)+
IF('U12'!$A$4="1ª", 'U12'!AF7*'U12'!AF$4, 0)+
IF('U13'!$A$4="1ª", 'U13'!AF7*'U13'!AF$4, 0)+
IF('U14'!$A$4="1ª", 'U14'!AF7*'U14'!AF$4, 0)+
IF('U15'!$A$4="1ª", 'U15'!AF7*'U15'!AF$4, 0)
)
      /$CB$12
   )
   /BP$13,
"")</f>
        <v/>
      </c>
      <c r="BQ21" s="122"/>
      <c r="BR21" s="105" t="str">
        <f>IF(BR$13&gt;0,
(
(
IF('U1'!$A$4="1ª", 'U1'!AG7*'U1'!AG$4, 0)+
IF('U2'!$A$4="1ª", 'U2'!AG7*'U2'!AG$4, 0)+
IF('U3'!$A$4="1ª", 'U3'!AG7*'U3'!AG$4, 0)+
IF('U4'!$A$4="1ª", 'U4'!AG7*'U4'!AG$4, 0)+
IF('U5'!$A$4="1ª", 'U5'!AG7*'U5'!AG$4, 0)+
IF('U6'!$A$4="1ª", 'U6'!AG7*'U6'!AG$4, 0)+
IF('U7'!$A$4="1ª", 'U7'!AG7*'U7'!AG$4, 0)+
IF('U8'!$A$4="1ª", 'U8'!AG7*'U8'!AG$4, 0)+
IF('U9'!$A$4="1ª", 'U9'!AG7*'U9'!AG$4, 0)+
IF('U10'!$A$4="1ª", 'U10'!AG7*'U10'!AG$4, 0)+
IF('U11'!$A$4="1ª", 'U11'!AG7*'U11'!AG$4, 0)+
IF('U12'!$A$4="1ª", 'U12'!AG7*'U12'!AG$4, 0)+
IF('U13'!$A$4="1ª", 'U13'!AG7*'U13'!AG$4, 0)+
IF('U14'!$A$4="1ª", 'U14'!AG7*'U14'!AG$4, 0)+
IF('U15'!$A$4="1ª", 'U15'!AG7*'U15'!AG$4, 0)
)
      /$CB$12
   )
   /BR$13,
"")</f>
        <v/>
      </c>
      <c r="BS21" s="122"/>
      <c r="BT21" s="105" t="str">
        <f>IF(BT$13&gt;0,
(
(
IF('U1'!$A$4="1ª", 'U1'!AH7*'U1'!AH$4, 0)+
IF('U2'!$A$4="1ª", 'U2'!AH7*'U2'!AH$4, 0)+
IF('U3'!$A$4="1ª", 'U3'!AH7*'U3'!AH$4, 0)+
IF('U4'!$A$4="1ª", 'U4'!AH7*'U4'!AH$4, 0)+
IF('U5'!$A$4="1ª", 'U5'!AH7*'U5'!AH$4, 0)+
IF('U6'!$A$4="1ª", 'U6'!AH7*'U6'!AH$4, 0)+
IF('U7'!$A$4="1ª", 'U7'!AH7*'U7'!AH$4, 0)+
IF('U8'!$A$4="1ª", 'U8'!AH7*'U8'!AH$4, 0)+
IF('U9'!$A$4="1ª", 'U9'!AH7*'U9'!AH$4, 0)+
IF('U10'!$A$4="1ª", 'U10'!AH7*'U10'!AH$4, 0)+
IF('U11'!$A$4="1ª", 'U11'!AH7*'U11'!AH$4, 0)+
IF('U12'!$A$4="1ª", 'U12'!AH7*'U12'!AH$4, 0)+
IF('U13'!$A$4="1ª", 'U13'!AH7*'U13'!AH$4, 0)+
IF('U14'!$A$4="1ª", 'U14'!AH7*'U14'!AH$4, 0)+
IF('U15'!$A$4="1ª", 'U15'!AH7*'U15'!AH$4, 0)
)
      /$CB$12
   )
   /BT$13,
"")</f>
        <v/>
      </c>
      <c r="BU21" s="122"/>
      <c r="BV21" s="105" t="str">
        <f>IF(BT$13&gt;0,
(
(
IF('U1'!$A$4="1ª", 'U1'!AH7*'U1'!AH$4, 0)+
IF('U2'!$A$4="1ª", 'U2'!AH7*'U2'!AH$4, 0)+
IF('U3'!$A$4="1ª", 'U3'!AH7*'U3'!AH$4, 0)+
IF('U4'!$A$4="1ª", 'U4'!AH7*'U4'!AH$4, 0)+
IF('U5'!$A$4="1ª", 'U5'!AH7*'U5'!AH$4, 0)+
IF('U6'!$A$4="1ª", 'U6'!AH7*'U6'!AH$4, 0)+
IF('U7'!$A$4="1ª", 'U7'!AH7*'U7'!AH$4, 0)+
IF('U8'!$A$4="1ª", 'U8'!AH7*'U8'!AH$4, 0)+
IF('U9'!$A$4="1ª", 'U9'!AH7*'U9'!AH$4, 0)+
IF('U10'!$A$4="1ª", 'U10'!AH7*'U10'!AH$4, 0)+
IF('U11'!$A$4="1ª", 'U11'!AH7*'U11'!AH$4, 0)+
IF('U12'!$A$4="1ª", 'U12'!AH7*'U12'!AH$4, 0)+
IF('U13'!$A$4="1ª", 'U13'!AH7*'U13'!AH$4, 0)+
IF('U14'!$A$4="1ª", 'U14'!AH7*'U14'!AH$4, 0)+
IF('U15'!$A$4="1ª", 'U15'!AH7*'U15'!AH$4, 0)
)
      /$CB$12
   )
   /BT$13,
"")</f>
        <v/>
      </c>
      <c r="BW21" s="122"/>
      <c r="BX21" s="105" t="str">
        <f>IF(BV$13&gt;0,
(
(
IF('U1'!$A$4="1ª", 'U1'!AI7*'U1'!AI$4, 0)+
IF('U2'!$A$4="1ª", 'U2'!AI7*'U2'!AI$4, 0)+
IF('U3'!$A$4="1ª", 'U3'!AI7*'U3'!AI$4, 0)+
IF('U4'!$A$4="1ª", 'U4'!AI7*'U4'!AI$4, 0)+
IF('U5'!$A$4="1ª", 'U5'!AI7*'U5'!AI$4, 0)+
IF('U6'!$A$4="1ª", 'U6'!AI7*'U6'!AI$4, 0)+
IF('U7'!$A$4="1ª", 'U7'!AI7*'U7'!AI$4, 0)+
IF('U8'!$A$4="1ª", 'U8'!AI7*'U8'!AI$4, 0)+
IF('U9'!$A$4="1ª", 'U9'!AI7*'U9'!AI$4, 0)+
IF('U10'!$A$4="1ª", 'U10'!AI7*'U10'!AI$4, 0)+
IF('U11'!$A$4="1ª", 'U11'!AI7*'U11'!AI$4, 0)+
IF('U12'!$A$4="1ª", 'U12'!AI7*'U12'!AI$4, 0)+
IF('U13'!$A$4="1ª", 'U13'!AI7*'U13'!AI$4, 0)+
IF('U14'!$A$4="1ª", 'U14'!AI7*'U14'!AI$4, 0)+
IF('U15'!$A$4="1ª", 'U15'!AI7*'U15'!AI$4, 0)
)
      /$CB$12
   )
   /BV$13,
"")</f>
        <v/>
      </c>
      <c r="BY21" s="122"/>
      <c r="BZ21" s="105" t="str">
        <f>IF(BZ$13&gt;0,
(
(
IF('U1'!$A$4="1ª", 'U1'!AK7*'U1'!AK$4, 0)+
IF('U2'!$A$4="1ª", 'U2'!AK7*'U2'!AK$4, 0)+
IF('U3'!$A$4="1ª", 'U3'!AK7*'U3'!AK$4, 0)+
IF('U4'!$A$4="1ª", 'U4'!AK7*'U4'!AK$4, 0)+
IF('U5'!$A$4="1ª", 'U5'!AK7*'U5'!AK$4, 0)+
IF('U6'!$A$4="1ª", 'U6'!AK7*'U6'!AK$4, 0)+
IF('U7'!$A$4="1ª", 'U7'!AK7*'U7'!AK$4, 0)+
IF('U8'!$A$4="1ª", 'U8'!AK7*'U8'!AK$4, 0)+
IF('U9'!$A$4="1ª", 'U9'!AK7*'U9'!AK$4, 0)+
IF('U10'!$A$4="1ª", 'U10'!AK7*'U10'!AK$4, 0)+
IF('U11'!$A$4="1ª", 'U11'!AK7*'U11'!AK$4, 0)+
IF('U12'!$A$4="1ª", 'U12'!AK7*'U12'!AK$4, 0)+
IF('U13'!$A$4="1ª", 'U13'!AK7*'U13'!AK$4, 0)+
IF('U14'!$A$4="1ª", 'U14'!AK7*'U14'!AK$4, 0)+
IF('U15'!$A$4="1ª", 'U15'!AK7*'U15'!AK$4, 0)
)
      /$CB$12
   )
   /BZ$13,
"")</f>
        <v/>
      </c>
      <c r="CA21" s="122"/>
      <c r="CB21" s="136">
        <f t="shared" ca="1" si="22"/>
        <v>0</v>
      </c>
      <c r="CC21">
        <f t="shared" ca="1" si="29"/>
        <v>0</v>
      </c>
    </row>
    <row r="22" spans="1:81" ht="18" x14ac:dyDescent="0.25">
      <c r="A22" s="65" t="str">
        <v>Lopez Diego</v>
      </c>
      <c r="B22" s="121">
        <f t="shared" ca="1" si="23"/>
        <v>0</v>
      </c>
      <c r="C22" s="105">
        <f ca="1">IF(C$13&gt;0,
   (
      (
         IF('U1'!$A$4="1ª", 'U1'!B8*'U1'!B$4, 0) +
         IF('U2'!$A$4="1ª", 'U2'!B8*'U2'!B$4, 0) +
         IF('U3'!$A$4="1ª", 'U3'!B8*'U3'!B$4, 0) +
         IF('U4'!$A$4="1ª", 'U4'!B8*'U4'!B$4, 0) +
         IF('U5'!$A$4="1ª", 'U5'!B8*'U5'!B$4, 0) +
         IF('U6'!$A$4="1ª", 'U6'!B8*'U6'!B$4, 0) +
         IF('U7'!$A$4="1ª", 'U7'!B8*'U7'!B$4, 0) +
         IF('U8'!$A$4="1ª", 'U8'!B8*'U8'!B$4, 0) +
         IF('U9'!$A$4="1ª", 'U9'!B8*'U9'!B$4, 0) +
         IF('U10'!$A$4="1ª", 'U10'!B8*'U10'!B$4, 0) +
         IF('U11'!$A$4="1ª", 'U11'!B8*'U11'!B$4, 0) +
         IF('U12'!$A$4="1ª", 'U12'!B8*'U12'!B$4, 0) +
         IF('U13'!$A$4="1ª", 'U13'!B8*'U13'!B$4, 0) +
         IF('U14'!$A$4="1ª", 'U14'!B8*'U14'!B$4, 0) +
         IF('U15'!$A$4="1ª", 'U15'!B8*'U15'!B$4, 0)
      )
      /$CB$12
   )
   /C$13,
"")</f>
        <v>0</v>
      </c>
      <c r="D22" s="122"/>
      <c r="E22" s="105">
        <f ca="1">IF(E$13&gt;0,
   (
      (
         IF('U1'!$A$4="1ª", 'U1'!C8*'U1'!C$4, 0) +
         IF('U2'!$A$4="1ª", 'U2'!C8*'U2'!C$4, 0) +
         IF('U3'!$A$4="1ª", 'U3'!C8*'U3'!C$4, 0) +
         IF('U4'!$A$4="1ª", 'U4'!C8*'U4'!C$4, 0) +
         IF('U5'!$A$4="1ª", 'U5'!C8*'U5'!C$4, 0) +
         IF('U6'!$A$4="1ª", 'U6'!C8*'U6'!C$4, 0) +
         IF('U7'!$A$4="1ª", 'U7'!C8*'U7'!C$4, 0) +
         IF('U8'!$A$4="1ª", 'U8'!C8*'U8'!C$4, 0) +
         IF('U9'!$A$4="1ª", 'U9'!C8*'U9'!C$4, 0) +
         IF('U10'!$A$4="1ª", 'U10'!C8*'U10'!C$4, 0) +
         IF('U11'!$A$4="1ª", 'U11'!C8*'U11'!C$4, 0) +
         IF('U12'!$A$4="1ª", 'U12'!C8*'U12'!C$4, 0) +
         IF('U13'!$A$4="1ª", 'U13'!C8*'U13'!C$4, 0) +
         IF('U14'!$A$4="1ª", 'U14'!C8*'U14'!C$4, 0) +
         IF('U15'!$A$4="1ª", 'U15'!C8*'U15'!C$4, 0)
      )
      /$CB$12
   )
   /E$13,
"")</f>
        <v>0</v>
      </c>
      <c r="F22" s="122"/>
      <c r="G22" s="105">
        <f ca="1">IF(G$13&gt;0,
   (
      (
         IF('U1'!$A$4="1ª", 'U1'!D8*'U1'!D$4, 0) +
         IF('U2'!$A$4="1ª", 'U2'!D8*'U2'!D$4, 0) +
         IF('U3'!$A$4="1ª", 'U3'!D8*'U3'!D$4, 0) +
         IF('U4'!$A$4="1ª", 'U4'!D8*'U4'!D$4, 0) +
         IF('U5'!$A$4="1ª", 'U5'!D8*'U5'!D$4, 0) +
         IF('U6'!$A$4="1ª", 'U6'!D8*'U6'!D$4, 0) +
         IF('U7'!$A$4="1ª", 'U7'!D8*'U7'!D$4, 0) +
         IF('U8'!$A$4="1ª", 'U8'!D8*'U8'!D$4, 0) +
         IF('U9'!$A$4="1ª", 'U9'!D8*'U9'!D$4, 0) +
         IF('U10'!$A$4="1ª", 'U10'!D8*'U10'!D$4, 0) +
         IF('U11'!$A$4="1ª", 'U11'!D8*'U11'!D$4, 0) +
         IF('U12'!$A$4="1ª", 'U12'!D8*'U12'!D$4, 0) +
         IF('U13'!$A$4="1ª", 'U13'!D8*'U13'!D$4, 0) +
         IF('U14'!$A$4="1ª", 'U14'!D8*'U14'!D$4, 0) +
         IF('U15'!$A$4="1ª", 'U15'!D8*'U15'!D$4, 0)
      )
      /$CB$12
   )
   /G$13,
"")</f>
        <v>0</v>
      </c>
      <c r="H22" s="122"/>
      <c r="I22" s="105">
        <f ca="1">IF(I$13&gt;0,
   (
      (
         IF('U1'!$A$4="1ª", 'U1'!E8*'U1'!E$4, 0) +
         IF('U2'!$A$4="1ª", 'U2'!E8*'U2'!E$4, 0) +
         IF('U3'!$A$4="1ª", 'U3'!E8*'U3'!E$4, 0) +
         IF('U4'!$A$4="1ª", 'U4'!E8*'U4'!E$4, 0) +
         IF('U5'!$A$4="1ª", 'U5'!E8*'U5'!E$4, 0) +
         IF('U6'!$A$4="1ª", 'U6'!E8*'U6'!E$4, 0) +
         IF('U7'!$A$4="1ª", 'U7'!E8*'U7'!E$4, 0) +
         IF('U8'!$A$4="1ª", 'U8'!E8*'U8'!E$4, 0) +
         IF('U9'!$A$4="1ª", 'U9'!E8*'U9'!E$4, 0) +
         IF('U10'!$A$4="1ª", 'U10'!E8*'U10'!E$4, 0) +
         IF('U11'!$A$4="1ª", 'U11'!E8*'U11'!E$4, 0) +
         IF('U12'!$A$4="1ª", 'U12'!E8*'U12'!E$4, 0) +
         IF('U13'!$A$4="1ª", 'U13'!E8*'U13'!E$4, 0) +
         IF('U14'!$A$4="1ª", 'U14'!E8*'U14'!E$4, 0) +
         IF('U15'!$A$4="1ª", 'U15'!E8*'U15'!E$4, 0)
      )
      /$CB$12
   )
   /I$13,
"")</f>
        <v>0</v>
      </c>
      <c r="J22" s="122"/>
      <c r="K22" s="105">
        <f ca="1">IF(K$13&gt;0,
   (
      (
         IF('U1'!$A$4="1ª", 'U1'!F8*'U1'!F$4, 0) +
         IF('U2'!$A$4="1ª", 'U2'!F8*'U2'!F$4, 0) +
         IF('U3'!$A$4="1ª", 'U3'!F8*'U3'!F$4, 0) +
         IF('U4'!$A$4="1ª", 'U4'!F8*'U4'!F$4, 0) +
         IF('U5'!$A$4="1ª", 'U5'!F8*'U5'!F$4, 0) +
         IF('U6'!$A$4="1ª", 'U6'!F8*'U6'!F$4, 0) +
         IF('U7'!$A$4="1ª", 'U7'!F8*'U7'!F$4, 0) +
         IF('U8'!$A$4="1ª", 'U8'!F8*'U8'!F$4, 0) +
         IF('U9'!$A$4="1ª", 'U9'!F8*'U9'!F$4, 0) +
         IF('U10'!$A$4="1ª", 'U10'!F8*'U10'!F$4, 0) +
         IF('U11'!$A$4="1ª", 'U11'!F8*'U11'!F$4, 0) +
         IF('U12'!$A$4="1ª", 'U12'!F8*'U12'!F$4, 0) +
         IF('U13'!$A$4="1ª", 'U13'!F8*'U13'!F$4, 0) +
         IF('U14'!$A$4="1ª", 'U14'!F8*'U14'!F$4, 0) +
         IF('U15'!$A$4="1ª", 'U15'!F8*'U15'!F$4, 0)
      )
      /$CB$12
   )
   /K$13,
"")</f>
        <v>0</v>
      </c>
      <c r="L22" s="122"/>
      <c r="M22" s="105" t="str">
        <f>IF(M$13&gt;0,
   (
      (
         IF('U1'!$A$4="1ª", 'U1'!G8*'U1'!G$4, 0) +
         IF('U2'!$A$4="1ª", 'U2'!G8*'U2'!G$4, 0) +
         IF('U3'!$A$4="1ª", 'U3'!G8*'U3'!G$4, 0) +
         IF('U4'!$A$4="1ª", 'U4'!G8*'U4'!G$4, 0) +
         IF('U5'!$A$4="1ª", 'U5'!G8*'U5'!G$4, 0) +
         IF('U6'!$A$4="1ª", 'U6'!G8*'U6'!G$4, 0) +
         IF('U7'!$A$4="1ª", 'U7'!G8*'U7'!G$4, 0) +
         IF('U8'!$A$4="1ª", 'U8'!G8*'U8'!G$4, 0) +
         IF('U9'!$A$4="1ª", 'U9'!G8*'U9'!G$4, 0) +
         IF('U10'!$A$4="1ª", 'U10'!G8*'U10'!G$4, 0) +
         IF('U11'!$A$4="1ª", 'U11'!G8*'U11'!G$4, 0) +
         IF('U12'!$A$4="1ª", 'U12'!G8*'U12'!G$4, 0) +
         IF('U13'!$A$4="1ª", 'U13'!G8*'U13'!G$4, 0) +
         IF('U14'!$A$4="1ª", 'U14'!G8*'U14'!G$4, 0) +
         IF('U15'!$A$4="1ª", 'U15'!G8*'U15'!G$4, 0)
      )
      /$CB$12
   )
   /M$13,
"")</f>
        <v/>
      </c>
      <c r="N22" s="122"/>
      <c r="O22" s="121">
        <f t="shared" ca="1" si="24"/>
        <v>0</v>
      </c>
      <c r="P22" s="105">
        <f ca="1">IF(P$13&gt;0,
   (
      (
         IF('U1'!$A$4="1ª", 'U1'!H8*'U1'!H$4, 0) +
         IF('U2'!$A$4="1ª", 'U2'!H8*'U2'!H$4, 0) +
         IF('U3'!$A$4="1ª", 'U3'!H8*'U3'!H$4, 0) +
         IF('U4'!$A$4="1ª", 'U4'!H8*'U4'!H$4, 0) +
         IF('U5'!$A$4="1ª", 'U5'!H8*'U5'!H$4, 0) +
         IF('U6'!$A$4="1ª", 'U6'!H8*'U6'!H$4, 0) +
         IF('U7'!$A$4="1ª", 'U7'!H8*'U7'!H$4, 0) +
         IF('U8'!$A$4="1ª", 'U8'!H8*'U8'!H$4, 0) +
         IF('U9'!$A$4="1ª", 'U9'!H8*'U9'!H$4, 0) +
         IF('U10'!$A$4="1ª", 'U10'!H8*'U10'!H$4, 0) +
         IF('U11'!$A$4="1ª", 'U11'!H8*'U11'!H$4, 0) +
         IF('U12'!$A$4="1ª", 'U12'!H8*'U12'!H$4, 0) +
         IF('U13'!$A$4="1ª", 'U13'!H8*'U13'!H$4, 0) +
         IF('U14'!$A$4="1ª", 'U14'!H8*'U14'!H$4, 0) +
         IF('U15'!$A$4="1ª", 'U15'!H8*'U15'!H$4, 0)
      )
      /$CB$12
   )
   /P$13,
"")</f>
        <v>0</v>
      </c>
      <c r="Q22" s="122"/>
      <c r="R22" s="105">
        <f ca="1">IF(R$13&gt;0,
   (
      (
         IF('U1'!$A$4="1ª", 'U1'!I8*'U1'!I$4, 0) +
         IF('U2'!$A$4="1ª", 'U2'!I8*'U2'!I$4, 0) +
         IF('U3'!$A$4="1ª", 'U3'!I8*'U3'!I$4, 0) +
         IF('U4'!$A$4="1ª", 'U4'!I8*'U4'!I$4, 0) +
         IF('U5'!$A$4="1ª", 'U5'!I8*'U5'!I$4, 0) +
         IF('U6'!$A$4="1ª", 'U6'!I8*'U6'!I$4, 0) +
         IF('U7'!$A$4="1ª", 'U7'!I8*'U7'!I$4, 0) +
         IF('U8'!$A$4="1ª", 'U8'!I8*'U8'!I$4, 0) +
         IF('U9'!$A$4="1ª", 'U9'!I8*'U9'!I$4, 0) +
         IF('U10'!$A$4="1ª", 'U10'!I8*'U10'!I$4, 0) +
         IF('U11'!$A$4="1ª", 'U11'!I8*'U11'!I$4, 0) +
         IF('U12'!$A$4="1ª", 'U12'!I8*'U12'!I$4, 0) +
         IF('U13'!$A$4="1ª", 'U13'!I8*'U13'!I$4, 0) +
         IF('U14'!$A$4="1ª", 'U14'!I8*'U14'!I$4, 0) +
         IF('U15'!$A$4="1ª", 'U15'!I8*'U15'!I$4, 0)
      )
      /$CB$12
   )
   /R$13,
"")</f>
        <v>0</v>
      </c>
      <c r="S22" s="122"/>
      <c r="T22" s="105">
        <f ca="1">IF(T$13&gt;0,
(
(
IF('U1'!$A$4="1ª", 'U1'!J8*'U1'!J$4, 0) +
IF('U2'!$A$4="1ª", 'U2'!J8*'U2'!J$4, 0) +
IF('U3'!$A$4="1ª", 'U3'!J8*'U3'!J$4, 0) +
IF('U4'!$A$4="1ª", 'U4'!J8*'U4'!J$4, 0) +
IF('U5'!$A$4="1ª", 'U5'!J8*'U5'!J$4, 0) +
IF('U6'!$A$4="1ª", 'U6'!J8*'U6'!J$4, 0) +
IF('U7'!$A$4="1ª", 'U7'!J8*'U7'!J$4, 0) +
IF('U8'!$A$4="1ª", 'U8'!J8*'U8'!J$4, 0) +
IF('U9'!$A$4="1ª", 'U9'!J8*'U9'!J$4, 0) +
IF('U10'!$A$4="1ª", 'U10'!J8*'U10'!J$4, 0) +
IF('U11'!$A$4="1ª", 'U11'!J8*'U11'!J$4, 0) +
IF('U12'!$A$4="1ª", 'U12'!J8*'U12'!J$4, 0) +
IF('U13'!$A$4="1ª", 'U13'!J8*'U13'!J$4, 0) +
IF('U14'!$A$4="1ª", 'U14'!J8*'U14'!J$4, 0) +
IF('U15'!$A$4="1ª", 'U15'!J8*'U15'!J$4, 0)
)
      /$CB$12
   )
   /T$13,
"")</f>
        <v>0</v>
      </c>
      <c r="U22" s="122"/>
      <c r="V22" s="105">
        <f ca="1">IF(V$13&gt;0,
(
(
IF('U1'!$A$4="1ª", 'U1'!K8*'U1'!K$4, 0) +
IF('U2'!$A$4="1ª", 'U2'!K8*'U2'!K$4, 0) +
IF('U3'!$A$4="1ª", 'U3'!K8*'U3'!K$4, 0) +
IF('U4'!$A$4="1ª", 'U4'!K8*'U4'!K$4, 0) +
IF('U5'!$A$4="1ª", 'U5'!K8*'U5'!K$4, 0) +
IF('U6'!$A$4="1ª", 'U6'!K8*'U6'!K$4, 0) +
IF('U7'!$A$4="1ª", 'U7'!K8*'U7'!K$4, 0) +
IF('U8'!$A$4="1ª", 'U8'!K8*'U8'!K$4, 0) +
IF('U9'!$A$4="1ª", 'U9'!K8*'U9'!K$4, 0) +
IF('U10'!$A$4="1ª", 'U10'!K8*'U10'!K$4, 0) +
IF('U11'!$A$4="1ª", 'U11'!K8*'U11'!K$4, 0) +
IF('U12'!$A$4="1ª", 'U12'!K8*'U12'!K$4, 0) +
IF('U13'!$A$4="1ª", 'U13'!K8*'U13'!K$4, 0) +
IF('U14'!$A$4="1ª", 'U14'!K8*'U14'!K$4, 0) +
IF('U15'!$A$4="1ª", 'U15'!K8*'U15'!K$4, 0)
)
      /$CB$12
   )
   /V$13,
"")</f>
        <v>0</v>
      </c>
      <c r="W22" s="122"/>
      <c r="X22" s="105" t="str">
        <f>IF(X$13&gt;0,
(
(
IF('U1'!$A$4="1ª", 'U1'!L8*'U1'!L$4, 0) +
IF('U2'!$A$4="1ª", 'U2'!L8*'U2'!L$4, 0) +
IF('U3'!$A$4="1ª", 'U3'!L8*'U3'!L$4, 0) +
IF('U4'!$A$4="1ª", 'U4'!L8*'U4'!L$4, 0) +
IF('U5'!$A$4="1ª", 'U5'!L8*'U5'!L$4, 0) +
IF('U6'!$A$4="1ª", 'U6'!L8*'U6'!L$4, 0) +
IF('U7'!$A$4="1ª", 'U7'!L8*'U7'!L$4, 0) +
IF('U8'!$A$4="1ª", 'U8'!L8*'U8'!L$4, 0) +
IF('U9'!$A$4="1ª", 'U9'!L8*'U9'!L$4, 0) +
IF('U10'!$A$4="1ª", 'U10'!L8*'U10'!L$4, 0) +
IF('U11'!$A$4="1ª", 'U11'!L8*'U11'!L$4, 0) +
IF('U12'!$A$4="1ª", 'U12'!L8*'U12'!L$4, 0) +
IF('U13'!$A$4="1ª", 'U13'!L8*'U13'!L$4, 0) +
IF('U14'!$A$4="1ª", 'U14'!L8*'U14'!L$4, 0) +
IF('U15'!$A$4="1ª", 'U15'!L8*'U15'!L$4, 0)
)
      /$CB$12
   )
   /X$13,
"")</f>
        <v/>
      </c>
      <c r="Y22" s="122"/>
      <c r="Z22" s="105" t="str">
        <f>IF(Z$13&gt;0,
(
(
IF('U1'!$A$4="1ª", 'U1'!M8*'U1'!M$4, 0) +
IF('U2'!$A$4="1ª", 'U2'!M8*'U2'!M$4, 0) +
IF('U3'!$A$4="1ª", 'U3'!M8*'U3'!M$4, 0) +
IF('U4'!$A$4="1ª", 'U4'!M8*'U4'!M$4, 0) +
IF('U5'!$A$4="1ª", 'U5'!M8*'U5'!M$4, 0) +
IF('U6'!$A$4="1ª", 'U6'!M8*'U6'!M$4, 0) +
IF('U7'!$A$4="1ª", 'U7'!M8*'U7'!M$4, 0) +
IF('U8'!$A$4="1ª", 'U8'!M8*'U8'!M$4, 0) +
IF('U9'!$A$4="1ª", 'U9'!M8*'U9'!M$4, 0) +
IF('U10'!$A$4="1ª", 'U10'!M8*'U10'!M$4, 0) +
IF('U11'!$A$4="1ª", 'U11'!M8*'U11'!M$4, 0) +
IF('U12'!$A$4="1ª", 'U12'!M8*'U12'!M$4, 0) +
IF('U13'!$A$4="1ª", 'U13'!M8*'U13'!M$4, 0) +
IF('U14'!$A$4="1ª", 'U14'!M8*'U14'!M$4, 0) +
IF('U15'!$A$4="1ª", 'U15'!M8*'U15'!M$4, 0)
)
      /$CB$12
   )
   /Z$13,
"")</f>
        <v/>
      </c>
      <c r="AA22" s="122"/>
      <c r="AB22" s="121">
        <f t="shared" ca="1" si="25"/>
        <v>0</v>
      </c>
      <c r="AC22" s="105" t="str">
        <f>IF(AC$13&gt;0,
(
(
IF('U1'!$A$4="1ª", 'U1'!N8*'U1'!N$4, 0) +
IF('U2'!$A$4="1ª", 'U2'!N8*'U2'!N$4, 0) +
IF('U3'!$A$4="1ª", 'U3'!N8*'U3'!N$4, 0) +
IF('U4'!$A$4="1ª", 'U4'!N8*'U4'!N$4, 0) +
IF('U5'!$A$4="1ª", 'U5'!N8*'U5'!N$4, 0) +
IF('U6'!$A$4="1ª", 'U6'!N8*'U6'!N$4, 0) +
IF('U7'!$A$4="1ª", 'U7'!N8*'U7'!N$4, 0) +
IF('U8'!$A$4="1ª", 'U8'!N8*'U8'!N$4, 0) +
IF('U9'!$A$4="1ª", 'U9'!N8*'U9'!N$4, 0) +
IF('U10'!$A$4="1ª", 'U10'!N8*'U10'!N$4, 0) +
IF('U11'!$A$4="1ª", 'U11'!N8*'U11'!N$4, 0) +
IF('U12'!$A$4="1ª", 'U12'!N8*'U12'!N$4, 0) +
IF('U13'!$A$4="1ª", 'U13'!N8*'U13'!N$4, 0) +
IF('U14'!$A$4="1ª", 'U14'!N8*'U14'!N$4, 0) +
IF('U15'!$A$4="1ª", 'U15'!N8*'U15'!N$4, 0)
)
      /$CB$12
   )
   /AC$13,
"")</f>
        <v/>
      </c>
      <c r="AD22" s="122"/>
      <c r="AE22" s="105" t="str">
        <f>IF(AE$13&gt;0,
(
(
IF('U1'!$A$4="1ª", 'U1'!O8*'U1'!O$4, 0)+
IF('U2'!$A$4="1ª", 'U2'!O8*'U2'!O$4, 0)+
IF('U3'!$A$4="1ª", 'U3'!O8*'U3'!O$4, 0)+
IF('U4'!$A$4="1ª", 'U4'!O8*'U4'!O$4, 0)+
IF('U5'!$A$4="1ª", 'U5'!O8*'U5'!O$4, 0)+
IF('U6'!$A$4="1ª", 'U6'!O8*'U6'!O$4, 0)+
IF('U7'!$A$4="1ª", 'U7'!O8*'U7'!O$4, 0)+
IF('U8'!$A$4="1ª", 'U8'!O8*'U8'!O$4, 0)+
IF('U9'!$A$4="1ª", 'U9'!O8*'U9'!O$4, 0)+
IF('U10'!$A$4="1ª", 'U10'!O8*'U10'!O$4, 0)+
IF('U11'!$A$4="1ª", 'U11'!O8*'U11'!O$4, 0)+
IF('U12'!$A$4="1ª", 'U12'!O8*'U12'!O$4, 0)+
IF('U13'!$A$4="1ª", 'U13'!O8*'U13'!O$4, 0)+
IF('U14'!$A$4="1ª", 'U14'!O8*'U14'!O$4, 0)+
IF('U15'!$A$4="1ª", 'U15'!O8*'U15'!O$4, 0)
)
      /$CB$12
   )
   /AE$13,
"")</f>
        <v/>
      </c>
      <c r="AF22" s="122"/>
      <c r="AG22" s="105" t="str">
        <f>IF(AG$13&gt;0,
(
(
IF('U1'!$A$4="1ª", 'U1'!P8*'U1'!P$4, 0)+
IF('U2'!$A$4="1ª", 'U2'!P8*'U2'!P$4, 0)+
IF('U3'!$A$4="1ª", 'U3'!P8*'U3'!P$4, 0)+
IF('U4'!$A$4="1ª", 'U4'!P8*'U4'!P$4, 0)+
IF('U5'!$A$4="1ª", 'U5'!P8*'U5'!P$4, 0)+
IF('U6'!$A$4="1ª", 'U6'!P8*'U6'!P$4, 0)+
IF('U7'!$A$4="1ª", 'U7'!P8*'U7'!P$4, 0)+
IF('U8'!$A$4="1ª", 'U8'!P8*'U8'!P$4, 0)+
IF('U9'!$A$4="1ª", 'U9'!P8*'U9'!P$4, 0)+
IF('U10'!$A$4="1ª", 'U10'!P8*'U10'!P$4, 0)+
IF('U11'!$A$4="1ª", 'U11'!P8*'U11'!P$4, 0)+
IF('U12'!$A$4="1ª", 'U12'!P8*'U12'!P$4, 0)+
IF('U13'!$A$4="1ª", 'U13'!P8*'U13'!P$4, 0)+
IF('U14'!$A$4="1ª", 'U14'!P8*'U14'!P$4, 0)+
IF('U15'!$A$4="1ª", 'U15'!P8*'U15'!P$4, 0)
)
      /$CB$12
   )
   /AG$13,
"")</f>
        <v/>
      </c>
      <c r="AH22" s="122"/>
      <c r="AI22" s="105">
        <f ca="1">IF(AI$13&gt;0,
(
(
IF('U1'!$A$4="1ª", 'U1'!Q8*'U1'!Q$4, 0)+
IF('U2'!$A$4="1ª", 'U2'!Q8*'U2'!Q$4, 0)+
IF('U3'!$A$4="1ª", 'U3'!Q8*'U3'!Q$4, 0)+
IF('U4'!$A$4="1ª", 'U4'!Q8*'U4'!Q$4, 0)+
IF('U5'!$A$4="1ª", 'U5'!Q8*'U5'!Q$4, 0)+
IF('U6'!$A$4="1ª", 'U6'!Q8*'U6'!Q$4, 0)+
IF('U7'!$A$4="1ª", 'U7'!Q8*'U7'!Q$4, 0)+
IF('U8'!$A$4="1ª", 'U8'!Q8*'U8'!Q$4, 0)+
IF('U9'!$A$4="1ª", 'U9'!Q8*'U9'!Q$4, 0)+
IF('U10'!$A$4="1ª", 'U10'!Q8*'U10'!Q$4, 0)+
IF('U11'!$A$4="1ª", 'U11'!Q8*'U11'!Q$4, 0)+
IF('U12'!$A$4="1ª", 'U12'!Q8*'U12'!Q$4, 0)+
IF('U13'!$A$4="1ª", 'U13'!Q8*'U13'!Q$4, 0)+
IF('U14'!$A$4="1ª", 'U14'!Q8*'U14'!Q$4, 0)+
IF('U15'!$A$4="1ª", 'U15'!Q8*'U15'!Q$4, 0)
)
      /$CB$12
   )
   /AI$13,
"")</f>
        <v>0</v>
      </c>
      <c r="AJ22" s="122"/>
      <c r="AK22" s="105">
        <f ca="1">IF(AK$13&gt;0,
(
(
IF('U1'!$A$4="1ª", 'U1'!R8*'U1'!R$4, 0)+
IF('U2'!$A$4="1ª", 'U2'!R8*'U2'!R$4, 0)+
IF('U3'!$A$4="1ª", 'U3'!R8*'U3'!R$4, 0)+
IF('U4'!$A$4="1ª", 'U4'!R8*'U4'!R$4, 0)+
IF('U5'!$A$4="1ª", 'U5'!R8*'U5'!R$4, 0)+
IF('U6'!$A$4="1ª", 'U6'!R8*'U6'!R$4, 0)+
IF('U7'!$A$4="1ª", 'U7'!R8*'U7'!R$4, 0)+
IF('U8'!$A$4="1ª", 'U8'!R8*'U8'!R$4, 0)+
IF('U9'!$A$4="1ª", 'U9'!R8*'U9'!R$4, 0)+
IF('U10'!$A$4="1ª", 'U10'!R8*'U10'!R$4, 0)+
IF('U11'!$A$4="1ª", 'U11'!R8*'U11'!R$4, 0)+
IF('U12'!$A$4="1ª", 'U12'!R8*'U12'!R$4, 0)+
IF('U13'!$A$4="1ª", 'U13'!R8*'U13'!R$4, 0)+
IF('U14'!$A$4="1ª", 'U14'!R8*'U14'!R$4, 0)+
IF('U15'!$A$4="1ª", 'U15'!R8*'U15'!R$4, 0)
)
      /$CB$12
   )
   /AK$13,
"")</f>
        <v>0</v>
      </c>
      <c r="AL22" s="122"/>
      <c r="AM22" s="105" t="str">
        <f>IF(AM$13&gt;0,
(
(
IF('U1'!$A$4="1ª", 'U1'!S8*'U1'!S$4, 0)+
IF('U2'!$A$4="1ª", 'U2'!S8*'U2'!S$4, 0)+
IF('U3'!$A$4="1ª", 'U3'!S8*'U3'!S$4, 0)+
IF('U4'!$A$4="1ª", 'U4'!S8*'U4'!S$4, 0)+
IF('U5'!$A$4="1ª", 'U5'!S8*'U5'!S$4, 0)+
IF('U6'!$A$4="1ª", 'U6'!S8*'U6'!S$4, 0)+
IF('U7'!$A$4="1ª", 'U7'!S8*'U7'!S$4, 0)+
IF('U8'!$A$4="1ª", 'U8'!S8*'U8'!S$4, 0)+
IF('U9'!$A$4="1ª", 'U9'!S8*'U9'!S$4, 0)+
IF('U10'!$A$4="1ª", 'U10'!S8*'U10'!S$4, 0)+
IF('U11'!$A$4="1ª", 'U11'!S8*'U11'!S$4, 0)+
IF('U12'!$A$4="1ª", 'U12'!S8*'U12'!S$4, 0)+
IF('U13'!$A$4="1ª", 'U13'!S8*'U13'!S$4, 0)+
IF('U14'!$A$4="1ª", 'U14'!S8*'U14'!S$4, 0)+
IF('U15'!$A$4="1ª", 'U15'!S8*'U15'!S$4, 0)
)
      /$CB$12
   )
   /AM$13,
"")</f>
        <v/>
      </c>
      <c r="AN22" s="122"/>
      <c r="AO22" s="121">
        <f t="shared" ca="1" si="26"/>
        <v>0</v>
      </c>
      <c r="AP22" s="105">
        <f ca="1">IF(AP$13&gt;0,
   (
      (
         IF('U1'!$A$4="1ª", 'U1'!T8*'U1'!T$4, 0) +
         IF('U2'!$A$4="1ª", 'U2'!T8*'U2'!T$4, 0) +
         IF('U3'!$A$4="1ª", 'U3'!T8*'U3'!T$4, 0) +
         IF('U4'!$A$4="1ª", 'U4'!T8*'U4'!T$4, 0) +
         IF('U5'!$A$4="1ª", 'U5'!T8*'U5'!T$4, 0) +
         IF('U6'!$A$4="1ª", 'U6'!T8*'U6'!T$4, 0) +
         IF('U7'!$A$4="1ª", 'U7'!T8*'U7'!T$4, 0) +
         IF('U8'!$A$4="1ª", 'U8'!T8*'U8'!T$4, 0) +
         IF('U9'!$A$4="1ª", 'U9'!T8*'U9'!T$4, 0) +
         IF('U10'!$A$4="1ª", 'U10'!T8*'U10'!T$4, 0) +
         IF('U11'!$A$4="1ª", 'U11'!T8*'U11'!T$4, 0) +
         IF('U12'!$A$4="1ª", 'U12'!T8*'U12'!T$4, 0) +
         IF('U13'!$A$4="1ª", 'U13'!T8*'U13'!T$4, 0) +
         IF('U14'!$A$4="1ª", 'U14'!T8*'U14'!T$4, 0) +
         IF('U15'!$A$4="1ª", 'U15'!T8*'U15'!T$4, 0)
      )
      /$CB$12
   ) / AP$13,
"")</f>
        <v>0</v>
      </c>
      <c r="AQ22" s="122"/>
      <c r="AR22" s="105">
        <f ca="1">IF(AR$13&gt;0,
(
(
IF('U1'!$A$4="1ª", 'U1'!U8*'U1'!U$4, 0)+
IF('U2'!$A$4="1ª", 'U2'!U8*'U2'!U$4, 0)+
IF('U3'!$A$4="1ª", 'U3'!U8*'U3'!U$4, 0)+
IF('U4'!$A$4="1ª", 'U4'!U8*'U4'!U$4, 0)+
IF('U5'!$A$4="1ª", 'U5'!U8*'U5'!U$4, 0)+
IF('U6'!$A$4="1ª", 'U6'!U8*'U6'!U$4, 0)+
IF('U7'!$A$4="1ª", 'U7'!U8*'U7'!U$4, 0)+
IF('U8'!$A$4="1ª", 'U8'!U8*'U8'!U$4, 0)+
IF('U9'!$A$4="1ª", 'U9'!U8*'U9'!U$4, 0)+
IF('U10'!$A$4="1ª", 'U10'!U8*'U10'!U$4, 0)+
IF('U11'!$A$4="1ª", 'U11'!U8*'U11'!U$4, 0)+
IF('U12'!$A$4="1ª", 'U12'!U8*'U12'!U$4, 0)+
IF('U13'!$A$4="1ª", 'U13'!U8*'U13'!U$4, 0)+
IF('U14'!$A$4="1ª", 'U14'!U8*'U14'!U$4, 0)+
IF('U15'!$A$4="1ª", 'U15'!U8*'U15'!U$4, 0)
)
      /$CB$12
   )
   /AR$13,
"")</f>
        <v>0</v>
      </c>
      <c r="AS22" s="122"/>
      <c r="AT22" s="105" t="str">
        <f>IF(AT$13&gt;0,
(
(
IF('U1'!$A$4="1ª", 'U1'!V8*'U1'!V$4, 0)+
IF('U2'!$A$4="1ª", 'U2'!V8*'U2'!V$4, 0)+
IF('U3'!$A$4="1ª", 'U3'!V8*'U3'!V$4, 0)+
IF('U4'!$A$4="1ª", 'U4'!V8*'U4'!V$4, 0)+
IF('U5'!$A$4="1ª", 'U5'!V8*'U5'!V$4, 0)+
IF('U6'!$A$4="1ª", 'U6'!V8*'U6'!V$4, 0)+
IF('U7'!$A$4="1ª", 'U7'!V8*'U7'!V$4, 0)+
IF('U8'!$A$4="1ª", 'U8'!V8*'U8'!V$4, 0)+
IF('U9'!$A$4="1ª", 'U9'!V8*'U9'!V$4, 0)+
IF('U10'!$A$4="1ª", 'U10'!V8*'U10'!V$4, 0)+
IF('U11'!$A$4="1ª", 'U11'!V8*'U11'!V$4, 0)+
IF('U12'!$A$4="1ª", 'U12'!V8*'U12'!V$4, 0)+
IF('U13'!$A$4="1ª", 'U13'!V8*'U13'!V$4, 0)+
IF('U14'!$A$4="1ª", 'U14'!V8*'U14'!V$4, 0)+
IF('U15'!$A$4="1ª", 'U15'!V8*'U15'!V$4, 0)
)
      /$CB$12
   )
   /AT$13,
"")</f>
        <v/>
      </c>
      <c r="AU22" s="122"/>
      <c r="AV22" s="105">
        <f ca="1">IF(AV$13&gt;0,
(
(
IF('U1'!$A$4="1ª", 'U1'!W8*'U1'!W$4, 0)+
IF('U2'!$A$4="1ª", 'U2'!W8*'U2'!W$4, 0)+
IF('U3'!$A$4="1ª", 'U3'!W8*'U3'!W$4, 0)+
IF('U4'!$A$4="1ª", 'U4'!W8*'U4'!W$4, 0)+
IF('U5'!$A$4="1ª", 'U5'!W8*'U5'!W$4, 0)+
IF('U6'!$A$4="1ª", 'U6'!W8*'U6'!W$4, 0)+
IF('U7'!$A$4="1ª", 'U7'!W8*'U7'!W$4, 0)+
IF('U8'!$A$4="1ª", 'U8'!W8*'U8'!W$4, 0)+
IF('U9'!$A$4="1ª", 'U9'!W8*'U9'!W$4, 0)+
IF('U10'!$A$4="1ª", 'U10'!W8*'U10'!W$4, 0)+
IF('U11'!$A$4="1ª", 'U11'!W8*'U11'!W$4, 0)+
IF('U12'!$A$4="1ª", 'U12'!W8*'U12'!W$4, 0)+
IF('U13'!$A$4="1ª", 'U13'!W8*'U13'!W$4, 0)+
IF('U14'!$A$4="1ª", 'U14'!W8*'U14'!W$4, 0)+
IF('U15'!$A$4="1ª", 'U15'!W8*'U15'!W$4, 0)
)
      /$CB$12
   )
   /AV$13,
"")</f>
        <v>0</v>
      </c>
      <c r="AW22" s="122"/>
      <c r="AX22" s="105" t="str">
        <f>IF(AX$13&gt;0,
(
(
IF('U1'!$A$4="1ª", 'U1'!X8*'U1'!X$4, 0)+
IF('U2'!$A$4="1ª", 'U2'!X8*'U2'!X$4, 0)+
IF('U3'!$A$4="1ª", 'U3'!X8*'U3'!X$4, 0)+
IF('U4'!$A$4="1ª", 'U4'!X8*'U4'!X$4, 0)+
IF('U5'!$A$4="1ª", 'U5'!X8*'U5'!X$4, 0)+
IF('U6'!$A$4="1ª", 'U6'!X8*'U6'!X$4, 0)+
IF('U7'!$A$4="1ª", 'U7'!X8*'U7'!X$4, 0)+
IF('U8'!$A$4="1ª", 'U8'!X8*'U8'!X$4, 0)+
IF('U9'!$A$4="1ª", 'U9'!X8*'U9'!X$4, 0)+
IF('U10'!$A$4="1ª", 'U10'!X8*'U10'!X$4, 0)+
IF('U11'!$A$4="1ª", 'U11'!X8*'U11'!X$4, 0)+
IF('U12'!$A$4="1ª", 'U12'!X8*'U12'!X$4, 0)+
IF('U13'!$A$4="1ª", 'U13'!X8*'U13'!X$4, 0)+
IF('U14'!$A$4="1ª", 'U14'!X8*'U14'!X$4, 0)+
IF('U15'!$A$4="1ª", 'U15'!X8*'U15'!X$4, 0)
)
      /$CB$12
   )
   /AX$13,
"")</f>
        <v/>
      </c>
      <c r="AY22" s="122"/>
      <c r="AZ22" s="105" t="str">
        <f>IF(AZ$13&gt;0,
(
(
IF('U1'!$A$4="1ª", 'U1'!Y8*'U1'!Y$4, 0)+
IF('U2'!$A$4="1ª", 'U2'!Y8*'U2'!Y$4, 0)+
IF('U3'!$A$4="1ª", 'U3'!Y8*'U3'!Y$4, 0)+
IF('U4'!$A$4="1ª", 'U4'!Y8*'U4'!Y$4, 0)+
IF('U5'!$A$4="1ª", 'U5'!Y8*'U5'!Y$4, 0)+
IF('U6'!$A$4="1ª", 'U6'!Y8*'U6'!Y$4, 0)+
IF('U7'!$A$4="1ª", 'U7'!Y8*'U7'!Y$4, 0)+
IF('U8'!$A$4="1ª", 'U8'!Y8*'U8'!Y$4, 0)+
IF('U9'!$A$4="1ª", 'U9'!Y8*'U9'!Y$4, 0)+
IF('U10'!$A$4="1ª", 'U10'!Y8*'U10'!Y$4, 0)+
IF('U11'!$A$4="1ª", 'U11'!Y8*'U11'!Y$4, 0)+
IF('U12'!$A$4="1ª", 'U12'!Y8*'U12'!Y$4, 0)+
IF('U13'!$A$4="1ª", 'U13'!Y8*'U13'!Y$4, 0)+
IF('U14'!$A$4="1ª", 'U14'!Y8*'U14'!Y$4, 0)+
IF('U15'!$A$4="1ª", 'U15'!Y8*'U15'!Y$4, 0)
)
      /$CB$12
   )
   /AZ$13,
"")</f>
        <v/>
      </c>
      <c r="BA22" s="122"/>
      <c r="BB22" s="121">
        <f t="shared" ca="1" si="27"/>
        <v>0</v>
      </c>
      <c r="BC22" s="105" t="str">
        <f>IF(BC$13&gt;0,
(
(
IF('U1'!$A$4="1ª", 'U1'!Z8*'U1'!Z$4, 0)+
IF('U2'!$A$4="1ª", 'U2'!Z8*'U2'!Z$4, 0)+
IF('U3'!$A$4="1ª", 'U3'!Z8*'U3'!Z$4, 0)+
IF('U4'!$A$4="1ª", 'U4'!Z8*'U4'!Z$4, 0)+
IF('U5'!$A$4="1ª", 'U5'!Z8*'U5'!Z$4, 0)+
IF('U6'!$A$4="1ª", 'U6'!Z8*'U6'!Z$4, 0)+
IF('U7'!$A$4="1ª", 'U7'!Z8*'U7'!Z$4, 0)+
IF('U8'!$A$4="1ª", 'U8'!Z8*'U8'!Z$4, 0)+
IF('U9'!$A$4="1ª", 'U9'!Z8*'U9'!Z$4, 0)+
IF('U10'!$A$4="1ª", 'U10'!Z8*'U10'!Z$4, 0)+
IF('U11'!$A$4="1ª", 'U11'!Z8*'U11'!Z$4, 0)+
IF('U12'!$A$4="1ª", 'U12'!Z8*'U12'!Z$4, 0)+
IF('U13'!$A$4="1ª", 'U13'!Z8*'U13'!Z$4, 0)+
IF('U14'!$A$4="1ª", 'U14'!Z8*'U14'!Z$4, 0)+
IF('U15'!$A$4="1ª", 'U15'!Z8*'U15'!Z$4, 0)
)
      /$CB$12
   )
   /BC$13,
"")</f>
        <v/>
      </c>
      <c r="BD22" s="122"/>
      <c r="BE22" s="105" t="str">
        <f>IF(BE$13&gt;0,
(
(
IF('U1'!$A$4="1ª", 'U1'!AA8*'U1'!AA$4, 0)+
IF('U2'!$A$4="1ª", 'U2'!AA8*'U2'!AA$4, 0)+
IF('U3'!$A$4="1ª", 'U3'!AA8*'U3'!AA$4, 0)+
IF('U4'!$A$4="1ª", 'U4'!AA8*'U4'!AA$4, 0)+
IF('U5'!$A$4="1ª", 'U5'!AA8*'U5'!AA$4, 0)+
IF('U6'!$A$4="1ª", 'U6'!AA8*'U6'!AA$4, 0)+
IF('U7'!$A$4="1ª", 'U7'!AA8*'U7'!AA$4, 0)+
IF('U8'!$A$4="1ª", 'U8'!AA8*'U8'!AA$4, 0)+
IF('U9'!$A$4="1ª", 'U9'!AA8*'U9'!AA$4, 0)+
IF('U10'!$A$4="1ª", 'U10'!AA8*'U10'!AA$4, 0)+
IF('U11'!$A$4="1ª", 'U11'!AA8*'U11'!AA$4, 0)+
IF('U12'!$A$4="1ª", 'U12'!AA8*'U12'!AA$4, 0)+
IF('U13'!$A$4="1ª", 'U13'!AA8*'U13'!AA$4, 0)+
IF('U14'!$A$4="1ª", 'U14'!AA8*'U14'!AA$4, 0)+
IF('U15'!$A$4="1ª", 'U15'!AA8*'U15'!AA$4, 0)
)
      /$CB$12
   )
   /BE$13,
"")</f>
        <v/>
      </c>
      <c r="BF22" s="122"/>
      <c r="BG22" s="105" t="str">
        <f>IF(BG$13&gt;0,
(
(
IF('U1'!$A$4="1ª", 'U1'!AB8*'U1'!AB$4, 0)+
IF('U2'!$A$4="1ª", 'U2'!AB8*'U2'!AB$4, 0)+
IF('U3'!$A$4="1ª", 'U3'!AB8*'U3'!AB$4, 0)+
IF('U4'!$A$4="1ª", 'U4'!AB8*'U4'!AB$4, 0)+
IF('U5'!$A$4="1ª", 'U5'!AB8*'U5'!AB$4, 0)+
IF('U6'!$A$4="1ª", 'U6'!AB8*'U6'!AB$4, 0)+
IF('U7'!$A$4="1ª", 'U7'!AB8*'U7'!AB$4, 0)+
IF('U8'!$A$4="1ª", 'U8'!AB8*'U8'!AB$4, 0)+
IF('U9'!$A$4="1ª", 'U9'!AB8*'U9'!AB$4, 0)+
IF('U10'!$A$4="1ª", 'U10'!AB8*'U10'!AB$4, 0)+
IF('U11'!$A$4="1ª", 'U11'!AB8*'U11'!AB$4, 0)+
IF('U12'!$A$4="1ª", 'U12'!AB8*'U12'!AB$4, 0)+
IF('U13'!$A$4="1ª", 'U13'!AB8*'U13'!AB$4, 0)+
IF('U14'!$A$4="1ª", 'U14'!AB8*'U14'!AB$4, 0)+
IF('U15'!$A$4="1ª", 'U15'!AB8*'U15'!AB$4, 0)
)
      /$CB$12
   )
   /BG$13,
"")</f>
        <v/>
      </c>
      <c r="BH22" s="122"/>
      <c r="BI22" s="105">
        <f ca="1">IF(BI$13&gt;0,
(
(
IF('U1'!$A$4="1ª", 'U1'!AC8*'U1'!AC$4, 0)+
IF('U2'!$A$4="1ª", 'U2'!AC8*'U2'!AC$4, 0)+
IF('U3'!$A$4="1ª", 'U3'!AC8*'U3'!AC$4, 0)+
IF('U4'!$A$4="1ª", 'U4'!AC8*'U4'!AC$4, 0)+
IF('U5'!$A$4="1ª", 'U5'!AC8*'U5'!AC$4, 0)+
IF('U6'!$A$4="1ª", 'U6'!AC8*'U6'!AC$4, 0)+
IF('U7'!$A$4="1ª", 'U7'!AC8*'U7'!AC$4, 0)+
IF('U8'!$A$4="1ª", 'U8'!AC8*'U8'!AC$4, 0)+
IF('U9'!$A$4="1ª", 'U9'!AC8*'U9'!AC$4, 0)+
IF('U10'!$A$4="1ª", 'U10'!AC8*'U10'!AC$4, 0)+
IF('U11'!$A$4="1ª", 'U11'!AC8*'U11'!AC$4, 0)+
IF('U12'!$A$4="1ª", 'U12'!AC8*'U12'!AC$4, 0)+
IF('U13'!$A$4="1ª", 'U13'!AC8*'U13'!AC$4, 0)+
IF('U14'!$A$4="1ª", 'U14'!AC8*'U14'!AC$4, 0)+
IF('U15'!$A$4="1ª", 'U15'!AC8*'U15'!AC$4, 0)
)
      /$CB$12
   )
   /BI$13,
"")</f>
        <v>0</v>
      </c>
      <c r="BJ22" s="122"/>
      <c r="BK22" s="105" t="str">
        <f>IF(BK$13&gt;0,
(
(
IF('U1'!$A$4="1ª", 'U1'!AD8*'U1'!AD$4, 0)+
IF('U2'!$A$4="1ª", 'U2'!AD8*'U2'!AD$4, 0)+
IF('U3'!$A$4="1ª", 'U3'!AD8*'U3'!AD$4, 0)+
IF('U4'!$A$4="1ª", 'U4'!AD8*'U4'!AD$4, 0)+
IF('U5'!$A$4="1ª", 'U5'!AD8*'U5'!AD$4, 0)+
IF('U6'!$A$4="1ª", 'U6'!AD8*'U6'!AD$4, 0)+
IF('U7'!$A$4="1ª", 'U7'!AD8*'U7'!AD$4, 0)+
IF('U8'!$A$4="1ª", 'U8'!AD8*'U8'!AD$4, 0)+
IF('U9'!$A$4="1ª", 'U9'!AD8*'U9'!AD$4, 0)+
IF('U10'!$A$4="1ª", 'U10'!AD8*'U10'!AD$4, 0)+
IF('U11'!$A$4="1ª", 'U11'!AD8*'U11'!AD$4, 0)+
IF('U12'!$A$4="1ª", 'U12'!AD8*'U12'!AD$4, 0)+
IF('U13'!$A$4="1ª", 'U13'!AD8*'U13'!AD$4, 0)+
IF('U14'!$A$4="1ª", 'U14'!AD8*'U14'!AD$4, 0)+
IF('U15'!$A$4="1ª", 'U15'!AD8*'U15'!AD$4, 0)
)
      /$CB$12
   )
   /BK$13,
"")</f>
        <v/>
      </c>
      <c r="BL22" s="122"/>
      <c r="BM22" s="105" t="str">
        <f>IF(BM$13&gt;0,
(
(
IF('U1'!$A$4="1ª", 'U1'!AE8*'U1'!AE$4, 0)+
IF('U2'!$A$4="1ª", 'U2'!AE8*'U2'!AE$4, 0)+
IF('U3'!$A$4="1ª", 'U3'!AE8*'U3'!AE$4, 0)+
IF('U4'!$A$4="1ª", 'U4'!AE8*'U4'!AE$4, 0)+
IF('U5'!$A$4="1ª", 'U5'!AE8*'U5'!AE$4, 0)+
IF('U6'!$A$4="1ª", 'U6'!AE8*'U6'!AE$4, 0)+
IF('U7'!$A$4="1ª", 'U7'!AE8*'U7'!AE$4, 0)+
IF('U8'!$A$4="1ª", 'U8'!AE8*'U8'!AE$4, 0)+
IF('U9'!$A$4="1ª", 'U9'!AE8*'U9'!AE$4, 0)+
IF('U10'!$A$4="1ª", 'U10'!AE8*'U10'!AE$4, 0)+
IF('U11'!$A$4="1ª", 'U11'!AE8*'U11'!AE$4, 0)+
IF('U12'!$A$4="1ª", 'U12'!AE8*'U12'!AE$4, 0)+
IF('U13'!$A$4="1ª", 'U13'!AE8*'U13'!AE$4, 0)+
IF('U14'!$A$4="1ª", 'U14'!AE8*'U14'!AE$4, 0)+
IF('U15'!$A$4="1ª", 'U15'!AE8*'U15'!AE$4, 0)
)
      /$CB$12
   )
   /BM$13,
"")</f>
        <v/>
      </c>
      <c r="BN22" s="122"/>
      <c r="BO22" s="121" t="str">
        <f t="shared" si="28"/>
        <v/>
      </c>
      <c r="BP22" s="105" t="str">
        <f>IF(BP$13&gt;0,
(
(
IF('U1'!$A$4="1ª", 'U1'!AF8*'U1'!AF$4, 0)+
IF('U2'!$A$4="1ª", 'U2'!AF8*'U2'!AF$4, 0)+
IF('U3'!$A$4="1ª", 'U3'!AF8*'U3'!AF$4, 0)+
IF('U4'!$A$4="1ª", 'U4'!AF8*'U4'!AF$4, 0)+
IF('U5'!$A$4="1ª", 'U5'!AF8*'U5'!AF$4, 0)+
IF('U6'!$A$4="1ª", 'U6'!AF8*'U6'!AF$4, 0)+
IF('U7'!$A$4="1ª", 'U7'!AF8*'U7'!AF$4, 0)+
IF('U8'!$A$4="1ª", 'U8'!AF8*'U8'!AF$4, 0)+
IF('U9'!$A$4="1ª", 'U9'!AF8*'U9'!AF$4, 0)+
IF('U10'!$A$4="1ª", 'U10'!AF8*'U10'!AF$4, 0)+
IF('U11'!$A$4="1ª", 'U11'!AF8*'U11'!AF$4, 0)+
IF('U12'!$A$4="1ª", 'U12'!AF8*'U12'!AF$4, 0)+
IF('U13'!$A$4="1ª", 'U13'!AF8*'U13'!AF$4, 0)+
IF('U14'!$A$4="1ª", 'U14'!AF8*'U14'!AF$4, 0)+
IF('U15'!$A$4="1ª", 'U15'!AF8*'U15'!AF$4, 0)
)
      /$CB$12
   )
   /BP$13,
"")</f>
        <v/>
      </c>
      <c r="BQ22" s="122"/>
      <c r="BR22" s="105" t="str">
        <f>IF(BR$13&gt;0,
(
(
IF('U1'!$A$4="1ª", 'U1'!AG8*'U1'!AG$4, 0)+
IF('U2'!$A$4="1ª", 'U2'!AG8*'U2'!AG$4, 0)+
IF('U3'!$A$4="1ª", 'U3'!AG8*'U3'!AG$4, 0)+
IF('U4'!$A$4="1ª", 'U4'!AG8*'U4'!AG$4, 0)+
IF('U5'!$A$4="1ª", 'U5'!AG8*'U5'!AG$4, 0)+
IF('U6'!$A$4="1ª", 'U6'!AG8*'U6'!AG$4, 0)+
IF('U7'!$A$4="1ª", 'U7'!AG8*'U7'!AG$4, 0)+
IF('U8'!$A$4="1ª", 'U8'!AG8*'U8'!AG$4, 0)+
IF('U9'!$A$4="1ª", 'U9'!AG8*'U9'!AG$4, 0)+
IF('U10'!$A$4="1ª", 'U10'!AG8*'U10'!AG$4, 0)+
IF('U11'!$A$4="1ª", 'U11'!AG8*'U11'!AG$4, 0)+
IF('U12'!$A$4="1ª", 'U12'!AG8*'U12'!AG$4, 0)+
IF('U13'!$A$4="1ª", 'U13'!AG8*'U13'!AG$4, 0)+
IF('U14'!$A$4="1ª", 'U14'!AG8*'U14'!AG$4, 0)+
IF('U15'!$A$4="1ª", 'U15'!AG8*'U15'!AG$4, 0)
)
      /$CB$12
   )
   /BR$13,
"")</f>
        <v/>
      </c>
      <c r="BS22" s="122"/>
      <c r="BT22" s="105" t="str">
        <f>IF(BT$13&gt;0,
(
(
IF('U1'!$A$4="1ª", 'U1'!AH8*'U1'!AH$4, 0)+
IF('U2'!$A$4="1ª", 'U2'!AH8*'U2'!AH$4, 0)+
IF('U3'!$A$4="1ª", 'U3'!AH8*'U3'!AH$4, 0)+
IF('U4'!$A$4="1ª", 'U4'!AH8*'U4'!AH$4, 0)+
IF('U5'!$A$4="1ª", 'U5'!AH8*'U5'!AH$4, 0)+
IF('U6'!$A$4="1ª", 'U6'!AH8*'U6'!AH$4, 0)+
IF('U7'!$A$4="1ª", 'U7'!AH8*'U7'!AH$4, 0)+
IF('U8'!$A$4="1ª", 'U8'!AH8*'U8'!AH$4, 0)+
IF('U9'!$A$4="1ª", 'U9'!AH8*'U9'!AH$4, 0)+
IF('U10'!$A$4="1ª", 'U10'!AH8*'U10'!AH$4, 0)+
IF('U11'!$A$4="1ª", 'U11'!AH8*'U11'!AH$4, 0)+
IF('U12'!$A$4="1ª", 'U12'!AH8*'U12'!AH$4, 0)+
IF('U13'!$A$4="1ª", 'U13'!AH8*'U13'!AH$4, 0)+
IF('U14'!$A$4="1ª", 'U14'!AH8*'U14'!AH$4, 0)+
IF('U15'!$A$4="1ª", 'U15'!AH8*'U15'!AH$4, 0)
)
      /$CB$12
   )
   /BT$13,
"")</f>
        <v/>
      </c>
      <c r="BU22" s="122"/>
      <c r="BV22" s="105" t="str">
        <f>IF(BT$13&gt;0,
(
(
IF('U1'!$A$4="1ª", 'U1'!AH8*'U1'!AH$4, 0)+
IF('U2'!$A$4="1ª", 'U2'!AH8*'U2'!AH$4, 0)+
IF('U3'!$A$4="1ª", 'U3'!AH8*'U3'!AH$4, 0)+
IF('U4'!$A$4="1ª", 'U4'!AH8*'U4'!AH$4, 0)+
IF('U5'!$A$4="1ª", 'U5'!AH8*'U5'!AH$4, 0)+
IF('U6'!$A$4="1ª", 'U6'!AH8*'U6'!AH$4, 0)+
IF('U7'!$A$4="1ª", 'U7'!AH8*'U7'!AH$4, 0)+
IF('U8'!$A$4="1ª", 'U8'!AH8*'U8'!AH$4, 0)+
IF('U9'!$A$4="1ª", 'U9'!AH8*'U9'!AH$4, 0)+
IF('U10'!$A$4="1ª", 'U10'!AH8*'U10'!AH$4, 0)+
IF('U11'!$A$4="1ª", 'U11'!AH8*'U11'!AH$4, 0)+
IF('U12'!$A$4="1ª", 'U12'!AH8*'U12'!AH$4, 0)+
IF('U13'!$A$4="1ª", 'U13'!AH8*'U13'!AH$4, 0)+
IF('U14'!$A$4="1ª", 'U14'!AH8*'U14'!AH$4, 0)+
IF('U15'!$A$4="1ª", 'U15'!AH8*'U15'!AH$4, 0)
)
      /$CB$12
   )
   /BT$13,
"")</f>
        <v/>
      </c>
      <c r="BW22" s="122"/>
      <c r="BX22" s="105" t="str">
        <f>IF(BV$13&gt;0,
(
(
IF('U1'!$A$4="1ª", 'U1'!AI8*'U1'!AI$4, 0)+
IF('U2'!$A$4="1ª", 'U2'!AI8*'U2'!AI$4, 0)+
IF('U3'!$A$4="1ª", 'U3'!AI8*'U3'!AI$4, 0)+
IF('U4'!$A$4="1ª", 'U4'!AI8*'U4'!AI$4, 0)+
IF('U5'!$A$4="1ª", 'U5'!AI8*'U5'!AI$4, 0)+
IF('U6'!$A$4="1ª", 'U6'!AI8*'U6'!AI$4, 0)+
IF('U7'!$A$4="1ª", 'U7'!AI8*'U7'!AI$4, 0)+
IF('U8'!$A$4="1ª", 'U8'!AI8*'U8'!AI$4, 0)+
IF('U9'!$A$4="1ª", 'U9'!AI8*'U9'!AI$4, 0)+
IF('U10'!$A$4="1ª", 'U10'!AI8*'U10'!AI$4, 0)+
IF('U11'!$A$4="1ª", 'U11'!AI8*'U11'!AI$4, 0)+
IF('U12'!$A$4="1ª", 'U12'!AI8*'U12'!AI$4, 0)+
IF('U13'!$A$4="1ª", 'U13'!AI8*'U13'!AI$4, 0)+
IF('U14'!$A$4="1ª", 'U14'!AI8*'U14'!AI$4, 0)+
IF('U15'!$A$4="1ª", 'U15'!AI8*'U15'!AI$4, 0)
)
      /$CB$12
   )
   /BV$13,
"")</f>
        <v/>
      </c>
      <c r="BY22" s="122"/>
      <c r="BZ22" s="105" t="str">
        <f>IF(BZ$13&gt;0,
(
(
IF('U1'!$A$4="1ª", 'U1'!AK8*'U1'!AK$4, 0)+
IF('U2'!$A$4="1ª", 'U2'!AK8*'U2'!AK$4, 0)+
IF('U3'!$A$4="1ª", 'U3'!AK8*'U3'!AK$4, 0)+
IF('U4'!$A$4="1ª", 'U4'!AK8*'U4'!AK$4, 0)+
IF('U5'!$A$4="1ª", 'U5'!AK8*'U5'!AK$4, 0)+
IF('U6'!$A$4="1ª", 'U6'!AK8*'U6'!AK$4, 0)+
IF('U7'!$A$4="1ª", 'U7'!AK8*'U7'!AK$4, 0)+
IF('U8'!$A$4="1ª", 'U8'!AK8*'U8'!AK$4, 0)+
IF('U9'!$A$4="1ª", 'U9'!AK8*'U9'!AK$4, 0)+
IF('U10'!$A$4="1ª", 'U10'!AK8*'U10'!AK$4, 0)+
IF('U11'!$A$4="1ª", 'U11'!AK8*'U11'!AK$4, 0)+
IF('U12'!$A$4="1ª", 'U12'!AK8*'U12'!AK$4, 0)+
IF('U13'!$A$4="1ª", 'U13'!AK8*'U13'!AK$4, 0)+
IF('U14'!$A$4="1ª", 'U14'!AK8*'U14'!AK$4, 0)+
IF('U15'!$A$4="1ª", 'U15'!AK8*'U15'!AK$4, 0)
)
      /$CB$12
   )
   /BZ$13,
"")</f>
        <v/>
      </c>
      <c r="CA22" s="122"/>
      <c r="CB22" s="136">
        <f t="shared" ca="1" si="22"/>
        <v>0</v>
      </c>
      <c r="CC22">
        <f t="shared" ca="1" si="29"/>
        <v>0</v>
      </c>
    </row>
    <row r="23" spans="1:81" ht="18" x14ac:dyDescent="0.25">
      <c r="A23" s="65" t="str">
        <v>Gonzalez Torres, Mara�a</v>
      </c>
      <c r="B23" s="121">
        <f t="shared" ca="1" si="23"/>
        <v>0</v>
      </c>
      <c r="C23" s="105">
        <f ca="1">IF(C$13&gt;0,
   (
      (
         IF('U1'!$A$4="1ª", 'U1'!B9*'U1'!B$4, 0) +
         IF('U2'!$A$4="1ª", 'U2'!B9*'U2'!B$4, 0) +
         IF('U3'!$A$4="1ª", 'U3'!B9*'U3'!B$4, 0) +
         IF('U4'!$A$4="1ª", 'U4'!B9*'U4'!B$4, 0) +
         IF('U5'!$A$4="1ª", 'U5'!B9*'U5'!B$4, 0) +
         IF('U6'!$A$4="1ª", 'U6'!B9*'U6'!B$4, 0) +
         IF('U7'!$A$4="1ª", 'U7'!B9*'U7'!B$4, 0) +
         IF('U8'!$A$4="1ª", 'U8'!B9*'U8'!B$4, 0) +
         IF('U9'!$A$4="1ª", 'U9'!B9*'U9'!B$4, 0) +
         IF('U10'!$A$4="1ª", 'U10'!B9*'U10'!B$4, 0) +
         IF('U11'!$A$4="1ª", 'U11'!B9*'U11'!B$4, 0) +
         IF('U12'!$A$4="1ª", 'U12'!B9*'U12'!B$4, 0) +
         IF('U13'!$A$4="1ª", 'U13'!B9*'U13'!B$4, 0) +
         IF('U14'!$A$4="1ª", 'U14'!B9*'U14'!B$4, 0) +
         IF('U15'!$A$4="1ª", 'U15'!B9*'U15'!B$4, 0)
      )
      /$CB$12
   )
   /C$13,
"")</f>
        <v>0</v>
      </c>
      <c r="D23" s="122"/>
      <c r="E23" s="105">
        <f ca="1">IF(E$13&gt;0,
   (
      (
         IF('U1'!$A$4="1ª", 'U1'!C9*'U1'!C$4, 0) +
         IF('U2'!$A$4="1ª", 'U2'!C9*'U2'!C$4, 0) +
         IF('U3'!$A$4="1ª", 'U3'!C9*'U3'!C$4, 0) +
         IF('U4'!$A$4="1ª", 'U4'!C9*'U4'!C$4, 0) +
         IF('U5'!$A$4="1ª", 'U5'!C9*'U5'!C$4, 0) +
         IF('U6'!$A$4="1ª", 'U6'!C9*'U6'!C$4, 0) +
         IF('U7'!$A$4="1ª", 'U7'!C9*'U7'!C$4, 0) +
         IF('U8'!$A$4="1ª", 'U8'!C9*'U8'!C$4, 0) +
         IF('U9'!$A$4="1ª", 'U9'!C9*'U9'!C$4, 0) +
         IF('U10'!$A$4="1ª", 'U10'!C9*'U10'!C$4, 0) +
         IF('U11'!$A$4="1ª", 'U11'!C9*'U11'!C$4, 0) +
         IF('U12'!$A$4="1ª", 'U12'!C9*'U12'!C$4, 0) +
         IF('U13'!$A$4="1ª", 'U13'!C9*'U13'!C$4, 0) +
         IF('U14'!$A$4="1ª", 'U14'!C9*'U14'!C$4, 0) +
         IF('U15'!$A$4="1ª", 'U15'!C9*'U15'!C$4, 0)
      )
      /$CB$12
   )
   /E$13,
"")</f>
        <v>0</v>
      </c>
      <c r="F23" s="122"/>
      <c r="G23" s="105">
        <f ca="1">IF(G$13&gt;0,
   (
      (
         IF('U1'!$A$4="1ª", 'U1'!D9*'U1'!D$4, 0) +
         IF('U2'!$A$4="1ª", 'U2'!D9*'U2'!D$4, 0) +
         IF('U3'!$A$4="1ª", 'U3'!D9*'U3'!D$4, 0) +
         IF('U4'!$A$4="1ª", 'U4'!D9*'U4'!D$4, 0) +
         IF('U5'!$A$4="1ª", 'U5'!D9*'U5'!D$4, 0) +
         IF('U6'!$A$4="1ª", 'U6'!D9*'U6'!D$4, 0) +
         IF('U7'!$A$4="1ª", 'U7'!D9*'U7'!D$4, 0) +
         IF('U8'!$A$4="1ª", 'U8'!D9*'U8'!D$4, 0) +
         IF('U9'!$A$4="1ª", 'U9'!D9*'U9'!D$4, 0) +
         IF('U10'!$A$4="1ª", 'U10'!D9*'U10'!D$4, 0) +
         IF('U11'!$A$4="1ª", 'U11'!D9*'U11'!D$4, 0) +
         IF('U12'!$A$4="1ª", 'U12'!D9*'U12'!D$4, 0) +
         IF('U13'!$A$4="1ª", 'U13'!D9*'U13'!D$4, 0) +
         IF('U14'!$A$4="1ª", 'U14'!D9*'U14'!D$4, 0) +
         IF('U15'!$A$4="1ª", 'U15'!D9*'U15'!D$4, 0)
      )
      /$CB$12
   )
   /G$13,
"")</f>
        <v>0</v>
      </c>
      <c r="H23" s="122"/>
      <c r="I23" s="105">
        <f ca="1">IF(I$13&gt;0,
   (
      (
         IF('U1'!$A$4="1ª", 'U1'!E9*'U1'!E$4, 0) +
         IF('U2'!$A$4="1ª", 'U2'!E9*'U2'!E$4, 0) +
         IF('U3'!$A$4="1ª", 'U3'!E9*'U3'!E$4, 0) +
         IF('U4'!$A$4="1ª", 'U4'!E9*'U4'!E$4, 0) +
         IF('U5'!$A$4="1ª", 'U5'!E9*'U5'!E$4, 0) +
         IF('U6'!$A$4="1ª", 'U6'!E9*'U6'!E$4, 0) +
         IF('U7'!$A$4="1ª", 'U7'!E9*'U7'!E$4, 0) +
         IF('U8'!$A$4="1ª", 'U8'!E9*'U8'!E$4, 0) +
         IF('U9'!$A$4="1ª", 'U9'!E9*'U9'!E$4, 0) +
         IF('U10'!$A$4="1ª", 'U10'!E9*'U10'!E$4, 0) +
         IF('U11'!$A$4="1ª", 'U11'!E9*'U11'!E$4, 0) +
         IF('U12'!$A$4="1ª", 'U12'!E9*'U12'!E$4, 0) +
         IF('U13'!$A$4="1ª", 'U13'!E9*'U13'!E$4, 0) +
         IF('U14'!$A$4="1ª", 'U14'!E9*'U14'!E$4, 0) +
         IF('U15'!$A$4="1ª", 'U15'!E9*'U15'!E$4, 0)
      )
      /$CB$12
   )
   /I$13,
"")</f>
        <v>0</v>
      </c>
      <c r="J23" s="122"/>
      <c r="K23" s="105">
        <f ca="1">IF(K$13&gt;0,
   (
      (
         IF('U1'!$A$4="1ª", 'U1'!F9*'U1'!F$4, 0) +
         IF('U2'!$A$4="1ª", 'U2'!F9*'U2'!F$4, 0) +
         IF('U3'!$A$4="1ª", 'U3'!F9*'U3'!F$4, 0) +
         IF('U4'!$A$4="1ª", 'U4'!F9*'U4'!F$4, 0) +
         IF('U5'!$A$4="1ª", 'U5'!F9*'U5'!F$4, 0) +
         IF('U6'!$A$4="1ª", 'U6'!F9*'U6'!F$4, 0) +
         IF('U7'!$A$4="1ª", 'U7'!F9*'U7'!F$4, 0) +
         IF('U8'!$A$4="1ª", 'U8'!F9*'U8'!F$4, 0) +
         IF('U9'!$A$4="1ª", 'U9'!F9*'U9'!F$4, 0) +
         IF('U10'!$A$4="1ª", 'U10'!F9*'U10'!F$4, 0) +
         IF('U11'!$A$4="1ª", 'U11'!F9*'U11'!F$4, 0) +
         IF('U12'!$A$4="1ª", 'U12'!F9*'U12'!F$4, 0) +
         IF('U13'!$A$4="1ª", 'U13'!F9*'U13'!F$4, 0) +
         IF('U14'!$A$4="1ª", 'U14'!F9*'U14'!F$4, 0) +
         IF('U15'!$A$4="1ª", 'U15'!F9*'U15'!F$4, 0)
      )
      /$CB$12
   )
   /K$13,
"")</f>
        <v>0</v>
      </c>
      <c r="L23" s="122"/>
      <c r="M23" s="105" t="str">
        <f>IF(M$13&gt;0,
   (
      (
         IF('U1'!$A$4="1ª", 'U1'!G9*'U1'!G$4, 0) +
         IF('U2'!$A$4="1ª", 'U2'!G9*'U2'!G$4, 0) +
         IF('U3'!$A$4="1ª", 'U3'!G9*'U3'!G$4, 0) +
         IF('U4'!$A$4="1ª", 'U4'!G9*'U4'!G$4, 0) +
         IF('U5'!$A$4="1ª", 'U5'!G9*'U5'!G$4, 0) +
         IF('U6'!$A$4="1ª", 'U6'!G9*'U6'!G$4, 0) +
         IF('U7'!$A$4="1ª", 'U7'!G9*'U7'!G$4, 0) +
         IF('U8'!$A$4="1ª", 'U8'!G9*'U8'!G$4, 0) +
         IF('U9'!$A$4="1ª", 'U9'!G9*'U9'!G$4, 0) +
         IF('U10'!$A$4="1ª", 'U10'!G9*'U10'!G$4, 0) +
         IF('U11'!$A$4="1ª", 'U11'!G9*'U11'!G$4, 0) +
         IF('U12'!$A$4="1ª", 'U12'!G9*'U12'!G$4, 0) +
         IF('U13'!$A$4="1ª", 'U13'!G9*'U13'!G$4, 0) +
         IF('U14'!$A$4="1ª", 'U14'!G9*'U14'!G$4, 0) +
         IF('U15'!$A$4="1ª", 'U15'!G9*'U15'!G$4, 0)
      )
      /$CB$12
   )
   /M$13,
"")</f>
        <v/>
      </c>
      <c r="N23" s="122"/>
      <c r="O23" s="121">
        <f t="shared" ca="1" si="24"/>
        <v>0</v>
      </c>
      <c r="P23" s="105">
        <f ca="1">IF(P$13&gt;0,
   (
      (
         IF('U1'!$A$4="1ª", 'U1'!H9*'U1'!H$4, 0) +
         IF('U2'!$A$4="1ª", 'U2'!H9*'U2'!H$4, 0) +
         IF('U3'!$A$4="1ª", 'U3'!H9*'U3'!H$4, 0) +
         IF('U4'!$A$4="1ª", 'U4'!H9*'U4'!H$4, 0) +
         IF('U5'!$A$4="1ª", 'U5'!H9*'U5'!H$4, 0) +
         IF('U6'!$A$4="1ª", 'U6'!H9*'U6'!H$4, 0) +
         IF('U7'!$A$4="1ª", 'U7'!H9*'U7'!H$4, 0) +
         IF('U8'!$A$4="1ª", 'U8'!H9*'U8'!H$4, 0) +
         IF('U9'!$A$4="1ª", 'U9'!H9*'U9'!H$4, 0) +
         IF('U10'!$A$4="1ª", 'U10'!H9*'U10'!H$4, 0) +
         IF('U11'!$A$4="1ª", 'U11'!H9*'U11'!H$4, 0) +
         IF('U12'!$A$4="1ª", 'U12'!H9*'U12'!H$4, 0) +
         IF('U13'!$A$4="1ª", 'U13'!H9*'U13'!H$4, 0) +
         IF('U14'!$A$4="1ª", 'U14'!H9*'U14'!H$4, 0) +
         IF('U15'!$A$4="1ª", 'U15'!H9*'U15'!H$4, 0)
      )
      /$CB$12
   )
   /P$13,
"")</f>
        <v>0</v>
      </c>
      <c r="Q23" s="122"/>
      <c r="R23" s="105">
        <f ca="1">IF(R$13&gt;0,
   (
      (
         IF('U1'!$A$4="1ª", 'U1'!I9*'U1'!I$4, 0) +
         IF('U2'!$A$4="1ª", 'U2'!I9*'U2'!I$4, 0) +
         IF('U3'!$A$4="1ª", 'U3'!I9*'U3'!I$4, 0) +
         IF('U4'!$A$4="1ª", 'U4'!I9*'U4'!I$4, 0) +
         IF('U5'!$A$4="1ª", 'U5'!I9*'U5'!I$4, 0) +
         IF('U6'!$A$4="1ª", 'U6'!I9*'U6'!I$4, 0) +
         IF('U7'!$A$4="1ª", 'U7'!I9*'U7'!I$4, 0) +
         IF('U8'!$A$4="1ª", 'U8'!I9*'U8'!I$4, 0) +
         IF('U9'!$A$4="1ª", 'U9'!I9*'U9'!I$4, 0) +
         IF('U10'!$A$4="1ª", 'U10'!I9*'U10'!I$4, 0) +
         IF('U11'!$A$4="1ª", 'U11'!I9*'U11'!I$4, 0) +
         IF('U12'!$A$4="1ª", 'U12'!I9*'U12'!I$4, 0) +
         IF('U13'!$A$4="1ª", 'U13'!I9*'U13'!I$4, 0) +
         IF('U14'!$A$4="1ª", 'U14'!I9*'U14'!I$4, 0) +
         IF('U15'!$A$4="1ª", 'U15'!I9*'U15'!I$4, 0)
      )
      /$CB$12
   )
   /R$13,
"")</f>
        <v>0</v>
      </c>
      <c r="S23" s="122"/>
      <c r="T23" s="105">
        <f ca="1">IF(T$13&gt;0,
(
(
IF('U1'!$A$4="1ª", 'U1'!J9*'U1'!J$4, 0) +
IF('U2'!$A$4="1ª", 'U2'!J9*'U2'!J$4, 0) +
IF('U3'!$A$4="1ª", 'U3'!J9*'U3'!J$4, 0) +
IF('U4'!$A$4="1ª", 'U4'!J9*'U4'!J$4, 0) +
IF('U5'!$A$4="1ª", 'U5'!J9*'U5'!J$4, 0) +
IF('U6'!$A$4="1ª", 'U6'!J9*'U6'!J$4, 0) +
IF('U7'!$A$4="1ª", 'U7'!J9*'U7'!J$4, 0) +
IF('U8'!$A$4="1ª", 'U8'!J9*'U8'!J$4, 0) +
IF('U9'!$A$4="1ª", 'U9'!J9*'U9'!J$4, 0) +
IF('U10'!$A$4="1ª", 'U10'!J9*'U10'!J$4, 0) +
IF('U11'!$A$4="1ª", 'U11'!J9*'U11'!J$4, 0) +
IF('U12'!$A$4="1ª", 'U12'!J9*'U12'!J$4, 0) +
IF('U13'!$A$4="1ª", 'U13'!J9*'U13'!J$4, 0) +
IF('U14'!$A$4="1ª", 'U14'!J9*'U14'!J$4, 0) +
IF('U15'!$A$4="1ª", 'U15'!J9*'U15'!J$4, 0)
)
      /$CB$12
   )
   /T$13,
"")</f>
        <v>0</v>
      </c>
      <c r="U23" s="122"/>
      <c r="V23" s="105">
        <f ca="1">IF(V$13&gt;0,
(
(
IF('U1'!$A$4="1ª", 'U1'!K9*'U1'!K$4, 0) +
IF('U2'!$A$4="1ª", 'U2'!K9*'U2'!K$4, 0) +
IF('U3'!$A$4="1ª", 'U3'!K9*'U3'!K$4, 0) +
IF('U4'!$A$4="1ª", 'U4'!K9*'U4'!K$4, 0) +
IF('U5'!$A$4="1ª", 'U5'!K9*'U5'!K$4, 0) +
IF('U6'!$A$4="1ª", 'U6'!K9*'U6'!K$4, 0) +
IF('U7'!$A$4="1ª", 'U7'!K9*'U7'!K$4, 0) +
IF('U8'!$A$4="1ª", 'U8'!K9*'U8'!K$4, 0) +
IF('U9'!$A$4="1ª", 'U9'!K9*'U9'!K$4, 0) +
IF('U10'!$A$4="1ª", 'U10'!K9*'U10'!K$4, 0) +
IF('U11'!$A$4="1ª", 'U11'!K9*'U11'!K$4, 0) +
IF('U12'!$A$4="1ª", 'U12'!K9*'U12'!K$4, 0) +
IF('U13'!$A$4="1ª", 'U13'!K9*'U13'!K$4, 0) +
IF('U14'!$A$4="1ª", 'U14'!K9*'U14'!K$4, 0) +
IF('U15'!$A$4="1ª", 'U15'!K9*'U15'!K$4, 0)
)
      /$CB$12
   )
   /V$13,
"")</f>
        <v>0</v>
      </c>
      <c r="W23" s="122"/>
      <c r="X23" s="105" t="str">
        <f>IF(X$13&gt;0,
(
(
IF('U1'!$A$4="1ª", 'U1'!L9*'U1'!L$4, 0) +
IF('U2'!$A$4="1ª", 'U2'!L9*'U2'!L$4, 0) +
IF('U3'!$A$4="1ª", 'U3'!L9*'U3'!L$4, 0) +
IF('U4'!$A$4="1ª", 'U4'!L9*'U4'!L$4, 0) +
IF('U5'!$A$4="1ª", 'U5'!L9*'U5'!L$4, 0) +
IF('U6'!$A$4="1ª", 'U6'!L9*'U6'!L$4, 0) +
IF('U7'!$A$4="1ª", 'U7'!L9*'U7'!L$4, 0) +
IF('U8'!$A$4="1ª", 'U8'!L9*'U8'!L$4, 0) +
IF('U9'!$A$4="1ª", 'U9'!L9*'U9'!L$4, 0) +
IF('U10'!$A$4="1ª", 'U10'!L9*'U10'!L$4, 0) +
IF('U11'!$A$4="1ª", 'U11'!L9*'U11'!L$4, 0) +
IF('U12'!$A$4="1ª", 'U12'!L9*'U12'!L$4, 0) +
IF('U13'!$A$4="1ª", 'U13'!L9*'U13'!L$4, 0) +
IF('U14'!$A$4="1ª", 'U14'!L9*'U14'!L$4, 0) +
IF('U15'!$A$4="1ª", 'U15'!L9*'U15'!L$4, 0)
)
      /$CB$12
   )
   /X$13,
"")</f>
        <v/>
      </c>
      <c r="Y23" s="122"/>
      <c r="Z23" s="105" t="str">
        <f>IF(Z$13&gt;0,
(
(
IF('U1'!$A$4="1ª", 'U1'!M9*'U1'!M$4, 0) +
IF('U2'!$A$4="1ª", 'U2'!M9*'U2'!M$4, 0) +
IF('U3'!$A$4="1ª", 'U3'!M9*'U3'!M$4, 0) +
IF('U4'!$A$4="1ª", 'U4'!M9*'U4'!M$4, 0) +
IF('U5'!$A$4="1ª", 'U5'!M9*'U5'!M$4, 0) +
IF('U6'!$A$4="1ª", 'U6'!M9*'U6'!M$4, 0) +
IF('U7'!$A$4="1ª", 'U7'!M9*'U7'!M$4, 0) +
IF('U8'!$A$4="1ª", 'U8'!M9*'U8'!M$4, 0) +
IF('U9'!$A$4="1ª", 'U9'!M9*'U9'!M$4, 0) +
IF('U10'!$A$4="1ª", 'U10'!M9*'U10'!M$4, 0) +
IF('U11'!$A$4="1ª", 'U11'!M9*'U11'!M$4, 0) +
IF('U12'!$A$4="1ª", 'U12'!M9*'U12'!M$4, 0) +
IF('U13'!$A$4="1ª", 'U13'!M9*'U13'!M$4, 0) +
IF('U14'!$A$4="1ª", 'U14'!M9*'U14'!M$4, 0) +
IF('U15'!$A$4="1ª", 'U15'!M9*'U15'!M$4, 0)
)
      /$CB$12
   )
   /Z$13,
"")</f>
        <v/>
      </c>
      <c r="AA23" s="122"/>
      <c r="AB23" s="121">
        <f t="shared" ca="1" si="25"/>
        <v>0</v>
      </c>
      <c r="AC23" s="105" t="str">
        <f>IF(AC$13&gt;0,
(
(
IF('U1'!$A$4="1ª", 'U1'!N9*'U1'!N$4, 0) +
IF('U2'!$A$4="1ª", 'U2'!N9*'U2'!N$4, 0) +
IF('U3'!$A$4="1ª", 'U3'!N9*'U3'!N$4, 0) +
IF('U4'!$A$4="1ª", 'U4'!N9*'U4'!N$4, 0) +
IF('U5'!$A$4="1ª", 'U5'!N9*'U5'!N$4, 0) +
IF('U6'!$A$4="1ª", 'U6'!N9*'U6'!N$4, 0) +
IF('U7'!$A$4="1ª", 'U7'!N9*'U7'!N$4, 0) +
IF('U8'!$A$4="1ª", 'U8'!N9*'U8'!N$4, 0) +
IF('U9'!$A$4="1ª", 'U9'!N9*'U9'!N$4, 0) +
IF('U10'!$A$4="1ª", 'U10'!N9*'U10'!N$4, 0) +
IF('U11'!$A$4="1ª", 'U11'!N9*'U11'!N$4, 0) +
IF('U12'!$A$4="1ª", 'U12'!N9*'U12'!N$4, 0) +
IF('U13'!$A$4="1ª", 'U13'!N9*'U13'!N$4, 0) +
IF('U14'!$A$4="1ª", 'U14'!N9*'U14'!N$4, 0) +
IF('U15'!$A$4="1ª", 'U15'!N9*'U15'!N$4, 0)
)
      /$CB$12
   )
   /AC$13,
"")</f>
        <v/>
      </c>
      <c r="AD23" s="122"/>
      <c r="AE23" s="105" t="str">
        <f>IF(AE$13&gt;0,
(
(
IF('U1'!$A$4="1ª", 'U1'!O9*'U1'!O$4, 0)+
IF('U2'!$A$4="1ª", 'U2'!O9*'U2'!O$4, 0)+
IF('U3'!$A$4="1ª", 'U3'!O9*'U3'!O$4, 0)+
IF('U4'!$A$4="1ª", 'U4'!O9*'U4'!O$4, 0)+
IF('U5'!$A$4="1ª", 'U5'!O9*'U5'!O$4, 0)+
IF('U6'!$A$4="1ª", 'U6'!O9*'U6'!O$4, 0)+
IF('U7'!$A$4="1ª", 'U7'!O9*'U7'!O$4, 0)+
IF('U8'!$A$4="1ª", 'U8'!O9*'U8'!O$4, 0)+
IF('U9'!$A$4="1ª", 'U9'!O9*'U9'!O$4, 0)+
IF('U10'!$A$4="1ª", 'U10'!O9*'U10'!O$4, 0)+
IF('U11'!$A$4="1ª", 'U11'!O9*'U11'!O$4, 0)+
IF('U12'!$A$4="1ª", 'U12'!O9*'U12'!O$4, 0)+
IF('U13'!$A$4="1ª", 'U13'!O9*'U13'!O$4, 0)+
IF('U14'!$A$4="1ª", 'U14'!O9*'U14'!O$4, 0)+
IF('U15'!$A$4="1ª", 'U15'!O9*'U15'!O$4, 0)
)
      /$CB$12
   )
   /AE$13,
"")</f>
        <v/>
      </c>
      <c r="AF23" s="122"/>
      <c r="AG23" s="105" t="str">
        <f>IF(AG$13&gt;0,
(
(
IF('U1'!$A$4="1ª", 'U1'!P9*'U1'!P$4, 0)+
IF('U2'!$A$4="1ª", 'U2'!P9*'U2'!P$4, 0)+
IF('U3'!$A$4="1ª", 'U3'!P9*'U3'!P$4, 0)+
IF('U4'!$A$4="1ª", 'U4'!P9*'U4'!P$4, 0)+
IF('U5'!$A$4="1ª", 'U5'!P9*'U5'!P$4, 0)+
IF('U6'!$A$4="1ª", 'U6'!P9*'U6'!P$4, 0)+
IF('U7'!$A$4="1ª", 'U7'!P9*'U7'!P$4, 0)+
IF('U8'!$A$4="1ª", 'U8'!P9*'U8'!P$4, 0)+
IF('U9'!$A$4="1ª", 'U9'!P9*'U9'!P$4, 0)+
IF('U10'!$A$4="1ª", 'U10'!P9*'U10'!P$4, 0)+
IF('U11'!$A$4="1ª", 'U11'!P9*'U11'!P$4, 0)+
IF('U12'!$A$4="1ª", 'U12'!P9*'U12'!P$4, 0)+
IF('U13'!$A$4="1ª", 'U13'!P9*'U13'!P$4, 0)+
IF('U14'!$A$4="1ª", 'U14'!P9*'U14'!P$4, 0)+
IF('U15'!$A$4="1ª", 'U15'!P9*'U15'!P$4, 0)
)
      /$CB$12
   )
   /AG$13,
"")</f>
        <v/>
      </c>
      <c r="AH23" s="122"/>
      <c r="AI23" s="105">
        <f ca="1">IF(AI$13&gt;0,
(
(
IF('U1'!$A$4="1ª", 'U1'!Q9*'U1'!Q$4, 0)+
IF('U2'!$A$4="1ª", 'U2'!Q9*'U2'!Q$4, 0)+
IF('U3'!$A$4="1ª", 'U3'!Q9*'U3'!Q$4, 0)+
IF('U4'!$A$4="1ª", 'U4'!Q9*'U4'!Q$4, 0)+
IF('U5'!$A$4="1ª", 'U5'!Q9*'U5'!Q$4, 0)+
IF('U6'!$A$4="1ª", 'U6'!Q9*'U6'!Q$4, 0)+
IF('U7'!$A$4="1ª", 'U7'!Q9*'U7'!Q$4, 0)+
IF('U8'!$A$4="1ª", 'U8'!Q9*'U8'!Q$4, 0)+
IF('U9'!$A$4="1ª", 'U9'!Q9*'U9'!Q$4, 0)+
IF('U10'!$A$4="1ª", 'U10'!Q9*'U10'!Q$4, 0)+
IF('U11'!$A$4="1ª", 'U11'!Q9*'U11'!Q$4, 0)+
IF('U12'!$A$4="1ª", 'U12'!Q9*'U12'!Q$4, 0)+
IF('U13'!$A$4="1ª", 'U13'!Q9*'U13'!Q$4, 0)+
IF('U14'!$A$4="1ª", 'U14'!Q9*'U14'!Q$4, 0)+
IF('U15'!$A$4="1ª", 'U15'!Q9*'U15'!Q$4, 0)
)
      /$CB$12
   )
   /AI$13,
"")</f>
        <v>0</v>
      </c>
      <c r="AJ23" s="122"/>
      <c r="AK23" s="105">
        <f ca="1">IF(AK$13&gt;0,
(
(
IF('U1'!$A$4="1ª", 'U1'!R9*'U1'!R$4, 0)+
IF('U2'!$A$4="1ª", 'U2'!R9*'U2'!R$4, 0)+
IF('U3'!$A$4="1ª", 'U3'!R9*'U3'!R$4, 0)+
IF('U4'!$A$4="1ª", 'U4'!R9*'U4'!R$4, 0)+
IF('U5'!$A$4="1ª", 'U5'!R9*'U5'!R$4, 0)+
IF('U6'!$A$4="1ª", 'U6'!R9*'U6'!R$4, 0)+
IF('U7'!$A$4="1ª", 'U7'!R9*'U7'!R$4, 0)+
IF('U8'!$A$4="1ª", 'U8'!R9*'U8'!R$4, 0)+
IF('U9'!$A$4="1ª", 'U9'!R9*'U9'!R$4, 0)+
IF('U10'!$A$4="1ª", 'U10'!R9*'U10'!R$4, 0)+
IF('U11'!$A$4="1ª", 'U11'!R9*'U11'!R$4, 0)+
IF('U12'!$A$4="1ª", 'U12'!R9*'U12'!R$4, 0)+
IF('U13'!$A$4="1ª", 'U13'!R9*'U13'!R$4, 0)+
IF('U14'!$A$4="1ª", 'U14'!R9*'U14'!R$4, 0)+
IF('U15'!$A$4="1ª", 'U15'!R9*'U15'!R$4, 0)
)
      /$CB$12
   )
   /AK$13,
"")</f>
        <v>0</v>
      </c>
      <c r="AL23" s="122"/>
      <c r="AM23" s="105" t="str">
        <f>IF(AM$13&gt;0,
(
(
IF('U1'!$A$4="1ª", 'U1'!S9*'U1'!S$4, 0)+
IF('U2'!$A$4="1ª", 'U2'!S9*'U2'!S$4, 0)+
IF('U3'!$A$4="1ª", 'U3'!S9*'U3'!S$4, 0)+
IF('U4'!$A$4="1ª", 'U4'!S9*'U4'!S$4, 0)+
IF('U5'!$A$4="1ª", 'U5'!S9*'U5'!S$4, 0)+
IF('U6'!$A$4="1ª", 'U6'!S9*'U6'!S$4, 0)+
IF('U7'!$A$4="1ª", 'U7'!S9*'U7'!S$4, 0)+
IF('U8'!$A$4="1ª", 'U8'!S9*'U8'!S$4, 0)+
IF('U9'!$A$4="1ª", 'U9'!S9*'U9'!S$4, 0)+
IF('U10'!$A$4="1ª", 'U10'!S9*'U10'!S$4, 0)+
IF('U11'!$A$4="1ª", 'U11'!S9*'U11'!S$4, 0)+
IF('U12'!$A$4="1ª", 'U12'!S9*'U12'!S$4, 0)+
IF('U13'!$A$4="1ª", 'U13'!S9*'U13'!S$4, 0)+
IF('U14'!$A$4="1ª", 'U14'!S9*'U14'!S$4, 0)+
IF('U15'!$A$4="1ª", 'U15'!S9*'U15'!S$4, 0)
)
      /$CB$12
   )
   /AM$13,
"")</f>
        <v/>
      </c>
      <c r="AN23" s="122"/>
      <c r="AO23" s="121">
        <f t="shared" ca="1" si="26"/>
        <v>0</v>
      </c>
      <c r="AP23" s="105">
        <f ca="1">IF(AP$13&gt;0,
   (
      (
         IF('U1'!$A$4="1ª", 'U1'!T9*'U1'!T$4, 0) +
         IF('U2'!$A$4="1ª", 'U2'!T9*'U2'!T$4, 0) +
         IF('U3'!$A$4="1ª", 'U3'!T9*'U3'!T$4, 0) +
         IF('U4'!$A$4="1ª", 'U4'!T9*'U4'!T$4, 0) +
         IF('U5'!$A$4="1ª", 'U5'!T9*'U5'!T$4, 0) +
         IF('U6'!$A$4="1ª", 'U6'!T9*'U6'!T$4, 0) +
         IF('U7'!$A$4="1ª", 'U7'!T9*'U7'!T$4, 0) +
         IF('U8'!$A$4="1ª", 'U8'!T9*'U8'!T$4, 0) +
         IF('U9'!$A$4="1ª", 'U9'!T9*'U9'!T$4, 0) +
         IF('U10'!$A$4="1ª", 'U10'!T9*'U10'!T$4, 0) +
         IF('U11'!$A$4="1ª", 'U11'!T9*'U11'!T$4, 0) +
         IF('U12'!$A$4="1ª", 'U12'!T9*'U12'!T$4, 0) +
         IF('U13'!$A$4="1ª", 'U13'!T9*'U13'!T$4, 0) +
         IF('U14'!$A$4="1ª", 'U14'!T9*'U14'!T$4, 0) +
         IF('U15'!$A$4="1ª", 'U15'!T9*'U15'!T$4, 0)
      )
      /$CB$12
   ) / AP$13,
"")</f>
        <v>0</v>
      </c>
      <c r="AQ23" s="122"/>
      <c r="AR23" s="105">
        <f ca="1">IF(AR$13&gt;0,
(
(
IF('U1'!$A$4="1ª", 'U1'!U9*'U1'!U$4, 0)+
IF('U2'!$A$4="1ª", 'U2'!U9*'U2'!U$4, 0)+
IF('U3'!$A$4="1ª", 'U3'!U9*'U3'!U$4, 0)+
IF('U4'!$A$4="1ª", 'U4'!U9*'U4'!U$4, 0)+
IF('U5'!$A$4="1ª", 'U5'!U9*'U5'!U$4, 0)+
IF('U6'!$A$4="1ª", 'U6'!U9*'U6'!U$4, 0)+
IF('U7'!$A$4="1ª", 'U7'!U9*'U7'!U$4, 0)+
IF('U8'!$A$4="1ª", 'U8'!U9*'U8'!U$4, 0)+
IF('U9'!$A$4="1ª", 'U9'!U9*'U9'!U$4, 0)+
IF('U10'!$A$4="1ª", 'U10'!U9*'U10'!U$4, 0)+
IF('U11'!$A$4="1ª", 'U11'!U9*'U11'!U$4, 0)+
IF('U12'!$A$4="1ª", 'U12'!U9*'U12'!U$4, 0)+
IF('U13'!$A$4="1ª", 'U13'!U9*'U13'!U$4, 0)+
IF('U14'!$A$4="1ª", 'U14'!U9*'U14'!U$4, 0)+
IF('U15'!$A$4="1ª", 'U15'!U9*'U15'!U$4, 0)
)
      /$CB$12
   )
   /AR$13,
"")</f>
        <v>0</v>
      </c>
      <c r="AS23" s="122"/>
      <c r="AT23" s="105" t="str">
        <f>IF(AT$13&gt;0,
(
(
IF('U1'!$A$4="1ª", 'U1'!V9*'U1'!V$4, 0)+
IF('U2'!$A$4="1ª", 'U2'!V9*'U2'!V$4, 0)+
IF('U3'!$A$4="1ª", 'U3'!V9*'U3'!V$4, 0)+
IF('U4'!$A$4="1ª", 'U4'!V9*'U4'!V$4, 0)+
IF('U5'!$A$4="1ª", 'U5'!V9*'U5'!V$4, 0)+
IF('U6'!$A$4="1ª", 'U6'!V9*'U6'!V$4, 0)+
IF('U7'!$A$4="1ª", 'U7'!V9*'U7'!V$4, 0)+
IF('U8'!$A$4="1ª", 'U8'!V9*'U8'!V$4, 0)+
IF('U9'!$A$4="1ª", 'U9'!V9*'U9'!V$4, 0)+
IF('U10'!$A$4="1ª", 'U10'!V9*'U10'!V$4, 0)+
IF('U11'!$A$4="1ª", 'U11'!V9*'U11'!V$4, 0)+
IF('U12'!$A$4="1ª", 'U12'!V9*'U12'!V$4, 0)+
IF('U13'!$A$4="1ª", 'U13'!V9*'U13'!V$4, 0)+
IF('U14'!$A$4="1ª", 'U14'!V9*'U14'!V$4, 0)+
IF('U15'!$A$4="1ª", 'U15'!V9*'U15'!V$4, 0)
)
      /$CB$12
   )
   /AT$13,
"")</f>
        <v/>
      </c>
      <c r="AU23" s="122"/>
      <c r="AV23" s="105">
        <f ca="1">IF(AV$13&gt;0,
(
(
IF('U1'!$A$4="1ª", 'U1'!W9*'U1'!W$4, 0)+
IF('U2'!$A$4="1ª", 'U2'!W9*'U2'!W$4, 0)+
IF('U3'!$A$4="1ª", 'U3'!W9*'U3'!W$4, 0)+
IF('U4'!$A$4="1ª", 'U4'!W9*'U4'!W$4, 0)+
IF('U5'!$A$4="1ª", 'U5'!W9*'U5'!W$4, 0)+
IF('U6'!$A$4="1ª", 'U6'!W9*'U6'!W$4, 0)+
IF('U7'!$A$4="1ª", 'U7'!W9*'U7'!W$4, 0)+
IF('U8'!$A$4="1ª", 'U8'!W9*'U8'!W$4, 0)+
IF('U9'!$A$4="1ª", 'U9'!W9*'U9'!W$4, 0)+
IF('U10'!$A$4="1ª", 'U10'!W9*'U10'!W$4, 0)+
IF('U11'!$A$4="1ª", 'U11'!W9*'U11'!W$4, 0)+
IF('U12'!$A$4="1ª", 'U12'!W9*'U12'!W$4, 0)+
IF('U13'!$A$4="1ª", 'U13'!W9*'U13'!W$4, 0)+
IF('U14'!$A$4="1ª", 'U14'!W9*'U14'!W$4, 0)+
IF('U15'!$A$4="1ª", 'U15'!W9*'U15'!W$4, 0)
)
      /$CB$12
   )
   /AV$13,
"")</f>
        <v>0</v>
      </c>
      <c r="AW23" s="122"/>
      <c r="AX23" s="105" t="str">
        <f>IF(AX$13&gt;0,
(
(
IF('U1'!$A$4="1ª", 'U1'!X9*'U1'!X$4, 0)+
IF('U2'!$A$4="1ª", 'U2'!X9*'U2'!X$4, 0)+
IF('U3'!$A$4="1ª", 'U3'!X9*'U3'!X$4, 0)+
IF('U4'!$A$4="1ª", 'U4'!X9*'U4'!X$4, 0)+
IF('U5'!$A$4="1ª", 'U5'!X9*'U5'!X$4, 0)+
IF('U6'!$A$4="1ª", 'U6'!X9*'U6'!X$4, 0)+
IF('U7'!$A$4="1ª", 'U7'!X9*'U7'!X$4, 0)+
IF('U8'!$A$4="1ª", 'U8'!X9*'U8'!X$4, 0)+
IF('U9'!$A$4="1ª", 'U9'!X9*'U9'!X$4, 0)+
IF('U10'!$A$4="1ª", 'U10'!X9*'U10'!X$4, 0)+
IF('U11'!$A$4="1ª", 'U11'!X9*'U11'!X$4, 0)+
IF('U12'!$A$4="1ª", 'U12'!X9*'U12'!X$4, 0)+
IF('U13'!$A$4="1ª", 'U13'!X9*'U13'!X$4, 0)+
IF('U14'!$A$4="1ª", 'U14'!X9*'U14'!X$4, 0)+
IF('U15'!$A$4="1ª", 'U15'!X9*'U15'!X$4, 0)
)
      /$CB$12
   )
   /AX$13,
"")</f>
        <v/>
      </c>
      <c r="AY23" s="122"/>
      <c r="AZ23" s="105" t="str">
        <f>IF(AZ$13&gt;0,
(
(
IF('U1'!$A$4="1ª", 'U1'!Y9*'U1'!Y$4, 0)+
IF('U2'!$A$4="1ª", 'U2'!Y9*'U2'!Y$4, 0)+
IF('U3'!$A$4="1ª", 'U3'!Y9*'U3'!Y$4, 0)+
IF('U4'!$A$4="1ª", 'U4'!Y9*'U4'!Y$4, 0)+
IF('U5'!$A$4="1ª", 'U5'!Y9*'U5'!Y$4, 0)+
IF('U6'!$A$4="1ª", 'U6'!Y9*'U6'!Y$4, 0)+
IF('U7'!$A$4="1ª", 'U7'!Y9*'U7'!Y$4, 0)+
IF('U8'!$A$4="1ª", 'U8'!Y9*'U8'!Y$4, 0)+
IF('U9'!$A$4="1ª", 'U9'!Y9*'U9'!Y$4, 0)+
IF('U10'!$A$4="1ª", 'U10'!Y9*'U10'!Y$4, 0)+
IF('U11'!$A$4="1ª", 'U11'!Y9*'U11'!Y$4, 0)+
IF('U12'!$A$4="1ª", 'U12'!Y9*'U12'!Y$4, 0)+
IF('U13'!$A$4="1ª", 'U13'!Y9*'U13'!Y$4, 0)+
IF('U14'!$A$4="1ª", 'U14'!Y9*'U14'!Y$4, 0)+
IF('U15'!$A$4="1ª", 'U15'!Y9*'U15'!Y$4, 0)
)
      /$CB$12
   )
   /AZ$13,
"")</f>
        <v/>
      </c>
      <c r="BA23" s="122"/>
      <c r="BB23" s="121">
        <f t="shared" ca="1" si="27"/>
        <v>0</v>
      </c>
      <c r="BC23" s="105" t="str">
        <f>IF(BC$13&gt;0,
(
(
IF('U1'!$A$4="1ª", 'U1'!Z9*'U1'!Z$4, 0)+
IF('U2'!$A$4="1ª", 'U2'!Z9*'U2'!Z$4, 0)+
IF('U3'!$A$4="1ª", 'U3'!Z9*'U3'!Z$4, 0)+
IF('U4'!$A$4="1ª", 'U4'!Z9*'U4'!Z$4, 0)+
IF('U5'!$A$4="1ª", 'U5'!Z9*'U5'!Z$4, 0)+
IF('U6'!$A$4="1ª", 'U6'!Z9*'U6'!Z$4, 0)+
IF('U7'!$A$4="1ª", 'U7'!Z9*'U7'!Z$4, 0)+
IF('U8'!$A$4="1ª", 'U8'!Z9*'U8'!Z$4, 0)+
IF('U9'!$A$4="1ª", 'U9'!Z9*'U9'!Z$4, 0)+
IF('U10'!$A$4="1ª", 'U10'!Z9*'U10'!Z$4, 0)+
IF('U11'!$A$4="1ª", 'U11'!Z9*'U11'!Z$4, 0)+
IF('U12'!$A$4="1ª", 'U12'!Z9*'U12'!Z$4, 0)+
IF('U13'!$A$4="1ª", 'U13'!Z9*'U13'!Z$4, 0)+
IF('U14'!$A$4="1ª", 'U14'!Z9*'U14'!Z$4, 0)+
IF('U15'!$A$4="1ª", 'U15'!Z9*'U15'!Z$4, 0)
)
      /$CB$12
   )
   /BC$13,
"")</f>
        <v/>
      </c>
      <c r="BD23" s="122"/>
      <c r="BE23" s="105" t="str">
        <f>IF(BE$13&gt;0,
(
(
IF('U1'!$A$4="1ª", 'U1'!AA9*'U1'!AA$4, 0)+
IF('U2'!$A$4="1ª", 'U2'!AA9*'U2'!AA$4, 0)+
IF('U3'!$A$4="1ª", 'U3'!AA9*'U3'!AA$4, 0)+
IF('U4'!$A$4="1ª", 'U4'!AA9*'U4'!AA$4, 0)+
IF('U5'!$A$4="1ª", 'U5'!AA9*'U5'!AA$4, 0)+
IF('U6'!$A$4="1ª", 'U6'!AA9*'U6'!AA$4, 0)+
IF('U7'!$A$4="1ª", 'U7'!AA9*'U7'!AA$4, 0)+
IF('U8'!$A$4="1ª", 'U8'!AA9*'U8'!AA$4, 0)+
IF('U9'!$A$4="1ª", 'U9'!AA9*'U9'!AA$4, 0)+
IF('U10'!$A$4="1ª", 'U10'!AA9*'U10'!AA$4, 0)+
IF('U11'!$A$4="1ª", 'U11'!AA9*'U11'!AA$4, 0)+
IF('U12'!$A$4="1ª", 'U12'!AA9*'U12'!AA$4, 0)+
IF('U13'!$A$4="1ª", 'U13'!AA9*'U13'!AA$4, 0)+
IF('U14'!$A$4="1ª", 'U14'!AA9*'U14'!AA$4, 0)+
IF('U15'!$A$4="1ª", 'U15'!AA9*'U15'!AA$4, 0)
)
      /$CB$12
   )
   /BE$13,
"")</f>
        <v/>
      </c>
      <c r="BF23" s="122"/>
      <c r="BG23" s="105" t="str">
        <f>IF(BG$13&gt;0,
(
(
IF('U1'!$A$4="1ª", 'U1'!AB9*'U1'!AB$4, 0)+
IF('U2'!$A$4="1ª", 'U2'!AB9*'U2'!AB$4, 0)+
IF('U3'!$A$4="1ª", 'U3'!AB9*'U3'!AB$4, 0)+
IF('U4'!$A$4="1ª", 'U4'!AB9*'U4'!AB$4, 0)+
IF('U5'!$A$4="1ª", 'U5'!AB9*'U5'!AB$4, 0)+
IF('U6'!$A$4="1ª", 'U6'!AB9*'U6'!AB$4, 0)+
IF('U7'!$A$4="1ª", 'U7'!AB9*'U7'!AB$4, 0)+
IF('U8'!$A$4="1ª", 'U8'!AB9*'U8'!AB$4, 0)+
IF('U9'!$A$4="1ª", 'U9'!AB9*'U9'!AB$4, 0)+
IF('U10'!$A$4="1ª", 'U10'!AB9*'U10'!AB$4, 0)+
IF('U11'!$A$4="1ª", 'U11'!AB9*'U11'!AB$4, 0)+
IF('U12'!$A$4="1ª", 'U12'!AB9*'U12'!AB$4, 0)+
IF('U13'!$A$4="1ª", 'U13'!AB9*'U13'!AB$4, 0)+
IF('U14'!$A$4="1ª", 'U14'!AB9*'U14'!AB$4, 0)+
IF('U15'!$A$4="1ª", 'U15'!AB9*'U15'!AB$4, 0)
)
      /$CB$12
   )
   /BG$13,
"")</f>
        <v/>
      </c>
      <c r="BH23" s="122"/>
      <c r="BI23" s="105">
        <f ca="1">IF(BI$13&gt;0,
(
(
IF('U1'!$A$4="1ª", 'U1'!AC9*'U1'!AC$4, 0)+
IF('U2'!$A$4="1ª", 'U2'!AC9*'U2'!AC$4, 0)+
IF('U3'!$A$4="1ª", 'U3'!AC9*'U3'!AC$4, 0)+
IF('U4'!$A$4="1ª", 'U4'!AC9*'U4'!AC$4, 0)+
IF('U5'!$A$4="1ª", 'U5'!AC9*'U5'!AC$4, 0)+
IF('U6'!$A$4="1ª", 'U6'!AC9*'U6'!AC$4, 0)+
IF('U7'!$A$4="1ª", 'U7'!AC9*'U7'!AC$4, 0)+
IF('U8'!$A$4="1ª", 'U8'!AC9*'U8'!AC$4, 0)+
IF('U9'!$A$4="1ª", 'U9'!AC9*'U9'!AC$4, 0)+
IF('U10'!$A$4="1ª", 'U10'!AC9*'U10'!AC$4, 0)+
IF('U11'!$A$4="1ª", 'U11'!AC9*'U11'!AC$4, 0)+
IF('U12'!$A$4="1ª", 'U12'!AC9*'U12'!AC$4, 0)+
IF('U13'!$A$4="1ª", 'U13'!AC9*'U13'!AC$4, 0)+
IF('U14'!$A$4="1ª", 'U14'!AC9*'U14'!AC$4, 0)+
IF('U15'!$A$4="1ª", 'U15'!AC9*'U15'!AC$4, 0)
)
      /$CB$12
   )
   /BI$13,
"")</f>
        <v>0</v>
      </c>
      <c r="BJ23" s="122"/>
      <c r="BK23" s="105" t="str">
        <f>IF(BK$13&gt;0,
(
(
IF('U1'!$A$4="1ª", 'U1'!AD9*'U1'!AD$4, 0)+
IF('U2'!$A$4="1ª", 'U2'!AD9*'U2'!AD$4, 0)+
IF('U3'!$A$4="1ª", 'U3'!AD9*'U3'!AD$4, 0)+
IF('U4'!$A$4="1ª", 'U4'!AD9*'U4'!AD$4, 0)+
IF('U5'!$A$4="1ª", 'U5'!AD9*'U5'!AD$4, 0)+
IF('U6'!$A$4="1ª", 'U6'!AD9*'U6'!AD$4, 0)+
IF('U7'!$A$4="1ª", 'U7'!AD9*'U7'!AD$4, 0)+
IF('U8'!$A$4="1ª", 'U8'!AD9*'U8'!AD$4, 0)+
IF('U9'!$A$4="1ª", 'U9'!AD9*'U9'!AD$4, 0)+
IF('U10'!$A$4="1ª", 'U10'!AD9*'U10'!AD$4, 0)+
IF('U11'!$A$4="1ª", 'U11'!AD9*'U11'!AD$4, 0)+
IF('U12'!$A$4="1ª", 'U12'!AD9*'U12'!AD$4, 0)+
IF('U13'!$A$4="1ª", 'U13'!AD9*'U13'!AD$4, 0)+
IF('U14'!$A$4="1ª", 'U14'!AD9*'U14'!AD$4, 0)+
IF('U15'!$A$4="1ª", 'U15'!AD9*'U15'!AD$4, 0)
)
      /$CB$12
   )
   /BK$13,
"")</f>
        <v/>
      </c>
      <c r="BL23" s="122"/>
      <c r="BM23" s="105" t="str">
        <f>IF(BM$13&gt;0,
(
(
IF('U1'!$A$4="1ª", 'U1'!AE9*'U1'!AE$4, 0)+
IF('U2'!$A$4="1ª", 'U2'!AE9*'U2'!AE$4, 0)+
IF('U3'!$A$4="1ª", 'U3'!AE9*'U3'!AE$4, 0)+
IF('U4'!$A$4="1ª", 'U4'!AE9*'U4'!AE$4, 0)+
IF('U5'!$A$4="1ª", 'U5'!AE9*'U5'!AE$4, 0)+
IF('U6'!$A$4="1ª", 'U6'!AE9*'U6'!AE$4, 0)+
IF('U7'!$A$4="1ª", 'U7'!AE9*'U7'!AE$4, 0)+
IF('U8'!$A$4="1ª", 'U8'!AE9*'U8'!AE$4, 0)+
IF('U9'!$A$4="1ª", 'U9'!AE9*'U9'!AE$4, 0)+
IF('U10'!$A$4="1ª", 'U10'!AE9*'U10'!AE$4, 0)+
IF('U11'!$A$4="1ª", 'U11'!AE9*'U11'!AE$4, 0)+
IF('U12'!$A$4="1ª", 'U12'!AE9*'U12'!AE$4, 0)+
IF('U13'!$A$4="1ª", 'U13'!AE9*'U13'!AE$4, 0)+
IF('U14'!$A$4="1ª", 'U14'!AE9*'U14'!AE$4, 0)+
IF('U15'!$A$4="1ª", 'U15'!AE9*'U15'!AE$4, 0)
)
      /$CB$12
   )
   /BM$13,
"")</f>
        <v/>
      </c>
      <c r="BN23" s="122"/>
      <c r="BO23" s="121" t="str">
        <f t="shared" si="28"/>
        <v/>
      </c>
      <c r="BP23" s="105" t="str">
        <f>IF(BP$13&gt;0,
(
(
IF('U1'!$A$4="1ª", 'U1'!AF9*'U1'!AF$4, 0)+
IF('U2'!$A$4="1ª", 'U2'!AF9*'U2'!AF$4, 0)+
IF('U3'!$A$4="1ª", 'U3'!AF9*'U3'!AF$4, 0)+
IF('U4'!$A$4="1ª", 'U4'!AF9*'U4'!AF$4, 0)+
IF('U5'!$A$4="1ª", 'U5'!AF9*'U5'!AF$4, 0)+
IF('U6'!$A$4="1ª", 'U6'!AF9*'U6'!AF$4, 0)+
IF('U7'!$A$4="1ª", 'U7'!AF9*'U7'!AF$4, 0)+
IF('U8'!$A$4="1ª", 'U8'!AF9*'U8'!AF$4, 0)+
IF('U9'!$A$4="1ª", 'U9'!AF9*'U9'!AF$4, 0)+
IF('U10'!$A$4="1ª", 'U10'!AF9*'U10'!AF$4, 0)+
IF('U11'!$A$4="1ª", 'U11'!AF9*'U11'!AF$4, 0)+
IF('U12'!$A$4="1ª", 'U12'!AF9*'U12'!AF$4, 0)+
IF('U13'!$A$4="1ª", 'U13'!AF9*'U13'!AF$4, 0)+
IF('U14'!$A$4="1ª", 'U14'!AF9*'U14'!AF$4, 0)+
IF('U15'!$A$4="1ª", 'U15'!AF9*'U15'!AF$4, 0)
)
      /$CB$12
   )
   /BP$13,
"")</f>
        <v/>
      </c>
      <c r="BQ23" s="122"/>
      <c r="BR23" s="105" t="str">
        <f>IF(BR$13&gt;0,
(
(
IF('U1'!$A$4="1ª", 'U1'!AG9*'U1'!AG$4, 0)+
IF('U2'!$A$4="1ª", 'U2'!AG9*'U2'!AG$4, 0)+
IF('U3'!$A$4="1ª", 'U3'!AG9*'U3'!AG$4, 0)+
IF('U4'!$A$4="1ª", 'U4'!AG9*'U4'!AG$4, 0)+
IF('U5'!$A$4="1ª", 'U5'!AG9*'U5'!AG$4, 0)+
IF('U6'!$A$4="1ª", 'U6'!AG9*'U6'!AG$4, 0)+
IF('U7'!$A$4="1ª", 'U7'!AG9*'U7'!AG$4, 0)+
IF('U8'!$A$4="1ª", 'U8'!AG9*'U8'!AG$4, 0)+
IF('U9'!$A$4="1ª", 'U9'!AG9*'U9'!AG$4, 0)+
IF('U10'!$A$4="1ª", 'U10'!AG9*'U10'!AG$4, 0)+
IF('U11'!$A$4="1ª", 'U11'!AG9*'U11'!AG$4, 0)+
IF('U12'!$A$4="1ª", 'U12'!AG9*'U12'!AG$4, 0)+
IF('U13'!$A$4="1ª", 'U13'!AG9*'U13'!AG$4, 0)+
IF('U14'!$A$4="1ª", 'U14'!AG9*'U14'!AG$4, 0)+
IF('U15'!$A$4="1ª", 'U15'!AG9*'U15'!AG$4, 0)
)
      /$CB$12
   )
   /BR$13,
"")</f>
        <v/>
      </c>
      <c r="BS23" s="122"/>
      <c r="BT23" s="105" t="str">
        <f>IF(BT$13&gt;0,
(
(
IF('U1'!$A$4="1ª", 'U1'!AH9*'U1'!AH$4, 0)+
IF('U2'!$A$4="1ª", 'U2'!AH9*'U2'!AH$4, 0)+
IF('U3'!$A$4="1ª", 'U3'!AH9*'U3'!AH$4, 0)+
IF('U4'!$A$4="1ª", 'U4'!AH9*'U4'!AH$4, 0)+
IF('U5'!$A$4="1ª", 'U5'!AH9*'U5'!AH$4, 0)+
IF('U6'!$A$4="1ª", 'U6'!AH9*'U6'!AH$4, 0)+
IF('U7'!$A$4="1ª", 'U7'!AH9*'U7'!AH$4, 0)+
IF('U8'!$A$4="1ª", 'U8'!AH9*'U8'!AH$4, 0)+
IF('U9'!$A$4="1ª", 'U9'!AH9*'U9'!AH$4, 0)+
IF('U10'!$A$4="1ª", 'U10'!AH9*'U10'!AH$4, 0)+
IF('U11'!$A$4="1ª", 'U11'!AH9*'U11'!AH$4, 0)+
IF('U12'!$A$4="1ª", 'U12'!AH9*'U12'!AH$4, 0)+
IF('U13'!$A$4="1ª", 'U13'!AH9*'U13'!AH$4, 0)+
IF('U14'!$A$4="1ª", 'U14'!AH9*'U14'!AH$4, 0)+
IF('U15'!$A$4="1ª", 'U15'!AH9*'U15'!AH$4, 0)
)
      /$CB$12
   )
   /BT$13,
"")</f>
        <v/>
      </c>
      <c r="BU23" s="122"/>
      <c r="BV23" s="105" t="str">
        <f>IF(BT$13&gt;0,
(
(
IF('U1'!$A$4="1ª", 'U1'!AH9*'U1'!AH$4, 0)+
IF('U2'!$A$4="1ª", 'U2'!AH9*'U2'!AH$4, 0)+
IF('U3'!$A$4="1ª", 'U3'!AH9*'U3'!AH$4, 0)+
IF('U4'!$A$4="1ª", 'U4'!AH9*'U4'!AH$4, 0)+
IF('U5'!$A$4="1ª", 'U5'!AH9*'U5'!AH$4, 0)+
IF('U6'!$A$4="1ª", 'U6'!AH9*'U6'!AH$4, 0)+
IF('U7'!$A$4="1ª", 'U7'!AH9*'U7'!AH$4, 0)+
IF('U8'!$A$4="1ª", 'U8'!AH9*'U8'!AH$4, 0)+
IF('U9'!$A$4="1ª", 'U9'!AH9*'U9'!AH$4, 0)+
IF('U10'!$A$4="1ª", 'U10'!AH9*'U10'!AH$4, 0)+
IF('U11'!$A$4="1ª", 'U11'!AH9*'U11'!AH$4, 0)+
IF('U12'!$A$4="1ª", 'U12'!AH9*'U12'!AH$4, 0)+
IF('U13'!$A$4="1ª", 'U13'!AH9*'U13'!AH$4, 0)+
IF('U14'!$A$4="1ª", 'U14'!AH9*'U14'!AH$4, 0)+
IF('U15'!$A$4="1ª", 'U15'!AH9*'U15'!AH$4, 0)
)
      /$CB$12
   )
   /BT$13,
"")</f>
        <v/>
      </c>
      <c r="BW23" s="122"/>
      <c r="BX23" s="105" t="str">
        <f>IF(BV$13&gt;0,
(
(
IF('U1'!$A$4="1ª", 'U1'!AI9*'U1'!AI$4, 0)+
IF('U2'!$A$4="1ª", 'U2'!AI9*'U2'!AI$4, 0)+
IF('U3'!$A$4="1ª", 'U3'!AI9*'U3'!AI$4, 0)+
IF('U4'!$A$4="1ª", 'U4'!AI9*'U4'!AI$4, 0)+
IF('U5'!$A$4="1ª", 'U5'!AI9*'U5'!AI$4, 0)+
IF('U6'!$A$4="1ª", 'U6'!AI9*'U6'!AI$4, 0)+
IF('U7'!$A$4="1ª", 'U7'!AI9*'U7'!AI$4, 0)+
IF('U8'!$A$4="1ª", 'U8'!AI9*'U8'!AI$4, 0)+
IF('U9'!$A$4="1ª", 'U9'!AI9*'U9'!AI$4, 0)+
IF('U10'!$A$4="1ª", 'U10'!AI9*'U10'!AI$4, 0)+
IF('U11'!$A$4="1ª", 'U11'!AI9*'U11'!AI$4, 0)+
IF('U12'!$A$4="1ª", 'U12'!AI9*'U12'!AI$4, 0)+
IF('U13'!$A$4="1ª", 'U13'!AI9*'U13'!AI$4, 0)+
IF('U14'!$A$4="1ª", 'U14'!AI9*'U14'!AI$4, 0)+
IF('U15'!$A$4="1ª", 'U15'!AI9*'U15'!AI$4, 0)
)
      /$CB$12
   )
   /BV$13,
"")</f>
        <v/>
      </c>
      <c r="BY23" s="122"/>
      <c r="BZ23" s="105" t="str">
        <f>IF(BZ$13&gt;0,
(
(
IF('U1'!$A$4="1ª", 'U1'!AK9*'U1'!AK$4, 0)+
IF('U2'!$A$4="1ª", 'U2'!AK9*'U2'!AK$4, 0)+
IF('U3'!$A$4="1ª", 'U3'!AK9*'U3'!AK$4, 0)+
IF('U4'!$A$4="1ª", 'U4'!AK9*'U4'!AK$4, 0)+
IF('U5'!$A$4="1ª", 'U5'!AK9*'U5'!AK$4, 0)+
IF('U6'!$A$4="1ª", 'U6'!AK9*'U6'!AK$4, 0)+
IF('U7'!$A$4="1ª", 'U7'!AK9*'U7'!AK$4, 0)+
IF('U8'!$A$4="1ª", 'U8'!AK9*'U8'!AK$4, 0)+
IF('U9'!$A$4="1ª", 'U9'!AK9*'U9'!AK$4, 0)+
IF('U10'!$A$4="1ª", 'U10'!AK9*'U10'!AK$4, 0)+
IF('U11'!$A$4="1ª", 'U11'!AK9*'U11'!AK$4, 0)+
IF('U12'!$A$4="1ª", 'U12'!AK9*'U12'!AK$4, 0)+
IF('U13'!$A$4="1ª", 'U13'!AK9*'U13'!AK$4, 0)+
IF('U14'!$A$4="1ª", 'U14'!AK9*'U14'!AK$4, 0)+
IF('U15'!$A$4="1ª", 'U15'!AK9*'U15'!AK$4, 0)
)
      /$CB$12
   )
   /BZ$13,
"")</f>
        <v/>
      </c>
      <c r="CA23" s="122"/>
      <c r="CB23" s="136">
        <f t="shared" ca="1" si="22"/>
        <v>0</v>
      </c>
      <c r="CC23">
        <f t="shared" ca="1" si="29"/>
        <v>0</v>
      </c>
    </row>
    <row r="24" spans="1:81" ht="18" x14ac:dyDescent="0.25">
      <c r="A24" s="65" t="str">
        <v>Rodra�guez Jimaanez, Pablo</v>
      </c>
      <c r="B24" s="121">
        <f t="shared" ca="1" si="23"/>
        <v>0</v>
      </c>
      <c r="C24" s="105">
        <f ca="1">IF(C$13&gt;0,
   (
      (
         IF('U1'!$A$4="1ª", 'U1'!B10*'U1'!B$4, 0) +
         IF('U2'!$A$4="1ª", 'U2'!B10*'U2'!B$4, 0) +
         IF('U3'!$A$4="1ª", 'U3'!B10*'U3'!B$4, 0) +
         IF('U4'!$A$4="1ª", 'U4'!B10*'U4'!B$4, 0) +
         IF('U5'!$A$4="1ª", 'U5'!B10*'U5'!B$4, 0) +
         IF('U6'!$A$4="1ª", 'U6'!B10*'U6'!B$4, 0) +
         IF('U7'!$A$4="1ª", 'U7'!B10*'U7'!B$4, 0) +
         IF('U8'!$A$4="1ª", 'U8'!B10*'U8'!B$4, 0) +
         IF('U9'!$A$4="1ª", 'U9'!B10*'U9'!B$4, 0) +
         IF('U10'!$A$4="1ª", 'U10'!B10*'U10'!B$4, 0) +
         IF('U11'!$A$4="1ª", 'U11'!B10*'U11'!B$4, 0) +
         IF('U12'!$A$4="1ª", 'U12'!B10*'U12'!B$4, 0) +
         IF('U13'!$A$4="1ª", 'U13'!B10*'U13'!B$4, 0) +
         IF('U14'!$A$4="1ª", 'U14'!B10*'U14'!B$4, 0) +
         IF('U15'!$A$4="1ª", 'U15'!B10*'U15'!B$4, 0)
      )
      /$CB$12
   )
   /C$13,
"")</f>
        <v>0</v>
      </c>
      <c r="D24" s="122"/>
      <c r="E24" s="105">
        <f ca="1">IF(E$13&gt;0,
   (
      (
         IF('U1'!$A$4="1ª", 'U1'!C10*'U1'!C$4, 0) +
         IF('U2'!$A$4="1ª", 'U2'!C10*'U2'!C$4, 0) +
         IF('U3'!$A$4="1ª", 'U3'!C10*'U3'!C$4, 0) +
         IF('U4'!$A$4="1ª", 'U4'!C10*'U4'!C$4, 0) +
         IF('U5'!$A$4="1ª", 'U5'!C10*'U5'!C$4, 0) +
         IF('U6'!$A$4="1ª", 'U6'!C10*'U6'!C$4, 0) +
         IF('U7'!$A$4="1ª", 'U7'!C10*'U7'!C$4, 0) +
         IF('U8'!$A$4="1ª", 'U8'!C10*'U8'!C$4, 0) +
         IF('U9'!$A$4="1ª", 'U9'!C10*'U9'!C$4, 0) +
         IF('U10'!$A$4="1ª", 'U10'!C10*'U10'!C$4, 0) +
         IF('U11'!$A$4="1ª", 'U11'!C10*'U11'!C$4, 0) +
         IF('U12'!$A$4="1ª", 'U12'!C10*'U12'!C$4, 0) +
         IF('U13'!$A$4="1ª", 'U13'!C10*'U13'!C$4, 0) +
         IF('U14'!$A$4="1ª", 'U14'!C10*'U14'!C$4, 0) +
         IF('U15'!$A$4="1ª", 'U15'!C10*'U15'!C$4, 0)
      )
      /$CB$12
   )
   /E$13,
"")</f>
        <v>0</v>
      </c>
      <c r="F24" s="122"/>
      <c r="G24" s="105">
        <f ca="1">IF(G$13&gt;0,
   (
      (
         IF('U1'!$A$4="1ª", 'U1'!D10*'U1'!D$4, 0) +
         IF('U2'!$A$4="1ª", 'U2'!D10*'U2'!D$4, 0) +
         IF('U3'!$A$4="1ª", 'U3'!D10*'U3'!D$4, 0) +
         IF('U4'!$A$4="1ª", 'U4'!D10*'U4'!D$4, 0) +
         IF('U5'!$A$4="1ª", 'U5'!D10*'U5'!D$4, 0) +
         IF('U6'!$A$4="1ª", 'U6'!D10*'U6'!D$4, 0) +
         IF('U7'!$A$4="1ª", 'U7'!D10*'U7'!D$4, 0) +
         IF('U8'!$A$4="1ª", 'U8'!D10*'U8'!D$4, 0) +
         IF('U9'!$A$4="1ª", 'U9'!D10*'U9'!D$4, 0) +
         IF('U10'!$A$4="1ª", 'U10'!D10*'U10'!D$4, 0) +
         IF('U11'!$A$4="1ª", 'U11'!D10*'U11'!D$4, 0) +
         IF('U12'!$A$4="1ª", 'U12'!D10*'U12'!D$4, 0) +
         IF('U13'!$A$4="1ª", 'U13'!D10*'U13'!D$4, 0) +
         IF('U14'!$A$4="1ª", 'U14'!D10*'U14'!D$4, 0) +
         IF('U15'!$A$4="1ª", 'U15'!D10*'U15'!D$4, 0)
      )
      /$CB$12
   )
   /G$13,
"")</f>
        <v>0</v>
      </c>
      <c r="H24" s="122"/>
      <c r="I24" s="105">
        <f ca="1">IF(I$13&gt;0,
   (
      (
         IF('U1'!$A$4="1ª", 'U1'!E10*'U1'!E$4, 0) +
         IF('U2'!$A$4="1ª", 'U2'!E10*'U2'!E$4, 0) +
         IF('U3'!$A$4="1ª", 'U3'!E10*'U3'!E$4, 0) +
         IF('U4'!$A$4="1ª", 'U4'!E10*'U4'!E$4, 0) +
         IF('U5'!$A$4="1ª", 'U5'!E10*'U5'!E$4, 0) +
         IF('U6'!$A$4="1ª", 'U6'!E10*'U6'!E$4, 0) +
         IF('U7'!$A$4="1ª", 'U7'!E10*'U7'!E$4, 0) +
         IF('U8'!$A$4="1ª", 'U8'!E10*'U8'!E$4, 0) +
         IF('U9'!$A$4="1ª", 'U9'!E10*'U9'!E$4, 0) +
         IF('U10'!$A$4="1ª", 'U10'!E10*'U10'!E$4, 0) +
         IF('U11'!$A$4="1ª", 'U11'!E10*'U11'!E$4, 0) +
         IF('U12'!$A$4="1ª", 'U12'!E10*'U12'!E$4, 0) +
         IF('U13'!$A$4="1ª", 'U13'!E10*'U13'!E$4, 0) +
         IF('U14'!$A$4="1ª", 'U14'!E10*'U14'!E$4, 0) +
         IF('U15'!$A$4="1ª", 'U15'!E10*'U15'!E$4, 0)
      )
      /$CB$12
   )
   /I$13,
"")</f>
        <v>0</v>
      </c>
      <c r="J24" s="122"/>
      <c r="K24" s="105">
        <f ca="1">IF(K$13&gt;0,
   (
      (
         IF('U1'!$A$4="1ª", 'U1'!F10*'U1'!F$4, 0) +
         IF('U2'!$A$4="1ª", 'U2'!F10*'U2'!F$4, 0) +
         IF('U3'!$A$4="1ª", 'U3'!F10*'U3'!F$4, 0) +
         IF('U4'!$A$4="1ª", 'U4'!F10*'U4'!F$4, 0) +
         IF('U5'!$A$4="1ª", 'U5'!F10*'U5'!F$4, 0) +
         IF('U6'!$A$4="1ª", 'U6'!F10*'U6'!F$4, 0) +
         IF('U7'!$A$4="1ª", 'U7'!F10*'U7'!F$4, 0) +
         IF('U8'!$A$4="1ª", 'U8'!F10*'U8'!F$4, 0) +
         IF('U9'!$A$4="1ª", 'U9'!F10*'U9'!F$4, 0) +
         IF('U10'!$A$4="1ª", 'U10'!F10*'U10'!F$4, 0) +
         IF('U11'!$A$4="1ª", 'U11'!F10*'U11'!F$4, 0) +
         IF('U12'!$A$4="1ª", 'U12'!F10*'U12'!F$4, 0) +
         IF('U13'!$A$4="1ª", 'U13'!F10*'U13'!F$4, 0) +
         IF('U14'!$A$4="1ª", 'U14'!F10*'U14'!F$4, 0) +
         IF('U15'!$A$4="1ª", 'U15'!F10*'U15'!F$4, 0)
      )
      /$CB$12
   )
   /K$13,
"")</f>
        <v>0</v>
      </c>
      <c r="L24" s="122"/>
      <c r="M24" s="105" t="str">
        <f>IF(M$13&gt;0,
   (
      (
         IF('U1'!$A$4="1ª", 'U1'!G10*'U1'!G$4, 0) +
         IF('U2'!$A$4="1ª", 'U2'!G10*'U2'!G$4, 0) +
         IF('U3'!$A$4="1ª", 'U3'!G10*'U3'!G$4, 0) +
         IF('U4'!$A$4="1ª", 'U4'!G10*'U4'!G$4, 0) +
         IF('U5'!$A$4="1ª", 'U5'!G10*'U5'!G$4, 0) +
         IF('U6'!$A$4="1ª", 'U6'!G10*'U6'!G$4, 0) +
         IF('U7'!$A$4="1ª", 'U7'!G10*'U7'!G$4, 0) +
         IF('U8'!$A$4="1ª", 'U8'!G10*'U8'!G$4, 0) +
         IF('U9'!$A$4="1ª", 'U9'!G10*'U9'!G$4, 0) +
         IF('U10'!$A$4="1ª", 'U10'!G10*'U10'!G$4, 0) +
         IF('U11'!$A$4="1ª", 'U11'!G10*'U11'!G$4, 0) +
         IF('U12'!$A$4="1ª", 'U12'!G10*'U12'!G$4, 0) +
         IF('U13'!$A$4="1ª", 'U13'!G10*'U13'!G$4, 0) +
         IF('U14'!$A$4="1ª", 'U14'!G10*'U14'!G$4, 0) +
         IF('U15'!$A$4="1ª", 'U15'!G10*'U15'!G$4, 0)
      )
      /$CB$12
   )
   /M$13,
"")</f>
        <v/>
      </c>
      <c r="N24" s="122"/>
      <c r="O24" s="121">
        <f t="shared" ca="1" si="24"/>
        <v>0</v>
      </c>
      <c r="P24" s="105">
        <f ca="1">IF(P$13&gt;0,
   (
      (
         IF('U1'!$A$4="1ª", 'U1'!H10*'U1'!H$4, 0) +
         IF('U2'!$A$4="1ª", 'U2'!H10*'U2'!H$4, 0) +
         IF('U3'!$A$4="1ª", 'U3'!H10*'U3'!H$4, 0) +
         IF('U4'!$A$4="1ª", 'U4'!H10*'U4'!H$4, 0) +
         IF('U5'!$A$4="1ª", 'U5'!H10*'U5'!H$4, 0) +
         IF('U6'!$A$4="1ª", 'U6'!H10*'U6'!H$4, 0) +
         IF('U7'!$A$4="1ª", 'U7'!H10*'U7'!H$4, 0) +
         IF('U8'!$A$4="1ª", 'U8'!H10*'U8'!H$4, 0) +
         IF('U9'!$A$4="1ª", 'U9'!H10*'U9'!H$4, 0) +
         IF('U10'!$A$4="1ª", 'U10'!H10*'U10'!H$4, 0) +
         IF('U11'!$A$4="1ª", 'U11'!H10*'U11'!H$4, 0) +
         IF('U12'!$A$4="1ª", 'U12'!H10*'U12'!H$4, 0) +
         IF('U13'!$A$4="1ª", 'U13'!H10*'U13'!H$4, 0) +
         IF('U14'!$A$4="1ª", 'U14'!H10*'U14'!H$4, 0) +
         IF('U15'!$A$4="1ª", 'U15'!H10*'U15'!H$4, 0)
      )
      /$CB$12
   )
   /P$13,
"")</f>
        <v>0</v>
      </c>
      <c r="Q24" s="122"/>
      <c r="R24" s="105">
        <f ca="1">IF(R$13&gt;0,
   (
      (
         IF('U1'!$A$4="1ª", 'U1'!I10*'U1'!I$4, 0) +
         IF('U2'!$A$4="1ª", 'U2'!I10*'U2'!I$4, 0) +
         IF('U3'!$A$4="1ª", 'U3'!I10*'U3'!I$4, 0) +
         IF('U4'!$A$4="1ª", 'U4'!I10*'U4'!I$4, 0) +
         IF('U5'!$A$4="1ª", 'U5'!I10*'U5'!I$4, 0) +
         IF('U6'!$A$4="1ª", 'U6'!I10*'U6'!I$4, 0) +
         IF('U7'!$A$4="1ª", 'U7'!I10*'U7'!I$4, 0) +
         IF('U8'!$A$4="1ª", 'U8'!I10*'U8'!I$4, 0) +
         IF('U9'!$A$4="1ª", 'U9'!I10*'U9'!I$4, 0) +
         IF('U10'!$A$4="1ª", 'U10'!I10*'U10'!I$4, 0) +
         IF('U11'!$A$4="1ª", 'U11'!I10*'U11'!I$4, 0) +
         IF('U12'!$A$4="1ª", 'U12'!I10*'U12'!I$4, 0) +
         IF('U13'!$A$4="1ª", 'U13'!I10*'U13'!I$4, 0) +
         IF('U14'!$A$4="1ª", 'U14'!I10*'U14'!I$4, 0) +
         IF('U15'!$A$4="1ª", 'U15'!I10*'U15'!I$4, 0)
      )
      /$CB$12
   )
   /R$13,
"")</f>
        <v>0</v>
      </c>
      <c r="S24" s="122"/>
      <c r="T24" s="105">
        <f ca="1">IF(T$13&gt;0,
(
(
IF('U1'!$A$4="1ª", 'U1'!J10*'U1'!J$4, 0) +
IF('U2'!$A$4="1ª", 'U2'!J10*'U2'!J$4, 0) +
IF('U3'!$A$4="1ª", 'U3'!J10*'U3'!J$4, 0) +
IF('U4'!$A$4="1ª", 'U4'!J10*'U4'!J$4, 0) +
IF('U5'!$A$4="1ª", 'U5'!J10*'U5'!J$4, 0) +
IF('U6'!$A$4="1ª", 'U6'!J10*'U6'!J$4, 0) +
IF('U7'!$A$4="1ª", 'U7'!J10*'U7'!J$4, 0) +
IF('U8'!$A$4="1ª", 'U8'!J10*'U8'!J$4, 0) +
IF('U9'!$A$4="1ª", 'U9'!J10*'U9'!J$4, 0) +
IF('U10'!$A$4="1ª", 'U10'!J10*'U10'!J$4, 0) +
IF('U11'!$A$4="1ª", 'U11'!J10*'U11'!J$4, 0) +
IF('U12'!$A$4="1ª", 'U12'!J10*'U12'!J$4, 0) +
IF('U13'!$A$4="1ª", 'U13'!J10*'U13'!J$4, 0) +
IF('U14'!$A$4="1ª", 'U14'!J10*'U14'!J$4, 0) +
IF('U15'!$A$4="1ª", 'U15'!J10*'U15'!J$4, 0)
)
      /$CB$12
   )
   /T$13,
"")</f>
        <v>0</v>
      </c>
      <c r="U24" s="122"/>
      <c r="V24" s="105">
        <f ca="1">IF(V$13&gt;0,
(
(
IF('U1'!$A$4="1ª", 'U1'!K10*'U1'!K$4, 0) +
IF('U2'!$A$4="1ª", 'U2'!K10*'U2'!K$4, 0) +
IF('U3'!$A$4="1ª", 'U3'!K10*'U3'!K$4, 0) +
IF('U4'!$A$4="1ª", 'U4'!K10*'U4'!K$4, 0) +
IF('U5'!$A$4="1ª", 'U5'!K10*'U5'!K$4, 0) +
IF('U6'!$A$4="1ª", 'U6'!K10*'U6'!K$4, 0) +
IF('U7'!$A$4="1ª", 'U7'!K10*'U7'!K$4, 0) +
IF('U8'!$A$4="1ª", 'U8'!K10*'U8'!K$4, 0) +
IF('U9'!$A$4="1ª", 'U9'!K10*'U9'!K$4, 0) +
IF('U10'!$A$4="1ª", 'U10'!K10*'U10'!K$4, 0) +
IF('U11'!$A$4="1ª", 'U11'!K10*'U11'!K$4, 0) +
IF('U12'!$A$4="1ª", 'U12'!K10*'U12'!K$4, 0) +
IF('U13'!$A$4="1ª", 'U13'!K10*'U13'!K$4, 0) +
IF('U14'!$A$4="1ª", 'U14'!K10*'U14'!K$4, 0) +
IF('U15'!$A$4="1ª", 'U15'!K10*'U15'!K$4, 0)
)
      /$CB$12
   )
   /V$13,
"")</f>
        <v>0</v>
      </c>
      <c r="W24" s="122"/>
      <c r="X24" s="105" t="str">
        <f>IF(X$13&gt;0,
(
(
IF('U1'!$A$4="1ª", 'U1'!L10*'U1'!L$4, 0) +
IF('U2'!$A$4="1ª", 'U2'!L10*'U2'!L$4, 0) +
IF('U3'!$A$4="1ª", 'U3'!L10*'U3'!L$4, 0) +
IF('U4'!$A$4="1ª", 'U4'!L10*'U4'!L$4, 0) +
IF('U5'!$A$4="1ª", 'U5'!L10*'U5'!L$4, 0) +
IF('U6'!$A$4="1ª", 'U6'!L10*'U6'!L$4, 0) +
IF('U7'!$A$4="1ª", 'U7'!L10*'U7'!L$4, 0) +
IF('U8'!$A$4="1ª", 'U8'!L10*'U8'!L$4, 0) +
IF('U9'!$A$4="1ª", 'U9'!L10*'U9'!L$4, 0) +
IF('U10'!$A$4="1ª", 'U10'!L10*'U10'!L$4, 0) +
IF('U11'!$A$4="1ª", 'U11'!L10*'U11'!L$4, 0) +
IF('U12'!$A$4="1ª", 'U12'!L10*'U12'!L$4, 0) +
IF('U13'!$A$4="1ª", 'U13'!L10*'U13'!L$4, 0) +
IF('U14'!$A$4="1ª", 'U14'!L10*'U14'!L$4, 0) +
IF('U15'!$A$4="1ª", 'U15'!L10*'U15'!L$4, 0)
)
      /$CB$12
   )
   /X$13,
"")</f>
        <v/>
      </c>
      <c r="Y24" s="122"/>
      <c r="Z24" s="105" t="str">
        <f>IF(Z$13&gt;0,
(
(
IF('U1'!$A$4="1ª", 'U1'!M10*'U1'!M$4, 0) +
IF('U2'!$A$4="1ª", 'U2'!M10*'U2'!M$4, 0) +
IF('U3'!$A$4="1ª", 'U3'!M10*'U3'!M$4, 0) +
IF('U4'!$A$4="1ª", 'U4'!M10*'U4'!M$4, 0) +
IF('U5'!$A$4="1ª", 'U5'!M10*'U5'!M$4, 0) +
IF('U6'!$A$4="1ª", 'U6'!M10*'U6'!M$4, 0) +
IF('U7'!$A$4="1ª", 'U7'!M10*'U7'!M$4, 0) +
IF('U8'!$A$4="1ª", 'U8'!M10*'U8'!M$4, 0) +
IF('U9'!$A$4="1ª", 'U9'!M10*'U9'!M$4, 0) +
IF('U10'!$A$4="1ª", 'U10'!M10*'U10'!M$4, 0) +
IF('U11'!$A$4="1ª", 'U11'!M10*'U11'!M$4, 0) +
IF('U12'!$A$4="1ª", 'U12'!M10*'U12'!M$4, 0) +
IF('U13'!$A$4="1ª", 'U13'!M10*'U13'!M$4, 0) +
IF('U14'!$A$4="1ª", 'U14'!M10*'U14'!M$4, 0) +
IF('U15'!$A$4="1ª", 'U15'!M10*'U15'!M$4, 0)
)
      /$CB$12
   )
   /Z$13,
"")</f>
        <v/>
      </c>
      <c r="AA24" s="122"/>
      <c r="AB24" s="121">
        <f t="shared" ca="1" si="25"/>
        <v>0</v>
      </c>
      <c r="AC24" s="105" t="str">
        <f>IF(AC$13&gt;0,
(
(
IF('U1'!$A$4="1ª", 'U1'!N10*'U1'!N$4, 0) +
IF('U2'!$A$4="1ª", 'U2'!N10*'U2'!N$4, 0) +
IF('U3'!$A$4="1ª", 'U3'!N10*'U3'!N$4, 0) +
IF('U4'!$A$4="1ª", 'U4'!N10*'U4'!N$4, 0) +
IF('U5'!$A$4="1ª", 'U5'!N10*'U5'!N$4, 0) +
IF('U6'!$A$4="1ª", 'U6'!N10*'U6'!N$4, 0) +
IF('U7'!$A$4="1ª", 'U7'!N10*'U7'!N$4, 0) +
IF('U8'!$A$4="1ª", 'U8'!N10*'U8'!N$4, 0) +
IF('U9'!$A$4="1ª", 'U9'!N10*'U9'!N$4, 0) +
IF('U10'!$A$4="1ª", 'U10'!N10*'U10'!N$4, 0) +
IF('U11'!$A$4="1ª", 'U11'!N10*'U11'!N$4, 0) +
IF('U12'!$A$4="1ª", 'U12'!N10*'U12'!N$4, 0) +
IF('U13'!$A$4="1ª", 'U13'!N10*'U13'!N$4, 0) +
IF('U14'!$A$4="1ª", 'U14'!N10*'U14'!N$4, 0) +
IF('U15'!$A$4="1ª", 'U15'!N10*'U15'!N$4, 0)
)
      /$CB$12
   )
   /AC$13,
"")</f>
        <v/>
      </c>
      <c r="AD24" s="122"/>
      <c r="AE24" s="105" t="str">
        <f>IF(AE$13&gt;0,
(
(
IF('U1'!$A$4="1ª", 'U1'!O10*'U1'!O$4, 0)+
IF('U2'!$A$4="1ª", 'U2'!O10*'U2'!O$4, 0)+
IF('U3'!$A$4="1ª", 'U3'!O10*'U3'!O$4, 0)+
IF('U4'!$A$4="1ª", 'U4'!O10*'U4'!O$4, 0)+
IF('U5'!$A$4="1ª", 'U5'!O10*'U5'!O$4, 0)+
IF('U6'!$A$4="1ª", 'U6'!O10*'U6'!O$4, 0)+
IF('U7'!$A$4="1ª", 'U7'!O10*'U7'!O$4, 0)+
IF('U8'!$A$4="1ª", 'U8'!O10*'U8'!O$4, 0)+
IF('U9'!$A$4="1ª", 'U9'!O10*'U9'!O$4, 0)+
IF('U10'!$A$4="1ª", 'U10'!O10*'U10'!O$4, 0)+
IF('U11'!$A$4="1ª", 'U11'!O10*'U11'!O$4, 0)+
IF('U12'!$A$4="1ª", 'U12'!O10*'U12'!O$4, 0)+
IF('U13'!$A$4="1ª", 'U13'!O10*'U13'!O$4, 0)+
IF('U14'!$A$4="1ª", 'U14'!O10*'U14'!O$4, 0)+
IF('U15'!$A$4="1ª", 'U15'!O10*'U15'!O$4, 0)
)
      /$CB$12
   )
   /AE$13,
"")</f>
        <v/>
      </c>
      <c r="AF24" s="122"/>
      <c r="AG24" s="105" t="str">
        <f>IF(AG$13&gt;0,
(
(
IF('U1'!$A$4="1ª", 'U1'!P10*'U1'!P$4, 0)+
IF('U2'!$A$4="1ª", 'U2'!P10*'U2'!P$4, 0)+
IF('U3'!$A$4="1ª", 'U3'!P10*'U3'!P$4, 0)+
IF('U4'!$A$4="1ª", 'U4'!P10*'U4'!P$4, 0)+
IF('U5'!$A$4="1ª", 'U5'!P10*'U5'!P$4, 0)+
IF('U6'!$A$4="1ª", 'U6'!P10*'U6'!P$4, 0)+
IF('U7'!$A$4="1ª", 'U7'!P10*'U7'!P$4, 0)+
IF('U8'!$A$4="1ª", 'U8'!P10*'U8'!P$4, 0)+
IF('U9'!$A$4="1ª", 'U9'!P10*'U9'!P$4, 0)+
IF('U10'!$A$4="1ª", 'U10'!P10*'U10'!P$4, 0)+
IF('U11'!$A$4="1ª", 'U11'!P10*'U11'!P$4, 0)+
IF('U12'!$A$4="1ª", 'U12'!P10*'U12'!P$4, 0)+
IF('U13'!$A$4="1ª", 'U13'!P10*'U13'!P$4, 0)+
IF('U14'!$A$4="1ª", 'U14'!P10*'U14'!P$4, 0)+
IF('U15'!$A$4="1ª", 'U15'!P10*'U15'!P$4, 0)
)
      /$CB$12
   )
   /AG$13,
"")</f>
        <v/>
      </c>
      <c r="AH24" s="122"/>
      <c r="AI24" s="105">
        <f ca="1">IF(AI$13&gt;0,
(
(
IF('U1'!$A$4="1ª", 'U1'!Q10*'U1'!Q$4, 0)+
IF('U2'!$A$4="1ª", 'U2'!Q10*'U2'!Q$4, 0)+
IF('U3'!$A$4="1ª", 'U3'!Q10*'U3'!Q$4, 0)+
IF('U4'!$A$4="1ª", 'U4'!Q10*'U4'!Q$4, 0)+
IF('U5'!$A$4="1ª", 'U5'!Q10*'U5'!Q$4, 0)+
IF('U6'!$A$4="1ª", 'U6'!Q10*'U6'!Q$4, 0)+
IF('U7'!$A$4="1ª", 'U7'!Q10*'U7'!Q$4, 0)+
IF('U8'!$A$4="1ª", 'U8'!Q10*'U8'!Q$4, 0)+
IF('U9'!$A$4="1ª", 'U9'!Q10*'U9'!Q$4, 0)+
IF('U10'!$A$4="1ª", 'U10'!Q10*'U10'!Q$4, 0)+
IF('U11'!$A$4="1ª", 'U11'!Q10*'U11'!Q$4, 0)+
IF('U12'!$A$4="1ª", 'U12'!Q10*'U12'!Q$4, 0)+
IF('U13'!$A$4="1ª", 'U13'!Q10*'U13'!Q$4, 0)+
IF('U14'!$A$4="1ª", 'U14'!Q10*'U14'!Q$4, 0)+
IF('U15'!$A$4="1ª", 'U15'!Q10*'U15'!Q$4, 0)
)
      /$CB$12
   )
   /AI$13,
"")</f>
        <v>0</v>
      </c>
      <c r="AJ24" s="122"/>
      <c r="AK24" s="105">
        <f ca="1">IF(AK$13&gt;0,
(
(
IF('U1'!$A$4="1ª", 'U1'!R10*'U1'!R$4, 0)+
IF('U2'!$A$4="1ª", 'U2'!R10*'U2'!R$4, 0)+
IF('U3'!$A$4="1ª", 'U3'!R10*'U3'!R$4, 0)+
IF('U4'!$A$4="1ª", 'U4'!R10*'U4'!R$4, 0)+
IF('U5'!$A$4="1ª", 'U5'!R10*'U5'!R$4, 0)+
IF('U6'!$A$4="1ª", 'U6'!R10*'U6'!R$4, 0)+
IF('U7'!$A$4="1ª", 'U7'!R10*'U7'!R$4, 0)+
IF('U8'!$A$4="1ª", 'U8'!R10*'U8'!R$4, 0)+
IF('U9'!$A$4="1ª", 'U9'!R10*'U9'!R$4, 0)+
IF('U10'!$A$4="1ª", 'U10'!R10*'U10'!R$4, 0)+
IF('U11'!$A$4="1ª", 'U11'!R10*'U11'!R$4, 0)+
IF('U12'!$A$4="1ª", 'U12'!R10*'U12'!R$4, 0)+
IF('U13'!$A$4="1ª", 'U13'!R10*'U13'!R$4, 0)+
IF('U14'!$A$4="1ª", 'U14'!R10*'U14'!R$4, 0)+
IF('U15'!$A$4="1ª", 'U15'!R10*'U15'!R$4, 0)
)
      /$CB$12
   )
   /AK$13,
"")</f>
        <v>0</v>
      </c>
      <c r="AL24" s="122"/>
      <c r="AM24" s="105" t="str">
        <f>IF(AM$13&gt;0,
(
(
IF('U1'!$A$4="1ª", 'U1'!S10*'U1'!S$4, 0)+
IF('U2'!$A$4="1ª", 'U2'!S10*'U2'!S$4, 0)+
IF('U3'!$A$4="1ª", 'U3'!S10*'U3'!S$4, 0)+
IF('U4'!$A$4="1ª", 'U4'!S10*'U4'!S$4, 0)+
IF('U5'!$A$4="1ª", 'U5'!S10*'U5'!S$4, 0)+
IF('U6'!$A$4="1ª", 'U6'!S10*'U6'!S$4, 0)+
IF('U7'!$A$4="1ª", 'U7'!S10*'U7'!S$4, 0)+
IF('U8'!$A$4="1ª", 'U8'!S10*'U8'!S$4, 0)+
IF('U9'!$A$4="1ª", 'U9'!S10*'U9'!S$4, 0)+
IF('U10'!$A$4="1ª", 'U10'!S10*'U10'!S$4, 0)+
IF('U11'!$A$4="1ª", 'U11'!S10*'U11'!S$4, 0)+
IF('U12'!$A$4="1ª", 'U12'!S10*'U12'!S$4, 0)+
IF('U13'!$A$4="1ª", 'U13'!S10*'U13'!S$4, 0)+
IF('U14'!$A$4="1ª", 'U14'!S10*'U14'!S$4, 0)+
IF('U15'!$A$4="1ª", 'U15'!S10*'U15'!S$4, 0)
)
      /$CB$12
   )
   /AM$13,
"")</f>
        <v/>
      </c>
      <c r="AN24" s="122"/>
      <c r="AO24" s="121">
        <f t="shared" ca="1" si="26"/>
        <v>0</v>
      </c>
      <c r="AP24" s="105">
        <f ca="1">IF(AP$13&gt;0,
   (
      (
         IF('U1'!$A$4="1ª", 'U1'!T10*'U1'!T$4, 0) +
         IF('U2'!$A$4="1ª", 'U2'!T10*'U2'!T$4, 0) +
         IF('U3'!$A$4="1ª", 'U3'!T10*'U3'!T$4, 0) +
         IF('U4'!$A$4="1ª", 'U4'!T10*'U4'!T$4, 0) +
         IF('U5'!$A$4="1ª", 'U5'!T10*'U5'!T$4, 0) +
         IF('U6'!$A$4="1ª", 'U6'!T10*'U6'!T$4, 0) +
         IF('U7'!$A$4="1ª", 'U7'!T10*'U7'!T$4, 0) +
         IF('U8'!$A$4="1ª", 'U8'!T10*'U8'!T$4, 0) +
         IF('U9'!$A$4="1ª", 'U9'!T10*'U9'!T$4, 0) +
         IF('U10'!$A$4="1ª", 'U10'!T10*'U10'!T$4, 0) +
         IF('U11'!$A$4="1ª", 'U11'!T10*'U11'!T$4, 0) +
         IF('U12'!$A$4="1ª", 'U12'!T10*'U12'!T$4, 0) +
         IF('U13'!$A$4="1ª", 'U13'!T10*'U13'!T$4, 0) +
         IF('U14'!$A$4="1ª", 'U14'!T10*'U14'!T$4, 0) +
         IF('U15'!$A$4="1ª", 'U15'!T10*'U15'!T$4, 0)
      )
      /$CB$12
   ) / AP$13,
"")</f>
        <v>0</v>
      </c>
      <c r="AQ24" s="122"/>
      <c r="AR24" s="105">
        <f ca="1">IF(AR$13&gt;0,
(
(
IF('U1'!$A$4="1ª", 'U1'!U10*'U1'!U$4, 0)+
IF('U2'!$A$4="1ª", 'U2'!U10*'U2'!U$4, 0)+
IF('U3'!$A$4="1ª", 'U3'!U10*'U3'!U$4, 0)+
IF('U4'!$A$4="1ª", 'U4'!U10*'U4'!U$4, 0)+
IF('U5'!$A$4="1ª", 'U5'!U10*'U5'!U$4, 0)+
IF('U6'!$A$4="1ª", 'U6'!U10*'U6'!U$4, 0)+
IF('U7'!$A$4="1ª", 'U7'!U10*'U7'!U$4, 0)+
IF('U8'!$A$4="1ª", 'U8'!U10*'U8'!U$4, 0)+
IF('U9'!$A$4="1ª", 'U9'!U10*'U9'!U$4, 0)+
IF('U10'!$A$4="1ª", 'U10'!U10*'U10'!U$4, 0)+
IF('U11'!$A$4="1ª", 'U11'!U10*'U11'!U$4, 0)+
IF('U12'!$A$4="1ª", 'U12'!U10*'U12'!U$4, 0)+
IF('U13'!$A$4="1ª", 'U13'!U10*'U13'!U$4, 0)+
IF('U14'!$A$4="1ª", 'U14'!U10*'U14'!U$4, 0)+
IF('U15'!$A$4="1ª", 'U15'!U10*'U15'!U$4, 0)
)
      /$CB$12
   )
   /AR$13,
"")</f>
        <v>0</v>
      </c>
      <c r="AS24" s="122"/>
      <c r="AT24" s="105" t="str">
        <f>IF(AT$13&gt;0,
(
(
IF('U1'!$A$4="1ª", 'U1'!V10*'U1'!V$4, 0)+
IF('U2'!$A$4="1ª", 'U2'!V10*'U2'!V$4, 0)+
IF('U3'!$A$4="1ª", 'U3'!V10*'U3'!V$4, 0)+
IF('U4'!$A$4="1ª", 'U4'!V10*'U4'!V$4, 0)+
IF('U5'!$A$4="1ª", 'U5'!V10*'U5'!V$4, 0)+
IF('U6'!$A$4="1ª", 'U6'!V10*'U6'!V$4, 0)+
IF('U7'!$A$4="1ª", 'U7'!V10*'U7'!V$4, 0)+
IF('U8'!$A$4="1ª", 'U8'!V10*'U8'!V$4, 0)+
IF('U9'!$A$4="1ª", 'U9'!V10*'U9'!V$4, 0)+
IF('U10'!$A$4="1ª", 'U10'!V10*'U10'!V$4, 0)+
IF('U11'!$A$4="1ª", 'U11'!V10*'U11'!V$4, 0)+
IF('U12'!$A$4="1ª", 'U12'!V10*'U12'!V$4, 0)+
IF('U13'!$A$4="1ª", 'U13'!V10*'U13'!V$4, 0)+
IF('U14'!$A$4="1ª", 'U14'!V10*'U14'!V$4, 0)+
IF('U15'!$A$4="1ª", 'U15'!V10*'U15'!V$4, 0)
)
      /$CB$12
   )
   /AT$13,
"")</f>
        <v/>
      </c>
      <c r="AU24" s="122"/>
      <c r="AV24" s="105">
        <f ca="1">IF(AV$13&gt;0,
(
(
IF('U1'!$A$4="1ª", 'U1'!W10*'U1'!W$4, 0)+
IF('U2'!$A$4="1ª", 'U2'!W10*'U2'!W$4, 0)+
IF('U3'!$A$4="1ª", 'U3'!W10*'U3'!W$4, 0)+
IF('U4'!$A$4="1ª", 'U4'!W10*'U4'!W$4, 0)+
IF('U5'!$A$4="1ª", 'U5'!W10*'U5'!W$4, 0)+
IF('U6'!$A$4="1ª", 'U6'!W10*'U6'!W$4, 0)+
IF('U7'!$A$4="1ª", 'U7'!W10*'U7'!W$4, 0)+
IF('U8'!$A$4="1ª", 'U8'!W10*'U8'!W$4, 0)+
IF('U9'!$A$4="1ª", 'U9'!W10*'U9'!W$4, 0)+
IF('U10'!$A$4="1ª", 'U10'!W10*'U10'!W$4, 0)+
IF('U11'!$A$4="1ª", 'U11'!W10*'U11'!W$4, 0)+
IF('U12'!$A$4="1ª", 'U12'!W10*'U12'!W$4, 0)+
IF('U13'!$A$4="1ª", 'U13'!W10*'U13'!W$4, 0)+
IF('U14'!$A$4="1ª", 'U14'!W10*'U14'!W$4, 0)+
IF('U15'!$A$4="1ª", 'U15'!W10*'U15'!W$4, 0)
)
      /$CB$12
   )
   /AV$13,
"")</f>
        <v>0</v>
      </c>
      <c r="AW24" s="122"/>
      <c r="AX24" s="105" t="str">
        <f>IF(AX$13&gt;0,
(
(
IF('U1'!$A$4="1ª", 'U1'!X10*'U1'!X$4, 0)+
IF('U2'!$A$4="1ª", 'U2'!X10*'U2'!X$4, 0)+
IF('U3'!$A$4="1ª", 'U3'!X10*'U3'!X$4, 0)+
IF('U4'!$A$4="1ª", 'U4'!X10*'U4'!X$4, 0)+
IF('U5'!$A$4="1ª", 'U5'!X10*'U5'!X$4, 0)+
IF('U6'!$A$4="1ª", 'U6'!X10*'U6'!X$4, 0)+
IF('U7'!$A$4="1ª", 'U7'!X10*'U7'!X$4, 0)+
IF('U8'!$A$4="1ª", 'U8'!X10*'U8'!X$4, 0)+
IF('U9'!$A$4="1ª", 'U9'!X10*'U9'!X$4, 0)+
IF('U10'!$A$4="1ª", 'U10'!X10*'U10'!X$4, 0)+
IF('U11'!$A$4="1ª", 'U11'!X10*'U11'!X$4, 0)+
IF('U12'!$A$4="1ª", 'U12'!X10*'U12'!X$4, 0)+
IF('U13'!$A$4="1ª", 'U13'!X10*'U13'!X$4, 0)+
IF('U14'!$A$4="1ª", 'U14'!X10*'U14'!X$4, 0)+
IF('U15'!$A$4="1ª", 'U15'!X10*'U15'!X$4, 0)
)
      /$CB$12
   )
   /AX$13,
"")</f>
        <v/>
      </c>
      <c r="AY24" s="122"/>
      <c r="AZ24" s="105" t="str">
        <f>IF(AZ$13&gt;0,
(
(
IF('U1'!$A$4="1ª", 'U1'!Y10*'U1'!Y$4, 0)+
IF('U2'!$A$4="1ª", 'U2'!Y10*'U2'!Y$4, 0)+
IF('U3'!$A$4="1ª", 'U3'!Y10*'U3'!Y$4, 0)+
IF('U4'!$A$4="1ª", 'U4'!Y10*'U4'!Y$4, 0)+
IF('U5'!$A$4="1ª", 'U5'!Y10*'U5'!Y$4, 0)+
IF('U6'!$A$4="1ª", 'U6'!Y10*'U6'!Y$4, 0)+
IF('U7'!$A$4="1ª", 'U7'!Y10*'U7'!Y$4, 0)+
IF('U8'!$A$4="1ª", 'U8'!Y10*'U8'!Y$4, 0)+
IF('U9'!$A$4="1ª", 'U9'!Y10*'U9'!Y$4, 0)+
IF('U10'!$A$4="1ª", 'U10'!Y10*'U10'!Y$4, 0)+
IF('U11'!$A$4="1ª", 'U11'!Y10*'U11'!Y$4, 0)+
IF('U12'!$A$4="1ª", 'U12'!Y10*'U12'!Y$4, 0)+
IF('U13'!$A$4="1ª", 'U13'!Y10*'U13'!Y$4, 0)+
IF('U14'!$A$4="1ª", 'U14'!Y10*'U14'!Y$4, 0)+
IF('U15'!$A$4="1ª", 'U15'!Y10*'U15'!Y$4, 0)
)
      /$CB$12
   )
   /AZ$13,
"")</f>
        <v/>
      </c>
      <c r="BA24" s="122"/>
      <c r="BB24" s="121">
        <f t="shared" ca="1" si="27"/>
        <v>0</v>
      </c>
      <c r="BC24" s="105" t="str">
        <f>IF(BC$13&gt;0,
(
(
IF('U1'!$A$4="1ª", 'U1'!Z10*'U1'!Z$4, 0)+
IF('U2'!$A$4="1ª", 'U2'!Z10*'U2'!Z$4, 0)+
IF('U3'!$A$4="1ª", 'U3'!Z10*'U3'!Z$4, 0)+
IF('U4'!$A$4="1ª", 'U4'!Z10*'U4'!Z$4, 0)+
IF('U5'!$A$4="1ª", 'U5'!Z10*'U5'!Z$4, 0)+
IF('U6'!$A$4="1ª", 'U6'!Z10*'U6'!Z$4, 0)+
IF('U7'!$A$4="1ª", 'U7'!Z10*'U7'!Z$4, 0)+
IF('U8'!$A$4="1ª", 'U8'!Z10*'U8'!Z$4, 0)+
IF('U9'!$A$4="1ª", 'U9'!Z10*'U9'!Z$4, 0)+
IF('U10'!$A$4="1ª", 'U10'!Z10*'U10'!Z$4, 0)+
IF('U11'!$A$4="1ª", 'U11'!Z10*'U11'!Z$4, 0)+
IF('U12'!$A$4="1ª", 'U12'!Z10*'U12'!Z$4, 0)+
IF('U13'!$A$4="1ª", 'U13'!Z10*'U13'!Z$4, 0)+
IF('U14'!$A$4="1ª", 'U14'!Z10*'U14'!Z$4, 0)+
IF('U15'!$A$4="1ª", 'U15'!Z10*'U15'!Z$4, 0)
)
      /$CB$12
   )
   /BC$13,
"")</f>
        <v/>
      </c>
      <c r="BD24" s="122"/>
      <c r="BE24" s="105" t="str">
        <f>IF(BE$13&gt;0,
(
(
IF('U1'!$A$4="1ª", 'U1'!AA10*'U1'!AA$4, 0)+
IF('U2'!$A$4="1ª", 'U2'!AA10*'U2'!AA$4, 0)+
IF('U3'!$A$4="1ª", 'U3'!AA10*'U3'!AA$4, 0)+
IF('U4'!$A$4="1ª", 'U4'!AA10*'U4'!AA$4, 0)+
IF('U5'!$A$4="1ª", 'U5'!AA10*'U5'!AA$4, 0)+
IF('U6'!$A$4="1ª", 'U6'!AA10*'U6'!AA$4, 0)+
IF('U7'!$A$4="1ª", 'U7'!AA10*'U7'!AA$4, 0)+
IF('U8'!$A$4="1ª", 'U8'!AA10*'U8'!AA$4, 0)+
IF('U9'!$A$4="1ª", 'U9'!AA10*'U9'!AA$4, 0)+
IF('U10'!$A$4="1ª", 'U10'!AA10*'U10'!AA$4, 0)+
IF('U11'!$A$4="1ª", 'U11'!AA10*'U11'!AA$4, 0)+
IF('U12'!$A$4="1ª", 'U12'!AA10*'U12'!AA$4, 0)+
IF('U13'!$A$4="1ª", 'U13'!AA10*'U13'!AA$4, 0)+
IF('U14'!$A$4="1ª", 'U14'!AA10*'U14'!AA$4, 0)+
IF('U15'!$A$4="1ª", 'U15'!AA10*'U15'!AA$4, 0)
)
      /$CB$12
   )
   /BE$13,
"")</f>
        <v/>
      </c>
      <c r="BF24" s="122"/>
      <c r="BG24" s="105" t="str">
        <f>IF(BG$13&gt;0,
(
(
IF('U1'!$A$4="1ª", 'U1'!AB10*'U1'!AB$4, 0)+
IF('U2'!$A$4="1ª", 'U2'!AB10*'U2'!AB$4, 0)+
IF('U3'!$A$4="1ª", 'U3'!AB10*'U3'!AB$4, 0)+
IF('U4'!$A$4="1ª", 'U4'!AB10*'U4'!AB$4, 0)+
IF('U5'!$A$4="1ª", 'U5'!AB10*'U5'!AB$4, 0)+
IF('U6'!$A$4="1ª", 'U6'!AB10*'U6'!AB$4, 0)+
IF('U7'!$A$4="1ª", 'U7'!AB10*'U7'!AB$4, 0)+
IF('U8'!$A$4="1ª", 'U8'!AB10*'U8'!AB$4, 0)+
IF('U9'!$A$4="1ª", 'U9'!AB10*'U9'!AB$4, 0)+
IF('U10'!$A$4="1ª", 'U10'!AB10*'U10'!AB$4, 0)+
IF('U11'!$A$4="1ª", 'U11'!AB10*'U11'!AB$4, 0)+
IF('U12'!$A$4="1ª", 'U12'!AB10*'U12'!AB$4, 0)+
IF('U13'!$A$4="1ª", 'U13'!AB10*'U13'!AB$4, 0)+
IF('U14'!$A$4="1ª", 'U14'!AB10*'U14'!AB$4, 0)+
IF('U15'!$A$4="1ª", 'U15'!AB10*'U15'!AB$4, 0)
)
      /$CB$12
   )
   /BG$13,
"")</f>
        <v/>
      </c>
      <c r="BH24" s="122"/>
      <c r="BI24" s="105">
        <f ca="1">IF(BI$13&gt;0,
(
(
IF('U1'!$A$4="1ª", 'U1'!AC10*'U1'!AC$4, 0)+
IF('U2'!$A$4="1ª", 'U2'!AC10*'U2'!AC$4, 0)+
IF('U3'!$A$4="1ª", 'U3'!AC10*'U3'!AC$4, 0)+
IF('U4'!$A$4="1ª", 'U4'!AC10*'U4'!AC$4, 0)+
IF('U5'!$A$4="1ª", 'U5'!AC10*'U5'!AC$4, 0)+
IF('U6'!$A$4="1ª", 'U6'!AC10*'U6'!AC$4, 0)+
IF('U7'!$A$4="1ª", 'U7'!AC10*'U7'!AC$4, 0)+
IF('U8'!$A$4="1ª", 'U8'!AC10*'U8'!AC$4, 0)+
IF('U9'!$A$4="1ª", 'U9'!AC10*'U9'!AC$4, 0)+
IF('U10'!$A$4="1ª", 'U10'!AC10*'U10'!AC$4, 0)+
IF('U11'!$A$4="1ª", 'U11'!AC10*'U11'!AC$4, 0)+
IF('U12'!$A$4="1ª", 'U12'!AC10*'U12'!AC$4, 0)+
IF('U13'!$A$4="1ª", 'U13'!AC10*'U13'!AC$4, 0)+
IF('U14'!$A$4="1ª", 'U14'!AC10*'U14'!AC$4, 0)+
IF('U15'!$A$4="1ª", 'U15'!AC10*'U15'!AC$4, 0)
)
      /$CB$12
   )
   /BI$13,
"")</f>
        <v>0</v>
      </c>
      <c r="BJ24" s="122"/>
      <c r="BK24" s="105" t="str">
        <f>IF(BK$13&gt;0,
(
(
IF('U1'!$A$4="1ª", 'U1'!AD10*'U1'!AD$4, 0)+
IF('U2'!$A$4="1ª", 'U2'!AD10*'U2'!AD$4, 0)+
IF('U3'!$A$4="1ª", 'U3'!AD10*'U3'!AD$4, 0)+
IF('U4'!$A$4="1ª", 'U4'!AD10*'U4'!AD$4, 0)+
IF('U5'!$A$4="1ª", 'U5'!AD10*'U5'!AD$4, 0)+
IF('U6'!$A$4="1ª", 'U6'!AD10*'U6'!AD$4, 0)+
IF('U7'!$A$4="1ª", 'U7'!AD10*'U7'!AD$4, 0)+
IF('U8'!$A$4="1ª", 'U8'!AD10*'U8'!AD$4, 0)+
IF('U9'!$A$4="1ª", 'U9'!AD10*'U9'!AD$4, 0)+
IF('U10'!$A$4="1ª", 'U10'!AD10*'U10'!AD$4, 0)+
IF('U11'!$A$4="1ª", 'U11'!AD10*'U11'!AD$4, 0)+
IF('U12'!$A$4="1ª", 'U12'!AD10*'U12'!AD$4, 0)+
IF('U13'!$A$4="1ª", 'U13'!AD10*'U13'!AD$4, 0)+
IF('U14'!$A$4="1ª", 'U14'!AD10*'U14'!AD$4, 0)+
IF('U15'!$A$4="1ª", 'U15'!AD10*'U15'!AD$4, 0)
)
      /$CB$12
   )
   /BK$13,
"")</f>
        <v/>
      </c>
      <c r="BL24" s="122"/>
      <c r="BM24" s="105" t="str">
        <f>IF(BM$13&gt;0,
(
(
IF('U1'!$A$4="1ª", 'U1'!AE10*'U1'!AE$4, 0)+
IF('U2'!$A$4="1ª", 'U2'!AE10*'U2'!AE$4, 0)+
IF('U3'!$A$4="1ª", 'U3'!AE10*'U3'!AE$4, 0)+
IF('U4'!$A$4="1ª", 'U4'!AE10*'U4'!AE$4, 0)+
IF('U5'!$A$4="1ª", 'U5'!AE10*'U5'!AE$4, 0)+
IF('U6'!$A$4="1ª", 'U6'!AE10*'U6'!AE$4, 0)+
IF('U7'!$A$4="1ª", 'U7'!AE10*'U7'!AE$4, 0)+
IF('U8'!$A$4="1ª", 'U8'!AE10*'U8'!AE$4, 0)+
IF('U9'!$A$4="1ª", 'U9'!AE10*'U9'!AE$4, 0)+
IF('U10'!$A$4="1ª", 'U10'!AE10*'U10'!AE$4, 0)+
IF('U11'!$A$4="1ª", 'U11'!AE10*'U11'!AE$4, 0)+
IF('U12'!$A$4="1ª", 'U12'!AE10*'U12'!AE$4, 0)+
IF('U13'!$A$4="1ª", 'U13'!AE10*'U13'!AE$4, 0)+
IF('U14'!$A$4="1ª", 'U14'!AE10*'U14'!AE$4, 0)+
IF('U15'!$A$4="1ª", 'U15'!AE10*'U15'!AE$4, 0)
)
      /$CB$12
   )
   /BM$13,
"")</f>
        <v/>
      </c>
      <c r="BN24" s="122"/>
      <c r="BO24" s="121" t="str">
        <f t="shared" si="28"/>
        <v/>
      </c>
      <c r="BP24" s="105" t="str">
        <f>IF(BP$13&gt;0,
(
(
IF('U1'!$A$4="1ª", 'U1'!AF10*'U1'!AF$4, 0)+
IF('U2'!$A$4="1ª", 'U2'!AF10*'U2'!AF$4, 0)+
IF('U3'!$A$4="1ª", 'U3'!AF10*'U3'!AF$4, 0)+
IF('U4'!$A$4="1ª", 'U4'!AF10*'U4'!AF$4, 0)+
IF('U5'!$A$4="1ª", 'U5'!AF10*'U5'!AF$4, 0)+
IF('U6'!$A$4="1ª", 'U6'!AF10*'U6'!AF$4, 0)+
IF('U7'!$A$4="1ª", 'U7'!AF10*'U7'!AF$4, 0)+
IF('U8'!$A$4="1ª", 'U8'!AF10*'U8'!AF$4, 0)+
IF('U9'!$A$4="1ª", 'U9'!AF10*'U9'!AF$4, 0)+
IF('U10'!$A$4="1ª", 'U10'!AF10*'U10'!AF$4, 0)+
IF('U11'!$A$4="1ª", 'U11'!AF10*'U11'!AF$4, 0)+
IF('U12'!$A$4="1ª", 'U12'!AF10*'U12'!AF$4, 0)+
IF('U13'!$A$4="1ª", 'U13'!AF10*'U13'!AF$4, 0)+
IF('U14'!$A$4="1ª", 'U14'!AF10*'U14'!AF$4, 0)+
IF('U15'!$A$4="1ª", 'U15'!AF10*'U15'!AF$4, 0)
)
      /$CB$12
   )
   /BP$13,
"")</f>
        <v/>
      </c>
      <c r="BQ24" s="122"/>
      <c r="BR24" s="105" t="str">
        <f>IF(BR$13&gt;0,
(
(
IF('U1'!$A$4="1ª", 'U1'!AG10*'U1'!AG$4, 0)+
IF('U2'!$A$4="1ª", 'U2'!AG10*'U2'!AG$4, 0)+
IF('U3'!$A$4="1ª", 'U3'!AG10*'U3'!AG$4, 0)+
IF('U4'!$A$4="1ª", 'U4'!AG10*'U4'!AG$4, 0)+
IF('U5'!$A$4="1ª", 'U5'!AG10*'U5'!AG$4, 0)+
IF('U6'!$A$4="1ª", 'U6'!AG10*'U6'!AG$4, 0)+
IF('U7'!$A$4="1ª", 'U7'!AG10*'U7'!AG$4, 0)+
IF('U8'!$A$4="1ª", 'U8'!AG10*'U8'!AG$4, 0)+
IF('U9'!$A$4="1ª", 'U9'!AG10*'U9'!AG$4, 0)+
IF('U10'!$A$4="1ª", 'U10'!AG10*'U10'!AG$4, 0)+
IF('U11'!$A$4="1ª", 'U11'!AG10*'U11'!AG$4, 0)+
IF('U12'!$A$4="1ª", 'U12'!AG10*'U12'!AG$4, 0)+
IF('U13'!$A$4="1ª", 'U13'!AG10*'U13'!AG$4, 0)+
IF('U14'!$A$4="1ª", 'U14'!AG10*'U14'!AG$4, 0)+
IF('U15'!$A$4="1ª", 'U15'!AG10*'U15'!AG$4, 0)
)
      /$CB$12
   )
   /BR$13,
"")</f>
        <v/>
      </c>
      <c r="BS24" s="122"/>
      <c r="BT24" s="105" t="str">
        <f>IF(BT$13&gt;0,
(
(
IF('U1'!$A$4="1ª", 'U1'!AH10*'U1'!AH$4, 0)+
IF('U2'!$A$4="1ª", 'U2'!AH10*'U2'!AH$4, 0)+
IF('U3'!$A$4="1ª", 'U3'!AH10*'U3'!AH$4, 0)+
IF('U4'!$A$4="1ª", 'U4'!AH10*'U4'!AH$4, 0)+
IF('U5'!$A$4="1ª", 'U5'!AH10*'U5'!AH$4, 0)+
IF('U6'!$A$4="1ª", 'U6'!AH10*'U6'!AH$4, 0)+
IF('U7'!$A$4="1ª", 'U7'!AH10*'U7'!AH$4, 0)+
IF('U8'!$A$4="1ª", 'U8'!AH10*'U8'!AH$4, 0)+
IF('U9'!$A$4="1ª", 'U9'!AH10*'U9'!AH$4, 0)+
IF('U10'!$A$4="1ª", 'U10'!AH10*'U10'!AH$4, 0)+
IF('U11'!$A$4="1ª", 'U11'!AH10*'U11'!AH$4, 0)+
IF('U12'!$A$4="1ª", 'U12'!AH10*'U12'!AH$4, 0)+
IF('U13'!$A$4="1ª", 'U13'!AH10*'U13'!AH$4, 0)+
IF('U14'!$A$4="1ª", 'U14'!AH10*'U14'!AH$4, 0)+
IF('U15'!$A$4="1ª", 'U15'!AH10*'U15'!AH$4, 0)
)
      /$CB$12
   )
   /BT$13,
"")</f>
        <v/>
      </c>
      <c r="BU24" s="122"/>
      <c r="BV24" s="105" t="str">
        <f>IF(BT$13&gt;0,
(
(
IF('U1'!$A$4="1ª", 'U1'!AH10*'U1'!AH$4, 0)+
IF('U2'!$A$4="1ª", 'U2'!AH10*'U2'!AH$4, 0)+
IF('U3'!$A$4="1ª", 'U3'!AH10*'U3'!AH$4, 0)+
IF('U4'!$A$4="1ª", 'U4'!AH10*'U4'!AH$4, 0)+
IF('U5'!$A$4="1ª", 'U5'!AH10*'U5'!AH$4, 0)+
IF('U6'!$A$4="1ª", 'U6'!AH10*'U6'!AH$4, 0)+
IF('U7'!$A$4="1ª", 'U7'!AH10*'U7'!AH$4, 0)+
IF('U8'!$A$4="1ª", 'U8'!AH10*'U8'!AH$4, 0)+
IF('U9'!$A$4="1ª", 'U9'!AH10*'U9'!AH$4, 0)+
IF('U10'!$A$4="1ª", 'U10'!AH10*'U10'!AH$4, 0)+
IF('U11'!$A$4="1ª", 'U11'!AH10*'U11'!AH$4, 0)+
IF('U12'!$A$4="1ª", 'U12'!AH10*'U12'!AH$4, 0)+
IF('U13'!$A$4="1ª", 'U13'!AH10*'U13'!AH$4, 0)+
IF('U14'!$A$4="1ª", 'U14'!AH10*'U14'!AH$4, 0)+
IF('U15'!$A$4="1ª", 'U15'!AH10*'U15'!AH$4, 0)
)
      /$CB$12
   )
   /BT$13,
"")</f>
        <v/>
      </c>
      <c r="BW24" s="122"/>
      <c r="BX24" s="105" t="str">
        <f>IF(BV$13&gt;0,
(
(
IF('U1'!$A$4="1ª", 'U1'!AI10*'U1'!AI$4, 0)+
IF('U2'!$A$4="1ª", 'U2'!AI10*'U2'!AI$4, 0)+
IF('U3'!$A$4="1ª", 'U3'!AI10*'U3'!AI$4, 0)+
IF('U4'!$A$4="1ª", 'U4'!AI10*'U4'!AI$4, 0)+
IF('U5'!$A$4="1ª", 'U5'!AI10*'U5'!AI$4, 0)+
IF('U6'!$A$4="1ª", 'U6'!AI10*'U6'!AI$4, 0)+
IF('U7'!$A$4="1ª", 'U7'!AI10*'U7'!AI$4, 0)+
IF('U8'!$A$4="1ª", 'U8'!AI10*'U8'!AI$4, 0)+
IF('U9'!$A$4="1ª", 'U9'!AI10*'U9'!AI$4, 0)+
IF('U10'!$A$4="1ª", 'U10'!AI10*'U10'!AI$4, 0)+
IF('U11'!$A$4="1ª", 'U11'!AI10*'U11'!AI$4, 0)+
IF('U12'!$A$4="1ª", 'U12'!AI10*'U12'!AI$4, 0)+
IF('U13'!$A$4="1ª", 'U13'!AI10*'U13'!AI$4, 0)+
IF('U14'!$A$4="1ª", 'U14'!AI10*'U14'!AI$4, 0)+
IF('U15'!$A$4="1ª", 'U15'!AI10*'U15'!AI$4, 0)
)
      /$CB$12
   )
   /BV$13,
"")</f>
        <v/>
      </c>
      <c r="BY24" s="122"/>
      <c r="BZ24" s="105" t="str">
        <f>IF(BZ$13&gt;0,
(
(
IF('U1'!$A$4="1ª", 'U1'!AK10*'U1'!AK$4, 0)+
IF('U2'!$A$4="1ª", 'U2'!AK10*'U2'!AK$4, 0)+
IF('U3'!$A$4="1ª", 'U3'!AK10*'U3'!AK$4, 0)+
IF('U4'!$A$4="1ª", 'U4'!AK10*'U4'!AK$4, 0)+
IF('U5'!$A$4="1ª", 'U5'!AK10*'U5'!AK$4, 0)+
IF('U6'!$A$4="1ª", 'U6'!AK10*'U6'!AK$4, 0)+
IF('U7'!$A$4="1ª", 'U7'!AK10*'U7'!AK$4, 0)+
IF('U8'!$A$4="1ª", 'U8'!AK10*'U8'!AK$4, 0)+
IF('U9'!$A$4="1ª", 'U9'!AK10*'U9'!AK$4, 0)+
IF('U10'!$A$4="1ª", 'U10'!AK10*'U10'!AK$4, 0)+
IF('U11'!$A$4="1ª", 'U11'!AK10*'U11'!AK$4, 0)+
IF('U12'!$A$4="1ª", 'U12'!AK10*'U12'!AK$4, 0)+
IF('U13'!$A$4="1ª", 'U13'!AK10*'U13'!AK$4, 0)+
IF('U14'!$A$4="1ª", 'U14'!AK10*'U14'!AK$4, 0)+
IF('U15'!$A$4="1ª", 'U15'!AK10*'U15'!AK$4, 0)
)
      /$CB$12
   )
   /BZ$13,
"")</f>
        <v/>
      </c>
      <c r="CA24" s="122"/>
      <c r="CB24" s="136">
        <f t="shared" ca="1" si="22"/>
        <v>0</v>
      </c>
      <c r="CC24">
        <f t="shared" ca="1" si="29"/>
        <v>0</v>
      </c>
    </row>
    <row r="25" spans="1:81" ht="18" x14ac:dyDescent="0.25">
      <c r="A25" s="65" t="str">
        <v>Hernandez Moreno, Sofa�a</v>
      </c>
      <c r="B25" s="121">
        <f t="shared" ca="1" si="23"/>
        <v>0</v>
      </c>
      <c r="C25" s="105">
        <f ca="1">IF(C$13&gt;0,
   (
      (
         IF('U1'!$A$4="1ª", 'U1'!B11*'U1'!B$4, 0) +
         IF('U2'!$A$4="1ª", 'U2'!B11*'U2'!B$4, 0) +
         IF('U3'!$A$4="1ª", 'U3'!B11*'U3'!B$4, 0) +
         IF('U4'!$A$4="1ª", 'U4'!B11*'U4'!B$4, 0) +
         IF('U5'!$A$4="1ª", 'U5'!B11*'U5'!B$4, 0) +
         IF('U6'!$A$4="1ª", 'U6'!B11*'U6'!B$4, 0) +
         IF('U7'!$A$4="1ª", 'U7'!B11*'U7'!B$4, 0) +
         IF('U8'!$A$4="1ª", 'U8'!B11*'U8'!B$4, 0) +
         IF('U9'!$A$4="1ª", 'U9'!B11*'U9'!B$4, 0) +
         IF('U10'!$A$4="1ª", 'U10'!B11*'U10'!B$4, 0) +
         IF('U11'!$A$4="1ª", 'U11'!B11*'U11'!B$4, 0) +
         IF('U12'!$A$4="1ª", 'U12'!B11*'U12'!B$4, 0) +
         IF('U13'!$A$4="1ª", 'U13'!B11*'U13'!B$4, 0) +
         IF('U14'!$A$4="1ª", 'U14'!B11*'U14'!B$4, 0) +
         IF('U15'!$A$4="1ª", 'U15'!B11*'U15'!B$4, 0)
      )
      /$CB$12
   )
   /C$13,
"")</f>
        <v>0</v>
      </c>
      <c r="D25" s="122"/>
      <c r="E25" s="105">
        <f ca="1">IF(E$13&gt;0,
   (
      (
         IF('U1'!$A$4="1ª", 'U1'!C11*'U1'!C$4, 0) +
         IF('U2'!$A$4="1ª", 'U2'!C11*'U2'!C$4, 0) +
         IF('U3'!$A$4="1ª", 'U3'!C11*'U3'!C$4, 0) +
         IF('U4'!$A$4="1ª", 'U4'!C11*'U4'!C$4, 0) +
         IF('U5'!$A$4="1ª", 'U5'!C11*'U5'!C$4, 0) +
         IF('U6'!$A$4="1ª", 'U6'!C11*'U6'!C$4, 0) +
         IF('U7'!$A$4="1ª", 'U7'!C11*'U7'!C$4, 0) +
         IF('U8'!$A$4="1ª", 'U8'!C11*'U8'!C$4, 0) +
         IF('U9'!$A$4="1ª", 'U9'!C11*'U9'!C$4, 0) +
         IF('U10'!$A$4="1ª", 'U10'!C11*'U10'!C$4, 0) +
         IF('U11'!$A$4="1ª", 'U11'!C11*'U11'!C$4, 0) +
         IF('U12'!$A$4="1ª", 'U12'!C11*'U12'!C$4, 0) +
         IF('U13'!$A$4="1ª", 'U13'!C11*'U13'!C$4, 0) +
         IF('U14'!$A$4="1ª", 'U14'!C11*'U14'!C$4, 0) +
         IF('U15'!$A$4="1ª", 'U15'!C11*'U15'!C$4, 0)
      )
      /$CB$12
   )
   /E$13,
"")</f>
        <v>0</v>
      </c>
      <c r="F25" s="122"/>
      <c r="G25" s="105">
        <f ca="1">IF(G$13&gt;0,
   (
      (
         IF('U1'!$A$4="1ª", 'U1'!D11*'U1'!D$4, 0) +
         IF('U2'!$A$4="1ª", 'U2'!D11*'U2'!D$4, 0) +
         IF('U3'!$A$4="1ª", 'U3'!D11*'U3'!D$4, 0) +
         IF('U4'!$A$4="1ª", 'U4'!D11*'U4'!D$4, 0) +
         IF('U5'!$A$4="1ª", 'U5'!D11*'U5'!D$4, 0) +
         IF('U6'!$A$4="1ª", 'U6'!D11*'U6'!D$4, 0) +
         IF('U7'!$A$4="1ª", 'U7'!D11*'U7'!D$4, 0) +
         IF('U8'!$A$4="1ª", 'U8'!D11*'U8'!D$4, 0) +
         IF('U9'!$A$4="1ª", 'U9'!D11*'U9'!D$4, 0) +
         IF('U10'!$A$4="1ª", 'U10'!D11*'U10'!D$4, 0) +
         IF('U11'!$A$4="1ª", 'U11'!D11*'U11'!D$4, 0) +
         IF('U12'!$A$4="1ª", 'U12'!D11*'U12'!D$4, 0) +
         IF('U13'!$A$4="1ª", 'U13'!D11*'U13'!D$4, 0) +
         IF('U14'!$A$4="1ª", 'U14'!D11*'U14'!D$4, 0) +
         IF('U15'!$A$4="1ª", 'U15'!D11*'U15'!D$4, 0)
      )
      /$CB$12
   )
   /G$13,
"")</f>
        <v>0</v>
      </c>
      <c r="H25" s="122"/>
      <c r="I25" s="105">
        <f ca="1">IF(I$13&gt;0,
   (
      (
         IF('U1'!$A$4="1ª", 'U1'!E11*'U1'!E$4, 0) +
         IF('U2'!$A$4="1ª", 'U2'!E11*'U2'!E$4, 0) +
         IF('U3'!$A$4="1ª", 'U3'!E11*'U3'!E$4, 0) +
         IF('U4'!$A$4="1ª", 'U4'!E11*'U4'!E$4, 0) +
         IF('U5'!$A$4="1ª", 'U5'!E11*'U5'!E$4, 0) +
         IF('U6'!$A$4="1ª", 'U6'!E11*'U6'!E$4, 0) +
         IF('U7'!$A$4="1ª", 'U7'!E11*'U7'!E$4, 0) +
         IF('U8'!$A$4="1ª", 'U8'!E11*'U8'!E$4, 0) +
         IF('U9'!$A$4="1ª", 'U9'!E11*'U9'!E$4, 0) +
         IF('U10'!$A$4="1ª", 'U10'!E11*'U10'!E$4, 0) +
         IF('U11'!$A$4="1ª", 'U11'!E11*'U11'!E$4, 0) +
         IF('U12'!$A$4="1ª", 'U12'!E11*'U12'!E$4, 0) +
         IF('U13'!$A$4="1ª", 'U13'!E11*'U13'!E$4, 0) +
         IF('U14'!$A$4="1ª", 'U14'!E11*'U14'!E$4, 0) +
         IF('U15'!$A$4="1ª", 'U15'!E11*'U15'!E$4, 0)
      )
      /$CB$12
   )
   /I$13,
"")</f>
        <v>0</v>
      </c>
      <c r="J25" s="122"/>
      <c r="K25" s="105">
        <f ca="1">IF(K$13&gt;0,
   (
      (
         IF('U1'!$A$4="1ª", 'U1'!F11*'U1'!F$4, 0) +
         IF('U2'!$A$4="1ª", 'U2'!F11*'U2'!F$4, 0) +
         IF('U3'!$A$4="1ª", 'U3'!F11*'U3'!F$4, 0) +
         IF('U4'!$A$4="1ª", 'U4'!F11*'U4'!F$4, 0) +
         IF('U5'!$A$4="1ª", 'U5'!F11*'U5'!F$4, 0) +
         IF('U6'!$A$4="1ª", 'U6'!F11*'U6'!F$4, 0) +
         IF('U7'!$A$4="1ª", 'U7'!F11*'U7'!F$4, 0) +
         IF('U8'!$A$4="1ª", 'U8'!F11*'U8'!F$4, 0) +
         IF('U9'!$A$4="1ª", 'U9'!F11*'U9'!F$4, 0) +
         IF('U10'!$A$4="1ª", 'U10'!F11*'U10'!F$4, 0) +
         IF('U11'!$A$4="1ª", 'U11'!F11*'U11'!F$4, 0) +
         IF('U12'!$A$4="1ª", 'U12'!F11*'U12'!F$4, 0) +
         IF('U13'!$A$4="1ª", 'U13'!F11*'U13'!F$4, 0) +
         IF('U14'!$A$4="1ª", 'U14'!F11*'U14'!F$4, 0) +
         IF('U15'!$A$4="1ª", 'U15'!F11*'U15'!F$4, 0)
      )
      /$CB$12
   )
   /K$13,
"")</f>
        <v>0</v>
      </c>
      <c r="L25" s="122"/>
      <c r="M25" s="105" t="str">
        <f>IF(M$13&gt;0,
   (
      (
         IF('U1'!$A$4="1ª", 'U1'!G11*'U1'!G$4, 0) +
         IF('U2'!$A$4="1ª", 'U2'!G11*'U2'!G$4, 0) +
         IF('U3'!$A$4="1ª", 'U3'!G11*'U3'!G$4, 0) +
         IF('U4'!$A$4="1ª", 'U4'!G11*'U4'!G$4, 0) +
         IF('U5'!$A$4="1ª", 'U5'!G11*'U5'!G$4, 0) +
         IF('U6'!$A$4="1ª", 'U6'!G11*'U6'!G$4, 0) +
         IF('U7'!$A$4="1ª", 'U7'!G11*'U7'!G$4, 0) +
         IF('U8'!$A$4="1ª", 'U8'!G11*'U8'!G$4, 0) +
         IF('U9'!$A$4="1ª", 'U9'!G11*'U9'!G$4, 0) +
         IF('U10'!$A$4="1ª", 'U10'!G11*'U10'!G$4, 0) +
         IF('U11'!$A$4="1ª", 'U11'!G11*'U11'!G$4, 0) +
         IF('U12'!$A$4="1ª", 'U12'!G11*'U12'!G$4, 0) +
         IF('U13'!$A$4="1ª", 'U13'!G11*'U13'!G$4, 0) +
         IF('U14'!$A$4="1ª", 'U14'!G11*'U14'!G$4, 0) +
         IF('U15'!$A$4="1ª", 'U15'!G11*'U15'!G$4, 0)
      )
      /$CB$12
   )
   /M$13,
"")</f>
        <v/>
      </c>
      <c r="N25" s="122"/>
      <c r="O25" s="121">
        <f t="shared" ca="1" si="24"/>
        <v>0</v>
      </c>
      <c r="P25" s="105">
        <f ca="1">IF(P$13&gt;0,
   (
      (
         IF('U1'!$A$4="1ª", 'U1'!H11*'U1'!H$4, 0) +
         IF('U2'!$A$4="1ª", 'U2'!H11*'U2'!H$4, 0) +
         IF('U3'!$A$4="1ª", 'U3'!H11*'U3'!H$4, 0) +
         IF('U4'!$A$4="1ª", 'U4'!H11*'U4'!H$4, 0) +
         IF('U5'!$A$4="1ª", 'U5'!H11*'U5'!H$4, 0) +
         IF('U6'!$A$4="1ª", 'U6'!H11*'U6'!H$4, 0) +
         IF('U7'!$A$4="1ª", 'U7'!H11*'U7'!H$4, 0) +
         IF('U8'!$A$4="1ª", 'U8'!H11*'U8'!H$4, 0) +
         IF('U9'!$A$4="1ª", 'U9'!H11*'U9'!H$4, 0) +
         IF('U10'!$A$4="1ª", 'U10'!H11*'U10'!H$4, 0) +
         IF('U11'!$A$4="1ª", 'U11'!H11*'U11'!H$4, 0) +
         IF('U12'!$A$4="1ª", 'U12'!H11*'U12'!H$4, 0) +
         IF('U13'!$A$4="1ª", 'U13'!H11*'U13'!H$4, 0) +
         IF('U14'!$A$4="1ª", 'U14'!H11*'U14'!H$4, 0) +
         IF('U15'!$A$4="1ª", 'U15'!H11*'U15'!H$4, 0)
      )
      /$CB$12
   )
   /P$13,
"")</f>
        <v>0</v>
      </c>
      <c r="Q25" s="122"/>
      <c r="R25" s="105">
        <f ca="1">IF(R$13&gt;0,
   (
      (
         IF('U1'!$A$4="1ª", 'U1'!I11*'U1'!I$4, 0) +
         IF('U2'!$A$4="1ª", 'U2'!I11*'U2'!I$4, 0) +
         IF('U3'!$A$4="1ª", 'U3'!I11*'U3'!I$4, 0) +
         IF('U4'!$A$4="1ª", 'U4'!I11*'U4'!I$4, 0) +
         IF('U5'!$A$4="1ª", 'U5'!I11*'U5'!I$4, 0) +
         IF('U6'!$A$4="1ª", 'U6'!I11*'U6'!I$4, 0) +
         IF('U7'!$A$4="1ª", 'U7'!I11*'U7'!I$4, 0) +
         IF('U8'!$A$4="1ª", 'U8'!I11*'U8'!I$4, 0) +
         IF('U9'!$A$4="1ª", 'U9'!I11*'U9'!I$4, 0) +
         IF('U10'!$A$4="1ª", 'U10'!I11*'U10'!I$4, 0) +
         IF('U11'!$A$4="1ª", 'U11'!I11*'U11'!I$4, 0) +
         IF('U12'!$A$4="1ª", 'U12'!I11*'U12'!I$4, 0) +
         IF('U13'!$A$4="1ª", 'U13'!I11*'U13'!I$4, 0) +
         IF('U14'!$A$4="1ª", 'U14'!I11*'U14'!I$4, 0) +
         IF('U15'!$A$4="1ª", 'U15'!I11*'U15'!I$4, 0)
      )
      /$CB$12
   )
   /R$13,
"")</f>
        <v>0</v>
      </c>
      <c r="S25" s="122"/>
      <c r="T25" s="105">
        <f ca="1">IF(T$13&gt;0,
(
(
IF('U1'!$A$4="1ª", 'U1'!J11*'U1'!J$4, 0) +
IF('U2'!$A$4="1ª", 'U2'!J11*'U2'!J$4, 0) +
IF('U3'!$A$4="1ª", 'U3'!J11*'U3'!J$4, 0) +
IF('U4'!$A$4="1ª", 'U4'!J11*'U4'!J$4, 0) +
IF('U5'!$A$4="1ª", 'U5'!J11*'U5'!J$4, 0) +
IF('U6'!$A$4="1ª", 'U6'!J11*'U6'!J$4, 0) +
IF('U7'!$A$4="1ª", 'U7'!J11*'U7'!J$4, 0) +
IF('U8'!$A$4="1ª", 'U8'!J11*'U8'!J$4, 0) +
IF('U9'!$A$4="1ª", 'U9'!J11*'U9'!J$4, 0) +
IF('U10'!$A$4="1ª", 'U10'!J11*'U10'!J$4, 0) +
IF('U11'!$A$4="1ª", 'U11'!J11*'U11'!J$4, 0) +
IF('U12'!$A$4="1ª", 'U12'!J11*'U12'!J$4, 0) +
IF('U13'!$A$4="1ª", 'U13'!J11*'U13'!J$4, 0) +
IF('U14'!$A$4="1ª", 'U14'!J11*'U14'!J$4, 0) +
IF('U15'!$A$4="1ª", 'U15'!J11*'U15'!J$4, 0)
)
      /$CB$12
   )
   /T$13,
"")</f>
        <v>0</v>
      </c>
      <c r="U25" s="122"/>
      <c r="V25" s="105">
        <f ca="1">IF(V$13&gt;0,
(
(
IF('U1'!$A$4="1ª", 'U1'!K11*'U1'!K$4, 0) +
IF('U2'!$A$4="1ª", 'U2'!K11*'U2'!K$4, 0) +
IF('U3'!$A$4="1ª", 'U3'!K11*'U3'!K$4, 0) +
IF('U4'!$A$4="1ª", 'U4'!K11*'U4'!K$4, 0) +
IF('U5'!$A$4="1ª", 'U5'!K11*'U5'!K$4, 0) +
IF('U6'!$A$4="1ª", 'U6'!K11*'U6'!K$4, 0) +
IF('U7'!$A$4="1ª", 'U7'!K11*'U7'!K$4, 0) +
IF('U8'!$A$4="1ª", 'U8'!K11*'U8'!K$4, 0) +
IF('U9'!$A$4="1ª", 'U9'!K11*'U9'!K$4, 0) +
IF('U10'!$A$4="1ª", 'U10'!K11*'U10'!K$4, 0) +
IF('U11'!$A$4="1ª", 'U11'!K11*'U11'!K$4, 0) +
IF('U12'!$A$4="1ª", 'U12'!K11*'U12'!K$4, 0) +
IF('U13'!$A$4="1ª", 'U13'!K11*'U13'!K$4, 0) +
IF('U14'!$A$4="1ª", 'U14'!K11*'U14'!K$4, 0) +
IF('U15'!$A$4="1ª", 'U15'!K11*'U15'!K$4, 0)
)
      /$CB$12
   )
   /V$13,
"")</f>
        <v>0</v>
      </c>
      <c r="W25" s="122"/>
      <c r="X25" s="105" t="str">
        <f>IF(X$13&gt;0,
(
(
IF('U1'!$A$4="1ª", 'U1'!L11*'U1'!L$4, 0) +
IF('U2'!$A$4="1ª", 'U2'!L11*'U2'!L$4, 0) +
IF('U3'!$A$4="1ª", 'U3'!L11*'U3'!L$4, 0) +
IF('U4'!$A$4="1ª", 'U4'!L11*'U4'!L$4, 0) +
IF('U5'!$A$4="1ª", 'U5'!L11*'U5'!L$4, 0) +
IF('U6'!$A$4="1ª", 'U6'!L11*'U6'!L$4, 0) +
IF('U7'!$A$4="1ª", 'U7'!L11*'U7'!L$4, 0) +
IF('U8'!$A$4="1ª", 'U8'!L11*'U8'!L$4, 0) +
IF('U9'!$A$4="1ª", 'U9'!L11*'U9'!L$4, 0) +
IF('U10'!$A$4="1ª", 'U10'!L11*'U10'!L$4, 0) +
IF('U11'!$A$4="1ª", 'U11'!L11*'U11'!L$4, 0) +
IF('U12'!$A$4="1ª", 'U12'!L11*'U12'!L$4, 0) +
IF('U13'!$A$4="1ª", 'U13'!L11*'U13'!L$4, 0) +
IF('U14'!$A$4="1ª", 'U14'!L11*'U14'!L$4, 0) +
IF('U15'!$A$4="1ª", 'U15'!L11*'U15'!L$4, 0)
)
      /$CB$12
   )
   /X$13,
"")</f>
        <v/>
      </c>
      <c r="Y25" s="122"/>
      <c r="Z25" s="105" t="str">
        <f>IF(Z$13&gt;0,
(
(
IF('U1'!$A$4="1ª", 'U1'!M11*'U1'!M$4, 0) +
IF('U2'!$A$4="1ª", 'U2'!M11*'U2'!M$4, 0) +
IF('U3'!$A$4="1ª", 'U3'!M11*'U3'!M$4, 0) +
IF('U4'!$A$4="1ª", 'U4'!M11*'U4'!M$4, 0) +
IF('U5'!$A$4="1ª", 'U5'!M11*'U5'!M$4, 0) +
IF('U6'!$A$4="1ª", 'U6'!M11*'U6'!M$4, 0) +
IF('U7'!$A$4="1ª", 'U7'!M11*'U7'!M$4, 0) +
IF('U8'!$A$4="1ª", 'U8'!M11*'U8'!M$4, 0) +
IF('U9'!$A$4="1ª", 'U9'!M11*'U9'!M$4, 0) +
IF('U10'!$A$4="1ª", 'U10'!M11*'U10'!M$4, 0) +
IF('U11'!$A$4="1ª", 'U11'!M11*'U11'!M$4, 0) +
IF('U12'!$A$4="1ª", 'U12'!M11*'U12'!M$4, 0) +
IF('U13'!$A$4="1ª", 'U13'!M11*'U13'!M$4, 0) +
IF('U14'!$A$4="1ª", 'U14'!M11*'U14'!M$4, 0) +
IF('U15'!$A$4="1ª", 'U15'!M11*'U15'!M$4, 0)
)
      /$CB$12
   )
   /Z$13,
"")</f>
        <v/>
      </c>
      <c r="AA25" s="122"/>
      <c r="AB25" s="121">
        <f t="shared" ca="1" si="25"/>
        <v>0</v>
      </c>
      <c r="AC25" s="105" t="str">
        <f>IF(AC$13&gt;0,
(
(
IF('U1'!$A$4="1ª", 'U1'!N11*'U1'!N$4, 0) +
IF('U2'!$A$4="1ª", 'U2'!N11*'U2'!N$4, 0) +
IF('U3'!$A$4="1ª", 'U3'!N11*'U3'!N$4, 0) +
IF('U4'!$A$4="1ª", 'U4'!N11*'U4'!N$4, 0) +
IF('U5'!$A$4="1ª", 'U5'!N11*'U5'!N$4, 0) +
IF('U6'!$A$4="1ª", 'U6'!N11*'U6'!N$4, 0) +
IF('U7'!$A$4="1ª", 'U7'!N11*'U7'!N$4, 0) +
IF('U8'!$A$4="1ª", 'U8'!N11*'U8'!N$4, 0) +
IF('U9'!$A$4="1ª", 'U9'!N11*'U9'!N$4, 0) +
IF('U10'!$A$4="1ª", 'U10'!N11*'U10'!N$4, 0) +
IF('U11'!$A$4="1ª", 'U11'!N11*'U11'!N$4, 0) +
IF('U12'!$A$4="1ª", 'U12'!N11*'U12'!N$4, 0) +
IF('U13'!$A$4="1ª", 'U13'!N11*'U13'!N$4, 0) +
IF('U14'!$A$4="1ª", 'U14'!N11*'U14'!N$4, 0) +
IF('U15'!$A$4="1ª", 'U15'!N11*'U15'!N$4, 0)
)
      /$CB$12
   )
   /AC$13,
"")</f>
        <v/>
      </c>
      <c r="AD25" s="122"/>
      <c r="AE25" s="105" t="str">
        <f>IF(AE$13&gt;0,
(
(
IF('U1'!$A$4="1ª", 'U1'!O11*'U1'!O$4, 0)+
IF('U2'!$A$4="1ª", 'U2'!O11*'U2'!O$4, 0)+
IF('U3'!$A$4="1ª", 'U3'!O11*'U3'!O$4, 0)+
IF('U4'!$A$4="1ª", 'U4'!O11*'U4'!O$4, 0)+
IF('U5'!$A$4="1ª", 'U5'!O11*'U5'!O$4, 0)+
IF('U6'!$A$4="1ª", 'U6'!O11*'U6'!O$4, 0)+
IF('U7'!$A$4="1ª", 'U7'!O11*'U7'!O$4, 0)+
IF('U8'!$A$4="1ª", 'U8'!O11*'U8'!O$4, 0)+
IF('U9'!$A$4="1ª", 'U9'!O11*'U9'!O$4, 0)+
IF('U10'!$A$4="1ª", 'U10'!O11*'U10'!O$4, 0)+
IF('U11'!$A$4="1ª", 'U11'!O11*'U11'!O$4, 0)+
IF('U12'!$A$4="1ª", 'U12'!O11*'U12'!O$4, 0)+
IF('U13'!$A$4="1ª", 'U13'!O11*'U13'!O$4, 0)+
IF('U14'!$A$4="1ª", 'U14'!O11*'U14'!O$4, 0)+
IF('U15'!$A$4="1ª", 'U15'!O11*'U15'!O$4, 0)
)
      /$CB$12
   )
   /AE$13,
"")</f>
        <v/>
      </c>
      <c r="AF25" s="122"/>
      <c r="AG25" s="105" t="str">
        <f>IF(AG$13&gt;0,
(
(
IF('U1'!$A$4="1ª", 'U1'!P11*'U1'!P$4, 0)+
IF('U2'!$A$4="1ª", 'U2'!P11*'U2'!P$4, 0)+
IF('U3'!$A$4="1ª", 'U3'!P11*'U3'!P$4, 0)+
IF('U4'!$A$4="1ª", 'U4'!P11*'U4'!P$4, 0)+
IF('U5'!$A$4="1ª", 'U5'!P11*'U5'!P$4, 0)+
IF('U6'!$A$4="1ª", 'U6'!P11*'U6'!P$4, 0)+
IF('U7'!$A$4="1ª", 'U7'!P11*'U7'!P$4, 0)+
IF('U8'!$A$4="1ª", 'U8'!P11*'U8'!P$4, 0)+
IF('U9'!$A$4="1ª", 'U9'!P11*'U9'!P$4, 0)+
IF('U10'!$A$4="1ª", 'U10'!P11*'U10'!P$4, 0)+
IF('U11'!$A$4="1ª", 'U11'!P11*'U11'!P$4, 0)+
IF('U12'!$A$4="1ª", 'U12'!P11*'U12'!P$4, 0)+
IF('U13'!$A$4="1ª", 'U13'!P11*'U13'!P$4, 0)+
IF('U14'!$A$4="1ª", 'U14'!P11*'U14'!P$4, 0)+
IF('U15'!$A$4="1ª", 'U15'!P11*'U15'!P$4, 0)
)
      /$CB$12
   )
   /AG$13,
"")</f>
        <v/>
      </c>
      <c r="AH25" s="122"/>
      <c r="AI25" s="105">
        <f ca="1">IF(AI$13&gt;0,
(
(
IF('U1'!$A$4="1ª", 'U1'!Q11*'U1'!Q$4, 0)+
IF('U2'!$A$4="1ª", 'U2'!Q11*'U2'!Q$4, 0)+
IF('U3'!$A$4="1ª", 'U3'!Q11*'U3'!Q$4, 0)+
IF('U4'!$A$4="1ª", 'U4'!Q11*'U4'!Q$4, 0)+
IF('U5'!$A$4="1ª", 'U5'!Q11*'U5'!Q$4, 0)+
IF('U6'!$A$4="1ª", 'U6'!Q11*'U6'!Q$4, 0)+
IF('U7'!$A$4="1ª", 'U7'!Q11*'U7'!Q$4, 0)+
IF('U8'!$A$4="1ª", 'U8'!Q11*'U8'!Q$4, 0)+
IF('U9'!$A$4="1ª", 'U9'!Q11*'U9'!Q$4, 0)+
IF('U10'!$A$4="1ª", 'U10'!Q11*'U10'!Q$4, 0)+
IF('U11'!$A$4="1ª", 'U11'!Q11*'U11'!Q$4, 0)+
IF('U12'!$A$4="1ª", 'U12'!Q11*'U12'!Q$4, 0)+
IF('U13'!$A$4="1ª", 'U13'!Q11*'U13'!Q$4, 0)+
IF('U14'!$A$4="1ª", 'U14'!Q11*'U14'!Q$4, 0)+
IF('U15'!$A$4="1ª", 'U15'!Q11*'U15'!Q$4, 0)
)
      /$CB$12
   )
   /AI$13,
"")</f>
        <v>0</v>
      </c>
      <c r="AJ25" s="122"/>
      <c r="AK25" s="105">
        <f ca="1">IF(AK$13&gt;0,
(
(
IF('U1'!$A$4="1ª", 'U1'!R11*'U1'!R$4, 0)+
IF('U2'!$A$4="1ª", 'U2'!R11*'U2'!R$4, 0)+
IF('U3'!$A$4="1ª", 'U3'!R11*'U3'!R$4, 0)+
IF('U4'!$A$4="1ª", 'U4'!R11*'U4'!R$4, 0)+
IF('U5'!$A$4="1ª", 'U5'!R11*'U5'!R$4, 0)+
IF('U6'!$A$4="1ª", 'U6'!R11*'U6'!R$4, 0)+
IF('U7'!$A$4="1ª", 'U7'!R11*'U7'!R$4, 0)+
IF('U8'!$A$4="1ª", 'U8'!R11*'U8'!R$4, 0)+
IF('U9'!$A$4="1ª", 'U9'!R11*'U9'!R$4, 0)+
IF('U10'!$A$4="1ª", 'U10'!R11*'U10'!R$4, 0)+
IF('U11'!$A$4="1ª", 'U11'!R11*'U11'!R$4, 0)+
IF('U12'!$A$4="1ª", 'U12'!R11*'U12'!R$4, 0)+
IF('U13'!$A$4="1ª", 'U13'!R11*'U13'!R$4, 0)+
IF('U14'!$A$4="1ª", 'U14'!R11*'U14'!R$4, 0)+
IF('U15'!$A$4="1ª", 'U15'!R11*'U15'!R$4, 0)
)
      /$CB$12
   )
   /AK$13,
"")</f>
        <v>0</v>
      </c>
      <c r="AL25" s="122"/>
      <c r="AM25" s="105" t="str">
        <f>IF(AM$13&gt;0,
(
(
IF('U1'!$A$4="1ª", 'U1'!S11*'U1'!S$4, 0)+
IF('U2'!$A$4="1ª", 'U2'!S11*'U2'!S$4, 0)+
IF('U3'!$A$4="1ª", 'U3'!S11*'U3'!S$4, 0)+
IF('U4'!$A$4="1ª", 'U4'!S11*'U4'!S$4, 0)+
IF('U5'!$A$4="1ª", 'U5'!S11*'U5'!S$4, 0)+
IF('U6'!$A$4="1ª", 'U6'!S11*'U6'!S$4, 0)+
IF('U7'!$A$4="1ª", 'U7'!S11*'U7'!S$4, 0)+
IF('U8'!$A$4="1ª", 'U8'!S11*'U8'!S$4, 0)+
IF('U9'!$A$4="1ª", 'U9'!S11*'U9'!S$4, 0)+
IF('U10'!$A$4="1ª", 'U10'!S11*'U10'!S$4, 0)+
IF('U11'!$A$4="1ª", 'U11'!S11*'U11'!S$4, 0)+
IF('U12'!$A$4="1ª", 'U12'!S11*'U12'!S$4, 0)+
IF('U13'!$A$4="1ª", 'U13'!S11*'U13'!S$4, 0)+
IF('U14'!$A$4="1ª", 'U14'!S11*'U14'!S$4, 0)+
IF('U15'!$A$4="1ª", 'U15'!S11*'U15'!S$4, 0)
)
      /$CB$12
   )
   /AM$13,
"")</f>
        <v/>
      </c>
      <c r="AN25" s="122"/>
      <c r="AO25" s="121">
        <f t="shared" ca="1" si="26"/>
        <v>0</v>
      </c>
      <c r="AP25" s="105">
        <f ca="1">IF(AP$13&gt;0,
   (
      (
         IF('U1'!$A$4="1ª", 'U1'!T11*'U1'!T$4, 0) +
         IF('U2'!$A$4="1ª", 'U2'!T11*'U2'!T$4, 0) +
         IF('U3'!$A$4="1ª", 'U3'!T11*'U3'!T$4, 0) +
         IF('U4'!$A$4="1ª", 'U4'!T11*'U4'!T$4, 0) +
         IF('U5'!$A$4="1ª", 'U5'!T11*'U5'!T$4, 0) +
         IF('U6'!$A$4="1ª", 'U6'!T11*'U6'!T$4, 0) +
         IF('U7'!$A$4="1ª", 'U7'!T11*'U7'!T$4, 0) +
         IF('U8'!$A$4="1ª", 'U8'!T11*'U8'!T$4, 0) +
         IF('U9'!$A$4="1ª", 'U9'!T11*'U9'!T$4, 0) +
         IF('U10'!$A$4="1ª", 'U10'!T11*'U10'!T$4, 0) +
         IF('U11'!$A$4="1ª", 'U11'!T11*'U11'!T$4, 0) +
         IF('U12'!$A$4="1ª", 'U12'!T11*'U12'!T$4, 0) +
         IF('U13'!$A$4="1ª", 'U13'!T11*'U13'!T$4, 0) +
         IF('U14'!$A$4="1ª", 'U14'!T11*'U14'!T$4, 0) +
         IF('U15'!$A$4="1ª", 'U15'!T11*'U15'!T$4, 0)
      )
      /$CB$12
   ) / AP$13,
"")</f>
        <v>0</v>
      </c>
      <c r="AQ25" s="122"/>
      <c r="AR25" s="105">
        <f ca="1">IF(AR$13&gt;0,
(
(
IF('U1'!$A$4="1ª", 'U1'!U11*'U1'!U$4, 0)+
IF('U2'!$A$4="1ª", 'U2'!U11*'U2'!U$4, 0)+
IF('U3'!$A$4="1ª", 'U3'!U11*'U3'!U$4, 0)+
IF('U4'!$A$4="1ª", 'U4'!U11*'U4'!U$4, 0)+
IF('U5'!$A$4="1ª", 'U5'!U11*'U5'!U$4, 0)+
IF('U6'!$A$4="1ª", 'U6'!U11*'U6'!U$4, 0)+
IF('U7'!$A$4="1ª", 'U7'!U11*'U7'!U$4, 0)+
IF('U8'!$A$4="1ª", 'U8'!U11*'U8'!U$4, 0)+
IF('U9'!$A$4="1ª", 'U9'!U11*'U9'!U$4, 0)+
IF('U10'!$A$4="1ª", 'U10'!U11*'U10'!U$4, 0)+
IF('U11'!$A$4="1ª", 'U11'!U11*'U11'!U$4, 0)+
IF('U12'!$A$4="1ª", 'U12'!U11*'U12'!U$4, 0)+
IF('U13'!$A$4="1ª", 'U13'!U11*'U13'!U$4, 0)+
IF('U14'!$A$4="1ª", 'U14'!U11*'U14'!U$4, 0)+
IF('U15'!$A$4="1ª", 'U15'!U11*'U15'!U$4, 0)
)
      /$CB$12
   )
   /AR$13,
"")</f>
        <v>0</v>
      </c>
      <c r="AS25" s="122"/>
      <c r="AT25" s="105" t="str">
        <f>IF(AT$13&gt;0,
(
(
IF('U1'!$A$4="1ª", 'U1'!V11*'U1'!V$4, 0)+
IF('U2'!$A$4="1ª", 'U2'!V11*'U2'!V$4, 0)+
IF('U3'!$A$4="1ª", 'U3'!V11*'U3'!V$4, 0)+
IF('U4'!$A$4="1ª", 'U4'!V11*'U4'!V$4, 0)+
IF('U5'!$A$4="1ª", 'U5'!V11*'U5'!V$4, 0)+
IF('U6'!$A$4="1ª", 'U6'!V11*'U6'!V$4, 0)+
IF('U7'!$A$4="1ª", 'U7'!V11*'U7'!V$4, 0)+
IF('U8'!$A$4="1ª", 'U8'!V11*'U8'!V$4, 0)+
IF('U9'!$A$4="1ª", 'U9'!V11*'U9'!V$4, 0)+
IF('U10'!$A$4="1ª", 'U10'!V11*'U10'!V$4, 0)+
IF('U11'!$A$4="1ª", 'U11'!V11*'U11'!V$4, 0)+
IF('U12'!$A$4="1ª", 'U12'!V11*'U12'!V$4, 0)+
IF('U13'!$A$4="1ª", 'U13'!V11*'U13'!V$4, 0)+
IF('U14'!$A$4="1ª", 'U14'!V11*'U14'!V$4, 0)+
IF('U15'!$A$4="1ª", 'U15'!V11*'U15'!V$4, 0)
)
      /$CB$12
   )
   /AT$13,
"")</f>
        <v/>
      </c>
      <c r="AU25" s="122"/>
      <c r="AV25" s="105">
        <f ca="1">IF(AV$13&gt;0,
(
(
IF('U1'!$A$4="1ª", 'U1'!W11*'U1'!W$4, 0)+
IF('U2'!$A$4="1ª", 'U2'!W11*'U2'!W$4, 0)+
IF('U3'!$A$4="1ª", 'U3'!W11*'U3'!W$4, 0)+
IF('U4'!$A$4="1ª", 'U4'!W11*'U4'!W$4, 0)+
IF('U5'!$A$4="1ª", 'U5'!W11*'U5'!W$4, 0)+
IF('U6'!$A$4="1ª", 'U6'!W11*'U6'!W$4, 0)+
IF('U7'!$A$4="1ª", 'U7'!W11*'U7'!W$4, 0)+
IF('U8'!$A$4="1ª", 'U8'!W11*'U8'!W$4, 0)+
IF('U9'!$A$4="1ª", 'U9'!W11*'U9'!W$4, 0)+
IF('U10'!$A$4="1ª", 'U10'!W11*'U10'!W$4, 0)+
IF('U11'!$A$4="1ª", 'U11'!W11*'U11'!W$4, 0)+
IF('U12'!$A$4="1ª", 'U12'!W11*'U12'!W$4, 0)+
IF('U13'!$A$4="1ª", 'U13'!W11*'U13'!W$4, 0)+
IF('U14'!$A$4="1ª", 'U14'!W11*'U14'!W$4, 0)+
IF('U15'!$A$4="1ª", 'U15'!W11*'U15'!W$4, 0)
)
      /$CB$12
   )
   /AV$13,
"")</f>
        <v>0</v>
      </c>
      <c r="AW25" s="122"/>
      <c r="AX25" s="105" t="str">
        <f>IF(AX$13&gt;0,
(
(
IF('U1'!$A$4="1ª", 'U1'!X11*'U1'!X$4, 0)+
IF('U2'!$A$4="1ª", 'U2'!X11*'U2'!X$4, 0)+
IF('U3'!$A$4="1ª", 'U3'!X11*'U3'!X$4, 0)+
IF('U4'!$A$4="1ª", 'U4'!X11*'U4'!X$4, 0)+
IF('U5'!$A$4="1ª", 'U5'!X11*'U5'!X$4, 0)+
IF('U6'!$A$4="1ª", 'U6'!X11*'U6'!X$4, 0)+
IF('U7'!$A$4="1ª", 'U7'!X11*'U7'!X$4, 0)+
IF('U8'!$A$4="1ª", 'U8'!X11*'U8'!X$4, 0)+
IF('U9'!$A$4="1ª", 'U9'!X11*'U9'!X$4, 0)+
IF('U10'!$A$4="1ª", 'U10'!X11*'U10'!X$4, 0)+
IF('U11'!$A$4="1ª", 'U11'!X11*'U11'!X$4, 0)+
IF('U12'!$A$4="1ª", 'U12'!X11*'U12'!X$4, 0)+
IF('U13'!$A$4="1ª", 'U13'!X11*'U13'!X$4, 0)+
IF('U14'!$A$4="1ª", 'U14'!X11*'U14'!X$4, 0)+
IF('U15'!$A$4="1ª", 'U15'!X11*'U15'!X$4, 0)
)
      /$CB$12
   )
   /AX$13,
"")</f>
        <v/>
      </c>
      <c r="AY25" s="122"/>
      <c r="AZ25" s="105" t="str">
        <f>IF(AZ$13&gt;0,
(
(
IF('U1'!$A$4="1ª", 'U1'!Y11*'U1'!Y$4, 0)+
IF('U2'!$A$4="1ª", 'U2'!Y11*'U2'!Y$4, 0)+
IF('U3'!$A$4="1ª", 'U3'!Y11*'U3'!Y$4, 0)+
IF('U4'!$A$4="1ª", 'U4'!Y11*'U4'!Y$4, 0)+
IF('U5'!$A$4="1ª", 'U5'!Y11*'U5'!Y$4, 0)+
IF('U6'!$A$4="1ª", 'U6'!Y11*'U6'!Y$4, 0)+
IF('U7'!$A$4="1ª", 'U7'!Y11*'U7'!Y$4, 0)+
IF('U8'!$A$4="1ª", 'U8'!Y11*'U8'!Y$4, 0)+
IF('U9'!$A$4="1ª", 'U9'!Y11*'U9'!Y$4, 0)+
IF('U10'!$A$4="1ª", 'U10'!Y11*'U10'!Y$4, 0)+
IF('U11'!$A$4="1ª", 'U11'!Y11*'U11'!Y$4, 0)+
IF('U12'!$A$4="1ª", 'U12'!Y11*'U12'!Y$4, 0)+
IF('U13'!$A$4="1ª", 'U13'!Y11*'U13'!Y$4, 0)+
IF('U14'!$A$4="1ª", 'U14'!Y11*'U14'!Y$4, 0)+
IF('U15'!$A$4="1ª", 'U15'!Y11*'U15'!Y$4, 0)
)
      /$CB$12
   )
   /AZ$13,
"")</f>
        <v/>
      </c>
      <c r="BA25" s="122"/>
      <c r="BB25" s="121">
        <f t="shared" ca="1" si="27"/>
        <v>0</v>
      </c>
      <c r="BC25" s="105" t="str">
        <f>IF(BC$13&gt;0,
(
(
IF('U1'!$A$4="1ª", 'U1'!Z11*'U1'!Z$4, 0)+
IF('U2'!$A$4="1ª", 'U2'!Z11*'U2'!Z$4, 0)+
IF('U3'!$A$4="1ª", 'U3'!Z11*'U3'!Z$4, 0)+
IF('U4'!$A$4="1ª", 'U4'!Z11*'U4'!Z$4, 0)+
IF('U5'!$A$4="1ª", 'U5'!Z11*'U5'!Z$4, 0)+
IF('U6'!$A$4="1ª", 'U6'!Z11*'U6'!Z$4, 0)+
IF('U7'!$A$4="1ª", 'U7'!Z11*'U7'!Z$4, 0)+
IF('U8'!$A$4="1ª", 'U8'!Z11*'U8'!Z$4, 0)+
IF('U9'!$A$4="1ª", 'U9'!Z11*'U9'!Z$4, 0)+
IF('U10'!$A$4="1ª", 'U10'!Z11*'U10'!Z$4, 0)+
IF('U11'!$A$4="1ª", 'U11'!Z11*'U11'!Z$4, 0)+
IF('U12'!$A$4="1ª", 'U12'!Z11*'U12'!Z$4, 0)+
IF('U13'!$A$4="1ª", 'U13'!Z11*'U13'!Z$4, 0)+
IF('U14'!$A$4="1ª", 'U14'!Z11*'U14'!Z$4, 0)+
IF('U15'!$A$4="1ª", 'U15'!Z11*'U15'!Z$4, 0)
)
      /$CB$12
   )
   /BC$13,
"")</f>
        <v/>
      </c>
      <c r="BD25" s="122"/>
      <c r="BE25" s="105" t="str">
        <f>IF(BE$13&gt;0,
(
(
IF('U1'!$A$4="1ª", 'U1'!AA11*'U1'!AA$4, 0)+
IF('U2'!$A$4="1ª", 'U2'!AA11*'U2'!AA$4, 0)+
IF('U3'!$A$4="1ª", 'U3'!AA11*'U3'!AA$4, 0)+
IF('U4'!$A$4="1ª", 'U4'!AA11*'U4'!AA$4, 0)+
IF('U5'!$A$4="1ª", 'U5'!AA11*'U5'!AA$4, 0)+
IF('U6'!$A$4="1ª", 'U6'!AA11*'U6'!AA$4, 0)+
IF('U7'!$A$4="1ª", 'U7'!AA11*'U7'!AA$4, 0)+
IF('U8'!$A$4="1ª", 'U8'!AA11*'U8'!AA$4, 0)+
IF('U9'!$A$4="1ª", 'U9'!AA11*'U9'!AA$4, 0)+
IF('U10'!$A$4="1ª", 'U10'!AA11*'U10'!AA$4, 0)+
IF('U11'!$A$4="1ª", 'U11'!AA11*'U11'!AA$4, 0)+
IF('U12'!$A$4="1ª", 'U12'!AA11*'U12'!AA$4, 0)+
IF('U13'!$A$4="1ª", 'U13'!AA11*'U13'!AA$4, 0)+
IF('U14'!$A$4="1ª", 'U14'!AA11*'U14'!AA$4, 0)+
IF('U15'!$A$4="1ª", 'U15'!AA11*'U15'!AA$4, 0)
)
      /$CB$12
   )
   /BE$13,
"")</f>
        <v/>
      </c>
      <c r="BF25" s="122"/>
      <c r="BG25" s="105" t="str">
        <f>IF(BG$13&gt;0,
(
(
IF('U1'!$A$4="1ª", 'U1'!AB11*'U1'!AB$4, 0)+
IF('U2'!$A$4="1ª", 'U2'!AB11*'U2'!AB$4, 0)+
IF('U3'!$A$4="1ª", 'U3'!AB11*'U3'!AB$4, 0)+
IF('U4'!$A$4="1ª", 'U4'!AB11*'U4'!AB$4, 0)+
IF('U5'!$A$4="1ª", 'U5'!AB11*'U5'!AB$4, 0)+
IF('U6'!$A$4="1ª", 'U6'!AB11*'U6'!AB$4, 0)+
IF('U7'!$A$4="1ª", 'U7'!AB11*'U7'!AB$4, 0)+
IF('U8'!$A$4="1ª", 'U8'!AB11*'U8'!AB$4, 0)+
IF('U9'!$A$4="1ª", 'U9'!AB11*'U9'!AB$4, 0)+
IF('U10'!$A$4="1ª", 'U10'!AB11*'U10'!AB$4, 0)+
IF('U11'!$A$4="1ª", 'U11'!AB11*'U11'!AB$4, 0)+
IF('U12'!$A$4="1ª", 'U12'!AB11*'U12'!AB$4, 0)+
IF('U13'!$A$4="1ª", 'U13'!AB11*'U13'!AB$4, 0)+
IF('U14'!$A$4="1ª", 'U14'!AB11*'U14'!AB$4, 0)+
IF('U15'!$A$4="1ª", 'U15'!AB11*'U15'!AB$4, 0)
)
      /$CB$12
   )
   /BG$13,
"")</f>
        <v/>
      </c>
      <c r="BH25" s="122"/>
      <c r="BI25" s="105">
        <f ca="1">IF(BI$13&gt;0,
(
(
IF('U1'!$A$4="1ª", 'U1'!AC11*'U1'!AC$4, 0)+
IF('U2'!$A$4="1ª", 'U2'!AC11*'U2'!AC$4, 0)+
IF('U3'!$A$4="1ª", 'U3'!AC11*'U3'!AC$4, 0)+
IF('U4'!$A$4="1ª", 'U4'!AC11*'U4'!AC$4, 0)+
IF('U5'!$A$4="1ª", 'U5'!AC11*'U5'!AC$4, 0)+
IF('U6'!$A$4="1ª", 'U6'!AC11*'U6'!AC$4, 0)+
IF('U7'!$A$4="1ª", 'U7'!AC11*'U7'!AC$4, 0)+
IF('U8'!$A$4="1ª", 'U8'!AC11*'U8'!AC$4, 0)+
IF('U9'!$A$4="1ª", 'U9'!AC11*'U9'!AC$4, 0)+
IF('U10'!$A$4="1ª", 'U10'!AC11*'U10'!AC$4, 0)+
IF('U11'!$A$4="1ª", 'U11'!AC11*'U11'!AC$4, 0)+
IF('U12'!$A$4="1ª", 'U12'!AC11*'U12'!AC$4, 0)+
IF('U13'!$A$4="1ª", 'U13'!AC11*'U13'!AC$4, 0)+
IF('U14'!$A$4="1ª", 'U14'!AC11*'U14'!AC$4, 0)+
IF('U15'!$A$4="1ª", 'U15'!AC11*'U15'!AC$4, 0)
)
      /$CB$12
   )
   /BI$13,
"")</f>
        <v>0</v>
      </c>
      <c r="BJ25" s="122"/>
      <c r="BK25" s="105" t="str">
        <f>IF(BK$13&gt;0,
(
(
IF('U1'!$A$4="1ª", 'U1'!AD11*'U1'!AD$4, 0)+
IF('U2'!$A$4="1ª", 'U2'!AD11*'U2'!AD$4, 0)+
IF('U3'!$A$4="1ª", 'U3'!AD11*'U3'!AD$4, 0)+
IF('U4'!$A$4="1ª", 'U4'!AD11*'U4'!AD$4, 0)+
IF('U5'!$A$4="1ª", 'U5'!AD11*'U5'!AD$4, 0)+
IF('U6'!$A$4="1ª", 'U6'!AD11*'U6'!AD$4, 0)+
IF('U7'!$A$4="1ª", 'U7'!AD11*'U7'!AD$4, 0)+
IF('U8'!$A$4="1ª", 'U8'!AD11*'U8'!AD$4, 0)+
IF('U9'!$A$4="1ª", 'U9'!AD11*'U9'!AD$4, 0)+
IF('U10'!$A$4="1ª", 'U10'!AD11*'U10'!AD$4, 0)+
IF('U11'!$A$4="1ª", 'U11'!AD11*'U11'!AD$4, 0)+
IF('U12'!$A$4="1ª", 'U12'!AD11*'U12'!AD$4, 0)+
IF('U13'!$A$4="1ª", 'U13'!AD11*'U13'!AD$4, 0)+
IF('U14'!$A$4="1ª", 'U14'!AD11*'U14'!AD$4, 0)+
IF('U15'!$A$4="1ª", 'U15'!AD11*'U15'!AD$4, 0)
)
      /$CB$12
   )
   /BK$13,
"")</f>
        <v/>
      </c>
      <c r="BL25" s="122"/>
      <c r="BM25" s="105" t="str">
        <f>IF(BM$13&gt;0,
(
(
IF('U1'!$A$4="1ª", 'U1'!AE11*'U1'!AE$4, 0)+
IF('U2'!$A$4="1ª", 'U2'!AE11*'U2'!AE$4, 0)+
IF('U3'!$A$4="1ª", 'U3'!AE11*'U3'!AE$4, 0)+
IF('U4'!$A$4="1ª", 'U4'!AE11*'U4'!AE$4, 0)+
IF('U5'!$A$4="1ª", 'U5'!AE11*'U5'!AE$4, 0)+
IF('U6'!$A$4="1ª", 'U6'!AE11*'U6'!AE$4, 0)+
IF('U7'!$A$4="1ª", 'U7'!AE11*'U7'!AE$4, 0)+
IF('U8'!$A$4="1ª", 'U8'!AE11*'U8'!AE$4, 0)+
IF('U9'!$A$4="1ª", 'U9'!AE11*'U9'!AE$4, 0)+
IF('U10'!$A$4="1ª", 'U10'!AE11*'U10'!AE$4, 0)+
IF('U11'!$A$4="1ª", 'U11'!AE11*'U11'!AE$4, 0)+
IF('U12'!$A$4="1ª", 'U12'!AE11*'U12'!AE$4, 0)+
IF('U13'!$A$4="1ª", 'U13'!AE11*'U13'!AE$4, 0)+
IF('U14'!$A$4="1ª", 'U14'!AE11*'U14'!AE$4, 0)+
IF('U15'!$A$4="1ª", 'U15'!AE11*'U15'!AE$4, 0)
)
      /$CB$12
   )
   /BM$13,
"")</f>
        <v/>
      </c>
      <c r="BN25" s="122"/>
      <c r="BO25" s="121" t="str">
        <f t="shared" si="28"/>
        <v/>
      </c>
      <c r="BP25" s="105" t="str">
        <f>IF(BP$13&gt;0,
(
(
IF('U1'!$A$4="1ª", 'U1'!AF11*'U1'!AF$4, 0)+
IF('U2'!$A$4="1ª", 'U2'!AF11*'U2'!AF$4, 0)+
IF('U3'!$A$4="1ª", 'U3'!AF11*'U3'!AF$4, 0)+
IF('U4'!$A$4="1ª", 'U4'!AF11*'U4'!AF$4, 0)+
IF('U5'!$A$4="1ª", 'U5'!AF11*'U5'!AF$4, 0)+
IF('U6'!$A$4="1ª", 'U6'!AF11*'U6'!AF$4, 0)+
IF('U7'!$A$4="1ª", 'U7'!AF11*'U7'!AF$4, 0)+
IF('U8'!$A$4="1ª", 'U8'!AF11*'U8'!AF$4, 0)+
IF('U9'!$A$4="1ª", 'U9'!AF11*'U9'!AF$4, 0)+
IF('U10'!$A$4="1ª", 'U10'!AF11*'U10'!AF$4, 0)+
IF('U11'!$A$4="1ª", 'U11'!AF11*'U11'!AF$4, 0)+
IF('U12'!$A$4="1ª", 'U12'!AF11*'U12'!AF$4, 0)+
IF('U13'!$A$4="1ª", 'U13'!AF11*'U13'!AF$4, 0)+
IF('U14'!$A$4="1ª", 'U14'!AF11*'U14'!AF$4, 0)+
IF('U15'!$A$4="1ª", 'U15'!AF11*'U15'!AF$4, 0)
)
      /$CB$12
   )
   /BP$13,
"")</f>
        <v/>
      </c>
      <c r="BQ25" s="122"/>
      <c r="BR25" s="105" t="str">
        <f>IF(BR$13&gt;0,
(
(
IF('U1'!$A$4="1ª", 'U1'!AG11*'U1'!AG$4, 0)+
IF('U2'!$A$4="1ª", 'U2'!AG11*'U2'!AG$4, 0)+
IF('U3'!$A$4="1ª", 'U3'!AG11*'U3'!AG$4, 0)+
IF('U4'!$A$4="1ª", 'U4'!AG11*'U4'!AG$4, 0)+
IF('U5'!$A$4="1ª", 'U5'!AG11*'U5'!AG$4, 0)+
IF('U6'!$A$4="1ª", 'U6'!AG11*'U6'!AG$4, 0)+
IF('U7'!$A$4="1ª", 'U7'!AG11*'U7'!AG$4, 0)+
IF('U8'!$A$4="1ª", 'U8'!AG11*'U8'!AG$4, 0)+
IF('U9'!$A$4="1ª", 'U9'!AG11*'U9'!AG$4, 0)+
IF('U10'!$A$4="1ª", 'U10'!AG11*'U10'!AG$4, 0)+
IF('U11'!$A$4="1ª", 'U11'!AG11*'U11'!AG$4, 0)+
IF('U12'!$A$4="1ª", 'U12'!AG11*'U12'!AG$4, 0)+
IF('U13'!$A$4="1ª", 'U13'!AG11*'U13'!AG$4, 0)+
IF('U14'!$A$4="1ª", 'U14'!AG11*'U14'!AG$4, 0)+
IF('U15'!$A$4="1ª", 'U15'!AG11*'U15'!AG$4, 0)
)
      /$CB$12
   )
   /BR$13,
"")</f>
        <v/>
      </c>
      <c r="BS25" s="122"/>
      <c r="BT25" s="105" t="str">
        <f>IF(BT$13&gt;0,
(
(
IF('U1'!$A$4="1ª", 'U1'!AH11*'U1'!AH$4, 0)+
IF('U2'!$A$4="1ª", 'U2'!AH11*'U2'!AH$4, 0)+
IF('U3'!$A$4="1ª", 'U3'!AH11*'U3'!AH$4, 0)+
IF('U4'!$A$4="1ª", 'U4'!AH11*'U4'!AH$4, 0)+
IF('U5'!$A$4="1ª", 'U5'!AH11*'U5'!AH$4, 0)+
IF('U6'!$A$4="1ª", 'U6'!AH11*'U6'!AH$4, 0)+
IF('U7'!$A$4="1ª", 'U7'!AH11*'U7'!AH$4, 0)+
IF('U8'!$A$4="1ª", 'U8'!AH11*'U8'!AH$4, 0)+
IF('U9'!$A$4="1ª", 'U9'!AH11*'U9'!AH$4, 0)+
IF('U10'!$A$4="1ª", 'U10'!AH11*'U10'!AH$4, 0)+
IF('U11'!$A$4="1ª", 'U11'!AH11*'U11'!AH$4, 0)+
IF('U12'!$A$4="1ª", 'U12'!AH11*'U12'!AH$4, 0)+
IF('U13'!$A$4="1ª", 'U13'!AH11*'U13'!AH$4, 0)+
IF('U14'!$A$4="1ª", 'U14'!AH11*'U14'!AH$4, 0)+
IF('U15'!$A$4="1ª", 'U15'!AH11*'U15'!AH$4, 0)
)
      /$CB$12
   )
   /BT$13,
"")</f>
        <v/>
      </c>
      <c r="BU25" s="122"/>
      <c r="BV25" s="105" t="str">
        <f>IF(BT$13&gt;0,
(
(
IF('U1'!$A$4="1ª", 'U1'!AH11*'U1'!AH$4, 0)+
IF('U2'!$A$4="1ª", 'U2'!AH11*'U2'!AH$4, 0)+
IF('U3'!$A$4="1ª", 'U3'!AH11*'U3'!AH$4, 0)+
IF('U4'!$A$4="1ª", 'U4'!AH11*'U4'!AH$4, 0)+
IF('U5'!$A$4="1ª", 'U5'!AH11*'U5'!AH$4, 0)+
IF('U6'!$A$4="1ª", 'U6'!AH11*'U6'!AH$4, 0)+
IF('U7'!$A$4="1ª", 'U7'!AH11*'U7'!AH$4, 0)+
IF('U8'!$A$4="1ª", 'U8'!AH11*'U8'!AH$4, 0)+
IF('U9'!$A$4="1ª", 'U9'!AH11*'U9'!AH$4, 0)+
IF('U10'!$A$4="1ª", 'U10'!AH11*'U10'!AH$4, 0)+
IF('U11'!$A$4="1ª", 'U11'!AH11*'U11'!AH$4, 0)+
IF('U12'!$A$4="1ª", 'U12'!AH11*'U12'!AH$4, 0)+
IF('U13'!$A$4="1ª", 'U13'!AH11*'U13'!AH$4, 0)+
IF('U14'!$A$4="1ª", 'U14'!AH11*'U14'!AH$4, 0)+
IF('U15'!$A$4="1ª", 'U15'!AH11*'U15'!AH$4, 0)
)
      /$CB$12
   )
   /BT$13,
"")</f>
        <v/>
      </c>
      <c r="BW25" s="122"/>
      <c r="BX25" s="105" t="str">
        <f>IF(BV$13&gt;0,
(
(
IF('U1'!$A$4="1ª", 'U1'!AI11*'U1'!AI$4, 0)+
IF('U2'!$A$4="1ª", 'U2'!AI11*'U2'!AI$4, 0)+
IF('U3'!$A$4="1ª", 'U3'!AI11*'U3'!AI$4, 0)+
IF('U4'!$A$4="1ª", 'U4'!AI11*'U4'!AI$4, 0)+
IF('U5'!$A$4="1ª", 'U5'!AI11*'U5'!AI$4, 0)+
IF('U6'!$A$4="1ª", 'U6'!AI11*'U6'!AI$4, 0)+
IF('U7'!$A$4="1ª", 'U7'!AI11*'U7'!AI$4, 0)+
IF('U8'!$A$4="1ª", 'U8'!AI11*'U8'!AI$4, 0)+
IF('U9'!$A$4="1ª", 'U9'!AI11*'U9'!AI$4, 0)+
IF('U10'!$A$4="1ª", 'U10'!AI11*'U10'!AI$4, 0)+
IF('U11'!$A$4="1ª", 'U11'!AI11*'U11'!AI$4, 0)+
IF('U12'!$A$4="1ª", 'U12'!AI11*'U12'!AI$4, 0)+
IF('U13'!$A$4="1ª", 'U13'!AI11*'U13'!AI$4, 0)+
IF('U14'!$A$4="1ª", 'U14'!AI11*'U14'!AI$4, 0)+
IF('U15'!$A$4="1ª", 'U15'!AI11*'U15'!AI$4, 0)
)
      /$CB$12
   )
   /BV$13,
"")</f>
        <v/>
      </c>
      <c r="BY25" s="122"/>
      <c r="BZ25" s="105" t="str">
        <f>IF(BZ$13&gt;0,
(
(
IF('U1'!$A$4="1ª", 'U1'!AK11*'U1'!AK$4, 0)+
IF('U2'!$A$4="1ª", 'U2'!AK11*'U2'!AK$4, 0)+
IF('U3'!$A$4="1ª", 'U3'!AK11*'U3'!AK$4, 0)+
IF('U4'!$A$4="1ª", 'U4'!AK11*'U4'!AK$4, 0)+
IF('U5'!$A$4="1ª", 'U5'!AK11*'U5'!AK$4, 0)+
IF('U6'!$A$4="1ª", 'U6'!AK11*'U6'!AK$4, 0)+
IF('U7'!$A$4="1ª", 'U7'!AK11*'U7'!AK$4, 0)+
IF('U8'!$A$4="1ª", 'U8'!AK11*'U8'!AK$4, 0)+
IF('U9'!$A$4="1ª", 'U9'!AK11*'U9'!AK$4, 0)+
IF('U10'!$A$4="1ª", 'U10'!AK11*'U10'!AK$4, 0)+
IF('U11'!$A$4="1ª", 'U11'!AK11*'U11'!AK$4, 0)+
IF('U12'!$A$4="1ª", 'U12'!AK11*'U12'!AK$4, 0)+
IF('U13'!$A$4="1ª", 'U13'!AK11*'U13'!AK$4, 0)+
IF('U14'!$A$4="1ª", 'U14'!AK11*'U14'!AK$4, 0)+
IF('U15'!$A$4="1ª", 'U15'!AK11*'U15'!AK$4, 0)
)
      /$CB$12
   )
   /BZ$13,
"")</f>
        <v/>
      </c>
      <c r="CA25" s="122"/>
      <c r="CB25" s="136">
        <f t="shared" ca="1" si="22"/>
        <v>0</v>
      </c>
      <c r="CC25">
        <f t="shared" ca="1" si="29"/>
        <v>0</v>
      </c>
    </row>
    <row r="26" spans="1:81" ht="18" x14ac:dyDescent="0.25">
      <c r="A26" s="65" t="str">
        <v>Da�az Castro, Alejandro</v>
      </c>
      <c r="B26" s="121">
        <f t="shared" ca="1" si="23"/>
        <v>0</v>
      </c>
      <c r="C26" s="105">
        <f ca="1">IF(C$13&gt;0,
   (
      (
         IF('U1'!$A$4="1ª", 'U1'!B12*'U1'!B$4, 0) +
         IF('U2'!$A$4="1ª", 'U2'!B12*'U2'!B$4, 0) +
         IF('U3'!$A$4="1ª", 'U3'!B12*'U3'!B$4, 0) +
         IF('U4'!$A$4="1ª", 'U4'!B12*'U4'!B$4, 0) +
         IF('U5'!$A$4="1ª", 'U5'!B12*'U5'!B$4, 0) +
         IF('U6'!$A$4="1ª", 'U6'!B12*'U6'!B$4, 0) +
         IF('U7'!$A$4="1ª", 'U7'!B12*'U7'!B$4, 0) +
         IF('U8'!$A$4="1ª", 'U8'!B12*'U8'!B$4, 0) +
         IF('U9'!$A$4="1ª", 'U9'!B12*'U9'!B$4, 0) +
         IF('U10'!$A$4="1ª", 'U10'!B12*'U10'!B$4, 0) +
         IF('U11'!$A$4="1ª", 'U11'!B12*'U11'!B$4, 0) +
         IF('U12'!$A$4="1ª", 'U12'!B12*'U12'!B$4, 0) +
         IF('U13'!$A$4="1ª", 'U13'!B12*'U13'!B$4, 0) +
         IF('U14'!$A$4="1ª", 'U14'!B12*'U14'!B$4, 0) +
         IF('U15'!$A$4="1ª", 'U15'!B12*'U15'!B$4, 0)
      )
      /$CB$12
   )
   /C$13,
"")</f>
        <v>0</v>
      </c>
      <c r="D26" s="122"/>
      <c r="E26" s="105">
        <f ca="1">IF(E$13&gt;0,
   (
      (
         IF('U1'!$A$4="1ª", 'U1'!C12*'U1'!C$4, 0) +
         IF('U2'!$A$4="1ª", 'U2'!C12*'U2'!C$4, 0) +
         IF('U3'!$A$4="1ª", 'U3'!C12*'U3'!C$4, 0) +
         IF('U4'!$A$4="1ª", 'U4'!C12*'U4'!C$4, 0) +
         IF('U5'!$A$4="1ª", 'U5'!C12*'U5'!C$4, 0) +
         IF('U6'!$A$4="1ª", 'U6'!C12*'U6'!C$4, 0) +
         IF('U7'!$A$4="1ª", 'U7'!C12*'U7'!C$4, 0) +
         IF('U8'!$A$4="1ª", 'U8'!C12*'U8'!C$4, 0) +
         IF('U9'!$A$4="1ª", 'U9'!C12*'U9'!C$4, 0) +
         IF('U10'!$A$4="1ª", 'U10'!C12*'U10'!C$4, 0) +
         IF('U11'!$A$4="1ª", 'U11'!C12*'U11'!C$4, 0) +
         IF('U12'!$A$4="1ª", 'U12'!C12*'U12'!C$4, 0) +
         IF('U13'!$A$4="1ª", 'U13'!C12*'U13'!C$4, 0) +
         IF('U14'!$A$4="1ª", 'U14'!C12*'U14'!C$4, 0) +
         IF('U15'!$A$4="1ª", 'U15'!C12*'U15'!C$4, 0)
      )
      /$CB$12
   )
   /E$13,
"")</f>
        <v>0</v>
      </c>
      <c r="F26" s="122"/>
      <c r="G26" s="105">
        <f ca="1">IF(G$13&gt;0,
   (
      (
         IF('U1'!$A$4="1ª", 'U1'!D12*'U1'!D$4, 0) +
         IF('U2'!$A$4="1ª", 'U2'!D12*'U2'!D$4, 0) +
         IF('U3'!$A$4="1ª", 'U3'!D12*'U3'!D$4, 0) +
         IF('U4'!$A$4="1ª", 'U4'!D12*'U4'!D$4, 0) +
         IF('U5'!$A$4="1ª", 'U5'!D12*'U5'!D$4, 0) +
         IF('U6'!$A$4="1ª", 'U6'!D12*'U6'!D$4, 0) +
         IF('U7'!$A$4="1ª", 'U7'!D12*'U7'!D$4, 0) +
         IF('U8'!$A$4="1ª", 'U8'!D12*'U8'!D$4, 0) +
         IF('U9'!$A$4="1ª", 'U9'!D12*'U9'!D$4, 0) +
         IF('U10'!$A$4="1ª", 'U10'!D12*'U10'!D$4, 0) +
         IF('U11'!$A$4="1ª", 'U11'!D12*'U11'!D$4, 0) +
         IF('U12'!$A$4="1ª", 'U12'!D12*'U12'!D$4, 0) +
         IF('U13'!$A$4="1ª", 'U13'!D12*'U13'!D$4, 0) +
         IF('U14'!$A$4="1ª", 'U14'!D12*'U14'!D$4, 0) +
         IF('U15'!$A$4="1ª", 'U15'!D12*'U15'!D$4, 0)
      )
      /$CB$12
   )
   /G$13,
"")</f>
        <v>0</v>
      </c>
      <c r="H26" s="122"/>
      <c r="I26" s="105">
        <f ca="1">IF(I$13&gt;0,
   (
      (
         IF('U1'!$A$4="1ª", 'U1'!E12*'U1'!E$4, 0) +
         IF('U2'!$A$4="1ª", 'U2'!E12*'U2'!E$4, 0) +
         IF('U3'!$A$4="1ª", 'U3'!E12*'U3'!E$4, 0) +
         IF('U4'!$A$4="1ª", 'U4'!E12*'U4'!E$4, 0) +
         IF('U5'!$A$4="1ª", 'U5'!E12*'U5'!E$4, 0) +
         IF('U6'!$A$4="1ª", 'U6'!E12*'U6'!E$4, 0) +
         IF('U7'!$A$4="1ª", 'U7'!E12*'U7'!E$4, 0) +
         IF('U8'!$A$4="1ª", 'U8'!E12*'U8'!E$4, 0) +
         IF('U9'!$A$4="1ª", 'U9'!E12*'U9'!E$4, 0) +
         IF('U10'!$A$4="1ª", 'U10'!E12*'U10'!E$4, 0) +
         IF('U11'!$A$4="1ª", 'U11'!E12*'U11'!E$4, 0) +
         IF('U12'!$A$4="1ª", 'U12'!E12*'U12'!E$4, 0) +
         IF('U13'!$A$4="1ª", 'U13'!E12*'U13'!E$4, 0) +
         IF('U14'!$A$4="1ª", 'U14'!E12*'U14'!E$4, 0) +
         IF('U15'!$A$4="1ª", 'U15'!E12*'U15'!E$4, 0)
      )
      /$CB$12
   )
   /I$13,
"")</f>
        <v>0</v>
      </c>
      <c r="J26" s="122"/>
      <c r="K26" s="105">
        <f ca="1">IF(K$13&gt;0,
   (
      (
         IF('U1'!$A$4="1ª", 'U1'!F12*'U1'!F$4, 0) +
         IF('U2'!$A$4="1ª", 'U2'!F12*'U2'!F$4, 0) +
         IF('U3'!$A$4="1ª", 'U3'!F12*'U3'!F$4, 0) +
         IF('U4'!$A$4="1ª", 'U4'!F12*'U4'!F$4, 0) +
         IF('U5'!$A$4="1ª", 'U5'!F12*'U5'!F$4, 0) +
         IF('U6'!$A$4="1ª", 'U6'!F12*'U6'!F$4, 0) +
         IF('U7'!$A$4="1ª", 'U7'!F12*'U7'!F$4, 0) +
         IF('U8'!$A$4="1ª", 'U8'!F12*'U8'!F$4, 0) +
         IF('U9'!$A$4="1ª", 'U9'!F12*'U9'!F$4, 0) +
         IF('U10'!$A$4="1ª", 'U10'!F12*'U10'!F$4, 0) +
         IF('U11'!$A$4="1ª", 'U11'!F12*'U11'!F$4, 0) +
         IF('U12'!$A$4="1ª", 'U12'!F12*'U12'!F$4, 0) +
         IF('U13'!$A$4="1ª", 'U13'!F12*'U13'!F$4, 0) +
         IF('U14'!$A$4="1ª", 'U14'!F12*'U14'!F$4, 0) +
         IF('U15'!$A$4="1ª", 'U15'!F12*'U15'!F$4, 0)
      )
      /$CB$12
   )
   /K$13,
"")</f>
        <v>0</v>
      </c>
      <c r="L26" s="122"/>
      <c r="M26" s="105" t="str">
        <f>IF(M$13&gt;0,
   (
      (
         IF('U1'!$A$4="1ª", 'U1'!G12*'U1'!G$4, 0) +
         IF('U2'!$A$4="1ª", 'U2'!G12*'U2'!G$4, 0) +
         IF('U3'!$A$4="1ª", 'U3'!G12*'U3'!G$4, 0) +
         IF('U4'!$A$4="1ª", 'U4'!G12*'U4'!G$4, 0) +
         IF('U5'!$A$4="1ª", 'U5'!G12*'U5'!G$4, 0) +
         IF('U6'!$A$4="1ª", 'U6'!G12*'U6'!G$4, 0) +
         IF('U7'!$A$4="1ª", 'U7'!G12*'U7'!G$4, 0) +
         IF('U8'!$A$4="1ª", 'U8'!G12*'U8'!G$4, 0) +
         IF('U9'!$A$4="1ª", 'U9'!G12*'U9'!G$4, 0) +
         IF('U10'!$A$4="1ª", 'U10'!G12*'U10'!G$4, 0) +
         IF('U11'!$A$4="1ª", 'U11'!G12*'U11'!G$4, 0) +
         IF('U12'!$A$4="1ª", 'U12'!G12*'U12'!G$4, 0) +
         IF('U13'!$A$4="1ª", 'U13'!G12*'U13'!G$4, 0) +
         IF('U14'!$A$4="1ª", 'U14'!G12*'U14'!G$4, 0) +
         IF('U15'!$A$4="1ª", 'U15'!G12*'U15'!G$4, 0)
      )
      /$CB$12
   )
   /M$13,
"")</f>
        <v/>
      </c>
      <c r="N26" s="122"/>
      <c r="O26" s="121">
        <f t="shared" ca="1" si="24"/>
        <v>0</v>
      </c>
      <c r="P26" s="105">
        <f ca="1">IF(P$13&gt;0,
   (
      (
         IF('U1'!$A$4="1ª", 'U1'!H12*'U1'!H$4, 0) +
         IF('U2'!$A$4="1ª", 'U2'!H12*'U2'!H$4, 0) +
         IF('U3'!$A$4="1ª", 'U3'!H12*'U3'!H$4, 0) +
         IF('U4'!$A$4="1ª", 'U4'!H12*'U4'!H$4, 0) +
         IF('U5'!$A$4="1ª", 'U5'!H12*'U5'!H$4, 0) +
         IF('U6'!$A$4="1ª", 'U6'!H12*'U6'!H$4, 0) +
         IF('U7'!$A$4="1ª", 'U7'!H12*'U7'!H$4, 0) +
         IF('U8'!$A$4="1ª", 'U8'!H12*'U8'!H$4, 0) +
         IF('U9'!$A$4="1ª", 'U9'!H12*'U9'!H$4, 0) +
         IF('U10'!$A$4="1ª", 'U10'!H12*'U10'!H$4, 0) +
         IF('U11'!$A$4="1ª", 'U11'!H12*'U11'!H$4, 0) +
         IF('U12'!$A$4="1ª", 'U12'!H12*'U12'!H$4, 0) +
         IF('U13'!$A$4="1ª", 'U13'!H12*'U13'!H$4, 0) +
         IF('U14'!$A$4="1ª", 'U14'!H12*'U14'!H$4, 0) +
         IF('U15'!$A$4="1ª", 'U15'!H12*'U15'!H$4, 0)
      )
      /$CB$12
   )
   /P$13,
"")</f>
        <v>0</v>
      </c>
      <c r="Q26" s="122"/>
      <c r="R26" s="105">
        <f ca="1">IF(R$13&gt;0,
   (
      (
         IF('U1'!$A$4="1ª", 'U1'!I12*'U1'!I$4, 0) +
         IF('U2'!$A$4="1ª", 'U2'!I12*'U2'!I$4, 0) +
         IF('U3'!$A$4="1ª", 'U3'!I12*'U3'!I$4, 0) +
         IF('U4'!$A$4="1ª", 'U4'!I12*'U4'!I$4, 0) +
         IF('U5'!$A$4="1ª", 'U5'!I12*'U5'!I$4, 0) +
         IF('U6'!$A$4="1ª", 'U6'!I12*'U6'!I$4, 0) +
         IF('U7'!$A$4="1ª", 'U7'!I12*'U7'!I$4, 0) +
         IF('U8'!$A$4="1ª", 'U8'!I12*'U8'!I$4, 0) +
         IF('U9'!$A$4="1ª", 'U9'!I12*'U9'!I$4, 0) +
         IF('U10'!$A$4="1ª", 'U10'!I12*'U10'!I$4, 0) +
         IF('U11'!$A$4="1ª", 'U11'!I12*'U11'!I$4, 0) +
         IF('U12'!$A$4="1ª", 'U12'!I12*'U12'!I$4, 0) +
         IF('U13'!$A$4="1ª", 'U13'!I12*'U13'!I$4, 0) +
         IF('U14'!$A$4="1ª", 'U14'!I12*'U14'!I$4, 0) +
         IF('U15'!$A$4="1ª", 'U15'!I12*'U15'!I$4, 0)
      )
      /$CB$12
   )
   /R$13,
"")</f>
        <v>0</v>
      </c>
      <c r="S26" s="122"/>
      <c r="T26" s="105">
        <f ca="1">IF(T$13&gt;0,
(
(
IF('U1'!$A$4="1ª", 'U1'!J12*'U1'!J$4, 0) +
IF('U2'!$A$4="1ª", 'U2'!J12*'U2'!J$4, 0) +
IF('U3'!$A$4="1ª", 'U3'!J12*'U3'!J$4, 0) +
IF('U4'!$A$4="1ª", 'U4'!J12*'U4'!J$4, 0) +
IF('U5'!$A$4="1ª", 'U5'!J12*'U5'!J$4, 0) +
IF('U6'!$A$4="1ª", 'U6'!J12*'U6'!J$4, 0) +
IF('U7'!$A$4="1ª", 'U7'!J12*'U7'!J$4, 0) +
IF('U8'!$A$4="1ª", 'U8'!J12*'U8'!J$4, 0) +
IF('U9'!$A$4="1ª", 'U9'!J12*'U9'!J$4, 0) +
IF('U10'!$A$4="1ª", 'U10'!J12*'U10'!J$4, 0) +
IF('U11'!$A$4="1ª", 'U11'!J12*'U11'!J$4, 0) +
IF('U12'!$A$4="1ª", 'U12'!J12*'U12'!J$4, 0) +
IF('U13'!$A$4="1ª", 'U13'!J12*'U13'!J$4, 0) +
IF('U14'!$A$4="1ª", 'U14'!J12*'U14'!J$4, 0) +
IF('U15'!$A$4="1ª", 'U15'!J12*'U15'!J$4, 0)
)
      /$CB$12
   )
   /T$13,
"")</f>
        <v>0</v>
      </c>
      <c r="U26" s="122"/>
      <c r="V26" s="105">
        <f ca="1">IF(V$13&gt;0,
(
(
IF('U1'!$A$4="1ª", 'U1'!K12*'U1'!K$4, 0) +
IF('U2'!$A$4="1ª", 'U2'!K12*'U2'!K$4, 0) +
IF('U3'!$A$4="1ª", 'U3'!K12*'U3'!K$4, 0) +
IF('U4'!$A$4="1ª", 'U4'!K12*'U4'!K$4, 0) +
IF('U5'!$A$4="1ª", 'U5'!K12*'U5'!K$4, 0) +
IF('U6'!$A$4="1ª", 'U6'!K12*'U6'!K$4, 0) +
IF('U7'!$A$4="1ª", 'U7'!K12*'U7'!K$4, 0) +
IF('U8'!$A$4="1ª", 'U8'!K12*'U8'!K$4, 0) +
IF('U9'!$A$4="1ª", 'U9'!K12*'U9'!K$4, 0) +
IF('U10'!$A$4="1ª", 'U10'!K12*'U10'!K$4, 0) +
IF('U11'!$A$4="1ª", 'U11'!K12*'U11'!K$4, 0) +
IF('U12'!$A$4="1ª", 'U12'!K12*'U12'!K$4, 0) +
IF('U13'!$A$4="1ª", 'U13'!K12*'U13'!K$4, 0) +
IF('U14'!$A$4="1ª", 'U14'!K12*'U14'!K$4, 0) +
IF('U15'!$A$4="1ª", 'U15'!K12*'U15'!K$4, 0)
)
      /$CB$12
   )
   /V$13,
"")</f>
        <v>0</v>
      </c>
      <c r="W26" s="122"/>
      <c r="X26" s="105" t="str">
        <f>IF(X$13&gt;0,
(
(
IF('U1'!$A$4="1ª", 'U1'!L12*'U1'!L$4, 0) +
IF('U2'!$A$4="1ª", 'U2'!L12*'U2'!L$4, 0) +
IF('U3'!$A$4="1ª", 'U3'!L12*'U3'!L$4, 0) +
IF('U4'!$A$4="1ª", 'U4'!L12*'U4'!L$4, 0) +
IF('U5'!$A$4="1ª", 'U5'!L12*'U5'!L$4, 0) +
IF('U6'!$A$4="1ª", 'U6'!L12*'U6'!L$4, 0) +
IF('U7'!$A$4="1ª", 'U7'!L12*'U7'!L$4, 0) +
IF('U8'!$A$4="1ª", 'U8'!L12*'U8'!L$4, 0) +
IF('U9'!$A$4="1ª", 'U9'!L12*'U9'!L$4, 0) +
IF('U10'!$A$4="1ª", 'U10'!L12*'U10'!L$4, 0) +
IF('U11'!$A$4="1ª", 'U11'!L12*'U11'!L$4, 0) +
IF('U12'!$A$4="1ª", 'U12'!L12*'U12'!L$4, 0) +
IF('U13'!$A$4="1ª", 'U13'!L12*'U13'!L$4, 0) +
IF('U14'!$A$4="1ª", 'U14'!L12*'U14'!L$4, 0) +
IF('U15'!$A$4="1ª", 'U15'!L12*'U15'!L$4, 0)
)
      /$CB$12
   )
   /X$13,
"")</f>
        <v/>
      </c>
      <c r="Y26" s="122"/>
      <c r="Z26" s="105" t="str">
        <f>IF(Z$13&gt;0,
(
(
IF('U1'!$A$4="1ª", 'U1'!M12*'U1'!M$4, 0) +
IF('U2'!$A$4="1ª", 'U2'!M12*'U2'!M$4, 0) +
IF('U3'!$A$4="1ª", 'U3'!M12*'U3'!M$4, 0) +
IF('U4'!$A$4="1ª", 'U4'!M12*'U4'!M$4, 0) +
IF('U5'!$A$4="1ª", 'U5'!M12*'U5'!M$4, 0) +
IF('U6'!$A$4="1ª", 'U6'!M12*'U6'!M$4, 0) +
IF('U7'!$A$4="1ª", 'U7'!M12*'U7'!M$4, 0) +
IF('U8'!$A$4="1ª", 'U8'!M12*'U8'!M$4, 0) +
IF('U9'!$A$4="1ª", 'U9'!M12*'U9'!M$4, 0) +
IF('U10'!$A$4="1ª", 'U10'!M12*'U10'!M$4, 0) +
IF('U11'!$A$4="1ª", 'U11'!M12*'U11'!M$4, 0) +
IF('U12'!$A$4="1ª", 'U12'!M12*'U12'!M$4, 0) +
IF('U13'!$A$4="1ª", 'U13'!M12*'U13'!M$4, 0) +
IF('U14'!$A$4="1ª", 'U14'!M12*'U14'!M$4, 0) +
IF('U15'!$A$4="1ª", 'U15'!M12*'U15'!M$4, 0)
)
      /$CB$12
   )
   /Z$13,
"")</f>
        <v/>
      </c>
      <c r="AA26" s="122"/>
      <c r="AB26" s="121">
        <f t="shared" ca="1" si="25"/>
        <v>0</v>
      </c>
      <c r="AC26" s="105" t="str">
        <f>IF(AC$13&gt;0,
(
(
IF('U1'!$A$4="1ª", 'U1'!N12*'U1'!N$4, 0) +
IF('U2'!$A$4="1ª", 'U2'!N12*'U2'!N$4, 0) +
IF('U3'!$A$4="1ª", 'U3'!N12*'U3'!N$4, 0) +
IF('U4'!$A$4="1ª", 'U4'!N12*'U4'!N$4, 0) +
IF('U5'!$A$4="1ª", 'U5'!N12*'U5'!N$4, 0) +
IF('U6'!$A$4="1ª", 'U6'!N12*'U6'!N$4, 0) +
IF('U7'!$A$4="1ª", 'U7'!N12*'U7'!N$4, 0) +
IF('U8'!$A$4="1ª", 'U8'!N12*'U8'!N$4, 0) +
IF('U9'!$A$4="1ª", 'U9'!N12*'U9'!N$4, 0) +
IF('U10'!$A$4="1ª", 'U10'!N12*'U10'!N$4, 0) +
IF('U11'!$A$4="1ª", 'U11'!N12*'U11'!N$4, 0) +
IF('U12'!$A$4="1ª", 'U12'!N12*'U12'!N$4, 0) +
IF('U13'!$A$4="1ª", 'U13'!N12*'U13'!N$4, 0) +
IF('U14'!$A$4="1ª", 'U14'!N12*'U14'!N$4, 0) +
IF('U15'!$A$4="1ª", 'U15'!N12*'U15'!N$4, 0)
)
      /$CB$12
   )
   /AC$13,
"")</f>
        <v/>
      </c>
      <c r="AD26" s="122"/>
      <c r="AE26" s="105" t="str">
        <f>IF(AE$13&gt;0,
(
(
IF('U1'!$A$4="1ª", 'U1'!O12*'U1'!O$4, 0)+
IF('U2'!$A$4="1ª", 'U2'!O12*'U2'!O$4, 0)+
IF('U3'!$A$4="1ª", 'U3'!O12*'U3'!O$4, 0)+
IF('U4'!$A$4="1ª", 'U4'!O12*'U4'!O$4, 0)+
IF('U5'!$A$4="1ª", 'U5'!O12*'U5'!O$4, 0)+
IF('U6'!$A$4="1ª", 'U6'!O12*'U6'!O$4, 0)+
IF('U7'!$A$4="1ª", 'U7'!O12*'U7'!O$4, 0)+
IF('U8'!$A$4="1ª", 'U8'!O12*'U8'!O$4, 0)+
IF('U9'!$A$4="1ª", 'U9'!O12*'U9'!O$4, 0)+
IF('U10'!$A$4="1ª", 'U10'!O12*'U10'!O$4, 0)+
IF('U11'!$A$4="1ª", 'U11'!O12*'U11'!O$4, 0)+
IF('U12'!$A$4="1ª", 'U12'!O12*'U12'!O$4, 0)+
IF('U13'!$A$4="1ª", 'U13'!O12*'U13'!O$4, 0)+
IF('U14'!$A$4="1ª", 'U14'!O12*'U14'!O$4, 0)+
IF('U15'!$A$4="1ª", 'U15'!O12*'U15'!O$4, 0)
)
      /$CB$12
   )
   /AE$13,
"")</f>
        <v/>
      </c>
      <c r="AF26" s="122"/>
      <c r="AG26" s="105" t="str">
        <f>IF(AG$13&gt;0,
(
(
IF('U1'!$A$4="1ª", 'U1'!P12*'U1'!P$4, 0)+
IF('U2'!$A$4="1ª", 'U2'!P12*'U2'!P$4, 0)+
IF('U3'!$A$4="1ª", 'U3'!P12*'U3'!P$4, 0)+
IF('U4'!$A$4="1ª", 'U4'!P12*'U4'!P$4, 0)+
IF('U5'!$A$4="1ª", 'U5'!P12*'U5'!P$4, 0)+
IF('U6'!$A$4="1ª", 'U6'!P12*'U6'!P$4, 0)+
IF('U7'!$A$4="1ª", 'U7'!P12*'U7'!P$4, 0)+
IF('U8'!$A$4="1ª", 'U8'!P12*'U8'!P$4, 0)+
IF('U9'!$A$4="1ª", 'U9'!P12*'U9'!P$4, 0)+
IF('U10'!$A$4="1ª", 'U10'!P12*'U10'!P$4, 0)+
IF('U11'!$A$4="1ª", 'U11'!P12*'U11'!P$4, 0)+
IF('U12'!$A$4="1ª", 'U12'!P12*'U12'!P$4, 0)+
IF('U13'!$A$4="1ª", 'U13'!P12*'U13'!P$4, 0)+
IF('U14'!$A$4="1ª", 'U14'!P12*'U14'!P$4, 0)+
IF('U15'!$A$4="1ª", 'U15'!P12*'U15'!P$4, 0)
)
      /$CB$12
   )
   /AG$13,
"")</f>
        <v/>
      </c>
      <c r="AH26" s="122"/>
      <c r="AI26" s="105">
        <f ca="1">IF(AI$13&gt;0,
(
(
IF('U1'!$A$4="1ª", 'U1'!Q12*'U1'!Q$4, 0)+
IF('U2'!$A$4="1ª", 'U2'!Q12*'U2'!Q$4, 0)+
IF('U3'!$A$4="1ª", 'U3'!Q12*'U3'!Q$4, 0)+
IF('U4'!$A$4="1ª", 'U4'!Q12*'U4'!Q$4, 0)+
IF('U5'!$A$4="1ª", 'U5'!Q12*'U5'!Q$4, 0)+
IF('U6'!$A$4="1ª", 'U6'!Q12*'U6'!Q$4, 0)+
IF('U7'!$A$4="1ª", 'U7'!Q12*'U7'!Q$4, 0)+
IF('U8'!$A$4="1ª", 'U8'!Q12*'U8'!Q$4, 0)+
IF('U9'!$A$4="1ª", 'U9'!Q12*'U9'!Q$4, 0)+
IF('U10'!$A$4="1ª", 'U10'!Q12*'U10'!Q$4, 0)+
IF('U11'!$A$4="1ª", 'U11'!Q12*'U11'!Q$4, 0)+
IF('U12'!$A$4="1ª", 'U12'!Q12*'U12'!Q$4, 0)+
IF('U13'!$A$4="1ª", 'U13'!Q12*'U13'!Q$4, 0)+
IF('U14'!$A$4="1ª", 'U14'!Q12*'U14'!Q$4, 0)+
IF('U15'!$A$4="1ª", 'U15'!Q12*'U15'!Q$4, 0)
)
      /$CB$12
   )
   /AI$13,
"")</f>
        <v>0</v>
      </c>
      <c r="AJ26" s="122"/>
      <c r="AK26" s="105">
        <f ca="1">IF(AK$13&gt;0,
(
(
IF('U1'!$A$4="1ª", 'U1'!R12*'U1'!R$4, 0)+
IF('U2'!$A$4="1ª", 'U2'!R12*'U2'!R$4, 0)+
IF('U3'!$A$4="1ª", 'U3'!R12*'U3'!R$4, 0)+
IF('U4'!$A$4="1ª", 'U4'!R12*'U4'!R$4, 0)+
IF('U5'!$A$4="1ª", 'U5'!R12*'U5'!R$4, 0)+
IF('U6'!$A$4="1ª", 'U6'!R12*'U6'!R$4, 0)+
IF('U7'!$A$4="1ª", 'U7'!R12*'U7'!R$4, 0)+
IF('U8'!$A$4="1ª", 'U8'!R12*'U8'!R$4, 0)+
IF('U9'!$A$4="1ª", 'U9'!R12*'U9'!R$4, 0)+
IF('U10'!$A$4="1ª", 'U10'!R12*'U10'!R$4, 0)+
IF('U11'!$A$4="1ª", 'U11'!R12*'U11'!R$4, 0)+
IF('U12'!$A$4="1ª", 'U12'!R12*'U12'!R$4, 0)+
IF('U13'!$A$4="1ª", 'U13'!R12*'U13'!R$4, 0)+
IF('U14'!$A$4="1ª", 'U14'!R12*'U14'!R$4, 0)+
IF('U15'!$A$4="1ª", 'U15'!R12*'U15'!R$4, 0)
)
      /$CB$12
   )
   /AK$13,
"")</f>
        <v>0</v>
      </c>
      <c r="AL26" s="122"/>
      <c r="AM26" s="105" t="str">
        <f>IF(AM$13&gt;0,
(
(
IF('U1'!$A$4="1ª", 'U1'!S12*'U1'!S$4, 0)+
IF('U2'!$A$4="1ª", 'U2'!S12*'U2'!S$4, 0)+
IF('U3'!$A$4="1ª", 'U3'!S12*'U3'!S$4, 0)+
IF('U4'!$A$4="1ª", 'U4'!S12*'U4'!S$4, 0)+
IF('U5'!$A$4="1ª", 'U5'!S12*'U5'!S$4, 0)+
IF('U6'!$A$4="1ª", 'U6'!S12*'U6'!S$4, 0)+
IF('U7'!$A$4="1ª", 'U7'!S12*'U7'!S$4, 0)+
IF('U8'!$A$4="1ª", 'U8'!S12*'U8'!S$4, 0)+
IF('U9'!$A$4="1ª", 'U9'!S12*'U9'!S$4, 0)+
IF('U10'!$A$4="1ª", 'U10'!S12*'U10'!S$4, 0)+
IF('U11'!$A$4="1ª", 'U11'!S12*'U11'!S$4, 0)+
IF('U12'!$A$4="1ª", 'U12'!S12*'U12'!S$4, 0)+
IF('U13'!$A$4="1ª", 'U13'!S12*'U13'!S$4, 0)+
IF('U14'!$A$4="1ª", 'U14'!S12*'U14'!S$4, 0)+
IF('U15'!$A$4="1ª", 'U15'!S12*'U15'!S$4, 0)
)
      /$CB$12
   )
   /AM$13,
"")</f>
        <v/>
      </c>
      <c r="AN26" s="122"/>
      <c r="AO26" s="121">
        <f t="shared" ca="1" si="26"/>
        <v>0</v>
      </c>
      <c r="AP26" s="105">
        <f ca="1">IF(AP$13&gt;0,
   (
      (
         IF('U1'!$A$4="1ª", 'U1'!T12*'U1'!T$4, 0) +
         IF('U2'!$A$4="1ª", 'U2'!T12*'U2'!T$4, 0) +
         IF('U3'!$A$4="1ª", 'U3'!T12*'U3'!T$4, 0) +
         IF('U4'!$A$4="1ª", 'U4'!T12*'U4'!T$4, 0) +
         IF('U5'!$A$4="1ª", 'U5'!T12*'U5'!T$4, 0) +
         IF('U6'!$A$4="1ª", 'U6'!T12*'U6'!T$4, 0) +
         IF('U7'!$A$4="1ª", 'U7'!T12*'U7'!T$4, 0) +
         IF('U8'!$A$4="1ª", 'U8'!T12*'U8'!T$4, 0) +
         IF('U9'!$A$4="1ª", 'U9'!T12*'U9'!T$4, 0) +
         IF('U10'!$A$4="1ª", 'U10'!T12*'U10'!T$4, 0) +
         IF('U11'!$A$4="1ª", 'U11'!T12*'U11'!T$4, 0) +
         IF('U12'!$A$4="1ª", 'U12'!T12*'U12'!T$4, 0) +
         IF('U13'!$A$4="1ª", 'U13'!T12*'U13'!T$4, 0) +
         IF('U14'!$A$4="1ª", 'U14'!T12*'U14'!T$4, 0) +
         IF('U15'!$A$4="1ª", 'U15'!T12*'U15'!T$4, 0)
      )
      /$CB$12
   ) / AP$13,
"")</f>
        <v>0</v>
      </c>
      <c r="AQ26" s="122"/>
      <c r="AR26" s="105">
        <f ca="1">IF(AR$13&gt;0,
(
(
IF('U1'!$A$4="1ª", 'U1'!U12*'U1'!U$4, 0)+
IF('U2'!$A$4="1ª", 'U2'!U12*'U2'!U$4, 0)+
IF('U3'!$A$4="1ª", 'U3'!U12*'U3'!U$4, 0)+
IF('U4'!$A$4="1ª", 'U4'!U12*'U4'!U$4, 0)+
IF('U5'!$A$4="1ª", 'U5'!U12*'U5'!U$4, 0)+
IF('U6'!$A$4="1ª", 'U6'!U12*'U6'!U$4, 0)+
IF('U7'!$A$4="1ª", 'U7'!U12*'U7'!U$4, 0)+
IF('U8'!$A$4="1ª", 'U8'!U12*'U8'!U$4, 0)+
IF('U9'!$A$4="1ª", 'U9'!U12*'U9'!U$4, 0)+
IF('U10'!$A$4="1ª", 'U10'!U12*'U10'!U$4, 0)+
IF('U11'!$A$4="1ª", 'U11'!U12*'U11'!U$4, 0)+
IF('U12'!$A$4="1ª", 'U12'!U12*'U12'!U$4, 0)+
IF('U13'!$A$4="1ª", 'U13'!U12*'U13'!U$4, 0)+
IF('U14'!$A$4="1ª", 'U14'!U12*'U14'!U$4, 0)+
IF('U15'!$A$4="1ª", 'U15'!U12*'U15'!U$4, 0)
)
      /$CB$12
   )
   /AR$13,
"")</f>
        <v>0</v>
      </c>
      <c r="AS26" s="122"/>
      <c r="AT26" s="105" t="str">
        <f>IF(AT$13&gt;0,
(
(
IF('U1'!$A$4="1ª", 'U1'!V12*'U1'!V$4, 0)+
IF('U2'!$A$4="1ª", 'U2'!V12*'U2'!V$4, 0)+
IF('U3'!$A$4="1ª", 'U3'!V12*'U3'!V$4, 0)+
IF('U4'!$A$4="1ª", 'U4'!V12*'U4'!V$4, 0)+
IF('U5'!$A$4="1ª", 'U5'!V12*'U5'!V$4, 0)+
IF('U6'!$A$4="1ª", 'U6'!V12*'U6'!V$4, 0)+
IF('U7'!$A$4="1ª", 'U7'!V12*'U7'!V$4, 0)+
IF('U8'!$A$4="1ª", 'U8'!V12*'U8'!V$4, 0)+
IF('U9'!$A$4="1ª", 'U9'!V12*'U9'!V$4, 0)+
IF('U10'!$A$4="1ª", 'U10'!V12*'U10'!V$4, 0)+
IF('U11'!$A$4="1ª", 'U11'!V12*'U11'!V$4, 0)+
IF('U12'!$A$4="1ª", 'U12'!V12*'U12'!V$4, 0)+
IF('U13'!$A$4="1ª", 'U13'!V12*'U13'!V$4, 0)+
IF('U14'!$A$4="1ª", 'U14'!V12*'U14'!V$4, 0)+
IF('U15'!$A$4="1ª", 'U15'!V12*'U15'!V$4, 0)
)
      /$CB$12
   )
   /AT$13,
"")</f>
        <v/>
      </c>
      <c r="AU26" s="122"/>
      <c r="AV26" s="105">
        <f ca="1">IF(AV$13&gt;0,
(
(
IF('U1'!$A$4="1ª", 'U1'!W12*'U1'!W$4, 0)+
IF('U2'!$A$4="1ª", 'U2'!W12*'U2'!W$4, 0)+
IF('U3'!$A$4="1ª", 'U3'!W12*'U3'!W$4, 0)+
IF('U4'!$A$4="1ª", 'U4'!W12*'U4'!W$4, 0)+
IF('U5'!$A$4="1ª", 'U5'!W12*'U5'!W$4, 0)+
IF('U6'!$A$4="1ª", 'U6'!W12*'U6'!W$4, 0)+
IF('U7'!$A$4="1ª", 'U7'!W12*'U7'!W$4, 0)+
IF('U8'!$A$4="1ª", 'U8'!W12*'U8'!W$4, 0)+
IF('U9'!$A$4="1ª", 'U9'!W12*'U9'!W$4, 0)+
IF('U10'!$A$4="1ª", 'U10'!W12*'U10'!W$4, 0)+
IF('U11'!$A$4="1ª", 'U11'!W12*'U11'!W$4, 0)+
IF('U12'!$A$4="1ª", 'U12'!W12*'U12'!W$4, 0)+
IF('U13'!$A$4="1ª", 'U13'!W12*'U13'!W$4, 0)+
IF('U14'!$A$4="1ª", 'U14'!W12*'U14'!W$4, 0)+
IF('U15'!$A$4="1ª", 'U15'!W12*'U15'!W$4, 0)
)
      /$CB$12
   )
   /AV$13,
"")</f>
        <v>0</v>
      </c>
      <c r="AW26" s="122"/>
      <c r="AX26" s="105" t="str">
        <f>IF(AX$13&gt;0,
(
(
IF('U1'!$A$4="1ª", 'U1'!X12*'U1'!X$4, 0)+
IF('U2'!$A$4="1ª", 'U2'!X12*'U2'!X$4, 0)+
IF('U3'!$A$4="1ª", 'U3'!X12*'U3'!X$4, 0)+
IF('U4'!$A$4="1ª", 'U4'!X12*'U4'!X$4, 0)+
IF('U5'!$A$4="1ª", 'U5'!X12*'U5'!X$4, 0)+
IF('U6'!$A$4="1ª", 'U6'!X12*'U6'!X$4, 0)+
IF('U7'!$A$4="1ª", 'U7'!X12*'U7'!X$4, 0)+
IF('U8'!$A$4="1ª", 'U8'!X12*'U8'!X$4, 0)+
IF('U9'!$A$4="1ª", 'U9'!X12*'U9'!X$4, 0)+
IF('U10'!$A$4="1ª", 'U10'!X12*'U10'!X$4, 0)+
IF('U11'!$A$4="1ª", 'U11'!X12*'U11'!X$4, 0)+
IF('U12'!$A$4="1ª", 'U12'!X12*'U12'!X$4, 0)+
IF('U13'!$A$4="1ª", 'U13'!X12*'U13'!X$4, 0)+
IF('U14'!$A$4="1ª", 'U14'!X12*'U14'!X$4, 0)+
IF('U15'!$A$4="1ª", 'U15'!X12*'U15'!X$4, 0)
)
      /$CB$12
   )
   /AX$13,
"")</f>
        <v/>
      </c>
      <c r="AY26" s="122"/>
      <c r="AZ26" s="105" t="str">
        <f>IF(AZ$13&gt;0,
(
(
IF('U1'!$A$4="1ª", 'U1'!Y12*'U1'!Y$4, 0)+
IF('U2'!$A$4="1ª", 'U2'!Y12*'U2'!Y$4, 0)+
IF('U3'!$A$4="1ª", 'U3'!Y12*'U3'!Y$4, 0)+
IF('U4'!$A$4="1ª", 'U4'!Y12*'U4'!Y$4, 0)+
IF('U5'!$A$4="1ª", 'U5'!Y12*'U5'!Y$4, 0)+
IF('U6'!$A$4="1ª", 'U6'!Y12*'U6'!Y$4, 0)+
IF('U7'!$A$4="1ª", 'U7'!Y12*'U7'!Y$4, 0)+
IF('U8'!$A$4="1ª", 'U8'!Y12*'U8'!Y$4, 0)+
IF('U9'!$A$4="1ª", 'U9'!Y12*'U9'!Y$4, 0)+
IF('U10'!$A$4="1ª", 'U10'!Y12*'U10'!Y$4, 0)+
IF('U11'!$A$4="1ª", 'U11'!Y12*'U11'!Y$4, 0)+
IF('U12'!$A$4="1ª", 'U12'!Y12*'U12'!Y$4, 0)+
IF('U13'!$A$4="1ª", 'U13'!Y12*'U13'!Y$4, 0)+
IF('U14'!$A$4="1ª", 'U14'!Y12*'U14'!Y$4, 0)+
IF('U15'!$A$4="1ª", 'U15'!Y12*'U15'!Y$4, 0)
)
      /$CB$12
   )
   /AZ$13,
"")</f>
        <v/>
      </c>
      <c r="BA26" s="122"/>
      <c r="BB26" s="121">
        <f t="shared" ca="1" si="27"/>
        <v>0</v>
      </c>
      <c r="BC26" s="105" t="str">
        <f>IF(BC$13&gt;0,
(
(
IF('U1'!$A$4="1ª", 'U1'!Z12*'U1'!Z$4, 0)+
IF('U2'!$A$4="1ª", 'U2'!Z12*'U2'!Z$4, 0)+
IF('U3'!$A$4="1ª", 'U3'!Z12*'U3'!Z$4, 0)+
IF('U4'!$A$4="1ª", 'U4'!Z12*'U4'!Z$4, 0)+
IF('U5'!$A$4="1ª", 'U5'!Z12*'U5'!Z$4, 0)+
IF('U6'!$A$4="1ª", 'U6'!Z12*'U6'!Z$4, 0)+
IF('U7'!$A$4="1ª", 'U7'!Z12*'U7'!Z$4, 0)+
IF('U8'!$A$4="1ª", 'U8'!Z12*'U8'!Z$4, 0)+
IF('U9'!$A$4="1ª", 'U9'!Z12*'U9'!Z$4, 0)+
IF('U10'!$A$4="1ª", 'U10'!Z12*'U10'!Z$4, 0)+
IF('U11'!$A$4="1ª", 'U11'!Z12*'U11'!Z$4, 0)+
IF('U12'!$A$4="1ª", 'U12'!Z12*'U12'!Z$4, 0)+
IF('U13'!$A$4="1ª", 'U13'!Z12*'U13'!Z$4, 0)+
IF('U14'!$A$4="1ª", 'U14'!Z12*'U14'!Z$4, 0)+
IF('U15'!$A$4="1ª", 'U15'!Z12*'U15'!Z$4, 0)
)
      /$CB$12
   )
   /BC$13,
"")</f>
        <v/>
      </c>
      <c r="BD26" s="122"/>
      <c r="BE26" s="105" t="str">
        <f>IF(BE$13&gt;0,
(
(
IF('U1'!$A$4="1ª", 'U1'!AA12*'U1'!AA$4, 0)+
IF('U2'!$A$4="1ª", 'U2'!AA12*'U2'!AA$4, 0)+
IF('U3'!$A$4="1ª", 'U3'!AA12*'U3'!AA$4, 0)+
IF('U4'!$A$4="1ª", 'U4'!AA12*'U4'!AA$4, 0)+
IF('U5'!$A$4="1ª", 'U5'!AA12*'U5'!AA$4, 0)+
IF('U6'!$A$4="1ª", 'U6'!AA12*'U6'!AA$4, 0)+
IF('U7'!$A$4="1ª", 'U7'!AA12*'U7'!AA$4, 0)+
IF('U8'!$A$4="1ª", 'U8'!AA12*'U8'!AA$4, 0)+
IF('U9'!$A$4="1ª", 'U9'!AA12*'U9'!AA$4, 0)+
IF('U10'!$A$4="1ª", 'U10'!AA12*'U10'!AA$4, 0)+
IF('U11'!$A$4="1ª", 'U11'!AA12*'U11'!AA$4, 0)+
IF('U12'!$A$4="1ª", 'U12'!AA12*'U12'!AA$4, 0)+
IF('U13'!$A$4="1ª", 'U13'!AA12*'U13'!AA$4, 0)+
IF('U14'!$A$4="1ª", 'U14'!AA12*'U14'!AA$4, 0)+
IF('U15'!$A$4="1ª", 'U15'!AA12*'U15'!AA$4, 0)
)
      /$CB$12
   )
   /BE$13,
"")</f>
        <v/>
      </c>
      <c r="BF26" s="122"/>
      <c r="BG26" s="105" t="str">
        <f>IF(BG$13&gt;0,
(
(
IF('U1'!$A$4="1ª", 'U1'!AB12*'U1'!AB$4, 0)+
IF('U2'!$A$4="1ª", 'U2'!AB12*'U2'!AB$4, 0)+
IF('U3'!$A$4="1ª", 'U3'!AB12*'U3'!AB$4, 0)+
IF('U4'!$A$4="1ª", 'U4'!AB12*'U4'!AB$4, 0)+
IF('U5'!$A$4="1ª", 'U5'!AB12*'U5'!AB$4, 0)+
IF('U6'!$A$4="1ª", 'U6'!AB12*'U6'!AB$4, 0)+
IF('U7'!$A$4="1ª", 'U7'!AB12*'U7'!AB$4, 0)+
IF('U8'!$A$4="1ª", 'U8'!AB12*'U8'!AB$4, 0)+
IF('U9'!$A$4="1ª", 'U9'!AB12*'U9'!AB$4, 0)+
IF('U10'!$A$4="1ª", 'U10'!AB12*'U10'!AB$4, 0)+
IF('U11'!$A$4="1ª", 'U11'!AB12*'U11'!AB$4, 0)+
IF('U12'!$A$4="1ª", 'U12'!AB12*'U12'!AB$4, 0)+
IF('U13'!$A$4="1ª", 'U13'!AB12*'U13'!AB$4, 0)+
IF('U14'!$A$4="1ª", 'U14'!AB12*'U14'!AB$4, 0)+
IF('U15'!$A$4="1ª", 'U15'!AB12*'U15'!AB$4, 0)
)
      /$CB$12
   )
   /BG$13,
"")</f>
        <v/>
      </c>
      <c r="BH26" s="122"/>
      <c r="BI26" s="105">
        <f ca="1">IF(BI$13&gt;0,
(
(
IF('U1'!$A$4="1ª", 'U1'!AC12*'U1'!AC$4, 0)+
IF('U2'!$A$4="1ª", 'U2'!AC12*'U2'!AC$4, 0)+
IF('U3'!$A$4="1ª", 'U3'!AC12*'U3'!AC$4, 0)+
IF('U4'!$A$4="1ª", 'U4'!AC12*'U4'!AC$4, 0)+
IF('U5'!$A$4="1ª", 'U5'!AC12*'U5'!AC$4, 0)+
IF('U6'!$A$4="1ª", 'U6'!AC12*'U6'!AC$4, 0)+
IF('U7'!$A$4="1ª", 'U7'!AC12*'U7'!AC$4, 0)+
IF('U8'!$A$4="1ª", 'U8'!AC12*'U8'!AC$4, 0)+
IF('U9'!$A$4="1ª", 'U9'!AC12*'U9'!AC$4, 0)+
IF('U10'!$A$4="1ª", 'U10'!AC12*'U10'!AC$4, 0)+
IF('U11'!$A$4="1ª", 'U11'!AC12*'U11'!AC$4, 0)+
IF('U12'!$A$4="1ª", 'U12'!AC12*'U12'!AC$4, 0)+
IF('U13'!$A$4="1ª", 'U13'!AC12*'U13'!AC$4, 0)+
IF('U14'!$A$4="1ª", 'U14'!AC12*'U14'!AC$4, 0)+
IF('U15'!$A$4="1ª", 'U15'!AC12*'U15'!AC$4, 0)
)
      /$CB$12
   )
   /BI$13,
"")</f>
        <v>0</v>
      </c>
      <c r="BJ26" s="122"/>
      <c r="BK26" s="105" t="str">
        <f>IF(BK$13&gt;0,
(
(
IF('U1'!$A$4="1ª", 'U1'!AD12*'U1'!AD$4, 0)+
IF('U2'!$A$4="1ª", 'U2'!AD12*'U2'!AD$4, 0)+
IF('U3'!$A$4="1ª", 'U3'!AD12*'U3'!AD$4, 0)+
IF('U4'!$A$4="1ª", 'U4'!AD12*'U4'!AD$4, 0)+
IF('U5'!$A$4="1ª", 'U5'!AD12*'U5'!AD$4, 0)+
IF('U6'!$A$4="1ª", 'U6'!AD12*'U6'!AD$4, 0)+
IF('U7'!$A$4="1ª", 'U7'!AD12*'U7'!AD$4, 0)+
IF('U8'!$A$4="1ª", 'U8'!AD12*'U8'!AD$4, 0)+
IF('U9'!$A$4="1ª", 'U9'!AD12*'U9'!AD$4, 0)+
IF('U10'!$A$4="1ª", 'U10'!AD12*'U10'!AD$4, 0)+
IF('U11'!$A$4="1ª", 'U11'!AD12*'U11'!AD$4, 0)+
IF('U12'!$A$4="1ª", 'U12'!AD12*'U12'!AD$4, 0)+
IF('U13'!$A$4="1ª", 'U13'!AD12*'U13'!AD$4, 0)+
IF('U14'!$A$4="1ª", 'U14'!AD12*'U14'!AD$4, 0)+
IF('U15'!$A$4="1ª", 'U15'!AD12*'U15'!AD$4, 0)
)
      /$CB$12
   )
   /BK$13,
"")</f>
        <v/>
      </c>
      <c r="BL26" s="122"/>
      <c r="BM26" s="105" t="str">
        <f>IF(BM$13&gt;0,
(
(
IF('U1'!$A$4="1ª", 'U1'!AE12*'U1'!AE$4, 0)+
IF('U2'!$A$4="1ª", 'U2'!AE12*'U2'!AE$4, 0)+
IF('U3'!$A$4="1ª", 'U3'!AE12*'U3'!AE$4, 0)+
IF('U4'!$A$4="1ª", 'U4'!AE12*'U4'!AE$4, 0)+
IF('U5'!$A$4="1ª", 'U5'!AE12*'U5'!AE$4, 0)+
IF('U6'!$A$4="1ª", 'U6'!AE12*'U6'!AE$4, 0)+
IF('U7'!$A$4="1ª", 'U7'!AE12*'U7'!AE$4, 0)+
IF('U8'!$A$4="1ª", 'U8'!AE12*'U8'!AE$4, 0)+
IF('U9'!$A$4="1ª", 'U9'!AE12*'U9'!AE$4, 0)+
IF('U10'!$A$4="1ª", 'U10'!AE12*'U10'!AE$4, 0)+
IF('U11'!$A$4="1ª", 'U11'!AE12*'U11'!AE$4, 0)+
IF('U12'!$A$4="1ª", 'U12'!AE12*'U12'!AE$4, 0)+
IF('U13'!$A$4="1ª", 'U13'!AE12*'U13'!AE$4, 0)+
IF('U14'!$A$4="1ª", 'U14'!AE12*'U14'!AE$4, 0)+
IF('U15'!$A$4="1ª", 'U15'!AE12*'U15'!AE$4, 0)
)
      /$CB$12
   )
   /BM$13,
"")</f>
        <v/>
      </c>
      <c r="BN26" s="122"/>
      <c r="BO26" s="121" t="str">
        <f t="shared" si="28"/>
        <v/>
      </c>
      <c r="BP26" s="105" t="str">
        <f>IF(BP$13&gt;0,
(
(
IF('U1'!$A$4="1ª", 'U1'!AF12*'U1'!AF$4, 0)+
IF('U2'!$A$4="1ª", 'U2'!AF12*'U2'!AF$4, 0)+
IF('U3'!$A$4="1ª", 'U3'!AF12*'U3'!AF$4, 0)+
IF('U4'!$A$4="1ª", 'U4'!AF12*'U4'!AF$4, 0)+
IF('U5'!$A$4="1ª", 'U5'!AF12*'U5'!AF$4, 0)+
IF('U6'!$A$4="1ª", 'U6'!AF12*'U6'!AF$4, 0)+
IF('U7'!$A$4="1ª", 'U7'!AF12*'U7'!AF$4, 0)+
IF('U8'!$A$4="1ª", 'U8'!AF12*'U8'!AF$4, 0)+
IF('U9'!$A$4="1ª", 'U9'!AF12*'U9'!AF$4, 0)+
IF('U10'!$A$4="1ª", 'U10'!AF12*'U10'!AF$4, 0)+
IF('U11'!$A$4="1ª", 'U11'!AF12*'U11'!AF$4, 0)+
IF('U12'!$A$4="1ª", 'U12'!AF12*'U12'!AF$4, 0)+
IF('U13'!$A$4="1ª", 'U13'!AF12*'U13'!AF$4, 0)+
IF('U14'!$A$4="1ª", 'U14'!AF12*'U14'!AF$4, 0)+
IF('U15'!$A$4="1ª", 'U15'!AF12*'U15'!AF$4, 0)
)
      /$CB$12
   )
   /BP$13,
"")</f>
        <v/>
      </c>
      <c r="BQ26" s="122"/>
      <c r="BR26" s="105" t="str">
        <f>IF(BR$13&gt;0,
(
(
IF('U1'!$A$4="1ª", 'U1'!AG12*'U1'!AG$4, 0)+
IF('U2'!$A$4="1ª", 'U2'!AG12*'U2'!AG$4, 0)+
IF('U3'!$A$4="1ª", 'U3'!AG12*'U3'!AG$4, 0)+
IF('U4'!$A$4="1ª", 'U4'!AG12*'U4'!AG$4, 0)+
IF('U5'!$A$4="1ª", 'U5'!AG12*'U5'!AG$4, 0)+
IF('U6'!$A$4="1ª", 'U6'!AG12*'U6'!AG$4, 0)+
IF('U7'!$A$4="1ª", 'U7'!AG12*'U7'!AG$4, 0)+
IF('U8'!$A$4="1ª", 'U8'!AG12*'U8'!AG$4, 0)+
IF('U9'!$A$4="1ª", 'U9'!AG12*'U9'!AG$4, 0)+
IF('U10'!$A$4="1ª", 'U10'!AG12*'U10'!AG$4, 0)+
IF('U11'!$A$4="1ª", 'U11'!AG12*'U11'!AG$4, 0)+
IF('U12'!$A$4="1ª", 'U12'!AG12*'U12'!AG$4, 0)+
IF('U13'!$A$4="1ª", 'U13'!AG12*'U13'!AG$4, 0)+
IF('U14'!$A$4="1ª", 'U14'!AG12*'U14'!AG$4, 0)+
IF('U15'!$A$4="1ª", 'U15'!AG12*'U15'!AG$4, 0)
)
      /$CB$12
   )
   /BR$13,
"")</f>
        <v/>
      </c>
      <c r="BS26" s="122"/>
      <c r="BT26" s="105" t="str">
        <f>IF(BT$13&gt;0,
(
(
IF('U1'!$A$4="1ª", 'U1'!AH12*'U1'!AH$4, 0)+
IF('U2'!$A$4="1ª", 'U2'!AH12*'U2'!AH$4, 0)+
IF('U3'!$A$4="1ª", 'U3'!AH12*'U3'!AH$4, 0)+
IF('U4'!$A$4="1ª", 'U4'!AH12*'U4'!AH$4, 0)+
IF('U5'!$A$4="1ª", 'U5'!AH12*'U5'!AH$4, 0)+
IF('U6'!$A$4="1ª", 'U6'!AH12*'U6'!AH$4, 0)+
IF('U7'!$A$4="1ª", 'U7'!AH12*'U7'!AH$4, 0)+
IF('U8'!$A$4="1ª", 'U8'!AH12*'U8'!AH$4, 0)+
IF('U9'!$A$4="1ª", 'U9'!AH12*'U9'!AH$4, 0)+
IF('U10'!$A$4="1ª", 'U10'!AH12*'U10'!AH$4, 0)+
IF('U11'!$A$4="1ª", 'U11'!AH12*'U11'!AH$4, 0)+
IF('U12'!$A$4="1ª", 'U12'!AH12*'U12'!AH$4, 0)+
IF('U13'!$A$4="1ª", 'U13'!AH12*'U13'!AH$4, 0)+
IF('U14'!$A$4="1ª", 'U14'!AH12*'U14'!AH$4, 0)+
IF('U15'!$A$4="1ª", 'U15'!AH12*'U15'!AH$4, 0)
)
      /$CB$12
   )
   /BT$13,
"")</f>
        <v/>
      </c>
      <c r="BU26" s="122"/>
      <c r="BV26" s="105" t="str">
        <f>IF(BT$13&gt;0,
(
(
IF('U1'!$A$4="1ª", 'U1'!AH12*'U1'!AH$4, 0)+
IF('U2'!$A$4="1ª", 'U2'!AH12*'U2'!AH$4, 0)+
IF('U3'!$A$4="1ª", 'U3'!AH12*'U3'!AH$4, 0)+
IF('U4'!$A$4="1ª", 'U4'!AH12*'U4'!AH$4, 0)+
IF('U5'!$A$4="1ª", 'U5'!AH12*'U5'!AH$4, 0)+
IF('U6'!$A$4="1ª", 'U6'!AH12*'U6'!AH$4, 0)+
IF('U7'!$A$4="1ª", 'U7'!AH12*'U7'!AH$4, 0)+
IF('U8'!$A$4="1ª", 'U8'!AH12*'U8'!AH$4, 0)+
IF('U9'!$A$4="1ª", 'U9'!AH12*'U9'!AH$4, 0)+
IF('U10'!$A$4="1ª", 'U10'!AH12*'U10'!AH$4, 0)+
IF('U11'!$A$4="1ª", 'U11'!AH12*'U11'!AH$4, 0)+
IF('U12'!$A$4="1ª", 'U12'!AH12*'U12'!AH$4, 0)+
IF('U13'!$A$4="1ª", 'U13'!AH12*'U13'!AH$4, 0)+
IF('U14'!$A$4="1ª", 'U14'!AH12*'U14'!AH$4, 0)+
IF('U15'!$A$4="1ª", 'U15'!AH12*'U15'!AH$4, 0)
)
      /$CB$12
   )
   /BT$13,
"")</f>
        <v/>
      </c>
      <c r="BW26" s="122"/>
      <c r="BX26" s="105" t="str">
        <f>IF(BV$13&gt;0,
(
(
IF('U1'!$A$4="1ª", 'U1'!AI12*'U1'!AI$4, 0)+
IF('U2'!$A$4="1ª", 'U2'!AI12*'U2'!AI$4, 0)+
IF('U3'!$A$4="1ª", 'U3'!AI12*'U3'!AI$4, 0)+
IF('U4'!$A$4="1ª", 'U4'!AI12*'U4'!AI$4, 0)+
IF('U5'!$A$4="1ª", 'U5'!AI12*'U5'!AI$4, 0)+
IF('U6'!$A$4="1ª", 'U6'!AI12*'U6'!AI$4, 0)+
IF('U7'!$A$4="1ª", 'U7'!AI12*'U7'!AI$4, 0)+
IF('U8'!$A$4="1ª", 'U8'!AI12*'U8'!AI$4, 0)+
IF('U9'!$A$4="1ª", 'U9'!AI12*'U9'!AI$4, 0)+
IF('U10'!$A$4="1ª", 'U10'!AI12*'U10'!AI$4, 0)+
IF('U11'!$A$4="1ª", 'U11'!AI12*'U11'!AI$4, 0)+
IF('U12'!$A$4="1ª", 'U12'!AI12*'U12'!AI$4, 0)+
IF('U13'!$A$4="1ª", 'U13'!AI12*'U13'!AI$4, 0)+
IF('U14'!$A$4="1ª", 'U14'!AI12*'U14'!AI$4, 0)+
IF('U15'!$A$4="1ª", 'U15'!AI12*'U15'!AI$4, 0)
)
      /$CB$12
   )
   /BV$13,
"")</f>
        <v/>
      </c>
      <c r="BY26" s="122"/>
      <c r="BZ26" s="105" t="str">
        <f>IF(BZ$13&gt;0,
(
(
IF('U1'!$A$4="1ª", 'U1'!AK12*'U1'!AK$4, 0)+
IF('U2'!$A$4="1ª", 'U2'!AK12*'U2'!AK$4, 0)+
IF('U3'!$A$4="1ª", 'U3'!AK12*'U3'!AK$4, 0)+
IF('U4'!$A$4="1ª", 'U4'!AK12*'U4'!AK$4, 0)+
IF('U5'!$A$4="1ª", 'U5'!AK12*'U5'!AK$4, 0)+
IF('U6'!$A$4="1ª", 'U6'!AK12*'U6'!AK$4, 0)+
IF('U7'!$A$4="1ª", 'U7'!AK12*'U7'!AK$4, 0)+
IF('U8'!$A$4="1ª", 'U8'!AK12*'U8'!AK$4, 0)+
IF('U9'!$A$4="1ª", 'U9'!AK12*'U9'!AK$4, 0)+
IF('U10'!$A$4="1ª", 'U10'!AK12*'U10'!AK$4, 0)+
IF('U11'!$A$4="1ª", 'U11'!AK12*'U11'!AK$4, 0)+
IF('U12'!$A$4="1ª", 'U12'!AK12*'U12'!AK$4, 0)+
IF('U13'!$A$4="1ª", 'U13'!AK12*'U13'!AK$4, 0)+
IF('U14'!$A$4="1ª", 'U14'!AK12*'U14'!AK$4, 0)+
IF('U15'!$A$4="1ª", 'U15'!AK12*'U15'!AK$4, 0)
)
      /$CB$12
   )
   /BZ$13,
"")</f>
        <v/>
      </c>
      <c r="CA26" s="122"/>
      <c r="CB26" s="136">
        <f t="shared" ca="1" si="22"/>
        <v>0</v>
      </c>
      <c r="CC26">
        <f t="shared" ca="1" si="29"/>
        <v>0</v>
      </c>
    </row>
    <row r="27" spans="1:81" ht="18" x14ac:dyDescent="0.25">
      <c r="A27" s="65" t="str">
        <v>a�lvarez Romero, Elena</v>
      </c>
      <c r="B27" s="121">
        <f t="shared" ca="1" si="23"/>
        <v>0</v>
      </c>
      <c r="C27" s="105">
        <f ca="1">IF(C$13&gt;0,
   (
      (
         IF('U1'!$A$4="1ª", 'U1'!B13*'U1'!B$4, 0) +
         IF('U2'!$A$4="1ª", 'U2'!B13*'U2'!B$4, 0) +
         IF('U3'!$A$4="1ª", 'U3'!B13*'U3'!B$4, 0) +
         IF('U4'!$A$4="1ª", 'U4'!B13*'U4'!B$4, 0) +
         IF('U5'!$A$4="1ª", 'U5'!B13*'U5'!B$4, 0) +
         IF('U6'!$A$4="1ª", 'U6'!B13*'U6'!B$4, 0) +
         IF('U7'!$A$4="1ª", 'U7'!B13*'U7'!B$4, 0) +
         IF('U8'!$A$4="1ª", 'U8'!B13*'U8'!B$4, 0) +
         IF('U9'!$A$4="1ª", 'U9'!B13*'U9'!B$4, 0) +
         IF('U10'!$A$4="1ª", 'U10'!B13*'U10'!B$4, 0) +
         IF('U11'!$A$4="1ª", 'U11'!B13*'U11'!B$4, 0) +
         IF('U12'!$A$4="1ª", 'U12'!B13*'U12'!B$4, 0) +
         IF('U13'!$A$4="1ª", 'U13'!B13*'U13'!B$4, 0) +
         IF('U14'!$A$4="1ª", 'U14'!B13*'U14'!B$4, 0) +
         IF('U15'!$A$4="1ª", 'U15'!B13*'U15'!B$4, 0)
      )
      /$CB$12
   )
   /C$13,
"")</f>
        <v>0</v>
      </c>
      <c r="D27" s="122"/>
      <c r="E27" s="105">
        <f ca="1">IF(E$13&gt;0,
   (
      (
         IF('U1'!$A$4="1ª", 'U1'!C13*'U1'!C$4, 0) +
         IF('U2'!$A$4="1ª", 'U2'!C13*'U2'!C$4, 0) +
         IF('U3'!$A$4="1ª", 'U3'!C13*'U3'!C$4, 0) +
         IF('U4'!$A$4="1ª", 'U4'!C13*'U4'!C$4, 0) +
         IF('U5'!$A$4="1ª", 'U5'!C13*'U5'!C$4, 0) +
         IF('U6'!$A$4="1ª", 'U6'!C13*'U6'!C$4, 0) +
         IF('U7'!$A$4="1ª", 'U7'!C13*'U7'!C$4, 0) +
         IF('U8'!$A$4="1ª", 'U8'!C13*'U8'!C$4, 0) +
         IF('U9'!$A$4="1ª", 'U9'!C13*'U9'!C$4, 0) +
         IF('U10'!$A$4="1ª", 'U10'!C13*'U10'!C$4, 0) +
         IF('U11'!$A$4="1ª", 'U11'!C13*'U11'!C$4, 0) +
         IF('U12'!$A$4="1ª", 'U12'!C13*'U12'!C$4, 0) +
         IF('U13'!$A$4="1ª", 'U13'!C13*'U13'!C$4, 0) +
         IF('U14'!$A$4="1ª", 'U14'!C13*'U14'!C$4, 0) +
         IF('U15'!$A$4="1ª", 'U15'!C13*'U15'!C$4, 0)
      )
      /$CB$12
   )
   /E$13,
"")</f>
        <v>0</v>
      </c>
      <c r="F27" s="122"/>
      <c r="G27" s="105">
        <f ca="1">IF(G$13&gt;0,
   (
      (
         IF('U1'!$A$4="1ª", 'U1'!D13*'U1'!D$4, 0) +
         IF('U2'!$A$4="1ª", 'U2'!D13*'U2'!D$4, 0) +
         IF('U3'!$A$4="1ª", 'U3'!D13*'U3'!D$4, 0) +
         IF('U4'!$A$4="1ª", 'U4'!D13*'U4'!D$4, 0) +
         IF('U5'!$A$4="1ª", 'U5'!D13*'U5'!D$4, 0) +
         IF('U6'!$A$4="1ª", 'U6'!D13*'U6'!D$4, 0) +
         IF('U7'!$A$4="1ª", 'U7'!D13*'U7'!D$4, 0) +
         IF('U8'!$A$4="1ª", 'U8'!D13*'U8'!D$4, 0) +
         IF('U9'!$A$4="1ª", 'U9'!D13*'U9'!D$4, 0) +
         IF('U10'!$A$4="1ª", 'U10'!D13*'U10'!D$4, 0) +
         IF('U11'!$A$4="1ª", 'U11'!D13*'U11'!D$4, 0) +
         IF('U12'!$A$4="1ª", 'U12'!D13*'U12'!D$4, 0) +
         IF('U13'!$A$4="1ª", 'U13'!D13*'U13'!D$4, 0) +
         IF('U14'!$A$4="1ª", 'U14'!D13*'U14'!D$4, 0) +
         IF('U15'!$A$4="1ª", 'U15'!D13*'U15'!D$4, 0)
      )
      /$CB$12
   )
   /G$13,
"")</f>
        <v>0</v>
      </c>
      <c r="H27" s="122"/>
      <c r="I27" s="105">
        <f ca="1">IF(I$13&gt;0,
   (
      (
         IF('U1'!$A$4="1ª", 'U1'!E13*'U1'!E$4, 0) +
         IF('U2'!$A$4="1ª", 'U2'!E13*'U2'!E$4, 0) +
         IF('U3'!$A$4="1ª", 'U3'!E13*'U3'!E$4, 0) +
         IF('U4'!$A$4="1ª", 'U4'!E13*'U4'!E$4, 0) +
         IF('U5'!$A$4="1ª", 'U5'!E13*'U5'!E$4, 0) +
         IF('U6'!$A$4="1ª", 'U6'!E13*'U6'!E$4, 0) +
         IF('U7'!$A$4="1ª", 'U7'!E13*'U7'!E$4, 0) +
         IF('U8'!$A$4="1ª", 'U8'!E13*'U8'!E$4, 0) +
         IF('U9'!$A$4="1ª", 'U9'!E13*'U9'!E$4, 0) +
         IF('U10'!$A$4="1ª", 'U10'!E13*'U10'!E$4, 0) +
         IF('U11'!$A$4="1ª", 'U11'!E13*'U11'!E$4, 0) +
         IF('U12'!$A$4="1ª", 'U12'!E13*'U12'!E$4, 0) +
         IF('U13'!$A$4="1ª", 'U13'!E13*'U13'!E$4, 0) +
         IF('U14'!$A$4="1ª", 'U14'!E13*'U14'!E$4, 0) +
         IF('U15'!$A$4="1ª", 'U15'!E13*'U15'!E$4, 0)
      )
      /$CB$12
   )
   /I$13,
"")</f>
        <v>0</v>
      </c>
      <c r="J27" s="122"/>
      <c r="K27" s="105">
        <f ca="1">IF(K$13&gt;0,
   (
      (
         IF('U1'!$A$4="1ª", 'U1'!F13*'U1'!F$4, 0) +
         IF('U2'!$A$4="1ª", 'U2'!F13*'U2'!F$4, 0) +
         IF('U3'!$A$4="1ª", 'U3'!F13*'U3'!F$4, 0) +
         IF('U4'!$A$4="1ª", 'U4'!F13*'U4'!F$4, 0) +
         IF('U5'!$A$4="1ª", 'U5'!F13*'U5'!F$4, 0) +
         IF('U6'!$A$4="1ª", 'U6'!F13*'U6'!F$4, 0) +
         IF('U7'!$A$4="1ª", 'U7'!F13*'U7'!F$4, 0) +
         IF('U8'!$A$4="1ª", 'U8'!F13*'U8'!F$4, 0) +
         IF('U9'!$A$4="1ª", 'U9'!F13*'U9'!F$4, 0) +
         IF('U10'!$A$4="1ª", 'U10'!F13*'U10'!F$4, 0) +
         IF('U11'!$A$4="1ª", 'U11'!F13*'U11'!F$4, 0) +
         IF('U12'!$A$4="1ª", 'U12'!F13*'U12'!F$4, 0) +
         IF('U13'!$A$4="1ª", 'U13'!F13*'U13'!F$4, 0) +
         IF('U14'!$A$4="1ª", 'U14'!F13*'U14'!F$4, 0) +
         IF('U15'!$A$4="1ª", 'U15'!F13*'U15'!F$4, 0)
      )
      /$CB$12
   )
   /K$13,
"")</f>
        <v>0</v>
      </c>
      <c r="L27" s="122"/>
      <c r="M27" s="105" t="str">
        <f>IF(M$13&gt;0,
   (
      (
         IF('U1'!$A$4="1ª", 'U1'!G13*'U1'!G$4, 0) +
         IF('U2'!$A$4="1ª", 'U2'!G13*'U2'!G$4, 0) +
         IF('U3'!$A$4="1ª", 'U3'!G13*'U3'!G$4, 0) +
         IF('U4'!$A$4="1ª", 'U4'!G13*'U4'!G$4, 0) +
         IF('U5'!$A$4="1ª", 'U5'!G13*'U5'!G$4, 0) +
         IF('U6'!$A$4="1ª", 'U6'!G13*'U6'!G$4, 0) +
         IF('U7'!$A$4="1ª", 'U7'!G13*'U7'!G$4, 0) +
         IF('U8'!$A$4="1ª", 'U8'!G13*'U8'!G$4, 0) +
         IF('U9'!$A$4="1ª", 'U9'!G13*'U9'!G$4, 0) +
         IF('U10'!$A$4="1ª", 'U10'!G13*'U10'!G$4, 0) +
         IF('U11'!$A$4="1ª", 'U11'!G13*'U11'!G$4, 0) +
         IF('U12'!$A$4="1ª", 'U12'!G13*'U12'!G$4, 0) +
         IF('U13'!$A$4="1ª", 'U13'!G13*'U13'!G$4, 0) +
         IF('U14'!$A$4="1ª", 'U14'!G13*'U14'!G$4, 0) +
         IF('U15'!$A$4="1ª", 'U15'!G13*'U15'!G$4, 0)
      )
      /$CB$12
   )
   /M$13,
"")</f>
        <v/>
      </c>
      <c r="N27" s="122"/>
      <c r="O27" s="121">
        <f t="shared" ca="1" si="24"/>
        <v>0</v>
      </c>
      <c r="P27" s="105">
        <f ca="1">IF(P$13&gt;0,
   (
      (
         IF('U1'!$A$4="1ª", 'U1'!H13*'U1'!H$4, 0) +
         IF('U2'!$A$4="1ª", 'U2'!H13*'U2'!H$4, 0) +
         IF('U3'!$A$4="1ª", 'U3'!H13*'U3'!H$4, 0) +
         IF('U4'!$A$4="1ª", 'U4'!H13*'U4'!H$4, 0) +
         IF('U5'!$A$4="1ª", 'U5'!H13*'U5'!H$4, 0) +
         IF('U6'!$A$4="1ª", 'U6'!H13*'U6'!H$4, 0) +
         IF('U7'!$A$4="1ª", 'U7'!H13*'U7'!H$4, 0) +
         IF('U8'!$A$4="1ª", 'U8'!H13*'U8'!H$4, 0) +
         IF('U9'!$A$4="1ª", 'U9'!H13*'U9'!H$4, 0) +
         IF('U10'!$A$4="1ª", 'U10'!H13*'U10'!H$4, 0) +
         IF('U11'!$A$4="1ª", 'U11'!H13*'U11'!H$4, 0) +
         IF('U12'!$A$4="1ª", 'U12'!H13*'U12'!H$4, 0) +
         IF('U13'!$A$4="1ª", 'U13'!H13*'U13'!H$4, 0) +
         IF('U14'!$A$4="1ª", 'U14'!H13*'U14'!H$4, 0) +
         IF('U15'!$A$4="1ª", 'U15'!H13*'U15'!H$4, 0)
      )
      /$CB$12
   )
   /P$13,
"")</f>
        <v>0</v>
      </c>
      <c r="Q27" s="122"/>
      <c r="R27" s="105">
        <f ca="1">IF(R$13&gt;0,
   (
      (
         IF('U1'!$A$4="1ª", 'U1'!I13*'U1'!I$4, 0) +
         IF('U2'!$A$4="1ª", 'U2'!I13*'U2'!I$4, 0) +
         IF('U3'!$A$4="1ª", 'U3'!I13*'U3'!I$4, 0) +
         IF('U4'!$A$4="1ª", 'U4'!I13*'U4'!I$4, 0) +
         IF('U5'!$A$4="1ª", 'U5'!I13*'U5'!I$4, 0) +
         IF('U6'!$A$4="1ª", 'U6'!I13*'U6'!I$4, 0) +
         IF('U7'!$A$4="1ª", 'U7'!I13*'U7'!I$4, 0) +
         IF('U8'!$A$4="1ª", 'U8'!I13*'U8'!I$4, 0) +
         IF('U9'!$A$4="1ª", 'U9'!I13*'U9'!I$4, 0) +
         IF('U10'!$A$4="1ª", 'U10'!I13*'U10'!I$4, 0) +
         IF('U11'!$A$4="1ª", 'U11'!I13*'U11'!I$4, 0) +
         IF('U12'!$A$4="1ª", 'U12'!I13*'U12'!I$4, 0) +
         IF('U13'!$A$4="1ª", 'U13'!I13*'U13'!I$4, 0) +
         IF('U14'!$A$4="1ª", 'U14'!I13*'U14'!I$4, 0) +
         IF('U15'!$A$4="1ª", 'U15'!I13*'U15'!I$4, 0)
      )
      /$CB$12
   )
   /R$13,
"")</f>
        <v>0</v>
      </c>
      <c r="S27" s="122"/>
      <c r="T27" s="105">
        <f ca="1">IF(T$13&gt;0,
(
(
IF('U1'!$A$4="1ª", 'U1'!J13*'U1'!J$4, 0) +
IF('U2'!$A$4="1ª", 'U2'!J13*'U2'!J$4, 0) +
IF('U3'!$A$4="1ª", 'U3'!J13*'U3'!J$4, 0) +
IF('U4'!$A$4="1ª", 'U4'!J13*'U4'!J$4, 0) +
IF('U5'!$A$4="1ª", 'U5'!J13*'U5'!J$4, 0) +
IF('U6'!$A$4="1ª", 'U6'!J13*'U6'!J$4, 0) +
IF('U7'!$A$4="1ª", 'U7'!J13*'U7'!J$4, 0) +
IF('U8'!$A$4="1ª", 'U8'!J13*'U8'!J$4, 0) +
IF('U9'!$A$4="1ª", 'U9'!J13*'U9'!J$4, 0) +
IF('U10'!$A$4="1ª", 'U10'!J13*'U10'!J$4, 0) +
IF('U11'!$A$4="1ª", 'U11'!J13*'U11'!J$4, 0) +
IF('U12'!$A$4="1ª", 'U12'!J13*'U12'!J$4, 0) +
IF('U13'!$A$4="1ª", 'U13'!J13*'U13'!J$4, 0) +
IF('U14'!$A$4="1ª", 'U14'!J13*'U14'!J$4, 0) +
IF('U15'!$A$4="1ª", 'U15'!J13*'U15'!J$4, 0)
)
      /$CB$12
   )
   /T$13,
"")</f>
        <v>0</v>
      </c>
      <c r="U27" s="122"/>
      <c r="V27" s="105">
        <f ca="1">IF(V$13&gt;0,
(
(
IF('U1'!$A$4="1ª", 'U1'!K13*'U1'!K$4, 0) +
IF('U2'!$A$4="1ª", 'U2'!K13*'U2'!K$4, 0) +
IF('U3'!$A$4="1ª", 'U3'!K13*'U3'!K$4, 0) +
IF('U4'!$A$4="1ª", 'U4'!K13*'U4'!K$4, 0) +
IF('U5'!$A$4="1ª", 'U5'!K13*'U5'!K$4, 0) +
IF('U6'!$A$4="1ª", 'U6'!K13*'U6'!K$4, 0) +
IF('U7'!$A$4="1ª", 'U7'!K13*'U7'!K$4, 0) +
IF('U8'!$A$4="1ª", 'U8'!K13*'U8'!K$4, 0) +
IF('U9'!$A$4="1ª", 'U9'!K13*'U9'!K$4, 0) +
IF('U10'!$A$4="1ª", 'U10'!K13*'U10'!K$4, 0) +
IF('U11'!$A$4="1ª", 'U11'!K13*'U11'!K$4, 0) +
IF('U12'!$A$4="1ª", 'U12'!K13*'U12'!K$4, 0) +
IF('U13'!$A$4="1ª", 'U13'!K13*'U13'!K$4, 0) +
IF('U14'!$A$4="1ª", 'U14'!K13*'U14'!K$4, 0) +
IF('U15'!$A$4="1ª", 'U15'!K13*'U15'!K$4, 0)
)
      /$CB$12
   )
   /V$13,
"")</f>
        <v>0</v>
      </c>
      <c r="W27" s="122"/>
      <c r="X27" s="105" t="str">
        <f>IF(X$13&gt;0,
(
(
IF('U1'!$A$4="1ª", 'U1'!L13*'U1'!L$4, 0) +
IF('U2'!$A$4="1ª", 'U2'!L13*'U2'!L$4, 0) +
IF('U3'!$A$4="1ª", 'U3'!L13*'U3'!L$4, 0) +
IF('U4'!$A$4="1ª", 'U4'!L13*'U4'!L$4, 0) +
IF('U5'!$A$4="1ª", 'U5'!L13*'U5'!L$4, 0) +
IF('U6'!$A$4="1ª", 'U6'!L13*'U6'!L$4, 0) +
IF('U7'!$A$4="1ª", 'U7'!L13*'U7'!L$4, 0) +
IF('U8'!$A$4="1ª", 'U8'!L13*'U8'!L$4, 0) +
IF('U9'!$A$4="1ª", 'U9'!L13*'U9'!L$4, 0) +
IF('U10'!$A$4="1ª", 'U10'!L13*'U10'!L$4, 0) +
IF('U11'!$A$4="1ª", 'U11'!L13*'U11'!L$4, 0) +
IF('U12'!$A$4="1ª", 'U12'!L13*'U12'!L$4, 0) +
IF('U13'!$A$4="1ª", 'U13'!L13*'U13'!L$4, 0) +
IF('U14'!$A$4="1ª", 'U14'!L13*'U14'!L$4, 0) +
IF('U15'!$A$4="1ª", 'U15'!L13*'U15'!L$4, 0)
)
      /$CB$12
   )
   /X$13,
"")</f>
        <v/>
      </c>
      <c r="Y27" s="122"/>
      <c r="Z27" s="105" t="str">
        <f>IF(Z$13&gt;0,
(
(
IF('U1'!$A$4="1ª", 'U1'!M13*'U1'!M$4, 0) +
IF('U2'!$A$4="1ª", 'U2'!M13*'U2'!M$4, 0) +
IF('U3'!$A$4="1ª", 'U3'!M13*'U3'!M$4, 0) +
IF('U4'!$A$4="1ª", 'U4'!M13*'U4'!M$4, 0) +
IF('U5'!$A$4="1ª", 'U5'!M13*'U5'!M$4, 0) +
IF('U6'!$A$4="1ª", 'U6'!M13*'U6'!M$4, 0) +
IF('U7'!$A$4="1ª", 'U7'!M13*'U7'!M$4, 0) +
IF('U8'!$A$4="1ª", 'U8'!M13*'U8'!M$4, 0) +
IF('U9'!$A$4="1ª", 'U9'!M13*'U9'!M$4, 0) +
IF('U10'!$A$4="1ª", 'U10'!M13*'U10'!M$4, 0) +
IF('U11'!$A$4="1ª", 'U11'!M13*'U11'!M$4, 0) +
IF('U12'!$A$4="1ª", 'U12'!M13*'U12'!M$4, 0) +
IF('U13'!$A$4="1ª", 'U13'!M13*'U13'!M$4, 0) +
IF('U14'!$A$4="1ª", 'U14'!M13*'U14'!M$4, 0) +
IF('U15'!$A$4="1ª", 'U15'!M13*'U15'!M$4, 0)
)
      /$CB$12
   )
   /Z$13,
"")</f>
        <v/>
      </c>
      <c r="AA27" s="122"/>
      <c r="AB27" s="121">
        <f t="shared" ca="1" si="25"/>
        <v>0</v>
      </c>
      <c r="AC27" s="105" t="str">
        <f>IF(AC$13&gt;0,
(
(
IF('U1'!$A$4="1ª", 'U1'!N13*'U1'!N$4, 0) +
IF('U2'!$A$4="1ª", 'U2'!N13*'U2'!N$4, 0) +
IF('U3'!$A$4="1ª", 'U3'!N13*'U3'!N$4, 0) +
IF('U4'!$A$4="1ª", 'U4'!N13*'U4'!N$4, 0) +
IF('U5'!$A$4="1ª", 'U5'!N13*'U5'!N$4, 0) +
IF('U6'!$A$4="1ª", 'U6'!N13*'U6'!N$4, 0) +
IF('U7'!$A$4="1ª", 'U7'!N13*'U7'!N$4, 0) +
IF('U8'!$A$4="1ª", 'U8'!N13*'U8'!N$4, 0) +
IF('U9'!$A$4="1ª", 'U9'!N13*'U9'!N$4, 0) +
IF('U10'!$A$4="1ª", 'U10'!N13*'U10'!N$4, 0) +
IF('U11'!$A$4="1ª", 'U11'!N13*'U11'!N$4, 0) +
IF('U12'!$A$4="1ª", 'U12'!N13*'U12'!N$4, 0) +
IF('U13'!$A$4="1ª", 'U13'!N13*'U13'!N$4, 0) +
IF('U14'!$A$4="1ª", 'U14'!N13*'U14'!N$4, 0) +
IF('U15'!$A$4="1ª", 'U15'!N13*'U15'!N$4, 0)
)
      /$CB$12
   )
   /AC$13,
"")</f>
        <v/>
      </c>
      <c r="AD27" s="122"/>
      <c r="AE27" s="105" t="str">
        <f>IF(AE$13&gt;0,
(
(
IF('U1'!$A$4="1ª", 'U1'!O13*'U1'!O$4, 0)+
IF('U2'!$A$4="1ª", 'U2'!O13*'U2'!O$4, 0)+
IF('U3'!$A$4="1ª", 'U3'!O13*'U3'!O$4, 0)+
IF('U4'!$A$4="1ª", 'U4'!O13*'U4'!O$4, 0)+
IF('U5'!$A$4="1ª", 'U5'!O13*'U5'!O$4, 0)+
IF('U6'!$A$4="1ª", 'U6'!O13*'U6'!O$4, 0)+
IF('U7'!$A$4="1ª", 'U7'!O13*'U7'!O$4, 0)+
IF('U8'!$A$4="1ª", 'U8'!O13*'U8'!O$4, 0)+
IF('U9'!$A$4="1ª", 'U9'!O13*'U9'!O$4, 0)+
IF('U10'!$A$4="1ª", 'U10'!O13*'U10'!O$4, 0)+
IF('U11'!$A$4="1ª", 'U11'!O13*'U11'!O$4, 0)+
IF('U12'!$A$4="1ª", 'U12'!O13*'U12'!O$4, 0)+
IF('U13'!$A$4="1ª", 'U13'!O13*'U13'!O$4, 0)+
IF('U14'!$A$4="1ª", 'U14'!O13*'U14'!O$4, 0)+
IF('U15'!$A$4="1ª", 'U15'!O13*'U15'!O$4, 0)
)
      /$CB$12
   )
   /AE$13,
"")</f>
        <v/>
      </c>
      <c r="AF27" s="122"/>
      <c r="AG27" s="105" t="str">
        <f>IF(AG$13&gt;0,
(
(
IF('U1'!$A$4="1ª", 'U1'!P13*'U1'!P$4, 0)+
IF('U2'!$A$4="1ª", 'U2'!P13*'U2'!P$4, 0)+
IF('U3'!$A$4="1ª", 'U3'!P13*'U3'!P$4, 0)+
IF('U4'!$A$4="1ª", 'U4'!P13*'U4'!P$4, 0)+
IF('U5'!$A$4="1ª", 'U5'!P13*'U5'!P$4, 0)+
IF('U6'!$A$4="1ª", 'U6'!P13*'U6'!P$4, 0)+
IF('U7'!$A$4="1ª", 'U7'!P13*'U7'!P$4, 0)+
IF('U8'!$A$4="1ª", 'U8'!P13*'U8'!P$4, 0)+
IF('U9'!$A$4="1ª", 'U9'!P13*'U9'!P$4, 0)+
IF('U10'!$A$4="1ª", 'U10'!P13*'U10'!P$4, 0)+
IF('U11'!$A$4="1ª", 'U11'!P13*'U11'!P$4, 0)+
IF('U12'!$A$4="1ª", 'U12'!P13*'U12'!P$4, 0)+
IF('U13'!$A$4="1ª", 'U13'!P13*'U13'!P$4, 0)+
IF('U14'!$A$4="1ª", 'U14'!P13*'U14'!P$4, 0)+
IF('U15'!$A$4="1ª", 'U15'!P13*'U15'!P$4, 0)
)
      /$CB$12
   )
   /AG$13,
"")</f>
        <v/>
      </c>
      <c r="AH27" s="122"/>
      <c r="AI27" s="105">
        <f ca="1">IF(AI$13&gt;0,
(
(
IF('U1'!$A$4="1ª", 'U1'!Q13*'U1'!Q$4, 0)+
IF('U2'!$A$4="1ª", 'U2'!Q13*'U2'!Q$4, 0)+
IF('U3'!$A$4="1ª", 'U3'!Q13*'U3'!Q$4, 0)+
IF('U4'!$A$4="1ª", 'U4'!Q13*'U4'!Q$4, 0)+
IF('U5'!$A$4="1ª", 'U5'!Q13*'U5'!Q$4, 0)+
IF('U6'!$A$4="1ª", 'U6'!Q13*'U6'!Q$4, 0)+
IF('U7'!$A$4="1ª", 'U7'!Q13*'U7'!Q$4, 0)+
IF('U8'!$A$4="1ª", 'U8'!Q13*'U8'!Q$4, 0)+
IF('U9'!$A$4="1ª", 'U9'!Q13*'U9'!Q$4, 0)+
IF('U10'!$A$4="1ª", 'U10'!Q13*'U10'!Q$4, 0)+
IF('U11'!$A$4="1ª", 'U11'!Q13*'U11'!Q$4, 0)+
IF('U12'!$A$4="1ª", 'U12'!Q13*'U12'!Q$4, 0)+
IF('U13'!$A$4="1ª", 'U13'!Q13*'U13'!Q$4, 0)+
IF('U14'!$A$4="1ª", 'U14'!Q13*'U14'!Q$4, 0)+
IF('U15'!$A$4="1ª", 'U15'!Q13*'U15'!Q$4, 0)
)
      /$CB$12
   )
   /AI$13,
"")</f>
        <v>0</v>
      </c>
      <c r="AJ27" s="122"/>
      <c r="AK27" s="105">
        <f ca="1">IF(AK$13&gt;0,
(
(
IF('U1'!$A$4="1ª", 'U1'!R13*'U1'!R$4, 0)+
IF('U2'!$A$4="1ª", 'U2'!R13*'U2'!R$4, 0)+
IF('U3'!$A$4="1ª", 'U3'!R13*'U3'!R$4, 0)+
IF('U4'!$A$4="1ª", 'U4'!R13*'U4'!R$4, 0)+
IF('U5'!$A$4="1ª", 'U5'!R13*'U5'!R$4, 0)+
IF('U6'!$A$4="1ª", 'U6'!R13*'U6'!R$4, 0)+
IF('U7'!$A$4="1ª", 'U7'!R13*'U7'!R$4, 0)+
IF('U8'!$A$4="1ª", 'U8'!R13*'U8'!R$4, 0)+
IF('U9'!$A$4="1ª", 'U9'!R13*'U9'!R$4, 0)+
IF('U10'!$A$4="1ª", 'U10'!R13*'U10'!R$4, 0)+
IF('U11'!$A$4="1ª", 'U11'!R13*'U11'!R$4, 0)+
IF('U12'!$A$4="1ª", 'U12'!R13*'U12'!R$4, 0)+
IF('U13'!$A$4="1ª", 'U13'!R13*'U13'!R$4, 0)+
IF('U14'!$A$4="1ª", 'U14'!R13*'U14'!R$4, 0)+
IF('U15'!$A$4="1ª", 'U15'!R13*'U15'!R$4, 0)
)
      /$CB$12
   )
   /AK$13,
"")</f>
        <v>0</v>
      </c>
      <c r="AL27" s="122"/>
      <c r="AM27" s="105" t="str">
        <f>IF(AM$13&gt;0,
(
(
IF('U1'!$A$4="1ª", 'U1'!S13*'U1'!S$4, 0)+
IF('U2'!$A$4="1ª", 'U2'!S13*'U2'!S$4, 0)+
IF('U3'!$A$4="1ª", 'U3'!S13*'U3'!S$4, 0)+
IF('U4'!$A$4="1ª", 'U4'!S13*'U4'!S$4, 0)+
IF('U5'!$A$4="1ª", 'U5'!S13*'U5'!S$4, 0)+
IF('U6'!$A$4="1ª", 'U6'!S13*'U6'!S$4, 0)+
IF('U7'!$A$4="1ª", 'U7'!S13*'U7'!S$4, 0)+
IF('U8'!$A$4="1ª", 'U8'!S13*'U8'!S$4, 0)+
IF('U9'!$A$4="1ª", 'U9'!S13*'U9'!S$4, 0)+
IF('U10'!$A$4="1ª", 'U10'!S13*'U10'!S$4, 0)+
IF('U11'!$A$4="1ª", 'U11'!S13*'U11'!S$4, 0)+
IF('U12'!$A$4="1ª", 'U12'!S13*'U12'!S$4, 0)+
IF('U13'!$A$4="1ª", 'U13'!S13*'U13'!S$4, 0)+
IF('U14'!$A$4="1ª", 'U14'!S13*'U14'!S$4, 0)+
IF('U15'!$A$4="1ª", 'U15'!S13*'U15'!S$4, 0)
)
      /$CB$12
   )
   /AM$13,
"")</f>
        <v/>
      </c>
      <c r="AN27" s="122"/>
      <c r="AO27" s="121">
        <f t="shared" ca="1" si="26"/>
        <v>0</v>
      </c>
      <c r="AP27" s="105">
        <f ca="1">IF(AP$13&gt;0,
   (
      (
         IF('U1'!$A$4="1ª", 'U1'!T13*'U1'!T$4, 0) +
         IF('U2'!$A$4="1ª", 'U2'!T13*'U2'!T$4, 0) +
         IF('U3'!$A$4="1ª", 'U3'!T13*'U3'!T$4, 0) +
         IF('U4'!$A$4="1ª", 'U4'!T13*'U4'!T$4, 0) +
         IF('U5'!$A$4="1ª", 'U5'!T13*'U5'!T$4, 0) +
         IF('U6'!$A$4="1ª", 'U6'!T13*'U6'!T$4, 0) +
         IF('U7'!$A$4="1ª", 'U7'!T13*'U7'!T$4, 0) +
         IF('U8'!$A$4="1ª", 'U8'!T13*'U8'!T$4, 0) +
         IF('U9'!$A$4="1ª", 'U9'!T13*'U9'!T$4, 0) +
         IF('U10'!$A$4="1ª", 'U10'!T13*'U10'!T$4, 0) +
         IF('U11'!$A$4="1ª", 'U11'!T13*'U11'!T$4, 0) +
         IF('U12'!$A$4="1ª", 'U12'!T13*'U12'!T$4, 0) +
         IF('U13'!$A$4="1ª", 'U13'!T13*'U13'!T$4, 0) +
         IF('U14'!$A$4="1ª", 'U14'!T13*'U14'!T$4, 0) +
         IF('U15'!$A$4="1ª", 'U15'!T13*'U15'!T$4, 0)
      )
      /$CB$12
   ) / AP$13,
"")</f>
        <v>0</v>
      </c>
      <c r="AQ27" s="122"/>
      <c r="AR27" s="105">
        <f ca="1">IF(AR$13&gt;0,
(
(
IF('U1'!$A$4="1ª", 'U1'!U13*'U1'!U$4, 0)+
IF('U2'!$A$4="1ª", 'U2'!U13*'U2'!U$4, 0)+
IF('U3'!$A$4="1ª", 'U3'!U13*'U3'!U$4, 0)+
IF('U4'!$A$4="1ª", 'U4'!U13*'U4'!U$4, 0)+
IF('U5'!$A$4="1ª", 'U5'!U13*'U5'!U$4, 0)+
IF('U6'!$A$4="1ª", 'U6'!U13*'U6'!U$4, 0)+
IF('U7'!$A$4="1ª", 'U7'!U13*'U7'!U$4, 0)+
IF('U8'!$A$4="1ª", 'U8'!U13*'U8'!U$4, 0)+
IF('U9'!$A$4="1ª", 'U9'!U13*'U9'!U$4, 0)+
IF('U10'!$A$4="1ª", 'U10'!U13*'U10'!U$4, 0)+
IF('U11'!$A$4="1ª", 'U11'!U13*'U11'!U$4, 0)+
IF('U12'!$A$4="1ª", 'U12'!U13*'U12'!U$4, 0)+
IF('U13'!$A$4="1ª", 'U13'!U13*'U13'!U$4, 0)+
IF('U14'!$A$4="1ª", 'U14'!U13*'U14'!U$4, 0)+
IF('U15'!$A$4="1ª", 'U15'!U13*'U15'!U$4, 0)
)
      /$CB$12
   )
   /AR$13,
"")</f>
        <v>0</v>
      </c>
      <c r="AS27" s="122"/>
      <c r="AT27" s="105" t="str">
        <f>IF(AT$13&gt;0,
(
(
IF('U1'!$A$4="1ª", 'U1'!V13*'U1'!V$4, 0)+
IF('U2'!$A$4="1ª", 'U2'!V13*'U2'!V$4, 0)+
IF('U3'!$A$4="1ª", 'U3'!V13*'U3'!V$4, 0)+
IF('U4'!$A$4="1ª", 'U4'!V13*'U4'!V$4, 0)+
IF('U5'!$A$4="1ª", 'U5'!V13*'U5'!V$4, 0)+
IF('U6'!$A$4="1ª", 'U6'!V13*'U6'!V$4, 0)+
IF('U7'!$A$4="1ª", 'U7'!V13*'U7'!V$4, 0)+
IF('U8'!$A$4="1ª", 'U8'!V13*'U8'!V$4, 0)+
IF('U9'!$A$4="1ª", 'U9'!V13*'U9'!V$4, 0)+
IF('U10'!$A$4="1ª", 'U10'!V13*'U10'!V$4, 0)+
IF('U11'!$A$4="1ª", 'U11'!V13*'U11'!V$4, 0)+
IF('U12'!$A$4="1ª", 'U12'!V13*'U12'!V$4, 0)+
IF('U13'!$A$4="1ª", 'U13'!V13*'U13'!V$4, 0)+
IF('U14'!$A$4="1ª", 'U14'!V13*'U14'!V$4, 0)+
IF('U15'!$A$4="1ª", 'U15'!V13*'U15'!V$4, 0)
)
      /$CB$12
   )
   /AT$13,
"")</f>
        <v/>
      </c>
      <c r="AU27" s="122"/>
      <c r="AV27" s="105">
        <f ca="1">IF(AV$13&gt;0,
(
(
IF('U1'!$A$4="1ª", 'U1'!W13*'U1'!W$4, 0)+
IF('U2'!$A$4="1ª", 'U2'!W13*'U2'!W$4, 0)+
IF('U3'!$A$4="1ª", 'U3'!W13*'U3'!W$4, 0)+
IF('U4'!$A$4="1ª", 'U4'!W13*'U4'!W$4, 0)+
IF('U5'!$A$4="1ª", 'U5'!W13*'U5'!W$4, 0)+
IF('U6'!$A$4="1ª", 'U6'!W13*'U6'!W$4, 0)+
IF('U7'!$A$4="1ª", 'U7'!W13*'U7'!W$4, 0)+
IF('U8'!$A$4="1ª", 'U8'!W13*'U8'!W$4, 0)+
IF('U9'!$A$4="1ª", 'U9'!W13*'U9'!W$4, 0)+
IF('U10'!$A$4="1ª", 'U10'!W13*'U10'!W$4, 0)+
IF('U11'!$A$4="1ª", 'U11'!W13*'U11'!W$4, 0)+
IF('U12'!$A$4="1ª", 'U12'!W13*'U12'!W$4, 0)+
IF('U13'!$A$4="1ª", 'U13'!W13*'U13'!W$4, 0)+
IF('U14'!$A$4="1ª", 'U14'!W13*'U14'!W$4, 0)+
IF('U15'!$A$4="1ª", 'U15'!W13*'U15'!W$4, 0)
)
      /$CB$12
   )
   /AV$13,
"")</f>
        <v>0</v>
      </c>
      <c r="AW27" s="122"/>
      <c r="AX27" s="105" t="str">
        <f>IF(AX$13&gt;0,
(
(
IF('U1'!$A$4="1ª", 'U1'!X13*'U1'!X$4, 0)+
IF('U2'!$A$4="1ª", 'U2'!X13*'U2'!X$4, 0)+
IF('U3'!$A$4="1ª", 'U3'!X13*'U3'!X$4, 0)+
IF('U4'!$A$4="1ª", 'U4'!X13*'U4'!X$4, 0)+
IF('U5'!$A$4="1ª", 'U5'!X13*'U5'!X$4, 0)+
IF('U6'!$A$4="1ª", 'U6'!X13*'U6'!X$4, 0)+
IF('U7'!$A$4="1ª", 'U7'!X13*'U7'!X$4, 0)+
IF('U8'!$A$4="1ª", 'U8'!X13*'U8'!X$4, 0)+
IF('U9'!$A$4="1ª", 'U9'!X13*'U9'!X$4, 0)+
IF('U10'!$A$4="1ª", 'U10'!X13*'U10'!X$4, 0)+
IF('U11'!$A$4="1ª", 'U11'!X13*'U11'!X$4, 0)+
IF('U12'!$A$4="1ª", 'U12'!X13*'U12'!X$4, 0)+
IF('U13'!$A$4="1ª", 'U13'!X13*'U13'!X$4, 0)+
IF('U14'!$A$4="1ª", 'U14'!X13*'U14'!X$4, 0)+
IF('U15'!$A$4="1ª", 'U15'!X13*'U15'!X$4, 0)
)
      /$CB$12
   )
   /AX$13,
"")</f>
        <v/>
      </c>
      <c r="AY27" s="122"/>
      <c r="AZ27" s="105" t="str">
        <f>IF(AZ$13&gt;0,
(
(
IF('U1'!$A$4="1ª", 'U1'!Y13*'U1'!Y$4, 0)+
IF('U2'!$A$4="1ª", 'U2'!Y13*'U2'!Y$4, 0)+
IF('U3'!$A$4="1ª", 'U3'!Y13*'U3'!Y$4, 0)+
IF('U4'!$A$4="1ª", 'U4'!Y13*'U4'!Y$4, 0)+
IF('U5'!$A$4="1ª", 'U5'!Y13*'U5'!Y$4, 0)+
IF('U6'!$A$4="1ª", 'U6'!Y13*'U6'!Y$4, 0)+
IF('U7'!$A$4="1ª", 'U7'!Y13*'U7'!Y$4, 0)+
IF('U8'!$A$4="1ª", 'U8'!Y13*'U8'!Y$4, 0)+
IF('U9'!$A$4="1ª", 'U9'!Y13*'U9'!Y$4, 0)+
IF('U10'!$A$4="1ª", 'U10'!Y13*'U10'!Y$4, 0)+
IF('U11'!$A$4="1ª", 'U11'!Y13*'U11'!Y$4, 0)+
IF('U12'!$A$4="1ª", 'U12'!Y13*'U12'!Y$4, 0)+
IF('U13'!$A$4="1ª", 'U13'!Y13*'U13'!Y$4, 0)+
IF('U14'!$A$4="1ª", 'U14'!Y13*'U14'!Y$4, 0)+
IF('U15'!$A$4="1ª", 'U15'!Y13*'U15'!Y$4, 0)
)
      /$CB$12
   )
   /AZ$13,
"")</f>
        <v/>
      </c>
      <c r="BA27" s="122"/>
      <c r="BB27" s="121">
        <f t="shared" ca="1" si="27"/>
        <v>0</v>
      </c>
      <c r="BC27" s="105" t="str">
        <f>IF(BC$13&gt;0,
(
(
IF('U1'!$A$4="1ª", 'U1'!Z13*'U1'!Z$4, 0)+
IF('U2'!$A$4="1ª", 'U2'!Z13*'U2'!Z$4, 0)+
IF('U3'!$A$4="1ª", 'U3'!Z13*'U3'!Z$4, 0)+
IF('U4'!$A$4="1ª", 'U4'!Z13*'U4'!Z$4, 0)+
IF('U5'!$A$4="1ª", 'U5'!Z13*'U5'!Z$4, 0)+
IF('U6'!$A$4="1ª", 'U6'!Z13*'U6'!Z$4, 0)+
IF('U7'!$A$4="1ª", 'U7'!Z13*'U7'!Z$4, 0)+
IF('U8'!$A$4="1ª", 'U8'!Z13*'U8'!Z$4, 0)+
IF('U9'!$A$4="1ª", 'U9'!Z13*'U9'!Z$4, 0)+
IF('U10'!$A$4="1ª", 'U10'!Z13*'U10'!Z$4, 0)+
IF('U11'!$A$4="1ª", 'U11'!Z13*'U11'!Z$4, 0)+
IF('U12'!$A$4="1ª", 'U12'!Z13*'U12'!Z$4, 0)+
IF('U13'!$A$4="1ª", 'U13'!Z13*'U13'!Z$4, 0)+
IF('U14'!$A$4="1ª", 'U14'!Z13*'U14'!Z$4, 0)+
IF('U15'!$A$4="1ª", 'U15'!Z13*'U15'!Z$4, 0)
)
      /$CB$12
   )
   /BC$13,
"")</f>
        <v/>
      </c>
      <c r="BD27" s="122"/>
      <c r="BE27" s="105" t="str">
        <f>IF(BE$13&gt;0,
(
(
IF('U1'!$A$4="1ª", 'U1'!AA13*'U1'!AA$4, 0)+
IF('U2'!$A$4="1ª", 'U2'!AA13*'U2'!AA$4, 0)+
IF('U3'!$A$4="1ª", 'U3'!AA13*'U3'!AA$4, 0)+
IF('U4'!$A$4="1ª", 'U4'!AA13*'U4'!AA$4, 0)+
IF('U5'!$A$4="1ª", 'U5'!AA13*'U5'!AA$4, 0)+
IF('U6'!$A$4="1ª", 'U6'!AA13*'U6'!AA$4, 0)+
IF('U7'!$A$4="1ª", 'U7'!AA13*'U7'!AA$4, 0)+
IF('U8'!$A$4="1ª", 'U8'!AA13*'U8'!AA$4, 0)+
IF('U9'!$A$4="1ª", 'U9'!AA13*'U9'!AA$4, 0)+
IF('U10'!$A$4="1ª", 'U10'!AA13*'U10'!AA$4, 0)+
IF('U11'!$A$4="1ª", 'U11'!AA13*'U11'!AA$4, 0)+
IF('U12'!$A$4="1ª", 'U12'!AA13*'U12'!AA$4, 0)+
IF('U13'!$A$4="1ª", 'U13'!AA13*'U13'!AA$4, 0)+
IF('U14'!$A$4="1ª", 'U14'!AA13*'U14'!AA$4, 0)+
IF('U15'!$A$4="1ª", 'U15'!AA13*'U15'!AA$4, 0)
)
      /$CB$12
   )
   /BE$13,
"")</f>
        <v/>
      </c>
      <c r="BF27" s="122"/>
      <c r="BG27" s="105" t="str">
        <f>IF(BG$13&gt;0,
(
(
IF('U1'!$A$4="1ª", 'U1'!AB13*'U1'!AB$4, 0)+
IF('U2'!$A$4="1ª", 'U2'!AB13*'U2'!AB$4, 0)+
IF('U3'!$A$4="1ª", 'U3'!AB13*'U3'!AB$4, 0)+
IF('U4'!$A$4="1ª", 'U4'!AB13*'U4'!AB$4, 0)+
IF('U5'!$A$4="1ª", 'U5'!AB13*'U5'!AB$4, 0)+
IF('U6'!$A$4="1ª", 'U6'!AB13*'U6'!AB$4, 0)+
IF('U7'!$A$4="1ª", 'U7'!AB13*'U7'!AB$4, 0)+
IF('U8'!$A$4="1ª", 'U8'!AB13*'U8'!AB$4, 0)+
IF('U9'!$A$4="1ª", 'U9'!AB13*'U9'!AB$4, 0)+
IF('U10'!$A$4="1ª", 'U10'!AB13*'U10'!AB$4, 0)+
IF('U11'!$A$4="1ª", 'U11'!AB13*'U11'!AB$4, 0)+
IF('U12'!$A$4="1ª", 'U12'!AB13*'U12'!AB$4, 0)+
IF('U13'!$A$4="1ª", 'U13'!AB13*'U13'!AB$4, 0)+
IF('U14'!$A$4="1ª", 'U14'!AB13*'U14'!AB$4, 0)+
IF('U15'!$A$4="1ª", 'U15'!AB13*'U15'!AB$4, 0)
)
      /$CB$12
   )
   /BG$13,
"")</f>
        <v/>
      </c>
      <c r="BH27" s="122"/>
      <c r="BI27" s="105">
        <f ca="1">IF(BI$13&gt;0,
(
(
IF('U1'!$A$4="1ª", 'U1'!AC13*'U1'!AC$4, 0)+
IF('U2'!$A$4="1ª", 'U2'!AC13*'U2'!AC$4, 0)+
IF('U3'!$A$4="1ª", 'U3'!AC13*'U3'!AC$4, 0)+
IF('U4'!$A$4="1ª", 'U4'!AC13*'U4'!AC$4, 0)+
IF('U5'!$A$4="1ª", 'U5'!AC13*'U5'!AC$4, 0)+
IF('U6'!$A$4="1ª", 'U6'!AC13*'U6'!AC$4, 0)+
IF('U7'!$A$4="1ª", 'U7'!AC13*'U7'!AC$4, 0)+
IF('U8'!$A$4="1ª", 'U8'!AC13*'U8'!AC$4, 0)+
IF('U9'!$A$4="1ª", 'U9'!AC13*'U9'!AC$4, 0)+
IF('U10'!$A$4="1ª", 'U10'!AC13*'U10'!AC$4, 0)+
IF('U11'!$A$4="1ª", 'U11'!AC13*'U11'!AC$4, 0)+
IF('U12'!$A$4="1ª", 'U12'!AC13*'U12'!AC$4, 0)+
IF('U13'!$A$4="1ª", 'U13'!AC13*'U13'!AC$4, 0)+
IF('U14'!$A$4="1ª", 'U14'!AC13*'U14'!AC$4, 0)+
IF('U15'!$A$4="1ª", 'U15'!AC13*'U15'!AC$4, 0)
)
      /$CB$12
   )
   /BI$13,
"")</f>
        <v>0</v>
      </c>
      <c r="BJ27" s="122"/>
      <c r="BK27" s="105" t="str">
        <f>IF(BK$13&gt;0,
(
(
IF('U1'!$A$4="1ª", 'U1'!AD13*'U1'!AD$4, 0)+
IF('U2'!$A$4="1ª", 'U2'!AD13*'U2'!AD$4, 0)+
IF('U3'!$A$4="1ª", 'U3'!AD13*'U3'!AD$4, 0)+
IF('U4'!$A$4="1ª", 'U4'!AD13*'U4'!AD$4, 0)+
IF('U5'!$A$4="1ª", 'U5'!AD13*'U5'!AD$4, 0)+
IF('U6'!$A$4="1ª", 'U6'!AD13*'U6'!AD$4, 0)+
IF('U7'!$A$4="1ª", 'U7'!AD13*'U7'!AD$4, 0)+
IF('U8'!$A$4="1ª", 'U8'!AD13*'U8'!AD$4, 0)+
IF('U9'!$A$4="1ª", 'U9'!AD13*'U9'!AD$4, 0)+
IF('U10'!$A$4="1ª", 'U10'!AD13*'U10'!AD$4, 0)+
IF('U11'!$A$4="1ª", 'U11'!AD13*'U11'!AD$4, 0)+
IF('U12'!$A$4="1ª", 'U12'!AD13*'U12'!AD$4, 0)+
IF('U13'!$A$4="1ª", 'U13'!AD13*'U13'!AD$4, 0)+
IF('U14'!$A$4="1ª", 'U14'!AD13*'U14'!AD$4, 0)+
IF('U15'!$A$4="1ª", 'U15'!AD13*'U15'!AD$4, 0)
)
      /$CB$12
   )
   /BK$13,
"")</f>
        <v/>
      </c>
      <c r="BL27" s="122"/>
      <c r="BM27" s="105" t="str">
        <f>IF(BM$13&gt;0,
(
(
IF('U1'!$A$4="1ª", 'U1'!AE13*'U1'!AE$4, 0)+
IF('U2'!$A$4="1ª", 'U2'!AE13*'U2'!AE$4, 0)+
IF('U3'!$A$4="1ª", 'U3'!AE13*'U3'!AE$4, 0)+
IF('U4'!$A$4="1ª", 'U4'!AE13*'U4'!AE$4, 0)+
IF('U5'!$A$4="1ª", 'U5'!AE13*'U5'!AE$4, 0)+
IF('U6'!$A$4="1ª", 'U6'!AE13*'U6'!AE$4, 0)+
IF('U7'!$A$4="1ª", 'U7'!AE13*'U7'!AE$4, 0)+
IF('U8'!$A$4="1ª", 'U8'!AE13*'U8'!AE$4, 0)+
IF('U9'!$A$4="1ª", 'U9'!AE13*'U9'!AE$4, 0)+
IF('U10'!$A$4="1ª", 'U10'!AE13*'U10'!AE$4, 0)+
IF('U11'!$A$4="1ª", 'U11'!AE13*'U11'!AE$4, 0)+
IF('U12'!$A$4="1ª", 'U12'!AE13*'U12'!AE$4, 0)+
IF('U13'!$A$4="1ª", 'U13'!AE13*'U13'!AE$4, 0)+
IF('U14'!$A$4="1ª", 'U14'!AE13*'U14'!AE$4, 0)+
IF('U15'!$A$4="1ª", 'U15'!AE13*'U15'!AE$4, 0)
)
      /$CB$12
   )
   /BM$13,
"")</f>
        <v/>
      </c>
      <c r="BN27" s="122"/>
      <c r="BO27" s="121" t="str">
        <f t="shared" si="28"/>
        <v/>
      </c>
      <c r="BP27" s="105" t="str">
        <f>IF(BP$13&gt;0,
(
(
IF('U1'!$A$4="1ª", 'U1'!AF13*'U1'!AF$4, 0)+
IF('U2'!$A$4="1ª", 'U2'!AF13*'U2'!AF$4, 0)+
IF('U3'!$A$4="1ª", 'U3'!AF13*'U3'!AF$4, 0)+
IF('U4'!$A$4="1ª", 'U4'!AF13*'U4'!AF$4, 0)+
IF('U5'!$A$4="1ª", 'U5'!AF13*'U5'!AF$4, 0)+
IF('U6'!$A$4="1ª", 'U6'!AF13*'U6'!AF$4, 0)+
IF('U7'!$A$4="1ª", 'U7'!AF13*'U7'!AF$4, 0)+
IF('U8'!$A$4="1ª", 'U8'!AF13*'U8'!AF$4, 0)+
IF('U9'!$A$4="1ª", 'U9'!AF13*'U9'!AF$4, 0)+
IF('U10'!$A$4="1ª", 'U10'!AF13*'U10'!AF$4, 0)+
IF('U11'!$A$4="1ª", 'U11'!AF13*'U11'!AF$4, 0)+
IF('U12'!$A$4="1ª", 'U12'!AF13*'U12'!AF$4, 0)+
IF('U13'!$A$4="1ª", 'U13'!AF13*'U13'!AF$4, 0)+
IF('U14'!$A$4="1ª", 'U14'!AF13*'U14'!AF$4, 0)+
IF('U15'!$A$4="1ª", 'U15'!AF13*'U15'!AF$4, 0)
)
      /$CB$12
   )
   /BP$13,
"")</f>
        <v/>
      </c>
      <c r="BQ27" s="122"/>
      <c r="BR27" s="105" t="str">
        <f>IF(BR$13&gt;0,
(
(
IF('U1'!$A$4="1ª", 'U1'!AG13*'U1'!AG$4, 0)+
IF('U2'!$A$4="1ª", 'U2'!AG13*'U2'!AG$4, 0)+
IF('U3'!$A$4="1ª", 'U3'!AG13*'U3'!AG$4, 0)+
IF('U4'!$A$4="1ª", 'U4'!AG13*'U4'!AG$4, 0)+
IF('U5'!$A$4="1ª", 'U5'!AG13*'U5'!AG$4, 0)+
IF('U6'!$A$4="1ª", 'U6'!AG13*'U6'!AG$4, 0)+
IF('U7'!$A$4="1ª", 'U7'!AG13*'U7'!AG$4, 0)+
IF('U8'!$A$4="1ª", 'U8'!AG13*'U8'!AG$4, 0)+
IF('U9'!$A$4="1ª", 'U9'!AG13*'U9'!AG$4, 0)+
IF('U10'!$A$4="1ª", 'U10'!AG13*'U10'!AG$4, 0)+
IF('U11'!$A$4="1ª", 'U11'!AG13*'U11'!AG$4, 0)+
IF('U12'!$A$4="1ª", 'U12'!AG13*'U12'!AG$4, 0)+
IF('U13'!$A$4="1ª", 'U13'!AG13*'U13'!AG$4, 0)+
IF('U14'!$A$4="1ª", 'U14'!AG13*'U14'!AG$4, 0)+
IF('U15'!$A$4="1ª", 'U15'!AG13*'U15'!AG$4, 0)
)
      /$CB$12
   )
   /BR$13,
"")</f>
        <v/>
      </c>
      <c r="BS27" s="122"/>
      <c r="BT27" s="105" t="str">
        <f>IF(BT$13&gt;0,
(
(
IF('U1'!$A$4="1ª", 'U1'!AH13*'U1'!AH$4, 0)+
IF('U2'!$A$4="1ª", 'U2'!AH13*'U2'!AH$4, 0)+
IF('U3'!$A$4="1ª", 'U3'!AH13*'U3'!AH$4, 0)+
IF('U4'!$A$4="1ª", 'U4'!AH13*'U4'!AH$4, 0)+
IF('U5'!$A$4="1ª", 'U5'!AH13*'U5'!AH$4, 0)+
IF('U6'!$A$4="1ª", 'U6'!AH13*'U6'!AH$4, 0)+
IF('U7'!$A$4="1ª", 'U7'!AH13*'U7'!AH$4, 0)+
IF('U8'!$A$4="1ª", 'U8'!AH13*'U8'!AH$4, 0)+
IF('U9'!$A$4="1ª", 'U9'!AH13*'U9'!AH$4, 0)+
IF('U10'!$A$4="1ª", 'U10'!AH13*'U10'!AH$4, 0)+
IF('U11'!$A$4="1ª", 'U11'!AH13*'U11'!AH$4, 0)+
IF('U12'!$A$4="1ª", 'U12'!AH13*'U12'!AH$4, 0)+
IF('U13'!$A$4="1ª", 'U13'!AH13*'U13'!AH$4, 0)+
IF('U14'!$A$4="1ª", 'U14'!AH13*'U14'!AH$4, 0)+
IF('U15'!$A$4="1ª", 'U15'!AH13*'U15'!AH$4, 0)
)
      /$CB$12
   )
   /BT$13,
"")</f>
        <v/>
      </c>
      <c r="BU27" s="122"/>
      <c r="BV27" s="105" t="str">
        <f>IF(BT$13&gt;0,
(
(
IF('U1'!$A$4="1ª", 'U1'!AH13*'U1'!AH$4, 0)+
IF('U2'!$A$4="1ª", 'U2'!AH13*'U2'!AH$4, 0)+
IF('U3'!$A$4="1ª", 'U3'!AH13*'U3'!AH$4, 0)+
IF('U4'!$A$4="1ª", 'U4'!AH13*'U4'!AH$4, 0)+
IF('U5'!$A$4="1ª", 'U5'!AH13*'U5'!AH$4, 0)+
IF('U6'!$A$4="1ª", 'U6'!AH13*'U6'!AH$4, 0)+
IF('U7'!$A$4="1ª", 'U7'!AH13*'U7'!AH$4, 0)+
IF('U8'!$A$4="1ª", 'U8'!AH13*'U8'!AH$4, 0)+
IF('U9'!$A$4="1ª", 'U9'!AH13*'U9'!AH$4, 0)+
IF('U10'!$A$4="1ª", 'U10'!AH13*'U10'!AH$4, 0)+
IF('U11'!$A$4="1ª", 'U11'!AH13*'U11'!AH$4, 0)+
IF('U12'!$A$4="1ª", 'U12'!AH13*'U12'!AH$4, 0)+
IF('U13'!$A$4="1ª", 'U13'!AH13*'U13'!AH$4, 0)+
IF('U14'!$A$4="1ª", 'U14'!AH13*'U14'!AH$4, 0)+
IF('U15'!$A$4="1ª", 'U15'!AH13*'U15'!AH$4, 0)
)
      /$CB$12
   )
   /BT$13,
"")</f>
        <v/>
      </c>
      <c r="BW27" s="122"/>
      <c r="BX27" s="105" t="str">
        <f>IF(BV$13&gt;0,
(
(
IF('U1'!$A$4="1ª", 'U1'!AI13*'U1'!AI$4, 0)+
IF('U2'!$A$4="1ª", 'U2'!AI13*'U2'!AI$4, 0)+
IF('U3'!$A$4="1ª", 'U3'!AI13*'U3'!AI$4, 0)+
IF('U4'!$A$4="1ª", 'U4'!AI13*'U4'!AI$4, 0)+
IF('U5'!$A$4="1ª", 'U5'!AI13*'U5'!AI$4, 0)+
IF('U6'!$A$4="1ª", 'U6'!AI13*'U6'!AI$4, 0)+
IF('U7'!$A$4="1ª", 'U7'!AI13*'U7'!AI$4, 0)+
IF('U8'!$A$4="1ª", 'U8'!AI13*'U8'!AI$4, 0)+
IF('U9'!$A$4="1ª", 'U9'!AI13*'U9'!AI$4, 0)+
IF('U10'!$A$4="1ª", 'U10'!AI13*'U10'!AI$4, 0)+
IF('U11'!$A$4="1ª", 'U11'!AI13*'U11'!AI$4, 0)+
IF('U12'!$A$4="1ª", 'U12'!AI13*'U12'!AI$4, 0)+
IF('U13'!$A$4="1ª", 'U13'!AI13*'U13'!AI$4, 0)+
IF('U14'!$A$4="1ª", 'U14'!AI13*'U14'!AI$4, 0)+
IF('U15'!$A$4="1ª", 'U15'!AI13*'U15'!AI$4, 0)
)
      /$CB$12
   )
   /BV$13,
"")</f>
        <v/>
      </c>
      <c r="BY27" s="122"/>
      <c r="BZ27" s="105" t="str">
        <f>IF(BZ$13&gt;0,
(
(
IF('U1'!$A$4="1ª", 'U1'!AK13*'U1'!AK$4, 0)+
IF('U2'!$A$4="1ª", 'U2'!AK13*'U2'!AK$4, 0)+
IF('U3'!$A$4="1ª", 'U3'!AK13*'U3'!AK$4, 0)+
IF('U4'!$A$4="1ª", 'U4'!AK13*'U4'!AK$4, 0)+
IF('U5'!$A$4="1ª", 'U5'!AK13*'U5'!AK$4, 0)+
IF('U6'!$A$4="1ª", 'U6'!AK13*'U6'!AK$4, 0)+
IF('U7'!$A$4="1ª", 'U7'!AK13*'U7'!AK$4, 0)+
IF('U8'!$A$4="1ª", 'U8'!AK13*'U8'!AK$4, 0)+
IF('U9'!$A$4="1ª", 'U9'!AK13*'U9'!AK$4, 0)+
IF('U10'!$A$4="1ª", 'U10'!AK13*'U10'!AK$4, 0)+
IF('U11'!$A$4="1ª", 'U11'!AK13*'U11'!AK$4, 0)+
IF('U12'!$A$4="1ª", 'U12'!AK13*'U12'!AK$4, 0)+
IF('U13'!$A$4="1ª", 'U13'!AK13*'U13'!AK$4, 0)+
IF('U14'!$A$4="1ª", 'U14'!AK13*'U14'!AK$4, 0)+
IF('U15'!$A$4="1ª", 'U15'!AK13*'U15'!AK$4, 0)
)
      /$CB$12
   )
   /BZ$13,
"")</f>
        <v/>
      </c>
      <c r="CA27" s="122"/>
      <c r="CB27" s="136">
        <f t="shared" ca="1" si="22"/>
        <v>0</v>
      </c>
      <c r="CC27">
        <f t="shared" ca="1" si="29"/>
        <v>0</v>
      </c>
    </row>
    <row r="28" spans="1:81" ht="18" x14ac:dyDescent="0.25">
      <c r="A28" s="65" t="str">
        <v>Mua�oz Navarro, Javier</v>
      </c>
      <c r="B28" s="121">
        <f t="shared" ca="1" si="23"/>
        <v>0</v>
      </c>
      <c r="C28" s="105">
        <f ca="1">IF(C$13&gt;0,
   (
      (
         IF('U1'!$A$4="1ª", 'U1'!B14*'U1'!B$4, 0) +
         IF('U2'!$A$4="1ª", 'U2'!B14*'U2'!B$4, 0) +
         IF('U3'!$A$4="1ª", 'U3'!B14*'U3'!B$4, 0) +
         IF('U4'!$A$4="1ª", 'U4'!B14*'U4'!B$4, 0) +
         IF('U5'!$A$4="1ª", 'U5'!B14*'U5'!B$4, 0) +
         IF('U6'!$A$4="1ª", 'U6'!B14*'U6'!B$4, 0) +
         IF('U7'!$A$4="1ª", 'U7'!B14*'U7'!B$4, 0) +
         IF('U8'!$A$4="1ª", 'U8'!B14*'U8'!B$4, 0) +
         IF('U9'!$A$4="1ª", 'U9'!B14*'U9'!B$4, 0) +
         IF('U10'!$A$4="1ª", 'U10'!B14*'U10'!B$4, 0) +
         IF('U11'!$A$4="1ª", 'U11'!B14*'U11'!B$4, 0) +
         IF('U12'!$A$4="1ª", 'U12'!B14*'U12'!B$4, 0) +
         IF('U13'!$A$4="1ª", 'U13'!B14*'U13'!B$4, 0) +
         IF('U14'!$A$4="1ª", 'U14'!B14*'U14'!B$4, 0) +
         IF('U15'!$A$4="1ª", 'U15'!B14*'U15'!B$4, 0)
      )
      /$CB$12
   )
   /C$13,
"")</f>
        <v>0</v>
      </c>
      <c r="D28" s="122"/>
      <c r="E28" s="105">
        <f ca="1">IF(E$13&gt;0,
   (
      (
         IF('U1'!$A$4="1ª", 'U1'!C14*'U1'!C$4, 0) +
         IF('U2'!$A$4="1ª", 'U2'!C14*'U2'!C$4, 0) +
         IF('U3'!$A$4="1ª", 'U3'!C14*'U3'!C$4, 0) +
         IF('U4'!$A$4="1ª", 'U4'!C14*'U4'!C$4, 0) +
         IF('U5'!$A$4="1ª", 'U5'!C14*'U5'!C$4, 0) +
         IF('U6'!$A$4="1ª", 'U6'!C14*'U6'!C$4, 0) +
         IF('U7'!$A$4="1ª", 'U7'!C14*'U7'!C$4, 0) +
         IF('U8'!$A$4="1ª", 'U8'!C14*'U8'!C$4, 0) +
         IF('U9'!$A$4="1ª", 'U9'!C14*'U9'!C$4, 0) +
         IF('U10'!$A$4="1ª", 'U10'!C14*'U10'!C$4, 0) +
         IF('U11'!$A$4="1ª", 'U11'!C14*'U11'!C$4, 0) +
         IF('U12'!$A$4="1ª", 'U12'!C14*'U12'!C$4, 0) +
         IF('U13'!$A$4="1ª", 'U13'!C14*'U13'!C$4, 0) +
         IF('U14'!$A$4="1ª", 'U14'!C14*'U14'!C$4, 0) +
         IF('U15'!$A$4="1ª", 'U15'!C14*'U15'!C$4, 0)
      )
      /$CB$12
   )
   /E$13,
"")</f>
        <v>0</v>
      </c>
      <c r="F28" s="122"/>
      <c r="G28" s="105">
        <f ca="1">IF(G$13&gt;0,
   (
      (
         IF('U1'!$A$4="1ª", 'U1'!D14*'U1'!D$4, 0) +
         IF('U2'!$A$4="1ª", 'U2'!D14*'U2'!D$4, 0) +
         IF('U3'!$A$4="1ª", 'U3'!D14*'U3'!D$4, 0) +
         IF('U4'!$A$4="1ª", 'U4'!D14*'U4'!D$4, 0) +
         IF('U5'!$A$4="1ª", 'U5'!D14*'U5'!D$4, 0) +
         IF('U6'!$A$4="1ª", 'U6'!D14*'U6'!D$4, 0) +
         IF('U7'!$A$4="1ª", 'U7'!D14*'U7'!D$4, 0) +
         IF('U8'!$A$4="1ª", 'U8'!D14*'U8'!D$4, 0) +
         IF('U9'!$A$4="1ª", 'U9'!D14*'U9'!D$4, 0) +
         IF('U10'!$A$4="1ª", 'U10'!D14*'U10'!D$4, 0) +
         IF('U11'!$A$4="1ª", 'U11'!D14*'U11'!D$4, 0) +
         IF('U12'!$A$4="1ª", 'U12'!D14*'U12'!D$4, 0) +
         IF('U13'!$A$4="1ª", 'U13'!D14*'U13'!D$4, 0) +
         IF('U14'!$A$4="1ª", 'U14'!D14*'U14'!D$4, 0) +
         IF('U15'!$A$4="1ª", 'U15'!D14*'U15'!D$4, 0)
      )
      /$CB$12
   )
   /G$13,
"")</f>
        <v>0</v>
      </c>
      <c r="H28" s="122"/>
      <c r="I28" s="105">
        <f ca="1">IF(I$13&gt;0,
   (
      (
         IF('U1'!$A$4="1ª", 'U1'!E14*'U1'!E$4, 0) +
         IF('U2'!$A$4="1ª", 'U2'!E14*'U2'!E$4, 0) +
         IF('U3'!$A$4="1ª", 'U3'!E14*'U3'!E$4, 0) +
         IF('U4'!$A$4="1ª", 'U4'!E14*'U4'!E$4, 0) +
         IF('U5'!$A$4="1ª", 'U5'!E14*'U5'!E$4, 0) +
         IF('U6'!$A$4="1ª", 'U6'!E14*'U6'!E$4, 0) +
         IF('U7'!$A$4="1ª", 'U7'!E14*'U7'!E$4, 0) +
         IF('U8'!$A$4="1ª", 'U8'!E14*'U8'!E$4, 0) +
         IF('U9'!$A$4="1ª", 'U9'!E14*'U9'!E$4, 0) +
         IF('U10'!$A$4="1ª", 'U10'!E14*'U10'!E$4, 0) +
         IF('U11'!$A$4="1ª", 'U11'!E14*'U11'!E$4, 0) +
         IF('U12'!$A$4="1ª", 'U12'!E14*'U12'!E$4, 0) +
         IF('U13'!$A$4="1ª", 'U13'!E14*'U13'!E$4, 0) +
         IF('U14'!$A$4="1ª", 'U14'!E14*'U14'!E$4, 0) +
         IF('U15'!$A$4="1ª", 'U15'!E14*'U15'!E$4, 0)
      )
      /$CB$12
   )
   /I$13,
"")</f>
        <v>0</v>
      </c>
      <c r="J28" s="122"/>
      <c r="K28" s="105">
        <f ca="1">IF(K$13&gt;0,
   (
      (
         IF('U1'!$A$4="1ª", 'U1'!F14*'U1'!F$4, 0) +
         IF('U2'!$A$4="1ª", 'U2'!F14*'U2'!F$4, 0) +
         IF('U3'!$A$4="1ª", 'U3'!F14*'U3'!F$4, 0) +
         IF('U4'!$A$4="1ª", 'U4'!F14*'U4'!F$4, 0) +
         IF('U5'!$A$4="1ª", 'U5'!F14*'U5'!F$4, 0) +
         IF('U6'!$A$4="1ª", 'U6'!F14*'U6'!F$4, 0) +
         IF('U7'!$A$4="1ª", 'U7'!F14*'U7'!F$4, 0) +
         IF('U8'!$A$4="1ª", 'U8'!F14*'U8'!F$4, 0) +
         IF('U9'!$A$4="1ª", 'U9'!F14*'U9'!F$4, 0) +
         IF('U10'!$A$4="1ª", 'U10'!F14*'U10'!F$4, 0) +
         IF('U11'!$A$4="1ª", 'U11'!F14*'U11'!F$4, 0) +
         IF('U12'!$A$4="1ª", 'U12'!F14*'U12'!F$4, 0) +
         IF('U13'!$A$4="1ª", 'U13'!F14*'U13'!F$4, 0) +
         IF('U14'!$A$4="1ª", 'U14'!F14*'U14'!F$4, 0) +
         IF('U15'!$A$4="1ª", 'U15'!F14*'U15'!F$4, 0)
      )
      /$CB$12
   )
   /K$13,
"")</f>
        <v>0</v>
      </c>
      <c r="L28" s="122"/>
      <c r="M28" s="105" t="str">
        <f>IF(M$13&gt;0,
   (
      (
         IF('U1'!$A$4="1ª", 'U1'!G14*'U1'!G$4, 0) +
         IF('U2'!$A$4="1ª", 'U2'!G14*'U2'!G$4, 0) +
         IF('U3'!$A$4="1ª", 'U3'!G14*'U3'!G$4, 0) +
         IF('U4'!$A$4="1ª", 'U4'!G14*'U4'!G$4, 0) +
         IF('U5'!$A$4="1ª", 'U5'!G14*'U5'!G$4, 0) +
         IF('U6'!$A$4="1ª", 'U6'!G14*'U6'!G$4, 0) +
         IF('U7'!$A$4="1ª", 'U7'!G14*'U7'!G$4, 0) +
         IF('U8'!$A$4="1ª", 'U8'!G14*'U8'!G$4, 0) +
         IF('U9'!$A$4="1ª", 'U9'!G14*'U9'!G$4, 0) +
         IF('U10'!$A$4="1ª", 'U10'!G14*'U10'!G$4, 0) +
         IF('U11'!$A$4="1ª", 'U11'!G14*'U11'!G$4, 0) +
         IF('U12'!$A$4="1ª", 'U12'!G14*'U12'!G$4, 0) +
         IF('U13'!$A$4="1ª", 'U13'!G14*'U13'!G$4, 0) +
         IF('U14'!$A$4="1ª", 'U14'!G14*'U14'!G$4, 0) +
         IF('U15'!$A$4="1ª", 'U15'!G14*'U15'!G$4, 0)
      )
      /$CB$12
   )
   /M$13,
"")</f>
        <v/>
      </c>
      <c r="N28" s="122"/>
      <c r="O28" s="121">
        <f t="shared" ca="1" si="24"/>
        <v>0</v>
      </c>
      <c r="P28" s="105">
        <f ca="1">IF(P$13&gt;0,
   (
      (
         IF('U1'!$A$4="1ª", 'U1'!H14*'U1'!H$4, 0) +
         IF('U2'!$A$4="1ª", 'U2'!H14*'U2'!H$4, 0) +
         IF('U3'!$A$4="1ª", 'U3'!H14*'U3'!H$4, 0) +
         IF('U4'!$A$4="1ª", 'U4'!H14*'U4'!H$4, 0) +
         IF('U5'!$A$4="1ª", 'U5'!H14*'U5'!H$4, 0) +
         IF('U6'!$A$4="1ª", 'U6'!H14*'U6'!H$4, 0) +
         IF('U7'!$A$4="1ª", 'U7'!H14*'U7'!H$4, 0) +
         IF('U8'!$A$4="1ª", 'U8'!H14*'U8'!H$4, 0) +
         IF('U9'!$A$4="1ª", 'U9'!H14*'U9'!H$4, 0) +
         IF('U10'!$A$4="1ª", 'U10'!H14*'U10'!H$4, 0) +
         IF('U11'!$A$4="1ª", 'U11'!H14*'U11'!H$4, 0) +
         IF('U12'!$A$4="1ª", 'U12'!H14*'U12'!H$4, 0) +
         IF('U13'!$A$4="1ª", 'U13'!H14*'U13'!H$4, 0) +
         IF('U14'!$A$4="1ª", 'U14'!H14*'U14'!H$4, 0) +
         IF('U15'!$A$4="1ª", 'U15'!H14*'U15'!H$4, 0)
      )
      /$CB$12
   )
   /P$13,
"")</f>
        <v>0</v>
      </c>
      <c r="Q28" s="122"/>
      <c r="R28" s="105">
        <f ca="1">IF(R$13&gt;0,
   (
      (
         IF('U1'!$A$4="1ª", 'U1'!I14*'U1'!I$4, 0) +
         IF('U2'!$A$4="1ª", 'U2'!I14*'U2'!I$4, 0) +
         IF('U3'!$A$4="1ª", 'U3'!I14*'U3'!I$4, 0) +
         IF('U4'!$A$4="1ª", 'U4'!I14*'U4'!I$4, 0) +
         IF('U5'!$A$4="1ª", 'U5'!I14*'U5'!I$4, 0) +
         IF('U6'!$A$4="1ª", 'U6'!I14*'U6'!I$4, 0) +
         IF('U7'!$A$4="1ª", 'U7'!I14*'U7'!I$4, 0) +
         IF('U8'!$A$4="1ª", 'U8'!I14*'U8'!I$4, 0) +
         IF('U9'!$A$4="1ª", 'U9'!I14*'U9'!I$4, 0) +
         IF('U10'!$A$4="1ª", 'U10'!I14*'U10'!I$4, 0) +
         IF('U11'!$A$4="1ª", 'U11'!I14*'U11'!I$4, 0) +
         IF('U12'!$A$4="1ª", 'U12'!I14*'U12'!I$4, 0) +
         IF('U13'!$A$4="1ª", 'U13'!I14*'U13'!I$4, 0) +
         IF('U14'!$A$4="1ª", 'U14'!I14*'U14'!I$4, 0) +
         IF('U15'!$A$4="1ª", 'U15'!I14*'U15'!I$4, 0)
      )
      /$CB$12
   )
   /R$13,
"")</f>
        <v>0</v>
      </c>
      <c r="S28" s="122"/>
      <c r="T28" s="105">
        <f ca="1">IF(T$13&gt;0,
(
(
IF('U1'!$A$4="1ª", 'U1'!J14*'U1'!J$4, 0) +
IF('U2'!$A$4="1ª", 'U2'!J14*'U2'!J$4, 0) +
IF('U3'!$A$4="1ª", 'U3'!J14*'U3'!J$4, 0) +
IF('U4'!$A$4="1ª", 'U4'!J14*'U4'!J$4, 0) +
IF('U5'!$A$4="1ª", 'U5'!J14*'U5'!J$4, 0) +
IF('U6'!$A$4="1ª", 'U6'!J14*'U6'!J$4, 0) +
IF('U7'!$A$4="1ª", 'U7'!J14*'U7'!J$4, 0) +
IF('U8'!$A$4="1ª", 'U8'!J14*'U8'!J$4, 0) +
IF('U9'!$A$4="1ª", 'U9'!J14*'U9'!J$4, 0) +
IF('U10'!$A$4="1ª", 'U10'!J14*'U10'!J$4, 0) +
IF('U11'!$A$4="1ª", 'U11'!J14*'U11'!J$4, 0) +
IF('U12'!$A$4="1ª", 'U12'!J14*'U12'!J$4, 0) +
IF('U13'!$A$4="1ª", 'U13'!J14*'U13'!J$4, 0) +
IF('U14'!$A$4="1ª", 'U14'!J14*'U14'!J$4, 0) +
IF('U15'!$A$4="1ª", 'U15'!J14*'U15'!J$4, 0)
)
      /$CB$12
   )
   /T$13,
"")</f>
        <v>0</v>
      </c>
      <c r="U28" s="122"/>
      <c r="V28" s="105">
        <f ca="1">IF(V$13&gt;0,
(
(
IF('U1'!$A$4="1ª", 'U1'!K14*'U1'!K$4, 0) +
IF('U2'!$A$4="1ª", 'U2'!K14*'U2'!K$4, 0) +
IF('U3'!$A$4="1ª", 'U3'!K14*'U3'!K$4, 0) +
IF('U4'!$A$4="1ª", 'U4'!K14*'U4'!K$4, 0) +
IF('U5'!$A$4="1ª", 'U5'!K14*'U5'!K$4, 0) +
IF('U6'!$A$4="1ª", 'U6'!K14*'U6'!K$4, 0) +
IF('U7'!$A$4="1ª", 'U7'!K14*'U7'!K$4, 0) +
IF('U8'!$A$4="1ª", 'U8'!K14*'U8'!K$4, 0) +
IF('U9'!$A$4="1ª", 'U9'!K14*'U9'!K$4, 0) +
IF('U10'!$A$4="1ª", 'U10'!K14*'U10'!K$4, 0) +
IF('U11'!$A$4="1ª", 'U11'!K14*'U11'!K$4, 0) +
IF('U12'!$A$4="1ª", 'U12'!K14*'U12'!K$4, 0) +
IF('U13'!$A$4="1ª", 'U13'!K14*'U13'!K$4, 0) +
IF('U14'!$A$4="1ª", 'U14'!K14*'U14'!K$4, 0) +
IF('U15'!$A$4="1ª", 'U15'!K14*'U15'!K$4, 0)
)
      /$CB$12
   )
   /V$13,
"")</f>
        <v>0</v>
      </c>
      <c r="W28" s="122"/>
      <c r="X28" s="105" t="str">
        <f>IF(X$13&gt;0,
(
(
IF('U1'!$A$4="1ª", 'U1'!L14*'U1'!L$4, 0) +
IF('U2'!$A$4="1ª", 'U2'!L14*'U2'!L$4, 0) +
IF('U3'!$A$4="1ª", 'U3'!L14*'U3'!L$4, 0) +
IF('U4'!$A$4="1ª", 'U4'!L14*'U4'!L$4, 0) +
IF('U5'!$A$4="1ª", 'U5'!L14*'U5'!L$4, 0) +
IF('U6'!$A$4="1ª", 'U6'!L14*'U6'!L$4, 0) +
IF('U7'!$A$4="1ª", 'U7'!L14*'U7'!L$4, 0) +
IF('U8'!$A$4="1ª", 'U8'!L14*'U8'!L$4, 0) +
IF('U9'!$A$4="1ª", 'U9'!L14*'U9'!L$4, 0) +
IF('U10'!$A$4="1ª", 'U10'!L14*'U10'!L$4, 0) +
IF('U11'!$A$4="1ª", 'U11'!L14*'U11'!L$4, 0) +
IF('U12'!$A$4="1ª", 'U12'!L14*'U12'!L$4, 0) +
IF('U13'!$A$4="1ª", 'U13'!L14*'U13'!L$4, 0) +
IF('U14'!$A$4="1ª", 'U14'!L14*'U14'!L$4, 0) +
IF('U15'!$A$4="1ª", 'U15'!L14*'U15'!L$4, 0)
)
      /$CB$12
   )
   /X$13,
"")</f>
        <v/>
      </c>
      <c r="Y28" s="122"/>
      <c r="Z28" s="105" t="str">
        <f>IF(Z$13&gt;0,
(
(
IF('U1'!$A$4="1ª", 'U1'!M14*'U1'!M$4, 0) +
IF('U2'!$A$4="1ª", 'U2'!M14*'U2'!M$4, 0) +
IF('U3'!$A$4="1ª", 'U3'!M14*'U3'!M$4, 0) +
IF('U4'!$A$4="1ª", 'U4'!M14*'U4'!M$4, 0) +
IF('U5'!$A$4="1ª", 'U5'!M14*'U5'!M$4, 0) +
IF('U6'!$A$4="1ª", 'U6'!M14*'U6'!M$4, 0) +
IF('U7'!$A$4="1ª", 'U7'!M14*'U7'!M$4, 0) +
IF('U8'!$A$4="1ª", 'U8'!M14*'U8'!M$4, 0) +
IF('U9'!$A$4="1ª", 'U9'!M14*'U9'!M$4, 0) +
IF('U10'!$A$4="1ª", 'U10'!M14*'U10'!M$4, 0) +
IF('U11'!$A$4="1ª", 'U11'!M14*'U11'!M$4, 0) +
IF('U12'!$A$4="1ª", 'U12'!M14*'U12'!M$4, 0) +
IF('U13'!$A$4="1ª", 'U13'!M14*'U13'!M$4, 0) +
IF('U14'!$A$4="1ª", 'U14'!M14*'U14'!M$4, 0) +
IF('U15'!$A$4="1ª", 'U15'!M14*'U15'!M$4, 0)
)
      /$CB$12
   )
   /Z$13,
"")</f>
        <v/>
      </c>
      <c r="AA28" s="122"/>
      <c r="AB28" s="121">
        <f t="shared" ca="1" si="25"/>
        <v>0</v>
      </c>
      <c r="AC28" s="105" t="str">
        <f>IF(AC$13&gt;0,
(
(
IF('U1'!$A$4="1ª", 'U1'!N14*'U1'!N$4, 0) +
IF('U2'!$A$4="1ª", 'U2'!N14*'U2'!N$4, 0) +
IF('U3'!$A$4="1ª", 'U3'!N14*'U3'!N$4, 0) +
IF('U4'!$A$4="1ª", 'U4'!N14*'U4'!N$4, 0) +
IF('U5'!$A$4="1ª", 'U5'!N14*'U5'!N$4, 0) +
IF('U6'!$A$4="1ª", 'U6'!N14*'U6'!N$4, 0) +
IF('U7'!$A$4="1ª", 'U7'!N14*'U7'!N$4, 0) +
IF('U8'!$A$4="1ª", 'U8'!N14*'U8'!N$4, 0) +
IF('U9'!$A$4="1ª", 'U9'!N14*'U9'!N$4, 0) +
IF('U10'!$A$4="1ª", 'U10'!N14*'U10'!N$4, 0) +
IF('U11'!$A$4="1ª", 'U11'!N14*'U11'!N$4, 0) +
IF('U12'!$A$4="1ª", 'U12'!N14*'U12'!N$4, 0) +
IF('U13'!$A$4="1ª", 'U13'!N14*'U13'!N$4, 0) +
IF('U14'!$A$4="1ª", 'U14'!N14*'U14'!N$4, 0) +
IF('U15'!$A$4="1ª", 'U15'!N14*'U15'!N$4, 0)
)
      /$CB$12
   )
   /AC$13,
"")</f>
        <v/>
      </c>
      <c r="AD28" s="122"/>
      <c r="AE28" s="105" t="str">
        <f>IF(AE$13&gt;0,
(
(
IF('U1'!$A$4="1ª", 'U1'!O14*'U1'!O$4, 0)+
IF('U2'!$A$4="1ª", 'U2'!O14*'U2'!O$4, 0)+
IF('U3'!$A$4="1ª", 'U3'!O14*'U3'!O$4, 0)+
IF('U4'!$A$4="1ª", 'U4'!O14*'U4'!O$4, 0)+
IF('U5'!$A$4="1ª", 'U5'!O14*'U5'!O$4, 0)+
IF('U6'!$A$4="1ª", 'U6'!O14*'U6'!O$4, 0)+
IF('U7'!$A$4="1ª", 'U7'!O14*'U7'!O$4, 0)+
IF('U8'!$A$4="1ª", 'U8'!O14*'U8'!O$4, 0)+
IF('U9'!$A$4="1ª", 'U9'!O14*'U9'!O$4, 0)+
IF('U10'!$A$4="1ª", 'U10'!O14*'U10'!O$4, 0)+
IF('U11'!$A$4="1ª", 'U11'!O14*'U11'!O$4, 0)+
IF('U12'!$A$4="1ª", 'U12'!O14*'U12'!O$4, 0)+
IF('U13'!$A$4="1ª", 'U13'!O14*'U13'!O$4, 0)+
IF('U14'!$A$4="1ª", 'U14'!O14*'U14'!O$4, 0)+
IF('U15'!$A$4="1ª", 'U15'!O14*'U15'!O$4, 0)
)
      /$CB$12
   )
   /AE$13,
"")</f>
        <v/>
      </c>
      <c r="AF28" s="122"/>
      <c r="AG28" s="105" t="str">
        <f>IF(AG$13&gt;0,
(
(
IF('U1'!$A$4="1ª", 'U1'!P14*'U1'!P$4, 0)+
IF('U2'!$A$4="1ª", 'U2'!P14*'U2'!P$4, 0)+
IF('U3'!$A$4="1ª", 'U3'!P14*'U3'!P$4, 0)+
IF('U4'!$A$4="1ª", 'U4'!P14*'U4'!P$4, 0)+
IF('U5'!$A$4="1ª", 'U5'!P14*'U5'!P$4, 0)+
IF('U6'!$A$4="1ª", 'U6'!P14*'U6'!P$4, 0)+
IF('U7'!$A$4="1ª", 'U7'!P14*'U7'!P$4, 0)+
IF('U8'!$A$4="1ª", 'U8'!P14*'U8'!P$4, 0)+
IF('U9'!$A$4="1ª", 'U9'!P14*'U9'!P$4, 0)+
IF('U10'!$A$4="1ª", 'U10'!P14*'U10'!P$4, 0)+
IF('U11'!$A$4="1ª", 'U11'!P14*'U11'!P$4, 0)+
IF('U12'!$A$4="1ª", 'U12'!P14*'U12'!P$4, 0)+
IF('U13'!$A$4="1ª", 'U13'!P14*'U13'!P$4, 0)+
IF('U14'!$A$4="1ª", 'U14'!P14*'U14'!P$4, 0)+
IF('U15'!$A$4="1ª", 'U15'!P14*'U15'!P$4, 0)
)
      /$CB$12
   )
   /AG$13,
"")</f>
        <v/>
      </c>
      <c r="AH28" s="122"/>
      <c r="AI28" s="105">
        <f ca="1">IF(AI$13&gt;0,
(
(
IF('U1'!$A$4="1ª", 'U1'!Q14*'U1'!Q$4, 0)+
IF('U2'!$A$4="1ª", 'U2'!Q14*'U2'!Q$4, 0)+
IF('U3'!$A$4="1ª", 'U3'!Q14*'U3'!Q$4, 0)+
IF('U4'!$A$4="1ª", 'U4'!Q14*'U4'!Q$4, 0)+
IF('U5'!$A$4="1ª", 'U5'!Q14*'U5'!Q$4, 0)+
IF('U6'!$A$4="1ª", 'U6'!Q14*'U6'!Q$4, 0)+
IF('U7'!$A$4="1ª", 'U7'!Q14*'U7'!Q$4, 0)+
IF('U8'!$A$4="1ª", 'U8'!Q14*'U8'!Q$4, 0)+
IF('U9'!$A$4="1ª", 'U9'!Q14*'U9'!Q$4, 0)+
IF('U10'!$A$4="1ª", 'U10'!Q14*'U10'!Q$4, 0)+
IF('U11'!$A$4="1ª", 'U11'!Q14*'U11'!Q$4, 0)+
IF('U12'!$A$4="1ª", 'U12'!Q14*'U12'!Q$4, 0)+
IF('U13'!$A$4="1ª", 'U13'!Q14*'U13'!Q$4, 0)+
IF('U14'!$A$4="1ª", 'U14'!Q14*'U14'!Q$4, 0)+
IF('U15'!$A$4="1ª", 'U15'!Q14*'U15'!Q$4, 0)
)
      /$CB$12
   )
   /AI$13,
"")</f>
        <v>0</v>
      </c>
      <c r="AJ28" s="122"/>
      <c r="AK28" s="105">
        <f ca="1">IF(AK$13&gt;0,
(
(
IF('U1'!$A$4="1ª", 'U1'!R14*'U1'!R$4, 0)+
IF('U2'!$A$4="1ª", 'U2'!R14*'U2'!R$4, 0)+
IF('U3'!$A$4="1ª", 'U3'!R14*'U3'!R$4, 0)+
IF('U4'!$A$4="1ª", 'U4'!R14*'U4'!R$4, 0)+
IF('U5'!$A$4="1ª", 'U5'!R14*'U5'!R$4, 0)+
IF('U6'!$A$4="1ª", 'U6'!R14*'U6'!R$4, 0)+
IF('U7'!$A$4="1ª", 'U7'!R14*'U7'!R$4, 0)+
IF('U8'!$A$4="1ª", 'U8'!R14*'U8'!R$4, 0)+
IF('U9'!$A$4="1ª", 'U9'!R14*'U9'!R$4, 0)+
IF('U10'!$A$4="1ª", 'U10'!R14*'U10'!R$4, 0)+
IF('U11'!$A$4="1ª", 'U11'!R14*'U11'!R$4, 0)+
IF('U12'!$A$4="1ª", 'U12'!R14*'U12'!R$4, 0)+
IF('U13'!$A$4="1ª", 'U13'!R14*'U13'!R$4, 0)+
IF('U14'!$A$4="1ª", 'U14'!R14*'U14'!R$4, 0)+
IF('U15'!$A$4="1ª", 'U15'!R14*'U15'!R$4, 0)
)
      /$CB$12
   )
   /AK$13,
"")</f>
        <v>0</v>
      </c>
      <c r="AL28" s="122"/>
      <c r="AM28" s="105" t="str">
        <f>IF(AM$13&gt;0,
(
(
IF('U1'!$A$4="1ª", 'U1'!S14*'U1'!S$4, 0)+
IF('U2'!$A$4="1ª", 'U2'!S14*'U2'!S$4, 0)+
IF('U3'!$A$4="1ª", 'U3'!S14*'U3'!S$4, 0)+
IF('U4'!$A$4="1ª", 'U4'!S14*'U4'!S$4, 0)+
IF('U5'!$A$4="1ª", 'U5'!S14*'U5'!S$4, 0)+
IF('U6'!$A$4="1ª", 'U6'!S14*'U6'!S$4, 0)+
IF('U7'!$A$4="1ª", 'U7'!S14*'U7'!S$4, 0)+
IF('U8'!$A$4="1ª", 'U8'!S14*'U8'!S$4, 0)+
IF('U9'!$A$4="1ª", 'U9'!S14*'U9'!S$4, 0)+
IF('U10'!$A$4="1ª", 'U10'!S14*'U10'!S$4, 0)+
IF('U11'!$A$4="1ª", 'U11'!S14*'U11'!S$4, 0)+
IF('U12'!$A$4="1ª", 'U12'!S14*'U12'!S$4, 0)+
IF('U13'!$A$4="1ª", 'U13'!S14*'U13'!S$4, 0)+
IF('U14'!$A$4="1ª", 'U14'!S14*'U14'!S$4, 0)+
IF('U15'!$A$4="1ª", 'U15'!S14*'U15'!S$4, 0)
)
      /$CB$12
   )
   /AM$13,
"")</f>
        <v/>
      </c>
      <c r="AN28" s="122"/>
      <c r="AO28" s="121">
        <f t="shared" ca="1" si="26"/>
        <v>0</v>
      </c>
      <c r="AP28" s="105">
        <f ca="1">IF(AP$13&gt;0,
   (
      (
         IF('U1'!$A$4="1ª", 'U1'!T14*'U1'!T$4, 0) +
         IF('U2'!$A$4="1ª", 'U2'!T14*'U2'!T$4, 0) +
         IF('U3'!$A$4="1ª", 'U3'!T14*'U3'!T$4, 0) +
         IF('U4'!$A$4="1ª", 'U4'!T14*'U4'!T$4, 0) +
         IF('U5'!$A$4="1ª", 'U5'!T14*'U5'!T$4, 0) +
         IF('U6'!$A$4="1ª", 'U6'!T14*'U6'!T$4, 0) +
         IF('U7'!$A$4="1ª", 'U7'!T14*'U7'!T$4, 0) +
         IF('U8'!$A$4="1ª", 'U8'!T14*'U8'!T$4, 0) +
         IF('U9'!$A$4="1ª", 'U9'!T14*'U9'!T$4, 0) +
         IF('U10'!$A$4="1ª", 'U10'!T14*'U10'!T$4, 0) +
         IF('U11'!$A$4="1ª", 'U11'!T14*'U11'!T$4, 0) +
         IF('U12'!$A$4="1ª", 'U12'!T14*'U12'!T$4, 0) +
         IF('U13'!$A$4="1ª", 'U13'!T14*'U13'!T$4, 0) +
         IF('U14'!$A$4="1ª", 'U14'!T14*'U14'!T$4, 0) +
         IF('U15'!$A$4="1ª", 'U15'!T14*'U15'!T$4, 0)
      )
      /$CB$12
   ) / AP$13,
"")</f>
        <v>0</v>
      </c>
      <c r="AQ28" s="122"/>
      <c r="AR28" s="105">
        <f ca="1">IF(AR$13&gt;0,
(
(
IF('U1'!$A$4="1ª", 'U1'!U14*'U1'!U$4, 0)+
IF('U2'!$A$4="1ª", 'U2'!U14*'U2'!U$4, 0)+
IF('U3'!$A$4="1ª", 'U3'!U14*'U3'!U$4, 0)+
IF('U4'!$A$4="1ª", 'U4'!U14*'U4'!U$4, 0)+
IF('U5'!$A$4="1ª", 'U5'!U14*'U5'!U$4, 0)+
IF('U6'!$A$4="1ª", 'U6'!U14*'U6'!U$4, 0)+
IF('U7'!$A$4="1ª", 'U7'!U14*'U7'!U$4, 0)+
IF('U8'!$A$4="1ª", 'U8'!U14*'U8'!U$4, 0)+
IF('U9'!$A$4="1ª", 'U9'!U14*'U9'!U$4, 0)+
IF('U10'!$A$4="1ª", 'U10'!U14*'U10'!U$4, 0)+
IF('U11'!$A$4="1ª", 'U11'!U14*'U11'!U$4, 0)+
IF('U12'!$A$4="1ª", 'U12'!U14*'U12'!U$4, 0)+
IF('U13'!$A$4="1ª", 'U13'!U14*'U13'!U$4, 0)+
IF('U14'!$A$4="1ª", 'U14'!U14*'U14'!U$4, 0)+
IF('U15'!$A$4="1ª", 'U15'!U14*'U15'!U$4, 0)
)
      /$CB$12
   )
   /AR$13,
"")</f>
        <v>0</v>
      </c>
      <c r="AS28" s="122"/>
      <c r="AT28" s="105" t="str">
        <f>IF(AT$13&gt;0,
(
(
IF('U1'!$A$4="1ª", 'U1'!V14*'U1'!V$4, 0)+
IF('U2'!$A$4="1ª", 'U2'!V14*'U2'!V$4, 0)+
IF('U3'!$A$4="1ª", 'U3'!V14*'U3'!V$4, 0)+
IF('U4'!$A$4="1ª", 'U4'!V14*'U4'!V$4, 0)+
IF('U5'!$A$4="1ª", 'U5'!V14*'U5'!V$4, 0)+
IF('U6'!$A$4="1ª", 'U6'!V14*'U6'!V$4, 0)+
IF('U7'!$A$4="1ª", 'U7'!V14*'U7'!V$4, 0)+
IF('U8'!$A$4="1ª", 'U8'!V14*'U8'!V$4, 0)+
IF('U9'!$A$4="1ª", 'U9'!V14*'U9'!V$4, 0)+
IF('U10'!$A$4="1ª", 'U10'!V14*'U10'!V$4, 0)+
IF('U11'!$A$4="1ª", 'U11'!V14*'U11'!V$4, 0)+
IF('U12'!$A$4="1ª", 'U12'!V14*'U12'!V$4, 0)+
IF('U13'!$A$4="1ª", 'U13'!V14*'U13'!V$4, 0)+
IF('U14'!$A$4="1ª", 'U14'!V14*'U14'!V$4, 0)+
IF('U15'!$A$4="1ª", 'U15'!V14*'U15'!V$4, 0)
)
      /$CB$12
   )
   /AT$13,
"")</f>
        <v/>
      </c>
      <c r="AU28" s="122"/>
      <c r="AV28" s="105">
        <f ca="1">IF(AV$13&gt;0,
(
(
IF('U1'!$A$4="1ª", 'U1'!W14*'U1'!W$4, 0)+
IF('U2'!$A$4="1ª", 'U2'!W14*'U2'!W$4, 0)+
IF('U3'!$A$4="1ª", 'U3'!W14*'U3'!W$4, 0)+
IF('U4'!$A$4="1ª", 'U4'!W14*'U4'!W$4, 0)+
IF('U5'!$A$4="1ª", 'U5'!W14*'U5'!W$4, 0)+
IF('U6'!$A$4="1ª", 'U6'!W14*'U6'!W$4, 0)+
IF('U7'!$A$4="1ª", 'U7'!W14*'U7'!W$4, 0)+
IF('U8'!$A$4="1ª", 'U8'!W14*'U8'!W$4, 0)+
IF('U9'!$A$4="1ª", 'U9'!W14*'U9'!W$4, 0)+
IF('U10'!$A$4="1ª", 'U10'!W14*'U10'!W$4, 0)+
IF('U11'!$A$4="1ª", 'U11'!W14*'U11'!W$4, 0)+
IF('U12'!$A$4="1ª", 'U12'!W14*'U12'!W$4, 0)+
IF('U13'!$A$4="1ª", 'U13'!W14*'U13'!W$4, 0)+
IF('U14'!$A$4="1ª", 'U14'!W14*'U14'!W$4, 0)+
IF('U15'!$A$4="1ª", 'U15'!W14*'U15'!W$4, 0)
)
      /$CB$12
   )
   /AV$13,
"")</f>
        <v>0</v>
      </c>
      <c r="AW28" s="122"/>
      <c r="AX28" s="105" t="str">
        <f>IF(AX$13&gt;0,
(
(
IF('U1'!$A$4="1ª", 'U1'!X14*'U1'!X$4, 0)+
IF('U2'!$A$4="1ª", 'U2'!X14*'U2'!X$4, 0)+
IF('U3'!$A$4="1ª", 'U3'!X14*'U3'!X$4, 0)+
IF('U4'!$A$4="1ª", 'U4'!X14*'U4'!X$4, 0)+
IF('U5'!$A$4="1ª", 'U5'!X14*'U5'!X$4, 0)+
IF('U6'!$A$4="1ª", 'U6'!X14*'U6'!X$4, 0)+
IF('U7'!$A$4="1ª", 'U7'!X14*'U7'!X$4, 0)+
IF('U8'!$A$4="1ª", 'U8'!X14*'U8'!X$4, 0)+
IF('U9'!$A$4="1ª", 'U9'!X14*'U9'!X$4, 0)+
IF('U10'!$A$4="1ª", 'U10'!X14*'U10'!X$4, 0)+
IF('U11'!$A$4="1ª", 'U11'!X14*'U11'!X$4, 0)+
IF('U12'!$A$4="1ª", 'U12'!X14*'U12'!X$4, 0)+
IF('U13'!$A$4="1ª", 'U13'!X14*'U13'!X$4, 0)+
IF('U14'!$A$4="1ª", 'U14'!X14*'U14'!X$4, 0)+
IF('U15'!$A$4="1ª", 'U15'!X14*'U15'!X$4, 0)
)
      /$CB$12
   )
   /AX$13,
"")</f>
        <v/>
      </c>
      <c r="AY28" s="122"/>
      <c r="AZ28" s="105" t="str">
        <f>IF(AZ$13&gt;0,
(
(
IF('U1'!$A$4="1ª", 'U1'!Y14*'U1'!Y$4, 0)+
IF('U2'!$A$4="1ª", 'U2'!Y14*'U2'!Y$4, 0)+
IF('U3'!$A$4="1ª", 'U3'!Y14*'U3'!Y$4, 0)+
IF('U4'!$A$4="1ª", 'U4'!Y14*'U4'!Y$4, 0)+
IF('U5'!$A$4="1ª", 'U5'!Y14*'U5'!Y$4, 0)+
IF('U6'!$A$4="1ª", 'U6'!Y14*'U6'!Y$4, 0)+
IF('U7'!$A$4="1ª", 'U7'!Y14*'U7'!Y$4, 0)+
IF('U8'!$A$4="1ª", 'U8'!Y14*'U8'!Y$4, 0)+
IF('U9'!$A$4="1ª", 'U9'!Y14*'U9'!Y$4, 0)+
IF('U10'!$A$4="1ª", 'U10'!Y14*'U10'!Y$4, 0)+
IF('U11'!$A$4="1ª", 'U11'!Y14*'U11'!Y$4, 0)+
IF('U12'!$A$4="1ª", 'U12'!Y14*'U12'!Y$4, 0)+
IF('U13'!$A$4="1ª", 'U13'!Y14*'U13'!Y$4, 0)+
IF('U14'!$A$4="1ª", 'U14'!Y14*'U14'!Y$4, 0)+
IF('U15'!$A$4="1ª", 'U15'!Y14*'U15'!Y$4, 0)
)
      /$CB$12
   )
   /AZ$13,
"")</f>
        <v/>
      </c>
      <c r="BA28" s="122"/>
      <c r="BB28" s="121">
        <f t="shared" ca="1" si="27"/>
        <v>0</v>
      </c>
      <c r="BC28" s="105" t="str">
        <f>IF(BC$13&gt;0,
(
(
IF('U1'!$A$4="1ª", 'U1'!Z14*'U1'!Z$4, 0)+
IF('U2'!$A$4="1ª", 'U2'!Z14*'U2'!Z$4, 0)+
IF('U3'!$A$4="1ª", 'U3'!Z14*'U3'!Z$4, 0)+
IF('U4'!$A$4="1ª", 'U4'!Z14*'U4'!Z$4, 0)+
IF('U5'!$A$4="1ª", 'U5'!Z14*'U5'!Z$4, 0)+
IF('U6'!$A$4="1ª", 'U6'!Z14*'U6'!Z$4, 0)+
IF('U7'!$A$4="1ª", 'U7'!Z14*'U7'!Z$4, 0)+
IF('U8'!$A$4="1ª", 'U8'!Z14*'U8'!Z$4, 0)+
IF('U9'!$A$4="1ª", 'U9'!Z14*'U9'!Z$4, 0)+
IF('U10'!$A$4="1ª", 'U10'!Z14*'U10'!Z$4, 0)+
IF('U11'!$A$4="1ª", 'U11'!Z14*'U11'!Z$4, 0)+
IF('U12'!$A$4="1ª", 'U12'!Z14*'U12'!Z$4, 0)+
IF('U13'!$A$4="1ª", 'U13'!Z14*'U13'!Z$4, 0)+
IF('U14'!$A$4="1ª", 'U14'!Z14*'U14'!Z$4, 0)+
IF('U15'!$A$4="1ª", 'U15'!Z14*'U15'!Z$4, 0)
)
      /$CB$12
   )
   /BC$13,
"")</f>
        <v/>
      </c>
      <c r="BD28" s="122"/>
      <c r="BE28" s="105" t="str">
        <f>IF(BE$13&gt;0,
(
(
IF('U1'!$A$4="1ª", 'U1'!AA14*'U1'!AA$4, 0)+
IF('U2'!$A$4="1ª", 'U2'!AA14*'U2'!AA$4, 0)+
IF('U3'!$A$4="1ª", 'U3'!AA14*'U3'!AA$4, 0)+
IF('U4'!$A$4="1ª", 'U4'!AA14*'U4'!AA$4, 0)+
IF('U5'!$A$4="1ª", 'U5'!AA14*'U5'!AA$4, 0)+
IF('U6'!$A$4="1ª", 'U6'!AA14*'U6'!AA$4, 0)+
IF('U7'!$A$4="1ª", 'U7'!AA14*'U7'!AA$4, 0)+
IF('U8'!$A$4="1ª", 'U8'!AA14*'U8'!AA$4, 0)+
IF('U9'!$A$4="1ª", 'U9'!AA14*'U9'!AA$4, 0)+
IF('U10'!$A$4="1ª", 'U10'!AA14*'U10'!AA$4, 0)+
IF('U11'!$A$4="1ª", 'U11'!AA14*'U11'!AA$4, 0)+
IF('U12'!$A$4="1ª", 'U12'!AA14*'U12'!AA$4, 0)+
IF('U13'!$A$4="1ª", 'U13'!AA14*'U13'!AA$4, 0)+
IF('U14'!$A$4="1ª", 'U14'!AA14*'U14'!AA$4, 0)+
IF('U15'!$A$4="1ª", 'U15'!AA14*'U15'!AA$4, 0)
)
      /$CB$12
   )
   /BE$13,
"")</f>
        <v/>
      </c>
      <c r="BF28" s="122"/>
      <c r="BG28" s="105" t="str">
        <f>IF(BG$13&gt;0,
(
(
IF('U1'!$A$4="1ª", 'U1'!AB14*'U1'!AB$4, 0)+
IF('U2'!$A$4="1ª", 'U2'!AB14*'U2'!AB$4, 0)+
IF('U3'!$A$4="1ª", 'U3'!AB14*'U3'!AB$4, 0)+
IF('U4'!$A$4="1ª", 'U4'!AB14*'U4'!AB$4, 0)+
IF('U5'!$A$4="1ª", 'U5'!AB14*'U5'!AB$4, 0)+
IF('U6'!$A$4="1ª", 'U6'!AB14*'U6'!AB$4, 0)+
IF('U7'!$A$4="1ª", 'U7'!AB14*'U7'!AB$4, 0)+
IF('U8'!$A$4="1ª", 'U8'!AB14*'U8'!AB$4, 0)+
IF('U9'!$A$4="1ª", 'U9'!AB14*'U9'!AB$4, 0)+
IF('U10'!$A$4="1ª", 'U10'!AB14*'U10'!AB$4, 0)+
IF('U11'!$A$4="1ª", 'U11'!AB14*'U11'!AB$4, 0)+
IF('U12'!$A$4="1ª", 'U12'!AB14*'U12'!AB$4, 0)+
IF('U13'!$A$4="1ª", 'U13'!AB14*'U13'!AB$4, 0)+
IF('U14'!$A$4="1ª", 'U14'!AB14*'U14'!AB$4, 0)+
IF('U15'!$A$4="1ª", 'U15'!AB14*'U15'!AB$4, 0)
)
      /$CB$12
   )
   /BG$13,
"")</f>
        <v/>
      </c>
      <c r="BH28" s="122"/>
      <c r="BI28" s="105">
        <f ca="1">IF(BI$13&gt;0,
(
(
IF('U1'!$A$4="1ª", 'U1'!AC14*'U1'!AC$4, 0)+
IF('U2'!$A$4="1ª", 'U2'!AC14*'U2'!AC$4, 0)+
IF('U3'!$A$4="1ª", 'U3'!AC14*'U3'!AC$4, 0)+
IF('U4'!$A$4="1ª", 'U4'!AC14*'U4'!AC$4, 0)+
IF('U5'!$A$4="1ª", 'U5'!AC14*'U5'!AC$4, 0)+
IF('U6'!$A$4="1ª", 'U6'!AC14*'U6'!AC$4, 0)+
IF('U7'!$A$4="1ª", 'U7'!AC14*'U7'!AC$4, 0)+
IF('U8'!$A$4="1ª", 'U8'!AC14*'U8'!AC$4, 0)+
IF('U9'!$A$4="1ª", 'U9'!AC14*'U9'!AC$4, 0)+
IF('U10'!$A$4="1ª", 'U10'!AC14*'U10'!AC$4, 0)+
IF('U11'!$A$4="1ª", 'U11'!AC14*'U11'!AC$4, 0)+
IF('U12'!$A$4="1ª", 'U12'!AC14*'U12'!AC$4, 0)+
IF('U13'!$A$4="1ª", 'U13'!AC14*'U13'!AC$4, 0)+
IF('U14'!$A$4="1ª", 'U14'!AC14*'U14'!AC$4, 0)+
IF('U15'!$A$4="1ª", 'U15'!AC14*'U15'!AC$4, 0)
)
      /$CB$12
   )
   /BI$13,
"")</f>
        <v>0</v>
      </c>
      <c r="BJ28" s="122"/>
      <c r="BK28" s="105" t="str">
        <f>IF(BK$13&gt;0,
(
(
IF('U1'!$A$4="1ª", 'U1'!AD14*'U1'!AD$4, 0)+
IF('U2'!$A$4="1ª", 'U2'!AD14*'U2'!AD$4, 0)+
IF('U3'!$A$4="1ª", 'U3'!AD14*'U3'!AD$4, 0)+
IF('U4'!$A$4="1ª", 'U4'!AD14*'U4'!AD$4, 0)+
IF('U5'!$A$4="1ª", 'U5'!AD14*'U5'!AD$4, 0)+
IF('U6'!$A$4="1ª", 'U6'!AD14*'U6'!AD$4, 0)+
IF('U7'!$A$4="1ª", 'U7'!AD14*'U7'!AD$4, 0)+
IF('U8'!$A$4="1ª", 'U8'!AD14*'U8'!AD$4, 0)+
IF('U9'!$A$4="1ª", 'U9'!AD14*'U9'!AD$4, 0)+
IF('U10'!$A$4="1ª", 'U10'!AD14*'U10'!AD$4, 0)+
IF('U11'!$A$4="1ª", 'U11'!AD14*'U11'!AD$4, 0)+
IF('U12'!$A$4="1ª", 'U12'!AD14*'U12'!AD$4, 0)+
IF('U13'!$A$4="1ª", 'U13'!AD14*'U13'!AD$4, 0)+
IF('U14'!$A$4="1ª", 'U14'!AD14*'U14'!AD$4, 0)+
IF('U15'!$A$4="1ª", 'U15'!AD14*'U15'!AD$4, 0)
)
      /$CB$12
   )
   /BK$13,
"")</f>
        <v/>
      </c>
      <c r="BL28" s="122"/>
      <c r="BM28" s="105" t="str">
        <f>IF(BM$13&gt;0,
(
(
IF('U1'!$A$4="1ª", 'U1'!AE14*'U1'!AE$4, 0)+
IF('U2'!$A$4="1ª", 'U2'!AE14*'U2'!AE$4, 0)+
IF('U3'!$A$4="1ª", 'U3'!AE14*'U3'!AE$4, 0)+
IF('U4'!$A$4="1ª", 'U4'!AE14*'U4'!AE$4, 0)+
IF('U5'!$A$4="1ª", 'U5'!AE14*'U5'!AE$4, 0)+
IF('U6'!$A$4="1ª", 'U6'!AE14*'U6'!AE$4, 0)+
IF('U7'!$A$4="1ª", 'U7'!AE14*'U7'!AE$4, 0)+
IF('U8'!$A$4="1ª", 'U8'!AE14*'U8'!AE$4, 0)+
IF('U9'!$A$4="1ª", 'U9'!AE14*'U9'!AE$4, 0)+
IF('U10'!$A$4="1ª", 'U10'!AE14*'U10'!AE$4, 0)+
IF('U11'!$A$4="1ª", 'U11'!AE14*'U11'!AE$4, 0)+
IF('U12'!$A$4="1ª", 'U12'!AE14*'U12'!AE$4, 0)+
IF('U13'!$A$4="1ª", 'U13'!AE14*'U13'!AE$4, 0)+
IF('U14'!$A$4="1ª", 'U14'!AE14*'U14'!AE$4, 0)+
IF('U15'!$A$4="1ª", 'U15'!AE14*'U15'!AE$4, 0)
)
      /$CB$12
   )
   /BM$13,
"")</f>
        <v/>
      </c>
      <c r="BN28" s="122"/>
      <c r="BO28" s="121" t="str">
        <f t="shared" si="28"/>
        <v/>
      </c>
      <c r="BP28" s="105" t="str">
        <f>IF(BP$13&gt;0,
(
(
IF('U1'!$A$4="1ª", 'U1'!AF14*'U1'!AF$4, 0)+
IF('U2'!$A$4="1ª", 'U2'!AF14*'U2'!AF$4, 0)+
IF('U3'!$A$4="1ª", 'U3'!AF14*'U3'!AF$4, 0)+
IF('U4'!$A$4="1ª", 'U4'!AF14*'U4'!AF$4, 0)+
IF('U5'!$A$4="1ª", 'U5'!AF14*'U5'!AF$4, 0)+
IF('U6'!$A$4="1ª", 'U6'!AF14*'U6'!AF$4, 0)+
IF('U7'!$A$4="1ª", 'U7'!AF14*'U7'!AF$4, 0)+
IF('U8'!$A$4="1ª", 'U8'!AF14*'U8'!AF$4, 0)+
IF('U9'!$A$4="1ª", 'U9'!AF14*'U9'!AF$4, 0)+
IF('U10'!$A$4="1ª", 'U10'!AF14*'U10'!AF$4, 0)+
IF('U11'!$A$4="1ª", 'U11'!AF14*'U11'!AF$4, 0)+
IF('U12'!$A$4="1ª", 'U12'!AF14*'U12'!AF$4, 0)+
IF('U13'!$A$4="1ª", 'U13'!AF14*'U13'!AF$4, 0)+
IF('U14'!$A$4="1ª", 'U14'!AF14*'U14'!AF$4, 0)+
IF('U15'!$A$4="1ª", 'U15'!AF14*'U15'!AF$4, 0)
)
      /$CB$12
   )
   /BP$13,
"")</f>
        <v/>
      </c>
      <c r="BQ28" s="122"/>
      <c r="BR28" s="105" t="str">
        <f>IF(BR$13&gt;0,
(
(
IF('U1'!$A$4="1ª", 'U1'!AG14*'U1'!AG$4, 0)+
IF('U2'!$A$4="1ª", 'U2'!AG14*'U2'!AG$4, 0)+
IF('U3'!$A$4="1ª", 'U3'!AG14*'U3'!AG$4, 0)+
IF('U4'!$A$4="1ª", 'U4'!AG14*'U4'!AG$4, 0)+
IF('U5'!$A$4="1ª", 'U5'!AG14*'U5'!AG$4, 0)+
IF('U6'!$A$4="1ª", 'U6'!AG14*'U6'!AG$4, 0)+
IF('U7'!$A$4="1ª", 'U7'!AG14*'U7'!AG$4, 0)+
IF('U8'!$A$4="1ª", 'U8'!AG14*'U8'!AG$4, 0)+
IF('U9'!$A$4="1ª", 'U9'!AG14*'U9'!AG$4, 0)+
IF('U10'!$A$4="1ª", 'U10'!AG14*'U10'!AG$4, 0)+
IF('U11'!$A$4="1ª", 'U11'!AG14*'U11'!AG$4, 0)+
IF('U12'!$A$4="1ª", 'U12'!AG14*'U12'!AG$4, 0)+
IF('U13'!$A$4="1ª", 'U13'!AG14*'U13'!AG$4, 0)+
IF('U14'!$A$4="1ª", 'U14'!AG14*'U14'!AG$4, 0)+
IF('U15'!$A$4="1ª", 'U15'!AG14*'U15'!AG$4, 0)
)
      /$CB$12
   )
   /BR$13,
"")</f>
        <v/>
      </c>
      <c r="BS28" s="122"/>
      <c r="BT28" s="105" t="str">
        <f>IF(BT$13&gt;0,
(
(
IF('U1'!$A$4="1ª", 'U1'!AH14*'U1'!AH$4, 0)+
IF('U2'!$A$4="1ª", 'U2'!AH14*'U2'!AH$4, 0)+
IF('U3'!$A$4="1ª", 'U3'!AH14*'U3'!AH$4, 0)+
IF('U4'!$A$4="1ª", 'U4'!AH14*'U4'!AH$4, 0)+
IF('U5'!$A$4="1ª", 'U5'!AH14*'U5'!AH$4, 0)+
IF('U6'!$A$4="1ª", 'U6'!AH14*'U6'!AH$4, 0)+
IF('U7'!$A$4="1ª", 'U7'!AH14*'U7'!AH$4, 0)+
IF('U8'!$A$4="1ª", 'U8'!AH14*'U8'!AH$4, 0)+
IF('U9'!$A$4="1ª", 'U9'!AH14*'U9'!AH$4, 0)+
IF('U10'!$A$4="1ª", 'U10'!AH14*'U10'!AH$4, 0)+
IF('U11'!$A$4="1ª", 'U11'!AH14*'U11'!AH$4, 0)+
IF('U12'!$A$4="1ª", 'U12'!AH14*'U12'!AH$4, 0)+
IF('U13'!$A$4="1ª", 'U13'!AH14*'U13'!AH$4, 0)+
IF('U14'!$A$4="1ª", 'U14'!AH14*'U14'!AH$4, 0)+
IF('U15'!$A$4="1ª", 'U15'!AH14*'U15'!AH$4, 0)
)
      /$CB$12
   )
   /BT$13,
"")</f>
        <v/>
      </c>
      <c r="BU28" s="122"/>
      <c r="BV28" s="105" t="str">
        <f>IF(BT$13&gt;0,
(
(
IF('U1'!$A$4="1ª", 'U1'!AH14*'U1'!AH$4, 0)+
IF('U2'!$A$4="1ª", 'U2'!AH14*'U2'!AH$4, 0)+
IF('U3'!$A$4="1ª", 'U3'!AH14*'U3'!AH$4, 0)+
IF('U4'!$A$4="1ª", 'U4'!AH14*'U4'!AH$4, 0)+
IF('U5'!$A$4="1ª", 'U5'!AH14*'U5'!AH$4, 0)+
IF('U6'!$A$4="1ª", 'U6'!AH14*'U6'!AH$4, 0)+
IF('U7'!$A$4="1ª", 'U7'!AH14*'U7'!AH$4, 0)+
IF('U8'!$A$4="1ª", 'U8'!AH14*'U8'!AH$4, 0)+
IF('U9'!$A$4="1ª", 'U9'!AH14*'U9'!AH$4, 0)+
IF('U10'!$A$4="1ª", 'U10'!AH14*'U10'!AH$4, 0)+
IF('U11'!$A$4="1ª", 'U11'!AH14*'U11'!AH$4, 0)+
IF('U12'!$A$4="1ª", 'U12'!AH14*'U12'!AH$4, 0)+
IF('U13'!$A$4="1ª", 'U13'!AH14*'U13'!AH$4, 0)+
IF('U14'!$A$4="1ª", 'U14'!AH14*'U14'!AH$4, 0)+
IF('U15'!$A$4="1ª", 'U15'!AH14*'U15'!AH$4, 0)
)
      /$CB$12
   )
   /BT$13,
"")</f>
        <v/>
      </c>
      <c r="BW28" s="122"/>
      <c r="BX28" s="105" t="str">
        <f>IF(BV$13&gt;0,
(
(
IF('U1'!$A$4="1ª", 'U1'!AI14*'U1'!AI$4, 0)+
IF('U2'!$A$4="1ª", 'U2'!AI14*'U2'!AI$4, 0)+
IF('U3'!$A$4="1ª", 'U3'!AI14*'U3'!AI$4, 0)+
IF('U4'!$A$4="1ª", 'U4'!AI14*'U4'!AI$4, 0)+
IF('U5'!$A$4="1ª", 'U5'!AI14*'U5'!AI$4, 0)+
IF('U6'!$A$4="1ª", 'U6'!AI14*'U6'!AI$4, 0)+
IF('U7'!$A$4="1ª", 'U7'!AI14*'U7'!AI$4, 0)+
IF('U8'!$A$4="1ª", 'U8'!AI14*'U8'!AI$4, 0)+
IF('U9'!$A$4="1ª", 'U9'!AI14*'U9'!AI$4, 0)+
IF('U10'!$A$4="1ª", 'U10'!AI14*'U10'!AI$4, 0)+
IF('U11'!$A$4="1ª", 'U11'!AI14*'U11'!AI$4, 0)+
IF('U12'!$A$4="1ª", 'U12'!AI14*'U12'!AI$4, 0)+
IF('U13'!$A$4="1ª", 'U13'!AI14*'U13'!AI$4, 0)+
IF('U14'!$A$4="1ª", 'U14'!AI14*'U14'!AI$4, 0)+
IF('U15'!$A$4="1ª", 'U15'!AI14*'U15'!AI$4, 0)
)
      /$CB$12
   )
   /BV$13,
"")</f>
        <v/>
      </c>
      <c r="BY28" s="122"/>
      <c r="BZ28" s="105" t="str">
        <f>IF(BZ$13&gt;0,
(
(
IF('U1'!$A$4="1ª", 'U1'!AK14*'U1'!AK$4, 0)+
IF('U2'!$A$4="1ª", 'U2'!AK14*'U2'!AK$4, 0)+
IF('U3'!$A$4="1ª", 'U3'!AK14*'U3'!AK$4, 0)+
IF('U4'!$A$4="1ª", 'U4'!AK14*'U4'!AK$4, 0)+
IF('U5'!$A$4="1ª", 'U5'!AK14*'U5'!AK$4, 0)+
IF('U6'!$A$4="1ª", 'U6'!AK14*'U6'!AK$4, 0)+
IF('U7'!$A$4="1ª", 'U7'!AK14*'U7'!AK$4, 0)+
IF('U8'!$A$4="1ª", 'U8'!AK14*'U8'!AK$4, 0)+
IF('U9'!$A$4="1ª", 'U9'!AK14*'U9'!AK$4, 0)+
IF('U10'!$A$4="1ª", 'U10'!AK14*'U10'!AK$4, 0)+
IF('U11'!$A$4="1ª", 'U11'!AK14*'U11'!AK$4, 0)+
IF('U12'!$A$4="1ª", 'U12'!AK14*'U12'!AK$4, 0)+
IF('U13'!$A$4="1ª", 'U13'!AK14*'U13'!AK$4, 0)+
IF('U14'!$A$4="1ª", 'U14'!AK14*'U14'!AK$4, 0)+
IF('U15'!$A$4="1ª", 'U15'!AK14*'U15'!AK$4, 0)
)
      /$CB$12
   )
   /BZ$13,
"")</f>
        <v/>
      </c>
      <c r="CA28" s="122"/>
      <c r="CB28" s="136">
        <f t="shared" ca="1" si="22"/>
        <v>0</v>
      </c>
      <c r="CC28">
        <f t="shared" ca="1" si="29"/>
        <v>0</v>
      </c>
    </row>
    <row r="29" spans="1:81" ht="18" x14ac:dyDescent="0.25">
      <c r="A29" s="65" t="str">
        <v>Romero Gil, Claudia</v>
      </c>
      <c r="B29" s="121">
        <f t="shared" ca="1" si="23"/>
        <v>0</v>
      </c>
      <c r="C29" s="105">
        <f ca="1">IF(C$13&gt;0,
   (
      (
         IF('U1'!$A$4="1ª", 'U1'!B15*'U1'!B$4, 0) +
         IF('U2'!$A$4="1ª", 'U2'!B15*'U2'!B$4, 0) +
         IF('U3'!$A$4="1ª", 'U3'!B15*'U3'!B$4, 0) +
         IF('U4'!$A$4="1ª", 'U4'!B15*'U4'!B$4, 0) +
         IF('U5'!$A$4="1ª", 'U5'!B15*'U5'!B$4, 0) +
         IF('U6'!$A$4="1ª", 'U6'!B15*'U6'!B$4, 0) +
         IF('U7'!$A$4="1ª", 'U7'!B15*'U7'!B$4, 0) +
         IF('U8'!$A$4="1ª", 'U8'!B15*'U8'!B$4, 0) +
         IF('U9'!$A$4="1ª", 'U9'!B15*'U9'!B$4, 0) +
         IF('U10'!$A$4="1ª", 'U10'!B15*'U10'!B$4, 0) +
         IF('U11'!$A$4="1ª", 'U11'!B15*'U11'!B$4, 0) +
         IF('U12'!$A$4="1ª", 'U12'!B15*'U12'!B$4, 0) +
         IF('U13'!$A$4="1ª", 'U13'!B15*'U13'!B$4, 0) +
         IF('U14'!$A$4="1ª", 'U14'!B15*'U14'!B$4, 0) +
         IF('U15'!$A$4="1ª", 'U15'!B15*'U15'!B$4, 0)
      )
      /$CB$12
   )
   /C$13,
"")</f>
        <v>0</v>
      </c>
      <c r="D29" s="122"/>
      <c r="E29" s="105">
        <f ca="1">IF(E$13&gt;0,
   (
      (
         IF('U1'!$A$4="1ª", 'U1'!C15*'U1'!C$4, 0) +
         IF('U2'!$A$4="1ª", 'U2'!C15*'U2'!C$4, 0) +
         IF('U3'!$A$4="1ª", 'U3'!C15*'U3'!C$4, 0) +
         IF('U4'!$A$4="1ª", 'U4'!C15*'U4'!C$4, 0) +
         IF('U5'!$A$4="1ª", 'U5'!C15*'U5'!C$4, 0) +
         IF('U6'!$A$4="1ª", 'U6'!C15*'U6'!C$4, 0) +
         IF('U7'!$A$4="1ª", 'U7'!C15*'U7'!C$4, 0) +
         IF('U8'!$A$4="1ª", 'U8'!C15*'U8'!C$4, 0) +
         IF('U9'!$A$4="1ª", 'U9'!C15*'U9'!C$4, 0) +
         IF('U10'!$A$4="1ª", 'U10'!C15*'U10'!C$4, 0) +
         IF('U11'!$A$4="1ª", 'U11'!C15*'U11'!C$4, 0) +
         IF('U12'!$A$4="1ª", 'U12'!C15*'U12'!C$4, 0) +
         IF('U13'!$A$4="1ª", 'U13'!C15*'U13'!C$4, 0) +
         IF('U14'!$A$4="1ª", 'U14'!C15*'U14'!C$4, 0) +
         IF('U15'!$A$4="1ª", 'U15'!C15*'U15'!C$4, 0)
      )
      /$CB$12
   )
   /E$13,
"")</f>
        <v>0</v>
      </c>
      <c r="F29" s="122"/>
      <c r="G29" s="105">
        <f ca="1">IF(G$13&gt;0,
   (
      (
         IF('U1'!$A$4="1ª", 'U1'!D15*'U1'!D$4, 0) +
         IF('U2'!$A$4="1ª", 'U2'!D15*'U2'!D$4, 0) +
         IF('U3'!$A$4="1ª", 'U3'!D15*'U3'!D$4, 0) +
         IF('U4'!$A$4="1ª", 'U4'!D15*'U4'!D$4, 0) +
         IF('U5'!$A$4="1ª", 'U5'!D15*'U5'!D$4, 0) +
         IF('U6'!$A$4="1ª", 'U6'!D15*'U6'!D$4, 0) +
         IF('U7'!$A$4="1ª", 'U7'!D15*'U7'!D$4, 0) +
         IF('U8'!$A$4="1ª", 'U8'!D15*'U8'!D$4, 0) +
         IF('U9'!$A$4="1ª", 'U9'!D15*'U9'!D$4, 0) +
         IF('U10'!$A$4="1ª", 'U10'!D15*'U10'!D$4, 0) +
         IF('U11'!$A$4="1ª", 'U11'!D15*'U11'!D$4, 0) +
         IF('U12'!$A$4="1ª", 'U12'!D15*'U12'!D$4, 0) +
         IF('U13'!$A$4="1ª", 'U13'!D15*'U13'!D$4, 0) +
         IF('U14'!$A$4="1ª", 'U14'!D15*'U14'!D$4, 0) +
         IF('U15'!$A$4="1ª", 'U15'!D15*'U15'!D$4, 0)
      )
      /$CB$12
   )
   /G$13,
"")</f>
        <v>0</v>
      </c>
      <c r="H29" s="122"/>
      <c r="I29" s="105">
        <f ca="1">IF(I$13&gt;0,
   (
      (
         IF('U1'!$A$4="1ª", 'U1'!E15*'U1'!E$4, 0) +
         IF('U2'!$A$4="1ª", 'U2'!E15*'U2'!E$4, 0) +
         IF('U3'!$A$4="1ª", 'U3'!E15*'U3'!E$4, 0) +
         IF('U4'!$A$4="1ª", 'U4'!E15*'U4'!E$4, 0) +
         IF('U5'!$A$4="1ª", 'U5'!E15*'U5'!E$4, 0) +
         IF('U6'!$A$4="1ª", 'U6'!E15*'U6'!E$4, 0) +
         IF('U7'!$A$4="1ª", 'U7'!E15*'U7'!E$4, 0) +
         IF('U8'!$A$4="1ª", 'U8'!E15*'U8'!E$4, 0) +
         IF('U9'!$A$4="1ª", 'U9'!E15*'U9'!E$4, 0) +
         IF('U10'!$A$4="1ª", 'U10'!E15*'U10'!E$4, 0) +
         IF('U11'!$A$4="1ª", 'U11'!E15*'U11'!E$4, 0) +
         IF('U12'!$A$4="1ª", 'U12'!E15*'U12'!E$4, 0) +
         IF('U13'!$A$4="1ª", 'U13'!E15*'U13'!E$4, 0) +
         IF('U14'!$A$4="1ª", 'U14'!E15*'U14'!E$4, 0) +
         IF('U15'!$A$4="1ª", 'U15'!E15*'U15'!E$4, 0)
      )
      /$CB$12
   )
   /I$13,
"")</f>
        <v>0</v>
      </c>
      <c r="J29" s="122"/>
      <c r="K29" s="105">
        <f ca="1">IF(K$13&gt;0,
   (
      (
         IF('U1'!$A$4="1ª", 'U1'!F15*'U1'!F$4, 0) +
         IF('U2'!$A$4="1ª", 'U2'!F15*'U2'!F$4, 0) +
         IF('U3'!$A$4="1ª", 'U3'!F15*'U3'!F$4, 0) +
         IF('U4'!$A$4="1ª", 'U4'!F15*'U4'!F$4, 0) +
         IF('U5'!$A$4="1ª", 'U5'!F15*'U5'!F$4, 0) +
         IF('U6'!$A$4="1ª", 'U6'!F15*'U6'!F$4, 0) +
         IF('U7'!$A$4="1ª", 'U7'!F15*'U7'!F$4, 0) +
         IF('U8'!$A$4="1ª", 'U8'!F15*'U8'!F$4, 0) +
         IF('U9'!$A$4="1ª", 'U9'!F15*'U9'!F$4, 0) +
         IF('U10'!$A$4="1ª", 'U10'!F15*'U10'!F$4, 0) +
         IF('U11'!$A$4="1ª", 'U11'!F15*'U11'!F$4, 0) +
         IF('U12'!$A$4="1ª", 'U12'!F15*'U12'!F$4, 0) +
         IF('U13'!$A$4="1ª", 'U13'!F15*'U13'!F$4, 0) +
         IF('U14'!$A$4="1ª", 'U14'!F15*'U14'!F$4, 0) +
         IF('U15'!$A$4="1ª", 'U15'!F15*'U15'!F$4, 0)
      )
      /$CB$12
   )
   /K$13,
"")</f>
        <v>0</v>
      </c>
      <c r="L29" s="122"/>
      <c r="M29" s="105" t="str">
        <f>IF(M$13&gt;0,
   (
      (
         IF('U1'!$A$4="1ª", 'U1'!G15*'U1'!G$4, 0) +
         IF('U2'!$A$4="1ª", 'U2'!G15*'U2'!G$4, 0) +
         IF('U3'!$A$4="1ª", 'U3'!G15*'U3'!G$4, 0) +
         IF('U4'!$A$4="1ª", 'U4'!G15*'U4'!G$4, 0) +
         IF('U5'!$A$4="1ª", 'U5'!G15*'U5'!G$4, 0) +
         IF('U6'!$A$4="1ª", 'U6'!G15*'U6'!G$4, 0) +
         IF('U7'!$A$4="1ª", 'U7'!G15*'U7'!G$4, 0) +
         IF('U8'!$A$4="1ª", 'U8'!G15*'U8'!G$4, 0) +
         IF('U9'!$A$4="1ª", 'U9'!G15*'U9'!G$4, 0) +
         IF('U10'!$A$4="1ª", 'U10'!G15*'U10'!G$4, 0) +
         IF('U11'!$A$4="1ª", 'U11'!G15*'U11'!G$4, 0) +
         IF('U12'!$A$4="1ª", 'U12'!G15*'U12'!G$4, 0) +
         IF('U13'!$A$4="1ª", 'U13'!G15*'U13'!G$4, 0) +
         IF('U14'!$A$4="1ª", 'U14'!G15*'U14'!G$4, 0) +
         IF('U15'!$A$4="1ª", 'U15'!G15*'U15'!G$4, 0)
      )
      /$CB$12
   )
   /M$13,
"")</f>
        <v/>
      </c>
      <c r="N29" s="122"/>
      <c r="O29" s="121">
        <f t="shared" ca="1" si="24"/>
        <v>0</v>
      </c>
      <c r="P29" s="105">
        <f ca="1">IF(P$13&gt;0,
   (
      (
         IF('U1'!$A$4="1ª", 'U1'!H15*'U1'!H$4, 0) +
         IF('U2'!$A$4="1ª", 'U2'!H15*'U2'!H$4, 0) +
         IF('U3'!$A$4="1ª", 'U3'!H15*'U3'!H$4, 0) +
         IF('U4'!$A$4="1ª", 'U4'!H15*'U4'!H$4, 0) +
         IF('U5'!$A$4="1ª", 'U5'!H15*'U5'!H$4, 0) +
         IF('U6'!$A$4="1ª", 'U6'!H15*'U6'!H$4, 0) +
         IF('U7'!$A$4="1ª", 'U7'!H15*'U7'!H$4, 0) +
         IF('U8'!$A$4="1ª", 'U8'!H15*'U8'!H$4, 0) +
         IF('U9'!$A$4="1ª", 'U9'!H15*'U9'!H$4, 0) +
         IF('U10'!$A$4="1ª", 'U10'!H15*'U10'!H$4, 0) +
         IF('U11'!$A$4="1ª", 'U11'!H15*'U11'!H$4, 0) +
         IF('U12'!$A$4="1ª", 'U12'!H15*'U12'!H$4, 0) +
         IF('U13'!$A$4="1ª", 'U13'!H15*'U13'!H$4, 0) +
         IF('U14'!$A$4="1ª", 'U14'!H15*'U14'!H$4, 0) +
         IF('U15'!$A$4="1ª", 'U15'!H15*'U15'!H$4, 0)
      )
      /$CB$12
   )
   /P$13,
"")</f>
        <v>0</v>
      </c>
      <c r="Q29" s="122"/>
      <c r="R29" s="105">
        <f ca="1">IF(R$13&gt;0,
   (
      (
         IF('U1'!$A$4="1ª", 'U1'!I15*'U1'!I$4, 0) +
         IF('U2'!$A$4="1ª", 'U2'!I15*'U2'!I$4, 0) +
         IF('U3'!$A$4="1ª", 'U3'!I15*'U3'!I$4, 0) +
         IF('U4'!$A$4="1ª", 'U4'!I15*'U4'!I$4, 0) +
         IF('U5'!$A$4="1ª", 'U5'!I15*'U5'!I$4, 0) +
         IF('U6'!$A$4="1ª", 'U6'!I15*'U6'!I$4, 0) +
         IF('U7'!$A$4="1ª", 'U7'!I15*'U7'!I$4, 0) +
         IF('U8'!$A$4="1ª", 'U8'!I15*'U8'!I$4, 0) +
         IF('U9'!$A$4="1ª", 'U9'!I15*'U9'!I$4, 0) +
         IF('U10'!$A$4="1ª", 'U10'!I15*'U10'!I$4, 0) +
         IF('U11'!$A$4="1ª", 'U11'!I15*'U11'!I$4, 0) +
         IF('U12'!$A$4="1ª", 'U12'!I15*'U12'!I$4, 0) +
         IF('U13'!$A$4="1ª", 'U13'!I15*'U13'!I$4, 0) +
         IF('U14'!$A$4="1ª", 'U14'!I15*'U14'!I$4, 0) +
         IF('U15'!$A$4="1ª", 'U15'!I15*'U15'!I$4, 0)
      )
      /$CB$12
   )
   /R$13,
"")</f>
        <v>0</v>
      </c>
      <c r="S29" s="122"/>
      <c r="T29" s="105">
        <f ca="1">IF(T$13&gt;0,
(
(
IF('U1'!$A$4="1ª", 'U1'!J15*'U1'!J$4, 0) +
IF('U2'!$A$4="1ª", 'U2'!J15*'U2'!J$4, 0) +
IF('U3'!$A$4="1ª", 'U3'!J15*'U3'!J$4, 0) +
IF('U4'!$A$4="1ª", 'U4'!J15*'U4'!J$4, 0) +
IF('U5'!$A$4="1ª", 'U5'!J15*'U5'!J$4, 0) +
IF('U6'!$A$4="1ª", 'U6'!J15*'U6'!J$4, 0) +
IF('U7'!$A$4="1ª", 'U7'!J15*'U7'!J$4, 0) +
IF('U8'!$A$4="1ª", 'U8'!J15*'U8'!J$4, 0) +
IF('U9'!$A$4="1ª", 'U9'!J15*'U9'!J$4, 0) +
IF('U10'!$A$4="1ª", 'U10'!J15*'U10'!J$4, 0) +
IF('U11'!$A$4="1ª", 'U11'!J15*'U11'!J$4, 0) +
IF('U12'!$A$4="1ª", 'U12'!J15*'U12'!J$4, 0) +
IF('U13'!$A$4="1ª", 'U13'!J15*'U13'!J$4, 0) +
IF('U14'!$A$4="1ª", 'U14'!J15*'U14'!J$4, 0) +
IF('U15'!$A$4="1ª", 'U15'!J15*'U15'!J$4, 0)
)
      /$CB$12
   )
   /T$13,
"")</f>
        <v>0</v>
      </c>
      <c r="U29" s="122"/>
      <c r="V29" s="105">
        <f ca="1">IF(V$13&gt;0,
(
(
IF('U1'!$A$4="1ª", 'U1'!K15*'U1'!K$4, 0) +
IF('U2'!$A$4="1ª", 'U2'!K15*'U2'!K$4, 0) +
IF('U3'!$A$4="1ª", 'U3'!K15*'U3'!K$4, 0) +
IF('U4'!$A$4="1ª", 'U4'!K15*'U4'!K$4, 0) +
IF('U5'!$A$4="1ª", 'U5'!K15*'U5'!K$4, 0) +
IF('U6'!$A$4="1ª", 'U6'!K15*'U6'!K$4, 0) +
IF('U7'!$A$4="1ª", 'U7'!K15*'U7'!K$4, 0) +
IF('U8'!$A$4="1ª", 'U8'!K15*'U8'!K$4, 0) +
IF('U9'!$A$4="1ª", 'U9'!K15*'U9'!K$4, 0) +
IF('U10'!$A$4="1ª", 'U10'!K15*'U10'!K$4, 0) +
IF('U11'!$A$4="1ª", 'U11'!K15*'U11'!K$4, 0) +
IF('U12'!$A$4="1ª", 'U12'!K15*'U12'!K$4, 0) +
IF('U13'!$A$4="1ª", 'U13'!K15*'U13'!K$4, 0) +
IF('U14'!$A$4="1ª", 'U14'!K15*'U14'!K$4, 0) +
IF('U15'!$A$4="1ª", 'U15'!K15*'U15'!K$4, 0)
)
      /$CB$12
   )
   /V$13,
"")</f>
        <v>0</v>
      </c>
      <c r="W29" s="122"/>
      <c r="X29" s="105" t="str">
        <f>IF(X$13&gt;0,
(
(
IF('U1'!$A$4="1ª", 'U1'!L15*'U1'!L$4, 0) +
IF('U2'!$A$4="1ª", 'U2'!L15*'U2'!L$4, 0) +
IF('U3'!$A$4="1ª", 'U3'!L15*'U3'!L$4, 0) +
IF('U4'!$A$4="1ª", 'U4'!L15*'U4'!L$4, 0) +
IF('U5'!$A$4="1ª", 'U5'!L15*'U5'!L$4, 0) +
IF('U6'!$A$4="1ª", 'U6'!L15*'U6'!L$4, 0) +
IF('U7'!$A$4="1ª", 'U7'!L15*'U7'!L$4, 0) +
IF('U8'!$A$4="1ª", 'U8'!L15*'U8'!L$4, 0) +
IF('U9'!$A$4="1ª", 'U9'!L15*'U9'!L$4, 0) +
IF('U10'!$A$4="1ª", 'U10'!L15*'U10'!L$4, 0) +
IF('U11'!$A$4="1ª", 'U11'!L15*'U11'!L$4, 0) +
IF('U12'!$A$4="1ª", 'U12'!L15*'U12'!L$4, 0) +
IF('U13'!$A$4="1ª", 'U13'!L15*'U13'!L$4, 0) +
IF('U14'!$A$4="1ª", 'U14'!L15*'U14'!L$4, 0) +
IF('U15'!$A$4="1ª", 'U15'!L15*'U15'!L$4, 0)
)
      /$CB$12
   )
   /X$13,
"")</f>
        <v/>
      </c>
      <c r="Y29" s="122"/>
      <c r="Z29" s="105" t="str">
        <f>IF(Z$13&gt;0,
(
(
IF('U1'!$A$4="1ª", 'U1'!M15*'U1'!M$4, 0) +
IF('U2'!$A$4="1ª", 'U2'!M15*'U2'!M$4, 0) +
IF('U3'!$A$4="1ª", 'U3'!M15*'U3'!M$4, 0) +
IF('U4'!$A$4="1ª", 'U4'!M15*'U4'!M$4, 0) +
IF('U5'!$A$4="1ª", 'U5'!M15*'U5'!M$4, 0) +
IF('U6'!$A$4="1ª", 'U6'!M15*'U6'!M$4, 0) +
IF('U7'!$A$4="1ª", 'U7'!M15*'U7'!M$4, 0) +
IF('U8'!$A$4="1ª", 'U8'!M15*'U8'!M$4, 0) +
IF('U9'!$A$4="1ª", 'U9'!M15*'U9'!M$4, 0) +
IF('U10'!$A$4="1ª", 'U10'!M15*'U10'!M$4, 0) +
IF('U11'!$A$4="1ª", 'U11'!M15*'U11'!M$4, 0) +
IF('U12'!$A$4="1ª", 'U12'!M15*'U12'!M$4, 0) +
IF('U13'!$A$4="1ª", 'U13'!M15*'U13'!M$4, 0) +
IF('U14'!$A$4="1ª", 'U14'!M15*'U14'!M$4, 0) +
IF('U15'!$A$4="1ª", 'U15'!M15*'U15'!M$4, 0)
)
      /$CB$12
   )
   /Z$13,
"")</f>
        <v/>
      </c>
      <c r="AA29" s="122"/>
      <c r="AB29" s="121">
        <f t="shared" ca="1" si="25"/>
        <v>0</v>
      </c>
      <c r="AC29" s="105" t="str">
        <f>IF(AC$13&gt;0,
(
(
IF('U1'!$A$4="1ª", 'U1'!N15*'U1'!N$4, 0) +
IF('U2'!$A$4="1ª", 'U2'!N15*'U2'!N$4, 0) +
IF('U3'!$A$4="1ª", 'U3'!N15*'U3'!N$4, 0) +
IF('U4'!$A$4="1ª", 'U4'!N15*'U4'!N$4, 0) +
IF('U5'!$A$4="1ª", 'U5'!N15*'U5'!N$4, 0) +
IF('U6'!$A$4="1ª", 'U6'!N15*'U6'!N$4, 0) +
IF('U7'!$A$4="1ª", 'U7'!N15*'U7'!N$4, 0) +
IF('U8'!$A$4="1ª", 'U8'!N15*'U8'!N$4, 0) +
IF('U9'!$A$4="1ª", 'U9'!N15*'U9'!N$4, 0) +
IF('U10'!$A$4="1ª", 'U10'!N15*'U10'!N$4, 0) +
IF('U11'!$A$4="1ª", 'U11'!N15*'U11'!N$4, 0) +
IF('U12'!$A$4="1ª", 'U12'!N15*'U12'!N$4, 0) +
IF('U13'!$A$4="1ª", 'U13'!N15*'U13'!N$4, 0) +
IF('U14'!$A$4="1ª", 'U14'!N15*'U14'!N$4, 0) +
IF('U15'!$A$4="1ª", 'U15'!N15*'U15'!N$4, 0)
)
      /$CB$12
   )
   /AC$13,
"")</f>
        <v/>
      </c>
      <c r="AD29" s="122"/>
      <c r="AE29" s="105" t="str">
        <f>IF(AE$13&gt;0,
(
(
IF('U1'!$A$4="1ª", 'U1'!O15*'U1'!O$4, 0)+
IF('U2'!$A$4="1ª", 'U2'!O15*'U2'!O$4, 0)+
IF('U3'!$A$4="1ª", 'U3'!O15*'U3'!O$4, 0)+
IF('U4'!$A$4="1ª", 'U4'!O15*'U4'!O$4, 0)+
IF('U5'!$A$4="1ª", 'U5'!O15*'U5'!O$4, 0)+
IF('U6'!$A$4="1ª", 'U6'!O15*'U6'!O$4, 0)+
IF('U7'!$A$4="1ª", 'U7'!O15*'U7'!O$4, 0)+
IF('U8'!$A$4="1ª", 'U8'!O15*'U8'!O$4, 0)+
IF('U9'!$A$4="1ª", 'U9'!O15*'U9'!O$4, 0)+
IF('U10'!$A$4="1ª", 'U10'!O15*'U10'!O$4, 0)+
IF('U11'!$A$4="1ª", 'U11'!O15*'U11'!O$4, 0)+
IF('U12'!$A$4="1ª", 'U12'!O15*'U12'!O$4, 0)+
IF('U13'!$A$4="1ª", 'U13'!O15*'U13'!O$4, 0)+
IF('U14'!$A$4="1ª", 'U14'!O15*'U14'!O$4, 0)+
IF('U15'!$A$4="1ª", 'U15'!O15*'U15'!O$4, 0)
)
      /$CB$12
   )
   /AE$13,
"")</f>
        <v/>
      </c>
      <c r="AF29" s="122"/>
      <c r="AG29" s="105" t="str">
        <f>IF(AG$13&gt;0,
(
(
IF('U1'!$A$4="1ª", 'U1'!P15*'U1'!P$4, 0)+
IF('U2'!$A$4="1ª", 'U2'!P15*'U2'!P$4, 0)+
IF('U3'!$A$4="1ª", 'U3'!P15*'U3'!P$4, 0)+
IF('U4'!$A$4="1ª", 'U4'!P15*'U4'!P$4, 0)+
IF('U5'!$A$4="1ª", 'U5'!P15*'U5'!P$4, 0)+
IF('U6'!$A$4="1ª", 'U6'!P15*'U6'!P$4, 0)+
IF('U7'!$A$4="1ª", 'U7'!P15*'U7'!P$4, 0)+
IF('U8'!$A$4="1ª", 'U8'!P15*'U8'!P$4, 0)+
IF('U9'!$A$4="1ª", 'U9'!P15*'U9'!P$4, 0)+
IF('U10'!$A$4="1ª", 'U10'!P15*'U10'!P$4, 0)+
IF('U11'!$A$4="1ª", 'U11'!P15*'U11'!P$4, 0)+
IF('U12'!$A$4="1ª", 'U12'!P15*'U12'!P$4, 0)+
IF('U13'!$A$4="1ª", 'U13'!P15*'U13'!P$4, 0)+
IF('U14'!$A$4="1ª", 'U14'!P15*'U14'!P$4, 0)+
IF('U15'!$A$4="1ª", 'U15'!P15*'U15'!P$4, 0)
)
      /$CB$12
   )
   /AG$13,
"")</f>
        <v/>
      </c>
      <c r="AH29" s="122"/>
      <c r="AI29" s="105">
        <f ca="1">IF(AI$13&gt;0,
(
(
IF('U1'!$A$4="1ª", 'U1'!Q15*'U1'!Q$4, 0)+
IF('U2'!$A$4="1ª", 'U2'!Q15*'U2'!Q$4, 0)+
IF('U3'!$A$4="1ª", 'U3'!Q15*'U3'!Q$4, 0)+
IF('U4'!$A$4="1ª", 'U4'!Q15*'U4'!Q$4, 0)+
IF('U5'!$A$4="1ª", 'U5'!Q15*'U5'!Q$4, 0)+
IF('U6'!$A$4="1ª", 'U6'!Q15*'U6'!Q$4, 0)+
IF('U7'!$A$4="1ª", 'U7'!Q15*'U7'!Q$4, 0)+
IF('U8'!$A$4="1ª", 'U8'!Q15*'U8'!Q$4, 0)+
IF('U9'!$A$4="1ª", 'U9'!Q15*'U9'!Q$4, 0)+
IF('U10'!$A$4="1ª", 'U10'!Q15*'U10'!Q$4, 0)+
IF('U11'!$A$4="1ª", 'U11'!Q15*'U11'!Q$4, 0)+
IF('U12'!$A$4="1ª", 'U12'!Q15*'U12'!Q$4, 0)+
IF('U13'!$A$4="1ª", 'U13'!Q15*'U13'!Q$4, 0)+
IF('U14'!$A$4="1ª", 'U14'!Q15*'U14'!Q$4, 0)+
IF('U15'!$A$4="1ª", 'U15'!Q15*'U15'!Q$4, 0)
)
      /$CB$12
   )
   /AI$13,
"")</f>
        <v>0</v>
      </c>
      <c r="AJ29" s="122"/>
      <c r="AK29" s="105">
        <f ca="1">IF(AK$13&gt;0,
(
(
IF('U1'!$A$4="1ª", 'U1'!R15*'U1'!R$4, 0)+
IF('U2'!$A$4="1ª", 'U2'!R15*'U2'!R$4, 0)+
IF('U3'!$A$4="1ª", 'U3'!R15*'U3'!R$4, 0)+
IF('U4'!$A$4="1ª", 'U4'!R15*'U4'!R$4, 0)+
IF('U5'!$A$4="1ª", 'U5'!R15*'U5'!R$4, 0)+
IF('U6'!$A$4="1ª", 'U6'!R15*'U6'!R$4, 0)+
IF('U7'!$A$4="1ª", 'U7'!R15*'U7'!R$4, 0)+
IF('U8'!$A$4="1ª", 'U8'!R15*'U8'!R$4, 0)+
IF('U9'!$A$4="1ª", 'U9'!R15*'U9'!R$4, 0)+
IF('U10'!$A$4="1ª", 'U10'!R15*'U10'!R$4, 0)+
IF('U11'!$A$4="1ª", 'U11'!R15*'U11'!R$4, 0)+
IF('U12'!$A$4="1ª", 'U12'!R15*'U12'!R$4, 0)+
IF('U13'!$A$4="1ª", 'U13'!R15*'U13'!R$4, 0)+
IF('U14'!$A$4="1ª", 'U14'!R15*'U14'!R$4, 0)+
IF('U15'!$A$4="1ª", 'U15'!R15*'U15'!R$4, 0)
)
      /$CB$12
   )
   /AK$13,
"")</f>
        <v>0</v>
      </c>
      <c r="AL29" s="122"/>
      <c r="AM29" s="105" t="str">
        <f>IF(AM$13&gt;0,
(
(
IF('U1'!$A$4="1ª", 'U1'!S15*'U1'!S$4, 0)+
IF('U2'!$A$4="1ª", 'U2'!S15*'U2'!S$4, 0)+
IF('U3'!$A$4="1ª", 'U3'!S15*'U3'!S$4, 0)+
IF('U4'!$A$4="1ª", 'U4'!S15*'U4'!S$4, 0)+
IF('U5'!$A$4="1ª", 'U5'!S15*'U5'!S$4, 0)+
IF('U6'!$A$4="1ª", 'U6'!S15*'U6'!S$4, 0)+
IF('U7'!$A$4="1ª", 'U7'!S15*'U7'!S$4, 0)+
IF('U8'!$A$4="1ª", 'U8'!S15*'U8'!S$4, 0)+
IF('U9'!$A$4="1ª", 'U9'!S15*'U9'!S$4, 0)+
IF('U10'!$A$4="1ª", 'U10'!S15*'U10'!S$4, 0)+
IF('U11'!$A$4="1ª", 'U11'!S15*'U11'!S$4, 0)+
IF('U12'!$A$4="1ª", 'U12'!S15*'U12'!S$4, 0)+
IF('U13'!$A$4="1ª", 'U13'!S15*'U13'!S$4, 0)+
IF('U14'!$A$4="1ª", 'U14'!S15*'U14'!S$4, 0)+
IF('U15'!$A$4="1ª", 'U15'!S15*'U15'!S$4, 0)
)
      /$CB$12
   )
   /AM$13,
"")</f>
        <v/>
      </c>
      <c r="AN29" s="122"/>
      <c r="AO29" s="121">
        <f t="shared" ca="1" si="26"/>
        <v>0</v>
      </c>
      <c r="AP29" s="105">
        <f ca="1">IF(AP$13&gt;0,
   (
      (
         IF('U1'!$A$4="1ª", 'U1'!T15*'U1'!T$4, 0) +
         IF('U2'!$A$4="1ª", 'U2'!T15*'U2'!T$4, 0) +
         IF('U3'!$A$4="1ª", 'U3'!T15*'U3'!T$4, 0) +
         IF('U4'!$A$4="1ª", 'U4'!T15*'U4'!T$4, 0) +
         IF('U5'!$A$4="1ª", 'U5'!T15*'U5'!T$4, 0) +
         IF('U6'!$A$4="1ª", 'U6'!T15*'U6'!T$4, 0) +
         IF('U7'!$A$4="1ª", 'U7'!T15*'U7'!T$4, 0) +
         IF('U8'!$A$4="1ª", 'U8'!T15*'U8'!T$4, 0) +
         IF('U9'!$A$4="1ª", 'U9'!T15*'U9'!T$4, 0) +
         IF('U10'!$A$4="1ª", 'U10'!T15*'U10'!T$4, 0) +
         IF('U11'!$A$4="1ª", 'U11'!T15*'U11'!T$4, 0) +
         IF('U12'!$A$4="1ª", 'U12'!T15*'U12'!T$4, 0) +
         IF('U13'!$A$4="1ª", 'U13'!T15*'U13'!T$4, 0) +
         IF('U14'!$A$4="1ª", 'U14'!T15*'U14'!T$4, 0) +
         IF('U15'!$A$4="1ª", 'U15'!T15*'U15'!T$4, 0)
      )
      /$CB$12
   ) / AP$13,
"")</f>
        <v>0</v>
      </c>
      <c r="AQ29" s="122"/>
      <c r="AR29" s="105">
        <f ca="1">IF(AR$13&gt;0,
(
(
IF('U1'!$A$4="1ª", 'U1'!U15*'U1'!U$4, 0)+
IF('U2'!$A$4="1ª", 'U2'!U15*'U2'!U$4, 0)+
IF('U3'!$A$4="1ª", 'U3'!U15*'U3'!U$4, 0)+
IF('U4'!$A$4="1ª", 'U4'!U15*'U4'!U$4, 0)+
IF('U5'!$A$4="1ª", 'U5'!U15*'U5'!U$4, 0)+
IF('U6'!$A$4="1ª", 'U6'!U15*'U6'!U$4, 0)+
IF('U7'!$A$4="1ª", 'U7'!U15*'U7'!U$4, 0)+
IF('U8'!$A$4="1ª", 'U8'!U15*'U8'!U$4, 0)+
IF('U9'!$A$4="1ª", 'U9'!U15*'U9'!U$4, 0)+
IF('U10'!$A$4="1ª", 'U10'!U15*'U10'!U$4, 0)+
IF('U11'!$A$4="1ª", 'U11'!U15*'U11'!U$4, 0)+
IF('U12'!$A$4="1ª", 'U12'!U15*'U12'!U$4, 0)+
IF('U13'!$A$4="1ª", 'U13'!U15*'U13'!U$4, 0)+
IF('U14'!$A$4="1ª", 'U14'!U15*'U14'!U$4, 0)+
IF('U15'!$A$4="1ª", 'U15'!U15*'U15'!U$4, 0)
)
      /$CB$12
   )
   /AR$13,
"")</f>
        <v>0</v>
      </c>
      <c r="AS29" s="122"/>
      <c r="AT29" s="105" t="str">
        <f>IF(AT$13&gt;0,
(
(
IF('U1'!$A$4="1ª", 'U1'!V15*'U1'!V$4, 0)+
IF('U2'!$A$4="1ª", 'U2'!V15*'U2'!V$4, 0)+
IF('U3'!$A$4="1ª", 'U3'!V15*'U3'!V$4, 0)+
IF('U4'!$A$4="1ª", 'U4'!V15*'U4'!V$4, 0)+
IF('U5'!$A$4="1ª", 'U5'!V15*'U5'!V$4, 0)+
IF('U6'!$A$4="1ª", 'U6'!V15*'U6'!V$4, 0)+
IF('U7'!$A$4="1ª", 'U7'!V15*'U7'!V$4, 0)+
IF('U8'!$A$4="1ª", 'U8'!V15*'U8'!V$4, 0)+
IF('U9'!$A$4="1ª", 'U9'!V15*'U9'!V$4, 0)+
IF('U10'!$A$4="1ª", 'U10'!V15*'U10'!V$4, 0)+
IF('U11'!$A$4="1ª", 'U11'!V15*'U11'!V$4, 0)+
IF('U12'!$A$4="1ª", 'U12'!V15*'U12'!V$4, 0)+
IF('U13'!$A$4="1ª", 'U13'!V15*'U13'!V$4, 0)+
IF('U14'!$A$4="1ª", 'U14'!V15*'U14'!V$4, 0)+
IF('U15'!$A$4="1ª", 'U15'!V15*'U15'!V$4, 0)
)
      /$CB$12
   )
   /AT$13,
"")</f>
        <v/>
      </c>
      <c r="AU29" s="122"/>
      <c r="AV29" s="105">
        <f ca="1">IF(AV$13&gt;0,
(
(
IF('U1'!$A$4="1ª", 'U1'!W15*'U1'!W$4, 0)+
IF('U2'!$A$4="1ª", 'U2'!W15*'U2'!W$4, 0)+
IF('U3'!$A$4="1ª", 'U3'!W15*'U3'!W$4, 0)+
IF('U4'!$A$4="1ª", 'U4'!W15*'U4'!W$4, 0)+
IF('U5'!$A$4="1ª", 'U5'!W15*'U5'!W$4, 0)+
IF('U6'!$A$4="1ª", 'U6'!W15*'U6'!W$4, 0)+
IF('U7'!$A$4="1ª", 'U7'!W15*'U7'!W$4, 0)+
IF('U8'!$A$4="1ª", 'U8'!W15*'U8'!W$4, 0)+
IF('U9'!$A$4="1ª", 'U9'!W15*'U9'!W$4, 0)+
IF('U10'!$A$4="1ª", 'U10'!W15*'U10'!W$4, 0)+
IF('U11'!$A$4="1ª", 'U11'!W15*'U11'!W$4, 0)+
IF('U12'!$A$4="1ª", 'U12'!W15*'U12'!W$4, 0)+
IF('U13'!$A$4="1ª", 'U13'!W15*'U13'!W$4, 0)+
IF('U14'!$A$4="1ª", 'U14'!W15*'U14'!W$4, 0)+
IF('U15'!$A$4="1ª", 'U15'!W15*'U15'!W$4, 0)
)
      /$CB$12
   )
   /AV$13,
"")</f>
        <v>0</v>
      </c>
      <c r="AW29" s="122"/>
      <c r="AX29" s="105" t="str">
        <f>IF(AX$13&gt;0,
(
(
IF('U1'!$A$4="1ª", 'U1'!X15*'U1'!X$4, 0)+
IF('U2'!$A$4="1ª", 'U2'!X15*'U2'!X$4, 0)+
IF('U3'!$A$4="1ª", 'U3'!X15*'U3'!X$4, 0)+
IF('U4'!$A$4="1ª", 'U4'!X15*'U4'!X$4, 0)+
IF('U5'!$A$4="1ª", 'U5'!X15*'U5'!X$4, 0)+
IF('U6'!$A$4="1ª", 'U6'!X15*'U6'!X$4, 0)+
IF('U7'!$A$4="1ª", 'U7'!X15*'U7'!X$4, 0)+
IF('U8'!$A$4="1ª", 'U8'!X15*'U8'!X$4, 0)+
IF('U9'!$A$4="1ª", 'U9'!X15*'U9'!X$4, 0)+
IF('U10'!$A$4="1ª", 'U10'!X15*'U10'!X$4, 0)+
IF('U11'!$A$4="1ª", 'U11'!X15*'U11'!X$4, 0)+
IF('U12'!$A$4="1ª", 'U12'!X15*'U12'!X$4, 0)+
IF('U13'!$A$4="1ª", 'U13'!X15*'U13'!X$4, 0)+
IF('U14'!$A$4="1ª", 'U14'!X15*'U14'!X$4, 0)+
IF('U15'!$A$4="1ª", 'U15'!X15*'U15'!X$4, 0)
)
      /$CB$12
   )
   /AX$13,
"")</f>
        <v/>
      </c>
      <c r="AY29" s="122"/>
      <c r="AZ29" s="105" t="str">
        <f>IF(AZ$13&gt;0,
(
(
IF('U1'!$A$4="1ª", 'U1'!Y15*'U1'!Y$4, 0)+
IF('U2'!$A$4="1ª", 'U2'!Y15*'U2'!Y$4, 0)+
IF('U3'!$A$4="1ª", 'U3'!Y15*'U3'!Y$4, 0)+
IF('U4'!$A$4="1ª", 'U4'!Y15*'U4'!Y$4, 0)+
IF('U5'!$A$4="1ª", 'U5'!Y15*'U5'!Y$4, 0)+
IF('U6'!$A$4="1ª", 'U6'!Y15*'U6'!Y$4, 0)+
IF('U7'!$A$4="1ª", 'U7'!Y15*'U7'!Y$4, 0)+
IF('U8'!$A$4="1ª", 'U8'!Y15*'U8'!Y$4, 0)+
IF('U9'!$A$4="1ª", 'U9'!Y15*'U9'!Y$4, 0)+
IF('U10'!$A$4="1ª", 'U10'!Y15*'U10'!Y$4, 0)+
IF('U11'!$A$4="1ª", 'U11'!Y15*'U11'!Y$4, 0)+
IF('U12'!$A$4="1ª", 'U12'!Y15*'U12'!Y$4, 0)+
IF('U13'!$A$4="1ª", 'U13'!Y15*'U13'!Y$4, 0)+
IF('U14'!$A$4="1ª", 'U14'!Y15*'U14'!Y$4, 0)+
IF('U15'!$A$4="1ª", 'U15'!Y15*'U15'!Y$4, 0)
)
      /$CB$12
   )
   /AZ$13,
"")</f>
        <v/>
      </c>
      <c r="BA29" s="122"/>
      <c r="BB29" s="121">
        <f t="shared" ca="1" si="27"/>
        <v>0</v>
      </c>
      <c r="BC29" s="105" t="str">
        <f>IF(BC$13&gt;0,
(
(
IF('U1'!$A$4="1ª", 'U1'!Z15*'U1'!Z$4, 0)+
IF('U2'!$A$4="1ª", 'U2'!Z15*'U2'!Z$4, 0)+
IF('U3'!$A$4="1ª", 'U3'!Z15*'U3'!Z$4, 0)+
IF('U4'!$A$4="1ª", 'U4'!Z15*'U4'!Z$4, 0)+
IF('U5'!$A$4="1ª", 'U5'!Z15*'U5'!Z$4, 0)+
IF('U6'!$A$4="1ª", 'U6'!Z15*'U6'!Z$4, 0)+
IF('U7'!$A$4="1ª", 'U7'!Z15*'U7'!Z$4, 0)+
IF('U8'!$A$4="1ª", 'U8'!Z15*'U8'!Z$4, 0)+
IF('U9'!$A$4="1ª", 'U9'!Z15*'U9'!Z$4, 0)+
IF('U10'!$A$4="1ª", 'U10'!Z15*'U10'!Z$4, 0)+
IF('U11'!$A$4="1ª", 'U11'!Z15*'U11'!Z$4, 0)+
IF('U12'!$A$4="1ª", 'U12'!Z15*'U12'!Z$4, 0)+
IF('U13'!$A$4="1ª", 'U13'!Z15*'U13'!Z$4, 0)+
IF('U14'!$A$4="1ª", 'U14'!Z15*'U14'!Z$4, 0)+
IF('U15'!$A$4="1ª", 'U15'!Z15*'U15'!Z$4, 0)
)
      /$CB$12
   )
   /BC$13,
"")</f>
        <v/>
      </c>
      <c r="BD29" s="122"/>
      <c r="BE29" s="105" t="str">
        <f>IF(BE$13&gt;0,
(
(
IF('U1'!$A$4="1ª", 'U1'!AA15*'U1'!AA$4, 0)+
IF('U2'!$A$4="1ª", 'U2'!AA15*'U2'!AA$4, 0)+
IF('U3'!$A$4="1ª", 'U3'!AA15*'U3'!AA$4, 0)+
IF('U4'!$A$4="1ª", 'U4'!AA15*'U4'!AA$4, 0)+
IF('U5'!$A$4="1ª", 'U5'!AA15*'U5'!AA$4, 0)+
IF('U6'!$A$4="1ª", 'U6'!AA15*'U6'!AA$4, 0)+
IF('U7'!$A$4="1ª", 'U7'!AA15*'U7'!AA$4, 0)+
IF('U8'!$A$4="1ª", 'U8'!AA15*'U8'!AA$4, 0)+
IF('U9'!$A$4="1ª", 'U9'!AA15*'U9'!AA$4, 0)+
IF('U10'!$A$4="1ª", 'U10'!AA15*'U10'!AA$4, 0)+
IF('U11'!$A$4="1ª", 'U11'!AA15*'U11'!AA$4, 0)+
IF('U12'!$A$4="1ª", 'U12'!AA15*'U12'!AA$4, 0)+
IF('U13'!$A$4="1ª", 'U13'!AA15*'U13'!AA$4, 0)+
IF('U14'!$A$4="1ª", 'U14'!AA15*'U14'!AA$4, 0)+
IF('U15'!$A$4="1ª", 'U15'!AA15*'U15'!AA$4, 0)
)
      /$CB$12
   )
   /BE$13,
"")</f>
        <v/>
      </c>
      <c r="BF29" s="122"/>
      <c r="BG29" s="105" t="str">
        <f>IF(BG$13&gt;0,
(
(
IF('U1'!$A$4="1ª", 'U1'!AB15*'U1'!AB$4, 0)+
IF('U2'!$A$4="1ª", 'U2'!AB15*'U2'!AB$4, 0)+
IF('U3'!$A$4="1ª", 'U3'!AB15*'U3'!AB$4, 0)+
IF('U4'!$A$4="1ª", 'U4'!AB15*'U4'!AB$4, 0)+
IF('U5'!$A$4="1ª", 'U5'!AB15*'U5'!AB$4, 0)+
IF('U6'!$A$4="1ª", 'U6'!AB15*'U6'!AB$4, 0)+
IF('U7'!$A$4="1ª", 'U7'!AB15*'U7'!AB$4, 0)+
IF('U8'!$A$4="1ª", 'U8'!AB15*'U8'!AB$4, 0)+
IF('U9'!$A$4="1ª", 'U9'!AB15*'U9'!AB$4, 0)+
IF('U10'!$A$4="1ª", 'U10'!AB15*'U10'!AB$4, 0)+
IF('U11'!$A$4="1ª", 'U11'!AB15*'U11'!AB$4, 0)+
IF('U12'!$A$4="1ª", 'U12'!AB15*'U12'!AB$4, 0)+
IF('U13'!$A$4="1ª", 'U13'!AB15*'U13'!AB$4, 0)+
IF('U14'!$A$4="1ª", 'U14'!AB15*'U14'!AB$4, 0)+
IF('U15'!$A$4="1ª", 'U15'!AB15*'U15'!AB$4, 0)
)
      /$CB$12
   )
   /BG$13,
"")</f>
        <v/>
      </c>
      <c r="BH29" s="122"/>
      <c r="BI29" s="105">
        <f ca="1">IF(BI$13&gt;0,
(
(
IF('U1'!$A$4="1ª", 'U1'!AC15*'U1'!AC$4, 0)+
IF('U2'!$A$4="1ª", 'U2'!AC15*'U2'!AC$4, 0)+
IF('U3'!$A$4="1ª", 'U3'!AC15*'U3'!AC$4, 0)+
IF('U4'!$A$4="1ª", 'U4'!AC15*'U4'!AC$4, 0)+
IF('U5'!$A$4="1ª", 'U5'!AC15*'U5'!AC$4, 0)+
IF('U6'!$A$4="1ª", 'U6'!AC15*'U6'!AC$4, 0)+
IF('U7'!$A$4="1ª", 'U7'!AC15*'U7'!AC$4, 0)+
IF('U8'!$A$4="1ª", 'U8'!AC15*'U8'!AC$4, 0)+
IF('U9'!$A$4="1ª", 'U9'!AC15*'U9'!AC$4, 0)+
IF('U10'!$A$4="1ª", 'U10'!AC15*'U10'!AC$4, 0)+
IF('U11'!$A$4="1ª", 'U11'!AC15*'U11'!AC$4, 0)+
IF('U12'!$A$4="1ª", 'U12'!AC15*'U12'!AC$4, 0)+
IF('U13'!$A$4="1ª", 'U13'!AC15*'U13'!AC$4, 0)+
IF('U14'!$A$4="1ª", 'U14'!AC15*'U14'!AC$4, 0)+
IF('U15'!$A$4="1ª", 'U15'!AC15*'U15'!AC$4, 0)
)
      /$CB$12
   )
   /BI$13,
"")</f>
        <v>0</v>
      </c>
      <c r="BJ29" s="122"/>
      <c r="BK29" s="105" t="str">
        <f>IF(BK$13&gt;0,
(
(
IF('U1'!$A$4="1ª", 'U1'!AD15*'U1'!AD$4, 0)+
IF('U2'!$A$4="1ª", 'U2'!AD15*'U2'!AD$4, 0)+
IF('U3'!$A$4="1ª", 'U3'!AD15*'U3'!AD$4, 0)+
IF('U4'!$A$4="1ª", 'U4'!AD15*'U4'!AD$4, 0)+
IF('U5'!$A$4="1ª", 'U5'!AD15*'U5'!AD$4, 0)+
IF('U6'!$A$4="1ª", 'U6'!AD15*'U6'!AD$4, 0)+
IF('U7'!$A$4="1ª", 'U7'!AD15*'U7'!AD$4, 0)+
IF('U8'!$A$4="1ª", 'U8'!AD15*'U8'!AD$4, 0)+
IF('U9'!$A$4="1ª", 'U9'!AD15*'U9'!AD$4, 0)+
IF('U10'!$A$4="1ª", 'U10'!AD15*'U10'!AD$4, 0)+
IF('U11'!$A$4="1ª", 'U11'!AD15*'U11'!AD$4, 0)+
IF('U12'!$A$4="1ª", 'U12'!AD15*'U12'!AD$4, 0)+
IF('U13'!$A$4="1ª", 'U13'!AD15*'U13'!AD$4, 0)+
IF('U14'!$A$4="1ª", 'U14'!AD15*'U14'!AD$4, 0)+
IF('U15'!$A$4="1ª", 'U15'!AD15*'U15'!AD$4, 0)
)
      /$CB$12
   )
   /BK$13,
"")</f>
        <v/>
      </c>
      <c r="BL29" s="122"/>
      <c r="BM29" s="105" t="str">
        <f>IF(BM$13&gt;0,
(
(
IF('U1'!$A$4="1ª", 'U1'!AE15*'U1'!AE$4, 0)+
IF('U2'!$A$4="1ª", 'U2'!AE15*'U2'!AE$4, 0)+
IF('U3'!$A$4="1ª", 'U3'!AE15*'U3'!AE$4, 0)+
IF('U4'!$A$4="1ª", 'U4'!AE15*'U4'!AE$4, 0)+
IF('U5'!$A$4="1ª", 'U5'!AE15*'U5'!AE$4, 0)+
IF('U6'!$A$4="1ª", 'U6'!AE15*'U6'!AE$4, 0)+
IF('U7'!$A$4="1ª", 'U7'!AE15*'U7'!AE$4, 0)+
IF('U8'!$A$4="1ª", 'U8'!AE15*'U8'!AE$4, 0)+
IF('U9'!$A$4="1ª", 'U9'!AE15*'U9'!AE$4, 0)+
IF('U10'!$A$4="1ª", 'U10'!AE15*'U10'!AE$4, 0)+
IF('U11'!$A$4="1ª", 'U11'!AE15*'U11'!AE$4, 0)+
IF('U12'!$A$4="1ª", 'U12'!AE15*'U12'!AE$4, 0)+
IF('U13'!$A$4="1ª", 'U13'!AE15*'U13'!AE$4, 0)+
IF('U14'!$A$4="1ª", 'U14'!AE15*'U14'!AE$4, 0)+
IF('U15'!$A$4="1ª", 'U15'!AE15*'U15'!AE$4, 0)
)
      /$CB$12
   )
   /BM$13,
"")</f>
        <v/>
      </c>
      <c r="BN29" s="122"/>
      <c r="BO29" s="121" t="str">
        <f t="shared" si="28"/>
        <v/>
      </c>
      <c r="BP29" s="105" t="str">
        <f>IF(BP$13&gt;0,
(
(
IF('U1'!$A$4="1ª", 'U1'!AF15*'U1'!AF$4, 0)+
IF('U2'!$A$4="1ª", 'U2'!AF15*'U2'!AF$4, 0)+
IF('U3'!$A$4="1ª", 'U3'!AF15*'U3'!AF$4, 0)+
IF('U4'!$A$4="1ª", 'U4'!AF15*'U4'!AF$4, 0)+
IF('U5'!$A$4="1ª", 'U5'!AF15*'U5'!AF$4, 0)+
IF('U6'!$A$4="1ª", 'U6'!AF15*'U6'!AF$4, 0)+
IF('U7'!$A$4="1ª", 'U7'!AF15*'U7'!AF$4, 0)+
IF('U8'!$A$4="1ª", 'U8'!AF15*'U8'!AF$4, 0)+
IF('U9'!$A$4="1ª", 'U9'!AF15*'U9'!AF$4, 0)+
IF('U10'!$A$4="1ª", 'U10'!AF15*'U10'!AF$4, 0)+
IF('U11'!$A$4="1ª", 'U11'!AF15*'U11'!AF$4, 0)+
IF('U12'!$A$4="1ª", 'U12'!AF15*'U12'!AF$4, 0)+
IF('U13'!$A$4="1ª", 'U13'!AF15*'U13'!AF$4, 0)+
IF('U14'!$A$4="1ª", 'U14'!AF15*'U14'!AF$4, 0)+
IF('U15'!$A$4="1ª", 'U15'!AF15*'U15'!AF$4, 0)
)
      /$CB$12
   )
   /BP$13,
"")</f>
        <v/>
      </c>
      <c r="BQ29" s="122"/>
      <c r="BR29" s="105" t="str">
        <f>IF(BR$13&gt;0,
(
(
IF('U1'!$A$4="1ª", 'U1'!AG15*'U1'!AG$4, 0)+
IF('U2'!$A$4="1ª", 'U2'!AG15*'U2'!AG$4, 0)+
IF('U3'!$A$4="1ª", 'U3'!AG15*'U3'!AG$4, 0)+
IF('U4'!$A$4="1ª", 'U4'!AG15*'U4'!AG$4, 0)+
IF('U5'!$A$4="1ª", 'U5'!AG15*'U5'!AG$4, 0)+
IF('U6'!$A$4="1ª", 'U6'!AG15*'U6'!AG$4, 0)+
IF('U7'!$A$4="1ª", 'U7'!AG15*'U7'!AG$4, 0)+
IF('U8'!$A$4="1ª", 'U8'!AG15*'U8'!AG$4, 0)+
IF('U9'!$A$4="1ª", 'U9'!AG15*'U9'!AG$4, 0)+
IF('U10'!$A$4="1ª", 'U10'!AG15*'U10'!AG$4, 0)+
IF('U11'!$A$4="1ª", 'U11'!AG15*'U11'!AG$4, 0)+
IF('U12'!$A$4="1ª", 'U12'!AG15*'U12'!AG$4, 0)+
IF('U13'!$A$4="1ª", 'U13'!AG15*'U13'!AG$4, 0)+
IF('U14'!$A$4="1ª", 'U14'!AG15*'U14'!AG$4, 0)+
IF('U15'!$A$4="1ª", 'U15'!AG15*'U15'!AG$4, 0)
)
      /$CB$12
   )
   /BR$13,
"")</f>
        <v/>
      </c>
      <c r="BS29" s="122"/>
      <c r="BT29" s="105" t="str">
        <f>IF(BT$13&gt;0,
(
(
IF('U1'!$A$4="1ª", 'U1'!AH15*'U1'!AH$4, 0)+
IF('U2'!$A$4="1ª", 'U2'!AH15*'U2'!AH$4, 0)+
IF('U3'!$A$4="1ª", 'U3'!AH15*'U3'!AH$4, 0)+
IF('U4'!$A$4="1ª", 'U4'!AH15*'U4'!AH$4, 0)+
IF('U5'!$A$4="1ª", 'U5'!AH15*'U5'!AH$4, 0)+
IF('U6'!$A$4="1ª", 'U6'!AH15*'U6'!AH$4, 0)+
IF('U7'!$A$4="1ª", 'U7'!AH15*'U7'!AH$4, 0)+
IF('U8'!$A$4="1ª", 'U8'!AH15*'U8'!AH$4, 0)+
IF('U9'!$A$4="1ª", 'U9'!AH15*'U9'!AH$4, 0)+
IF('U10'!$A$4="1ª", 'U10'!AH15*'U10'!AH$4, 0)+
IF('U11'!$A$4="1ª", 'U11'!AH15*'U11'!AH$4, 0)+
IF('U12'!$A$4="1ª", 'U12'!AH15*'U12'!AH$4, 0)+
IF('U13'!$A$4="1ª", 'U13'!AH15*'U13'!AH$4, 0)+
IF('U14'!$A$4="1ª", 'U14'!AH15*'U14'!AH$4, 0)+
IF('U15'!$A$4="1ª", 'U15'!AH15*'U15'!AH$4, 0)
)
      /$CB$12
   )
   /BT$13,
"")</f>
        <v/>
      </c>
      <c r="BU29" s="122"/>
      <c r="BV29" s="105" t="str">
        <f>IF(BT$13&gt;0,
(
(
IF('U1'!$A$4="1ª", 'U1'!AH15*'U1'!AH$4, 0)+
IF('U2'!$A$4="1ª", 'U2'!AH15*'U2'!AH$4, 0)+
IF('U3'!$A$4="1ª", 'U3'!AH15*'U3'!AH$4, 0)+
IF('U4'!$A$4="1ª", 'U4'!AH15*'U4'!AH$4, 0)+
IF('U5'!$A$4="1ª", 'U5'!AH15*'U5'!AH$4, 0)+
IF('U6'!$A$4="1ª", 'U6'!AH15*'U6'!AH$4, 0)+
IF('U7'!$A$4="1ª", 'U7'!AH15*'U7'!AH$4, 0)+
IF('U8'!$A$4="1ª", 'U8'!AH15*'U8'!AH$4, 0)+
IF('U9'!$A$4="1ª", 'U9'!AH15*'U9'!AH$4, 0)+
IF('U10'!$A$4="1ª", 'U10'!AH15*'U10'!AH$4, 0)+
IF('U11'!$A$4="1ª", 'U11'!AH15*'U11'!AH$4, 0)+
IF('U12'!$A$4="1ª", 'U12'!AH15*'U12'!AH$4, 0)+
IF('U13'!$A$4="1ª", 'U13'!AH15*'U13'!AH$4, 0)+
IF('U14'!$A$4="1ª", 'U14'!AH15*'U14'!AH$4, 0)+
IF('U15'!$A$4="1ª", 'U15'!AH15*'U15'!AH$4, 0)
)
      /$CB$12
   )
   /BT$13,
"")</f>
        <v/>
      </c>
      <c r="BW29" s="122"/>
      <c r="BX29" s="105" t="str">
        <f>IF(BV$13&gt;0,
(
(
IF('U1'!$A$4="1ª", 'U1'!AI15*'U1'!AI$4, 0)+
IF('U2'!$A$4="1ª", 'U2'!AI15*'U2'!AI$4, 0)+
IF('U3'!$A$4="1ª", 'U3'!AI15*'U3'!AI$4, 0)+
IF('U4'!$A$4="1ª", 'U4'!AI15*'U4'!AI$4, 0)+
IF('U5'!$A$4="1ª", 'U5'!AI15*'U5'!AI$4, 0)+
IF('U6'!$A$4="1ª", 'U6'!AI15*'U6'!AI$4, 0)+
IF('U7'!$A$4="1ª", 'U7'!AI15*'U7'!AI$4, 0)+
IF('U8'!$A$4="1ª", 'U8'!AI15*'U8'!AI$4, 0)+
IF('U9'!$A$4="1ª", 'U9'!AI15*'U9'!AI$4, 0)+
IF('U10'!$A$4="1ª", 'U10'!AI15*'U10'!AI$4, 0)+
IF('U11'!$A$4="1ª", 'U11'!AI15*'U11'!AI$4, 0)+
IF('U12'!$A$4="1ª", 'U12'!AI15*'U12'!AI$4, 0)+
IF('U13'!$A$4="1ª", 'U13'!AI15*'U13'!AI$4, 0)+
IF('U14'!$A$4="1ª", 'U14'!AI15*'U14'!AI$4, 0)+
IF('U15'!$A$4="1ª", 'U15'!AI15*'U15'!AI$4, 0)
)
      /$CB$12
   )
   /BV$13,
"")</f>
        <v/>
      </c>
      <c r="BY29" s="122"/>
      <c r="BZ29" s="105" t="str">
        <f>IF(BZ$13&gt;0,
(
(
IF('U1'!$A$4="1ª", 'U1'!AK15*'U1'!AK$4, 0)+
IF('U2'!$A$4="1ª", 'U2'!AK15*'U2'!AK$4, 0)+
IF('U3'!$A$4="1ª", 'U3'!AK15*'U3'!AK$4, 0)+
IF('U4'!$A$4="1ª", 'U4'!AK15*'U4'!AK$4, 0)+
IF('U5'!$A$4="1ª", 'U5'!AK15*'U5'!AK$4, 0)+
IF('U6'!$A$4="1ª", 'U6'!AK15*'U6'!AK$4, 0)+
IF('U7'!$A$4="1ª", 'U7'!AK15*'U7'!AK$4, 0)+
IF('U8'!$A$4="1ª", 'U8'!AK15*'U8'!AK$4, 0)+
IF('U9'!$A$4="1ª", 'U9'!AK15*'U9'!AK$4, 0)+
IF('U10'!$A$4="1ª", 'U10'!AK15*'U10'!AK$4, 0)+
IF('U11'!$A$4="1ª", 'U11'!AK15*'U11'!AK$4, 0)+
IF('U12'!$A$4="1ª", 'U12'!AK15*'U12'!AK$4, 0)+
IF('U13'!$A$4="1ª", 'U13'!AK15*'U13'!AK$4, 0)+
IF('U14'!$A$4="1ª", 'U14'!AK15*'U14'!AK$4, 0)+
IF('U15'!$A$4="1ª", 'U15'!AK15*'U15'!AK$4, 0)
)
      /$CB$12
   )
   /BZ$13,
"")</f>
        <v/>
      </c>
      <c r="CA29" s="122"/>
      <c r="CB29" s="136">
        <f t="shared" ca="1" si="22"/>
        <v>0</v>
      </c>
      <c r="CC29">
        <f t="shared" ca="1" si="29"/>
        <v>0</v>
      </c>
    </row>
    <row r="30" spans="1:81" ht="18" x14ac:dyDescent="0.25">
      <c r="A30" s="65" t="str">
        <v>Alonso Serrano, Marcos</v>
      </c>
      <c r="B30" s="121">
        <f t="shared" ca="1" si="23"/>
        <v>0</v>
      </c>
      <c r="C30" s="105">
        <f ca="1">IF(C$13&gt;0,
   (
      (
         IF('U1'!$A$4="1ª", 'U1'!B16*'U1'!B$4, 0) +
         IF('U2'!$A$4="1ª", 'U2'!B16*'U2'!B$4, 0) +
         IF('U3'!$A$4="1ª", 'U3'!B16*'U3'!B$4, 0) +
         IF('U4'!$A$4="1ª", 'U4'!B16*'U4'!B$4, 0) +
         IF('U5'!$A$4="1ª", 'U5'!B16*'U5'!B$4, 0) +
         IF('U6'!$A$4="1ª", 'U6'!B16*'U6'!B$4, 0) +
         IF('U7'!$A$4="1ª", 'U7'!B16*'U7'!B$4, 0) +
         IF('U8'!$A$4="1ª", 'U8'!B16*'U8'!B$4, 0) +
         IF('U9'!$A$4="1ª", 'U9'!B16*'U9'!B$4, 0) +
         IF('U10'!$A$4="1ª", 'U10'!B16*'U10'!B$4, 0) +
         IF('U11'!$A$4="1ª", 'U11'!B16*'U11'!B$4, 0) +
         IF('U12'!$A$4="1ª", 'U12'!B16*'U12'!B$4, 0) +
         IF('U13'!$A$4="1ª", 'U13'!B16*'U13'!B$4, 0) +
         IF('U14'!$A$4="1ª", 'U14'!B16*'U14'!B$4, 0) +
         IF('U15'!$A$4="1ª", 'U15'!B16*'U15'!B$4, 0)
      )
      /$CB$12
   )
   /C$13,
"")</f>
        <v>0</v>
      </c>
      <c r="D30" s="122"/>
      <c r="E30" s="105">
        <f ca="1">IF(E$13&gt;0,
   (
      (
         IF('U1'!$A$4="1ª", 'U1'!C16*'U1'!C$4, 0) +
         IF('U2'!$A$4="1ª", 'U2'!C16*'U2'!C$4, 0) +
         IF('U3'!$A$4="1ª", 'U3'!C16*'U3'!C$4, 0) +
         IF('U4'!$A$4="1ª", 'U4'!C16*'U4'!C$4, 0) +
         IF('U5'!$A$4="1ª", 'U5'!C16*'U5'!C$4, 0) +
         IF('U6'!$A$4="1ª", 'U6'!C16*'U6'!C$4, 0) +
         IF('U7'!$A$4="1ª", 'U7'!C16*'U7'!C$4, 0) +
         IF('U8'!$A$4="1ª", 'U8'!C16*'U8'!C$4, 0) +
         IF('U9'!$A$4="1ª", 'U9'!C16*'U9'!C$4, 0) +
         IF('U10'!$A$4="1ª", 'U10'!C16*'U10'!C$4, 0) +
         IF('U11'!$A$4="1ª", 'U11'!C16*'U11'!C$4, 0) +
         IF('U12'!$A$4="1ª", 'U12'!C16*'U12'!C$4, 0) +
         IF('U13'!$A$4="1ª", 'U13'!C16*'U13'!C$4, 0) +
         IF('U14'!$A$4="1ª", 'U14'!C16*'U14'!C$4, 0) +
         IF('U15'!$A$4="1ª", 'U15'!C16*'U15'!C$4, 0)
      )
      /$CB$12
   )
   /E$13,
"")</f>
        <v>0</v>
      </c>
      <c r="F30" s="122"/>
      <c r="G30" s="105">
        <f ca="1">IF(G$13&gt;0,
   (
      (
         IF('U1'!$A$4="1ª", 'U1'!D16*'U1'!D$4, 0) +
         IF('U2'!$A$4="1ª", 'U2'!D16*'U2'!D$4, 0) +
         IF('U3'!$A$4="1ª", 'U3'!D16*'U3'!D$4, 0) +
         IF('U4'!$A$4="1ª", 'U4'!D16*'U4'!D$4, 0) +
         IF('U5'!$A$4="1ª", 'U5'!D16*'U5'!D$4, 0) +
         IF('U6'!$A$4="1ª", 'U6'!D16*'U6'!D$4, 0) +
         IF('U7'!$A$4="1ª", 'U7'!D16*'U7'!D$4, 0) +
         IF('U8'!$A$4="1ª", 'U8'!D16*'U8'!D$4, 0) +
         IF('U9'!$A$4="1ª", 'U9'!D16*'U9'!D$4, 0) +
         IF('U10'!$A$4="1ª", 'U10'!D16*'U10'!D$4, 0) +
         IF('U11'!$A$4="1ª", 'U11'!D16*'U11'!D$4, 0) +
         IF('U12'!$A$4="1ª", 'U12'!D16*'U12'!D$4, 0) +
         IF('U13'!$A$4="1ª", 'U13'!D16*'U13'!D$4, 0) +
         IF('U14'!$A$4="1ª", 'U14'!D16*'U14'!D$4, 0) +
         IF('U15'!$A$4="1ª", 'U15'!D16*'U15'!D$4, 0)
      )
      /$CB$12
   )
   /G$13,
"")</f>
        <v>0</v>
      </c>
      <c r="H30" s="122"/>
      <c r="I30" s="105">
        <f ca="1">IF(I$13&gt;0,
   (
      (
         IF('U1'!$A$4="1ª", 'U1'!E16*'U1'!E$4, 0) +
         IF('U2'!$A$4="1ª", 'U2'!E16*'U2'!E$4, 0) +
         IF('U3'!$A$4="1ª", 'U3'!E16*'U3'!E$4, 0) +
         IF('U4'!$A$4="1ª", 'U4'!E16*'U4'!E$4, 0) +
         IF('U5'!$A$4="1ª", 'U5'!E16*'U5'!E$4, 0) +
         IF('U6'!$A$4="1ª", 'U6'!E16*'U6'!E$4, 0) +
         IF('U7'!$A$4="1ª", 'U7'!E16*'U7'!E$4, 0) +
         IF('U8'!$A$4="1ª", 'U8'!E16*'U8'!E$4, 0) +
         IF('U9'!$A$4="1ª", 'U9'!E16*'U9'!E$4, 0) +
         IF('U10'!$A$4="1ª", 'U10'!E16*'U10'!E$4, 0) +
         IF('U11'!$A$4="1ª", 'U11'!E16*'U11'!E$4, 0) +
         IF('U12'!$A$4="1ª", 'U12'!E16*'U12'!E$4, 0) +
         IF('U13'!$A$4="1ª", 'U13'!E16*'U13'!E$4, 0) +
         IF('U14'!$A$4="1ª", 'U14'!E16*'U14'!E$4, 0) +
         IF('U15'!$A$4="1ª", 'U15'!E16*'U15'!E$4, 0)
      )
      /$CB$12
   )
   /I$13,
"")</f>
        <v>0</v>
      </c>
      <c r="J30" s="122"/>
      <c r="K30" s="105">
        <f ca="1">IF(K$13&gt;0,
   (
      (
         IF('U1'!$A$4="1ª", 'U1'!F16*'U1'!F$4, 0) +
         IF('U2'!$A$4="1ª", 'U2'!F16*'U2'!F$4, 0) +
         IF('U3'!$A$4="1ª", 'U3'!F16*'U3'!F$4, 0) +
         IF('U4'!$A$4="1ª", 'U4'!F16*'U4'!F$4, 0) +
         IF('U5'!$A$4="1ª", 'U5'!F16*'U5'!F$4, 0) +
         IF('U6'!$A$4="1ª", 'U6'!F16*'U6'!F$4, 0) +
         IF('U7'!$A$4="1ª", 'U7'!F16*'U7'!F$4, 0) +
         IF('U8'!$A$4="1ª", 'U8'!F16*'U8'!F$4, 0) +
         IF('U9'!$A$4="1ª", 'U9'!F16*'U9'!F$4, 0) +
         IF('U10'!$A$4="1ª", 'U10'!F16*'U10'!F$4, 0) +
         IF('U11'!$A$4="1ª", 'U11'!F16*'U11'!F$4, 0) +
         IF('U12'!$A$4="1ª", 'U12'!F16*'U12'!F$4, 0) +
         IF('U13'!$A$4="1ª", 'U13'!F16*'U13'!F$4, 0) +
         IF('U14'!$A$4="1ª", 'U14'!F16*'U14'!F$4, 0) +
         IF('U15'!$A$4="1ª", 'U15'!F16*'U15'!F$4, 0)
      )
      /$CB$12
   )
   /K$13,
"")</f>
        <v>0</v>
      </c>
      <c r="L30" s="122"/>
      <c r="M30" s="105" t="str">
        <f>IF(M$13&gt;0,
   (
      (
         IF('U1'!$A$4="1ª", 'U1'!G16*'U1'!G$4, 0) +
         IF('U2'!$A$4="1ª", 'U2'!G16*'U2'!G$4, 0) +
         IF('U3'!$A$4="1ª", 'U3'!G16*'U3'!G$4, 0) +
         IF('U4'!$A$4="1ª", 'U4'!G16*'U4'!G$4, 0) +
         IF('U5'!$A$4="1ª", 'U5'!G16*'U5'!G$4, 0) +
         IF('U6'!$A$4="1ª", 'U6'!G16*'U6'!G$4, 0) +
         IF('U7'!$A$4="1ª", 'U7'!G16*'U7'!G$4, 0) +
         IF('U8'!$A$4="1ª", 'U8'!G16*'U8'!G$4, 0) +
         IF('U9'!$A$4="1ª", 'U9'!G16*'U9'!G$4, 0) +
         IF('U10'!$A$4="1ª", 'U10'!G16*'U10'!G$4, 0) +
         IF('U11'!$A$4="1ª", 'U11'!G16*'U11'!G$4, 0) +
         IF('U12'!$A$4="1ª", 'U12'!G16*'U12'!G$4, 0) +
         IF('U13'!$A$4="1ª", 'U13'!G16*'U13'!G$4, 0) +
         IF('U14'!$A$4="1ª", 'U14'!G16*'U14'!G$4, 0) +
         IF('U15'!$A$4="1ª", 'U15'!G16*'U15'!G$4, 0)
      )
      /$CB$12
   )
   /M$13,
"")</f>
        <v/>
      </c>
      <c r="N30" s="122"/>
      <c r="O30" s="121">
        <f t="shared" ca="1" si="24"/>
        <v>0</v>
      </c>
      <c r="P30" s="105">
        <f ca="1">IF(P$13&gt;0,
   (
      (
         IF('U1'!$A$4="1ª", 'U1'!H16*'U1'!H$4, 0) +
         IF('U2'!$A$4="1ª", 'U2'!H16*'U2'!H$4, 0) +
         IF('U3'!$A$4="1ª", 'U3'!H16*'U3'!H$4, 0) +
         IF('U4'!$A$4="1ª", 'U4'!H16*'U4'!H$4, 0) +
         IF('U5'!$A$4="1ª", 'U5'!H16*'U5'!H$4, 0) +
         IF('U6'!$A$4="1ª", 'U6'!H16*'U6'!H$4, 0) +
         IF('U7'!$A$4="1ª", 'U7'!H16*'U7'!H$4, 0) +
         IF('U8'!$A$4="1ª", 'U8'!H16*'U8'!H$4, 0) +
         IF('U9'!$A$4="1ª", 'U9'!H16*'U9'!H$4, 0) +
         IF('U10'!$A$4="1ª", 'U10'!H16*'U10'!H$4, 0) +
         IF('U11'!$A$4="1ª", 'U11'!H16*'U11'!H$4, 0) +
         IF('U12'!$A$4="1ª", 'U12'!H16*'U12'!H$4, 0) +
         IF('U13'!$A$4="1ª", 'U13'!H16*'U13'!H$4, 0) +
         IF('U14'!$A$4="1ª", 'U14'!H16*'U14'!H$4, 0) +
         IF('U15'!$A$4="1ª", 'U15'!H16*'U15'!H$4, 0)
      )
      /$CB$12
   )
   /P$13,
"")</f>
        <v>0</v>
      </c>
      <c r="Q30" s="122"/>
      <c r="R30" s="105">
        <f ca="1">IF(R$13&gt;0,
   (
      (
         IF('U1'!$A$4="1ª", 'U1'!I16*'U1'!I$4, 0) +
         IF('U2'!$A$4="1ª", 'U2'!I16*'U2'!I$4, 0) +
         IF('U3'!$A$4="1ª", 'U3'!I16*'U3'!I$4, 0) +
         IF('U4'!$A$4="1ª", 'U4'!I16*'U4'!I$4, 0) +
         IF('U5'!$A$4="1ª", 'U5'!I16*'U5'!I$4, 0) +
         IF('U6'!$A$4="1ª", 'U6'!I16*'U6'!I$4, 0) +
         IF('U7'!$A$4="1ª", 'U7'!I16*'U7'!I$4, 0) +
         IF('U8'!$A$4="1ª", 'U8'!I16*'U8'!I$4, 0) +
         IF('U9'!$A$4="1ª", 'U9'!I16*'U9'!I$4, 0) +
         IF('U10'!$A$4="1ª", 'U10'!I16*'U10'!I$4, 0) +
         IF('U11'!$A$4="1ª", 'U11'!I16*'U11'!I$4, 0) +
         IF('U12'!$A$4="1ª", 'U12'!I16*'U12'!I$4, 0) +
         IF('U13'!$A$4="1ª", 'U13'!I16*'U13'!I$4, 0) +
         IF('U14'!$A$4="1ª", 'U14'!I16*'U14'!I$4, 0) +
         IF('U15'!$A$4="1ª", 'U15'!I16*'U15'!I$4, 0)
      )
      /$CB$12
   )
   /R$13,
"")</f>
        <v>0</v>
      </c>
      <c r="S30" s="122"/>
      <c r="T30" s="105">
        <f ca="1">IF(T$13&gt;0,
(
(
IF('U1'!$A$4="1ª", 'U1'!J16*'U1'!J$4, 0) +
IF('U2'!$A$4="1ª", 'U2'!J16*'U2'!J$4, 0) +
IF('U3'!$A$4="1ª", 'U3'!J16*'U3'!J$4, 0) +
IF('U4'!$A$4="1ª", 'U4'!J16*'U4'!J$4, 0) +
IF('U5'!$A$4="1ª", 'U5'!J16*'U5'!J$4, 0) +
IF('U6'!$A$4="1ª", 'U6'!J16*'U6'!J$4, 0) +
IF('U7'!$A$4="1ª", 'U7'!J16*'U7'!J$4, 0) +
IF('U8'!$A$4="1ª", 'U8'!J16*'U8'!J$4, 0) +
IF('U9'!$A$4="1ª", 'U9'!J16*'U9'!J$4, 0) +
IF('U10'!$A$4="1ª", 'U10'!J16*'U10'!J$4, 0) +
IF('U11'!$A$4="1ª", 'U11'!J16*'U11'!J$4, 0) +
IF('U12'!$A$4="1ª", 'U12'!J16*'U12'!J$4, 0) +
IF('U13'!$A$4="1ª", 'U13'!J16*'U13'!J$4, 0) +
IF('U14'!$A$4="1ª", 'U14'!J16*'U14'!J$4, 0) +
IF('U15'!$A$4="1ª", 'U15'!J16*'U15'!J$4, 0)
)
      /$CB$12
   )
   /T$13,
"")</f>
        <v>0</v>
      </c>
      <c r="U30" s="122"/>
      <c r="V30" s="105">
        <f ca="1">IF(V$13&gt;0,
(
(
IF('U1'!$A$4="1ª", 'U1'!K16*'U1'!K$4, 0) +
IF('U2'!$A$4="1ª", 'U2'!K16*'U2'!K$4, 0) +
IF('U3'!$A$4="1ª", 'U3'!K16*'U3'!K$4, 0) +
IF('U4'!$A$4="1ª", 'U4'!K16*'U4'!K$4, 0) +
IF('U5'!$A$4="1ª", 'U5'!K16*'U5'!K$4, 0) +
IF('U6'!$A$4="1ª", 'U6'!K16*'U6'!K$4, 0) +
IF('U7'!$A$4="1ª", 'U7'!K16*'U7'!K$4, 0) +
IF('U8'!$A$4="1ª", 'U8'!K16*'U8'!K$4, 0) +
IF('U9'!$A$4="1ª", 'U9'!K16*'U9'!K$4, 0) +
IF('U10'!$A$4="1ª", 'U10'!K16*'U10'!K$4, 0) +
IF('U11'!$A$4="1ª", 'U11'!K16*'U11'!K$4, 0) +
IF('U12'!$A$4="1ª", 'U12'!K16*'U12'!K$4, 0) +
IF('U13'!$A$4="1ª", 'U13'!K16*'U13'!K$4, 0) +
IF('U14'!$A$4="1ª", 'U14'!K16*'U14'!K$4, 0) +
IF('U15'!$A$4="1ª", 'U15'!K16*'U15'!K$4, 0)
)
      /$CB$12
   )
   /V$13,
"")</f>
        <v>0</v>
      </c>
      <c r="W30" s="122"/>
      <c r="X30" s="105" t="str">
        <f>IF(X$13&gt;0,
(
(
IF('U1'!$A$4="1ª", 'U1'!L16*'U1'!L$4, 0) +
IF('U2'!$A$4="1ª", 'U2'!L16*'U2'!L$4, 0) +
IF('U3'!$A$4="1ª", 'U3'!L16*'U3'!L$4, 0) +
IF('U4'!$A$4="1ª", 'U4'!L16*'U4'!L$4, 0) +
IF('U5'!$A$4="1ª", 'U5'!L16*'U5'!L$4, 0) +
IF('U6'!$A$4="1ª", 'U6'!L16*'U6'!L$4, 0) +
IF('U7'!$A$4="1ª", 'U7'!L16*'U7'!L$4, 0) +
IF('U8'!$A$4="1ª", 'U8'!L16*'U8'!L$4, 0) +
IF('U9'!$A$4="1ª", 'U9'!L16*'U9'!L$4, 0) +
IF('U10'!$A$4="1ª", 'U10'!L16*'U10'!L$4, 0) +
IF('U11'!$A$4="1ª", 'U11'!L16*'U11'!L$4, 0) +
IF('U12'!$A$4="1ª", 'U12'!L16*'U12'!L$4, 0) +
IF('U13'!$A$4="1ª", 'U13'!L16*'U13'!L$4, 0) +
IF('U14'!$A$4="1ª", 'U14'!L16*'U14'!L$4, 0) +
IF('U15'!$A$4="1ª", 'U15'!L16*'U15'!L$4, 0)
)
      /$CB$12
   )
   /X$13,
"")</f>
        <v/>
      </c>
      <c r="Y30" s="122"/>
      <c r="Z30" s="105" t="str">
        <f>IF(Z$13&gt;0,
(
(
IF('U1'!$A$4="1ª", 'U1'!M16*'U1'!M$4, 0) +
IF('U2'!$A$4="1ª", 'U2'!M16*'U2'!M$4, 0) +
IF('U3'!$A$4="1ª", 'U3'!M16*'U3'!M$4, 0) +
IF('U4'!$A$4="1ª", 'U4'!M16*'U4'!M$4, 0) +
IF('U5'!$A$4="1ª", 'U5'!M16*'U5'!M$4, 0) +
IF('U6'!$A$4="1ª", 'U6'!M16*'U6'!M$4, 0) +
IF('U7'!$A$4="1ª", 'U7'!M16*'U7'!M$4, 0) +
IF('U8'!$A$4="1ª", 'U8'!M16*'U8'!M$4, 0) +
IF('U9'!$A$4="1ª", 'U9'!M16*'U9'!M$4, 0) +
IF('U10'!$A$4="1ª", 'U10'!M16*'U10'!M$4, 0) +
IF('U11'!$A$4="1ª", 'U11'!M16*'U11'!M$4, 0) +
IF('U12'!$A$4="1ª", 'U12'!M16*'U12'!M$4, 0) +
IF('U13'!$A$4="1ª", 'U13'!M16*'U13'!M$4, 0) +
IF('U14'!$A$4="1ª", 'U14'!M16*'U14'!M$4, 0) +
IF('U15'!$A$4="1ª", 'U15'!M16*'U15'!M$4, 0)
)
      /$CB$12
   )
   /Z$13,
"")</f>
        <v/>
      </c>
      <c r="AA30" s="122"/>
      <c r="AB30" s="121">
        <f t="shared" ca="1" si="25"/>
        <v>0</v>
      </c>
      <c r="AC30" s="105" t="str">
        <f>IF(AC$13&gt;0,
(
(
IF('U1'!$A$4="1ª", 'U1'!N16*'U1'!N$4, 0) +
IF('U2'!$A$4="1ª", 'U2'!N16*'U2'!N$4, 0) +
IF('U3'!$A$4="1ª", 'U3'!N16*'U3'!N$4, 0) +
IF('U4'!$A$4="1ª", 'U4'!N16*'U4'!N$4, 0) +
IF('U5'!$A$4="1ª", 'U5'!N16*'U5'!N$4, 0) +
IF('U6'!$A$4="1ª", 'U6'!N16*'U6'!N$4, 0) +
IF('U7'!$A$4="1ª", 'U7'!N16*'U7'!N$4, 0) +
IF('U8'!$A$4="1ª", 'U8'!N16*'U8'!N$4, 0) +
IF('U9'!$A$4="1ª", 'U9'!N16*'U9'!N$4, 0) +
IF('U10'!$A$4="1ª", 'U10'!N16*'U10'!N$4, 0) +
IF('U11'!$A$4="1ª", 'U11'!N16*'U11'!N$4, 0) +
IF('U12'!$A$4="1ª", 'U12'!N16*'U12'!N$4, 0) +
IF('U13'!$A$4="1ª", 'U13'!N16*'U13'!N$4, 0) +
IF('U14'!$A$4="1ª", 'U14'!N16*'U14'!N$4, 0) +
IF('U15'!$A$4="1ª", 'U15'!N16*'U15'!N$4, 0)
)
      /$CB$12
   )
   /AC$13,
"")</f>
        <v/>
      </c>
      <c r="AD30" s="122"/>
      <c r="AE30" s="105" t="str">
        <f>IF(AE$13&gt;0,
(
(
IF('U1'!$A$4="1ª", 'U1'!O16*'U1'!O$4, 0)+
IF('U2'!$A$4="1ª", 'U2'!O16*'U2'!O$4, 0)+
IF('U3'!$A$4="1ª", 'U3'!O16*'U3'!O$4, 0)+
IF('U4'!$A$4="1ª", 'U4'!O16*'U4'!O$4, 0)+
IF('U5'!$A$4="1ª", 'U5'!O16*'U5'!O$4, 0)+
IF('U6'!$A$4="1ª", 'U6'!O16*'U6'!O$4, 0)+
IF('U7'!$A$4="1ª", 'U7'!O16*'U7'!O$4, 0)+
IF('U8'!$A$4="1ª", 'U8'!O16*'U8'!O$4, 0)+
IF('U9'!$A$4="1ª", 'U9'!O16*'U9'!O$4, 0)+
IF('U10'!$A$4="1ª", 'U10'!O16*'U10'!O$4, 0)+
IF('U11'!$A$4="1ª", 'U11'!O16*'U11'!O$4, 0)+
IF('U12'!$A$4="1ª", 'U12'!O16*'U12'!O$4, 0)+
IF('U13'!$A$4="1ª", 'U13'!O16*'U13'!O$4, 0)+
IF('U14'!$A$4="1ª", 'U14'!O16*'U14'!O$4, 0)+
IF('U15'!$A$4="1ª", 'U15'!O16*'U15'!O$4, 0)
)
      /$CB$12
   )
   /AE$13,
"")</f>
        <v/>
      </c>
      <c r="AF30" s="122"/>
      <c r="AG30" s="105" t="str">
        <f>IF(AG$13&gt;0,
(
(
IF('U1'!$A$4="1ª", 'U1'!P16*'U1'!P$4, 0)+
IF('U2'!$A$4="1ª", 'U2'!P16*'U2'!P$4, 0)+
IF('U3'!$A$4="1ª", 'U3'!P16*'U3'!P$4, 0)+
IF('U4'!$A$4="1ª", 'U4'!P16*'U4'!P$4, 0)+
IF('U5'!$A$4="1ª", 'U5'!P16*'U5'!P$4, 0)+
IF('U6'!$A$4="1ª", 'U6'!P16*'U6'!P$4, 0)+
IF('U7'!$A$4="1ª", 'U7'!P16*'U7'!P$4, 0)+
IF('U8'!$A$4="1ª", 'U8'!P16*'U8'!P$4, 0)+
IF('U9'!$A$4="1ª", 'U9'!P16*'U9'!P$4, 0)+
IF('U10'!$A$4="1ª", 'U10'!P16*'U10'!P$4, 0)+
IF('U11'!$A$4="1ª", 'U11'!P16*'U11'!P$4, 0)+
IF('U12'!$A$4="1ª", 'U12'!P16*'U12'!P$4, 0)+
IF('U13'!$A$4="1ª", 'U13'!P16*'U13'!P$4, 0)+
IF('U14'!$A$4="1ª", 'U14'!P16*'U14'!P$4, 0)+
IF('U15'!$A$4="1ª", 'U15'!P16*'U15'!P$4, 0)
)
      /$CB$12
   )
   /AG$13,
"")</f>
        <v/>
      </c>
      <c r="AH30" s="122"/>
      <c r="AI30" s="105">
        <f ca="1">IF(AI$13&gt;0,
(
(
IF('U1'!$A$4="1ª", 'U1'!Q16*'U1'!Q$4, 0)+
IF('U2'!$A$4="1ª", 'U2'!Q16*'U2'!Q$4, 0)+
IF('U3'!$A$4="1ª", 'U3'!Q16*'U3'!Q$4, 0)+
IF('U4'!$A$4="1ª", 'U4'!Q16*'U4'!Q$4, 0)+
IF('U5'!$A$4="1ª", 'U5'!Q16*'U5'!Q$4, 0)+
IF('U6'!$A$4="1ª", 'U6'!Q16*'U6'!Q$4, 0)+
IF('U7'!$A$4="1ª", 'U7'!Q16*'U7'!Q$4, 0)+
IF('U8'!$A$4="1ª", 'U8'!Q16*'U8'!Q$4, 0)+
IF('U9'!$A$4="1ª", 'U9'!Q16*'U9'!Q$4, 0)+
IF('U10'!$A$4="1ª", 'U10'!Q16*'U10'!Q$4, 0)+
IF('U11'!$A$4="1ª", 'U11'!Q16*'U11'!Q$4, 0)+
IF('U12'!$A$4="1ª", 'U12'!Q16*'U12'!Q$4, 0)+
IF('U13'!$A$4="1ª", 'U13'!Q16*'U13'!Q$4, 0)+
IF('U14'!$A$4="1ª", 'U14'!Q16*'U14'!Q$4, 0)+
IF('U15'!$A$4="1ª", 'U15'!Q16*'U15'!Q$4, 0)
)
      /$CB$12
   )
   /AI$13,
"")</f>
        <v>0</v>
      </c>
      <c r="AJ30" s="122"/>
      <c r="AK30" s="105">
        <f ca="1">IF(AK$13&gt;0,
(
(
IF('U1'!$A$4="1ª", 'U1'!R16*'U1'!R$4, 0)+
IF('U2'!$A$4="1ª", 'U2'!R16*'U2'!R$4, 0)+
IF('U3'!$A$4="1ª", 'U3'!R16*'U3'!R$4, 0)+
IF('U4'!$A$4="1ª", 'U4'!R16*'U4'!R$4, 0)+
IF('U5'!$A$4="1ª", 'U5'!R16*'U5'!R$4, 0)+
IF('U6'!$A$4="1ª", 'U6'!R16*'U6'!R$4, 0)+
IF('U7'!$A$4="1ª", 'U7'!R16*'U7'!R$4, 0)+
IF('U8'!$A$4="1ª", 'U8'!R16*'U8'!R$4, 0)+
IF('U9'!$A$4="1ª", 'U9'!R16*'U9'!R$4, 0)+
IF('U10'!$A$4="1ª", 'U10'!R16*'U10'!R$4, 0)+
IF('U11'!$A$4="1ª", 'U11'!R16*'U11'!R$4, 0)+
IF('U12'!$A$4="1ª", 'U12'!R16*'U12'!R$4, 0)+
IF('U13'!$A$4="1ª", 'U13'!R16*'U13'!R$4, 0)+
IF('U14'!$A$4="1ª", 'U14'!R16*'U14'!R$4, 0)+
IF('U15'!$A$4="1ª", 'U15'!R16*'U15'!R$4, 0)
)
      /$CB$12
   )
   /AK$13,
"")</f>
        <v>0</v>
      </c>
      <c r="AL30" s="122"/>
      <c r="AM30" s="105" t="str">
        <f>IF(AM$13&gt;0,
(
(
IF('U1'!$A$4="1ª", 'U1'!S16*'U1'!S$4, 0)+
IF('U2'!$A$4="1ª", 'U2'!S16*'U2'!S$4, 0)+
IF('U3'!$A$4="1ª", 'U3'!S16*'U3'!S$4, 0)+
IF('U4'!$A$4="1ª", 'U4'!S16*'U4'!S$4, 0)+
IF('U5'!$A$4="1ª", 'U5'!S16*'U5'!S$4, 0)+
IF('U6'!$A$4="1ª", 'U6'!S16*'U6'!S$4, 0)+
IF('U7'!$A$4="1ª", 'U7'!S16*'U7'!S$4, 0)+
IF('U8'!$A$4="1ª", 'U8'!S16*'U8'!S$4, 0)+
IF('U9'!$A$4="1ª", 'U9'!S16*'U9'!S$4, 0)+
IF('U10'!$A$4="1ª", 'U10'!S16*'U10'!S$4, 0)+
IF('U11'!$A$4="1ª", 'U11'!S16*'U11'!S$4, 0)+
IF('U12'!$A$4="1ª", 'U12'!S16*'U12'!S$4, 0)+
IF('U13'!$A$4="1ª", 'U13'!S16*'U13'!S$4, 0)+
IF('U14'!$A$4="1ª", 'U14'!S16*'U14'!S$4, 0)+
IF('U15'!$A$4="1ª", 'U15'!S16*'U15'!S$4, 0)
)
      /$CB$12
   )
   /AM$13,
"")</f>
        <v/>
      </c>
      <c r="AN30" s="122"/>
      <c r="AO30" s="121">
        <f t="shared" ca="1" si="26"/>
        <v>0</v>
      </c>
      <c r="AP30" s="105">
        <f ca="1">IF(AP$13&gt;0,
   (
      (
         IF('U1'!$A$4="1ª", 'U1'!T16*'U1'!T$4, 0) +
         IF('U2'!$A$4="1ª", 'U2'!T16*'U2'!T$4, 0) +
         IF('U3'!$A$4="1ª", 'U3'!T16*'U3'!T$4, 0) +
         IF('U4'!$A$4="1ª", 'U4'!T16*'U4'!T$4, 0) +
         IF('U5'!$A$4="1ª", 'U5'!T16*'U5'!T$4, 0) +
         IF('U6'!$A$4="1ª", 'U6'!T16*'U6'!T$4, 0) +
         IF('U7'!$A$4="1ª", 'U7'!T16*'U7'!T$4, 0) +
         IF('U8'!$A$4="1ª", 'U8'!T16*'U8'!T$4, 0) +
         IF('U9'!$A$4="1ª", 'U9'!T16*'U9'!T$4, 0) +
         IF('U10'!$A$4="1ª", 'U10'!T16*'U10'!T$4, 0) +
         IF('U11'!$A$4="1ª", 'U11'!T16*'U11'!T$4, 0) +
         IF('U12'!$A$4="1ª", 'U12'!T16*'U12'!T$4, 0) +
         IF('U13'!$A$4="1ª", 'U13'!T16*'U13'!T$4, 0) +
         IF('U14'!$A$4="1ª", 'U14'!T16*'U14'!T$4, 0) +
         IF('U15'!$A$4="1ª", 'U15'!T16*'U15'!T$4, 0)
      )
      /$CB$12
   ) / AP$13,
"")</f>
        <v>0</v>
      </c>
      <c r="AQ30" s="122"/>
      <c r="AR30" s="105">
        <f ca="1">IF(AR$13&gt;0,
(
(
IF('U1'!$A$4="1ª", 'U1'!U16*'U1'!U$4, 0)+
IF('U2'!$A$4="1ª", 'U2'!U16*'U2'!U$4, 0)+
IF('U3'!$A$4="1ª", 'U3'!U16*'U3'!U$4, 0)+
IF('U4'!$A$4="1ª", 'U4'!U16*'U4'!U$4, 0)+
IF('U5'!$A$4="1ª", 'U5'!U16*'U5'!U$4, 0)+
IF('U6'!$A$4="1ª", 'U6'!U16*'U6'!U$4, 0)+
IF('U7'!$A$4="1ª", 'U7'!U16*'U7'!U$4, 0)+
IF('U8'!$A$4="1ª", 'U8'!U16*'U8'!U$4, 0)+
IF('U9'!$A$4="1ª", 'U9'!U16*'U9'!U$4, 0)+
IF('U10'!$A$4="1ª", 'U10'!U16*'U10'!U$4, 0)+
IF('U11'!$A$4="1ª", 'U11'!U16*'U11'!U$4, 0)+
IF('U12'!$A$4="1ª", 'U12'!U16*'U12'!U$4, 0)+
IF('U13'!$A$4="1ª", 'U13'!U16*'U13'!U$4, 0)+
IF('U14'!$A$4="1ª", 'U14'!U16*'U14'!U$4, 0)+
IF('U15'!$A$4="1ª", 'U15'!U16*'U15'!U$4, 0)
)
      /$CB$12
   )
   /AR$13,
"")</f>
        <v>0</v>
      </c>
      <c r="AS30" s="122"/>
      <c r="AT30" s="105" t="str">
        <f>IF(AT$13&gt;0,
(
(
IF('U1'!$A$4="1ª", 'U1'!V16*'U1'!V$4, 0)+
IF('U2'!$A$4="1ª", 'U2'!V16*'U2'!V$4, 0)+
IF('U3'!$A$4="1ª", 'U3'!V16*'U3'!V$4, 0)+
IF('U4'!$A$4="1ª", 'U4'!V16*'U4'!V$4, 0)+
IF('U5'!$A$4="1ª", 'U5'!V16*'U5'!V$4, 0)+
IF('U6'!$A$4="1ª", 'U6'!V16*'U6'!V$4, 0)+
IF('U7'!$A$4="1ª", 'U7'!V16*'U7'!V$4, 0)+
IF('U8'!$A$4="1ª", 'U8'!V16*'U8'!V$4, 0)+
IF('U9'!$A$4="1ª", 'U9'!V16*'U9'!V$4, 0)+
IF('U10'!$A$4="1ª", 'U10'!V16*'U10'!V$4, 0)+
IF('U11'!$A$4="1ª", 'U11'!V16*'U11'!V$4, 0)+
IF('U12'!$A$4="1ª", 'U12'!V16*'U12'!V$4, 0)+
IF('U13'!$A$4="1ª", 'U13'!V16*'U13'!V$4, 0)+
IF('U14'!$A$4="1ª", 'U14'!V16*'U14'!V$4, 0)+
IF('U15'!$A$4="1ª", 'U15'!V16*'U15'!V$4, 0)
)
      /$CB$12
   )
   /AT$13,
"")</f>
        <v/>
      </c>
      <c r="AU30" s="122"/>
      <c r="AV30" s="105">
        <f ca="1">IF(AV$13&gt;0,
(
(
IF('U1'!$A$4="1ª", 'U1'!W16*'U1'!W$4, 0)+
IF('U2'!$A$4="1ª", 'U2'!W16*'U2'!W$4, 0)+
IF('U3'!$A$4="1ª", 'U3'!W16*'U3'!W$4, 0)+
IF('U4'!$A$4="1ª", 'U4'!W16*'U4'!W$4, 0)+
IF('U5'!$A$4="1ª", 'U5'!W16*'U5'!W$4, 0)+
IF('U6'!$A$4="1ª", 'U6'!W16*'U6'!W$4, 0)+
IF('U7'!$A$4="1ª", 'U7'!W16*'U7'!W$4, 0)+
IF('U8'!$A$4="1ª", 'U8'!W16*'U8'!W$4, 0)+
IF('U9'!$A$4="1ª", 'U9'!W16*'U9'!W$4, 0)+
IF('U10'!$A$4="1ª", 'U10'!W16*'U10'!W$4, 0)+
IF('U11'!$A$4="1ª", 'U11'!W16*'U11'!W$4, 0)+
IF('U12'!$A$4="1ª", 'U12'!W16*'U12'!W$4, 0)+
IF('U13'!$A$4="1ª", 'U13'!W16*'U13'!W$4, 0)+
IF('U14'!$A$4="1ª", 'U14'!W16*'U14'!W$4, 0)+
IF('U15'!$A$4="1ª", 'U15'!W16*'U15'!W$4, 0)
)
      /$CB$12
   )
   /AV$13,
"")</f>
        <v>0</v>
      </c>
      <c r="AW30" s="122"/>
      <c r="AX30" s="105" t="str">
        <f>IF(AX$13&gt;0,
(
(
IF('U1'!$A$4="1ª", 'U1'!X16*'U1'!X$4, 0)+
IF('U2'!$A$4="1ª", 'U2'!X16*'U2'!X$4, 0)+
IF('U3'!$A$4="1ª", 'U3'!X16*'U3'!X$4, 0)+
IF('U4'!$A$4="1ª", 'U4'!X16*'U4'!X$4, 0)+
IF('U5'!$A$4="1ª", 'U5'!X16*'U5'!X$4, 0)+
IF('U6'!$A$4="1ª", 'U6'!X16*'U6'!X$4, 0)+
IF('U7'!$A$4="1ª", 'U7'!X16*'U7'!X$4, 0)+
IF('U8'!$A$4="1ª", 'U8'!X16*'U8'!X$4, 0)+
IF('U9'!$A$4="1ª", 'U9'!X16*'U9'!X$4, 0)+
IF('U10'!$A$4="1ª", 'U10'!X16*'U10'!X$4, 0)+
IF('U11'!$A$4="1ª", 'U11'!X16*'U11'!X$4, 0)+
IF('U12'!$A$4="1ª", 'U12'!X16*'U12'!X$4, 0)+
IF('U13'!$A$4="1ª", 'U13'!X16*'U13'!X$4, 0)+
IF('U14'!$A$4="1ª", 'U14'!X16*'U14'!X$4, 0)+
IF('U15'!$A$4="1ª", 'U15'!X16*'U15'!X$4, 0)
)
      /$CB$12
   )
   /AX$13,
"")</f>
        <v/>
      </c>
      <c r="AY30" s="122"/>
      <c r="AZ30" s="105" t="str">
        <f>IF(AZ$13&gt;0,
(
(
IF('U1'!$A$4="1ª", 'U1'!Y16*'U1'!Y$4, 0)+
IF('U2'!$A$4="1ª", 'U2'!Y16*'U2'!Y$4, 0)+
IF('U3'!$A$4="1ª", 'U3'!Y16*'U3'!Y$4, 0)+
IF('U4'!$A$4="1ª", 'U4'!Y16*'U4'!Y$4, 0)+
IF('U5'!$A$4="1ª", 'U5'!Y16*'U5'!Y$4, 0)+
IF('U6'!$A$4="1ª", 'U6'!Y16*'U6'!Y$4, 0)+
IF('U7'!$A$4="1ª", 'U7'!Y16*'U7'!Y$4, 0)+
IF('U8'!$A$4="1ª", 'U8'!Y16*'U8'!Y$4, 0)+
IF('U9'!$A$4="1ª", 'U9'!Y16*'U9'!Y$4, 0)+
IF('U10'!$A$4="1ª", 'U10'!Y16*'U10'!Y$4, 0)+
IF('U11'!$A$4="1ª", 'U11'!Y16*'U11'!Y$4, 0)+
IF('U12'!$A$4="1ª", 'U12'!Y16*'U12'!Y$4, 0)+
IF('U13'!$A$4="1ª", 'U13'!Y16*'U13'!Y$4, 0)+
IF('U14'!$A$4="1ª", 'U14'!Y16*'U14'!Y$4, 0)+
IF('U15'!$A$4="1ª", 'U15'!Y16*'U15'!Y$4, 0)
)
      /$CB$12
   )
   /AZ$13,
"")</f>
        <v/>
      </c>
      <c r="BA30" s="122"/>
      <c r="BB30" s="121">
        <f t="shared" ca="1" si="27"/>
        <v>0</v>
      </c>
      <c r="BC30" s="105" t="str">
        <f>IF(BC$13&gt;0,
(
(
IF('U1'!$A$4="1ª", 'U1'!Z16*'U1'!Z$4, 0)+
IF('U2'!$A$4="1ª", 'U2'!Z16*'U2'!Z$4, 0)+
IF('U3'!$A$4="1ª", 'U3'!Z16*'U3'!Z$4, 0)+
IF('U4'!$A$4="1ª", 'U4'!Z16*'U4'!Z$4, 0)+
IF('U5'!$A$4="1ª", 'U5'!Z16*'U5'!Z$4, 0)+
IF('U6'!$A$4="1ª", 'U6'!Z16*'U6'!Z$4, 0)+
IF('U7'!$A$4="1ª", 'U7'!Z16*'U7'!Z$4, 0)+
IF('U8'!$A$4="1ª", 'U8'!Z16*'U8'!Z$4, 0)+
IF('U9'!$A$4="1ª", 'U9'!Z16*'U9'!Z$4, 0)+
IF('U10'!$A$4="1ª", 'U10'!Z16*'U10'!Z$4, 0)+
IF('U11'!$A$4="1ª", 'U11'!Z16*'U11'!Z$4, 0)+
IF('U12'!$A$4="1ª", 'U12'!Z16*'U12'!Z$4, 0)+
IF('U13'!$A$4="1ª", 'U13'!Z16*'U13'!Z$4, 0)+
IF('U14'!$A$4="1ª", 'U14'!Z16*'U14'!Z$4, 0)+
IF('U15'!$A$4="1ª", 'U15'!Z16*'U15'!Z$4, 0)
)
      /$CB$12
   )
   /BC$13,
"")</f>
        <v/>
      </c>
      <c r="BD30" s="122"/>
      <c r="BE30" s="105" t="str">
        <f>IF(BE$13&gt;0,
(
(
IF('U1'!$A$4="1ª", 'U1'!AA16*'U1'!AA$4, 0)+
IF('U2'!$A$4="1ª", 'U2'!AA16*'U2'!AA$4, 0)+
IF('U3'!$A$4="1ª", 'U3'!AA16*'U3'!AA$4, 0)+
IF('U4'!$A$4="1ª", 'U4'!AA16*'U4'!AA$4, 0)+
IF('U5'!$A$4="1ª", 'U5'!AA16*'U5'!AA$4, 0)+
IF('U6'!$A$4="1ª", 'U6'!AA16*'U6'!AA$4, 0)+
IF('U7'!$A$4="1ª", 'U7'!AA16*'U7'!AA$4, 0)+
IF('U8'!$A$4="1ª", 'U8'!AA16*'U8'!AA$4, 0)+
IF('U9'!$A$4="1ª", 'U9'!AA16*'U9'!AA$4, 0)+
IF('U10'!$A$4="1ª", 'U10'!AA16*'U10'!AA$4, 0)+
IF('U11'!$A$4="1ª", 'U11'!AA16*'U11'!AA$4, 0)+
IF('U12'!$A$4="1ª", 'U12'!AA16*'U12'!AA$4, 0)+
IF('U13'!$A$4="1ª", 'U13'!AA16*'U13'!AA$4, 0)+
IF('U14'!$A$4="1ª", 'U14'!AA16*'U14'!AA$4, 0)+
IF('U15'!$A$4="1ª", 'U15'!AA16*'U15'!AA$4, 0)
)
      /$CB$12
   )
   /BE$13,
"")</f>
        <v/>
      </c>
      <c r="BF30" s="122"/>
      <c r="BG30" s="105" t="str">
        <f>IF(BG$13&gt;0,
(
(
IF('U1'!$A$4="1ª", 'U1'!AB16*'U1'!AB$4, 0)+
IF('U2'!$A$4="1ª", 'U2'!AB16*'U2'!AB$4, 0)+
IF('U3'!$A$4="1ª", 'U3'!AB16*'U3'!AB$4, 0)+
IF('U4'!$A$4="1ª", 'U4'!AB16*'U4'!AB$4, 0)+
IF('U5'!$A$4="1ª", 'U5'!AB16*'U5'!AB$4, 0)+
IF('U6'!$A$4="1ª", 'U6'!AB16*'U6'!AB$4, 0)+
IF('U7'!$A$4="1ª", 'U7'!AB16*'U7'!AB$4, 0)+
IF('U8'!$A$4="1ª", 'U8'!AB16*'U8'!AB$4, 0)+
IF('U9'!$A$4="1ª", 'U9'!AB16*'U9'!AB$4, 0)+
IF('U10'!$A$4="1ª", 'U10'!AB16*'U10'!AB$4, 0)+
IF('U11'!$A$4="1ª", 'U11'!AB16*'U11'!AB$4, 0)+
IF('U12'!$A$4="1ª", 'U12'!AB16*'U12'!AB$4, 0)+
IF('U13'!$A$4="1ª", 'U13'!AB16*'U13'!AB$4, 0)+
IF('U14'!$A$4="1ª", 'U14'!AB16*'U14'!AB$4, 0)+
IF('U15'!$A$4="1ª", 'U15'!AB16*'U15'!AB$4, 0)
)
      /$CB$12
   )
   /BG$13,
"")</f>
        <v/>
      </c>
      <c r="BH30" s="122"/>
      <c r="BI30" s="105">
        <f ca="1">IF(BI$13&gt;0,
(
(
IF('U1'!$A$4="1ª", 'U1'!AC16*'U1'!AC$4, 0)+
IF('U2'!$A$4="1ª", 'U2'!AC16*'U2'!AC$4, 0)+
IF('U3'!$A$4="1ª", 'U3'!AC16*'U3'!AC$4, 0)+
IF('U4'!$A$4="1ª", 'U4'!AC16*'U4'!AC$4, 0)+
IF('U5'!$A$4="1ª", 'U5'!AC16*'U5'!AC$4, 0)+
IF('U6'!$A$4="1ª", 'U6'!AC16*'U6'!AC$4, 0)+
IF('U7'!$A$4="1ª", 'U7'!AC16*'U7'!AC$4, 0)+
IF('U8'!$A$4="1ª", 'U8'!AC16*'U8'!AC$4, 0)+
IF('U9'!$A$4="1ª", 'U9'!AC16*'U9'!AC$4, 0)+
IF('U10'!$A$4="1ª", 'U10'!AC16*'U10'!AC$4, 0)+
IF('U11'!$A$4="1ª", 'U11'!AC16*'U11'!AC$4, 0)+
IF('U12'!$A$4="1ª", 'U12'!AC16*'U12'!AC$4, 0)+
IF('U13'!$A$4="1ª", 'U13'!AC16*'U13'!AC$4, 0)+
IF('U14'!$A$4="1ª", 'U14'!AC16*'U14'!AC$4, 0)+
IF('U15'!$A$4="1ª", 'U15'!AC16*'U15'!AC$4, 0)
)
      /$CB$12
   )
   /BI$13,
"")</f>
        <v>0</v>
      </c>
      <c r="BJ30" s="122"/>
      <c r="BK30" s="105" t="str">
        <f>IF(BK$13&gt;0,
(
(
IF('U1'!$A$4="1ª", 'U1'!AD16*'U1'!AD$4, 0)+
IF('U2'!$A$4="1ª", 'U2'!AD16*'U2'!AD$4, 0)+
IF('U3'!$A$4="1ª", 'U3'!AD16*'U3'!AD$4, 0)+
IF('U4'!$A$4="1ª", 'U4'!AD16*'U4'!AD$4, 0)+
IF('U5'!$A$4="1ª", 'U5'!AD16*'U5'!AD$4, 0)+
IF('U6'!$A$4="1ª", 'U6'!AD16*'U6'!AD$4, 0)+
IF('U7'!$A$4="1ª", 'U7'!AD16*'U7'!AD$4, 0)+
IF('U8'!$A$4="1ª", 'U8'!AD16*'U8'!AD$4, 0)+
IF('U9'!$A$4="1ª", 'U9'!AD16*'U9'!AD$4, 0)+
IF('U10'!$A$4="1ª", 'U10'!AD16*'U10'!AD$4, 0)+
IF('U11'!$A$4="1ª", 'U11'!AD16*'U11'!AD$4, 0)+
IF('U12'!$A$4="1ª", 'U12'!AD16*'U12'!AD$4, 0)+
IF('U13'!$A$4="1ª", 'U13'!AD16*'U13'!AD$4, 0)+
IF('U14'!$A$4="1ª", 'U14'!AD16*'U14'!AD$4, 0)+
IF('U15'!$A$4="1ª", 'U15'!AD16*'U15'!AD$4, 0)
)
      /$CB$12
   )
   /BK$13,
"")</f>
        <v/>
      </c>
      <c r="BL30" s="122"/>
      <c r="BM30" s="105" t="str">
        <f>IF(BM$13&gt;0,
(
(
IF('U1'!$A$4="1ª", 'U1'!AE16*'U1'!AE$4, 0)+
IF('U2'!$A$4="1ª", 'U2'!AE16*'U2'!AE$4, 0)+
IF('U3'!$A$4="1ª", 'U3'!AE16*'U3'!AE$4, 0)+
IF('U4'!$A$4="1ª", 'U4'!AE16*'U4'!AE$4, 0)+
IF('U5'!$A$4="1ª", 'U5'!AE16*'U5'!AE$4, 0)+
IF('U6'!$A$4="1ª", 'U6'!AE16*'U6'!AE$4, 0)+
IF('U7'!$A$4="1ª", 'U7'!AE16*'U7'!AE$4, 0)+
IF('U8'!$A$4="1ª", 'U8'!AE16*'U8'!AE$4, 0)+
IF('U9'!$A$4="1ª", 'U9'!AE16*'U9'!AE$4, 0)+
IF('U10'!$A$4="1ª", 'U10'!AE16*'U10'!AE$4, 0)+
IF('U11'!$A$4="1ª", 'U11'!AE16*'U11'!AE$4, 0)+
IF('U12'!$A$4="1ª", 'U12'!AE16*'U12'!AE$4, 0)+
IF('U13'!$A$4="1ª", 'U13'!AE16*'U13'!AE$4, 0)+
IF('U14'!$A$4="1ª", 'U14'!AE16*'U14'!AE$4, 0)+
IF('U15'!$A$4="1ª", 'U15'!AE16*'U15'!AE$4, 0)
)
      /$CB$12
   )
   /BM$13,
"")</f>
        <v/>
      </c>
      <c r="BN30" s="122"/>
      <c r="BO30" s="121" t="str">
        <f t="shared" si="28"/>
        <v/>
      </c>
      <c r="BP30" s="105" t="str">
        <f>IF(BP$13&gt;0,
(
(
IF('U1'!$A$4="1ª", 'U1'!AF16*'U1'!AF$4, 0)+
IF('U2'!$A$4="1ª", 'U2'!AF16*'U2'!AF$4, 0)+
IF('U3'!$A$4="1ª", 'U3'!AF16*'U3'!AF$4, 0)+
IF('U4'!$A$4="1ª", 'U4'!AF16*'U4'!AF$4, 0)+
IF('U5'!$A$4="1ª", 'U5'!AF16*'U5'!AF$4, 0)+
IF('U6'!$A$4="1ª", 'U6'!AF16*'U6'!AF$4, 0)+
IF('U7'!$A$4="1ª", 'U7'!AF16*'U7'!AF$4, 0)+
IF('U8'!$A$4="1ª", 'U8'!AF16*'U8'!AF$4, 0)+
IF('U9'!$A$4="1ª", 'U9'!AF16*'U9'!AF$4, 0)+
IF('U10'!$A$4="1ª", 'U10'!AF16*'U10'!AF$4, 0)+
IF('U11'!$A$4="1ª", 'U11'!AF16*'U11'!AF$4, 0)+
IF('U12'!$A$4="1ª", 'U12'!AF16*'U12'!AF$4, 0)+
IF('U13'!$A$4="1ª", 'U13'!AF16*'U13'!AF$4, 0)+
IF('U14'!$A$4="1ª", 'U14'!AF16*'U14'!AF$4, 0)+
IF('U15'!$A$4="1ª", 'U15'!AF16*'U15'!AF$4, 0)
)
      /$CB$12
   )
   /BP$13,
"")</f>
        <v/>
      </c>
      <c r="BQ30" s="122"/>
      <c r="BR30" s="105" t="str">
        <f>IF(BR$13&gt;0,
(
(
IF('U1'!$A$4="1ª", 'U1'!AG16*'U1'!AG$4, 0)+
IF('U2'!$A$4="1ª", 'U2'!AG16*'U2'!AG$4, 0)+
IF('U3'!$A$4="1ª", 'U3'!AG16*'U3'!AG$4, 0)+
IF('U4'!$A$4="1ª", 'U4'!AG16*'U4'!AG$4, 0)+
IF('U5'!$A$4="1ª", 'U5'!AG16*'U5'!AG$4, 0)+
IF('U6'!$A$4="1ª", 'U6'!AG16*'U6'!AG$4, 0)+
IF('U7'!$A$4="1ª", 'U7'!AG16*'U7'!AG$4, 0)+
IF('U8'!$A$4="1ª", 'U8'!AG16*'U8'!AG$4, 0)+
IF('U9'!$A$4="1ª", 'U9'!AG16*'U9'!AG$4, 0)+
IF('U10'!$A$4="1ª", 'U10'!AG16*'U10'!AG$4, 0)+
IF('U11'!$A$4="1ª", 'U11'!AG16*'U11'!AG$4, 0)+
IF('U12'!$A$4="1ª", 'U12'!AG16*'U12'!AG$4, 0)+
IF('U13'!$A$4="1ª", 'U13'!AG16*'U13'!AG$4, 0)+
IF('U14'!$A$4="1ª", 'U14'!AG16*'U14'!AG$4, 0)+
IF('U15'!$A$4="1ª", 'U15'!AG16*'U15'!AG$4, 0)
)
      /$CB$12
   )
   /BR$13,
"")</f>
        <v/>
      </c>
      <c r="BS30" s="122"/>
      <c r="BT30" s="105" t="str">
        <f>IF(BT$13&gt;0,
(
(
IF('U1'!$A$4="1ª", 'U1'!AH16*'U1'!AH$4, 0)+
IF('U2'!$A$4="1ª", 'U2'!AH16*'U2'!AH$4, 0)+
IF('U3'!$A$4="1ª", 'U3'!AH16*'U3'!AH$4, 0)+
IF('U4'!$A$4="1ª", 'U4'!AH16*'U4'!AH$4, 0)+
IF('U5'!$A$4="1ª", 'U5'!AH16*'U5'!AH$4, 0)+
IF('U6'!$A$4="1ª", 'U6'!AH16*'U6'!AH$4, 0)+
IF('U7'!$A$4="1ª", 'U7'!AH16*'U7'!AH$4, 0)+
IF('U8'!$A$4="1ª", 'U8'!AH16*'U8'!AH$4, 0)+
IF('U9'!$A$4="1ª", 'U9'!AH16*'U9'!AH$4, 0)+
IF('U10'!$A$4="1ª", 'U10'!AH16*'U10'!AH$4, 0)+
IF('U11'!$A$4="1ª", 'U11'!AH16*'U11'!AH$4, 0)+
IF('U12'!$A$4="1ª", 'U12'!AH16*'U12'!AH$4, 0)+
IF('U13'!$A$4="1ª", 'U13'!AH16*'U13'!AH$4, 0)+
IF('U14'!$A$4="1ª", 'U14'!AH16*'U14'!AH$4, 0)+
IF('U15'!$A$4="1ª", 'U15'!AH16*'U15'!AH$4, 0)
)
      /$CB$12
   )
   /BT$13,
"")</f>
        <v/>
      </c>
      <c r="BU30" s="122"/>
      <c r="BV30" s="105" t="str">
        <f>IF(BT$13&gt;0,
(
(
IF('U1'!$A$4="1ª", 'U1'!AH16*'U1'!AH$4, 0)+
IF('U2'!$A$4="1ª", 'U2'!AH16*'U2'!AH$4, 0)+
IF('U3'!$A$4="1ª", 'U3'!AH16*'U3'!AH$4, 0)+
IF('U4'!$A$4="1ª", 'U4'!AH16*'U4'!AH$4, 0)+
IF('U5'!$A$4="1ª", 'U5'!AH16*'U5'!AH$4, 0)+
IF('U6'!$A$4="1ª", 'U6'!AH16*'U6'!AH$4, 0)+
IF('U7'!$A$4="1ª", 'U7'!AH16*'U7'!AH$4, 0)+
IF('U8'!$A$4="1ª", 'U8'!AH16*'U8'!AH$4, 0)+
IF('U9'!$A$4="1ª", 'U9'!AH16*'U9'!AH$4, 0)+
IF('U10'!$A$4="1ª", 'U10'!AH16*'U10'!AH$4, 0)+
IF('U11'!$A$4="1ª", 'U11'!AH16*'U11'!AH$4, 0)+
IF('U12'!$A$4="1ª", 'U12'!AH16*'U12'!AH$4, 0)+
IF('U13'!$A$4="1ª", 'U13'!AH16*'U13'!AH$4, 0)+
IF('U14'!$A$4="1ª", 'U14'!AH16*'U14'!AH$4, 0)+
IF('U15'!$A$4="1ª", 'U15'!AH16*'U15'!AH$4, 0)
)
      /$CB$12
   )
   /BT$13,
"")</f>
        <v/>
      </c>
      <c r="BW30" s="122"/>
      <c r="BX30" s="105" t="str">
        <f>IF(BV$13&gt;0,
(
(
IF('U1'!$A$4="1ª", 'U1'!AI16*'U1'!AI$4, 0)+
IF('U2'!$A$4="1ª", 'U2'!AI16*'U2'!AI$4, 0)+
IF('U3'!$A$4="1ª", 'U3'!AI16*'U3'!AI$4, 0)+
IF('U4'!$A$4="1ª", 'U4'!AI16*'U4'!AI$4, 0)+
IF('U5'!$A$4="1ª", 'U5'!AI16*'U5'!AI$4, 0)+
IF('U6'!$A$4="1ª", 'U6'!AI16*'U6'!AI$4, 0)+
IF('U7'!$A$4="1ª", 'U7'!AI16*'U7'!AI$4, 0)+
IF('U8'!$A$4="1ª", 'U8'!AI16*'U8'!AI$4, 0)+
IF('U9'!$A$4="1ª", 'U9'!AI16*'U9'!AI$4, 0)+
IF('U10'!$A$4="1ª", 'U10'!AI16*'U10'!AI$4, 0)+
IF('U11'!$A$4="1ª", 'U11'!AI16*'U11'!AI$4, 0)+
IF('U12'!$A$4="1ª", 'U12'!AI16*'U12'!AI$4, 0)+
IF('U13'!$A$4="1ª", 'U13'!AI16*'U13'!AI$4, 0)+
IF('U14'!$A$4="1ª", 'U14'!AI16*'U14'!AI$4, 0)+
IF('U15'!$A$4="1ª", 'U15'!AI16*'U15'!AI$4, 0)
)
      /$CB$12
   )
   /BV$13,
"")</f>
        <v/>
      </c>
      <c r="BY30" s="122"/>
      <c r="BZ30" s="105" t="str">
        <f>IF(BZ$13&gt;0,
(
(
IF('U1'!$A$4="1ª", 'U1'!AK16*'U1'!AK$4, 0)+
IF('U2'!$A$4="1ª", 'U2'!AK16*'U2'!AK$4, 0)+
IF('U3'!$A$4="1ª", 'U3'!AK16*'U3'!AK$4, 0)+
IF('U4'!$A$4="1ª", 'U4'!AK16*'U4'!AK$4, 0)+
IF('U5'!$A$4="1ª", 'U5'!AK16*'U5'!AK$4, 0)+
IF('U6'!$A$4="1ª", 'U6'!AK16*'U6'!AK$4, 0)+
IF('U7'!$A$4="1ª", 'U7'!AK16*'U7'!AK$4, 0)+
IF('U8'!$A$4="1ª", 'U8'!AK16*'U8'!AK$4, 0)+
IF('U9'!$A$4="1ª", 'U9'!AK16*'U9'!AK$4, 0)+
IF('U10'!$A$4="1ª", 'U10'!AK16*'U10'!AK$4, 0)+
IF('U11'!$A$4="1ª", 'U11'!AK16*'U11'!AK$4, 0)+
IF('U12'!$A$4="1ª", 'U12'!AK16*'U12'!AK$4, 0)+
IF('U13'!$A$4="1ª", 'U13'!AK16*'U13'!AK$4, 0)+
IF('U14'!$A$4="1ª", 'U14'!AK16*'U14'!AK$4, 0)+
IF('U15'!$A$4="1ª", 'U15'!AK16*'U15'!AK$4, 0)
)
      /$CB$12
   )
   /BZ$13,
"")</f>
        <v/>
      </c>
      <c r="CA30" s="122"/>
      <c r="CB30" s="136">
        <f t="shared" ca="1" si="22"/>
        <v>0</v>
      </c>
      <c r="CC30">
        <f t="shared" ca="1" si="29"/>
        <v>0</v>
      </c>
    </row>
    <row r="31" spans="1:81" ht="18" x14ac:dyDescent="0.25">
      <c r="A31" s="65" t="str">
        <v>Gutiaarrez Molina, Luca�a</v>
      </c>
      <c r="B31" s="121">
        <f t="shared" ca="1" si="23"/>
        <v>0</v>
      </c>
      <c r="C31" s="105">
        <f ca="1">IF(C$13&gt;0,
   (
      (
         IF('U1'!$A$4="1ª", 'U1'!B17*'U1'!B$4, 0) +
         IF('U2'!$A$4="1ª", 'U2'!B17*'U2'!B$4, 0) +
         IF('U3'!$A$4="1ª", 'U3'!B17*'U3'!B$4, 0) +
         IF('U4'!$A$4="1ª", 'U4'!B17*'U4'!B$4, 0) +
         IF('U5'!$A$4="1ª", 'U5'!B17*'U5'!B$4, 0) +
         IF('U6'!$A$4="1ª", 'U6'!B17*'U6'!B$4, 0) +
         IF('U7'!$A$4="1ª", 'U7'!B17*'U7'!B$4, 0) +
         IF('U8'!$A$4="1ª", 'U8'!B17*'U8'!B$4, 0) +
         IF('U9'!$A$4="1ª", 'U9'!B17*'U9'!B$4, 0) +
         IF('U10'!$A$4="1ª", 'U10'!B17*'U10'!B$4, 0) +
         IF('U11'!$A$4="1ª", 'U11'!B17*'U11'!B$4, 0) +
         IF('U12'!$A$4="1ª", 'U12'!B17*'U12'!B$4, 0) +
         IF('U13'!$A$4="1ª", 'U13'!B17*'U13'!B$4, 0) +
         IF('U14'!$A$4="1ª", 'U14'!B17*'U14'!B$4, 0) +
         IF('U15'!$A$4="1ª", 'U15'!B17*'U15'!B$4, 0)
      )
      /$CB$12
   )
   /C$13,
"")</f>
        <v>0</v>
      </c>
      <c r="D31" s="122"/>
      <c r="E31" s="105">
        <f ca="1">IF(E$13&gt;0,
   (
      (
         IF('U1'!$A$4="1ª", 'U1'!C17*'U1'!C$4, 0) +
         IF('U2'!$A$4="1ª", 'U2'!C17*'U2'!C$4, 0) +
         IF('U3'!$A$4="1ª", 'U3'!C17*'U3'!C$4, 0) +
         IF('U4'!$A$4="1ª", 'U4'!C17*'U4'!C$4, 0) +
         IF('U5'!$A$4="1ª", 'U5'!C17*'U5'!C$4, 0) +
         IF('U6'!$A$4="1ª", 'U6'!C17*'U6'!C$4, 0) +
         IF('U7'!$A$4="1ª", 'U7'!C17*'U7'!C$4, 0) +
         IF('U8'!$A$4="1ª", 'U8'!C17*'U8'!C$4, 0) +
         IF('U9'!$A$4="1ª", 'U9'!C17*'U9'!C$4, 0) +
         IF('U10'!$A$4="1ª", 'U10'!C17*'U10'!C$4, 0) +
         IF('U11'!$A$4="1ª", 'U11'!C17*'U11'!C$4, 0) +
         IF('U12'!$A$4="1ª", 'U12'!C17*'U12'!C$4, 0) +
         IF('U13'!$A$4="1ª", 'U13'!C17*'U13'!C$4, 0) +
         IF('U14'!$A$4="1ª", 'U14'!C17*'U14'!C$4, 0) +
         IF('U15'!$A$4="1ª", 'U15'!C17*'U15'!C$4, 0)
      )
      /$CB$12
   )
   /E$13,
"")</f>
        <v>0</v>
      </c>
      <c r="F31" s="122"/>
      <c r="G31" s="105">
        <f ca="1">IF(G$13&gt;0,
   (
      (
         IF('U1'!$A$4="1ª", 'U1'!D17*'U1'!D$4, 0) +
         IF('U2'!$A$4="1ª", 'U2'!D17*'U2'!D$4, 0) +
         IF('U3'!$A$4="1ª", 'U3'!D17*'U3'!D$4, 0) +
         IF('U4'!$A$4="1ª", 'U4'!D17*'U4'!D$4, 0) +
         IF('U5'!$A$4="1ª", 'U5'!D17*'U5'!D$4, 0) +
         IF('U6'!$A$4="1ª", 'U6'!D17*'U6'!D$4, 0) +
         IF('U7'!$A$4="1ª", 'U7'!D17*'U7'!D$4, 0) +
         IF('U8'!$A$4="1ª", 'U8'!D17*'U8'!D$4, 0) +
         IF('U9'!$A$4="1ª", 'U9'!D17*'U9'!D$4, 0) +
         IF('U10'!$A$4="1ª", 'U10'!D17*'U10'!D$4, 0) +
         IF('U11'!$A$4="1ª", 'U11'!D17*'U11'!D$4, 0) +
         IF('U12'!$A$4="1ª", 'U12'!D17*'U12'!D$4, 0) +
         IF('U13'!$A$4="1ª", 'U13'!D17*'U13'!D$4, 0) +
         IF('U14'!$A$4="1ª", 'U14'!D17*'U14'!D$4, 0) +
         IF('U15'!$A$4="1ª", 'U15'!D17*'U15'!D$4, 0)
      )
      /$CB$12
   )
   /G$13,
"")</f>
        <v>0</v>
      </c>
      <c r="H31" s="122"/>
      <c r="I31" s="105">
        <f ca="1">IF(I$13&gt;0,
   (
      (
         IF('U1'!$A$4="1ª", 'U1'!E17*'U1'!E$4, 0) +
         IF('U2'!$A$4="1ª", 'U2'!E17*'U2'!E$4, 0) +
         IF('U3'!$A$4="1ª", 'U3'!E17*'U3'!E$4, 0) +
         IF('U4'!$A$4="1ª", 'U4'!E17*'U4'!E$4, 0) +
         IF('U5'!$A$4="1ª", 'U5'!E17*'U5'!E$4, 0) +
         IF('U6'!$A$4="1ª", 'U6'!E17*'U6'!E$4, 0) +
         IF('U7'!$A$4="1ª", 'U7'!E17*'U7'!E$4, 0) +
         IF('U8'!$A$4="1ª", 'U8'!E17*'U8'!E$4, 0) +
         IF('U9'!$A$4="1ª", 'U9'!E17*'U9'!E$4, 0) +
         IF('U10'!$A$4="1ª", 'U10'!E17*'U10'!E$4, 0) +
         IF('U11'!$A$4="1ª", 'U11'!E17*'U11'!E$4, 0) +
         IF('U12'!$A$4="1ª", 'U12'!E17*'U12'!E$4, 0) +
         IF('U13'!$A$4="1ª", 'U13'!E17*'U13'!E$4, 0) +
         IF('U14'!$A$4="1ª", 'U14'!E17*'U14'!E$4, 0) +
         IF('U15'!$A$4="1ª", 'U15'!E17*'U15'!E$4, 0)
      )
      /$CB$12
   )
   /I$13,
"")</f>
        <v>0</v>
      </c>
      <c r="J31" s="122"/>
      <c r="K31" s="105">
        <f ca="1">IF(K$13&gt;0,
   (
      (
         IF('U1'!$A$4="1ª", 'U1'!F17*'U1'!F$4, 0) +
         IF('U2'!$A$4="1ª", 'U2'!F17*'U2'!F$4, 0) +
         IF('U3'!$A$4="1ª", 'U3'!F17*'U3'!F$4, 0) +
         IF('U4'!$A$4="1ª", 'U4'!F17*'U4'!F$4, 0) +
         IF('U5'!$A$4="1ª", 'U5'!F17*'U5'!F$4, 0) +
         IF('U6'!$A$4="1ª", 'U6'!F17*'U6'!F$4, 0) +
         IF('U7'!$A$4="1ª", 'U7'!F17*'U7'!F$4, 0) +
         IF('U8'!$A$4="1ª", 'U8'!F17*'U8'!F$4, 0) +
         IF('U9'!$A$4="1ª", 'U9'!F17*'U9'!F$4, 0) +
         IF('U10'!$A$4="1ª", 'U10'!F17*'U10'!F$4, 0) +
         IF('U11'!$A$4="1ª", 'U11'!F17*'U11'!F$4, 0) +
         IF('U12'!$A$4="1ª", 'U12'!F17*'U12'!F$4, 0) +
         IF('U13'!$A$4="1ª", 'U13'!F17*'U13'!F$4, 0) +
         IF('U14'!$A$4="1ª", 'U14'!F17*'U14'!F$4, 0) +
         IF('U15'!$A$4="1ª", 'U15'!F17*'U15'!F$4, 0)
      )
      /$CB$12
   )
   /K$13,
"")</f>
        <v>0</v>
      </c>
      <c r="L31" s="122"/>
      <c r="M31" s="105" t="str">
        <f>IF(M$13&gt;0,
   (
      (
         IF('U1'!$A$4="1ª", 'U1'!G17*'U1'!G$4, 0) +
         IF('U2'!$A$4="1ª", 'U2'!G17*'U2'!G$4, 0) +
         IF('U3'!$A$4="1ª", 'U3'!G17*'U3'!G$4, 0) +
         IF('U4'!$A$4="1ª", 'U4'!G17*'U4'!G$4, 0) +
         IF('U5'!$A$4="1ª", 'U5'!G17*'U5'!G$4, 0) +
         IF('U6'!$A$4="1ª", 'U6'!G17*'U6'!G$4, 0) +
         IF('U7'!$A$4="1ª", 'U7'!G17*'U7'!G$4, 0) +
         IF('U8'!$A$4="1ª", 'U8'!G17*'U8'!G$4, 0) +
         IF('U9'!$A$4="1ª", 'U9'!G17*'U9'!G$4, 0) +
         IF('U10'!$A$4="1ª", 'U10'!G17*'U10'!G$4, 0) +
         IF('U11'!$A$4="1ª", 'U11'!G17*'U11'!G$4, 0) +
         IF('U12'!$A$4="1ª", 'U12'!G17*'U12'!G$4, 0) +
         IF('U13'!$A$4="1ª", 'U13'!G17*'U13'!G$4, 0) +
         IF('U14'!$A$4="1ª", 'U14'!G17*'U14'!G$4, 0) +
         IF('U15'!$A$4="1ª", 'U15'!G17*'U15'!G$4, 0)
      )
      /$CB$12
   )
   /M$13,
"")</f>
        <v/>
      </c>
      <c r="N31" s="122"/>
      <c r="O31" s="121">
        <f t="shared" ca="1" si="24"/>
        <v>0</v>
      </c>
      <c r="P31" s="105">
        <f ca="1">IF(P$13&gt;0,
   (
      (
         IF('U1'!$A$4="1ª", 'U1'!H17*'U1'!H$4, 0) +
         IF('U2'!$A$4="1ª", 'U2'!H17*'U2'!H$4, 0) +
         IF('U3'!$A$4="1ª", 'U3'!H17*'U3'!H$4, 0) +
         IF('U4'!$A$4="1ª", 'U4'!H17*'U4'!H$4, 0) +
         IF('U5'!$A$4="1ª", 'U5'!H17*'U5'!H$4, 0) +
         IF('U6'!$A$4="1ª", 'U6'!H17*'U6'!H$4, 0) +
         IF('U7'!$A$4="1ª", 'U7'!H17*'U7'!H$4, 0) +
         IF('U8'!$A$4="1ª", 'U8'!H17*'U8'!H$4, 0) +
         IF('U9'!$A$4="1ª", 'U9'!H17*'U9'!H$4, 0) +
         IF('U10'!$A$4="1ª", 'U10'!H17*'U10'!H$4, 0) +
         IF('U11'!$A$4="1ª", 'U11'!H17*'U11'!H$4, 0) +
         IF('U12'!$A$4="1ª", 'U12'!H17*'U12'!H$4, 0) +
         IF('U13'!$A$4="1ª", 'U13'!H17*'U13'!H$4, 0) +
         IF('U14'!$A$4="1ª", 'U14'!H17*'U14'!H$4, 0) +
         IF('U15'!$A$4="1ª", 'U15'!H17*'U15'!H$4, 0)
      )
      /$CB$12
   )
   /P$13,
"")</f>
        <v>0</v>
      </c>
      <c r="Q31" s="122"/>
      <c r="R31" s="105">
        <f ca="1">IF(R$13&gt;0,
   (
      (
         IF('U1'!$A$4="1ª", 'U1'!I17*'U1'!I$4, 0) +
         IF('U2'!$A$4="1ª", 'U2'!I17*'U2'!I$4, 0) +
         IF('U3'!$A$4="1ª", 'U3'!I17*'U3'!I$4, 0) +
         IF('U4'!$A$4="1ª", 'U4'!I17*'U4'!I$4, 0) +
         IF('U5'!$A$4="1ª", 'U5'!I17*'U5'!I$4, 0) +
         IF('U6'!$A$4="1ª", 'U6'!I17*'U6'!I$4, 0) +
         IF('U7'!$A$4="1ª", 'U7'!I17*'U7'!I$4, 0) +
         IF('U8'!$A$4="1ª", 'U8'!I17*'U8'!I$4, 0) +
         IF('U9'!$A$4="1ª", 'U9'!I17*'U9'!I$4, 0) +
         IF('U10'!$A$4="1ª", 'U10'!I17*'U10'!I$4, 0) +
         IF('U11'!$A$4="1ª", 'U11'!I17*'U11'!I$4, 0) +
         IF('U12'!$A$4="1ª", 'U12'!I17*'U12'!I$4, 0) +
         IF('U13'!$A$4="1ª", 'U13'!I17*'U13'!I$4, 0) +
         IF('U14'!$A$4="1ª", 'U14'!I17*'U14'!I$4, 0) +
         IF('U15'!$A$4="1ª", 'U15'!I17*'U15'!I$4, 0)
      )
      /$CB$12
   )
   /R$13,
"")</f>
        <v>0</v>
      </c>
      <c r="S31" s="122"/>
      <c r="T31" s="105">
        <f ca="1">IF(T$13&gt;0,
(
(
IF('U1'!$A$4="1ª", 'U1'!J17*'U1'!J$4, 0) +
IF('U2'!$A$4="1ª", 'U2'!J17*'U2'!J$4, 0) +
IF('U3'!$A$4="1ª", 'U3'!J17*'U3'!J$4, 0) +
IF('U4'!$A$4="1ª", 'U4'!J17*'U4'!J$4, 0) +
IF('U5'!$A$4="1ª", 'U5'!J17*'U5'!J$4, 0) +
IF('U6'!$A$4="1ª", 'U6'!J17*'U6'!J$4, 0) +
IF('U7'!$A$4="1ª", 'U7'!J17*'U7'!J$4, 0) +
IF('U8'!$A$4="1ª", 'U8'!J17*'U8'!J$4, 0) +
IF('U9'!$A$4="1ª", 'U9'!J17*'U9'!J$4, 0) +
IF('U10'!$A$4="1ª", 'U10'!J17*'U10'!J$4, 0) +
IF('U11'!$A$4="1ª", 'U11'!J17*'U11'!J$4, 0) +
IF('U12'!$A$4="1ª", 'U12'!J17*'U12'!J$4, 0) +
IF('U13'!$A$4="1ª", 'U13'!J17*'U13'!J$4, 0) +
IF('U14'!$A$4="1ª", 'U14'!J17*'U14'!J$4, 0) +
IF('U15'!$A$4="1ª", 'U15'!J17*'U15'!J$4, 0)
)
      /$CB$12
   )
   /T$13,
"")</f>
        <v>0</v>
      </c>
      <c r="U31" s="122"/>
      <c r="V31" s="105">
        <f ca="1">IF(V$13&gt;0,
(
(
IF('U1'!$A$4="1ª", 'U1'!K17*'U1'!K$4, 0) +
IF('U2'!$A$4="1ª", 'U2'!K17*'U2'!K$4, 0) +
IF('U3'!$A$4="1ª", 'U3'!K17*'U3'!K$4, 0) +
IF('U4'!$A$4="1ª", 'U4'!K17*'U4'!K$4, 0) +
IF('U5'!$A$4="1ª", 'U5'!K17*'U5'!K$4, 0) +
IF('U6'!$A$4="1ª", 'U6'!K17*'U6'!K$4, 0) +
IF('U7'!$A$4="1ª", 'U7'!K17*'U7'!K$4, 0) +
IF('U8'!$A$4="1ª", 'U8'!K17*'U8'!K$4, 0) +
IF('U9'!$A$4="1ª", 'U9'!K17*'U9'!K$4, 0) +
IF('U10'!$A$4="1ª", 'U10'!K17*'U10'!K$4, 0) +
IF('U11'!$A$4="1ª", 'U11'!K17*'U11'!K$4, 0) +
IF('U12'!$A$4="1ª", 'U12'!K17*'U12'!K$4, 0) +
IF('U13'!$A$4="1ª", 'U13'!K17*'U13'!K$4, 0) +
IF('U14'!$A$4="1ª", 'U14'!K17*'U14'!K$4, 0) +
IF('U15'!$A$4="1ª", 'U15'!K17*'U15'!K$4, 0)
)
      /$CB$12
   )
   /V$13,
"")</f>
        <v>0</v>
      </c>
      <c r="W31" s="122"/>
      <c r="X31" s="105" t="str">
        <f>IF(X$13&gt;0,
(
(
IF('U1'!$A$4="1ª", 'U1'!L17*'U1'!L$4, 0) +
IF('U2'!$A$4="1ª", 'U2'!L17*'U2'!L$4, 0) +
IF('U3'!$A$4="1ª", 'U3'!L17*'U3'!L$4, 0) +
IF('U4'!$A$4="1ª", 'U4'!L17*'U4'!L$4, 0) +
IF('U5'!$A$4="1ª", 'U5'!L17*'U5'!L$4, 0) +
IF('U6'!$A$4="1ª", 'U6'!L17*'U6'!L$4, 0) +
IF('U7'!$A$4="1ª", 'U7'!L17*'U7'!L$4, 0) +
IF('U8'!$A$4="1ª", 'U8'!L17*'U8'!L$4, 0) +
IF('U9'!$A$4="1ª", 'U9'!L17*'U9'!L$4, 0) +
IF('U10'!$A$4="1ª", 'U10'!L17*'U10'!L$4, 0) +
IF('U11'!$A$4="1ª", 'U11'!L17*'U11'!L$4, 0) +
IF('U12'!$A$4="1ª", 'U12'!L17*'U12'!L$4, 0) +
IF('U13'!$A$4="1ª", 'U13'!L17*'U13'!L$4, 0) +
IF('U14'!$A$4="1ª", 'U14'!L17*'U14'!L$4, 0) +
IF('U15'!$A$4="1ª", 'U15'!L17*'U15'!L$4, 0)
)
      /$CB$12
   )
   /X$13,
"")</f>
        <v/>
      </c>
      <c r="Y31" s="122"/>
      <c r="Z31" s="105" t="str">
        <f>IF(Z$13&gt;0,
(
(
IF('U1'!$A$4="1ª", 'U1'!M17*'U1'!M$4, 0) +
IF('U2'!$A$4="1ª", 'U2'!M17*'U2'!M$4, 0) +
IF('U3'!$A$4="1ª", 'U3'!M17*'U3'!M$4, 0) +
IF('U4'!$A$4="1ª", 'U4'!M17*'U4'!M$4, 0) +
IF('U5'!$A$4="1ª", 'U5'!M17*'U5'!M$4, 0) +
IF('U6'!$A$4="1ª", 'U6'!M17*'U6'!M$4, 0) +
IF('U7'!$A$4="1ª", 'U7'!M17*'U7'!M$4, 0) +
IF('U8'!$A$4="1ª", 'U8'!M17*'U8'!M$4, 0) +
IF('U9'!$A$4="1ª", 'U9'!M17*'U9'!M$4, 0) +
IF('U10'!$A$4="1ª", 'U10'!M17*'U10'!M$4, 0) +
IF('U11'!$A$4="1ª", 'U11'!M17*'U11'!M$4, 0) +
IF('U12'!$A$4="1ª", 'U12'!M17*'U12'!M$4, 0) +
IF('U13'!$A$4="1ª", 'U13'!M17*'U13'!M$4, 0) +
IF('U14'!$A$4="1ª", 'U14'!M17*'U14'!M$4, 0) +
IF('U15'!$A$4="1ª", 'U15'!M17*'U15'!M$4, 0)
)
      /$CB$12
   )
   /Z$13,
"")</f>
        <v/>
      </c>
      <c r="AA31" s="122"/>
      <c r="AB31" s="121">
        <f t="shared" ca="1" si="25"/>
        <v>0</v>
      </c>
      <c r="AC31" s="105" t="str">
        <f>IF(AC$13&gt;0,
(
(
IF('U1'!$A$4="1ª", 'U1'!N17*'U1'!N$4, 0) +
IF('U2'!$A$4="1ª", 'U2'!N17*'U2'!N$4, 0) +
IF('U3'!$A$4="1ª", 'U3'!N17*'U3'!N$4, 0) +
IF('U4'!$A$4="1ª", 'U4'!N17*'U4'!N$4, 0) +
IF('U5'!$A$4="1ª", 'U5'!N17*'U5'!N$4, 0) +
IF('U6'!$A$4="1ª", 'U6'!N17*'U6'!N$4, 0) +
IF('U7'!$A$4="1ª", 'U7'!N17*'U7'!N$4, 0) +
IF('U8'!$A$4="1ª", 'U8'!N17*'U8'!N$4, 0) +
IF('U9'!$A$4="1ª", 'U9'!N17*'U9'!N$4, 0) +
IF('U10'!$A$4="1ª", 'U10'!N17*'U10'!N$4, 0) +
IF('U11'!$A$4="1ª", 'U11'!N17*'U11'!N$4, 0) +
IF('U12'!$A$4="1ª", 'U12'!N17*'U12'!N$4, 0) +
IF('U13'!$A$4="1ª", 'U13'!N17*'U13'!N$4, 0) +
IF('U14'!$A$4="1ª", 'U14'!N17*'U14'!N$4, 0) +
IF('U15'!$A$4="1ª", 'U15'!N17*'U15'!N$4, 0)
)
      /$CB$12
   )
   /AC$13,
"")</f>
        <v/>
      </c>
      <c r="AD31" s="122"/>
      <c r="AE31" s="105" t="str">
        <f>IF(AE$13&gt;0,
(
(
IF('U1'!$A$4="1ª", 'U1'!O17*'U1'!O$4, 0)+
IF('U2'!$A$4="1ª", 'U2'!O17*'U2'!O$4, 0)+
IF('U3'!$A$4="1ª", 'U3'!O17*'U3'!O$4, 0)+
IF('U4'!$A$4="1ª", 'U4'!O17*'U4'!O$4, 0)+
IF('U5'!$A$4="1ª", 'U5'!O17*'U5'!O$4, 0)+
IF('U6'!$A$4="1ª", 'U6'!O17*'U6'!O$4, 0)+
IF('U7'!$A$4="1ª", 'U7'!O17*'U7'!O$4, 0)+
IF('U8'!$A$4="1ª", 'U8'!O17*'U8'!O$4, 0)+
IF('U9'!$A$4="1ª", 'U9'!O17*'U9'!O$4, 0)+
IF('U10'!$A$4="1ª", 'U10'!O17*'U10'!O$4, 0)+
IF('U11'!$A$4="1ª", 'U11'!O17*'U11'!O$4, 0)+
IF('U12'!$A$4="1ª", 'U12'!O17*'U12'!O$4, 0)+
IF('U13'!$A$4="1ª", 'U13'!O17*'U13'!O$4, 0)+
IF('U14'!$A$4="1ª", 'U14'!O17*'U14'!O$4, 0)+
IF('U15'!$A$4="1ª", 'U15'!O17*'U15'!O$4, 0)
)
      /$CB$12
   )
   /AE$13,
"")</f>
        <v/>
      </c>
      <c r="AF31" s="122"/>
      <c r="AG31" s="105" t="str">
        <f>IF(AG$13&gt;0,
(
(
IF('U1'!$A$4="1ª", 'U1'!P17*'U1'!P$4, 0)+
IF('U2'!$A$4="1ª", 'U2'!P17*'U2'!P$4, 0)+
IF('U3'!$A$4="1ª", 'U3'!P17*'U3'!P$4, 0)+
IF('U4'!$A$4="1ª", 'U4'!P17*'U4'!P$4, 0)+
IF('U5'!$A$4="1ª", 'U5'!P17*'U5'!P$4, 0)+
IF('U6'!$A$4="1ª", 'U6'!P17*'U6'!P$4, 0)+
IF('U7'!$A$4="1ª", 'U7'!P17*'U7'!P$4, 0)+
IF('U8'!$A$4="1ª", 'U8'!P17*'U8'!P$4, 0)+
IF('U9'!$A$4="1ª", 'U9'!P17*'U9'!P$4, 0)+
IF('U10'!$A$4="1ª", 'U10'!P17*'U10'!P$4, 0)+
IF('U11'!$A$4="1ª", 'U11'!P17*'U11'!P$4, 0)+
IF('U12'!$A$4="1ª", 'U12'!P17*'U12'!P$4, 0)+
IF('U13'!$A$4="1ª", 'U13'!P17*'U13'!P$4, 0)+
IF('U14'!$A$4="1ª", 'U14'!P17*'U14'!P$4, 0)+
IF('U15'!$A$4="1ª", 'U15'!P17*'U15'!P$4, 0)
)
      /$CB$12
   )
   /AG$13,
"")</f>
        <v/>
      </c>
      <c r="AH31" s="122"/>
      <c r="AI31" s="105">
        <f ca="1">IF(AI$13&gt;0,
(
(
IF('U1'!$A$4="1ª", 'U1'!Q17*'U1'!Q$4, 0)+
IF('U2'!$A$4="1ª", 'U2'!Q17*'U2'!Q$4, 0)+
IF('U3'!$A$4="1ª", 'U3'!Q17*'U3'!Q$4, 0)+
IF('U4'!$A$4="1ª", 'U4'!Q17*'U4'!Q$4, 0)+
IF('U5'!$A$4="1ª", 'U5'!Q17*'U5'!Q$4, 0)+
IF('U6'!$A$4="1ª", 'U6'!Q17*'U6'!Q$4, 0)+
IF('U7'!$A$4="1ª", 'U7'!Q17*'U7'!Q$4, 0)+
IF('U8'!$A$4="1ª", 'U8'!Q17*'U8'!Q$4, 0)+
IF('U9'!$A$4="1ª", 'U9'!Q17*'U9'!Q$4, 0)+
IF('U10'!$A$4="1ª", 'U10'!Q17*'U10'!Q$4, 0)+
IF('U11'!$A$4="1ª", 'U11'!Q17*'U11'!Q$4, 0)+
IF('U12'!$A$4="1ª", 'U12'!Q17*'U12'!Q$4, 0)+
IF('U13'!$A$4="1ª", 'U13'!Q17*'U13'!Q$4, 0)+
IF('U14'!$A$4="1ª", 'U14'!Q17*'U14'!Q$4, 0)+
IF('U15'!$A$4="1ª", 'U15'!Q17*'U15'!Q$4, 0)
)
      /$CB$12
   )
   /AI$13,
"")</f>
        <v>0</v>
      </c>
      <c r="AJ31" s="122"/>
      <c r="AK31" s="105">
        <f ca="1">IF(AK$13&gt;0,
(
(
IF('U1'!$A$4="1ª", 'U1'!R17*'U1'!R$4, 0)+
IF('U2'!$A$4="1ª", 'U2'!R17*'U2'!R$4, 0)+
IF('U3'!$A$4="1ª", 'U3'!R17*'U3'!R$4, 0)+
IF('U4'!$A$4="1ª", 'U4'!R17*'U4'!R$4, 0)+
IF('U5'!$A$4="1ª", 'U5'!R17*'U5'!R$4, 0)+
IF('U6'!$A$4="1ª", 'U6'!R17*'U6'!R$4, 0)+
IF('U7'!$A$4="1ª", 'U7'!R17*'U7'!R$4, 0)+
IF('U8'!$A$4="1ª", 'U8'!R17*'U8'!R$4, 0)+
IF('U9'!$A$4="1ª", 'U9'!R17*'U9'!R$4, 0)+
IF('U10'!$A$4="1ª", 'U10'!R17*'U10'!R$4, 0)+
IF('U11'!$A$4="1ª", 'U11'!R17*'U11'!R$4, 0)+
IF('U12'!$A$4="1ª", 'U12'!R17*'U12'!R$4, 0)+
IF('U13'!$A$4="1ª", 'U13'!R17*'U13'!R$4, 0)+
IF('U14'!$A$4="1ª", 'U14'!R17*'U14'!R$4, 0)+
IF('U15'!$A$4="1ª", 'U15'!R17*'U15'!R$4, 0)
)
      /$CB$12
   )
   /AK$13,
"")</f>
        <v>0</v>
      </c>
      <c r="AL31" s="122"/>
      <c r="AM31" s="105" t="str">
        <f>IF(AM$13&gt;0,
(
(
IF('U1'!$A$4="1ª", 'U1'!S17*'U1'!S$4, 0)+
IF('U2'!$A$4="1ª", 'U2'!S17*'U2'!S$4, 0)+
IF('U3'!$A$4="1ª", 'U3'!S17*'U3'!S$4, 0)+
IF('U4'!$A$4="1ª", 'U4'!S17*'U4'!S$4, 0)+
IF('U5'!$A$4="1ª", 'U5'!S17*'U5'!S$4, 0)+
IF('U6'!$A$4="1ª", 'U6'!S17*'U6'!S$4, 0)+
IF('U7'!$A$4="1ª", 'U7'!S17*'U7'!S$4, 0)+
IF('U8'!$A$4="1ª", 'U8'!S17*'U8'!S$4, 0)+
IF('U9'!$A$4="1ª", 'U9'!S17*'U9'!S$4, 0)+
IF('U10'!$A$4="1ª", 'U10'!S17*'U10'!S$4, 0)+
IF('U11'!$A$4="1ª", 'U11'!S17*'U11'!S$4, 0)+
IF('U12'!$A$4="1ª", 'U12'!S17*'U12'!S$4, 0)+
IF('U13'!$A$4="1ª", 'U13'!S17*'U13'!S$4, 0)+
IF('U14'!$A$4="1ª", 'U14'!S17*'U14'!S$4, 0)+
IF('U15'!$A$4="1ª", 'U15'!S17*'U15'!S$4, 0)
)
      /$CB$12
   )
   /AM$13,
"")</f>
        <v/>
      </c>
      <c r="AN31" s="122"/>
      <c r="AO31" s="121">
        <f t="shared" ca="1" si="26"/>
        <v>0</v>
      </c>
      <c r="AP31" s="105">
        <f ca="1">IF(AP$13&gt;0,
   (
      (
         IF('U1'!$A$4="1ª", 'U1'!T17*'U1'!T$4, 0) +
         IF('U2'!$A$4="1ª", 'U2'!T17*'U2'!T$4, 0) +
         IF('U3'!$A$4="1ª", 'U3'!T17*'U3'!T$4, 0) +
         IF('U4'!$A$4="1ª", 'U4'!T17*'U4'!T$4, 0) +
         IF('U5'!$A$4="1ª", 'U5'!T17*'U5'!T$4, 0) +
         IF('U6'!$A$4="1ª", 'U6'!T17*'U6'!T$4, 0) +
         IF('U7'!$A$4="1ª", 'U7'!T17*'U7'!T$4, 0) +
         IF('U8'!$A$4="1ª", 'U8'!T17*'U8'!T$4, 0) +
         IF('U9'!$A$4="1ª", 'U9'!T17*'U9'!T$4, 0) +
         IF('U10'!$A$4="1ª", 'U10'!T17*'U10'!T$4, 0) +
         IF('U11'!$A$4="1ª", 'U11'!T17*'U11'!T$4, 0) +
         IF('U12'!$A$4="1ª", 'U12'!T17*'U12'!T$4, 0) +
         IF('U13'!$A$4="1ª", 'U13'!T17*'U13'!T$4, 0) +
         IF('U14'!$A$4="1ª", 'U14'!T17*'U14'!T$4, 0) +
         IF('U15'!$A$4="1ª", 'U15'!T17*'U15'!T$4, 0)
      )
      /$CB$12
   ) / AP$13,
"")</f>
        <v>0</v>
      </c>
      <c r="AQ31" s="122"/>
      <c r="AR31" s="105">
        <f ca="1">IF(AR$13&gt;0,
(
(
IF('U1'!$A$4="1ª", 'U1'!U17*'U1'!U$4, 0)+
IF('U2'!$A$4="1ª", 'U2'!U17*'U2'!U$4, 0)+
IF('U3'!$A$4="1ª", 'U3'!U17*'U3'!U$4, 0)+
IF('U4'!$A$4="1ª", 'U4'!U17*'U4'!U$4, 0)+
IF('U5'!$A$4="1ª", 'U5'!U17*'U5'!U$4, 0)+
IF('U6'!$A$4="1ª", 'U6'!U17*'U6'!U$4, 0)+
IF('U7'!$A$4="1ª", 'U7'!U17*'U7'!U$4, 0)+
IF('U8'!$A$4="1ª", 'U8'!U17*'U8'!U$4, 0)+
IF('U9'!$A$4="1ª", 'U9'!U17*'U9'!U$4, 0)+
IF('U10'!$A$4="1ª", 'U10'!U17*'U10'!U$4, 0)+
IF('U11'!$A$4="1ª", 'U11'!U17*'U11'!U$4, 0)+
IF('U12'!$A$4="1ª", 'U12'!U17*'U12'!U$4, 0)+
IF('U13'!$A$4="1ª", 'U13'!U17*'U13'!U$4, 0)+
IF('U14'!$A$4="1ª", 'U14'!U17*'U14'!U$4, 0)+
IF('U15'!$A$4="1ª", 'U15'!U17*'U15'!U$4, 0)
)
      /$CB$12
   )
   /AR$13,
"")</f>
        <v>0</v>
      </c>
      <c r="AS31" s="122"/>
      <c r="AT31" s="105" t="str">
        <f>IF(AT$13&gt;0,
(
(
IF('U1'!$A$4="1ª", 'U1'!V17*'U1'!V$4, 0)+
IF('U2'!$A$4="1ª", 'U2'!V17*'U2'!V$4, 0)+
IF('U3'!$A$4="1ª", 'U3'!V17*'U3'!V$4, 0)+
IF('U4'!$A$4="1ª", 'U4'!V17*'U4'!V$4, 0)+
IF('U5'!$A$4="1ª", 'U5'!V17*'U5'!V$4, 0)+
IF('U6'!$A$4="1ª", 'U6'!V17*'U6'!V$4, 0)+
IF('U7'!$A$4="1ª", 'U7'!V17*'U7'!V$4, 0)+
IF('U8'!$A$4="1ª", 'U8'!V17*'U8'!V$4, 0)+
IF('U9'!$A$4="1ª", 'U9'!V17*'U9'!V$4, 0)+
IF('U10'!$A$4="1ª", 'U10'!V17*'U10'!V$4, 0)+
IF('U11'!$A$4="1ª", 'U11'!V17*'U11'!V$4, 0)+
IF('U12'!$A$4="1ª", 'U12'!V17*'U12'!V$4, 0)+
IF('U13'!$A$4="1ª", 'U13'!V17*'U13'!V$4, 0)+
IF('U14'!$A$4="1ª", 'U14'!V17*'U14'!V$4, 0)+
IF('U15'!$A$4="1ª", 'U15'!V17*'U15'!V$4, 0)
)
      /$CB$12
   )
   /AT$13,
"")</f>
        <v/>
      </c>
      <c r="AU31" s="122"/>
      <c r="AV31" s="105">
        <f ca="1">IF(AV$13&gt;0,
(
(
IF('U1'!$A$4="1ª", 'U1'!W17*'U1'!W$4, 0)+
IF('U2'!$A$4="1ª", 'U2'!W17*'U2'!W$4, 0)+
IF('U3'!$A$4="1ª", 'U3'!W17*'U3'!W$4, 0)+
IF('U4'!$A$4="1ª", 'U4'!W17*'U4'!W$4, 0)+
IF('U5'!$A$4="1ª", 'U5'!W17*'U5'!W$4, 0)+
IF('U6'!$A$4="1ª", 'U6'!W17*'U6'!W$4, 0)+
IF('U7'!$A$4="1ª", 'U7'!W17*'U7'!W$4, 0)+
IF('U8'!$A$4="1ª", 'U8'!W17*'U8'!W$4, 0)+
IF('U9'!$A$4="1ª", 'U9'!W17*'U9'!W$4, 0)+
IF('U10'!$A$4="1ª", 'U10'!W17*'U10'!W$4, 0)+
IF('U11'!$A$4="1ª", 'U11'!W17*'U11'!W$4, 0)+
IF('U12'!$A$4="1ª", 'U12'!W17*'U12'!W$4, 0)+
IF('U13'!$A$4="1ª", 'U13'!W17*'U13'!W$4, 0)+
IF('U14'!$A$4="1ª", 'U14'!W17*'U14'!W$4, 0)+
IF('U15'!$A$4="1ª", 'U15'!W17*'U15'!W$4, 0)
)
      /$CB$12
   )
   /AV$13,
"")</f>
        <v>0</v>
      </c>
      <c r="AW31" s="122"/>
      <c r="AX31" s="105" t="str">
        <f>IF(AX$13&gt;0,
(
(
IF('U1'!$A$4="1ª", 'U1'!X17*'U1'!X$4, 0)+
IF('U2'!$A$4="1ª", 'U2'!X17*'U2'!X$4, 0)+
IF('U3'!$A$4="1ª", 'U3'!X17*'U3'!X$4, 0)+
IF('U4'!$A$4="1ª", 'U4'!X17*'U4'!X$4, 0)+
IF('U5'!$A$4="1ª", 'U5'!X17*'U5'!X$4, 0)+
IF('U6'!$A$4="1ª", 'U6'!X17*'U6'!X$4, 0)+
IF('U7'!$A$4="1ª", 'U7'!X17*'U7'!X$4, 0)+
IF('U8'!$A$4="1ª", 'U8'!X17*'U8'!X$4, 0)+
IF('U9'!$A$4="1ª", 'U9'!X17*'U9'!X$4, 0)+
IF('U10'!$A$4="1ª", 'U10'!X17*'U10'!X$4, 0)+
IF('U11'!$A$4="1ª", 'U11'!X17*'U11'!X$4, 0)+
IF('U12'!$A$4="1ª", 'U12'!X17*'U12'!X$4, 0)+
IF('U13'!$A$4="1ª", 'U13'!X17*'U13'!X$4, 0)+
IF('U14'!$A$4="1ª", 'U14'!X17*'U14'!X$4, 0)+
IF('U15'!$A$4="1ª", 'U15'!X17*'U15'!X$4, 0)
)
      /$CB$12
   )
   /AX$13,
"")</f>
        <v/>
      </c>
      <c r="AY31" s="122"/>
      <c r="AZ31" s="105" t="str">
        <f>IF(AZ$13&gt;0,
(
(
IF('U1'!$A$4="1ª", 'U1'!Y17*'U1'!Y$4, 0)+
IF('U2'!$A$4="1ª", 'U2'!Y17*'U2'!Y$4, 0)+
IF('U3'!$A$4="1ª", 'U3'!Y17*'U3'!Y$4, 0)+
IF('U4'!$A$4="1ª", 'U4'!Y17*'U4'!Y$4, 0)+
IF('U5'!$A$4="1ª", 'U5'!Y17*'U5'!Y$4, 0)+
IF('U6'!$A$4="1ª", 'U6'!Y17*'U6'!Y$4, 0)+
IF('U7'!$A$4="1ª", 'U7'!Y17*'U7'!Y$4, 0)+
IF('U8'!$A$4="1ª", 'U8'!Y17*'U8'!Y$4, 0)+
IF('U9'!$A$4="1ª", 'U9'!Y17*'U9'!Y$4, 0)+
IF('U10'!$A$4="1ª", 'U10'!Y17*'U10'!Y$4, 0)+
IF('U11'!$A$4="1ª", 'U11'!Y17*'U11'!Y$4, 0)+
IF('U12'!$A$4="1ª", 'U12'!Y17*'U12'!Y$4, 0)+
IF('U13'!$A$4="1ª", 'U13'!Y17*'U13'!Y$4, 0)+
IF('U14'!$A$4="1ª", 'U14'!Y17*'U14'!Y$4, 0)+
IF('U15'!$A$4="1ª", 'U15'!Y17*'U15'!Y$4, 0)
)
      /$CB$12
   )
   /AZ$13,
"")</f>
        <v/>
      </c>
      <c r="BA31" s="122"/>
      <c r="BB31" s="121">
        <f t="shared" ca="1" si="27"/>
        <v>0</v>
      </c>
      <c r="BC31" s="105" t="str">
        <f>IF(BC$13&gt;0,
(
(
IF('U1'!$A$4="1ª", 'U1'!Z17*'U1'!Z$4, 0)+
IF('U2'!$A$4="1ª", 'U2'!Z17*'U2'!Z$4, 0)+
IF('U3'!$A$4="1ª", 'U3'!Z17*'U3'!Z$4, 0)+
IF('U4'!$A$4="1ª", 'U4'!Z17*'U4'!Z$4, 0)+
IF('U5'!$A$4="1ª", 'U5'!Z17*'U5'!Z$4, 0)+
IF('U6'!$A$4="1ª", 'U6'!Z17*'U6'!Z$4, 0)+
IF('U7'!$A$4="1ª", 'U7'!Z17*'U7'!Z$4, 0)+
IF('U8'!$A$4="1ª", 'U8'!Z17*'U8'!Z$4, 0)+
IF('U9'!$A$4="1ª", 'U9'!Z17*'U9'!Z$4, 0)+
IF('U10'!$A$4="1ª", 'U10'!Z17*'U10'!Z$4, 0)+
IF('U11'!$A$4="1ª", 'U11'!Z17*'U11'!Z$4, 0)+
IF('U12'!$A$4="1ª", 'U12'!Z17*'U12'!Z$4, 0)+
IF('U13'!$A$4="1ª", 'U13'!Z17*'U13'!Z$4, 0)+
IF('U14'!$A$4="1ª", 'U14'!Z17*'U14'!Z$4, 0)+
IF('U15'!$A$4="1ª", 'U15'!Z17*'U15'!Z$4, 0)
)
      /$CB$12
   )
   /BC$13,
"")</f>
        <v/>
      </c>
      <c r="BD31" s="122"/>
      <c r="BE31" s="105" t="str">
        <f>IF(BE$13&gt;0,
(
(
IF('U1'!$A$4="1ª", 'U1'!AA17*'U1'!AA$4, 0)+
IF('U2'!$A$4="1ª", 'U2'!AA17*'U2'!AA$4, 0)+
IF('U3'!$A$4="1ª", 'U3'!AA17*'U3'!AA$4, 0)+
IF('U4'!$A$4="1ª", 'U4'!AA17*'U4'!AA$4, 0)+
IF('U5'!$A$4="1ª", 'U5'!AA17*'U5'!AA$4, 0)+
IF('U6'!$A$4="1ª", 'U6'!AA17*'U6'!AA$4, 0)+
IF('U7'!$A$4="1ª", 'U7'!AA17*'U7'!AA$4, 0)+
IF('U8'!$A$4="1ª", 'U8'!AA17*'U8'!AA$4, 0)+
IF('U9'!$A$4="1ª", 'U9'!AA17*'U9'!AA$4, 0)+
IF('U10'!$A$4="1ª", 'U10'!AA17*'U10'!AA$4, 0)+
IF('U11'!$A$4="1ª", 'U11'!AA17*'U11'!AA$4, 0)+
IF('U12'!$A$4="1ª", 'U12'!AA17*'U12'!AA$4, 0)+
IF('U13'!$A$4="1ª", 'U13'!AA17*'U13'!AA$4, 0)+
IF('U14'!$A$4="1ª", 'U14'!AA17*'U14'!AA$4, 0)+
IF('U15'!$A$4="1ª", 'U15'!AA17*'U15'!AA$4, 0)
)
      /$CB$12
   )
   /BE$13,
"")</f>
        <v/>
      </c>
      <c r="BF31" s="122"/>
      <c r="BG31" s="105" t="str">
        <f>IF(BG$13&gt;0,
(
(
IF('U1'!$A$4="1ª", 'U1'!AB17*'U1'!AB$4, 0)+
IF('U2'!$A$4="1ª", 'U2'!AB17*'U2'!AB$4, 0)+
IF('U3'!$A$4="1ª", 'U3'!AB17*'U3'!AB$4, 0)+
IF('U4'!$A$4="1ª", 'U4'!AB17*'U4'!AB$4, 0)+
IF('U5'!$A$4="1ª", 'U5'!AB17*'U5'!AB$4, 0)+
IF('U6'!$A$4="1ª", 'U6'!AB17*'U6'!AB$4, 0)+
IF('U7'!$A$4="1ª", 'U7'!AB17*'U7'!AB$4, 0)+
IF('U8'!$A$4="1ª", 'U8'!AB17*'U8'!AB$4, 0)+
IF('U9'!$A$4="1ª", 'U9'!AB17*'U9'!AB$4, 0)+
IF('U10'!$A$4="1ª", 'U10'!AB17*'U10'!AB$4, 0)+
IF('U11'!$A$4="1ª", 'U11'!AB17*'U11'!AB$4, 0)+
IF('U12'!$A$4="1ª", 'U12'!AB17*'U12'!AB$4, 0)+
IF('U13'!$A$4="1ª", 'U13'!AB17*'U13'!AB$4, 0)+
IF('U14'!$A$4="1ª", 'U14'!AB17*'U14'!AB$4, 0)+
IF('U15'!$A$4="1ª", 'U15'!AB17*'U15'!AB$4, 0)
)
      /$CB$12
   )
   /BG$13,
"")</f>
        <v/>
      </c>
      <c r="BH31" s="122"/>
      <c r="BI31" s="105">
        <f ca="1">IF(BI$13&gt;0,
(
(
IF('U1'!$A$4="1ª", 'U1'!AC17*'U1'!AC$4, 0)+
IF('U2'!$A$4="1ª", 'U2'!AC17*'U2'!AC$4, 0)+
IF('U3'!$A$4="1ª", 'U3'!AC17*'U3'!AC$4, 0)+
IF('U4'!$A$4="1ª", 'U4'!AC17*'U4'!AC$4, 0)+
IF('U5'!$A$4="1ª", 'U5'!AC17*'U5'!AC$4, 0)+
IF('U6'!$A$4="1ª", 'U6'!AC17*'U6'!AC$4, 0)+
IF('U7'!$A$4="1ª", 'U7'!AC17*'U7'!AC$4, 0)+
IF('U8'!$A$4="1ª", 'U8'!AC17*'U8'!AC$4, 0)+
IF('U9'!$A$4="1ª", 'U9'!AC17*'U9'!AC$4, 0)+
IF('U10'!$A$4="1ª", 'U10'!AC17*'U10'!AC$4, 0)+
IF('U11'!$A$4="1ª", 'U11'!AC17*'U11'!AC$4, 0)+
IF('U12'!$A$4="1ª", 'U12'!AC17*'U12'!AC$4, 0)+
IF('U13'!$A$4="1ª", 'U13'!AC17*'U13'!AC$4, 0)+
IF('U14'!$A$4="1ª", 'U14'!AC17*'U14'!AC$4, 0)+
IF('U15'!$A$4="1ª", 'U15'!AC17*'U15'!AC$4, 0)
)
      /$CB$12
   )
   /BI$13,
"")</f>
        <v>0</v>
      </c>
      <c r="BJ31" s="122"/>
      <c r="BK31" s="105" t="str">
        <f>IF(BK$13&gt;0,
(
(
IF('U1'!$A$4="1ª", 'U1'!AD17*'U1'!AD$4, 0)+
IF('U2'!$A$4="1ª", 'U2'!AD17*'U2'!AD$4, 0)+
IF('U3'!$A$4="1ª", 'U3'!AD17*'U3'!AD$4, 0)+
IF('U4'!$A$4="1ª", 'U4'!AD17*'U4'!AD$4, 0)+
IF('U5'!$A$4="1ª", 'U5'!AD17*'U5'!AD$4, 0)+
IF('U6'!$A$4="1ª", 'U6'!AD17*'U6'!AD$4, 0)+
IF('U7'!$A$4="1ª", 'U7'!AD17*'U7'!AD$4, 0)+
IF('U8'!$A$4="1ª", 'U8'!AD17*'U8'!AD$4, 0)+
IF('U9'!$A$4="1ª", 'U9'!AD17*'U9'!AD$4, 0)+
IF('U10'!$A$4="1ª", 'U10'!AD17*'U10'!AD$4, 0)+
IF('U11'!$A$4="1ª", 'U11'!AD17*'U11'!AD$4, 0)+
IF('U12'!$A$4="1ª", 'U12'!AD17*'U12'!AD$4, 0)+
IF('U13'!$A$4="1ª", 'U13'!AD17*'U13'!AD$4, 0)+
IF('U14'!$A$4="1ª", 'U14'!AD17*'U14'!AD$4, 0)+
IF('U15'!$A$4="1ª", 'U15'!AD17*'U15'!AD$4, 0)
)
      /$CB$12
   )
   /BK$13,
"")</f>
        <v/>
      </c>
      <c r="BL31" s="122"/>
      <c r="BM31" s="105" t="str">
        <f>IF(BM$13&gt;0,
(
(
IF('U1'!$A$4="1ª", 'U1'!AE17*'U1'!AE$4, 0)+
IF('U2'!$A$4="1ª", 'U2'!AE17*'U2'!AE$4, 0)+
IF('U3'!$A$4="1ª", 'U3'!AE17*'U3'!AE$4, 0)+
IF('U4'!$A$4="1ª", 'U4'!AE17*'U4'!AE$4, 0)+
IF('U5'!$A$4="1ª", 'U5'!AE17*'U5'!AE$4, 0)+
IF('U6'!$A$4="1ª", 'U6'!AE17*'U6'!AE$4, 0)+
IF('U7'!$A$4="1ª", 'U7'!AE17*'U7'!AE$4, 0)+
IF('U8'!$A$4="1ª", 'U8'!AE17*'U8'!AE$4, 0)+
IF('U9'!$A$4="1ª", 'U9'!AE17*'U9'!AE$4, 0)+
IF('U10'!$A$4="1ª", 'U10'!AE17*'U10'!AE$4, 0)+
IF('U11'!$A$4="1ª", 'U11'!AE17*'U11'!AE$4, 0)+
IF('U12'!$A$4="1ª", 'U12'!AE17*'U12'!AE$4, 0)+
IF('U13'!$A$4="1ª", 'U13'!AE17*'U13'!AE$4, 0)+
IF('U14'!$A$4="1ª", 'U14'!AE17*'U14'!AE$4, 0)+
IF('U15'!$A$4="1ª", 'U15'!AE17*'U15'!AE$4, 0)
)
      /$CB$12
   )
   /BM$13,
"")</f>
        <v/>
      </c>
      <c r="BN31" s="122"/>
      <c r="BO31" s="121" t="str">
        <f t="shared" si="28"/>
        <v/>
      </c>
      <c r="BP31" s="105" t="str">
        <f>IF(BP$13&gt;0,
(
(
IF('U1'!$A$4="1ª", 'U1'!AF17*'U1'!AF$4, 0)+
IF('U2'!$A$4="1ª", 'U2'!AF17*'U2'!AF$4, 0)+
IF('U3'!$A$4="1ª", 'U3'!AF17*'U3'!AF$4, 0)+
IF('U4'!$A$4="1ª", 'U4'!AF17*'U4'!AF$4, 0)+
IF('U5'!$A$4="1ª", 'U5'!AF17*'U5'!AF$4, 0)+
IF('U6'!$A$4="1ª", 'U6'!AF17*'U6'!AF$4, 0)+
IF('U7'!$A$4="1ª", 'U7'!AF17*'U7'!AF$4, 0)+
IF('U8'!$A$4="1ª", 'U8'!AF17*'U8'!AF$4, 0)+
IF('U9'!$A$4="1ª", 'U9'!AF17*'U9'!AF$4, 0)+
IF('U10'!$A$4="1ª", 'U10'!AF17*'U10'!AF$4, 0)+
IF('U11'!$A$4="1ª", 'U11'!AF17*'U11'!AF$4, 0)+
IF('U12'!$A$4="1ª", 'U12'!AF17*'U12'!AF$4, 0)+
IF('U13'!$A$4="1ª", 'U13'!AF17*'U13'!AF$4, 0)+
IF('U14'!$A$4="1ª", 'U14'!AF17*'U14'!AF$4, 0)+
IF('U15'!$A$4="1ª", 'U15'!AF17*'U15'!AF$4, 0)
)
      /$CB$12
   )
   /BP$13,
"")</f>
        <v/>
      </c>
      <c r="BQ31" s="122"/>
      <c r="BR31" s="105" t="str">
        <f>IF(BR$13&gt;0,
(
(
IF('U1'!$A$4="1ª", 'U1'!AG17*'U1'!AG$4, 0)+
IF('U2'!$A$4="1ª", 'U2'!AG17*'U2'!AG$4, 0)+
IF('U3'!$A$4="1ª", 'U3'!AG17*'U3'!AG$4, 0)+
IF('U4'!$A$4="1ª", 'U4'!AG17*'U4'!AG$4, 0)+
IF('U5'!$A$4="1ª", 'U5'!AG17*'U5'!AG$4, 0)+
IF('U6'!$A$4="1ª", 'U6'!AG17*'U6'!AG$4, 0)+
IF('U7'!$A$4="1ª", 'U7'!AG17*'U7'!AG$4, 0)+
IF('U8'!$A$4="1ª", 'U8'!AG17*'U8'!AG$4, 0)+
IF('U9'!$A$4="1ª", 'U9'!AG17*'U9'!AG$4, 0)+
IF('U10'!$A$4="1ª", 'U10'!AG17*'U10'!AG$4, 0)+
IF('U11'!$A$4="1ª", 'U11'!AG17*'U11'!AG$4, 0)+
IF('U12'!$A$4="1ª", 'U12'!AG17*'U12'!AG$4, 0)+
IF('U13'!$A$4="1ª", 'U13'!AG17*'U13'!AG$4, 0)+
IF('U14'!$A$4="1ª", 'U14'!AG17*'U14'!AG$4, 0)+
IF('U15'!$A$4="1ª", 'U15'!AG17*'U15'!AG$4, 0)
)
      /$CB$12
   )
   /BR$13,
"")</f>
        <v/>
      </c>
      <c r="BS31" s="122"/>
      <c r="BT31" s="105" t="str">
        <f>IF(BT$13&gt;0,
(
(
IF('U1'!$A$4="1ª", 'U1'!AH17*'U1'!AH$4, 0)+
IF('U2'!$A$4="1ª", 'U2'!AH17*'U2'!AH$4, 0)+
IF('U3'!$A$4="1ª", 'U3'!AH17*'U3'!AH$4, 0)+
IF('U4'!$A$4="1ª", 'U4'!AH17*'U4'!AH$4, 0)+
IF('U5'!$A$4="1ª", 'U5'!AH17*'U5'!AH$4, 0)+
IF('U6'!$A$4="1ª", 'U6'!AH17*'U6'!AH$4, 0)+
IF('U7'!$A$4="1ª", 'U7'!AH17*'U7'!AH$4, 0)+
IF('U8'!$A$4="1ª", 'U8'!AH17*'U8'!AH$4, 0)+
IF('U9'!$A$4="1ª", 'U9'!AH17*'U9'!AH$4, 0)+
IF('U10'!$A$4="1ª", 'U10'!AH17*'U10'!AH$4, 0)+
IF('U11'!$A$4="1ª", 'U11'!AH17*'U11'!AH$4, 0)+
IF('U12'!$A$4="1ª", 'U12'!AH17*'U12'!AH$4, 0)+
IF('U13'!$A$4="1ª", 'U13'!AH17*'U13'!AH$4, 0)+
IF('U14'!$A$4="1ª", 'U14'!AH17*'U14'!AH$4, 0)+
IF('U15'!$A$4="1ª", 'U15'!AH17*'U15'!AH$4, 0)
)
      /$CB$12
   )
   /BT$13,
"")</f>
        <v/>
      </c>
      <c r="BU31" s="122"/>
      <c r="BV31" s="105" t="str">
        <f>IF(BT$13&gt;0,
(
(
IF('U1'!$A$4="1ª", 'U1'!AH17*'U1'!AH$4, 0)+
IF('U2'!$A$4="1ª", 'U2'!AH17*'U2'!AH$4, 0)+
IF('U3'!$A$4="1ª", 'U3'!AH17*'U3'!AH$4, 0)+
IF('U4'!$A$4="1ª", 'U4'!AH17*'U4'!AH$4, 0)+
IF('U5'!$A$4="1ª", 'U5'!AH17*'U5'!AH$4, 0)+
IF('U6'!$A$4="1ª", 'U6'!AH17*'U6'!AH$4, 0)+
IF('U7'!$A$4="1ª", 'U7'!AH17*'U7'!AH$4, 0)+
IF('U8'!$A$4="1ª", 'U8'!AH17*'U8'!AH$4, 0)+
IF('U9'!$A$4="1ª", 'U9'!AH17*'U9'!AH$4, 0)+
IF('U10'!$A$4="1ª", 'U10'!AH17*'U10'!AH$4, 0)+
IF('U11'!$A$4="1ª", 'U11'!AH17*'U11'!AH$4, 0)+
IF('U12'!$A$4="1ª", 'U12'!AH17*'U12'!AH$4, 0)+
IF('U13'!$A$4="1ª", 'U13'!AH17*'U13'!AH$4, 0)+
IF('U14'!$A$4="1ª", 'U14'!AH17*'U14'!AH$4, 0)+
IF('U15'!$A$4="1ª", 'U15'!AH17*'U15'!AH$4, 0)
)
      /$CB$12
   )
   /BT$13,
"")</f>
        <v/>
      </c>
      <c r="BW31" s="122"/>
      <c r="BX31" s="105" t="str">
        <f>IF(BV$13&gt;0,
(
(
IF('U1'!$A$4="1ª", 'U1'!AI17*'U1'!AI$4, 0)+
IF('U2'!$A$4="1ª", 'U2'!AI17*'U2'!AI$4, 0)+
IF('U3'!$A$4="1ª", 'U3'!AI17*'U3'!AI$4, 0)+
IF('U4'!$A$4="1ª", 'U4'!AI17*'U4'!AI$4, 0)+
IF('U5'!$A$4="1ª", 'U5'!AI17*'U5'!AI$4, 0)+
IF('U6'!$A$4="1ª", 'U6'!AI17*'U6'!AI$4, 0)+
IF('U7'!$A$4="1ª", 'U7'!AI17*'U7'!AI$4, 0)+
IF('U8'!$A$4="1ª", 'U8'!AI17*'U8'!AI$4, 0)+
IF('U9'!$A$4="1ª", 'U9'!AI17*'U9'!AI$4, 0)+
IF('U10'!$A$4="1ª", 'U10'!AI17*'U10'!AI$4, 0)+
IF('U11'!$A$4="1ª", 'U11'!AI17*'U11'!AI$4, 0)+
IF('U12'!$A$4="1ª", 'U12'!AI17*'U12'!AI$4, 0)+
IF('U13'!$A$4="1ª", 'U13'!AI17*'U13'!AI$4, 0)+
IF('U14'!$A$4="1ª", 'U14'!AI17*'U14'!AI$4, 0)+
IF('U15'!$A$4="1ª", 'U15'!AI17*'U15'!AI$4, 0)
)
      /$CB$12
   )
   /BV$13,
"")</f>
        <v/>
      </c>
      <c r="BY31" s="122"/>
      <c r="BZ31" s="105" t="str">
        <f>IF(BZ$13&gt;0,
(
(
IF('U1'!$A$4="1ª", 'U1'!AK17*'U1'!AK$4, 0)+
IF('U2'!$A$4="1ª", 'U2'!AK17*'U2'!AK$4, 0)+
IF('U3'!$A$4="1ª", 'U3'!AK17*'U3'!AK$4, 0)+
IF('U4'!$A$4="1ª", 'U4'!AK17*'U4'!AK$4, 0)+
IF('U5'!$A$4="1ª", 'U5'!AK17*'U5'!AK$4, 0)+
IF('U6'!$A$4="1ª", 'U6'!AK17*'U6'!AK$4, 0)+
IF('U7'!$A$4="1ª", 'U7'!AK17*'U7'!AK$4, 0)+
IF('U8'!$A$4="1ª", 'U8'!AK17*'U8'!AK$4, 0)+
IF('U9'!$A$4="1ª", 'U9'!AK17*'U9'!AK$4, 0)+
IF('U10'!$A$4="1ª", 'U10'!AK17*'U10'!AK$4, 0)+
IF('U11'!$A$4="1ª", 'U11'!AK17*'U11'!AK$4, 0)+
IF('U12'!$A$4="1ª", 'U12'!AK17*'U12'!AK$4, 0)+
IF('U13'!$A$4="1ª", 'U13'!AK17*'U13'!AK$4, 0)+
IF('U14'!$A$4="1ª", 'U14'!AK17*'U14'!AK$4, 0)+
IF('U15'!$A$4="1ª", 'U15'!AK17*'U15'!AK$4, 0)
)
      /$CB$12
   )
   /BZ$13,
"")</f>
        <v/>
      </c>
      <c r="CA31" s="122"/>
      <c r="CB31" s="136">
        <f t="shared" ca="1" si="22"/>
        <v>0</v>
      </c>
      <c r="CC31">
        <f t="shared" ca="1" si="29"/>
        <v>0</v>
      </c>
    </row>
    <row r="32" spans="1:81" ht="18" x14ac:dyDescent="0.25">
      <c r="A32" s="65" t="str">
        <v>Moreno Ortega, Adrian</v>
      </c>
      <c r="B32" s="121">
        <f t="shared" ca="1" si="23"/>
        <v>0</v>
      </c>
      <c r="C32" s="105">
        <f ca="1">IF(C$13&gt;0,
   (
      (
         IF('U1'!$A$4="1ª", 'U1'!B18*'U1'!B$4, 0) +
         IF('U2'!$A$4="1ª", 'U2'!B18*'U2'!B$4, 0) +
         IF('U3'!$A$4="1ª", 'U3'!B18*'U3'!B$4, 0) +
         IF('U4'!$A$4="1ª", 'U4'!B18*'U4'!B$4, 0) +
         IF('U5'!$A$4="1ª", 'U5'!B18*'U5'!B$4, 0) +
         IF('U6'!$A$4="1ª", 'U6'!B18*'U6'!B$4, 0) +
         IF('U7'!$A$4="1ª", 'U7'!B18*'U7'!B$4, 0) +
         IF('U8'!$A$4="1ª", 'U8'!B18*'U8'!B$4, 0) +
         IF('U9'!$A$4="1ª", 'U9'!B18*'U9'!B$4, 0) +
         IF('U10'!$A$4="1ª", 'U10'!B18*'U10'!B$4, 0) +
         IF('U11'!$A$4="1ª", 'U11'!B18*'U11'!B$4, 0) +
         IF('U12'!$A$4="1ª", 'U12'!B18*'U12'!B$4, 0) +
         IF('U13'!$A$4="1ª", 'U13'!B18*'U13'!B$4, 0) +
         IF('U14'!$A$4="1ª", 'U14'!B18*'U14'!B$4, 0) +
         IF('U15'!$A$4="1ª", 'U15'!B18*'U15'!B$4, 0)
      )
      /$CB$12
   )
   /C$13,
"")</f>
        <v>0</v>
      </c>
      <c r="D32" s="122"/>
      <c r="E32" s="105">
        <f ca="1">IF(E$13&gt;0,
   (
      (
         IF('U1'!$A$4="1ª", 'U1'!C18*'U1'!C$4, 0) +
         IF('U2'!$A$4="1ª", 'U2'!C18*'U2'!C$4, 0) +
         IF('U3'!$A$4="1ª", 'U3'!C18*'U3'!C$4, 0) +
         IF('U4'!$A$4="1ª", 'U4'!C18*'U4'!C$4, 0) +
         IF('U5'!$A$4="1ª", 'U5'!C18*'U5'!C$4, 0) +
         IF('U6'!$A$4="1ª", 'U6'!C18*'U6'!C$4, 0) +
         IF('U7'!$A$4="1ª", 'U7'!C18*'U7'!C$4, 0) +
         IF('U8'!$A$4="1ª", 'U8'!C18*'U8'!C$4, 0) +
         IF('U9'!$A$4="1ª", 'U9'!C18*'U9'!C$4, 0) +
         IF('U10'!$A$4="1ª", 'U10'!C18*'U10'!C$4, 0) +
         IF('U11'!$A$4="1ª", 'U11'!C18*'U11'!C$4, 0) +
         IF('U12'!$A$4="1ª", 'U12'!C18*'U12'!C$4, 0) +
         IF('U13'!$A$4="1ª", 'U13'!C18*'U13'!C$4, 0) +
         IF('U14'!$A$4="1ª", 'U14'!C18*'U14'!C$4, 0) +
         IF('U15'!$A$4="1ª", 'U15'!C18*'U15'!C$4, 0)
      )
      /$CB$12
   )
   /E$13,
"")</f>
        <v>0</v>
      </c>
      <c r="F32" s="122"/>
      <c r="G32" s="105">
        <f ca="1">IF(G$13&gt;0,
   (
      (
         IF('U1'!$A$4="1ª", 'U1'!D18*'U1'!D$4, 0) +
         IF('U2'!$A$4="1ª", 'U2'!D18*'U2'!D$4, 0) +
         IF('U3'!$A$4="1ª", 'U3'!D18*'U3'!D$4, 0) +
         IF('U4'!$A$4="1ª", 'U4'!D18*'U4'!D$4, 0) +
         IF('U5'!$A$4="1ª", 'U5'!D18*'U5'!D$4, 0) +
         IF('U6'!$A$4="1ª", 'U6'!D18*'U6'!D$4, 0) +
         IF('U7'!$A$4="1ª", 'U7'!D18*'U7'!D$4, 0) +
         IF('U8'!$A$4="1ª", 'U8'!D18*'U8'!D$4, 0) +
         IF('U9'!$A$4="1ª", 'U9'!D18*'U9'!D$4, 0) +
         IF('U10'!$A$4="1ª", 'U10'!D18*'U10'!D$4, 0) +
         IF('U11'!$A$4="1ª", 'U11'!D18*'U11'!D$4, 0) +
         IF('U12'!$A$4="1ª", 'U12'!D18*'U12'!D$4, 0) +
         IF('U13'!$A$4="1ª", 'U13'!D18*'U13'!D$4, 0) +
         IF('U14'!$A$4="1ª", 'U14'!D18*'U14'!D$4, 0) +
         IF('U15'!$A$4="1ª", 'U15'!D18*'U15'!D$4, 0)
      )
      /$CB$12
   )
   /G$13,
"")</f>
        <v>0</v>
      </c>
      <c r="H32" s="122"/>
      <c r="I32" s="105">
        <f ca="1">IF(I$13&gt;0,
   (
      (
         IF('U1'!$A$4="1ª", 'U1'!E18*'U1'!E$4, 0) +
         IF('U2'!$A$4="1ª", 'U2'!E18*'U2'!E$4, 0) +
         IF('U3'!$A$4="1ª", 'U3'!E18*'U3'!E$4, 0) +
         IF('U4'!$A$4="1ª", 'U4'!E18*'U4'!E$4, 0) +
         IF('U5'!$A$4="1ª", 'U5'!E18*'U5'!E$4, 0) +
         IF('U6'!$A$4="1ª", 'U6'!E18*'U6'!E$4, 0) +
         IF('U7'!$A$4="1ª", 'U7'!E18*'U7'!E$4, 0) +
         IF('U8'!$A$4="1ª", 'U8'!E18*'U8'!E$4, 0) +
         IF('U9'!$A$4="1ª", 'U9'!E18*'U9'!E$4, 0) +
         IF('U10'!$A$4="1ª", 'U10'!E18*'U10'!E$4, 0) +
         IF('U11'!$A$4="1ª", 'U11'!E18*'U11'!E$4, 0) +
         IF('U12'!$A$4="1ª", 'U12'!E18*'U12'!E$4, 0) +
         IF('U13'!$A$4="1ª", 'U13'!E18*'U13'!E$4, 0) +
         IF('U14'!$A$4="1ª", 'U14'!E18*'U14'!E$4, 0) +
         IF('U15'!$A$4="1ª", 'U15'!E18*'U15'!E$4, 0)
      )
      /$CB$12
   )
   /I$13,
"")</f>
        <v>0</v>
      </c>
      <c r="J32" s="122"/>
      <c r="K32" s="105">
        <f ca="1">IF(K$13&gt;0,
   (
      (
         IF('U1'!$A$4="1ª", 'U1'!F18*'U1'!F$4, 0) +
         IF('U2'!$A$4="1ª", 'U2'!F18*'U2'!F$4, 0) +
         IF('U3'!$A$4="1ª", 'U3'!F18*'U3'!F$4, 0) +
         IF('U4'!$A$4="1ª", 'U4'!F18*'U4'!F$4, 0) +
         IF('U5'!$A$4="1ª", 'U5'!F18*'U5'!F$4, 0) +
         IF('U6'!$A$4="1ª", 'U6'!F18*'U6'!F$4, 0) +
         IF('U7'!$A$4="1ª", 'U7'!F18*'U7'!F$4, 0) +
         IF('U8'!$A$4="1ª", 'U8'!F18*'U8'!F$4, 0) +
         IF('U9'!$A$4="1ª", 'U9'!F18*'U9'!F$4, 0) +
         IF('U10'!$A$4="1ª", 'U10'!F18*'U10'!F$4, 0) +
         IF('U11'!$A$4="1ª", 'U11'!F18*'U11'!F$4, 0) +
         IF('U12'!$A$4="1ª", 'U12'!F18*'U12'!F$4, 0) +
         IF('U13'!$A$4="1ª", 'U13'!F18*'U13'!F$4, 0) +
         IF('U14'!$A$4="1ª", 'U14'!F18*'U14'!F$4, 0) +
         IF('U15'!$A$4="1ª", 'U15'!F18*'U15'!F$4, 0)
      )
      /$CB$12
   )
   /K$13,
"")</f>
        <v>0</v>
      </c>
      <c r="L32" s="122"/>
      <c r="M32" s="105" t="str">
        <f>IF(M$13&gt;0,
   (
      (
         IF('U1'!$A$4="1ª", 'U1'!G18*'U1'!G$4, 0) +
         IF('U2'!$A$4="1ª", 'U2'!G18*'U2'!G$4, 0) +
         IF('U3'!$A$4="1ª", 'U3'!G18*'U3'!G$4, 0) +
         IF('U4'!$A$4="1ª", 'U4'!G18*'U4'!G$4, 0) +
         IF('U5'!$A$4="1ª", 'U5'!G18*'U5'!G$4, 0) +
         IF('U6'!$A$4="1ª", 'U6'!G18*'U6'!G$4, 0) +
         IF('U7'!$A$4="1ª", 'U7'!G18*'U7'!G$4, 0) +
         IF('U8'!$A$4="1ª", 'U8'!G18*'U8'!G$4, 0) +
         IF('U9'!$A$4="1ª", 'U9'!G18*'U9'!G$4, 0) +
         IF('U10'!$A$4="1ª", 'U10'!G18*'U10'!G$4, 0) +
         IF('U11'!$A$4="1ª", 'U11'!G18*'U11'!G$4, 0) +
         IF('U12'!$A$4="1ª", 'U12'!G18*'U12'!G$4, 0) +
         IF('U13'!$A$4="1ª", 'U13'!G18*'U13'!G$4, 0) +
         IF('U14'!$A$4="1ª", 'U14'!G18*'U14'!G$4, 0) +
         IF('U15'!$A$4="1ª", 'U15'!G18*'U15'!G$4, 0)
      )
      /$CB$12
   )
   /M$13,
"")</f>
        <v/>
      </c>
      <c r="N32" s="122"/>
      <c r="O32" s="121">
        <f t="shared" ca="1" si="24"/>
        <v>0</v>
      </c>
      <c r="P32" s="105">
        <f ca="1">IF(P$13&gt;0,
   (
      (
         IF('U1'!$A$4="1ª", 'U1'!H18*'U1'!H$4, 0) +
         IF('U2'!$A$4="1ª", 'U2'!H18*'U2'!H$4, 0) +
         IF('U3'!$A$4="1ª", 'U3'!H18*'U3'!H$4, 0) +
         IF('U4'!$A$4="1ª", 'U4'!H18*'U4'!H$4, 0) +
         IF('U5'!$A$4="1ª", 'U5'!H18*'U5'!H$4, 0) +
         IF('U6'!$A$4="1ª", 'U6'!H18*'U6'!H$4, 0) +
         IF('U7'!$A$4="1ª", 'U7'!H18*'U7'!H$4, 0) +
         IF('U8'!$A$4="1ª", 'U8'!H18*'U8'!H$4, 0) +
         IF('U9'!$A$4="1ª", 'U9'!H18*'U9'!H$4, 0) +
         IF('U10'!$A$4="1ª", 'U10'!H18*'U10'!H$4, 0) +
         IF('U11'!$A$4="1ª", 'U11'!H18*'U11'!H$4, 0) +
         IF('U12'!$A$4="1ª", 'U12'!H18*'U12'!H$4, 0) +
         IF('U13'!$A$4="1ª", 'U13'!H18*'U13'!H$4, 0) +
         IF('U14'!$A$4="1ª", 'U14'!H18*'U14'!H$4, 0) +
         IF('U15'!$A$4="1ª", 'U15'!H18*'U15'!H$4, 0)
      )
      /$CB$12
   )
   /P$13,
"")</f>
        <v>0</v>
      </c>
      <c r="Q32" s="122"/>
      <c r="R32" s="105">
        <f ca="1">IF(R$13&gt;0,
   (
      (
         IF('U1'!$A$4="1ª", 'U1'!I18*'U1'!I$4, 0) +
         IF('U2'!$A$4="1ª", 'U2'!I18*'U2'!I$4, 0) +
         IF('U3'!$A$4="1ª", 'U3'!I18*'U3'!I$4, 0) +
         IF('U4'!$A$4="1ª", 'U4'!I18*'U4'!I$4, 0) +
         IF('U5'!$A$4="1ª", 'U5'!I18*'U5'!I$4, 0) +
         IF('U6'!$A$4="1ª", 'U6'!I18*'U6'!I$4, 0) +
         IF('U7'!$A$4="1ª", 'U7'!I18*'U7'!I$4, 0) +
         IF('U8'!$A$4="1ª", 'U8'!I18*'U8'!I$4, 0) +
         IF('U9'!$A$4="1ª", 'U9'!I18*'U9'!I$4, 0) +
         IF('U10'!$A$4="1ª", 'U10'!I18*'U10'!I$4, 0) +
         IF('U11'!$A$4="1ª", 'U11'!I18*'U11'!I$4, 0) +
         IF('U12'!$A$4="1ª", 'U12'!I18*'U12'!I$4, 0) +
         IF('U13'!$A$4="1ª", 'U13'!I18*'U13'!I$4, 0) +
         IF('U14'!$A$4="1ª", 'U14'!I18*'U14'!I$4, 0) +
         IF('U15'!$A$4="1ª", 'U15'!I18*'U15'!I$4, 0)
      )
      /$CB$12
   )
   /R$13,
"")</f>
        <v>0</v>
      </c>
      <c r="S32" s="122"/>
      <c r="T32" s="105">
        <f ca="1">IF(T$13&gt;0,
(
(
IF('U1'!$A$4="1ª", 'U1'!J18*'U1'!J$4, 0) +
IF('U2'!$A$4="1ª", 'U2'!J18*'U2'!J$4, 0) +
IF('U3'!$A$4="1ª", 'U3'!J18*'U3'!J$4, 0) +
IF('U4'!$A$4="1ª", 'U4'!J18*'U4'!J$4, 0) +
IF('U5'!$A$4="1ª", 'U5'!J18*'U5'!J$4, 0) +
IF('U6'!$A$4="1ª", 'U6'!J18*'U6'!J$4, 0) +
IF('U7'!$A$4="1ª", 'U7'!J18*'U7'!J$4, 0) +
IF('U8'!$A$4="1ª", 'U8'!J18*'U8'!J$4, 0) +
IF('U9'!$A$4="1ª", 'U9'!J18*'U9'!J$4, 0) +
IF('U10'!$A$4="1ª", 'U10'!J18*'U10'!J$4, 0) +
IF('U11'!$A$4="1ª", 'U11'!J18*'U11'!J$4, 0) +
IF('U12'!$A$4="1ª", 'U12'!J18*'U12'!J$4, 0) +
IF('U13'!$A$4="1ª", 'U13'!J18*'U13'!J$4, 0) +
IF('U14'!$A$4="1ª", 'U14'!J18*'U14'!J$4, 0) +
IF('U15'!$A$4="1ª", 'U15'!J18*'U15'!J$4, 0)
)
      /$CB$12
   )
   /T$13,
"")</f>
        <v>0</v>
      </c>
      <c r="U32" s="122"/>
      <c r="V32" s="105">
        <f ca="1">IF(V$13&gt;0,
(
(
IF('U1'!$A$4="1ª", 'U1'!K18*'U1'!K$4, 0) +
IF('U2'!$A$4="1ª", 'U2'!K18*'U2'!K$4, 0) +
IF('U3'!$A$4="1ª", 'U3'!K18*'U3'!K$4, 0) +
IF('U4'!$A$4="1ª", 'U4'!K18*'U4'!K$4, 0) +
IF('U5'!$A$4="1ª", 'U5'!K18*'U5'!K$4, 0) +
IF('U6'!$A$4="1ª", 'U6'!K18*'U6'!K$4, 0) +
IF('U7'!$A$4="1ª", 'U7'!K18*'U7'!K$4, 0) +
IF('U8'!$A$4="1ª", 'U8'!K18*'U8'!K$4, 0) +
IF('U9'!$A$4="1ª", 'U9'!K18*'U9'!K$4, 0) +
IF('U10'!$A$4="1ª", 'U10'!K18*'U10'!K$4, 0) +
IF('U11'!$A$4="1ª", 'U11'!K18*'U11'!K$4, 0) +
IF('U12'!$A$4="1ª", 'U12'!K18*'U12'!K$4, 0) +
IF('U13'!$A$4="1ª", 'U13'!K18*'U13'!K$4, 0) +
IF('U14'!$A$4="1ª", 'U14'!K18*'U14'!K$4, 0) +
IF('U15'!$A$4="1ª", 'U15'!K18*'U15'!K$4, 0)
)
      /$CB$12
   )
   /V$13,
"")</f>
        <v>0</v>
      </c>
      <c r="W32" s="122"/>
      <c r="X32" s="105" t="str">
        <f>IF(X$13&gt;0,
(
(
IF('U1'!$A$4="1ª", 'U1'!L18*'U1'!L$4, 0) +
IF('U2'!$A$4="1ª", 'U2'!L18*'U2'!L$4, 0) +
IF('U3'!$A$4="1ª", 'U3'!L18*'U3'!L$4, 0) +
IF('U4'!$A$4="1ª", 'U4'!L18*'U4'!L$4, 0) +
IF('U5'!$A$4="1ª", 'U5'!L18*'U5'!L$4, 0) +
IF('U6'!$A$4="1ª", 'U6'!L18*'U6'!L$4, 0) +
IF('U7'!$A$4="1ª", 'U7'!L18*'U7'!L$4, 0) +
IF('U8'!$A$4="1ª", 'U8'!L18*'U8'!L$4, 0) +
IF('U9'!$A$4="1ª", 'U9'!L18*'U9'!L$4, 0) +
IF('U10'!$A$4="1ª", 'U10'!L18*'U10'!L$4, 0) +
IF('U11'!$A$4="1ª", 'U11'!L18*'U11'!L$4, 0) +
IF('U12'!$A$4="1ª", 'U12'!L18*'U12'!L$4, 0) +
IF('U13'!$A$4="1ª", 'U13'!L18*'U13'!L$4, 0) +
IF('U14'!$A$4="1ª", 'U14'!L18*'U14'!L$4, 0) +
IF('U15'!$A$4="1ª", 'U15'!L18*'U15'!L$4, 0)
)
      /$CB$12
   )
   /X$13,
"")</f>
        <v/>
      </c>
      <c r="Y32" s="122"/>
      <c r="Z32" s="105" t="str">
        <f>IF(Z$13&gt;0,
(
(
IF('U1'!$A$4="1ª", 'U1'!M18*'U1'!M$4, 0) +
IF('U2'!$A$4="1ª", 'U2'!M18*'U2'!M$4, 0) +
IF('U3'!$A$4="1ª", 'U3'!M18*'U3'!M$4, 0) +
IF('U4'!$A$4="1ª", 'U4'!M18*'U4'!M$4, 0) +
IF('U5'!$A$4="1ª", 'U5'!M18*'U5'!M$4, 0) +
IF('U6'!$A$4="1ª", 'U6'!M18*'U6'!M$4, 0) +
IF('U7'!$A$4="1ª", 'U7'!M18*'U7'!M$4, 0) +
IF('U8'!$A$4="1ª", 'U8'!M18*'U8'!M$4, 0) +
IF('U9'!$A$4="1ª", 'U9'!M18*'U9'!M$4, 0) +
IF('U10'!$A$4="1ª", 'U10'!M18*'U10'!M$4, 0) +
IF('U11'!$A$4="1ª", 'U11'!M18*'U11'!M$4, 0) +
IF('U12'!$A$4="1ª", 'U12'!M18*'U12'!M$4, 0) +
IF('U13'!$A$4="1ª", 'U13'!M18*'U13'!M$4, 0) +
IF('U14'!$A$4="1ª", 'U14'!M18*'U14'!M$4, 0) +
IF('U15'!$A$4="1ª", 'U15'!M18*'U15'!M$4, 0)
)
      /$CB$12
   )
   /Z$13,
"")</f>
        <v/>
      </c>
      <c r="AA32" s="122"/>
      <c r="AB32" s="121">
        <f t="shared" ca="1" si="25"/>
        <v>0</v>
      </c>
      <c r="AC32" s="105" t="str">
        <f>IF(AC$13&gt;0,
(
(
IF('U1'!$A$4="1ª", 'U1'!N18*'U1'!N$4, 0) +
IF('U2'!$A$4="1ª", 'U2'!N18*'U2'!N$4, 0) +
IF('U3'!$A$4="1ª", 'U3'!N18*'U3'!N$4, 0) +
IF('U4'!$A$4="1ª", 'U4'!N18*'U4'!N$4, 0) +
IF('U5'!$A$4="1ª", 'U5'!N18*'U5'!N$4, 0) +
IF('U6'!$A$4="1ª", 'U6'!N18*'U6'!N$4, 0) +
IF('U7'!$A$4="1ª", 'U7'!N18*'U7'!N$4, 0) +
IF('U8'!$A$4="1ª", 'U8'!N18*'U8'!N$4, 0) +
IF('U9'!$A$4="1ª", 'U9'!N18*'U9'!N$4, 0) +
IF('U10'!$A$4="1ª", 'U10'!N18*'U10'!N$4, 0) +
IF('U11'!$A$4="1ª", 'U11'!N18*'U11'!N$4, 0) +
IF('U12'!$A$4="1ª", 'U12'!N18*'U12'!N$4, 0) +
IF('U13'!$A$4="1ª", 'U13'!N18*'U13'!N$4, 0) +
IF('U14'!$A$4="1ª", 'U14'!N18*'U14'!N$4, 0) +
IF('U15'!$A$4="1ª", 'U15'!N18*'U15'!N$4, 0)
)
      /$CB$12
   )
   /AC$13,
"")</f>
        <v/>
      </c>
      <c r="AD32" s="122"/>
      <c r="AE32" s="105" t="str">
        <f>IF(AE$13&gt;0,
(
(
IF('U1'!$A$4="1ª", 'U1'!O18*'U1'!O$4, 0)+
IF('U2'!$A$4="1ª", 'U2'!O18*'U2'!O$4, 0)+
IF('U3'!$A$4="1ª", 'U3'!O18*'U3'!O$4, 0)+
IF('U4'!$A$4="1ª", 'U4'!O18*'U4'!O$4, 0)+
IF('U5'!$A$4="1ª", 'U5'!O18*'U5'!O$4, 0)+
IF('U6'!$A$4="1ª", 'U6'!O18*'U6'!O$4, 0)+
IF('U7'!$A$4="1ª", 'U7'!O18*'U7'!O$4, 0)+
IF('U8'!$A$4="1ª", 'U8'!O18*'U8'!O$4, 0)+
IF('U9'!$A$4="1ª", 'U9'!O18*'U9'!O$4, 0)+
IF('U10'!$A$4="1ª", 'U10'!O18*'U10'!O$4, 0)+
IF('U11'!$A$4="1ª", 'U11'!O18*'U11'!O$4, 0)+
IF('U12'!$A$4="1ª", 'U12'!O18*'U12'!O$4, 0)+
IF('U13'!$A$4="1ª", 'U13'!O18*'U13'!O$4, 0)+
IF('U14'!$A$4="1ª", 'U14'!O18*'U14'!O$4, 0)+
IF('U15'!$A$4="1ª", 'U15'!O18*'U15'!O$4, 0)
)
      /$CB$12
   )
   /AE$13,
"")</f>
        <v/>
      </c>
      <c r="AF32" s="122"/>
      <c r="AG32" s="105" t="str">
        <f>IF(AG$13&gt;0,
(
(
IF('U1'!$A$4="1ª", 'U1'!P18*'U1'!P$4, 0)+
IF('U2'!$A$4="1ª", 'U2'!P18*'U2'!P$4, 0)+
IF('U3'!$A$4="1ª", 'U3'!P18*'U3'!P$4, 0)+
IF('U4'!$A$4="1ª", 'U4'!P18*'U4'!P$4, 0)+
IF('U5'!$A$4="1ª", 'U5'!P18*'U5'!P$4, 0)+
IF('U6'!$A$4="1ª", 'U6'!P18*'U6'!P$4, 0)+
IF('U7'!$A$4="1ª", 'U7'!P18*'U7'!P$4, 0)+
IF('U8'!$A$4="1ª", 'U8'!P18*'U8'!P$4, 0)+
IF('U9'!$A$4="1ª", 'U9'!P18*'U9'!P$4, 0)+
IF('U10'!$A$4="1ª", 'U10'!P18*'U10'!P$4, 0)+
IF('U11'!$A$4="1ª", 'U11'!P18*'U11'!P$4, 0)+
IF('U12'!$A$4="1ª", 'U12'!P18*'U12'!P$4, 0)+
IF('U13'!$A$4="1ª", 'U13'!P18*'U13'!P$4, 0)+
IF('U14'!$A$4="1ª", 'U14'!P18*'U14'!P$4, 0)+
IF('U15'!$A$4="1ª", 'U15'!P18*'U15'!P$4, 0)
)
      /$CB$12
   )
   /AG$13,
"")</f>
        <v/>
      </c>
      <c r="AH32" s="122"/>
      <c r="AI32" s="105">
        <f ca="1">IF(AI$13&gt;0,
(
(
IF('U1'!$A$4="1ª", 'U1'!Q18*'U1'!Q$4, 0)+
IF('U2'!$A$4="1ª", 'U2'!Q18*'U2'!Q$4, 0)+
IF('U3'!$A$4="1ª", 'U3'!Q18*'U3'!Q$4, 0)+
IF('U4'!$A$4="1ª", 'U4'!Q18*'U4'!Q$4, 0)+
IF('U5'!$A$4="1ª", 'U5'!Q18*'U5'!Q$4, 0)+
IF('U6'!$A$4="1ª", 'U6'!Q18*'U6'!Q$4, 0)+
IF('U7'!$A$4="1ª", 'U7'!Q18*'U7'!Q$4, 0)+
IF('U8'!$A$4="1ª", 'U8'!Q18*'U8'!Q$4, 0)+
IF('U9'!$A$4="1ª", 'U9'!Q18*'U9'!Q$4, 0)+
IF('U10'!$A$4="1ª", 'U10'!Q18*'U10'!Q$4, 0)+
IF('U11'!$A$4="1ª", 'U11'!Q18*'U11'!Q$4, 0)+
IF('U12'!$A$4="1ª", 'U12'!Q18*'U12'!Q$4, 0)+
IF('U13'!$A$4="1ª", 'U13'!Q18*'U13'!Q$4, 0)+
IF('U14'!$A$4="1ª", 'U14'!Q18*'U14'!Q$4, 0)+
IF('U15'!$A$4="1ª", 'U15'!Q18*'U15'!Q$4, 0)
)
      /$CB$12
   )
   /AI$13,
"")</f>
        <v>0</v>
      </c>
      <c r="AJ32" s="122"/>
      <c r="AK32" s="105">
        <f ca="1">IF(AK$13&gt;0,
(
(
IF('U1'!$A$4="1ª", 'U1'!R18*'U1'!R$4, 0)+
IF('U2'!$A$4="1ª", 'U2'!R18*'U2'!R$4, 0)+
IF('U3'!$A$4="1ª", 'U3'!R18*'U3'!R$4, 0)+
IF('U4'!$A$4="1ª", 'U4'!R18*'U4'!R$4, 0)+
IF('U5'!$A$4="1ª", 'U5'!R18*'U5'!R$4, 0)+
IF('U6'!$A$4="1ª", 'U6'!R18*'U6'!R$4, 0)+
IF('U7'!$A$4="1ª", 'U7'!R18*'U7'!R$4, 0)+
IF('U8'!$A$4="1ª", 'U8'!R18*'U8'!R$4, 0)+
IF('U9'!$A$4="1ª", 'U9'!R18*'U9'!R$4, 0)+
IF('U10'!$A$4="1ª", 'U10'!R18*'U10'!R$4, 0)+
IF('U11'!$A$4="1ª", 'U11'!R18*'U11'!R$4, 0)+
IF('U12'!$A$4="1ª", 'U12'!R18*'U12'!R$4, 0)+
IF('U13'!$A$4="1ª", 'U13'!R18*'U13'!R$4, 0)+
IF('U14'!$A$4="1ª", 'U14'!R18*'U14'!R$4, 0)+
IF('U15'!$A$4="1ª", 'U15'!R18*'U15'!R$4, 0)
)
      /$CB$12
   )
   /AK$13,
"")</f>
        <v>0</v>
      </c>
      <c r="AL32" s="122"/>
      <c r="AM32" s="105" t="str">
        <f>IF(AM$13&gt;0,
(
(
IF('U1'!$A$4="1ª", 'U1'!S18*'U1'!S$4, 0)+
IF('U2'!$A$4="1ª", 'U2'!S18*'U2'!S$4, 0)+
IF('U3'!$A$4="1ª", 'U3'!S18*'U3'!S$4, 0)+
IF('U4'!$A$4="1ª", 'U4'!S18*'U4'!S$4, 0)+
IF('U5'!$A$4="1ª", 'U5'!S18*'U5'!S$4, 0)+
IF('U6'!$A$4="1ª", 'U6'!S18*'U6'!S$4, 0)+
IF('U7'!$A$4="1ª", 'U7'!S18*'U7'!S$4, 0)+
IF('U8'!$A$4="1ª", 'U8'!S18*'U8'!S$4, 0)+
IF('U9'!$A$4="1ª", 'U9'!S18*'U9'!S$4, 0)+
IF('U10'!$A$4="1ª", 'U10'!S18*'U10'!S$4, 0)+
IF('U11'!$A$4="1ª", 'U11'!S18*'U11'!S$4, 0)+
IF('U12'!$A$4="1ª", 'U12'!S18*'U12'!S$4, 0)+
IF('U13'!$A$4="1ª", 'U13'!S18*'U13'!S$4, 0)+
IF('U14'!$A$4="1ª", 'U14'!S18*'U14'!S$4, 0)+
IF('U15'!$A$4="1ª", 'U15'!S18*'U15'!S$4, 0)
)
      /$CB$12
   )
   /AM$13,
"")</f>
        <v/>
      </c>
      <c r="AN32" s="122"/>
      <c r="AO32" s="121">
        <f t="shared" ca="1" si="26"/>
        <v>0</v>
      </c>
      <c r="AP32" s="105">
        <f ca="1">IF(AP$13&gt;0,
   (
      (
         IF('U1'!$A$4="1ª", 'U1'!T18*'U1'!T$4, 0) +
         IF('U2'!$A$4="1ª", 'U2'!T18*'U2'!T$4, 0) +
         IF('U3'!$A$4="1ª", 'U3'!T18*'U3'!T$4, 0) +
         IF('U4'!$A$4="1ª", 'U4'!T18*'U4'!T$4, 0) +
         IF('U5'!$A$4="1ª", 'U5'!T18*'U5'!T$4, 0) +
         IF('U6'!$A$4="1ª", 'U6'!T18*'U6'!T$4, 0) +
         IF('U7'!$A$4="1ª", 'U7'!T18*'U7'!T$4, 0) +
         IF('U8'!$A$4="1ª", 'U8'!T18*'U8'!T$4, 0) +
         IF('U9'!$A$4="1ª", 'U9'!T18*'U9'!T$4, 0) +
         IF('U10'!$A$4="1ª", 'U10'!T18*'U10'!T$4, 0) +
         IF('U11'!$A$4="1ª", 'U11'!T18*'U11'!T$4, 0) +
         IF('U12'!$A$4="1ª", 'U12'!T18*'U12'!T$4, 0) +
         IF('U13'!$A$4="1ª", 'U13'!T18*'U13'!T$4, 0) +
         IF('U14'!$A$4="1ª", 'U14'!T18*'U14'!T$4, 0) +
         IF('U15'!$A$4="1ª", 'U15'!T18*'U15'!T$4, 0)
      )
      /$CB$12
   ) / AP$13,
"")</f>
        <v>0</v>
      </c>
      <c r="AQ32" s="122"/>
      <c r="AR32" s="105">
        <f ca="1">IF(AR$13&gt;0,
(
(
IF('U1'!$A$4="1ª", 'U1'!U18*'U1'!U$4, 0)+
IF('U2'!$A$4="1ª", 'U2'!U18*'U2'!U$4, 0)+
IF('U3'!$A$4="1ª", 'U3'!U18*'U3'!U$4, 0)+
IF('U4'!$A$4="1ª", 'U4'!U18*'U4'!U$4, 0)+
IF('U5'!$A$4="1ª", 'U5'!U18*'U5'!U$4, 0)+
IF('U6'!$A$4="1ª", 'U6'!U18*'U6'!U$4, 0)+
IF('U7'!$A$4="1ª", 'U7'!U18*'U7'!U$4, 0)+
IF('U8'!$A$4="1ª", 'U8'!U18*'U8'!U$4, 0)+
IF('U9'!$A$4="1ª", 'U9'!U18*'U9'!U$4, 0)+
IF('U10'!$A$4="1ª", 'U10'!U18*'U10'!U$4, 0)+
IF('U11'!$A$4="1ª", 'U11'!U18*'U11'!U$4, 0)+
IF('U12'!$A$4="1ª", 'U12'!U18*'U12'!U$4, 0)+
IF('U13'!$A$4="1ª", 'U13'!U18*'U13'!U$4, 0)+
IF('U14'!$A$4="1ª", 'U14'!U18*'U14'!U$4, 0)+
IF('U15'!$A$4="1ª", 'U15'!U18*'U15'!U$4, 0)
)
      /$CB$12
   )
   /AR$13,
"")</f>
        <v>0</v>
      </c>
      <c r="AS32" s="122"/>
      <c r="AT32" s="105" t="str">
        <f>IF(AT$13&gt;0,
(
(
IF('U1'!$A$4="1ª", 'U1'!V18*'U1'!V$4, 0)+
IF('U2'!$A$4="1ª", 'U2'!V18*'U2'!V$4, 0)+
IF('U3'!$A$4="1ª", 'U3'!V18*'U3'!V$4, 0)+
IF('U4'!$A$4="1ª", 'U4'!V18*'U4'!V$4, 0)+
IF('U5'!$A$4="1ª", 'U5'!V18*'U5'!V$4, 0)+
IF('U6'!$A$4="1ª", 'U6'!V18*'U6'!V$4, 0)+
IF('U7'!$A$4="1ª", 'U7'!V18*'U7'!V$4, 0)+
IF('U8'!$A$4="1ª", 'U8'!V18*'U8'!V$4, 0)+
IF('U9'!$A$4="1ª", 'U9'!V18*'U9'!V$4, 0)+
IF('U10'!$A$4="1ª", 'U10'!V18*'U10'!V$4, 0)+
IF('U11'!$A$4="1ª", 'U11'!V18*'U11'!V$4, 0)+
IF('U12'!$A$4="1ª", 'U12'!V18*'U12'!V$4, 0)+
IF('U13'!$A$4="1ª", 'U13'!V18*'U13'!V$4, 0)+
IF('U14'!$A$4="1ª", 'U14'!V18*'U14'!V$4, 0)+
IF('U15'!$A$4="1ª", 'U15'!V18*'U15'!V$4, 0)
)
      /$CB$12
   )
   /AT$13,
"")</f>
        <v/>
      </c>
      <c r="AU32" s="122"/>
      <c r="AV32" s="105">
        <f ca="1">IF(AV$13&gt;0,
(
(
IF('U1'!$A$4="1ª", 'U1'!W18*'U1'!W$4, 0)+
IF('U2'!$A$4="1ª", 'U2'!W18*'U2'!W$4, 0)+
IF('U3'!$A$4="1ª", 'U3'!W18*'U3'!W$4, 0)+
IF('U4'!$A$4="1ª", 'U4'!W18*'U4'!W$4, 0)+
IF('U5'!$A$4="1ª", 'U5'!W18*'U5'!W$4, 0)+
IF('U6'!$A$4="1ª", 'U6'!W18*'U6'!W$4, 0)+
IF('U7'!$A$4="1ª", 'U7'!W18*'U7'!W$4, 0)+
IF('U8'!$A$4="1ª", 'U8'!W18*'U8'!W$4, 0)+
IF('U9'!$A$4="1ª", 'U9'!W18*'U9'!W$4, 0)+
IF('U10'!$A$4="1ª", 'U10'!W18*'U10'!W$4, 0)+
IF('U11'!$A$4="1ª", 'U11'!W18*'U11'!W$4, 0)+
IF('U12'!$A$4="1ª", 'U12'!W18*'U12'!W$4, 0)+
IF('U13'!$A$4="1ª", 'U13'!W18*'U13'!W$4, 0)+
IF('U14'!$A$4="1ª", 'U14'!W18*'U14'!W$4, 0)+
IF('U15'!$A$4="1ª", 'U15'!W18*'U15'!W$4, 0)
)
      /$CB$12
   )
   /AV$13,
"")</f>
        <v>0</v>
      </c>
      <c r="AW32" s="122"/>
      <c r="AX32" s="105" t="str">
        <f>IF(AX$13&gt;0,
(
(
IF('U1'!$A$4="1ª", 'U1'!X18*'U1'!X$4, 0)+
IF('U2'!$A$4="1ª", 'U2'!X18*'U2'!X$4, 0)+
IF('U3'!$A$4="1ª", 'U3'!X18*'U3'!X$4, 0)+
IF('U4'!$A$4="1ª", 'U4'!X18*'U4'!X$4, 0)+
IF('U5'!$A$4="1ª", 'U5'!X18*'U5'!X$4, 0)+
IF('U6'!$A$4="1ª", 'U6'!X18*'U6'!X$4, 0)+
IF('U7'!$A$4="1ª", 'U7'!X18*'U7'!X$4, 0)+
IF('U8'!$A$4="1ª", 'U8'!X18*'U8'!X$4, 0)+
IF('U9'!$A$4="1ª", 'U9'!X18*'U9'!X$4, 0)+
IF('U10'!$A$4="1ª", 'U10'!X18*'U10'!X$4, 0)+
IF('U11'!$A$4="1ª", 'U11'!X18*'U11'!X$4, 0)+
IF('U12'!$A$4="1ª", 'U12'!X18*'U12'!X$4, 0)+
IF('U13'!$A$4="1ª", 'U13'!X18*'U13'!X$4, 0)+
IF('U14'!$A$4="1ª", 'U14'!X18*'U14'!X$4, 0)+
IF('U15'!$A$4="1ª", 'U15'!X18*'U15'!X$4, 0)
)
      /$CB$12
   )
   /AX$13,
"")</f>
        <v/>
      </c>
      <c r="AY32" s="122"/>
      <c r="AZ32" s="105" t="str">
        <f>IF(AZ$13&gt;0,
(
(
IF('U1'!$A$4="1ª", 'U1'!Y18*'U1'!Y$4, 0)+
IF('U2'!$A$4="1ª", 'U2'!Y18*'U2'!Y$4, 0)+
IF('U3'!$A$4="1ª", 'U3'!Y18*'U3'!Y$4, 0)+
IF('U4'!$A$4="1ª", 'U4'!Y18*'U4'!Y$4, 0)+
IF('U5'!$A$4="1ª", 'U5'!Y18*'U5'!Y$4, 0)+
IF('U6'!$A$4="1ª", 'U6'!Y18*'U6'!Y$4, 0)+
IF('U7'!$A$4="1ª", 'U7'!Y18*'U7'!Y$4, 0)+
IF('U8'!$A$4="1ª", 'U8'!Y18*'U8'!Y$4, 0)+
IF('U9'!$A$4="1ª", 'U9'!Y18*'U9'!Y$4, 0)+
IF('U10'!$A$4="1ª", 'U10'!Y18*'U10'!Y$4, 0)+
IF('U11'!$A$4="1ª", 'U11'!Y18*'U11'!Y$4, 0)+
IF('U12'!$A$4="1ª", 'U12'!Y18*'U12'!Y$4, 0)+
IF('U13'!$A$4="1ª", 'U13'!Y18*'U13'!Y$4, 0)+
IF('U14'!$A$4="1ª", 'U14'!Y18*'U14'!Y$4, 0)+
IF('U15'!$A$4="1ª", 'U15'!Y18*'U15'!Y$4, 0)
)
      /$CB$12
   )
   /AZ$13,
"")</f>
        <v/>
      </c>
      <c r="BA32" s="122"/>
      <c r="BB32" s="121">
        <f t="shared" ca="1" si="27"/>
        <v>0</v>
      </c>
      <c r="BC32" s="105" t="str">
        <f>IF(BC$13&gt;0,
(
(
IF('U1'!$A$4="1ª", 'U1'!Z18*'U1'!Z$4, 0)+
IF('U2'!$A$4="1ª", 'U2'!Z18*'U2'!Z$4, 0)+
IF('U3'!$A$4="1ª", 'U3'!Z18*'U3'!Z$4, 0)+
IF('U4'!$A$4="1ª", 'U4'!Z18*'U4'!Z$4, 0)+
IF('U5'!$A$4="1ª", 'U5'!Z18*'U5'!Z$4, 0)+
IF('U6'!$A$4="1ª", 'U6'!Z18*'U6'!Z$4, 0)+
IF('U7'!$A$4="1ª", 'U7'!Z18*'U7'!Z$4, 0)+
IF('U8'!$A$4="1ª", 'U8'!Z18*'U8'!Z$4, 0)+
IF('U9'!$A$4="1ª", 'U9'!Z18*'U9'!Z$4, 0)+
IF('U10'!$A$4="1ª", 'U10'!Z18*'U10'!Z$4, 0)+
IF('U11'!$A$4="1ª", 'U11'!Z18*'U11'!Z$4, 0)+
IF('U12'!$A$4="1ª", 'U12'!Z18*'U12'!Z$4, 0)+
IF('U13'!$A$4="1ª", 'U13'!Z18*'U13'!Z$4, 0)+
IF('U14'!$A$4="1ª", 'U14'!Z18*'U14'!Z$4, 0)+
IF('U15'!$A$4="1ª", 'U15'!Z18*'U15'!Z$4, 0)
)
      /$CB$12
   )
   /BC$13,
"")</f>
        <v/>
      </c>
      <c r="BD32" s="122"/>
      <c r="BE32" s="105" t="str">
        <f>IF(BE$13&gt;0,
(
(
IF('U1'!$A$4="1ª", 'U1'!AA18*'U1'!AA$4, 0)+
IF('U2'!$A$4="1ª", 'U2'!AA18*'U2'!AA$4, 0)+
IF('U3'!$A$4="1ª", 'U3'!AA18*'U3'!AA$4, 0)+
IF('U4'!$A$4="1ª", 'U4'!AA18*'U4'!AA$4, 0)+
IF('U5'!$A$4="1ª", 'U5'!AA18*'U5'!AA$4, 0)+
IF('U6'!$A$4="1ª", 'U6'!AA18*'U6'!AA$4, 0)+
IF('U7'!$A$4="1ª", 'U7'!AA18*'U7'!AA$4, 0)+
IF('U8'!$A$4="1ª", 'U8'!AA18*'U8'!AA$4, 0)+
IF('U9'!$A$4="1ª", 'U9'!AA18*'U9'!AA$4, 0)+
IF('U10'!$A$4="1ª", 'U10'!AA18*'U10'!AA$4, 0)+
IF('U11'!$A$4="1ª", 'U11'!AA18*'U11'!AA$4, 0)+
IF('U12'!$A$4="1ª", 'U12'!AA18*'U12'!AA$4, 0)+
IF('U13'!$A$4="1ª", 'U13'!AA18*'U13'!AA$4, 0)+
IF('U14'!$A$4="1ª", 'U14'!AA18*'U14'!AA$4, 0)+
IF('U15'!$A$4="1ª", 'U15'!AA18*'U15'!AA$4, 0)
)
      /$CB$12
   )
   /BE$13,
"")</f>
        <v/>
      </c>
      <c r="BF32" s="122"/>
      <c r="BG32" s="105" t="str">
        <f>IF(BG$13&gt;0,
(
(
IF('U1'!$A$4="1ª", 'U1'!AB18*'U1'!AB$4, 0)+
IF('U2'!$A$4="1ª", 'U2'!AB18*'U2'!AB$4, 0)+
IF('U3'!$A$4="1ª", 'U3'!AB18*'U3'!AB$4, 0)+
IF('U4'!$A$4="1ª", 'U4'!AB18*'U4'!AB$4, 0)+
IF('U5'!$A$4="1ª", 'U5'!AB18*'U5'!AB$4, 0)+
IF('U6'!$A$4="1ª", 'U6'!AB18*'U6'!AB$4, 0)+
IF('U7'!$A$4="1ª", 'U7'!AB18*'U7'!AB$4, 0)+
IF('U8'!$A$4="1ª", 'U8'!AB18*'U8'!AB$4, 0)+
IF('U9'!$A$4="1ª", 'U9'!AB18*'U9'!AB$4, 0)+
IF('U10'!$A$4="1ª", 'U10'!AB18*'U10'!AB$4, 0)+
IF('U11'!$A$4="1ª", 'U11'!AB18*'U11'!AB$4, 0)+
IF('U12'!$A$4="1ª", 'U12'!AB18*'U12'!AB$4, 0)+
IF('U13'!$A$4="1ª", 'U13'!AB18*'U13'!AB$4, 0)+
IF('U14'!$A$4="1ª", 'U14'!AB18*'U14'!AB$4, 0)+
IF('U15'!$A$4="1ª", 'U15'!AB18*'U15'!AB$4, 0)
)
      /$CB$12
   )
   /BG$13,
"")</f>
        <v/>
      </c>
      <c r="BH32" s="122"/>
      <c r="BI32" s="105">
        <f ca="1">IF(BI$13&gt;0,
(
(
IF('U1'!$A$4="1ª", 'U1'!AC18*'U1'!AC$4, 0)+
IF('U2'!$A$4="1ª", 'U2'!AC18*'U2'!AC$4, 0)+
IF('U3'!$A$4="1ª", 'U3'!AC18*'U3'!AC$4, 0)+
IF('U4'!$A$4="1ª", 'U4'!AC18*'U4'!AC$4, 0)+
IF('U5'!$A$4="1ª", 'U5'!AC18*'U5'!AC$4, 0)+
IF('U6'!$A$4="1ª", 'U6'!AC18*'U6'!AC$4, 0)+
IF('U7'!$A$4="1ª", 'U7'!AC18*'U7'!AC$4, 0)+
IF('U8'!$A$4="1ª", 'U8'!AC18*'U8'!AC$4, 0)+
IF('U9'!$A$4="1ª", 'U9'!AC18*'U9'!AC$4, 0)+
IF('U10'!$A$4="1ª", 'U10'!AC18*'U10'!AC$4, 0)+
IF('U11'!$A$4="1ª", 'U11'!AC18*'U11'!AC$4, 0)+
IF('U12'!$A$4="1ª", 'U12'!AC18*'U12'!AC$4, 0)+
IF('U13'!$A$4="1ª", 'U13'!AC18*'U13'!AC$4, 0)+
IF('U14'!$A$4="1ª", 'U14'!AC18*'U14'!AC$4, 0)+
IF('U15'!$A$4="1ª", 'U15'!AC18*'U15'!AC$4, 0)
)
      /$CB$12
   )
   /BI$13,
"")</f>
        <v>0</v>
      </c>
      <c r="BJ32" s="122"/>
      <c r="BK32" s="105" t="str">
        <f>IF(BK$13&gt;0,
(
(
IF('U1'!$A$4="1ª", 'U1'!AD18*'U1'!AD$4, 0)+
IF('U2'!$A$4="1ª", 'U2'!AD18*'U2'!AD$4, 0)+
IF('U3'!$A$4="1ª", 'U3'!AD18*'U3'!AD$4, 0)+
IF('U4'!$A$4="1ª", 'U4'!AD18*'U4'!AD$4, 0)+
IF('U5'!$A$4="1ª", 'U5'!AD18*'U5'!AD$4, 0)+
IF('U6'!$A$4="1ª", 'U6'!AD18*'U6'!AD$4, 0)+
IF('U7'!$A$4="1ª", 'U7'!AD18*'U7'!AD$4, 0)+
IF('U8'!$A$4="1ª", 'U8'!AD18*'U8'!AD$4, 0)+
IF('U9'!$A$4="1ª", 'U9'!AD18*'U9'!AD$4, 0)+
IF('U10'!$A$4="1ª", 'U10'!AD18*'U10'!AD$4, 0)+
IF('U11'!$A$4="1ª", 'U11'!AD18*'U11'!AD$4, 0)+
IF('U12'!$A$4="1ª", 'U12'!AD18*'U12'!AD$4, 0)+
IF('U13'!$A$4="1ª", 'U13'!AD18*'U13'!AD$4, 0)+
IF('U14'!$A$4="1ª", 'U14'!AD18*'U14'!AD$4, 0)+
IF('U15'!$A$4="1ª", 'U15'!AD18*'U15'!AD$4, 0)
)
      /$CB$12
   )
   /BK$13,
"")</f>
        <v/>
      </c>
      <c r="BL32" s="122"/>
      <c r="BM32" s="105" t="str">
        <f>IF(BM$13&gt;0,
(
(
IF('U1'!$A$4="1ª", 'U1'!AE18*'U1'!AE$4, 0)+
IF('U2'!$A$4="1ª", 'U2'!AE18*'U2'!AE$4, 0)+
IF('U3'!$A$4="1ª", 'U3'!AE18*'U3'!AE$4, 0)+
IF('U4'!$A$4="1ª", 'U4'!AE18*'U4'!AE$4, 0)+
IF('U5'!$A$4="1ª", 'U5'!AE18*'U5'!AE$4, 0)+
IF('U6'!$A$4="1ª", 'U6'!AE18*'U6'!AE$4, 0)+
IF('U7'!$A$4="1ª", 'U7'!AE18*'U7'!AE$4, 0)+
IF('U8'!$A$4="1ª", 'U8'!AE18*'U8'!AE$4, 0)+
IF('U9'!$A$4="1ª", 'U9'!AE18*'U9'!AE$4, 0)+
IF('U10'!$A$4="1ª", 'U10'!AE18*'U10'!AE$4, 0)+
IF('U11'!$A$4="1ª", 'U11'!AE18*'U11'!AE$4, 0)+
IF('U12'!$A$4="1ª", 'U12'!AE18*'U12'!AE$4, 0)+
IF('U13'!$A$4="1ª", 'U13'!AE18*'U13'!AE$4, 0)+
IF('U14'!$A$4="1ª", 'U14'!AE18*'U14'!AE$4, 0)+
IF('U15'!$A$4="1ª", 'U15'!AE18*'U15'!AE$4, 0)
)
      /$CB$12
   )
   /BM$13,
"")</f>
        <v/>
      </c>
      <c r="BN32" s="122"/>
      <c r="BO32" s="121" t="str">
        <f t="shared" si="28"/>
        <v/>
      </c>
      <c r="BP32" s="105" t="str">
        <f>IF(BP$13&gt;0,
(
(
IF('U1'!$A$4="1ª", 'U1'!AF18*'U1'!AF$4, 0)+
IF('U2'!$A$4="1ª", 'U2'!AF18*'U2'!AF$4, 0)+
IF('U3'!$A$4="1ª", 'U3'!AF18*'U3'!AF$4, 0)+
IF('U4'!$A$4="1ª", 'U4'!AF18*'U4'!AF$4, 0)+
IF('U5'!$A$4="1ª", 'U5'!AF18*'U5'!AF$4, 0)+
IF('U6'!$A$4="1ª", 'U6'!AF18*'U6'!AF$4, 0)+
IF('U7'!$A$4="1ª", 'U7'!AF18*'U7'!AF$4, 0)+
IF('U8'!$A$4="1ª", 'U8'!AF18*'U8'!AF$4, 0)+
IF('U9'!$A$4="1ª", 'U9'!AF18*'U9'!AF$4, 0)+
IF('U10'!$A$4="1ª", 'U10'!AF18*'U10'!AF$4, 0)+
IF('U11'!$A$4="1ª", 'U11'!AF18*'U11'!AF$4, 0)+
IF('U12'!$A$4="1ª", 'U12'!AF18*'U12'!AF$4, 0)+
IF('U13'!$A$4="1ª", 'U13'!AF18*'U13'!AF$4, 0)+
IF('U14'!$A$4="1ª", 'U14'!AF18*'U14'!AF$4, 0)+
IF('U15'!$A$4="1ª", 'U15'!AF18*'U15'!AF$4, 0)
)
      /$CB$12
   )
   /BP$13,
"")</f>
        <v/>
      </c>
      <c r="BQ32" s="122"/>
      <c r="BR32" s="105" t="str">
        <f>IF(BR$13&gt;0,
(
(
IF('U1'!$A$4="1ª", 'U1'!AG18*'U1'!AG$4, 0)+
IF('U2'!$A$4="1ª", 'U2'!AG18*'U2'!AG$4, 0)+
IF('U3'!$A$4="1ª", 'U3'!AG18*'U3'!AG$4, 0)+
IF('U4'!$A$4="1ª", 'U4'!AG18*'U4'!AG$4, 0)+
IF('U5'!$A$4="1ª", 'U5'!AG18*'U5'!AG$4, 0)+
IF('U6'!$A$4="1ª", 'U6'!AG18*'U6'!AG$4, 0)+
IF('U7'!$A$4="1ª", 'U7'!AG18*'U7'!AG$4, 0)+
IF('U8'!$A$4="1ª", 'U8'!AG18*'U8'!AG$4, 0)+
IF('U9'!$A$4="1ª", 'U9'!AG18*'U9'!AG$4, 0)+
IF('U10'!$A$4="1ª", 'U10'!AG18*'U10'!AG$4, 0)+
IF('U11'!$A$4="1ª", 'U11'!AG18*'U11'!AG$4, 0)+
IF('U12'!$A$4="1ª", 'U12'!AG18*'U12'!AG$4, 0)+
IF('U13'!$A$4="1ª", 'U13'!AG18*'U13'!AG$4, 0)+
IF('U14'!$A$4="1ª", 'U14'!AG18*'U14'!AG$4, 0)+
IF('U15'!$A$4="1ª", 'U15'!AG18*'U15'!AG$4, 0)
)
      /$CB$12
   )
   /BR$13,
"")</f>
        <v/>
      </c>
      <c r="BS32" s="122"/>
      <c r="BT32" s="105" t="str">
        <f>IF(BT$13&gt;0,
(
(
IF('U1'!$A$4="1ª", 'U1'!AH18*'U1'!AH$4, 0)+
IF('U2'!$A$4="1ª", 'U2'!AH18*'U2'!AH$4, 0)+
IF('U3'!$A$4="1ª", 'U3'!AH18*'U3'!AH$4, 0)+
IF('U4'!$A$4="1ª", 'U4'!AH18*'U4'!AH$4, 0)+
IF('U5'!$A$4="1ª", 'U5'!AH18*'U5'!AH$4, 0)+
IF('U6'!$A$4="1ª", 'U6'!AH18*'U6'!AH$4, 0)+
IF('U7'!$A$4="1ª", 'U7'!AH18*'U7'!AH$4, 0)+
IF('U8'!$A$4="1ª", 'U8'!AH18*'U8'!AH$4, 0)+
IF('U9'!$A$4="1ª", 'U9'!AH18*'U9'!AH$4, 0)+
IF('U10'!$A$4="1ª", 'U10'!AH18*'U10'!AH$4, 0)+
IF('U11'!$A$4="1ª", 'U11'!AH18*'U11'!AH$4, 0)+
IF('U12'!$A$4="1ª", 'U12'!AH18*'U12'!AH$4, 0)+
IF('U13'!$A$4="1ª", 'U13'!AH18*'U13'!AH$4, 0)+
IF('U14'!$A$4="1ª", 'U14'!AH18*'U14'!AH$4, 0)+
IF('U15'!$A$4="1ª", 'U15'!AH18*'U15'!AH$4, 0)
)
      /$CB$12
   )
   /BT$13,
"")</f>
        <v/>
      </c>
      <c r="BU32" s="122"/>
      <c r="BV32" s="105" t="str">
        <f>IF(BT$13&gt;0,
(
(
IF('U1'!$A$4="1ª", 'U1'!AH18*'U1'!AH$4, 0)+
IF('U2'!$A$4="1ª", 'U2'!AH18*'U2'!AH$4, 0)+
IF('U3'!$A$4="1ª", 'U3'!AH18*'U3'!AH$4, 0)+
IF('U4'!$A$4="1ª", 'U4'!AH18*'U4'!AH$4, 0)+
IF('U5'!$A$4="1ª", 'U5'!AH18*'U5'!AH$4, 0)+
IF('U6'!$A$4="1ª", 'U6'!AH18*'U6'!AH$4, 0)+
IF('U7'!$A$4="1ª", 'U7'!AH18*'U7'!AH$4, 0)+
IF('U8'!$A$4="1ª", 'U8'!AH18*'U8'!AH$4, 0)+
IF('U9'!$A$4="1ª", 'U9'!AH18*'U9'!AH$4, 0)+
IF('U10'!$A$4="1ª", 'U10'!AH18*'U10'!AH$4, 0)+
IF('U11'!$A$4="1ª", 'U11'!AH18*'U11'!AH$4, 0)+
IF('U12'!$A$4="1ª", 'U12'!AH18*'U12'!AH$4, 0)+
IF('U13'!$A$4="1ª", 'U13'!AH18*'U13'!AH$4, 0)+
IF('U14'!$A$4="1ª", 'U14'!AH18*'U14'!AH$4, 0)+
IF('U15'!$A$4="1ª", 'U15'!AH18*'U15'!AH$4, 0)
)
      /$CB$12
   )
   /BT$13,
"")</f>
        <v/>
      </c>
      <c r="BW32" s="122"/>
      <c r="BX32" s="105" t="str">
        <f>IF(BV$13&gt;0,
(
(
IF('U1'!$A$4="1ª", 'U1'!AI18*'U1'!AI$4, 0)+
IF('U2'!$A$4="1ª", 'U2'!AI18*'U2'!AI$4, 0)+
IF('U3'!$A$4="1ª", 'U3'!AI18*'U3'!AI$4, 0)+
IF('U4'!$A$4="1ª", 'U4'!AI18*'U4'!AI$4, 0)+
IF('U5'!$A$4="1ª", 'U5'!AI18*'U5'!AI$4, 0)+
IF('U6'!$A$4="1ª", 'U6'!AI18*'U6'!AI$4, 0)+
IF('U7'!$A$4="1ª", 'U7'!AI18*'U7'!AI$4, 0)+
IF('U8'!$A$4="1ª", 'U8'!AI18*'U8'!AI$4, 0)+
IF('U9'!$A$4="1ª", 'U9'!AI18*'U9'!AI$4, 0)+
IF('U10'!$A$4="1ª", 'U10'!AI18*'U10'!AI$4, 0)+
IF('U11'!$A$4="1ª", 'U11'!AI18*'U11'!AI$4, 0)+
IF('U12'!$A$4="1ª", 'U12'!AI18*'U12'!AI$4, 0)+
IF('U13'!$A$4="1ª", 'U13'!AI18*'U13'!AI$4, 0)+
IF('U14'!$A$4="1ª", 'U14'!AI18*'U14'!AI$4, 0)+
IF('U15'!$A$4="1ª", 'U15'!AI18*'U15'!AI$4, 0)
)
      /$CB$12
   )
   /BV$13,
"")</f>
        <v/>
      </c>
      <c r="BY32" s="122"/>
      <c r="BZ32" s="105" t="str">
        <f>IF(BZ$13&gt;0,
(
(
IF('U1'!$A$4="1ª", 'U1'!AK18*'U1'!AK$4, 0)+
IF('U2'!$A$4="1ª", 'U2'!AK18*'U2'!AK$4, 0)+
IF('U3'!$A$4="1ª", 'U3'!AK18*'U3'!AK$4, 0)+
IF('U4'!$A$4="1ª", 'U4'!AK18*'U4'!AK$4, 0)+
IF('U5'!$A$4="1ª", 'U5'!AK18*'U5'!AK$4, 0)+
IF('U6'!$A$4="1ª", 'U6'!AK18*'U6'!AK$4, 0)+
IF('U7'!$A$4="1ª", 'U7'!AK18*'U7'!AK$4, 0)+
IF('U8'!$A$4="1ª", 'U8'!AK18*'U8'!AK$4, 0)+
IF('U9'!$A$4="1ª", 'U9'!AK18*'U9'!AK$4, 0)+
IF('U10'!$A$4="1ª", 'U10'!AK18*'U10'!AK$4, 0)+
IF('U11'!$A$4="1ª", 'U11'!AK18*'U11'!AK$4, 0)+
IF('U12'!$A$4="1ª", 'U12'!AK18*'U12'!AK$4, 0)+
IF('U13'!$A$4="1ª", 'U13'!AK18*'U13'!AK$4, 0)+
IF('U14'!$A$4="1ª", 'U14'!AK18*'U14'!AK$4, 0)+
IF('U15'!$A$4="1ª", 'U15'!AK18*'U15'!AK$4, 0)
)
      /$CB$12
   )
   /BZ$13,
"")</f>
        <v/>
      </c>
      <c r="CA32" s="122"/>
      <c r="CB32" s="136">
        <f t="shared" ca="1" si="22"/>
        <v>0</v>
      </c>
      <c r="CC32">
        <f t="shared" ca="1" si="29"/>
        <v>0</v>
      </c>
    </row>
    <row r="33" spans="1:81" ht="18" x14ac:dyDescent="0.25">
      <c r="A33" s="65" t="str">
        <v>Jimaanez Ramos, Valentina</v>
      </c>
      <c r="B33" s="121">
        <f t="shared" ca="1" si="23"/>
        <v>0</v>
      </c>
      <c r="C33" s="105">
        <f ca="1">IF(C$13&gt;0,
   (
      (
         IF('U1'!$A$4="1ª", 'U1'!B19*'U1'!B$4, 0) +
         IF('U2'!$A$4="1ª", 'U2'!B19*'U2'!B$4, 0) +
         IF('U3'!$A$4="1ª", 'U3'!B19*'U3'!B$4, 0) +
         IF('U4'!$A$4="1ª", 'U4'!B19*'U4'!B$4, 0) +
         IF('U5'!$A$4="1ª", 'U5'!B19*'U5'!B$4, 0) +
         IF('U6'!$A$4="1ª", 'U6'!B19*'U6'!B$4, 0) +
         IF('U7'!$A$4="1ª", 'U7'!B19*'U7'!B$4, 0) +
         IF('U8'!$A$4="1ª", 'U8'!B19*'U8'!B$4, 0) +
         IF('U9'!$A$4="1ª", 'U9'!B19*'U9'!B$4, 0) +
         IF('U10'!$A$4="1ª", 'U10'!B19*'U10'!B$4, 0) +
         IF('U11'!$A$4="1ª", 'U11'!B19*'U11'!B$4, 0) +
         IF('U12'!$A$4="1ª", 'U12'!B19*'U12'!B$4, 0) +
         IF('U13'!$A$4="1ª", 'U13'!B19*'U13'!B$4, 0) +
         IF('U14'!$A$4="1ª", 'U14'!B19*'U14'!B$4, 0) +
         IF('U15'!$A$4="1ª", 'U15'!B19*'U15'!B$4, 0)
      )
      /$CB$12
   )
   /C$13,
"")</f>
        <v>0</v>
      </c>
      <c r="D33" s="122"/>
      <c r="E33" s="105">
        <f ca="1">IF(E$13&gt;0,
   (
      (
         IF('U1'!$A$4="1ª", 'U1'!C19*'U1'!C$4, 0) +
         IF('U2'!$A$4="1ª", 'U2'!C19*'U2'!C$4, 0) +
         IF('U3'!$A$4="1ª", 'U3'!C19*'U3'!C$4, 0) +
         IF('U4'!$A$4="1ª", 'U4'!C19*'U4'!C$4, 0) +
         IF('U5'!$A$4="1ª", 'U5'!C19*'U5'!C$4, 0) +
         IF('U6'!$A$4="1ª", 'U6'!C19*'U6'!C$4, 0) +
         IF('U7'!$A$4="1ª", 'U7'!C19*'U7'!C$4, 0) +
         IF('U8'!$A$4="1ª", 'U8'!C19*'U8'!C$4, 0) +
         IF('U9'!$A$4="1ª", 'U9'!C19*'U9'!C$4, 0) +
         IF('U10'!$A$4="1ª", 'U10'!C19*'U10'!C$4, 0) +
         IF('U11'!$A$4="1ª", 'U11'!C19*'U11'!C$4, 0) +
         IF('U12'!$A$4="1ª", 'U12'!C19*'U12'!C$4, 0) +
         IF('U13'!$A$4="1ª", 'U13'!C19*'U13'!C$4, 0) +
         IF('U14'!$A$4="1ª", 'U14'!C19*'U14'!C$4, 0) +
         IF('U15'!$A$4="1ª", 'U15'!C19*'U15'!C$4, 0)
      )
      /$CB$12
   )
   /E$13,
"")</f>
        <v>0</v>
      </c>
      <c r="F33" s="122"/>
      <c r="G33" s="105">
        <f ca="1">IF(G$13&gt;0,
   (
      (
         IF('U1'!$A$4="1ª", 'U1'!D19*'U1'!D$4, 0) +
         IF('U2'!$A$4="1ª", 'U2'!D19*'U2'!D$4, 0) +
         IF('U3'!$A$4="1ª", 'U3'!D19*'U3'!D$4, 0) +
         IF('U4'!$A$4="1ª", 'U4'!D19*'U4'!D$4, 0) +
         IF('U5'!$A$4="1ª", 'U5'!D19*'U5'!D$4, 0) +
         IF('U6'!$A$4="1ª", 'U6'!D19*'U6'!D$4, 0) +
         IF('U7'!$A$4="1ª", 'U7'!D19*'U7'!D$4, 0) +
         IF('U8'!$A$4="1ª", 'U8'!D19*'U8'!D$4, 0) +
         IF('U9'!$A$4="1ª", 'U9'!D19*'U9'!D$4, 0) +
         IF('U10'!$A$4="1ª", 'U10'!D19*'U10'!D$4, 0) +
         IF('U11'!$A$4="1ª", 'U11'!D19*'U11'!D$4, 0) +
         IF('U12'!$A$4="1ª", 'U12'!D19*'U12'!D$4, 0) +
         IF('U13'!$A$4="1ª", 'U13'!D19*'U13'!D$4, 0) +
         IF('U14'!$A$4="1ª", 'U14'!D19*'U14'!D$4, 0) +
         IF('U15'!$A$4="1ª", 'U15'!D19*'U15'!D$4, 0)
      )
      /$CB$12
   )
   /G$13,
"")</f>
        <v>0</v>
      </c>
      <c r="H33" s="122"/>
      <c r="I33" s="105">
        <f ca="1">IF(I$13&gt;0,
   (
      (
         IF('U1'!$A$4="1ª", 'U1'!E19*'U1'!E$4, 0) +
         IF('U2'!$A$4="1ª", 'U2'!E19*'U2'!E$4, 0) +
         IF('U3'!$A$4="1ª", 'U3'!E19*'U3'!E$4, 0) +
         IF('U4'!$A$4="1ª", 'U4'!E19*'U4'!E$4, 0) +
         IF('U5'!$A$4="1ª", 'U5'!E19*'U5'!E$4, 0) +
         IF('U6'!$A$4="1ª", 'U6'!E19*'U6'!E$4, 0) +
         IF('U7'!$A$4="1ª", 'U7'!E19*'U7'!E$4, 0) +
         IF('U8'!$A$4="1ª", 'U8'!E19*'U8'!E$4, 0) +
         IF('U9'!$A$4="1ª", 'U9'!E19*'U9'!E$4, 0) +
         IF('U10'!$A$4="1ª", 'U10'!E19*'U10'!E$4, 0) +
         IF('U11'!$A$4="1ª", 'U11'!E19*'U11'!E$4, 0) +
         IF('U12'!$A$4="1ª", 'U12'!E19*'U12'!E$4, 0) +
         IF('U13'!$A$4="1ª", 'U13'!E19*'U13'!E$4, 0) +
         IF('U14'!$A$4="1ª", 'U14'!E19*'U14'!E$4, 0) +
         IF('U15'!$A$4="1ª", 'U15'!E19*'U15'!E$4, 0)
      )
      /$CB$12
   )
   /I$13,
"")</f>
        <v>0</v>
      </c>
      <c r="J33" s="122"/>
      <c r="K33" s="105">
        <f ca="1">IF(K$13&gt;0,
   (
      (
         IF('U1'!$A$4="1ª", 'U1'!F19*'U1'!F$4, 0) +
         IF('U2'!$A$4="1ª", 'U2'!F19*'U2'!F$4, 0) +
         IF('U3'!$A$4="1ª", 'U3'!F19*'U3'!F$4, 0) +
         IF('U4'!$A$4="1ª", 'U4'!F19*'U4'!F$4, 0) +
         IF('U5'!$A$4="1ª", 'U5'!F19*'U5'!F$4, 0) +
         IF('U6'!$A$4="1ª", 'U6'!F19*'U6'!F$4, 0) +
         IF('U7'!$A$4="1ª", 'U7'!F19*'U7'!F$4, 0) +
         IF('U8'!$A$4="1ª", 'U8'!F19*'U8'!F$4, 0) +
         IF('U9'!$A$4="1ª", 'U9'!F19*'U9'!F$4, 0) +
         IF('U10'!$A$4="1ª", 'U10'!F19*'U10'!F$4, 0) +
         IF('U11'!$A$4="1ª", 'U11'!F19*'U11'!F$4, 0) +
         IF('U12'!$A$4="1ª", 'U12'!F19*'U12'!F$4, 0) +
         IF('U13'!$A$4="1ª", 'U13'!F19*'U13'!F$4, 0) +
         IF('U14'!$A$4="1ª", 'U14'!F19*'U14'!F$4, 0) +
         IF('U15'!$A$4="1ª", 'U15'!F19*'U15'!F$4, 0)
      )
      /$CB$12
   )
   /K$13,
"")</f>
        <v>0</v>
      </c>
      <c r="L33" s="122"/>
      <c r="M33" s="105" t="str">
        <f>IF(M$13&gt;0,
   (
      (
         IF('U1'!$A$4="1ª", 'U1'!G19*'U1'!G$4, 0) +
         IF('U2'!$A$4="1ª", 'U2'!G19*'U2'!G$4, 0) +
         IF('U3'!$A$4="1ª", 'U3'!G19*'U3'!G$4, 0) +
         IF('U4'!$A$4="1ª", 'U4'!G19*'U4'!G$4, 0) +
         IF('U5'!$A$4="1ª", 'U5'!G19*'U5'!G$4, 0) +
         IF('U6'!$A$4="1ª", 'U6'!G19*'U6'!G$4, 0) +
         IF('U7'!$A$4="1ª", 'U7'!G19*'U7'!G$4, 0) +
         IF('U8'!$A$4="1ª", 'U8'!G19*'U8'!G$4, 0) +
         IF('U9'!$A$4="1ª", 'U9'!G19*'U9'!G$4, 0) +
         IF('U10'!$A$4="1ª", 'U10'!G19*'U10'!G$4, 0) +
         IF('U11'!$A$4="1ª", 'U11'!G19*'U11'!G$4, 0) +
         IF('U12'!$A$4="1ª", 'U12'!G19*'U12'!G$4, 0) +
         IF('U13'!$A$4="1ª", 'U13'!G19*'U13'!G$4, 0) +
         IF('U14'!$A$4="1ª", 'U14'!G19*'U14'!G$4, 0) +
         IF('U15'!$A$4="1ª", 'U15'!G19*'U15'!G$4, 0)
      )
      /$CB$12
   )
   /M$13,
"")</f>
        <v/>
      </c>
      <c r="N33" s="122"/>
      <c r="O33" s="121">
        <f t="shared" ca="1" si="24"/>
        <v>0</v>
      </c>
      <c r="P33" s="105">
        <f ca="1">IF(P$13&gt;0,
   (
      (
         IF('U1'!$A$4="1ª", 'U1'!H19*'U1'!H$4, 0) +
         IF('U2'!$A$4="1ª", 'U2'!H19*'U2'!H$4, 0) +
         IF('U3'!$A$4="1ª", 'U3'!H19*'U3'!H$4, 0) +
         IF('U4'!$A$4="1ª", 'U4'!H19*'U4'!H$4, 0) +
         IF('U5'!$A$4="1ª", 'U5'!H19*'U5'!H$4, 0) +
         IF('U6'!$A$4="1ª", 'U6'!H19*'U6'!H$4, 0) +
         IF('U7'!$A$4="1ª", 'U7'!H19*'U7'!H$4, 0) +
         IF('U8'!$A$4="1ª", 'U8'!H19*'U8'!H$4, 0) +
         IF('U9'!$A$4="1ª", 'U9'!H19*'U9'!H$4, 0) +
         IF('U10'!$A$4="1ª", 'U10'!H19*'U10'!H$4, 0) +
         IF('U11'!$A$4="1ª", 'U11'!H19*'U11'!H$4, 0) +
         IF('U12'!$A$4="1ª", 'U12'!H19*'U12'!H$4, 0) +
         IF('U13'!$A$4="1ª", 'U13'!H19*'U13'!H$4, 0) +
         IF('U14'!$A$4="1ª", 'U14'!H19*'U14'!H$4, 0) +
         IF('U15'!$A$4="1ª", 'U15'!H19*'U15'!H$4, 0)
      )
      /$CB$12
   )
   /P$13,
"")</f>
        <v>0</v>
      </c>
      <c r="Q33" s="122"/>
      <c r="R33" s="105">
        <f ca="1">IF(R$13&gt;0,
   (
      (
         IF('U1'!$A$4="1ª", 'U1'!I19*'U1'!I$4, 0) +
         IF('U2'!$A$4="1ª", 'U2'!I19*'U2'!I$4, 0) +
         IF('U3'!$A$4="1ª", 'U3'!I19*'U3'!I$4, 0) +
         IF('U4'!$A$4="1ª", 'U4'!I19*'U4'!I$4, 0) +
         IF('U5'!$A$4="1ª", 'U5'!I19*'U5'!I$4, 0) +
         IF('U6'!$A$4="1ª", 'U6'!I19*'U6'!I$4, 0) +
         IF('U7'!$A$4="1ª", 'U7'!I19*'U7'!I$4, 0) +
         IF('U8'!$A$4="1ª", 'U8'!I19*'U8'!I$4, 0) +
         IF('U9'!$A$4="1ª", 'U9'!I19*'U9'!I$4, 0) +
         IF('U10'!$A$4="1ª", 'U10'!I19*'U10'!I$4, 0) +
         IF('U11'!$A$4="1ª", 'U11'!I19*'U11'!I$4, 0) +
         IF('U12'!$A$4="1ª", 'U12'!I19*'U12'!I$4, 0) +
         IF('U13'!$A$4="1ª", 'U13'!I19*'U13'!I$4, 0) +
         IF('U14'!$A$4="1ª", 'U14'!I19*'U14'!I$4, 0) +
         IF('U15'!$A$4="1ª", 'U15'!I19*'U15'!I$4, 0)
      )
      /$CB$12
   )
   /R$13,
"")</f>
        <v>0</v>
      </c>
      <c r="S33" s="122"/>
      <c r="T33" s="105">
        <f ca="1">IF(T$13&gt;0,
(
(
IF('U1'!$A$4="1ª", 'U1'!J19*'U1'!J$4, 0) +
IF('U2'!$A$4="1ª", 'U2'!J19*'U2'!J$4, 0) +
IF('U3'!$A$4="1ª", 'U3'!J19*'U3'!J$4, 0) +
IF('U4'!$A$4="1ª", 'U4'!J19*'U4'!J$4, 0) +
IF('U5'!$A$4="1ª", 'U5'!J19*'U5'!J$4, 0) +
IF('U6'!$A$4="1ª", 'U6'!J19*'U6'!J$4, 0) +
IF('U7'!$A$4="1ª", 'U7'!J19*'U7'!J$4, 0) +
IF('U8'!$A$4="1ª", 'U8'!J19*'U8'!J$4, 0) +
IF('U9'!$A$4="1ª", 'U9'!J19*'U9'!J$4, 0) +
IF('U10'!$A$4="1ª", 'U10'!J19*'U10'!J$4, 0) +
IF('U11'!$A$4="1ª", 'U11'!J19*'U11'!J$4, 0) +
IF('U12'!$A$4="1ª", 'U12'!J19*'U12'!J$4, 0) +
IF('U13'!$A$4="1ª", 'U13'!J19*'U13'!J$4, 0) +
IF('U14'!$A$4="1ª", 'U14'!J19*'U14'!J$4, 0) +
IF('U15'!$A$4="1ª", 'U15'!J19*'U15'!J$4, 0)
)
      /$CB$12
   )
   /T$13,
"")</f>
        <v>0</v>
      </c>
      <c r="U33" s="122"/>
      <c r="V33" s="105">
        <f ca="1">IF(V$13&gt;0,
(
(
IF('U1'!$A$4="1ª", 'U1'!K19*'U1'!K$4, 0) +
IF('U2'!$A$4="1ª", 'U2'!K19*'U2'!K$4, 0) +
IF('U3'!$A$4="1ª", 'U3'!K19*'U3'!K$4, 0) +
IF('U4'!$A$4="1ª", 'U4'!K19*'U4'!K$4, 0) +
IF('U5'!$A$4="1ª", 'U5'!K19*'U5'!K$4, 0) +
IF('U6'!$A$4="1ª", 'U6'!K19*'U6'!K$4, 0) +
IF('U7'!$A$4="1ª", 'U7'!K19*'U7'!K$4, 0) +
IF('U8'!$A$4="1ª", 'U8'!K19*'U8'!K$4, 0) +
IF('U9'!$A$4="1ª", 'U9'!K19*'U9'!K$4, 0) +
IF('U10'!$A$4="1ª", 'U10'!K19*'U10'!K$4, 0) +
IF('U11'!$A$4="1ª", 'U11'!K19*'U11'!K$4, 0) +
IF('U12'!$A$4="1ª", 'U12'!K19*'U12'!K$4, 0) +
IF('U13'!$A$4="1ª", 'U13'!K19*'U13'!K$4, 0) +
IF('U14'!$A$4="1ª", 'U14'!K19*'U14'!K$4, 0) +
IF('U15'!$A$4="1ª", 'U15'!K19*'U15'!K$4, 0)
)
      /$CB$12
   )
   /V$13,
"")</f>
        <v>0</v>
      </c>
      <c r="W33" s="122"/>
      <c r="X33" s="105" t="str">
        <f>IF(X$13&gt;0,
(
(
IF('U1'!$A$4="1ª", 'U1'!L19*'U1'!L$4, 0) +
IF('U2'!$A$4="1ª", 'U2'!L19*'U2'!L$4, 0) +
IF('U3'!$A$4="1ª", 'U3'!L19*'U3'!L$4, 0) +
IF('U4'!$A$4="1ª", 'U4'!L19*'U4'!L$4, 0) +
IF('U5'!$A$4="1ª", 'U5'!L19*'U5'!L$4, 0) +
IF('U6'!$A$4="1ª", 'U6'!L19*'U6'!L$4, 0) +
IF('U7'!$A$4="1ª", 'U7'!L19*'U7'!L$4, 0) +
IF('U8'!$A$4="1ª", 'U8'!L19*'U8'!L$4, 0) +
IF('U9'!$A$4="1ª", 'U9'!L19*'U9'!L$4, 0) +
IF('U10'!$A$4="1ª", 'U10'!L19*'U10'!L$4, 0) +
IF('U11'!$A$4="1ª", 'U11'!L19*'U11'!L$4, 0) +
IF('U12'!$A$4="1ª", 'U12'!L19*'U12'!L$4, 0) +
IF('U13'!$A$4="1ª", 'U13'!L19*'U13'!L$4, 0) +
IF('U14'!$A$4="1ª", 'U14'!L19*'U14'!L$4, 0) +
IF('U15'!$A$4="1ª", 'U15'!L19*'U15'!L$4, 0)
)
      /$CB$12
   )
   /X$13,
"")</f>
        <v/>
      </c>
      <c r="Y33" s="122"/>
      <c r="Z33" s="105" t="str">
        <f>IF(Z$13&gt;0,
(
(
IF('U1'!$A$4="1ª", 'U1'!M19*'U1'!M$4, 0) +
IF('U2'!$A$4="1ª", 'U2'!M19*'U2'!M$4, 0) +
IF('U3'!$A$4="1ª", 'U3'!M19*'U3'!M$4, 0) +
IF('U4'!$A$4="1ª", 'U4'!M19*'U4'!M$4, 0) +
IF('U5'!$A$4="1ª", 'U5'!M19*'U5'!M$4, 0) +
IF('U6'!$A$4="1ª", 'U6'!M19*'U6'!M$4, 0) +
IF('U7'!$A$4="1ª", 'U7'!M19*'U7'!M$4, 0) +
IF('U8'!$A$4="1ª", 'U8'!M19*'U8'!M$4, 0) +
IF('U9'!$A$4="1ª", 'U9'!M19*'U9'!M$4, 0) +
IF('U10'!$A$4="1ª", 'U10'!M19*'U10'!M$4, 0) +
IF('U11'!$A$4="1ª", 'U11'!M19*'U11'!M$4, 0) +
IF('U12'!$A$4="1ª", 'U12'!M19*'U12'!M$4, 0) +
IF('U13'!$A$4="1ª", 'U13'!M19*'U13'!M$4, 0) +
IF('U14'!$A$4="1ª", 'U14'!M19*'U14'!M$4, 0) +
IF('U15'!$A$4="1ª", 'U15'!M19*'U15'!M$4, 0)
)
      /$CB$12
   )
   /Z$13,
"")</f>
        <v/>
      </c>
      <c r="AA33" s="122"/>
      <c r="AB33" s="121">
        <f t="shared" ca="1" si="25"/>
        <v>0</v>
      </c>
      <c r="AC33" s="105" t="str">
        <f>IF(AC$13&gt;0,
(
(
IF('U1'!$A$4="1ª", 'U1'!N19*'U1'!N$4, 0) +
IF('U2'!$A$4="1ª", 'U2'!N19*'U2'!N$4, 0) +
IF('U3'!$A$4="1ª", 'U3'!N19*'U3'!N$4, 0) +
IF('U4'!$A$4="1ª", 'U4'!N19*'U4'!N$4, 0) +
IF('U5'!$A$4="1ª", 'U5'!N19*'U5'!N$4, 0) +
IF('U6'!$A$4="1ª", 'U6'!N19*'U6'!N$4, 0) +
IF('U7'!$A$4="1ª", 'U7'!N19*'U7'!N$4, 0) +
IF('U8'!$A$4="1ª", 'U8'!N19*'U8'!N$4, 0) +
IF('U9'!$A$4="1ª", 'U9'!N19*'U9'!N$4, 0) +
IF('U10'!$A$4="1ª", 'U10'!N19*'U10'!N$4, 0) +
IF('U11'!$A$4="1ª", 'U11'!N19*'U11'!N$4, 0) +
IF('U12'!$A$4="1ª", 'U12'!N19*'U12'!N$4, 0) +
IF('U13'!$A$4="1ª", 'U13'!N19*'U13'!N$4, 0) +
IF('U14'!$A$4="1ª", 'U14'!N19*'U14'!N$4, 0) +
IF('U15'!$A$4="1ª", 'U15'!N19*'U15'!N$4, 0)
)
      /$CB$12
   )
   /AC$13,
"")</f>
        <v/>
      </c>
      <c r="AD33" s="122"/>
      <c r="AE33" s="105" t="str">
        <f>IF(AE$13&gt;0,
(
(
IF('U1'!$A$4="1ª", 'U1'!O19*'U1'!O$4, 0)+
IF('U2'!$A$4="1ª", 'U2'!O19*'U2'!O$4, 0)+
IF('U3'!$A$4="1ª", 'U3'!O19*'U3'!O$4, 0)+
IF('U4'!$A$4="1ª", 'U4'!O19*'U4'!O$4, 0)+
IF('U5'!$A$4="1ª", 'U5'!O19*'U5'!O$4, 0)+
IF('U6'!$A$4="1ª", 'U6'!O19*'U6'!O$4, 0)+
IF('U7'!$A$4="1ª", 'U7'!O19*'U7'!O$4, 0)+
IF('U8'!$A$4="1ª", 'U8'!O19*'U8'!O$4, 0)+
IF('U9'!$A$4="1ª", 'U9'!O19*'U9'!O$4, 0)+
IF('U10'!$A$4="1ª", 'U10'!O19*'U10'!O$4, 0)+
IF('U11'!$A$4="1ª", 'U11'!O19*'U11'!O$4, 0)+
IF('U12'!$A$4="1ª", 'U12'!O19*'U12'!O$4, 0)+
IF('U13'!$A$4="1ª", 'U13'!O19*'U13'!O$4, 0)+
IF('U14'!$A$4="1ª", 'U14'!O19*'U14'!O$4, 0)+
IF('U15'!$A$4="1ª", 'U15'!O19*'U15'!O$4, 0)
)
      /$CB$12
   )
   /AE$13,
"")</f>
        <v/>
      </c>
      <c r="AF33" s="122"/>
      <c r="AG33" s="105" t="str">
        <f>IF(AG$13&gt;0,
(
(
IF('U1'!$A$4="1ª", 'U1'!P19*'U1'!P$4, 0)+
IF('U2'!$A$4="1ª", 'U2'!P19*'U2'!P$4, 0)+
IF('U3'!$A$4="1ª", 'U3'!P19*'U3'!P$4, 0)+
IF('U4'!$A$4="1ª", 'U4'!P19*'U4'!P$4, 0)+
IF('U5'!$A$4="1ª", 'U5'!P19*'U5'!P$4, 0)+
IF('U6'!$A$4="1ª", 'U6'!P19*'U6'!P$4, 0)+
IF('U7'!$A$4="1ª", 'U7'!P19*'U7'!P$4, 0)+
IF('U8'!$A$4="1ª", 'U8'!P19*'U8'!P$4, 0)+
IF('U9'!$A$4="1ª", 'U9'!P19*'U9'!P$4, 0)+
IF('U10'!$A$4="1ª", 'U10'!P19*'U10'!P$4, 0)+
IF('U11'!$A$4="1ª", 'U11'!P19*'U11'!P$4, 0)+
IF('U12'!$A$4="1ª", 'U12'!P19*'U12'!P$4, 0)+
IF('U13'!$A$4="1ª", 'U13'!P19*'U13'!P$4, 0)+
IF('U14'!$A$4="1ª", 'U14'!P19*'U14'!P$4, 0)+
IF('U15'!$A$4="1ª", 'U15'!P19*'U15'!P$4, 0)
)
      /$CB$12
   )
   /AG$13,
"")</f>
        <v/>
      </c>
      <c r="AH33" s="122"/>
      <c r="AI33" s="105">
        <f ca="1">IF(AI$13&gt;0,
(
(
IF('U1'!$A$4="1ª", 'U1'!Q19*'U1'!Q$4, 0)+
IF('U2'!$A$4="1ª", 'U2'!Q19*'U2'!Q$4, 0)+
IF('U3'!$A$4="1ª", 'U3'!Q19*'U3'!Q$4, 0)+
IF('U4'!$A$4="1ª", 'U4'!Q19*'U4'!Q$4, 0)+
IF('U5'!$A$4="1ª", 'U5'!Q19*'U5'!Q$4, 0)+
IF('U6'!$A$4="1ª", 'U6'!Q19*'U6'!Q$4, 0)+
IF('U7'!$A$4="1ª", 'U7'!Q19*'U7'!Q$4, 0)+
IF('U8'!$A$4="1ª", 'U8'!Q19*'U8'!Q$4, 0)+
IF('U9'!$A$4="1ª", 'U9'!Q19*'U9'!Q$4, 0)+
IF('U10'!$A$4="1ª", 'U10'!Q19*'U10'!Q$4, 0)+
IF('U11'!$A$4="1ª", 'U11'!Q19*'U11'!Q$4, 0)+
IF('U12'!$A$4="1ª", 'U12'!Q19*'U12'!Q$4, 0)+
IF('U13'!$A$4="1ª", 'U13'!Q19*'U13'!Q$4, 0)+
IF('U14'!$A$4="1ª", 'U14'!Q19*'U14'!Q$4, 0)+
IF('U15'!$A$4="1ª", 'U15'!Q19*'U15'!Q$4, 0)
)
      /$CB$12
   )
   /AI$13,
"")</f>
        <v>0</v>
      </c>
      <c r="AJ33" s="122"/>
      <c r="AK33" s="105">
        <f ca="1">IF(AK$13&gt;0,
(
(
IF('U1'!$A$4="1ª", 'U1'!R19*'U1'!R$4, 0)+
IF('U2'!$A$4="1ª", 'U2'!R19*'U2'!R$4, 0)+
IF('U3'!$A$4="1ª", 'U3'!R19*'U3'!R$4, 0)+
IF('U4'!$A$4="1ª", 'U4'!R19*'U4'!R$4, 0)+
IF('U5'!$A$4="1ª", 'U5'!R19*'U5'!R$4, 0)+
IF('U6'!$A$4="1ª", 'U6'!R19*'U6'!R$4, 0)+
IF('U7'!$A$4="1ª", 'U7'!R19*'U7'!R$4, 0)+
IF('U8'!$A$4="1ª", 'U8'!R19*'U8'!R$4, 0)+
IF('U9'!$A$4="1ª", 'U9'!R19*'U9'!R$4, 0)+
IF('U10'!$A$4="1ª", 'U10'!R19*'U10'!R$4, 0)+
IF('U11'!$A$4="1ª", 'U11'!R19*'U11'!R$4, 0)+
IF('U12'!$A$4="1ª", 'U12'!R19*'U12'!R$4, 0)+
IF('U13'!$A$4="1ª", 'U13'!R19*'U13'!R$4, 0)+
IF('U14'!$A$4="1ª", 'U14'!R19*'U14'!R$4, 0)+
IF('U15'!$A$4="1ª", 'U15'!R19*'U15'!R$4, 0)
)
      /$CB$12
   )
   /AK$13,
"")</f>
        <v>0</v>
      </c>
      <c r="AL33" s="122"/>
      <c r="AM33" s="105" t="str">
        <f>IF(AM$13&gt;0,
(
(
IF('U1'!$A$4="1ª", 'U1'!S19*'U1'!S$4, 0)+
IF('U2'!$A$4="1ª", 'U2'!S19*'U2'!S$4, 0)+
IF('U3'!$A$4="1ª", 'U3'!S19*'U3'!S$4, 0)+
IF('U4'!$A$4="1ª", 'U4'!S19*'U4'!S$4, 0)+
IF('U5'!$A$4="1ª", 'U5'!S19*'U5'!S$4, 0)+
IF('U6'!$A$4="1ª", 'U6'!S19*'U6'!S$4, 0)+
IF('U7'!$A$4="1ª", 'U7'!S19*'U7'!S$4, 0)+
IF('U8'!$A$4="1ª", 'U8'!S19*'U8'!S$4, 0)+
IF('U9'!$A$4="1ª", 'U9'!S19*'U9'!S$4, 0)+
IF('U10'!$A$4="1ª", 'U10'!S19*'U10'!S$4, 0)+
IF('U11'!$A$4="1ª", 'U11'!S19*'U11'!S$4, 0)+
IF('U12'!$A$4="1ª", 'U12'!S19*'U12'!S$4, 0)+
IF('U13'!$A$4="1ª", 'U13'!S19*'U13'!S$4, 0)+
IF('U14'!$A$4="1ª", 'U14'!S19*'U14'!S$4, 0)+
IF('U15'!$A$4="1ª", 'U15'!S19*'U15'!S$4, 0)
)
      /$CB$12
   )
   /AM$13,
"")</f>
        <v/>
      </c>
      <c r="AN33" s="122"/>
      <c r="AO33" s="121">
        <f t="shared" ca="1" si="26"/>
        <v>0</v>
      </c>
      <c r="AP33" s="105">
        <f ca="1">IF(AP$13&gt;0,
   (
      (
         IF('U1'!$A$4="1ª", 'U1'!T19*'U1'!T$4, 0) +
         IF('U2'!$A$4="1ª", 'U2'!T19*'U2'!T$4, 0) +
         IF('U3'!$A$4="1ª", 'U3'!T19*'U3'!T$4, 0) +
         IF('U4'!$A$4="1ª", 'U4'!T19*'U4'!T$4, 0) +
         IF('U5'!$A$4="1ª", 'U5'!T19*'U5'!T$4, 0) +
         IF('U6'!$A$4="1ª", 'U6'!T19*'U6'!T$4, 0) +
         IF('U7'!$A$4="1ª", 'U7'!T19*'U7'!T$4, 0) +
         IF('U8'!$A$4="1ª", 'U8'!T19*'U8'!T$4, 0) +
         IF('U9'!$A$4="1ª", 'U9'!T19*'U9'!T$4, 0) +
         IF('U10'!$A$4="1ª", 'U10'!T19*'U10'!T$4, 0) +
         IF('U11'!$A$4="1ª", 'U11'!T19*'U11'!T$4, 0) +
         IF('U12'!$A$4="1ª", 'U12'!T19*'U12'!T$4, 0) +
         IF('U13'!$A$4="1ª", 'U13'!T19*'U13'!T$4, 0) +
         IF('U14'!$A$4="1ª", 'U14'!T19*'U14'!T$4, 0) +
         IF('U15'!$A$4="1ª", 'U15'!T19*'U15'!T$4, 0)
      )
      /$CB$12
   ) / AP$13,
"")</f>
        <v>0</v>
      </c>
      <c r="AQ33" s="122"/>
      <c r="AR33" s="105">
        <f ca="1">IF(AR$13&gt;0,
(
(
IF('U1'!$A$4="1ª", 'U1'!U19*'U1'!U$4, 0)+
IF('U2'!$A$4="1ª", 'U2'!U19*'U2'!U$4, 0)+
IF('U3'!$A$4="1ª", 'U3'!U19*'U3'!U$4, 0)+
IF('U4'!$A$4="1ª", 'U4'!U19*'U4'!U$4, 0)+
IF('U5'!$A$4="1ª", 'U5'!U19*'U5'!U$4, 0)+
IF('U6'!$A$4="1ª", 'U6'!U19*'U6'!U$4, 0)+
IF('U7'!$A$4="1ª", 'U7'!U19*'U7'!U$4, 0)+
IF('U8'!$A$4="1ª", 'U8'!U19*'U8'!U$4, 0)+
IF('U9'!$A$4="1ª", 'U9'!U19*'U9'!U$4, 0)+
IF('U10'!$A$4="1ª", 'U10'!U19*'U10'!U$4, 0)+
IF('U11'!$A$4="1ª", 'U11'!U19*'U11'!U$4, 0)+
IF('U12'!$A$4="1ª", 'U12'!U19*'U12'!U$4, 0)+
IF('U13'!$A$4="1ª", 'U13'!U19*'U13'!U$4, 0)+
IF('U14'!$A$4="1ª", 'U14'!U19*'U14'!U$4, 0)+
IF('U15'!$A$4="1ª", 'U15'!U19*'U15'!U$4, 0)
)
      /$CB$12
   )
   /AR$13,
"")</f>
        <v>0</v>
      </c>
      <c r="AS33" s="122"/>
      <c r="AT33" s="105" t="str">
        <f>IF(AT$13&gt;0,
(
(
IF('U1'!$A$4="1ª", 'U1'!V19*'U1'!V$4, 0)+
IF('U2'!$A$4="1ª", 'U2'!V19*'U2'!V$4, 0)+
IF('U3'!$A$4="1ª", 'U3'!V19*'U3'!V$4, 0)+
IF('U4'!$A$4="1ª", 'U4'!V19*'U4'!V$4, 0)+
IF('U5'!$A$4="1ª", 'U5'!V19*'U5'!V$4, 0)+
IF('U6'!$A$4="1ª", 'U6'!V19*'U6'!V$4, 0)+
IF('U7'!$A$4="1ª", 'U7'!V19*'U7'!V$4, 0)+
IF('U8'!$A$4="1ª", 'U8'!V19*'U8'!V$4, 0)+
IF('U9'!$A$4="1ª", 'U9'!V19*'U9'!V$4, 0)+
IF('U10'!$A$4="1ª", 'U10'!V19*'U10'!V$4, 0)+
IF('U11'!$A$4="1ª", 'U11'!V19*'U11'!V$4, 0)+
IF('U12'!$A$4="1ª", 'U12'!V19*'U12'!V$4, 0)+
IF('U13'!$A$4="1ª", 'U13'!V19*'U13'!V$4, 0)+
IF('U14'!$A$4="1ª", 'U14'!V19*'U14'!V$4, 0)+
IF('U15'!$A$4="1ª", 'U15'!V19*'U15'!V$4, 0)
)
      /$CB$12
   )
   /AT$13,
"")</f>
        <v/>
      </c>
      <c r="AU33" s="122"/>
      <c r="AV33" s="105">
        <f ca="1">IF(AV$13&gt;0,
(
(
IF('U1'!$A$4="1ª", 'U1'!W19*'U1'!W$4, 0)+
IF('U2'!$A$4="1ª", 'U2'!W19*'U2'!W$4, 0)+
IF('U3'!$A$4="1ª", 'U3'!W19*'U3'!W$4, 0)+
IF('U4'!$A$4="1ª", 'U4'!W19*'U4'!W$4, 0)+
IF('U5'!$A$4="1ª", 'U5'!W19*'U5'!W$4, 0)+
IF('U6'!$A$4="1ª", 'U6'!W19*'U6'!W$4, 0)+
IF('U7'!$A$4="1ª", 'U7'!W19*'U7'!W$4, 0)+
IF('U8'!$A$4="1ª", 'U8'!W19*'U8'!W$4, 0)+
IF('U9'!$A$4="1ª", 'U9'!W19*'U9'!W$4, 0)+
IF('U10'!$A$4="1ª", 'U10'!W19*'U10'!W$4, 0)+
IF('U11'!$A$4="1ª", 'U11'!W19*'U11'!W$4, 0)+
IF('U12'!$A$4="1ª", 'U12'!W19*'U12'!W$4, 0)+
IF('U13'!$A$4="1ª", 'U13'!W19*'U13'!W$4, 0)+
IF('U14'!$A$4="1ª", 'U14'!W19*'U14'!W$4, 0)+
IF('U15'!$A$4="1ª", 'U15'!W19*'U15'!W$4, 0)
)
      /$CB$12
   )
   /AV$13,
"")</f>
        <v>0</v>
      </c>
      <c r="AW33" s="122"/>
      <c r="AX33" s="105" t="str">
        <f>IF(AX$13&gt;0,
(
(
IF('U1'!$A$4="1ª", 'U1'!X19*'U1'!X$4, 0)+
IF('U2'!$A$4="1ª", 'U2'!X19*'U2'!X$4, 0)+
IF('U3'!$A$4="1ª", 'U3'!X19*'U3'!X$4, 0)+
IF('U4'!$A$4="1ª", 'U4'!X19*'U4'!X$4, 0)+
IF('U5'!$A$4="1ª", 'U5'!X19*'U5'!X$4, 0)+
IF('U6'!$A$4="1ª", 'U6'!X19*'U6'!X$4, 0)+
IF('U7'!$A$4="1ª", 'U7'!X19*'U7'!X$4, 0)+
IF('U8'!$A$4="1ª", 'U8'!X19*'U8'!X$4, 0)+
IF('U9'!$A$4="1ª", 'U9'!X19*'U9'!X$4, 0)+
IF('U10'!$A$4="1ª", 'U10'!X19*'U10'!X$4, 0)+
IF('U11'!$A$4="1ª", 'U11'!X19*'U11'!X$4, 0)+
IF('U12'!$A$4="1ª", 'U12'!X19*'U12'!X$4, 0)+
IF('U13'!$A$4="1ª", 'U13'!X19*'U13'!X$4, 0)+
IF('U14'!$A$4="1ª", 'U14'!X19*'U14'!X$4, 0)+
IF('U15'!$A$4="1ª", 'U15'!X19*'U15'!X$4, 0)
)
      /$CB$12
   )
   /AX$13,
"")</f>
        <v/>
      </c>
      <c r="AY33" s="122"/>
      <c r="AZ33" s="105" t="str">
        <f>IF(AZ$13&gt;0,
(
(
IF('U1'!$A$4="1ª", 'U1'!Y19*'U1'!Y$4, 0)+
IF('U2'!$A$4="1ª", 'U2'!Y19*'U2'!Y$4, 0)+
IF('U3'!$A$4="1ª", 'U3'!Y19*'U3'!Y$4, 0)+
IF('U4'!$A$4="1ª", 'U4'!Y19*'U4'!Y$4, 0)+
IF('U5'!$A$4="1ª", 'U5'!Y19*'U5'!Y$4, 0)+
IF('U6'!$A$4="1ª", 'U6'!Y19*'U6'!Y$4, 0)+
IF('U7'!$A$4="1ª", 'U7'!Y19*'U7'!Y$4, 0)+
IF('U8'!$A$4="1ª", 'U8'!Y19*'U8'!Y$4, 0)+
IF('U9'!$A$4="1ª", 'U9'!Y19*'U9'!Y$4, 0)+
IF('U10'!$A$4="1ª", 'U10'!Y19*'U10'!Y$4, 0)+
IF('U11'!$A$4="1ª", 'U11'!Y19*'U11'!Y$4, 0)+
IF('U12'!$A$4="1ª", 'U12'!Y19*'U12'!Y$4, 0)+
IF('U13'!$A$4="1ª", 'U13'!Y19*'U13'!Y$4, 0)+
IF('U14'!$A$4="1ª", 'U14'!Y19*'U14'!Y$4, 0)+
IF('U15'!$A$4="1ª", 'U15'!Y19*'U15'!Y$4, 0)
)
      /$CB$12
   )
   /AZ$13,
"")</f>
        <v/>
      </c>
      <c r="BA33" s="122"/>
      <c r="BB33" s="121">
        <f t="shared" ca="1" si="27"/>
        <v>0</v>
      </c>
      <c r="BC33" s="105" t="str">
        <f>IF(BC$13&gt;0,
(
(
IF('U1'!$A$4="1ª", 'U1'!Z19*'U1'!Z$4, 0)+
IF('U2'!$A$4="1ª", 'U2'!Z19*'U2'!Z$4, 0)+
IF('U3'!$A$4="1ª", 'U3'!Z19*'U3'!Z$4, 0)+
IF('U4'!$A$4="1ª", 'U4'!Z19*'U4'!Z$4, 0)+
IF('U5'!$A$4="1ª", 'U5'!Z19*'U5'!Z$4, 0)+
IF('U6'!$A$4="1ª", 'U6'!Z19*'U6'!Z$4, 0)+
IF('U7'!$A$4="1ª", 'U7'!Z19*'U7'!Z$4, 0)+
IF('U8'!$A$4="1ª", 'U8'!Z19*'U8'!Z$4, 0)+
IF('U9'!$A$4="1ª", 'U9'!Z19*'U9'!Z$4, 0)+
IF('U10'!$A$4="1ª", 'U10'!Z19*'U10'!Z$4, 0)+
IF('U11'!$A$4="1ª", 'U11'!Z19*'U11'!Z$4, 0)+
IF('U12'!$A$4="1ª", 'U12'!Z19*'U12'!Z$4, 0)+
IF('U13'!$A$4="1ª", 'U13'!Z19*'U13'!Z$4, 0)+
IF('U14'!$A$4="1ª", 'U14'!Z19*'U14'!Z$4, 0)+
IF('U15'!$A$4="1ª", 'U15'!Z19*'U15'!Z$4, 0)
)
      /$CB$12
   )
   /BC$13,
"")</f>
        <v/>
      </c>
      <c r="BD33" s="122"/>
      <c r="BE33" s="105" t="str">
        <f>IF(BE$13&gt;0,
(
(
IF('U1'!$A$4="1ª", 'U1'!AA19*'U1'!AA$4, 0)+
IF('U2'!$A$4="1ª", 'U2'!AA19*'U2'!AA$4, 0)+
IF('U3'!$A$4="1ª", 'U3'!AA19*'U3'!AA$4, 0)+
IF('U4'!$A$4="1ª", 'U4'!AA19*'U4'!AA$4, 0)+
IF('U5'!$A$4="1ª", 'U5'!AA19*'U5'!AA$4, 0)+
IF('U6'!$A$4="1ª", 'U6'!AA19*'U6'!AA$4, 0)+
IF('U7'!$A$4="1ª", 'U7'!AA19*'U7'!AA$4, 0)+
IF('U8'!$A$4="1ª", 'U8'!AA19*'U8'!AA$4, 0)+
IF('U9'!$A$4="1ª", 'U9'!AA19*'U9'!AA$4, 0)+
IF('U10'!$A$4="1ª", 'U10'!AA19*'U10'!AA$4, 0)+
IF('U11'!$A$4="1ª", 'U11'!AA19*'U11'!AA$4, 0)+
IF('U12'!$A$4="1ª", 'U12'!AA19*'U12'!AA$4, 0)+
IF('U13'!$A$4="1ª", 'U13'!AA19*'U13'!AA$4, 0)+
IF('U14'!$A$4="1ª", 'U14'!AA19*'U14'!AA$4, 0)+
IF('U15'!$A$4="1ª", 'U15'!AA19*'U15'!AA$4, 0)
)
      /$CB$12
   )
   /BE$13,
"")</f>
        <v/>
      </c>
      <c r="BF33" s="122"/>
      <c r="BG33" s="105" t="str">
        <f>IF(BG$13&gt;0,
(
(
IF('U1'!$A$4="1ª", 'U1'!AB19*'U1'!AB$4, 0)+
IF('U2'!$A$4="1ª", 'U2'!AB19*'U2'!AB$4, 0)+
IF('U3'!$A$4="1ª", 'U3'!AB19*'U3'!AB$4, 0)+
IF('U4'!$A$4="1ª", 'U4'!AB19*'U4'!AB$4, 0)+
IF('U5'!$A$4="1ª", 'U5'!AB19*'U5'!AB$4, 0)+
IF('U6'!$A$4="1ª", 'U6'!AB19*'U6'!AB$4, 0)+
IF('U7'!$A$4="1ª", 'U7'!AB19*'U7'!AB$4, 0)+
IF('U8'!$A$4="1ª", 'U8'!AB19*'U8'!AB$4, 0)+
IF('U9'!$A$4="1ª", 'U9'!AB19*'U9'!AB$4, 0)+
IF('U10'!$A$4="1ª", 'U10'!AB19*'U10'!AB$4, 0)+
IF('U11'!$A$4="1ª", 'U11'!AB19*'U11'!AB$4, 0)+
IF('U12'!$A$4="1ª", 'U12'!AB19*'U12'!AB$4, 0)+
IF('U13'!$A$4="1ª", 'U13'!AB19*'U13'!AB$4, 0)+
IF('U14'!$A$4="1ª", 'U14'!AB19*'U14'!AB$4, 0)+
IF('U15'!$A$4="1ª", 'U15'!AB19*'U15'!AB$4, 0)
)
      /$CB$12
   )
   /BG$13,
"")</f>
        <v/>
      </c>
      <c r="BH33" s="122"/>
      <c r="BI33" s="105">
        <f ca="1">IF(BI$13&gt;0,
(
(
IF('U1'!$A$4="1ª", 'U1'!AC19*'U1'!AC$4, 0)+
IF('U2'!$A$4="1ª", 'U2'!AC19*'U2'!AC$4, 0)+
IF('U3'!$A$4="1ª", 'U3'!AC19*'U3'!AC$4, 0)+
IF('U4'!$A$4="1ª", 'U4'!AC19*'U4'!AC$4, 0)+
IF('U5'!$A$4="1ª", 'U5'!AC19*'U5'!AC$4, 0)+
IF('U6'!$A$4="1ª", 'U6'!AC19*'U6'!AC$4, 0)+
IF('U7'!$A$4="1ª", 'U7'!AC19*'U7'!AC$4, 0)+
IF('U8'!$A$4="1ª", 'U8'!AC19*'U8'!AC$4, 0)+
IF('U9'!$A$4="1ª", 'U9'!AC19*'U9'!AC$4, 0)+
IF('U10'!$A$4="1ª", 'U10'!AC19*'U10'!AC$4, 0)+
IF('U11'!$A$4="1ª", 'U11'!AC19*'U11'!AC$4, 0)+
IF('U12'!$A$4="1ª", 'U12'!AC19*'U12'!AC$4, 0)+
IF('U13'!$A$4="1ª", 'U13'!AC19*'U13'!AC$4, 0)+
IF('U14'!$A$4="1ª", 'U14'!AC19*'U14'!AC$4, 0)+
IF('U15'!$A$4="1ª", 'U15'!AC19*'U15'!AC$4, 0)
)
      /$CB$12
   )
   /BI$13,
"")</f>
        <v>0</v>
      </c>
      <c r="BJ33" s="122"/>
      <c r="BK33" s="105" t="str">
        <f>IF(BK$13&gt;0,
(
(
IF('U1'!$A$4="1ª", 'U1'!AD19*'U1'!AD$4, 0)+
IF('U2'!$A$4="1ª", 'U2'!AD19*'U2'!AD$4, 0)+
IF('U3'!$A$4="1ª", 'U3'!AD19*'U3'!AD$4, 0)+
IF('U4'!$A$4="1ª", 'U4'!AD19*'U4'!AD$4, 0)+
IF('U5'!$A$4="1ª", 'U5'!AD19*'U5'!AD$4, 0)+
IF('U6'!$A$4="1ª", 'U6'!AD19*'U6'!AD$4, 0)+
IF('U7'!$A$4="1ª", 'U7'!AD19*'U7'!AD$4, 0)+
IF('U8'!$A$4="1ª", 'U8'!AD19*'U8'!AD$4, 0)+
IF('U9'!$A$4="1ª", 'U9'!AD19*'U9'!AD$4, 0)+
IF('U10'!$A$4="1ª", 'U10'!AD19*'U10'!AD$4, 0)+
IF('U11'!$A$4="1ª", 'U11'!AD19*'U11'!AD$4, 0)+
IF('U12'!$A$4="1ª", 'U12'!AD19*'U12'!AD$4, 0)+
IF('U13'!$A$4="1ª", 'U13'!AD19*'U13'!AD$4, 0)+
IF('U14'!$A$4="1ª", 'U14'!AD19*'U14'!AD$4, 0)+
IF('U15'!$A$4="1ª", 'U15'!AD19*'U15'!AD$4, 0)
)
      /$CB$12
   )
   /BK$13,
"")</f>
        <v/>
      </c>
      <c r="BL33" s="122"/>
      <c r="BM33" s="105" t="str">
        <f>IF(BM$13&gt;0,
(
(
IF('U1'!$A$4="1ª", 'U1'!AE19*'U1'!AE$4, 0)+
IF('U2'!$A$4="1ª", 'U2'!AE19*'U2'!AE$4, 0)+
IF('U3'!$A$4="1ª", 'U3'!AE19*'U3'!AE$4, 0)+
IF('U4'!$A$4="1ª", 'U4'!AE19*'U4'!AE$4, 0)+
IF('U5'!$A$4="1ª", 'U5'!AE19*'U5'!AE$4, 0)+
IF('U6'!$A$4="1ª", 'U6'!AE19*'U6'!AE$4, 0)+
IF('U7'!$A$4="1ª", 'U7'!AE19*'U7'!AE$4, 0)+
IF('U8'!$A$4="1ª", 'U8'!AE19*'U8'!AE$4, 0)+
IF('U9'!$A$4="1ª", 'U9'!AE19*'U9'!AE$4, 0)+
IF('U10'!$A$4="1ª", 'U10'!AE19*'U10'!AE$4, 0)+
IF('U11'!$A$4="1ª", 'U11'!AE19*'U11'!AE$4, 0)+
IF('U12'!$A$4="1ª", 'U12'!AE19*'U12'!AE$4, 0)+
IF('U13'!$A$4="1ª", 'U13'!AE19*'U13'!AE$4, 0)+
IF('U14'!$A$4="1ª", 'U14'!AE19*'U14'!AE$4, 0)+
IF('U15'!$A$4="1ª", 'U15'!AE19*'U15'!AE$4, 0)
)
      /$CB$12
   )
   /BM$13,
"")</f>
        <v/>
      </c>
      <c r="BN33" s="122"/>
      <c r="BO33" s="121" t="str">
        <f t="shared" si="28"/>
        <v/>
      </c>
      <c r="BP33" s="105" t="str">
        <f>IF(BP$13&gt;0,
(
(
IF('U1'!$A$4="1ª", 'U1'!AF19*'U1'!AF$4, 0)+
IF('U2'!$A$4="1ª", 'U2'!AF19*'U2'!AF$4, 0)+
IF('U3'!$A$4="1ª", 'U3'!AF19*'U3'!AF$4, 0)+
IF('U4'!$A$4="1ª", 'U4'!AF19*'U4'!AF$4, 0)+
IF('U5'!$A$4="1ª", 'U5'!AF19*'U5'!AF$4, 0)+
IF('U6'!$A$4="1ª", 'U6'!AF19*'U6'!AF$4, 0)+
IF('U7'!$A$4="1ª", 'U7'!AF19*'U7'!AF$4, 0)+
IF('U8'!$A$4="1ª", 'U8'!AF19*'U8'!AF$4, 0)+
IF('U9'!$A$4="1ª", 'U9'!AF19*'U9'!AF$4, 0)+
IF('U10'!$A$4="1ª", 'U10'!AF19*'U10'!AF$4, 0)+
IF('U11'!$A$4="1ª", 'U11'!AF19*'U11'!AF$4, 0)+
IF('U12'!$A$4="1ª", 'U12'!AF19*'U12'!AF$4, 0)+
IF('U13'!$A$4="1ª", 'U13'!AF19*'U13'!AF$4, 0)+
IF('U14'!$A$4="1ª", 'U14'!AF19*'U14'!AF$4, 0)+
IF('U15'!$A$4="1ª", 'U15'!AF19*'U15'!AF$4, 0)
)
      /$CB$12
   )
   /BP$13,
"")</f>
        <v/>
      </c>
      <c r="BQ33" s="122"/>
      <c r="BR33" s="105" t="str">
        <f>IF(BR$13&gt;0,
(
(
IF('U1'!$A$4="1ª", 'U1'!AG19*'U1'!AG$4, 0)+
IF('U2'!$A$4="1ª", 'U2'!AG19*'U2'!AG$4, 0)+
IF('U3'!$A$4="1ª", 'U3'!AG19*'U3'!AG$4, 0)+
IF('U4'!$A$4="1ª", 'U4'!AG19*'U4'!AG$4, 0)+
IF('U5'!$A$4="1ª", 'U5'!AG19*'U5'!AG$4, 0)+
IF('U6'!$A$4="1ª", 'U6'!AG19*'U6'!AG$4, 0)+
IF('U7'!$A$4="1ª", 'U7'!AG19*'U7'!AG$4, 0)+
IF('U8'!$A$4="1ª", 'U8'!AG19*'U8'!AG$4, 0)+
IF('U9'!$A$4="1ª", 'U9'!AG19*'U9'!AG$4, 0)+
IF('U10'!$A$4="1ª", 'U10'!AG19*'U10'!AG$4, 0)+
IF('U11'!$A$4="1ª", 'U11'!AG19*'U11'!AG$4, 0)+
IF('U12'!$A$4="1ª", 'U12'!AG19*'U12'!AG$4, 0)+
IF('U13'!$A$4="1ª", 'U13'!AG19*'U13'!AG$4, 0)+
IF('U14'!$A$4="1ª", 'U14'!AG19*'U14'!AG$4, 0)+
IF('U15'!$A$4="1ª", 'U15'!AG19*'U15'!AG$4, 0)
)
      /$CB$12
   )
   /BR$13,
"")</f>
        <v/>
      </c>
      <c r="BS33" s="122"/>
      <c r="BT33" s="105" t="str">
        <f>IF(BT$13&gt;0,
(
(
IF('U1'!$A$4="1ª", 'U1'!AH19*'U1'!AH$4, 0)+
IF('U2'!$A$4="1ª", 'U2'!AH19*'U2'!AH$4, 0)+
IF('U3'!$A$4="1ª", 'U3'!AH19*'U3'!AH$4, 0)+
IF('U4'!$A$4="1ª", 'U4'!AH19*'U4'!AH$4, 0)+
IF('U5'!$A$4="1ª", 'U5'!AH19*'U5'!AH$4, 0)+
IF('U6'!$A$4="1ª", 'U6'!AH19*'U6'!AH$4, 0)+
IF('U7'!$A$4="1ª", 'U7'!AH19*'U7'!AH$4, 0)+
IF('U8'!$A$4="1ª", 'U8'!AH19*'U8'!AH$4, 0)+
IF('U9'!$A$4="1ª", 'U9'!AH19*'U9'!AH$4, 0)+
IF('U10'!$A$4="1ª", 'U10'!AH19*'U10'!AH$4, 0)+
IF('U11'!$A$4="1ª", 'U11'!AH19*'U11'!AH$4, 0)+
IF('U12'!$A$4="1ª", 'U12'!AH19*'U12'!AH$4, 0)+
IF('U13'!$A$4="1ª", 'U13'!AH19*'U13'!AH$4, 0)+
IF('U14'!$A$4="1ª", 'U14'!AH19*'U14'!AH$4, 0)+
IF('U15'!$A$4="1ª", 'U15'!AH19*'U15'!AH$4, 0)
)
      /$CB$12
   )
   /BT$13,
"")</f>
        <v/>
      </c>
      <c r="BU33" s="122"/>
      <c r="BV33" s="105" t="str">
        <f>IF(BT$13&gt;0,
(
(
IF('U1'!$A$4="1ª", 'U1'!AH19*'U1'!AH$4, 0)+
IF('U2'!$A$4="1ª", 'U2'!AH19*'U2'!AH$4, 0)+
IF('U3'!$A$4="1ª", 'U3'!AH19*'U3'!AH$4, 0)+
IF('U4'!$A$4="1ª", 'U4'!AH19*'U4'!AH$4, 0)+
IF('U5'!$A$4="1ª", 'U5'!AH19*'U5'!AH$4, 0)+
IF('U6'!$A$4="1ª", 'U6'!AH19*'U6'!AH$4, 0)+
IF('U7'!$A$4="1ª", 'U7'!AH19*'U7'!AH$4, 0)+
IF('U8'!$A$4="1ª", 'U8'!AH19*'U8'!AH$4, 0)+
IF('U9'!$A$4="1ª", 'U9'!AH19*'U9'!AH$4, 0)+
IF('U10'!$A$4="1ª", 'U10'!AH19*'U10'!AH$4, 0)+
IF('U11'!$A$4="1ª", 'U11'!AH19*'U11'!AH$4, 0)+
IF('U12'!$A$4="1ª", 'U12'!AH19*'U12'!AH$4, 0)+
IF('U13'!$A$4="1ª", 'U13'!AH19*'U13'!AH$4, 0)+
IF('U14'!$A$4="1ª", 'U14'!AH19*'U14'!AH$4, 0)+
IF('U15'!$A$4="1ª", 'U15'!AH19*'U15'!AH$4, 0)
)
      /$CB$12
   )
   /BT$13,
"")</f>
        <v/>
      </c>
      <c r="BW33" s="122"/>
      <c r="BX33" s="105" t="str">
        <f>IF(BV$13&gt;0,
(
(
IF('U1'!$A$4="1ª", 'U1'!AI19*'U1'!AI$4, 0)+
IF('U2'!$A$4="1ª", 'U2'!AI19*'U2'!AI$4, 0)+
IF('U3'!$A$4="1ª", 'U3'!AI19*'U3'!AI$4, 0)+
IF('U4'!$A$4="1ª", 'U4'!AI19*'U4'!AI$4, 0)+
IF('U5'!$A$4="1ª", 'U5'!AI19*'U5'!AI$4, 0)+
IF('U6'!$A$4="1ª", 'U6'!AI19*'U6'!AI$4, 0)+
IF('U7'!$A$4="1ª", 'U7'!AI19*'U7'!AI$4, 0)+
IF('U8'!$A$4="1ª", 'U8'!AI19*'U8'!AI$4, 0)+
IF('U9'!$A$4="1ª", 'U9'!AI19*'U9'!AI$4, 0)+
IF('U10'!$A$4="1ª", 'U10'!AI19*'U10'!AI$4, 0)+
IF('U11'!$A$4="1ª", 'U11'!AI19*'U11'!AI$4, 0)+
IF('U12'!$A$4="1ª", 'U12'!AI19*'U12'!AI$4, 0)+
IF('U13'!$A$4="1ª", 'U13'!AI19*'U13'!AI$4, 0)+
IF('U14'!$A$4="1ª", 'U14'!AI19*'U14'!AI$4, 0)+
IF('U15'!$A$4="1ª", 'U15'!AI19*'U15'!AI$4, 0)
)
      /$CB$12
   )
   /BV$13,
"")</f>
        <v/>
      </c>
      <c r="BY33" s="122"/>
      <c r="BZ33" s="105" t="str">
        <f>IF(BZ$13&gt;0,
(
(
IF('U1'!$A$4="1ª", 'U1'!AK19*'U1'!AK$4, 0)+
IF('U2'!$A$4="1ª", 'U2'!AK19*'U2'!AK$4, 0)+
IF('U3'!$A$4="1ª", 'U3'!AK19*'U3'!AK$4, 0)+
IF('U4'!$A$4="1ª", 'U4'!AK19*'U4'!AK$4, 0)+
IF('U5'!$A$4="1ª", 'U5'!AK19*'U5'!AK$4, 0)+
IF('U6'!$A$4="1ª", 'U6'!AK19*'U6'!AK$4, 0)+
IF('U7'!$A$4="1ª", 'U7'!AK19*'U7'!AK$4, 0)+
IF('U8'!$A$4="1ª", 'U8'!AK19*'U8'!AK$4, 0)+
IF('U9'!$A$4="1ª", 'U9'!AK19*'U9'!AK$4, 0)+
IF('U10'!$A$4="1ª", 'U10'!AK19*'U10'!AK$4, 0)+
IF('U11'!$A$4="1ª", 'U11'!AK19*'U11'!AK$4, 0)+
IF('U12'!$A$4="1ª", 'U12'!AK19*'U12'!AK$4, 0)+
IF('U13'!$A$4="1ª", 'U13'!AK19*'U13'!AK$4, 0)+
IF('U14'!$A$4="1ª", 'U14'!AK19*'U14'!AK$4, 0)+
IF('U15'!$A$4="1ª", 'U15'!AK19*'U15'!AK$4, 0)
)
      /$CB$12
   )
   /BZ$13,
"")</f>
        <v/>
      </c>
      <c r="CA33" s="122"/>
      <c r="CB33" s="136">
        <f t="shared" ca="1" si="22"/>
        <v>0</v>
      </c>
      <c r="CC33">
        <f t="shared" ca="1" si="29"/>
        <v>0</v>
      </c>
    </row>
    <row r="34" spans="1:81" ht="18" x14ac:dyDescent="0.25">
      <c r="A34" s="65" t="str">
        <v>Ruiz Guerrero, Hugo</v>
      </c>
      <c r="B34" s="121">
        <f t="shared" ca="1" si="23"/>
        <v>0</v>
      </c>
      <c r="C34" s="105">
        <f ca="1">IF(C$13&gt;0,
   (
      (
         IF('U1'!$A$4="1ª", 'U1'!B20*'U1'!B$4, 0) +
         IF('U2'!$A$4="1ª", 'U2'!B20*'U2'!B$4, 0) +
         IF('U3'!$A$4="1ª", 'U3'!B20*'U3'!B$4, 0) +
         IF('U4'!$A$4="1ª", 'U4'!B20*'U4'!B$4, 0) +
         IF('U5'!$A$4="1ª", 'U5'!B20*'U5'!B$4, 0) +
         IF('U6'!$A$4="1ª", 'U6'!B20*'U6'!B$4, 0) +
         IF('U7'!$A$4="1ª", 'U7'!B20*'U7'!B$4, 0) +
         IF('U8'!$A$4="1ª", 'U8'!B20*'U8'!B$4, 0) +
         IF('U9'!$A$4="1ª", 'U9'!B20*'U9'!B$4, 0) +
         IF('U10'!$A$4="1ª", 'U10'!B20*'U10'!B$4, 0) +
         IF('U11'!$A$4="1ª", 'U11'!B20*'U11'!B$4, 0) +
         IF('U12'!$A$4="1ª", 'U12'!B20*'U12'!B$4, 0) +
         IF('U13'!$A$4="1ª", 'U13'!B20*'U13'!B$4, 0) +
         IF('U14'!$A$4="1ª", 'U14'!B20*'U14'!B$4, 0) +
         IF('U15'!$A$4="1ª", 'U15'!B20*'U15'!B$4, 0)
      )
      /$CB$12
   )
   /C$13,
"")</f>
        <v>0</v>
      </c>
      <c r="D34" s="122"/>
      <c r="E34" s="105">
        <f ca="1">IF(E$13&gt;0,
   (
      (
         IF('U1'!$A$4="1ª", 'U1'!C20*'U1'!C$4, 0) +
         IF('U2'!$A$4="1ª", 'U2'!C20*'U2'!C$4, 0) +
         IF('U3'!$A$4="1ª", 'U3'!C20*'U3'!C$4, 0) +
         IF('U4'!$A$4="1ª", 'U4'!C20*'U4'!C$4, 0) +
         IF('U5'!$A$4="1ª", 'U5'!C20*'U5'!C$4, 0) +
         IF('U6'!$A$4="1ª", 'U6'!C20*'U6'!C$4, 0) +
         IF('U7'!$A$4="1ª", 'U7'!C20*'U7'!C$4, 0) +
         IF('U8'!$A$4="1ª", 'U8'!C20*'U8'!C$4, 0) +
         IF('U9'!$A$4="1ª", 'U9'!C20*'U9'!C$4, 0) +
         IF('U10'!$A$4="1ª", 'U10'!C20*'U10'!C$4, 0) +
         IF('U11'!$A$4="1ª", 'U11'!C20*'U11'!C$4, 0) +
         IF('U12'!$A$4="1ª", 'U12'!C20*'U12'!C$4, 0) +
         IF('U13'!$A$4="1ª", 'U13'!C20*'U13'!C$4, 0) +
         IF('U14'!$A$4="1ª", 'U14'!C20*'U14'!C$4, 0) +
         IF('U15'!$A$4="1ª", 'U15'!C20*'U15'!C$4, 0)
      )
      /$CB$12
   )
   /E$13,
"")</f>
        <v>0</v>
      </c>
      <c r="F34" s="122"/>
      <c r="G34" s="105">
        <f ca="1">IF(G$13&gt;0,
   (
      (
         IF('U1'!$A$4="1ª", 'U1'!D20*'U1'!D$4, 0) +
         IF('U2'!$A$4="1ª", 'U2'!D20*'U2'!D$4, 0) +
         IF('U3'!$A$4="1ª", 'U3'!D20*'U3'!D$4, 0) +
         IF('U4'!$A$4="1ª", 'U4'!D20*'U4'!D$4, 0) +
         IF('U5'!$A$4="1ª", 'U5'!D20*'U5'!D$4, 0) +
         IF('U6'!$A$4="1ª", 'U6'!D20*'U6'!D$4, 0) +
         IF('U7'!$A$4="1ª", 'U7'!D20*'U7'!D$4, 0) +
         IF('U8'!$A$4="1ª", 'U8'!D20*'U8'!D$4, 0) +
         IF('U9'!$A$4="1ª", 'U9'!D20*'U9'!D$4, 0) +
         IF('U10'!$A$4="1ª", 'U10'!D20*'U10'!D$4, 0) +
         IF('U11'!$A$4="1ª", 'U11'!D20*'U11'!D$4, 0) +
         IF('U12'!$A$4="1ª", 'U12'!D20*'U12'!D$4, 0) +
         IF('U13'!$A$4="1ª", 'U13'!D20*'U13'!D$4, 0) +
         IF('U14'!$A$4="1ª", 'U14'!D20*'U14'!D$4, 0) +
         IF('U15'!$A$4="1ª", 'U15'!D20*'U15'!D$4, 0)
      )
      /$CB$12
   )
   /G$13,
"")</f>
        <v>0</v>
      </c>
      <c r="H34" s="122"/>
      <c r="I34" s="105">
        <f ca="1">IF(I$13&gt;0,
   (
      (
         IF('U1'!$A$4="1ª", 'U1'!E20*'U1'!E$4, 0) +
         IF('U2'!$A$4="1ª", 'U2'!E20*'U2'!E$4, 0) +
         IF('U3'!$A$4="1ª", 'U3'!E20*'U3'!E$4, 0) +
         IF('U4'!$A$4="1ª", 'U4'!E20*'U4'!E$4, 0) +
         IF('U5'!$A$4="1ª", 'U5'!E20*'U5'!E$4, 0) +
         IF('U6'!$A$4="1ª", 'U6'!E20*'U6'!E$4, 0) +
         IF('U7'!$A$4="1ª", 'U7'!E20*'U7'!E$4, 0) +
         IF('U8'!$A$4="1ª", 'U8'!E20*'U8'!E$4, 0) +
         IF('U9'!$A$4="1ª", 'U9'!E20*'U9'!E$4, 0) +
         IF('U10'!$A$4="1ª", 'U10'!E20*'U10'!E$4, 0) +
         IF('U11'!$A$4="1ª", 'U11'!E20*'U11'!E$4, 0) +
         IF('U12'!$A$4="1ª", 'U12'!E20*'U12'!E$4, 0) +
         IF('U13'!$A$4="1ª", 'U13'!E20*'U13'!E$4, 0) +
         IF('U14'!$A$4="1ª", 'U14'!E20*'U14'!E$4, 0) +
         IF('U15'!$A$4="1ª", 'U15'!E20*'U15'!E$4, 0)
      )
      /$CB$12
   )
   /I$13,
"")</f>
        <v>0</v>
      </c>
      <c r="J34" s="122"/>
      <c r="K34" s="105">
        <f ca="1">IF(K$13&gt;0,
   (
      (
         IF('U1'!$A$4="1ª", 'U1'!F20*'U1'!F$4, 0) +
         IF('U2'!$A$4="1ª", 'U2'!F20*'U2'!F$4, 0) +
         IF('U3'!$A$4="1ª", 'U3'!F20*'U3'!F$4, 0) +
         IF('U4'!$A$4="1ª", 'U4'!F20*'U4'!F$4, 0) +
         IF('U5'!$A$4="1ª", 'U5'!F20*'U5'!F$4, 0) +
         IF('U6'!$A$4="1ª", 'U6'!F20*'U6'!F$4, 0) +
         IF('U7'!$A$4="1ª", 'U7'!F20*'U7'!F$4, 0) +
         IF('U8'!$A$4="1ª", 'U8'!F20*'U8'!F$4, 0) +
         IF('U9'!$A$4="1ª", 'U9'!F20*'U9'!F$4, 0) +
         IF('U10'!$A$4="1ª", 'U10'!F20*'U10'!F$4, 0) +
         IF('U11'!$A$4="1ª", 'U11'!F20*'U11'!F$4, 0) +
         IF('U12'!$A$4="1ª", 'U12'!F20*'U12'!F$4, 0) +
         IF('U13'!$A$4="1ª", 'U13'!F20*'U13'!F$4, 0) +
         IF('U14'!$A$4="1ª", 'U14'!F20*'U14'!F$4, 0) +
         IF('U15'!$A$4="1ª", 'U15'!F20*'U15'!F$4, 0)
      )
      /$CB$12
   )
   /K$13,
"")</f>
        <v>0</v>
      </c>
      <c r="L34" s="122"/>
      <c r="M34" s="105" t="str">
        <f>IF(M$13&gt;0,
   (
      (
         IF('U1'!$A$4="1ª", 'U1'!G20*'U1'!G$4, 0) +
         IF('U2'!$A$4="1ª", 'U2'!G20*'U2'!G$4, 0) +
         IF('U3'!$A$4="1ª", 'U3'!G20*'U3'!G$4, 0) +
         IF('U4'!$A$4="1ª", 'U4'!G20*'U4'!G$4, 0) +
         IF('U5'!$A$4="1ª", 'U5'!G20*'U5'!G$4, 0) +
         IF('U6'!$A$4="1ª", 'U6'!G20*'U6'!G$4, 0) +
         IF('U7'!$A$4="1ª", 'U7'!G20*'U7'!G$4, 0) +
         IF('U8'!$A$4="1ª", 'U8'!G20*'U8'!G$4, 0) +
         IF('U9'!$A$4="1ª", 'U9'!G20*'U9'!G$4, 0) +
         IF('U10'!$A$4="1ª", 'U10'!G20*'U10'!G$4, 0) +
         IF('U11'!$A$4="1ª", 'U11'!G20*'U11'!G$4, 0) +
         IF('U12'!$A$4="1ª", 'U12'!G20*'U12'!G$4, 0) +
         IF('U13'!$A$4="1ª", 'U13'!G20*'U13'!G$4, 0) +
         IF('U14'!$A$4="1ª", 'U14'!G20*'U14'!G$4, 0) +
         IF('U15'!$A$4="1ª", 'U15'!G20*'U15'!G$4, 0)
      )
      /$CB$12
   )
   /M$13,
"")</f>
        <v/>
      </c>
      <c r="N34" s="122"/>
      <c r="O34" s="121">
        <f t="shared" ca="1" si="24"/>
        <v>0</v>
      </c>
      <c r="P34" s="105">
        <f ca="1">IF(P$13&gt;0,
   (
      (
         IF('U1'!$A$4="1ª", 'U1'!H20*'U1'!H$4, 0) +
         IF('U2'!$A$4="1ª", 'U2'!H20*'U2'!H$4, 0) +
         IF('U3'!$A$4="1ª", 'U3'!H20*'U3'!H$4, 0) +
         IF('U4'!$A$4="1ª", 'U4'!H20*'U4'!H$4, 0) +
         IF('U5'!$A$4="1ª", 'U5'!H20*'U5'!H$4, 0) +
         IF('U6'!$A$4="1ª", 'U6'!H20*'U6'!H$4, 0) +
         IF('U7'!$A$4="1ª", 'U7'!H20*'U7'!H$4, 0) +
         IF('U8'!$A$4="1ª", 'U8'!H20*'U8'!H$4, 0) +
         IF('U9'!$A$4="1ª", 'U9'!H20*'U9'!H$4, 0) +
         IF('U10'!$A$4="1ª", 'U10'!H20*'U10'!H$4, 0) +
         IF('U11'!$A$4="1ª", 'U11'!H20*'U11'!H$4, 0) +
         IF('U12'!$A$4="1ª", 'U12'!H20*'U12'!H$4, 0) +
         IF('U13'!$A$4="1ª", 'U13'!H20*'U13'!H$4, 0) +
         IF('U14'!$A$4="1ª", 'U14'!H20*'U14'!H$4, 0) +
         IF('U15'!$A$4="1ª", 'U15'!H20*'U15'!H$4, 0)
      )
      /$CB$12
   )
   /P$13,
"")</f>
        <v>0</v>
      </c>
      <c r="Q34" s="122"/>
      <c r="R34" s="105">
        <f ca="1">IF(R$13&gt;0,
   (
      (
         IF('U1'!$A$4="1ª", 'U1'!I20*'U1'!I$4, 0) +
         IF('U2'!$A$4="1ª", 'U2'!I20*'U2'!I$4, 0) +
         IF('U3'!$A$4="1ª", 'U3'!I20*'U3'!I$4, 0) +
         IF('U4'!$A$4="1ª", 'U4'!I20*'U4'!I$4, 0) +
         IF('U5'!$A$4="1ª", 'U5'!I20*'U5'!I$4, 0) +
         IF('U6'!$A$4="1ª", 'U6'!I20*'U6'!I$4, 0) +
         IF('U7'!$A$4="1ª", 'U7'!I20*'U7'!I$4, 0) +
         IF('U8'!$A$4="1ª", 'U8'!I20*'U8'!I$4, 0) +
         IF('U9'!$A$4="1ª", 'U9'!I20*'U9'!I$4, 0) +
         IF('U10'!$A$4="1ª", 'U10'!I20*'U10'!I$4, 0) +
         IF('U11'!$A$4="1ª", 'U11'!I20*'U11'!I$4, 0) +
         IF('U12'!$A$4="1ª", 'U12'!I20*'U12'!I$4, 0) +
         IF('U13'!$A$4="1ª", 'U13'!I20*'U13'!I$4, 0) +
         IF('U14'!$A$4="1ª", 'U14'!I20*'U14'!I$4, 0) +
         IF('U15'!$A$4="1ª", 'U15'!I20*'U15'!I$4, 0)
      )
      /$CB$12
   )
   /R$13,
"")</f>
        <v>0</v>
      </c>
      <c r="S34" s="122"/>
      <c r="T34" s="105">
        <f ca="1">IF(T$13&gt;0,
(
(
IF('U1'!$A$4="1ª", 'U1'!J20*'U1'!J$4, 0) +
IF('U2'!$A$4="1ª", 'U2'!J20*'U2'!J$4, 0) +
IF('U3'!$A$4="1ª", 'U3'!J20*'U3'!J$4, 0) +
IF('U4'!$A$4="1ª", 'U4'!J20*'U4'!J$4, 0) +
IF('U5'!$A$4="1ª", 'U5'!J20*'U5'!J$4, 0) +
IF('U6'!$A$4="1ª", 'U6'!J20*'U6'!J$4, 0) +
IF('U7'!$A$4="1ª", 'U7'!J20*'U7'!J$4, 0) +
IF('U8'!$A$4="1ª", 'U8'!J20*'U8'!J$4, 0) +
IF('U9'!$A$4="1ª", 'U9'!J20*'U9'!J$4, 0) +
IF('U10'!$A$4="1ª", 'U10'!J20*'U10'!J$4, 0) +
IF('U11'!$A$4="1ª", 'U11'!J20*'U11'!J$4, 0) +
IF('U12'!$A$4="1ª", 'U12'!J20*'U12'!J$4, 0) +
IF('U13'!$A$4="1ª", 'U13'!J20*'U13'!J$4, 0) +
IF('U14'!$A$4="1ª", 'U14'!J20*'U14'!J$4, 0) +
IF('U15'!$A$4="1ª", 'U15'!J20*'U15'!J$4, 0)
)
      /$CB$12
   )
   /T$13,
"")</f>
        <v>0</v>
      </c>
      <c r="U34" s="122"/>
      <c r="V34" s="105">
        <f ca="1">IF(V$13&gt;0,
(
(
IF('U1'!$A$4="1ª", 'U1'!K20*'U1'!K$4, 0) +
IF('U2'!$A$4="1ª", 'U2'!K20*'U2'!K$4, 0) +
IF('U3'!$A$4="1ª", 'U3'!K20*'U3'!K$4, 0) +
IF('U4'!$A$4="1ª", 'U4'!K20*'U4'!K$4, 0) +
IF('U5'!$A$4="1ª", 'U5'!K20*'U5'!K$4, 0) +
IF('U6'!$A$4="1ª", 'U6'!K20*'U6'!K$4, 0) +
IF('U7'!$A$4="1ª", 'U7'!K20*'U7'!K$4, 0) +
IF('U8'!$A$4="1ª", 'U8'!K20*'U8'!K$4, 0) +
IF('U9'!$A$4="1ª", 'U9'!K20*'U9'!K$4, 0) +
IF('U10'!$A$4="1ª", 'U10'!K20*'U10'!K$4, 0) +
IF('U11'!$A$4="1ª", 'U11'!K20*'U11'!K$4, 0) +
IF('U12'!$A$4="1ª", 'U12'!K20*'U12'!K$4, 0) +
IF('U13'!$A$4="1ª", 'U13'!K20*'U13'!K$4, 0) +
IF('U14'!$A$4="1ª", 'U14'!K20*'U14'!K$4, 0) +
IF('U15'!$A$4="1ª", 'U15'!K20*'U15'!K$4, 0)
)
      /$CB$12
   )
   /V$13,
"")</f>
        <v>0</v>
      </c>
      <c r="W34" s="122"/>
      <c r="X34" s="105" t="str">
        <f>IF(X$13&gt;0,
(
(
IF('U1'!$A$4="1ª", 'U1'!L20*'U1'!L$4, 0) +
IF('U2'!$A$4="1ª", 'U2'!L20*'U2'!L$4, 0) +
IF('U3'!$A$4="1ª", 'U3'!L20*'U3'!L$4, 0) +
IF('U4'!$A$4="1ª", 'U4'!L20*'U4'!L$4, 0) +
IF('U5'!$A$4="1ª", 'U5'!L20*'U5'!L$4, 0) +
IF('U6'!$A$4="1ª", 'U6'!L20*'U6'!L$4, 0) +
IF('U7'!$A$4="1ª", 'U7'!L20*'U7'!L$4, 0) +
IF('U8'!$A$4="1ª", 'U8'!L20*'U8'!L$4, 0) +
IF('U9'!$A$4="1ª", 'U9'!L20*'U9'!L$4, 0) +
IF('U10'!$A$4="1ª", 'U10'!L20*'U10'!L$4, 0) +
IF('U11'!$A$4="1ª", 'U11'!L20*'U11'!L$4, 0) +
IF('U12'!$A$4="1ª", 'U12'!L20*'U12'!L$4, 0) +
IF('U13'!$A$4="1ª", 'U13'!L20*'U13'!L$4, 0) +
IF('U14'!$A$4="1ª", 'U14'!L20*'U14'!L$4, 0) +
IF('U15'!$A$4="1ª", 'U15'!L20*'U15'!L$4, 0)
)
      /$CB$12
   )
   /X$13,
"")</f>
        <v/>
      </c>
      <c r="Y34" s="122"/>
      <c r="Z34" s="105" t="str">
        <f>IF(Z$13&gt;0,
(
(
IF('U1'!$A$4="1ª", 'U1'!M20*'U1'!M$4, 0) +
IF('U2'!$A$4="1ª", 'U2'!M20*'U2'!M$4, 0) +
IF('U3'!$A$4="1ª", 'U3'!M20*'U3'!M$4, 0) +
IF('U4'!$A$4="1ª", 'U4'!M20*'U4'!M$4, 0) +
IF('U5'!$A$4="1ª", 'U5'!M20*'U5'!M$4, 0) +
IF('U6'!$A$4="1ª", 'U6'!M20*'U6'!M$4, 0) +
IF('U7'!$A$4="1ª", 'U7'!M20*'U7'!M$4, 0) +
IF('U8'!$A$4="1ª", 'U8'!M20*'U8'!M$4, 0) +
IF('U9'!$A$4="1ª", 'U9'!M20*'U9'!M$4, 0) +
IF('U10'!$A$4="1ª", 'U10'!M20*'U10'!M$4, 0) +
IF('U11'!$A$4="1ª", 'U11'!M20*'U11'!M$4, 0) +
IF('U12'!$A$4="1ª", 'U12'!M20*'U12'!M$4, 0) +
IF('U13'!$A$4="1ª", 'U13'!M20*'U13'!M$4, 0) +
IF('U14'!$A$4="1ª", 'U14'!M20*'U14'!M$4, 0) +
IF('U15'!$A$4="1ª", 'U15'!M20*'U15'!M$4, 0)
)
      /$CB$12
   )
   /Z$13,
"")</f>
        <v/>
      </c>
      <c r="AA34" s="122"/>
      <c r="AB34" s="121">
        <f t="shared" ca="1" si="25"/>
        <v>0</v>
      </c>
      <c r="AC34" s="105" t="str">
        <f>IF(AC$13&gt;0,
(
(
IF('U1'!$A$4="1ª", 'U1'!N20*'U1'!N$4, 0) +
IF('U2'!$A$4="1ª", 'U2'!N20*'U2'!N$4, 0) +
IF('U3'!$A$4="1ª", 'U3'!N20*'U3'!N$4, 0) +
IF('U4'!$A$4="1ª", 'U4'!N20*'U4'!N$4, 0) +
IF('U5'!$A$4="1ª", 'U5'!N20*'U5'!N$4, 0) +
IF('U6'!$A$4="1ª", 'U6'!N20*'U6'!N$4, 0) +
IF('U7'!$A$4="1ª", 'U7'!N20*'U7'!N$4, 0) +
IF('U8'!$A$4="1ª", 'U8'!N20*'U8'!N$4, 0) +
IF('U9'!$A$4="1ª", 'U9'!N20*'U9'!N$4, 0) +
IF('U10'!$A$4="1ª", 'U10'!N20*'U10'!N$4, 0) +
IF('U11'!$A$4="1ª", 'U11'!N20*'U11'!N$4, 0) +
IF('U12'!$A$4="1ª", 'U12'!N20*'U12'!N$4, 0) +
IF('U13'!$A$4="1ª", 'U13'!N20*'U13'!N$4, 0) +
IF('U14'!$A$4="1ª", 'U14'!N20*'U14'!N$4, 0) +
IF('U15'!$A$4="1ª", 'U15'!N20*'U15'!N$4, 0)
)
      /$CB$12
   )
   /AC$13,
"")</f>
        <v/>
      </c>
      <c r="AD34" s="122"/>
      <c r="AE34" s="105" t="str">
        <f>IF(AE$13&gt;0,
(
(
IF('U1'!$A$4="1ª", 'U1'!O20*'U1'!O$4, 0)+
IF('U2'!$A$4="1ª", 'U2'!O20*'U2'!O$4, 0)+
IF('U3'!$A$4="1ª", 'U3'!O20*'U3'!O$4, 0)+
IF('U4'!$A$4="1ª", 'U4'!O20*'U4'!O$4, 0)+
IF('U5'!$A$4="1ª", 'U5'!O20*'U5'!O$4, 0)+
IF('U6'!$A$4="1ª", 'U6'!O20*'U6'!O$4, 0)+
IF('U7'!$A$4="1ª", 'U7'!O20*'U7'!O$4, 0)+
IF('U8'!$A$4="1ª", 'U8'!O20*'U8'!O$4, 0)+
IF('U9'!$A$4="1ª", 'U9'!O20*'U9'!O$4, 0)+
IF('U10'!$A$4="1ª", 'U10'!O20*'U10'!O$4, 0)+
IF('U11'!$A$4="1ª", 'U11'!O20*'U11'!O$4, 0)+
IF('U12'!$A$4="1ª", 'U12'!O20*'U12'!O$4, 0)+
IF('U13'!$A$4="1ª", 'U13'!O20*'U13'!O$4, 0)+
IF('U14'!$A$4="1ª", 'U14'!O20*'U14'!O$4, 0)+
IF('U15'!$A$4="1ª", 'U15'!O20*'U15'!O$4, 0)
)
      /$CB$12
   )
   /AE$13,
"")</f>
        <v/>
      </c>
      <c r="AF34" s="122"/>
      <c r="AG34" s="105" t="str">
        <f>IF(AG$13&gt;0,
(
(
IF('U1'!$A$4="1ª", 'U1'!P20*'U1'!P$4, 0)+
IF('U2'!$A$4="1ª", 'U2'!P20*'U2'!P$4, 0)+
IF('U3'!$A$4="1ª", 'U3'!P20*'U3'!P$4, 0)+
IF('U4'!$A$4="1ª", 'U4'!P20*'U4'!P$4, 0)+
IF('U5'!$A$4="1ª", 'U5'!P20*'U5'!P$4, 0)+
IF('U6'!$A$4="1ª", 'U6'!P20*'U6'!P$4, 0)+
IF('U7'!$A$4="1ª", 'U7'!P20*'U7'!P$4, 0)+
IF('U8'!$A$4="1ª", 'U8'!P20*'U8'!P$4, 0)+
IF('U9'!$A$4="1ª", 'U9'!P20*'U9'!P$4, 0)+
IF('U10'!$A$4="1ª", 'U10'!P20*'U10'!P$4, 0)+
IF('U11'!$A$4="1ª", 'U11'!P20*'U11'!P$4, 0)+
IF('U12'!$A$4="1ª", 'U12'!P20*'U12'!P$4, 0)+
IF('U13'!$A$4="1ª", 'U13'!P20*'U13'!P$4, 0)+
IF('U14'!$A$4="1ª", 'U14'!P20*'U14'!P$4, 0)+
IF('U15'!$A$4="1ª", 'U15'!P20*'U15'!P$4, 0)
)
      /$CB$12
   )
   /AG$13,
"")</f>
        <v/>
      </c>
      <c r="AH34" s="122"/>
      <c r="AI34" s="105">
        <f ca="1">IF(AI$13&gt;0,
(
(
IF('U1'!$A$4="1ª", 'U1'!Q20*'U1'!Q$4, 0)+
IF('U2'!$A$4="1ª", 'U2'!Q20*'U2'!Q$4, 0)+
IF('U3'!$A$4="1ª", 'U3'!Q20*'U3'!Q$4, 0)+
IF('U4'!$A$4="1ª", 'U4'!Q20*'U4'!Q$4, 0)+
IF('U5'!$A$4="1ª", 'U5'!Q20*'U5'!Q$4, 0)+
IF('U6'!$A$4="1ª", 'U6'!Q20*'U6'!Q$4, 0)+
IF('U7'!$A$4="1ª", 'U7'!Q20*'U7'!Q$4, 0)+
IF('U8'!$A$4="1ª", 'U8'!Q20*'U8'!Q$4, 0)+
IF('U9'!$A$4="1ª", 'U9'!Q20*'U9'!Q$4, 0)+
IF('U10'!$A$4="1ª", 'U10'!Q20*'U10'!Q$4, 0)+
IF('U11'!$A$4="1ª", 'U11'!Q20*'U11'!Q$4, 0)+
IF('U12'!$A$4="1ª", 'U12'!Q20*'U12'!Q$4, 0)+
IF('U13'!$A$4="1ª", 'U13'!Q20*'U13'!Q$4, 0)+
IF('U14'!$A$4="1ª", 'U14'!Q20*'U14'!Q$4, 0)+
IF('U15'!$A$4="1ª", 'U15'!Q20*'U15'!Q$4, 0)
)
      /$CB$12
   )
   /AI$13,
"")</f>
        <v>0</v>
      </c>
      <c r="AJ34" s="122"/>
      <c r="AK34" s="105">
        <f ca="1">IF(AK$13&gt;0,
(
(
IF('U1'!$A$4="1ª", 'U1'!R20*'U1'!R$4, 0)+
IF('U2'!$A$4="1ª", 'U2'!R20*'U2'!R$4, 0)+
IF('U3'!$A$4="1ª", 'U3'!R20*'U3'!R$4, 0)+
IF('U4'!$A$4="1ª", 'U4'!R20*'U4'!R$4, 0)+
IF('U5'!$A$4="1ª", 'U5'!R20*'U5'!R$4, 0)+
IF('U6'!$A$4="1ª", 'U6'!R20*'U6'!R$4, 0)+
IF('U7'!$A$4="1ª", 'U7'!R20*'U7'!R$4, 0)+
IF('U8'!$A$4="1ª", 'U8'!R20*'U8'!R$4, 0)+
IF('U9'!$A$4="1ª", 'U9'!R20*'U9'!R$4, 0)+
IF('U10'!$A$4="1ª", 'U10'!R20*'U10'!R$4, 0)+
IF('U11'!$A$4="1ª", 'U11'!R20*'U11'!R$4, 0)+
IF('U12'!$A$4="1ª", 'U12'!R20*'U12'!R$4, 0)+
IF('U13'!$A$4="1ª", 'U13'!R20*'U13'!R$4, 0)+
IF('U14'!$A$4="1ª", 'U14'!R20*'U14'!R$4, 0)+
IF('U15'!$A$4="1ª", 'U15'!R20*'U15'!R$4, 0)
)
      /$CB$12
   )
   /AK$13,
"")</f>
        <v>0</v>
      </c>
      <c r="AL34" s="122"/>
      <c r="AM34" s="105" t="str">
        <f>IF(AM$13&gt;0,
(
(
IF('U1'!$A$4="1ª", 'U1'!S20*'U1'!S$4, 0)+
IF('U2'!$A$4="1ª", 'U2'!S20*'U2'!S$4, 0)+
IF('U3'!$A$4="1ª", 'U3'!S20*'U3'!S$4, 0)+
IF('U4'!$A$4="1ª", 'U4'!S20*'U4'!S$4, 0)+
IF('U5'!$A$4="1ª", 'U5'!S20*'U5'!S$4, 0)+
IF('U6'!$A$4="1ª", 'U6'!S20*'U6'!S$4, 0)+
IF('U7'!$A$4="1ª", 'U7'!S20*'U7'!S$4, 0)+
IF('U8'!$A$4="1ª", 'U8'!S20*'U8'!S$4, 0)+
IF('U9'!$A$4="1ª", 'U9'!S20*'U9'!S$4, 0)+
IF('U10'!$A$4="1ª", 'U10'!S20*'U10'!S$4, 0)+
IF('U11'!$A$4="1ª", 'U11'!S20*'U11'!S$4, 0)+
IF('U12'!$A$4="1ª", 'U12'!S20*'U12'!S$4, 0)+
IF('U13'!$A$4="1ª", 'U13'!S20*'U13'!S$4, 0)+
IF('U14'!$A$4="1ª", 'U14'!S20*'U14'!S$4, 0)+
IF('U15'!$A$4="1ª", 'U15'!S20*'U15'!S$4, 0)
)
      /$CB$12
   )
   /AM$13,
"")</f>
        <v/>
      </c>
      <c r="AN34" s="122"/>
      <c r="AO34" s="121">
        <f t="shared" ca="1" si="26"/>
        <v>0</v>
      </c>
      <c r="AP34" s="105">
        <f ca="1">IF(AP$13&gt;0,
   (
      (
         IF('U1'!$A$4="1ª", 'U1'!T20*'U1'!T$4, 0) +
         IF('U2'!$A$4="1ª", 'U2'!T20*'U2'!T$4, 0) +
         IF('U3'!$A$4="1ª", 'U3'!T20*'U3'!T$4, 0) +
         IF('U4'!$A$4="1ª", 'U4'!T20*'U4'!T$4, 0) +
         IF('U5'!$A$4="1ª", 'U5'!T20*'U5'!T$4, 0) +
         IF('U6'!$A$4="1ª", 'U6'!T20*'U6'!T$4, 0) +
         IF('U7'!$A$4="1ª", 'U7'!T20*'U7'!T$4, 0) +
         IF('U8'!$A$4="1ª", 'U8'!T20*'U8'!T$4, 0) +
         IF('U9'!$A$4="1ª", 'U9'!T20*'U9'!T$4, 0) +
         IF('U10'!$A$4="1ª", 'U10'!T20*'U10'!T$4, 0) +
         IF('U11'!$A$4="1ª", 'U11'!T20*'U11'!T$4, 0) +
         IF('U12'!$A$4="1ª", 'U12'!T20*'U12'!T$4, 0) +
         IF('U13'!$A$4="1ª", 'U13'!T20*'U13'!T$4, 0) +
         IF('U14'!$A$4="1ª", 'U14'!T20*'U14'!T$4, 0) +
         IF('U15'!$A$4="1ª", 'U15'!T20*'U15'!T$4, 0)
      )
      /$CB$12
   ) / AP$13,
"")</f>
        <v>0</v>
      </c>
      <c r="AQ34" s="122"/>
      <c r="AR34" s="105">
        <f ca="1">IF(AR$13&gt;0,
(
(
IF('U1'!$A$4="1ª", 'U1'!U20*'U1'!U$4, 0)+
IF('U2'!$A$4="1ª", 'U2'!U20*'U2'!U$4, 0)+
IF('U3'!$A$4="1ª", 'U3'!U20*'U3'!U$4, 0)+
IF('U4'!$A$4="1ª", 'U4'!U20*'U4'!U$4, 0)+
IF('U5'!$A$4="1ª", 'U5'!U20*'U5'!U$4, 0)+
IF('U6'!$A$4="1ª", 'U6'!U20*'U6'!U$4, 0)+
IF('U7'!$A$4="1ª", 'U7'!U20*'U7'!U$4, 0)+
IF('U8'!$A$4="1ª", 'U8'!U20*'U8'!U$4, 0)+
IF('U9'!$A$4="1ª", 'U9'!U20*'U9'!U$4, 0)+
IF('U10'!$A$4="1ª", 'U10'!U20*'U10'!U$4, 0)+
IF('U11'!$A$4="1ª", 'U11'!U20*'U11'!U$4, 0)+
IF('U12'!$A$4="1ª", 'U12'!U20*'U12'!U$4, 0)+
IF('U13'!$A$4="1ª", 'U13'!U20*'U13'!U$4, 0)+
IF('U14'!$A$4="1ª", 'U14'!U20*'U14'!U$4, 0)+
IF('U15'!$A$4="1ª", 'U15'!U20*'U15'!U$4, 0)
)
      /$CB$12
   )
   /AR$13,
"")</f>
        <v>0</v>
      </c>
      <c r="AS34" s="122"/>
      <c r="AT34" s="105" t="str">
        <f>IF(AT$13&gt;0,
(
(
IF('U1'!$A$4="1ª", 'U1'!V20*'U1'!V$4, 0)+
IF('U2'!$A$4="1ª", 'U2'!V20*'U2'!V$4, 0)+
IF('U3'!$A$4="1ª", 'U3'!V20*'U3'!V$4, 0)+
IF('U4'!$A$4="1ª", 'U4'!V20*'U4'!V$4, 0)+
IF('U5'!$A$4="1ª", 'U5'!V20*'U5'!V$4, 0)+
IF('U6'!$A$4="1ª", 'U6'!V20*'U6'!V$4, 0)+
IF('U7'!$A$4="1ª", 'U7'!V20*'U7'!V$4, 0)+
IF('U8'!$A$4="1ª", 'U8'!V20*'U8'!V$4, 0)+
IF('U9'!$A$4="1ª", 'U9'!V20*'U9'!V$4, 0)+
IF('U10'!$A$4="1ª", 'U10'!V20*'U10'!V$4, 0)+
IF('U11'!$A$4="1ª", 'U11'!V20*'U11'!V$4, 0)+
IF('U12'!$A$4="1ª", 'U12'!V20*'U12'!V$4, 0)+
IF('U13'!$A$4="1ª", 'U13'!V20*'U13'!V$4, 0)+
IF('U14'!$A$4="1ª", 'U14'!V20*'U14'!V$4, 0)+
IF('U15'!$A$4="1ª", 'U15'!V20*'U15'!V$4, 0)
)
      /$CB$12
   )
   /AT$13,
"")</f>
        <v/>
      </c>
      <c r="AU34" s="122"/>
      <c r="AV34" s="105">
        <f ca="1">IF(AV$13&gt;0,
(
(
IF('U1'!$A$4="1ª", 'U1'!W20*'U1'!W$4, 0)+
IF('U2'!$A$4="1ª", 'U2'!W20*'U2'!W$4, 0)+
IF('U3'!$A$4="1ª", 'U3'!W20*'U3'!W$4, 0)+
IF('U4'!$A$4="1ª", 'U4'!W20*'U4'!W$4, 0)+
IF('U5'!$A$4="1ª", 'U5'!W20*'U5'!W$4, 0)+
IF('U6'!$A$4="1ª", 'U6'!W20*'U6'!W$4, 0)+
IF('U7'!$A$4="1ª", 'U7'!W20*'U7'!W$4, 0)+
IF('U8'!$A$4="1ª", 'U8'!W20*'U8'!W$4, 0)+
IF('U9'!$A$4="1ª", 'U9'!W20*'U9'!W$4, 0)+
IF('U10'!$A$4="1ª", 'U10'!W20*'U10'!W$4, 0)+
IF('U11'!$A$4="1ª", 'U11'!W20*'U11'!W$4, 0)+
IF('U12'!$A$4="1ª", 'U12'!W20*'U12'!W$4, 0)+
IF('U13'!$A$4="1ª", 'U13'!W20*'U13'!W$4, 0)+
IF('U14'!$A$4="1ª", 'U14'!W20*'U14'!W$4, 0)+
IF('U15'!$A$4="1ª", 'U15'!W20*'U15'!W$4, 0)
)
      /$CB$12
   )
   /AV$13,
"")</f>
        <v>0</v>
      </c>
      <c r="AW34" s="122"/>
      <c r="AX34" s="105" t="str">
        <f>IF(AX$13&gt;0,
(
(
IF('U1'!$A$4="1ª", 'U1'!X20*'U1'!X$4, 0)+
IF('U2'!$A$4="1ª", 'U2'!X20*'U2'!X$4, 0)+
IF('U3'!$A$4="1ª", 'U3'!X20*'U3'!X$4, 0)+
IF('U4'!$A$4="1ª", 'U4'!X20*'U4'!X$4, 0)+
IF('U5'!$A$4="1ª", 'U5'!X20*'U5'!X$4, 0)+
IF('U6'!$A$4="1ª", 'U6'!X20*'U6'!X$4, 0)+
IF('U7'!$A$4="1ª", 'U7'!X20*'U7'!X$4, 0)+
IF('U8'!$A$4="1ª", 'U8'!X20*'U8'!X$4, 0)+
IF('U9'!$A$4="1ª", 'U9'!X20*'U9'!X$4, 0)+
IF('U10'!$A$4="1ª", 'U10'!X20*'U10'!X$4, 0)+
IF('U11'!$A$4="1ª", 'U11'!X20*'U11'!X$4, 0)+
IF('U12'!$A$4="1ª", 'U12'!X20*'U12'!X$4, 0)+
IF('U13'!$A$4="1ª", 'U13'!X20*'U13'!X$4, 0)+
IF('U14'!$A$4="1ª", 'U14'!X20*'U14'!X$4, 0)+
IF('U15'!$A$4="1ª", 'U15'!X20*'U15'!X$4, 0)
)
      /$CB$12
   )
   /AX$13,
"")</f>
        <v/>
      </c>
      <c r="AY34" s="122"/>
      <c r="AZ34" s="105" t="str">
        <f>IF(AZ$13&gt;0,
(
(
IF('U1'!$A$4="1ª", 'U1'!Y20*'U1'!Y$4, 0)+
IF('U2'!$A$4="1ª", 'U2'!Y20*'U2'!Y$4, 0)+
IF('U3'!$A$4="1ª", 'U3'!Y20*'U3'!Y$4, 0)+
IF('U4'!$A$4="1ª", 'U4'!Y20*'U4'!Y$4, 0)+
IF('U5'!$A$4="1ª", 'U5'!Y20*'U5'!Y$4, 0)+
IF('U6'!$A$4="1ª", 'U6'!Y20*'U6'!Y$4, 0)+
IF('U7'!$A$4="1ª", 'U7'!Y20*'U7'!Y$4, 0)+
IF('U8'!$A$4="1ª", 'U8'!Y20*'U8'!Y$4, 0)+
IF('U9'!$A$4="1ª", 'U9'!Y20*'U9'!Y$4, 0)+
IF('U10'!$A$4="1ª", 'U10'!Y20*'U10'!Y$4, 0)+
IF('U11'!$A$4="1ª", 'U11'!Y20*'U11'!Y$4, 0)+
IF('U12'!$A$4="1ª", 'U12'!Y20*'U12'!Y$4, 0)+
IF('U13'!$A$4="1ª", 'U13'!Y20*'U13'!Y$4, 0)+
IF('U14'!$A$4="1ª", 'U14'!Y20*'U14'!Y$4, 0)+
IF('U15'!$A$4="1ª", 'U15'!Y20*'U15'!Y$4, 0)
)
      /$CB$12
   )
   /AZ$13,
"")</f>
        <v/>
      </c>
      <c r="BA34" s="122"/>
      <c r="BB34" s="121">
        <f t="shared" ca="1" si="27"/>
        <v>0</v>
      </c>
      <c r="BC34" s="105" t="str">
        <f>IF(BC$13&gt;0,
(
(
IF('U1'!$A$4="1ª", 'U1'!Z20*'U1'!Z$4, 0)+
IF('U2'!$A$4="1ª", 'U2'!Z20*'U2'!Z$4, 0)+
IF('U3'!$A$4="1ª", 'U3'!Z20*'U3'!Z$4, 0)+
IF('U4'!$A$4="1ª", 'U4'!Z20*'U4'!Z$4, 0)+
IF('U5'!$A$4="1ª", 'U5'!Z20*'U5'!Z$4, 0)+
IF('U6'!$A$4="1ª", 'U6'!Z20*'U6'!Z$4, 0)+
IF('U7'!$A$4="1ª", 'U7'!Z20*'U7'!Z$4, 0)+
IF('U8'!$A$4="1ª", 'U8'!Z20*'U8'!Z$4, 0)+
IF('U9'!$A$4="1ª", 'U9'!Z20*'U9'!Z$4, 0)+
IF('U10'!$A$4="1ª", 'U10'!Z20*'U10'!Z$4, 0)+
IF('U11'!$A$4="1ª", 'U11'!Z20*'U11'!Z$4, 0)+
IF('U12'!$A$4="1ª", 'U12'!Z20*'U12'!Z$4, 0)+
IF('U13'!$A$4="1ª", 'U13'!Z20*'U13'!Z$4, 0)+
IF('U14'!$A$4="1ª", 'U14'!Z20*'U14'!Z$4, 0)+
IF('U15'!$A$4="1ª", 'U15'!Z20*'U15'!Z$4, 0)
)
      /$CB$12
   )
   /BC$13,
"")</f>
        <v/>
      </c>
      <c r="BD34" s="122"/>
      <c r="BE34" s="105" t="str">
        <f>IF(BE$13&gt;0,
(
(
IF('U1'!$A$4="1ª", 'U1'!AA20*'U1'!AA$4, 0)+
IF('U2'!$A$4="1ª", 'U2'!AA20*'U2'!AA$4, 0)+
IF('U3'!$A$4="1ª", 'U3'!AA20*'U3'!AA$4, 0)+
IF('U4'!$A$4="1ª", 'U4'!AA20*'U4'!AA$4, 0)+
IF('U5'!$A$4="1ª", 'U5'!AA20*'U5'!AA$4, 0)+
IF('U6'!$A$4="1ª", 'U6'!AA20*'U6'!AA$4, 0)+
IF('U7'!$A$4="1ª", 'U7'!AA20*'U7'!AA$4, 0)+
IF('U8'!$A$4="1ª", 'U8'!AA20*'U8'!AA$4, 0)+
IF('U9'!$A$4="1ª", 'U9'!AA20*'U9'!AA$4, 0)+
IF('U10'!$A$4="1ª", 'U10'!AA20*'U10'!AA$4, 0)+
IF('U11'!$A$4="1ª", 'U11'!AA20*'U11'!AA$4, 0)+
IF('U12'!$A$4="1ª", 'U12'!AA20*'U12'!AA$4, 0)+
IF('U13'!$A$4="1ª", 'U13'!AA20*'U13'!AA$4, 0)+
IF('U14'!$A$4="1ª", 'U14'!AA20*'U14'!AA$4, 0)+
IF('U15'!$A$4="1ª", 'U15'!AA20*'U15'!AA$4, 0)
)
      /$CB$12
   )
   /BE$13,
"")</f>
        <v/>
      </c>
      <c r="BF34" s="122"/>
      <c r="BG34" s="105" t="str">
        <f>IF(BG$13&gt;0,
(
(
IF('U1'!$A$4="1ª", 'U1'!AB20*'U1'!AB$4, 0)+
IF('U2'!$A$4="1ª", 'U2'!AB20*'U2'!AB$4, 0)+
IF('U3'!$A$4="1ª", 'U3'!AB20*'U3'!AB$4, 0)+
IF('U4'!$A$4="1ª", 'U4'!AB20*'U4'!AB$4, 0)+
IF('U5'!$A$4="1ª", 'U5'!AB20*'U5'!AB$4, 0)+
IF('U6'!$A$4="1ª", 'U6'!AB20*'U6'!AB$4, 0)+
IF('U7'!$A$4="1ª", 'U7'!AB20*'U7'!AB$4, 0)+
IF('U8'!$A$4="1ª", 'U8'!AB20*'U8'!AB$4, 0)+
IF('U9'!$A$4="1ª", 'U9'!AB20*'U9'!AB$4, 0)+
IF('U10'!$A$4="1ª", 'U10'!AB20*'U10'!AB$4, 0)+
IF('U11'!$A$4="1ª", 'U11'!AB20*'U11'!AB$4, 0)+
IF('U12'!$A$4="1ª", 'U12'!AB20*'U12'!AB$4, 0)+
IF('U13'!$A$4="1ª", 'U13'!AB20*'U13'!AB$4, 0)+
IF('U14'!$A$4="1ª", 'U14'!AB20*'U14'!AB$4, 0)+
IF('U15'!$A$4="1ª", 'U15'!AB20*'U15'!AB$4, 0)
)
      /$CB$12
   )
   /BG$13,
"")</f>
        <v/>
      </c>
      <c r="BH34" s="122"/>
      <c r="BI34" s="105">
        <f ca="1">IF(BI$13&gt;0,
(
(
IF('U1'!$A$4="1ª", 'U1'!AC20*'U1'!AC$4, 0)+
IF('U2'!$A$4="1ª", 'U2'!AC20*'U2'!AC$4, 0)+
IF('U3'!$A$4="1ª", 'U3'!AC20*'U3'!AC$4, 0)+
IF('U4'!$A$4="1ª", 'U4'!AC20*'U4'!AC$4, 0)+
IF('U5'!$A$4="1ª", 'U5'!AC20*'U5'!AC$4, 0)+
IF('U6'!$A$4="1ª", 'U6'!AC20*'U6'!AC$4, 0)+
IF('U7'!$A$4="1ª", 'U7'!AC20*'U7'!AC$4, 0)+
IF('U8'!$A$4="1ª", 'U8'!AC20*'U8'!AC$4, 0)+
IF('U9'!$A$4="1ª", 'U9'!AC20*'U9'!AC$4, 0)+
IF('U10'!$A$4="1ª", 'U10'!AC20*'U10'!AC$4, 0)+
IF('U11'!$A$4="1ª", 'U11'!AC20*'U11'!AC$4, 0)+
IF('U12'!$A$4="1ª", 'U12'!AC20*'U12'!AC$4, 0)+
IF('U13'!$A$4="1ª", 'U13'!AC20*'U13'!AC$4, 0)+
IF('U14'!$A$4="1ª", 'U14'!AC20*'U14'!AC$4, 0)+
IF('U15'!$A$4="1ª", 'U15'!AC20*'U15'!AC$4, 0)
)
      /$CB$12
   )
   /BI$13,
"")</f>
        <v>0</v>
      </c>
      <c r="BJ34" s="122"/>
      <c r="BK34" s="105" t="str">
        <f>IF(BK$13&gt;0,
(
(
IF('U1'!$A$4="1ª", 'U1'!AD20*'U1'!AD$4, 0)+
IF('U2'!$A$4="1ª", 'U2'!AD20*'U2'!AD$4, 0)+
IF('U3'!$A$4="1ª", 'U3'!AD20*'U3'!AD$4, 0)+
IF('U4'!$A$4="1ª", 'U4'!AD20*'U4'!AD$4, 0)+
IF('U5'!$A$4="1ª", 'U5'!AD20*'U5'!AD$4, 0)+
IF('U6'!$A$4="1ª", 'U6'!AD20*'U6'!AD$4, 0)+
IF('U7'!$A$4="1ª", 'U7'!AD20*'U7'!AD$4, 0)+
IF('U8'!$A$4="1ª", 'U8'!AD20*'U8'!AD$4, 0)+
IF('U9'!$A$4="1ª", 'U9'!AD20*'U9'!AD$4, 0)+
IF('U10'!$A$4="1ª", 'U10'!AD20*'U10'!AD$4, 0)+
IF('U11'!$A$4="1ª", 'U11'!AD20*'U11'!AD$4, 0)+
IF('U12'!$A$4="1ª", 'U12'!AD20*'U12'!AD$4, 0)+
IF('U13'!$A$4="1ª", 'U13'!AD20*'U13'!AD$4, 0)+
IF('U14'!$A$4="1ª", 'U14'!AD20*'U14'!AD$4, 0)+
IF('U15'!$A$4="1ª", 'U15'!AD20*'U15'!AD$4, 0)
)
      /$CB$12
   )
   /BK$13,
"")</f>
        <v/>
      </c>
      <c r="BL34" s="122"/>
      <c r="BM34" s="105" t="str">
        <f>IF(BM$13&gt;0,
(
(
IF('U1'!$A$4="1ª", 'U1'!AE20*'U1'!AE$4, 0)+
IF('U2'!$A$4="1ª", 'U2'!AE20*'U2'!AE$4, 0)+
IF('U3'!$A$4="1ª", 'U3'!AE20*'U3'!AE$4, 0)+
IF('U4'!$A$4="1ª", 'U4'!AE20*'U4'!AE$4, 0)+
IF('U5'!$A$4="1ª", 'U5'!AE20*'U5'!AE$4, 0)+
IF('U6'!$A$4="1ª", 'U6'!AE20*'U6'!AE$4, 0)+
IF('U7'!$A$4="1ª", 'U7'!AE20*'U7'!AE$4, 0)+
IF('U8'!$A$4="1ª", 'U8'!AE20*'U8'!AE$4, 0)+
IF('U9'!$A$4="1ª", 'U9'!AE20*'U9'!AE$4, 0)+
IF('U10'!$A$4="1ª", 'U10'!AE20*'U10'!AE$4, 0)+
IF('U11'!$A$4="1ª", 'U11'!AE20*'U11'!AE$4, 0)+
IF('U12'!$A$4="1ª", 'U12'!AE20*'U12'!AE$4, 0)+
IF('U13'!$A$4="1ª", 'U13'!AE20*'U13'!AE$4, 0)+
IF('U14'!$A$4="1ª", 'U14'!AE20*'U14'!AE$4, 0)+
IF('U15'!$A$4="1ª", 'U15'!AE20*'U15'!AE$4, 0)
)
      /$CB$12
   )
   /BM$13,
"")</f>
        <v/>
      </c>
      <c r="BN34" s="122"/>
      <c r="BO34" s="121" t="str">
        <f t="shared" si="28"/>
        <v/>
      </c>
      <c r="BP34" s="105" t="str">
        <f>IF(BP$13&gt;0,
(
(
IF('U1'!$A$4="1ª", 'U1'!AF20*'U1'!AF$4, 0)+
IF('U2'!$A$4="1ª", 'U2'!AF20*'U2'!AF$4, 0)+
IF('U3'!$A$4="1ª", 'U3'!AF20*'U3'!AF$4, 0)+
IF('U4'!$A$4="1ª", 'U4'!AF20*'U4'!AF$4, 0)+
IF('U5'!$A$4="1ª", 'U5'!AF20*'U5'!AF$4, 0)+
IF('U6'!$A$4="1ª", 'U6'!AF20*'U6'!AF$4, 0)+
IF('U7'!$A$4="1ª", 'U7'!AF20*'U7'!AF$4, 0)+
IF('U8'!$A$4="1ª", 'U8'!AF20*'U8'!AF$4, 0)+
IF('U9'!$A$4="1ª", 'U9'!AF20*'U9'!AF$4, 0)+
IF('U10'!$A$4="1ª", 'U10'!AF20*'U10'!AF$4, 0)+
IF('U11'!$A$4="1ª", 'U11'!AF20*'U11'!AF$4, 0)+
IF('U12'!$A$4="1ª", 'U12'!AF20*'U12'!AF$4, 0)+
IF('U13'!$A$4="1ª", 'U13'!AF20*'U13'!AF$4, 0)+
IF('U14'!$A$4="1ª", 'U14'!AF20*'U14'!AF$4, 0)+
IF('U15'!$A$4="1ª", 'U15'!AF20*'U15'!AF$4, 0)
)
      /$CB$12
   )
   /BP$13,
"")</f>
        <v/>
      </c>
      <c r="BQ34" s="122"/>
      <c r="BR34" s="105" t="str">
        <f>IF(BR$13&gt;0,
(
(
IF('U1'!$A$4="1ª", 'U1'!AG20*'U1'!AG$4, 0)+
IF('U2'!$A$4="1ª", 'U2'!AG20*'U2'!AG$4, 0)+
IF('U3'!$A$4="1ª", 'U3'!AG20*'U3'!AG$4, 0)+
IF('U4'!$A$4="1ª", 'U4'!AG20*'U4'!AG$4, 0)+
IF('U5'!$A$4="1ª", 'U5'!AG20*'U5'!AG$4, 0)+
IF('U6'!$A$4="1ª", 'U6'!AG20*'U6'!AG$4, 0)+
IF('U7'!$A$4="1ª", 'U7'!AG20*'U7'!AG$4, 0)+
IF('U8'!$A$4="1ª", 'U8'!AG20*'U8'!AG$4, 0)+
IF('U9'!$A$4="1ª", 'U9'!AG20*'U9'!AG$4, 0)+
IF('U10'!$A$4="1ª", 'U10'!AG20*'U10'!AG$4, 0)+
IF('U11'!$A$4="1ª", 'U11'!AG20*'U11'!AG$4, 0)+
IF('U12'!$A$4="1ª", 'U12'!AG20*'U12'!AG$4, 0)+
IF('U13'!$A$4="1ª", 'U13'!AG20*'U13'!AG$4, 0)+
IF('U14'!$A$4="1ª", 'U14'!AG20*'U14'!AG$4, 0)+
IF('U15'!$A$4="1ª", 'U15'!AG20*'U15'!AG$4, 0)
)
      /$CB$12
   )
   /BR$13,
"")</f>
        <v/>
      </c>
      <c r="BS34" s="122"/>
      <c r="BT34" s="105" t="str">
        <f>IF(BT$13&gt;0,
(
(
IF('U1'!$A$4="1ª", 'U1'!AH20*'U1'!AH$4, 0)+
IF('U2'!$A$4="1ª", 'U2'!AH20*'U2'!AH$4, 0)+
IF('U3'!$A$4="1ª", 'U3'!AH20*'U3'!AH$4, 0)+
IF('U4'!$A$4="1ª", 'U4'!AH20*'U4'!AH$4, 0)+
IF('U5'!$A$4="1ª", 'U5'!AH20*'U5'!AH$4, 0)+
IF('U6'!$A$4="1ª", 'U6'!AH20*'U6'!AH$4, 0)+
IF('U7'!$A$4="1ª", 'U7'!AH20*'U7'!AH$4, 0)+
IF('U8'!$A$4="1ª", 'U8'!AH20*'U8'!AH$4, 0)+
IF('U9'!$A$4="1ª", 'U9'!AH20*'U9'!AH$4, 0)+
IF('U10'!$A$4="1ª", 'U10'!AH20*'U10'!AH$4, 0)+
IF('U11'!$A$4="1ª", 'U11'!AH20*'U11'!AH$4, 0)+
IF('U12'!$A$4="1ª", 'U12'!AH20*'U12'!AH$4, 0)+
IF('U13'!$A$4="1ª", 'U13'!AH20*'U13'!AH$4, 0)+
IF('U14'!$A$4="1ª", 'U14'!AH20*'U14'!AH$4, 0)+
IF('U15'!$A$4="1ª", 'U15'!AH20*'U15'!AH$4, 0)
)
      /$CB$12
   )
   /BT$13,
"")</f>
        <v/>
      </c>
      <c r="BU34" s="122"/>
      <c r="BV34" s="105" t="str">
        <f>IF(BT$13&gt;0,
(
(
IF('U1'!$A$4="1ª", 'U1'!AH20*'U1'!AH$4, 0)+
IF('U2'!$A$4="1ª", 'U2'!AH20*'U2'!AH$4, 0)+
IF('U3'!$A$4="1ª", 'U3'!AH20*'U3'!AH$4, 0)+
IF('U4'!$A$4="1ª", 'U4'!AH20*'U4'!AH$4, 0)+
IF('U5'!$A$4="1ª", 'U5'!AH20*'U5'!AH$4, 0)+
IF('U6'!$A$4="1ª", 'U6'!AH20*'U6'!AH$4, 0)+
IF('U7'!$A$4="1ª", 'U7'!AH20*'U7'!AH$4, 0)+
IF('U8'!$A$4="1ª", 'U8'!AH20*'U8'!AH$4, 0)+
IF('U9'!$A$4="1ª", 'U9'!AH20*'U9'!AH$4, 0)+
IF('U10'!$A$4="1ª", 'U10'!AH20*'U10'!AH$4, 0)+
IF('U11'!$A$4="1ª", 'U11'!AH20*'U11'!AH$4, 0)+
IF('U12'!$A$4="1ª", 'U12'!AH20*'U12'!AH$4, 0)+
IF('U13'!$A$4="1ª", 'U13'!AH20*'U13'!AH$4, 0)+
IF('U14'!$A$4="1ª", 'U14'!AH20*'U14'!AH$4, 0)+
IF('U15'!$A$4="1ª", 'U15'!AH20*'U15'!AH$4, 0)
)
      /$CB$12
   )
   /BT$13,
"")</f>
        <v/>
      </c>
      <c r="BW34" s="122"/>
      <c r="BX34" s="105" t="str">
        <f>IF(BV$13&gt;0,
(
(
IF('U1'!$A$4="1ª", 'U1'!AI20*'U1'!AI$4, 0)+
IF('U2'!$A$4="1ª", 'U2'!AI20*'U2'!AI$4, 0)+
IF('U3'!$A$4="1ª", 'U3'!AI20*'U3'!AI$4, 0)+
IF('U4'!$A$4="1ª", 'U4'!AI20*'U4'!AI$4, 0)+
IF('U5'!$A$4="1ª", 'U5'!AI20*'U5'!AI$4, 0)+
IF('U6'!$A$4="1ª", 'U6'!AI20*'U6'!AI$4, 0)+
IF('U7'!$A$4="1ª", 'U7'!AI20*'U7'!AI$4, 0)+
IF('U8'!$A$4="1ª", 'U8'!AI20*'U8'!AI$4, 0)+
IF('U9'!$A$4="1ª", 'U9'!AI20*'U9'!AI$4, 0)+
IF('U10'!$A$4="1ª", 'U10'!AI20*'U10'!AI$4, 0)+
IF('U11'!$A$4="1ª", 'U11'!AI20*'U11'!AI$4, 0)+
IF('U12'!$A$4="1ª", 'U12'!AI20*'U12'!AI$4, 0)+
IF('U13'!$A$4="1ª", 'U13'!AI20*'U13'!AI$4, 0)+
IF('U14'!$A$4="1ª", 'U14'!AI20*'U14'!AI$4, 0)+
IF('U15'!$A$4="1ª", 'U15'!AI20*'U15'!AI$4, 0)
)
      /$CB$12
   )
   /BV$13,
"")</f>
        <v/>
      </c>
      <c r="BY34" s="122"/>
      <c r="BZ34" s="105" t="str">
        <f>IF(BZ$13&gt;0,
(
(
IF('U1'!$A$4="1ª", 'U1'!AK20*'U1'!AK$4, 0)+
IF('U2'!$A$4="1ª", 'U2'!AK20*'U2'!AK$4, 0)+
IF('U3'!$A$4="1ª", 'U3'!AK20*'U3'!AK$4, 0)+
IF('U4'!$A$4="1ª", 'U4'!AK20*'U4'!AK$4, 0)+
IF('U5'!$A$4="1ª", 'U5'!AK20*'U5'!AK$4, 0)+
IF('U6'!$A$4="1ª", 'U6'!AK20*'U6'!AK$4, 0)+
IF('U7'!$A$4="1ª", 'U7'!AK20*'U7'!AK$4, 0)+
IF('U8'!$A$4="1ª", 'U8'!AK20*'U8'!AK$4, 0)+
IF('U9'!$A$4="1ª", 'U9'!AK20*'U9'!AK$4, 0)+
IF('U10'!$A$4="1ª", 'U10'!AK20*'U10'!AK$4, 0)+
IF('U11'!$A$4="1ª", 'U11'!AK20*'U11'!AK$4, 0)+
IF('U12'!$A$4="1ª", 'U12'!AK20*'U12'!AK$4, 0)+
IF('U13'!$A$4="1ª", 'U13'!AK20*'U13'!AK$4, 0)+
IF('U14'!$A$4="1ª", 'U14'!AK20*'U14'!AK$4, 0)+
IF('U15'!$A$4="1ª", 'U15'!AK20*'U15'!AK$4, 0)
)
      /$CB$12
   )
   /BZ$13,
"")</f>
        <v/>
      </c>
      <c r="CA34" s="122"/>
      <c r="CB34" s="136">
        <f t="shared" ca="1" si="22"/>
        <v>0</v>
      </c>
      <c r="CC34">
        <f t="shared" ca="1" si="29"/>
        <v>0</v>
      </c>
    </row>
    <row r="35" spans="1:81" ht="18" x14ac:dyDescent="0.25">
      <c r="A35" s="65" t="str">
        <v>Flores Medina, Natalia</v>
      </c>
      <c r="B35" s="121">
        <f t="shared" ca="1" si="23"/>
        <v>0</v>
      </c>
      <c r="C35" s="105">
        <f ca="1">IF(C$13&gt;0,
   (
      (
         IF('U1'!$A$4="1ª", 'U1'!B21*'U1'!B$4, 0) +
         IF('U2'!$A$4="1ª", 'U2'!B21*'U2'!B$4, 0) +
         IF('U3'!$A$4="1ª", 'U3'!B21*'U3'!B$4, 0) +
         IF('U4'!$A$4="1ª", 'U4'!B21*'U4'!B$4, 0) +
         IF('U5'!$A$4="1ª", 'U5'!B21*'U5'!B$4, 0) +
         IF('U6'!$A$4="1ª", 'U6'!B21*'U6'!B$4, 0) +
         IF('U7'!$A$4="1ª", 'U7'!B21*'U7'!B$4, 0) +
         IF('U8'!$A$4="1ª", 'U8'!B21*'U8'!B$4, 0) +
         IF('U9'!$A$4="1ª", 'U9'!B21*'U9'!B$4, 0) +
         IF('U10'!$A$4="1ª", 'U10'!B21*'U10'!B$4, 0) +
         IF('U11'!$A$4="1ª", 'U11'!B21*'U11'!B$4, 0) +
         IF('U12'!$A$4="1ª", 'U12'!B21*'U12'!B$4, 0) +
         IF('U13'!$A$4="1ª", 'U13'!B21*'U13'!B$4, 0) +
         IF('U14'!$A$4="1ª", 'U14'!B21*'U14'!B$4, 0) +
         IF('U15'!$A$4="1ª", 'U15'!B21*'U15'!B$4, 0)
      )
      /$CB$12
   )
   /C$13,
"")</f>
        <v>0</v>
      </c>
      <c r="D35" s="122"/>
      <c r="E35" s="105">
        <f ca="1">IF(E$13&gt;0,
   (
      (
         IF('U1'!$A$4="1ª", 'U1'!C21*'U1'!C$4, 0) +
         IF('U2'!$A$4="1ª", 'U2'!C21*'U2'!C$4, 0) +
         IF('U3'!$A$4="1ª", 'U3'!C21*'U3'!C$4, 0) +
         IF('U4'!$A$4="1ª", 'U4'!C21*'U4'!C$4, 0) +
         IF('U5'!$A$4="1ª", 'U5'!C21*'U5'!C$4, 0) +
         IF('U6'!$A$4="1ª", 'U6'!C21*'U6'!C$4, 0) +
         IF('U7'!$A$4="1ª", 'U7'!C21*'U7'!C$4, 0) +
         IF('U8'!$A$4="1ª", 'U8'!C21*'U8'!C$4, 0) +
         IF('U9'!$A$4="1ª", 'U9'!C21*'U9'!C$4, 0) +
         IF('U10'!$A$4="1ª", 'U10'!C21*'U10'!C$4, 0) +
         IF('U11'!$A$4="1ª", 'U11'!C21*'U11'!C$4, 0) +
         IF('U12'!$A$4="1ª", 'U12'!C21*'U12'!C$4, 0) +
         IF('U13'!$A$4="1ª", 'U13'!C21*'U13'!C$4, 0) +
         IF('U14'!$A$4="1ª", 'U14'!C21*'U14'!C$4, 0) +
         IF('U15'!$A$4="1ª", 'U15'!C21*'U15'!C$4, 0)
      )
      /$CB$12
   )
   /E$13,
"")</f>
        <v>0</v>
      </c>
      <c r="F35" s="122"/>
      <c r="G35" s="105">
        <f ca="1">IF(G$13&gt;0,
   (
      (
         IF('U1'!$A$4="1ª", 'U1'!D21*'U1'!D$4, 0) +
         IF('U2'!$A$4="1ª", 'U2'!D21*'U2'!D$4, 0) +
         IF('U3'!$A$4="1ª", 'U3'!D21*'U3'!D$4, 0) +
         IF('U4'!$A$4="1ª", 'U4'!D21*'U4'!D$4, 0) +
         IF('U5'!$A$4="1ª", 'U5'!D21*'U5'!D$4, 0) +
         IF('U6'!$A$4="1ª", 'U6'!D21*'U6'!D$4, 0) +
         IF('U7'!$A$4="1ª", 'U7'!D21*'U7'!D$4, 0) +
         IF('U8'!$A$4="1ª", 'U8'!D21*'U8'!D$4, 0) +
         IF('U9'!$A$4="1ª", 'U9'!D21*'U9'!D$4, 0) +
         IF('U10'!$A$4="1ª", 'U10'!D21*'U10'!D$4, 0) +
         IF('U11'!$A$4="1ª", 'U11'!D21*'U11'!D$4, 0) +
         IF('U12'!$A$4="1ª", 'U12'!D21*'U12'!D$4, 0) +
         IF('U13'!$A$4="1ª", 'U13'!D21*'U13'!D$4, 0) +
         IF('U14'!$A$4="1ª", 'U14'!D21*'U14'!D$4, 0) +
         IF('U15'!$A$4="1ª", 'U15'!D21*'U15'!D$4, 0)
      )
      /$CB$12
   )
   /G$13,
"")</f>
        <v>0</v>
      </c>
      <c r="H35" s="122"/>
      <c r="I35" s="105">
        <f ca="1">IF(I$13&gt;0,
   (
      (
         IF('U1'!$A$4="1ª", 'U1'!E21*'U1'!E$4, 0) +
         IF('U2'!$A$4="1ª", 'U2'!E21*'U2'!E$4, 0) +
         IF('U3'!$A$4="1ª", 'U3'!E21*'U3'!E$4, 0) +
         IF('U4'!$A$4="1ª", 'U4'!E21*'U4'!E$4, 0) +
         IF('U5'!$A$4="1ª", 'U5'!E21*'U5'!E$4, 0) +
         IF('U6'!$A$4="1ª", 'U6'!E21*'U6'!E$4, 0) +
         IF('U7'!$A$4="1ª", 'U7'!E21*'U7'!E$4, 0) +
         IF('U8'!$A$4="1ª", 'U8'!E21*'U8'!E$4, 0) +
         IF('U9'!$A$4="1ª", 'U9'!E21*'U9'!E$4, 0) +
         IF('U10'!$A$4="1ª", 'U10'!E21*'U10'!E$4, 0) +
         IF('U11'!$A$4="1ª", 'U11'!E21*'U11'!E$4, 0) +
         IF('U12'!$A$4="1ª", 'U12'!E21*'U12'!E$4, 0) +
         IF('U13'!$A$4="1ª", 'U13'!E21*'U13'!E$4, 0) +
         IF('U14'!$A$4="1ª", 'U14'!E21*'U14'!E$4, 0) +
         IF('U15'!$A$4="1ª", 'U15'!E21*'U15'!E$4, 0)
      )
      /$CB$12
   )
   /I$13,
"")</f>
        <v>0</v>
      </c>
      <c r="J35" s="122"/>
      <c r="K35" s="105">
        <f ca="1">IF(K$13&gt;0,
   (
      (
         IF('U1'!$A$4="1ª", 'U1'!F21*'U1'!F$4, 0) +
         IF('U2'!$A$4="1ª", 'U2'!F21*'U2'!F$4, 0) +
         IF('U3'!$A$4="1ª", 'U3'!F21*'U3'!F$4, 0) +
         IF('U4'!$A$4="1ª", 'U4'!F21*'U4'!F$4, 0) +
         IF('U5'!$A$4="1ª", 'U5'!F21*'U5'!F$4, 0) +
         IF('U6'!$A$4="1ª", 'U6'!F21*'U6'!F$4, 0) +
         IF('U7'!$A$4="1ª", 'U7'!F21*'U7'!F$4, 0) +
         IF('U8'!$A$4="1ª", 'U8'!F21*'U8'!F$4, 0) +
         IF('U9'!$A$4="1ª", 'U9'!F21*'U9'!F$4, 0) +
         IF('U10'!$A$4="1ª", 'U10'!F21*'U10'!F$4, 0) +
         IF('U11'!$A$4="1ª", 'U11'!F21*'U11'!F$4, 0) +
         IF('U12'!$A$4="1ª", 'U12'!F21*'U12'!F$4, 0) +
         IF('U13'!$A$4="1ª", 'U13'!F21*'U13'!F$4, 0) +
         IF('U14'!$A$4="1ª", 'U14'!F21*'U14'!F$4, 0) +
         IF('U15'!$A$4="1ª", 'U15'!F21*'U15'!F$4, 0)
      )
      /$CB$12
   )
   /K$13,
"")</f>
        <v>0</v>
      </c>
      <c r="L35" s="122"/>
      <c r="M35" s="105" t="str">
        <f>IF(M$13&gt;0,
   (
      (
         IF('U1'!$A$4="1ª", 'U1'!G21*'U1'!G$4, 0) +
         IF('U2'!$A$4="1ª", 'U2'!G21*'U2'!G$4, 0) +
         IF('U3'!$A$4="1ª", 'U3'!G21*'U3'!G$4, 0) +
         IF('U4'!$A$4="1ª", 'U4'!G21*'U4'!G$4, 0) +
         IF('U5'!$A$4="1ª", 'U5'!G21*'U5'!G$4, 0) +
         IF('U6'!$A$4="1ª", 'U6'!G21*'U6'!G$4, 0) +
         IF('U7'!$A$4="1ª", 'U7'!G21*'U7'!G$4, 0) +
         IF('U8'!$A$4="1ª", 'U8'!G21*'U8'!G$4, 0) +
         IF('U9'!$A$4="1ª", 'U9'!G21*'U9'!G$4, 0) +
         IF('U10'!$A$4="1ª", 'U10'!G21*'U10'!G$4, 0) +
         IF('U11'!$A$4="1ª", 'U11'!G21*'U11'!G$4, 0) +
         IF('U12'!$A$4="1ª", 'U12'!G21*'U12'!G$4, 0) +
         IF('U13'!$A$4="1ª", 'U13'!G21*'U13'!G$4, 0) +
         IF('U14'!$A$4="1ª", 'U14'!G21*'U14'!G$4, 0) +
         IF('U15'!$A$4="1ª", 'U15'!G21*'U15'!G$4, 0)
      )
      /$CB$12
   )
   /M$13,
"")</f>
        <v/>
      </c>
      <c r="N35" s="122"/>
      <c r="O35" s="121">
        <f t="shared" ca="1" si="24"/>
        <v>0</v>
      </c>
      <c r="P35" s="105">
        <f ca="1">IF(P$13&gt;0,
   (
      (
         IF('U1'!$A$4="1ª", 'U1'!H21*'U1'!H$4, 0) +
         IF('U2'!$A$4="1ª", 'U2'!H21*'U2'!H$4, 0) +
         IF('U3'!$A$4="1ª", 'U3'!H21*'U3'!H$4, 0) +
         IF('U4'!$A$4="1ª", 'U4'!H21*'U4'!H$4, 0) +
         IF('U5'!$A$4="1ª", 'U5'!H21*'U5'!H$4, 0) +
         IF('U6'!$A$4="1ª", 'U6'!H21*'U6'!H$4, 0) +
         IF('U7'!$A$4="1ª", 'U7'!H21*'U7'!H$4, 0) +
         IF('U8'!$A$4="1ª", 'U8'!H21*'U8'!H$4, 0) +
         IF('U9'!$A$4="1ª", 'U9'!H21*'U9'!H$4, 0) +
         IF('U10'!$A$4="1ª", 'U10'!H21*'U10'!H$4, 0) +
         IF('U11'!$A$4="1ª", 'U11'!H21*'U11'!H$4, 0) +
         IF('U12'!$A$4="1ª", 'U12'!H21*'U12'!H$4, 0) +
         IF('U13'!$A$4="1ª", 'U13'!H21*'U13'!H$4, 0) +
         IF('U14'!$A$4="1ª", 'U14'!H21*'U14'!H$4, 0) +
         IF('U15'!$A$4="1ª", 'U15'!H21*'U15'!H$4, 0)
      )
      /$CB$12
   )
   /P$13,
"")</f>
        <v>0</v>
      </c>
      <c r="Q35" s="122"/>
      <c r="R35" s="105">
        <f ca="1">IF(R$13&gt;0,
   (
      (
         IF('U1'!$A$4="1ª", 'U1'!I21*'U1'!I$4, 0) +
         IF('U2'!$A$4="1ª", 'U2'!I21*'U2'!I$4, 0) +
         IF('U3'!$A$4="1ª", 'U3'!I21*'U3'!I$4, 0) +
         IF('U4'!$A$4="1ª", 'U4'!I21*'U4'!I$4, 0) +
         IF('U5'!$A$4="1ª", 'U5'!I21*'U5'!I$4, 0) +
         IF('U6'!$A$4="1ª", 'U6'!I21*'U6'!I$4, 0) +
         IF('U7'!$A$4="1ª", 'U7'!I21*'U7'!I$4, 0) +
         IF('U8'!$A$4="1ª", 'U8'!I21*'U8'!I$4, 0) +
         IF('U9'!$A$4="1ª", 'U9'!I21*'U9'!I$4, 0) +
         IF('U10'!$A$4="1ª", 'U10'!I21*'U10'!I$4, 0) +
         IF('U11'!$A$4="1ª", 'U11'!I21*'U11'!I$4, 0) +
         IF('U12'!$A$4="1ª", 'U12'!I21*'U12'!I$4, 0) +
         IF('U13'!$A$4="1ª", 'U13'!I21*'U13'!I$4, 0) +
         IF('U14'!$A$4="1ª", 'U14'!I21*'U14'!I$4, 0) +
         IF('U15'!$A$4="1ª", 'U15'!I21*'U15'!I$4, 0)
      )
      /$CB$12
   )
   /R$13,
"")</f>
        <v>0</v>
      </c>
      <c r="S35" s="122"/>
      <c r="T35" s="105">
        <f ca="1">IF(T$13&gt;0,
(
(
IF('U1'!$A$4="1ª", 'U1'!J21*'U1'!J$4, 0) +
IF('U2'!$A$4="1ª", 'U2'!J21*'U2'!J$4, 0) +
IF('U3'!$A$4="1ª", 'U3'!J21*'U3'!J$4, 0) +
IF('U4'!$A$4="1ª", 'U4'!J21*'U4'!J$4, 0) +
IF('U5'!$A$4="1ª", 'U5'!J21*'U5'!J$4, 0) +
IF('U6'!$A$4="1ª", 'U6'!J21*'U6'!J$4, 0) +
IF('U7'!$A$4="1ª", 'U7'!J21*'U7'!J$4, 0) +
IF('U8'!$A$4="1ª", 'U8'!J21*'U8'!J$4, 0) +
IF('U9'!$A$4="1ª", 'U9'!J21*'U9'!J$4, 0) +
IF('U10'!$A$4="1ª", 'U10'!J21*'U10'!J$4, 0) +
IF('U11'!$A$4="1ª", 'U11'!J21*'U11'!J$4, 0) +
IF('U12'!$A$4="1ª", 'U12'!J21*'U12'!J$4, 0) +
IF('U13'!$A$4="1ª", 'U13'!J21*'U13'!J$4, 0) +
IF('U14'!$A$4="1ª", 'U14'!J21*'U14'!J$4, 0) +
IF('U15'!$A$4="1ª", 'U15'!J21*'U15'!J$4, 0)
)
      /$CB$12
   )
   /T$13,
"")</f>
        <v>0</v>
      </c>
      <c r="U35" s="122"/>
      <c r="V35" s="105">
        <f ca="1">IF(V$13&gt;0,
(
(
IF('U1'!$A$4="1ª", 'U1'!K21*'U1'!K$4, 0) +
IF('U2'!$A$4="1ª", 'U2'!K21*'U2'!K$4, 0) +
IF('U3'!$A$4="1ª", 'U3'!K21*'U3'!K$4, 0) +
IF('U4'!$A$4="1ª", 'U4'!K21*'U4'!K$4, 0) +
IF('U5'!$A$4="1ª", 'U5'!K21*'U5'!K$4, 0) +
IF('U6'!$A$4="1ª", 'U6'!K21*'U6'!K$4, 0) +
IF('U7'!$A$4="1ª", 'U7'!K21*'U7'!K$4, 0) +
IF('U8'!$A$4="1ª", 'U8'!K21*'U8'!K$4, 0) +
IF('U9'!$A$4="1ª", 'U9'!K21*'U9'!K$4, 0) +
IF('U10'!$A$4="1ª", 'U10'!K21*'U10'!K$4, 0) +
IF('U11'!$A$4="1ª", 'U11'!K21*'U11'!K$4, 0) +
IF('U12'!$A$4="1ª", 'U12'!K21*'U12'!K$4, 0) +
IF('U13'!$A$4="1ª", 'U13'!K21*'U13'!K$4, 0) +
IF('U14'!$A$4="1ª", 'U14'!K21*'U14'!K$4, 0) +
IF('U15'!$A$4="1ª", 'U15'!K21*'U15'!K$4, 0)
)
      /$CB$12
   )
   /V$13,
"")</f>
        <v>0</v>
      </c>
      <c r="W35" s="122"/>
      <c r="X35" s="105" t="str">
        <f>IF(X$13&gt;0,
(
(
IF('U1'!$A$4="1ª", 'U1'!L21*'U1'!L$4, 0) +
IF('U2'!$A$4="1ª", 'U2'!L21*'U2'!L$4, 0) +
IF('U3'!$A$4="1ª", 'U3'!L21*'U3'!L$4, 0) +
IF('U4'!$A$4="1ª", 'U4'!L21*'U4'!L$4, 0) +
IF('U5'!$A$4="1ª", 'U5'!L21*'U5'!L$4, 0) +
IF('U6'!$A$4="1ª", 'U6'!L21*'U6'!L$4, 0) +
IF('U7'!$A$4="1ª", 'U7'!L21*'U7'!L$4, 0) +
IF('U8'!$A$4="1ª", 'U8'!L21*'U8'!L$4, 0) +
IF('U9'!$A$4="1ª", 'U9'!L21*'U9'!L$4, 0) +
IF('U10'!$A$4="1ª", 'U10'!L21*'U10'!L$4, 0) +
IF('U11'!$A$4="1ª", 'U11'!L21*'U11'!L$4, 0) +
IF('U12'!$A$4="1ª", 'U12'!L21*'U12'!L$4, 0) +
IF('U13'!$A$4="1ª", 'U13'!L21*'U13'!L$4, 0) +
IF('U14'!$A$4="1ª", 'U14'!L21*'U14'!L$4, 0) +
IF('U15'!$A$4="1ª", 'U15'!L21*'U15'!L$4, 0)
)
      /$CB$12
   )
   /X$13,
"")</f>
        <v/>
      </c>
      <c r="Y35" s="122"/>
      <c r="Z35" s="105" t="str">
        <f>IF(Z$13&gt;0,
(
(
IF('U1'!$A$4="1ª", 'U1'!M21*'U1'!M$4, 0) +
IF('U2'!$A$4="1ª", 'U2'!M21*'U2'!M$4, 0) +
IF('U3'!$A$4="1ª", 'U3'!M21*'U3'!M$4, 0) +
IF('U4'!$A$4="1ª", 'U4'!M21*'U4'!M$4, 0) +
IF('U5'!$A$4="1ª", 'U5'!M21*'U5'!M$4, 0) +
IF('U6'!$A$4="1ª", 'U6'!M21*'U6'!M$4, 0) +
IF('U7'!$A$4="1ª", 'U7'!M21*'U7'!M$4, 0) +
IF('U8'!$A$4="1ª", 'U8'!M21*'U8'!M$4, 0) +
IF('U9'!$A$4="1ª", 'U9'!M21*'U9'!M$4, 0) +
IF('U10'!$A$4="1ª", 'U10'!M21*'U10'!M$4, 0) +
IF('U11'!$A$4="1ª", 'U11'!M21*'U11'!M$4, 0) +
IF('U12'!$A$4="1ª", 'U12'!M21*'U12'!M$4, 0) +
IF('U13'!$A$4="1ª", 'U13'!M21*'U13'!M$4, 0) +
IF('U14'!$A$4="1ª", 'U14'!M21*'U14'!M$4, 0) +
IF('U15'!$A$4="1ª", 'U15'!M21*'U15'!M$4, 0)
)
      /$CB$12
   )
   /Z$13,
"")</f>
        <v/>
      </c>
      <c r="AA35" s="122"/>
      <c r="AB35" s="121">
        <f t="shared" ca="1" si="25"/>
        <v>0</v>
      </c>
      <c r="AC35" s="105" t="str">
        <f>IF(AC$13&gt;0,
(
(
IF('U1'!$A$4="1ª", 'U1'!N21*'U1'!N$4, 0) +
IF('U2'!$A$4="1ª", 'U2'!N21*'U2'!N$4, 0) +
IF('U3'!$A$4="1ª", 'U3'!N21*'U3'!N$4, 0) +
IF('U4'!$A$4="1ª", 'U4'!N21*'U4'!N$4, 0) +
IF('U5'!$A$4="1ª", 'U5'!N21*'U5'!N$4, 0) +
IF('U6'!$A$4="1ª", 'U6'!N21*'U6'!N$4, 0) +
IF('U7'!$A$4="1ª", 'U7'!N21*'U7'!N$4, 0) +
IF('U8'!$A$4="1ª", 'U8'!N21*'U8'!N$4, 0) +
IF('U9'!$A$4="1ª", 'U9'!N21*'U9'!N$4, 0) +
IF('U10'!$A$4="1ª", 'U10'!N21*'U10'!N$4, 0) +
IF('U11'!$A$4="1ª", 'U11'!N21*'U11'!N$4, 0) +
IF('U12'!$A$4="1ª", 'U12'!N21*'U12'!N$4, 0) +
IF('U13'!$A$4="1ª", 'U13'!N21*'U13'!N$4, 0) +
IF('U14'!$A$4="1ª", 'U14'!N21*'U14'!N$4, 0) +
IF('U15'!$A$4="1ª", 'U15'!N21*'U15'!N$4, 0)
)
      /$CB$12
   )
   /AC$13,
"")</f>
        <v/>
      </c>
      <c r="AD35" s="122"/>
      <c r="AE35" s="105" t="str">
        <f>IF(AE$13&gt;0,
(
(
IF('U1'!$A$4="1ª", 'U1'!O21*'U1'!O$4, 0)+
IF('U2'!$A$4="1ª", 'U2'!O21*'U2'!O$4, 0)+
IF('U3'!$A$4="1ª", 'U3'!O21*'U3'!O$4, 0)+
IF('U4'!$A$4="1ª", 'U4'!O21*'U4'!O$4, 0)+
IF('U5'!$A$4="1ª", 'U5'!O21*'U5'!O$4, 0)+
IF('U6'!$A$4="1ª", 'U6'!O21*'U6'!O$4, 0)+
IF('U7'!$A$4="1ª", 'U7'!O21*'U7'!O$4, 0)+
IF('U8'!$A$4="1ª", 'U8'!O21*'U8'!O$4, 0)+
IF('U9'!$A$4="1ª", 'U9'!O21*'U9'!O$4, 0)+
IF('U10'!$A$4="1ª", 'U10'!O21*'U10'!O$4, 0)+
IF('U11'!$A$4="1ª", 'U11'!O21*'U11'!O$4, 0)+
IF('U12'!$A$4="1ª", 'U12'!O21*'U12'!O$4, 0)+
IF('U13'!$A$4="1ª", 'U13'!O21*'U13'!O$4, 0)+
IF('U14'!$A$4="1ª", 'U14'!O21*'U14'!O$4, 0)+
IF('U15'!$A$4="1ª", 'U15'!O21*'U15'!O$4, 0)
)
      /$CB$12
   )
   /AE$13,
"")</f>
        <v/>
      </c>
      <c r="AF35" s="122"/>
      <c r="AG35" s="105" t="str">
        <f>IF(AG$13&gt;0,
(
(
IF('U1'!$A$4="1ª", 'U1'!P21*'U1'!P$4, 0)+
IF('U2'!$A$4="1ª", 'U2'!P21*'U2'!P$4, 0)+
IF('U3'!$A$4="1ª", 'U3'!P21*'U3'!P$4, 0)+
IF('U4'!$A$4="1ª", 'U4'!P21*'U4'!P$4, 0)+
IF('U5'!$A$4="1ª", 'U5'!P21*'U5'!P$4, 0)+
IF('U6'!$A$4="1ª", 'U6'!P21*'U6'!P$4, 0)+
IF('U7'!$A$4="1ª", 'U7'!P21*'U7'!P$4, 0)+
IF('U8'!$A$4="1ª", 'U8'!P21*'U8'!P$4, 0)+
IF('U9'!$A$4="1ª", 'U9'!P21*'U9'!P$4, 0)+
IF('U10'!$A$4="1ª", 'U10'!P21*'U10'!P$4, 0)+
IF('U11'!$A$4="1ª", 'U11'!P21*'U11'!P$4, 0)+
IF('U12'!$A$4="1ª", 'U12'!P21*'U12'!P$4, 0)+
IF('U13'!$A$4="1ª", 'U13'!P21*'U13'!P$4, 0)+
IF('U14'!$A$4="1ª", 'U14'!P21*'U14'!P$4, 0)+
IF('U15'!$A$4="1ª", 'U15'!P21*'U15'!P$4, 0)
)
      /$CB$12
   )
   /AG$13,
"")</f>
        <v/>
      </c>
      <c r="AH35" s="122"/>
      <c r="AI35" s="105">
        <f ca="1">IF(AI$13&gt;0,
(
(
IF('U1'!$A$4="1ª", 'U1'!Q21*'U1'!Q$4, 0)+
IF('U2'!$A$4="1ª", 'U2'!Q21*'U2'!Q$4, 0)+
IF('U3'!$A$4="1ª", 'U3'!Q21*'U3'!Q$4, 0)+
IF('U4'!$A$4="1ª", 'U4'!Q21*'U4'!Q$4, 0)+
IF('U5'!$A$4="1ª", 'U5'!Q21*'U5'!Q$4, 0)+
IF('U6'!$A$4="1ª", 'U6'!Q21*'U6'!Q$4, 0)+
IF('U7'!$A$4="1ª", 'U7'!Q21*'U7'!Q$4, 0)+
IF('U8'!$A$4="1ª", 'U8'!Q21*'U8'!Q$4, 0)+
IF('U9'!$A$4="1ª", 'U9'!Q21*'U9'!Q$4, 0)+
IF('U10'!$A$4="1ª", 'U10'!Q21*'U10'!Q$4, 0)+
IF('U11'!$A$4="1ª", 'U11'!Q21*'U11'!Q$4, 0)+
IF('U12'!$A$4="1ª", 'U12'!Q21*'U12'!Q$4, 0)+
IF('U13'!$A$4="1ª", 'U13'!Q21*'U13'!Q$4, 0)+
IF('U14'!$A$4="1ª", 'U14'!Q21*'U14'!Q$4, 0)+
IF('U15'!$A$4="1ª", 'U15'!Q21*'U15'!Q$4, 0)
)
      /$CB$12
   )
   /AI$13,
"")</f>
        <v>0</v>
      </c>
      <c r="AJ35" s="122"/>
      <c r="AK35" s="105">
        <f ca="1">IF(AK$13&gt;0,
(
(
IF('U1'!$A$4="1ª", 'U1'!R21*'U1'!R$4, 0)+
IF('U2'!$A$4="1ª", 'U2'!R21*'U2'!R$4, 0)+
IF('U3'!$A$4="1ª", 'U3'!R21*'U3'!R$4, 0)+
IF('U4'!$A$4="1ª", 'U4'!R21*'U4'!R$4, 0)+
IF('U5'!$A$4="1ª", 'U5'!R21*'U5'!R$4, 0)+
IF('U6'!$A$4="1ª", 'U6'!R21*'U6'!R$4, 0)+
IF('U7'!$A$4="1ª", 'U7'!R21*'U7'!R$4, 0)+
IF('U8'!$A$4="1ª", 'U8'!R21*'U8'!R$4, 0)+
IF('U9'!$A$4="1ª", 'U9'!R21*'U9'!R$4, 0)+
IF('U10'!$A$4="1ª", 'U10'!R21*'U10'!R$4, 0)+
IF('U11'!$A$4="1ª", 'U11'!R21*'U11'!R$4, 0)+
IF('U12'!$A$4="1ª", 'U12'!R21*'U12'!R$4, 0)+
IF('U13'!$A$4="1ª", 'U13'!R21*'U13'!R$4, 0)+
IF('U14'!$A$4="1ª", 'U14'!R21*'U14'!R$4, 0)+
IF('U15'!$A$4="1ª", 'U15'!R21*'U15'!R$4, 0)
)
      /$CB$12
   )
   /AK$13,
"")</f>
        <v>0</v>
      </c>
      <c r="AL35" s="122"/>
      <c r="AM35" s="105" t="str">
        <f>IF(AM$13&gt;0,
(
(
IF('U1'!$A$4="1ª", 'U1'!S21*'U1'!S$4, 0)+
IF('U2'!$A$4="1ª", 'U2'!S21*'U2'!S$4, 0)+
IF('U3'!$A$4="1ª", 'U3'!S21*'U3'!S$4, 0)+
IF('U4'!$A$4="1ª", 'U4'!S21*'U4'!S$4, 0)+
IF('U5'!$A$4="1ª", 'U5'!S21*'U5'!S$4, 0)+
IF('U6'!$A$4="1ª", 'U6'!S21*'U6'!S$4, 0)+
IF('U7'!$A$4="1ª", 'U7'!S21*'U7'!S$4, 0)+
IF('U8'!$A$4="1ª", 'U8'!S21*'U8'!S$4, 0)+
IF('U9'!$A$4="1ª", 'U9'!S21*'U9'!S$4, 0)+
IF('U10'!$A$4="1ª", 'U10'!S21*'U10'!S$4, 0)+
IF('U11'!$A$4="1ª", 'U11'!S21*'U11'!S$4, 0)+
IF('U12'!$A$4="1ª", 'U12'!S21*'U12'!S$4, 0)+
IF('U13'!$A$4="1ª", 'U13'!S21*'U13'!S$4, 0)+
IF('U14'!$A$4="1ª", 'U14'!S21*'U14'!S$4, 0)+
IF('U15'!$A$4="1ª", 'U15'!S21*'U15'!S$4, 0)
)
      /$CB$12
   )
   /AM$13,
"")</f>
        <v/>
      </c>
      <c r="AN35" s="122"/>
      <c r="AO35" s="121">
        <f t="shared" ca="1" si="26"/>
        <v>0</v>
      </c>
      <c r="AP35" s="105">
        <f ca="1">IF(AP$13&gt;0,
   (
      (
         IF('U1'!$A$4="1ª", 'U1'!T21*'U1'!T$4, 0) +
         IF('U2'!$A$4="1ª", 'U2'!T21*'U2'!T$4, 0) +
         IF('U3'!$A$4="1ª", 'U3'!T21*'U3'!T$4, 0) +
         IF('U4'!$A$4="1ª", 'U4'!T21*'U4'!T$4, 0) +
         IF('U5'!$A$4="1ª", 'U5'!T21*'U5'!T$4, 0) +
         IF('U6'!$A$4="1ª", 'U6'!T21*'U6'!T$4, 0) +
         IF('U7'!$A$4="1ª", 'U7'!T21*'U7'!T$4, 0) +
         IF('U8'!$A$4="1ª", 'U8'!T21*'U8'!T$4, 0) +
         IF('U9'!$A$4="1ª", 'U9'!T21*'U9'!T$4, 0) +
         IF('U10'!$A$4="1ª", 'U10'!T21*'U10'!T$4, 0) +
         IF('U11'!$A$4="1ª", 'U11'!T21*'U11'!T$4, 0) +
         IF('U12'!$A$4="1ª", 'U12'!T21*'U12'!T$4, 0) +
         IF('U13'!$A$4="1ª", 'U13'!T21*'U13'!T$4, 0) +
         IF('U14'!$A$4="1ª", 'U14'!T21*'U14'!T$4, 0) +
         IF('U15'!$A$4="1ª", 'U15'!T21*'U15'!T$4, 0)
      )
      /$CB$12
   ) / AP$13,
"")</f>
        <v>0</v>
      </c>
      <c r="AQ35" s="122"/>
      <c r="AR35" s="105">
        <f ca="1">IF(AR$13&gt;0,
(
(
IF('U1'!$A$4="1ª", 'U1'!U21*'U1'!U$4, 0)+
IF('U2'!$A$4="1ª", 'U2'!U21*'U2'!U$4, 0)+
IF('U3'!$A$4="1ª", 'U3'!U21*'U3'!U$4, 0)+
IF('U4'!$A$4="1ª", 'U4'!U21*'U4'!U$4, 0)+
IF('U5'!$A$4="1ª", 'U5'!U21*'U5'!U$4, 0)+
IF('U6'!$A$4="1ª", 'U6'!U21*'U6'!U$4, 0)+
IF('U7'!$A$4="1ª", 'U7'!U21*'U7'!U$4, 0)+
IF('U8'!$A$4="1ª", 'U8'!U21*'U8'!U$4, 0)+
IF('U9'!$A$4="1ª", 'U9'!U21*'U9'!U$4, 0)+
IF('U10'!$A$4="1ª", 'U10'!U21*'U10'!U$4, 0)+
IF('U11'!$A$4="1ª", 'U11'!U21*'U11'!U$4, 0)+
IF('U12'!$A$4="1ª", 'U12'!U21*'U12'!U$4, 0)+
IF('U13'!$A$4="1ª", 'U13'!U21*'U13'!U$4, 0)+
IF('U14'!$A$4="1ª", 'U14'!U21*'U14'!U$4, 0)+
IF('U15'!$A$4="1ª", 'U15'!U21*'U15'!U$4, 0)
)
      /$CB$12
   )
   /AR$13,
"")</f>
        <v>0</v>
      </c>
      <c r="AS35" s="122"/>
      <c r="AT35" s="105" t="str">
        <f>IF(AT$13&gt;0,
(
(
IF('U1'!$A$4="1ª", 'U1'!V21*'U1'!V$4, 0)+
IF('U2'!$A$4="1ª", 'U2'!V21*'U2'!V$4, 0)+
IF('U3'!$A$4="1ª", 'U3'!V21*'U3'!V$4, 0)+
IF('U4'!$A$4="1ª", 'U4'!V21*'U4'!V$4, 0)+
IF('U5'!$A$4="1ª", 'U5'!V21*'U5'!V$4, 0)+
IF('U6'!$A$4="1ª", 'U6'!V21*'U6'!V$4, 0)+
IF('U7'!$A$4="1ª", 'U7'!V21*'U7'!V$4, 0)+
IF('U8'!$A$4="1ª", 'U8'!V21*'U8'!V$4, 0)+
IF('U9'!$A$4="1ª", 'U9'!V21*'U9'!V$4, 0)+
IF('U10'!$A$4="1ª", 'U10'!V21*'U10'!V$4, 0)+
IF('U11'!$A$4="1ª", 'U11'!V21*'U11'!V$4, 0)+
IF('U12'!$A$4="1ª", 'U12'!V21*'U12'!V$4, 0)+
IF('U13'!$A$4="1ª", 'U13'!V21*'U13'!V$4, 0)+
IF('U14'!$A$4="1ª", 'U14'!V21*'U14'!V$4, 0)+
IF('U15'!$A$4="1ª", 'U15'!V21*'U15'!V$4, 0)
)
      /$CB$12
   )
   /AT$13,
"")</f>
        <v/>
      </c>
      <c r="AU35" s="122"/>
      <c r="AV35" s="105">
        <f ca="1">IF(AV$13&gt;0,
(
(
IF('U1'!$A$4="1ª", 'U1'!W21*'U1'!W$4, 0)+
IF('U2'!$A$4="1ª", 'U2'!W21*'U2'!W$4, 0)+
IF('U3'!$A$4="1ª", 'U3'!W21*'U3'!W$4, 0)+
IF('U4'!$A$4="1ª", 'U4'!W21*'U4'!W$4, 0)+
IF('U5'!$A$4="1ª", 'U5'!W21*'U5'!W$4, 0)+
IF('U6'!$A$4="1ª", 'U6'!W21*'U6'!W$4, 0)+
IF('U7'!$A$4="1ª", 'U7'!W21*'U7'!W$4, 0)+
IF('U8'!$A$4="1ª", 'U8'!W21*'U8'!W$4, 0)+
IF('U9'!$A$4="1ª", 'U9'!W21*'U9'!W$4, 0)+
IF('U10'!$A$4="1ª", 'U10'!W21*'U10'!W$4, 0)+
IF('U11'!$A$4="1ª", 'U11'!W21*'U11'!W$4, 0)+
IF('U12'!$A$4="1ª", 'U12'!W21*'U12'!W$4, 0)+
IF('U13'!$A$4="1ª", 'U13'!W21*'U13'!W$4, 0)+
IF('U14'!$A$4="1ª", 'U14'!W21*'U14'!W$4, 0)+
IF('U15'!$A$4="1ª", 'U15'!W21*'U15'!W$4, 0)
)
      /$CB$12
   )
   /AV$13,
"")</f>
        <v>0</v>
      </c>
      <c r="AW35" s="122"/>
      <c r="AX35" s="105" t="str">
        <f>IF(AX$13&gt;0,
(
(
IF('U1'!$A$4="1ª", 'U1'!X21*'U1'!X$4, 0)+
IF('U2'!$A$4="1ª", 'U2'!X21*'U2'!X$4, 0)+
IF('U3'!$A$4="1ª", 'U3'!X21*'U3'!X$4, 0)+
IF('U4'!$A$4="1ª", 'U4'!X21*'U4'!X$4, 0)+
IF('U5'!$A$4="1ª", 'U5'!X21*'U5'!X$4, 0)+
IF('U6'!$A$4="1ª", 'U6'!X21*'U6'!X$4, 0)+
IF('U7'!$A$4="1ª", 'U7'!X21*'U7'!X$4, 0)+
IF('U8'!$A$4="1ª", 'U8'!X21*'U8'!X$4, 0)+
IF('U9'!$A$4="1ª", 'U9'!X21*'U9'!X$4, 0)+
IF('U10'!$A$4="1ª", 'U10'!X21*'U10'!X$4, 0)+
IF('U11'!$A$4="1ª", 'U11'!X21*'U11'!X$4, 0)+
IF('U12'!$A$4="1ª", 'U12'!X21*'U12'!X$4, 0)+
IF('U13'!$A$4="1ª", 'U13'!X21*'U13'!X$4, 0)+
IF('U14'!$A$4="1ª", 'U14'!X21*'U14'!X$4, 0)+
IF('U15'!$A$4="1ª", 'U15'!X21*'U15'!X$4, 0)
)
      /$CB$12
   )
   /AX$13,
"")</f>
        <v/>
      </c>
      <c r="AY35" s="122"/>
      <c r="AZ35" s="105" t="str">
        <f>IF(AZ$13&gt;0,
(
(
IF('U1'!$A$4="1ª", 'U1'!Y21*'U1'!Y$4, 0)+
IF('U2'!$A$4="1ª", 'U2'!Y21*'U2'!Y$4, 0)+
IF('U3'!$A$4="1ª", 'U3'!Y21*'U3'!Y$4, 0)+
IF('U4'!$A$4="1ª", 'U4'!Y21*'U4'!Y$4, 0)+
IF('U5'!$A$4="1ª", 'U5'!Y21*'U5'!Y$4, 0)+
IF('U6'!$A$4="1ª", 'U6'!Y21*'U6'!Y$4, 0)+
IF('U7'!$A$4="1ª", 'U7'!Y21*'U7'!Y$4, 0)+
IF('U8'!$A$4="1ª", 'U8'!Y21*'U8'!Y$4, 0)+
IF('U9'!$A$4="1ª", 'U9'!Y21*'U9'!Y$4, 0)+
IF('U10'!$A$4="1ª", 'U10'!Y21*'U10'!Y$4, 0)+
IF('U11'!$A$4="1ª", 'U11'!Y21*'U11'!Y$4, 0)+
IF('U12'!$A$4="1ª", 'U12'!Y21*'U12'!Y$4, 0)+
IF('U13'!$A$4="1ª", 'U13'!Y21*'U13'!Y$4, 0)+
IF('U14'!$A$4="1ª", 'U14'!Y21*'U14'!Y$4, 0)+
IF('U15'!$A$4="1ª", 'U15'!Y21*'U15'!Y$4, 0)
)
      /$CB$12
   )
   /AZ$13,
"")</f>
        <v/>
      </c>
      <c r="BA35" s="122"/>
      <c r="BB35" s="121">
        <f t="shared" ca="1" si="27"/>
        <v>0</v>
      </c>
      <c r="BC35" s="105" t="str">
        <f>IF(BC$13&gt;0,
(
(
IF('U1'!$A$4="1ª", 'U1'!Z21*'U1'!Z$4, 0)+
IF('U2'!$A$4="1ª", 'U2'!Z21*'U2'!Z$4, 0)+
IF('U3'!$A$4="1ª", 'U3'!Z21*'U3'!Z$4, 0)+
IF('U4'!$A$4="1ª", 'U4'!Z21*'U4'!Z$4, 0)+
IF('U5'!$A$4="1ª", 'U5'!Z21*'U5'!Z$4, 0)+
IF('U6'!$A$4="1ª", 'U6'!Z21*'U6'!Z$4, 0)+
IF('U7'!$A$4="1ª", 'U7'!Z21*'U7'!Z$4, 0)+
IF('U8'!$A$4="1ª", 'U8'!Z21*'U8'!Z$4, 0)+
IF('U9'!$A$4="1ª", 'U9'!Z21*'U9'!Z$4, 0)+
IF('U10'!$A$4="1ª", 'U10'!Z21*'U10'!Z$4, 0)+
IF('U11'!$A$4="1ª", 'U11'!Z21*'U11'!Z$4, 0)+
IF('U12'!$A$4="1ª", 'U12'!Z21*'U12'!Z$4, 0)+
IF('U13'!$A$4="1ª", 'U13'!Z21*'U13'!Z$4, 0)+
IF('U14'!$A$4="1ª", 'U14'!Z21*'U14'!Z$4, 0)+
IF('U15'!$A$4="1ª", 'U15'!Z21*'U15'!Z$4, 0)
)
      /$CB$12
   )
   /BC$13,
"")</f>
        <v/>
      </c>
      <c r="BD35" s="122"/>
      <c r="BE35" s="105" t="str">
        <f>IF(BE$13&gt;0,
(
(
IF('U1'!$A$4="1ª", 'U1'!AA21*'U1'!AA$4, 0)+
IF('U2'!$A$4="1ª", 'U2'!AA21*'U2'!AA$4, 0)+
IF('U3'!$A$4="1ª", 'U3'!AA21*'U3'!AA$4, 0)+
IF('U4'!$A$4="1ª", 'U4'!AA21*'U4'!AA$4, 0)+
IF('U5'!$A$4="1ª", 'U5'!AA21*'U5'!AA$4, 0)+
IF('U6'!$A$4="1ª", 'U6'!AA21*'U6'!AA$4, 0)+
IF('U7'!$A$4="1ª", 'U7'!AA21*'U7'!AA$4, 0)+
IF('U8'!$A$4="1ª", 'U8'!AA21*'U8'!AA$4, 0)+
IF('U9'!$A$4="1ª", 'U9'!AA21*'U9'!AA$4, 0)+
IF('U10'!$A$4="1ª", 'U10'!AA21*'U10'!AA$4, 0)+
IF('U11'!$A$4="1ª", 'U11'!AA21*'U11'!AA$4, 0)+
IF('U12'!$A$4="1ª", 'U12'!AA21*'U12'!AA$4, 0)+
IF('U13'!$A$4="1ª", 'U13'!AA21*'U13'!AA$4, 0)+
IF('U14'!$A$4="1ª", 'U14'!AA21*'U14'!AA$4, 0)+
IF('U15'!$A$4="1ª", 'U15'!AA21*'U15'!AA$4, 0)
)
      /$CB$12
   )
   /BE$13,
"")</f>
        <v/>
      </c>
      <c r="BF35" s="122"/>
      <c r="BG35" s="105" t="str">
        <f>IF(BG$13&gt;0,
(
(
IF('U1'!$A$4="1ª", 'U1'!AB21*'U1'!AB$4, 0)+
IF('U2'!$A$4="1ª", 'U2'!AB21*'U2'!AB$4, 0)+
IF('U3'!$A$4="1ª", 'U3'!AB21*'U3'!AB$4, 0)+
IF('U4'!$A$4="1ª", 'U4'!AB21*'U4'!AB$4, 0)+
IF('U5'!$A$4="1ª", 'U5'!AB21*'U5'!AB$4, 0)+
IF('U6'!$A$4="1ª", 'U6'!AB21*'U6'!AB$4, 0)+
IF('U7'!$A$4="1ª", 'U7'!AB21*'U7'!AB$4, 0)+
IF('U8'!$A$4="1ª", 'U8'!AB21*'U8'!AB$4, 0)+
IF('U9'!$A$4="1ª", 'U9'!AB21*'U9'!AB$4, 0)+
IF('U10'!$A$4="1ª", 'U10'!AB21*'U10'!AB$4, 0)+
IF('U11'!$A$4="1ª", 'U11'!AB21*'U11'!AB$4, 0)+
IF('U12'!$A$4="1ª", 'U12'!AB21*'U12'!AB$4, 0)+
IF('U13'!$A$4="1ª", 'U13'!AB21*'U13'!AB$4, 0)+
IF('U14'!$A$4="1ª", 'U14'!AB21*'U14'!AB$4, 0)+
IF('U15'!$A$4="1ª", 'U15'!AB21*'U15'!AB$4, 0)
)
      /$CB$12
   )
   /BG$13,
"")</f>
        <v/>
      </c>
      <c r="BH35" s="122"/>
      <c r="BI35" s="105">
        <f ca="1">IF(BI$13&gt;0,
(
(
IF('U1'!$A$4="1ª", 'U1'!AC21*'U1'!AC$4, 0)+
IF('U2'!$A$4="1ª", 'U2'!AC21*'U2'!AC$4, 0)+
IF('U3'!$A$4="1ª", 'U3'!AC21*'U3'!AC$4, 0)+
IF('U4'!$A$4="1ª", 'U4'!AC21*'U4'!AC$4, 0)+
IF('U5'!$A$4="1ª", 'U5'!AC21*'U5'!AC$4, 0)+
IF('U6'!$A$4="1ª", 'U6'!AC21*'U6'!AC$4, 0)+
IF('U7'!$A$4="1ª", 'U7'!AC21*'U7'!AC$4, 0)+
IF('U8'!$A$4="1ª", 'U8'!AC21*'U8'!AC$4, 0)+
IF('U9'!$A$4="1ª", 'U9'!AC21*'U9'!AC$4, 0)+
IF('U10'!$A$4="1ª", 'U10'!AC21*'U10'!AC$4, 0)+
IF('U11'!$A$4="1ª", 'U11'!AC21*'U11'!AC$4, 0)+
IF('U12'!$A$4="1ª", 'U12'!AC21*'U12'!AC$4, 0)+
IF('U13'!$A$4="1ª", 'U13'!AC21*'U13'!AC$4, 0)+
IF('U14'!$A$4="1ª", 'U14'!AC21*'U14'!AC$4, 0)+
IF('U15'!$A$4="1ª", 'U15'!AC21*'U15'!AC$4, 0)
)
      /$CB$12
   )
   /BI$13,
"")</f>
        <v>0</v>
      </c>
      <c r="BJ35" s="122"/>
      <c r="BK35" s="105" t="str">
        <f>IF(BK$13&gt;0,
(
(
IF('U1'!$A$4="1ª", 'U1'!AD21*'U1'!AD$4, 0)+
IF('U2'!$A$4="1ª", 'U2'!AD21*'U2'!AD$4, 0)+
IF('U3'!$A$4="1ª", 'U3'!AD21*'U3'!AD$4, 0)+
IF('U4'!$A$4="1ª", 'U4'!AD21*'U4'!AD$4, 0)+
IF('U5'!$A$4="1ª", 'U5'!AD21*'U5'!AD$4, 0)+
IF('U6'!$A$4="1ª", 'U6'!AD21*'U6'!AD$4, 0)+
IF('U7'!$A$4="1ª", 'U7'!AD21*'U7'!AD$4, 0)+
IF('U8'!$A$4="1ª", 'U8'!AD21*'U8'!AD$4, 0)+
IF('U9'!$A$4="1ª", 'U9'!AD21*'U9'!AD$4, 0)+
IF('U10'!$A$4="1ª", 'U10'!AD21*'U10'!AD$4, 0)+
IF('U11'!$A$4="1ª", 'U11'!AD21*'U11'!AD$4, 0)+
IF('U12'!$A$4="1ª", 'U12'!AD21*'U12'!AD$4, 0)+
IF('U13'!$A$4="1ª", 'U13'!AD21*'U13'!AD$4, 0)+
IF('U14'!$A$4="1ª", 'U14'!AD21*'U14'!AD$4, 0)+
IF('U15'!$A$4="1ª", 'U15'!AD21*'U15'!AD$4, 0)
)
      /$CB$12
   )
   /BK$13,
"")</f>
        <v/>
      </c>
      <c r="BL35" s="122"/>
      <c r="BM35" s="105" t="str">
        <f>IF(BM$13&gt;0,
(
(
IF('U1'!$A$4="1ª", 'U1'!AE21*'U1'!AE$4, 0)+
IF('U2'!$A$4="1ª", 'U2'!AE21*'U2'!AE$4, 0)+
IF('U3'!$A$4="1ª", 'U3'!AE21*'U3'!AE$4, 0)+
IF('U4'!$A$4="1ª", 'U4'!AE21*'U4'!AE$4, 0)+
IF('U5'!$A$4="1ª", 'U5'!AE21*'U5'!AE$4, 0)+
IF('U6'!$A$4="1ª", 'U6'!AE21*'U6'!AE$4, 0)+
IF('U7'!$A$4="1ª", 'U7'!AE21*'U7'!AE$4, 0)+
IF('U8'!$A$4="1ª", 'U8'!AE21*'U8'!AE$4, 0)+
IF('U9'!$A$4="1ª", 'U9'!AE21*'U9'!AE$4, 0)+
IF('U10'!$A$4="1ª", 'U10'!AE21*'U10'!AE$4, 0)+
IF('U11'!$A$4="1ª", 'U11'!AE21*'U11'!AE$4, 0)+
IF('U12'!$A$4="1ª", 'U12'!AE21*'U12'!AE$4, 0)+
IF('U13'!$A$4="1ª", 'U13'!AE21*'U13'!AE$4, 0)+
IF('U14'!$A$4="1ª", 'U14'!AE21*'U14'!AE$4, 0)+
IF('U15'!$A$4="1ª", 'U15'!AE21*'U15'!AE$4, 0)
)
      /$CB$12
   )
   /BM$13,
"")</f>
        <v/>
      </c>
      <c r="BN35" s="122"/>
      <c r="BO35" s="121" t="str">
        <f t="shared" si="28"/>
        <v/>
      </c>
      <c r="BP35" s="105" t="str">
        <f>IF(BP$13&gt;0,
(
(
IF('U1'!$A$4="1ª", 'U1'!AF21*'U1'!AF$4, 0)+
IF('U2'!$A$4="1ª", 'U2'!AF21*'U2'!AF$4, 0)+
IF('U3'!$A$4="1ª", 'U3'!AF21*'U3'!AF$4, 0)+
IF('U4'!$A$4="1ª", 'U4'!AF21*'U4'!AF$4, 0)+
IF('U5'!$A$4="1ª", 'U5'!AF21*'U5'!AF$4, 0)+
IF('U6'!$A$4="1ª", 'U6'!AF21*'U6'!AF$4, 0)+
IF('U7'!$A$4="1ª", 'U7'!AF21*'U7'!AF$4, 0)+
IF('U8'!$A$4="1ª", 'U8'!AF21*'U8'!AF$4, 0)+
IF('U9'!$A$4="1ª", 'U9'!AF21*'U9'!AF$4, 0)+
IF('U10'!$A$4="1ª", 'U10'!AF21*'U10'!AF$4, 0)+
IF('U11'!$A$4="1ª", 'U11'!AF21*'U11'!AF$4, 0)+
IF('U12'!$A$4="1ª", 'U12'!AF21*'U12'!AF$4, 0)+
IF('U13'!$A$4="1ª", 'U13'!AF21*'U13'!AF$4, 0)+
IF('U14'!$A$4="1ª", 'U14'!AF21*'U14'!AF$4, 0)+
IF('U15'!$A$4="1ª", 'U15'!AF21*'U15'!AF$4, 0)
)
      /$CB$12
   )
   /BP$13,
"")</f>
        <v/>
      </c>
      <c r="BQ35" s="122"/>
      <c r="BR35" s="105" t="str">
        <f>IF(BR$13&gt;0,
(
(
IF('U1'!$A$4="1ª", 'U1'!AG21*'U1'!AG$4, 0)+
IF('U2'!$A$4="1ª", 'U2'!AG21*'U2'!AG$4, 0)+
IF('U3'!$A$4="1ª", 'U3'!AG21*'U3'!AG$4, 0)+
IF('U4'!$A$4="1ª", 'U4'!AG21*'U4'!AG$4, 0)+
IF('U5'!$A$4="1ª", 'U5'!AG21*'U5'!AG$4, 0)+
IF('U6'!$A$4="1ª", 'U6'!AG21*'U6'!AG$4, 0)+
IF('U7'!$A$4="1ª", 'U7'!AG21*'U7'!AG$4, 0)+
IF('U8'!$A$4="1ª", 'U8'!AG21*'U8'!AG$4, 0)+
IF('U9'!$A$4="1ª", 'U9'!AG21*'U9'!AG$4, 0)+
IF('U10'!$A$4="1ª", 'U10'!AG21*'U10'!AG$4, 0)+
IF('U11'!$A$4="1ª", 'U11'!AG21*'U11'!AG$4, 0)+
IF('U12'!$A$4="1ª", 'U12'!AG21*'U12'!AG$4, 0)+
IF('U13'!$A$4="1ª", 'U13'!AG21*'U13'!AG$4, 0)+
IF('U14'!$A$4="1ª", 'U14'!AG21*'U14'!AG$4, 0)+
IF('U15'!$A$4="1ª", 'U15'!AG21*'U15'!AG$4, 0)
)
      /$CB$12
   )
   /BR$13,
"")</f>
        <v/>
      </c>
      <c r="BS35" s="122"/>
      <c r="BT35" s="105" t="str">
        <f>IF(BT$13&gt;0,
(
(
IF('U1'!$A$4="1ª", 'U1'!AH21*'U1'!AH$4, 0)+
IF('U2'!$A$4="1ª", 'U2'!AH21*'U2'!AH$4, 0)+
IF('U3'!$A$4="1ª", 'U3'!AH21*'U3'!AH$4, 0)+
IF('U4'!$A$4="1ª", 'U4'!AH21*'U4'!AH$4, 0)+
IF('U5'!$A$4="1ª", 'U5'!AH21*'U5'!AH$4, 0)+
IF('U6'!$A$4="1ª", 'U6'!AH21*'U6'!AH$4, 0)+
IF('U7'!$A$4="1ª", 'U7'!AH21*'U7'!AH$4, 0)+
IF('U8'!$A$4="1ª", 'U8'!AH21*'U8'!AH$4, 0)+
IF('U9'!$A$4="1ª", 'U9'!AH21*'U9'!AH$4, 0)+
IF('U10'!$A$4="1ª", 'U10'!AH21*'U10'!AH$4, 0)+
IF('U11'!$A$4="1ª", 'U11'!AH21*'U11'!AH$4, 0)+
IF('U12'!$A$4="1ª", 'U12'!AH21*'U12'!AH$4, 0)+
IF('U13'!$A$4="1ª", 'U13'!AH21*'U13'!AH$4, 0)+
IF('U14'!$A$4="1ª", 'U14'!AH21*'U14'!AH$4, 0)+
IF('U15'!$A$4="1ª", 'U15'!AH21*'U15'!AH$4, 0)
)
      /$CB$12
   )
   /BT$13,
"")</f>
        <v/>
      </c>
      <c r="BU35" s="122"/>
      <c r="BV35" s="105" t="str">
        <f>IF(BT$13&gt;0,
(
(
IF('U1'!$A$4="1ª", 'U1'!AH21*'U1'!AH$4, 0)+
IF('U2'!$A$4="1ª", 'U2'!AH21*'U2'!AH$4, 0)+
IF('U3'!$A$4="1ª", 'U3'!AH21*'U3'!AH$4, 0)+
IF('U4'!$A$4="1ª", 'U4'!AH21*'U4'!AH$4, 0)+
IF('U5'!$A$4="1ª", 'U5'!AH21*'U5'!AH$4, 0)+
IF('U6'!$A$4="1ª", 'U6'!AH21*'U6'!AH$4, 0)+
IF('U7'!$A$4="1ª", 'U7'!AH21*'U7'!AH$4, 0)+
IF('U8'!$A$4="1ª", 'U8'!AH21*'U8'!AH$4, 0)+
IF('U9'!$A$4="1ª", 'U9'!AH21*'U9'!AH$4, 0)+
IF('U10'!$A$4="1ª", 'U10'!AH21*'U10'!AH$4, 0)+
IF('U11'!$A$4="1ª", 'U11'!AH21*'U11'!AH$4, 0)+
IF('U12'!$A$4="1ª", 'U12'!AH21*'U12'!AH$4, 0)+
IF('U13'!$A$4="1ª", 'U13'!AH21*'U13'!AH$4, 0)+
IF('U14'!$A$4="1ª", 'U14'!AH21*'U14'!AH$4, 0)+
IF('U15'!$A$4="1ª", 'U15'!AH21*'U15'!AH$4, 0)
)
      /$CB$12
   )
   /BT$13,
"")</f>
        <v/>
      </c>
      <c r="BW35" s="122"/>
      <c r="BX35" s="105" t="str">
        <f>IF(BV$13&gt;0,
(
(
IF('U1'!$A$4="1ª", 'U1'!AI21*'U1'!AI$4, 0)+
IF('U2'!$A$4="1ª", 'U2'!AI21*'U2'!AI$4, 0)+
IF('U3'!$A$4="1ª", 'U3'!AI21*'U3'!AI$4, 0)+
IF('U4'!$A$4="1ª", 'U4'!AI21*'U4'!AI$4, 0)+
IF('U5'!$A$4="1ª", 'U5'!AI21*'U5'!AI$4, 0)+
IF('U6'!$A$4="1ª", 'U6'!AI21*'U6'!AI$4, 0)+
IF('U7'!$A$4="1ª", 'U7'!AI21*'U7'!AI$4, 0)+
IF('U8'!$A$4="1ª", 'U8'!AI21*'U8'!AI$4, 0)+
IF('U9'!$A$4="1ª", 'U9'!AI21*'U9'!AI$4, 0)+
IF('U10'!$A$4="1ª", 'U10'!AI21*'U10'!AI$4, 0)+
IF('U11'!$A$4="1ª", 'U11'!AI21*'U11'!AI$4, 0)+
IF('U12'!$A$4="1ª", 'U12'!AI21*'U12'!AI$4, 0)+
IF('U13'!$A$4="1ª", 'U13'!AI21*'U13'!AI$4, 0)+
IF('U14'!$A$4="1ª", 'U14'!AI21*'U14'!AI$4, 0)+
IF('U15'!$A$4="1ª", 'U15'!AI21*'U15'!AI$4, 0)
)
      /$CB$12
   )
   /BV$13,
"")</f>
        <v/>
      </c>
      <c r="BY35" s="122"/>
      <c r="BZ35" s="105" t="str">
        <f>IF(BZ$13&gt;0,
(
(
IF('U1'!$A$4="1ª", 'U1'!AK21*'U1'!AK$4, 0)+
IF('U2'!$A$4="1ª", 'U2'!AK21*'U2'!AK$4, 0)+
IF('U3'!$A$4="1ª", 'U3'!AK21*'U3'!AK$4, 0)+
IF('U4'!$A$4="1ª", 'U4'!AK21*'U4'!AK$4, 0)+
IF('U5'!$A$4="1ª", 'U5'!AK21*'U5'!AK$4, 0)+
IF('U6'!$A$4="1ª", 'U6'!AK21*'U6'!AK$4, 0)+
IF('U7'!$A$4="1ª", 'U7'!AK21*'U7'!AK$4, 0)+
IF('U8'!$A$4="1ª", 'U8'!AK21*'U8'!AK$4, 0)+
IF('U9'!$A$4="1ª", 'U9'!AK21*'U9'!AK$4, 0)+
IF('U10'!$A$4="1ª", 'U10'!AK21*'U10'!AK$4, 0)+
IF('U11'!$A$4="1ª", 'U11'!AK21*'U11'!AK$4, 0)+
IF('U12'!$A$4="1ª", 'U12'!AK21*'U12'!AK$4, 0)+
IF('U13'!$A$4="1ª", 'U13'!AK21*'U13'!AK$4, 0)+
IF('U14'!$A$4="1ª", 'U14'!AK21*'U14'!AK$4, 0)+
IF('U15'!$A$4="1ª", 'U15'!AK21*'U15'!AK$4, 0)
)
      /$CB$12
   )
   /BZ$13,
"")</f>
        <v/>
      </c>
      <c r="CA35" s="122"/>
      <c r="CB35" s="136">
        <f t="shared" ca="1" si="22"/>
        <v>0</v>
      </c>
      <c r="CC35">
        <f t="shared" ca="1" si="29"/>
        <v>0</v>
      </c>
    </row>
    <row r="36" spans="1:81" ht="18" x14ac:dyDescent="0.25">
      <c r="A36" s="65" t="str">
        <v>Vargas Delgado, Sergio</v>
      </c>
      <c r="B36" s="121">
        <f t="shared" ca="1" si="23"/>
        <v>0</v>
      </c>
      <c r="C36" s="105">
        <f ca="1">IF(C$13&gt;0,
   (
      (
         IF('U1'!$A$4="1ª", 'U1'!B22*'U1'!B$4, 0) +
         IF('U2'!$A$4="1ª", 'U2'!B22*'U2'!B$4, 0) +
         IF('U3'!$A$4="1ª", 'U3'!B22*'U3'!B$4, 0) +
         IF('U4'!$A$4="1ª", 'U4'!B22*'U4'!B$4, 0) +
         IF('U5'!$A$4="1ª", 'U5'!B22*'U5'!B$4, 0) +
         IF('U6'!$A$4="1ª", 'U6'!B22*'U6'!B$4, 0) +
         IF('U7'!$A$4="1ª", 'U7'!B22*'U7'!B$4, 0) +
         IF('U8'!$A$4="1ª", 'U8'!B22*'U8'!B$4, 0) +
         IF('U9'!$A$4="1ª", 'U9'!B22*'U9'!B$4, 0) +
         IF('U10'!$A$4="1ª", 'U10'!B22*'U10'!B$4, 0) +
         IF('U11'!$A$4="1ª", 'U11'!B22*'U11'!B$4, 0) +
         IF('U12'!$A$4="1ª", 'U12'!B22*'U12'!B$4, 0) +
         IF('U13'!$A$4="1ª", 'U13'!B22*'U13'!B$4, 0) +
         IF('U14'!$A$4="1ª", 'U14'!B22*'U14'!B$4, 0) +
         IF('U15'!$A$4="1ª", 'U15'!B22*'U15'!B$4, 0)
      )
      /$CB$12
   )
   /C$13,
"")</f>
        <v>0</v>
      </c>
      <c r="D36" s="122"/>
      <c r="E36" s="105">
        <f ca="1">IF(E$13&gt;0,
   (
      (
         IF('U1'!$A$4="1ª", 'U1'!C22*'U1'!C$4, 0) +
         IF('U2'!$A$4="1ª", 'U2'!C22*'U2'!C$4, 0) +
         IF('U3'!$A$4="1ª", 'U3'!C22*'U3'!C$4, 0) +
         IF('U4'!$A$4="1ª", 'U4'!C22*'U4'!C$4, 0) +
         IF('U5'!$A$4="1ª", 'U5'!C22*'U5'!C$4, 0) +
         IF('U6'!$A$4="1ª", 'U6'!C22*'U6'!C$4, 0) +
         IF('U7'!$A$4="1ª", 'U7'!C22*'U7'!C$4, 0) +
         IF('U8'!$A$4="1ª", 'U8'!C22*'U8'!C$4, 0) +
         IF('U9'!$A$4="1ª", 'U9'!C22*'U9'!C$4, 0) +
         IF('U10'!$A$4="1ª", 'U10'!C22*'U10'!C$4, 0) +
         IF('U11'!$A$4="1ª", 'U11'!C22*'U11'!C$4, 0) +
         IF('U12'!$A$4="1ª", 'U12'!C22*'U12'!C$4, 0) +
         IF('U13'!$A$4="1ª", 'U13'!C22*'U13'!C$4, 0) +
         IF('U14'!$A$4="1ª", 'U14'!C22*'U14'!C$4, 0) +
         IF('U15'!$A$4="1ª", 'U15'!C22*'U15'!C$4, 0)
      )
      /$CB$12
   )
   /E$13,
"")</f>
        <v>0</v>
      </c>
      <c r="F36" s="122"/>
      <c r="G36" s="105">
        <f ca="1">IF(G$13&gt;0,
   (
      (
         IF('U1'!$A$4="1ª", 'U1'!D22*'U1'!D$4, 0) +
         IF('U2'!$A$4="1ª", 'U2'!D22*'U2'!D$4, 0) +
         IF('U3'!$A$4="1ª", 'U3'!D22*'U3'!D$4, 0) +
         IF('U4'!$A$4="1ª", 'U4'!D22*'U4'!D$4, 0) +
         IF('U5'!$A$4="1ª", 'U5'!D22*'U5'!D$4, 0) +
         IF('U6'!$A$4="1ª", 'U6'!D22*'U6'!D$4, 0) +
         IF('U7'!$A$4="1ª", 'U7'!D22*'U7'!D$4, 0) +
         IF('U8'!$A$4="1ª", 'U8'!D22*'U8'!D$4, 0) +
         IF('U9'!$A$4="1ª", 'U9'!D22*'U9'!D$4, 0) +
         IF('U10'!$A$4="1ª", 'U10'!D22*'U10'!D$4, 0) +
         IF('U11'!$A$4="1ª", 'U11'!D22*'U11'!D$4, 0) +
         IF('U12'!$A$4="1ª", 'U12'!D22*'U12'!D$4, 0) +
         IF('U13'!$A$4="1ª", 'U13'!D22*'U13'!D$4, 0) +
         IF('U14'!$A$4="1ª", 'U14'!D22*'U14'!D$4, 0) +
         IF('U15'!$A$4="1ª", 'U15'!D22*'U15'!D$4, 0)
      )
      /$CB$12
   )
   /G$13,
"")</f>
        <v>0</v>
      </c>
      <c r="H36" s="122"/>
      <c r="I36" s="105">
        <f ca="1">IF(I$13&gt;0,
   (
      (
         IF('U1'!$A$4="1ª", 'U1'!E22*'U1'!E$4, 0) +
         IF('U2'!$A$4="1ª", 'U2'!E22*'U2'!E$4, 0) +
         IF('U3'!$A$4="1ª", 'U3'!E22*'U3'!E$4, 0) +
         IF('U4'!$A$4="1ª", 'U4'!E22*'U4'!E$4, 0) +
         IF('U5'!$A$4="1ª", 'U5'!E22*'U5'!E$4, 0) +
         IF('U6'!$A$4="1ª", 'U6'!E22*'U6'!E$4, 0) +
         IF('U7'!$A$4="1ª", 'U7'!E22*'U7'!E$4, 0) +
         IF('U8'!$A$4="1ª", 'U8'!E22*'U8'!E$4, 0) +
         IF('U9'!$A$4="1ª", 'U9'!E22*'U9'!E$4, 0) +
         IF('U10'!$A$4="1ª", 'U10'!E22*'U10'!E$4, 0) +
         IF('U11'!$A$4="1ª", 'U11'!E22*'U11'!E$4, 0) +
         IF('U12'!$A$4="1ª", 'U12'!E22*'U12'!E$4, 0) +
         IF('U13'!$A$4="1ª", 'U13'!E22*'U13'!E$4, 0) +
         IF('U14'!$A$4="1ª", 'U14'!E22*'U14'!E$4, 0) +
         IF('U15'!$A$4="1ª", 'U15'!E22*'U15'!E$4, 0)
      )
      /$CB$12
   )
   /I$13,
"")</f>
        <v>0</v>
      </c>
      <c r="J36" s="122"/>
      <c r="K36" s="105">
        <f ca="1">IF(K$13&gt;0,
   (
      (
         IF('U1'!$A$4="1ª", 'U1'!F22*'U1'!F$4, 0) +
         IF('U2'!$A$4="1ª", 'U2'!F22*'U2'!F$4, 0) +
         IF('U3'!$A$4="1ª", 'U3'!F22*'U3'!F$4, 0) +
         IF('U4'!$A$4="1ª", 'U4'!F22*'U4'!F$4, 0) +
         IF('U5'!$A$4="1ª", 'U5'!F22*'U5'!F$4, 0) +
         IF('U6'!$A$4="1ª", 'U6'!F22*'U6'!F$4, 0) +
         IF('U7'!$A$4="1ª", 'U7'!F22*'U7'!F$4, 0) +
         IF('U8'!$A$4="1ª", 'U8'!F22*'U8'!F$4, 0) +
         IF('U9'!$A$4="1ª", 'U9'!F22*'U9'!F$4, 0) +
         IF('U10'!$A$4="1ª", 'U10'!F22*'U10'!F$4, 0) +
         IF('U11'!$A$4="1ª", 'U11'!F22*'U11'!F$4, 0) +
         IF('U12'!$A$4="1ª", 'U12'!F22*'U12'!F$4, 0) +
         IF('U13'!$A$4="1ª", 'U13'!F22*'U13'!F$4, 0) +
         IF('U14'!$A$4="1ª", 'U14'!F22*'U14'!F$4, 0) +
         IF('U15'!$A$4="1ª", 'U15'!F22*'U15'!F$4, 0)
      )
      /$CB$12
   )
   /K$13,
"")</f>
        <v>0</v>
      </c>
      <c r="L36" s="122"/>
      <c r="M36" s="105" t="str">
        <f>IF(M$13&gt;0,
   (
      (
         IF('U1'!$A$4="1ª", 'U1'!G22*'U1'!G$4, 0) +
         IF('U2'!$A$4="1ª", 'U2'!G22*'U2'!G$4, 0) +
         IF('U3'!$A$4="1ª", 'U3'!G22*'U3'!G$4, 0) +
         IF('U4'!$A$4="1ª", 'U4'!G22*'U4'!G$4, 0) +
         IF('U5'!$A$4="1ª", 'U5'!G22*'U5'!G$4, 0) +
         IF('U6'!$A$4="1ª", 'U6'!G22*'U6'!G$4, 0) +
         IF('U7'!$A$4="1ª", 'U7'!G22*'U7'!G$4, 0) +
         IF('U8'!$A$4="1ª", 'U8'!G22*'U8'!G$4, 0) +
         IF('U9'!$A$4="1ª", 'U9'!G22*'U9'!G$4, 0) +
         IF('U10'!$A$4="1ª", 'U10'!G22*'U10'!G$4, 0) +
         IF('U11'!$A$4="1ª", 'U11'!G22*'U11'!G$4, 0) +
         IF('U12'!$A$4="1ª", 'U12'!G22*'U12'!G$4, 0) +
         IF('U13'!$A$4="1ª", 'U13'!G22*'U13'!G$4, 0) +
         IF('U14'!$A$4="1ª", 'U14'!G22*'U14'!G$4, 0) +
         IF('U15'!$A$4="1ª", 'U15'!G22*'U15'!G$4, 0)
      )
      /$CB$12
   )
   /M$13,
"")</f>
        <v/>
      </c>
      <c r="N36" s="122"/>
      <c r="O36" s="121">
        <f t="shared" ca="1" si="24"/>
        <v>0</v>
      </c>
      <c r="P36" s="105">
        <f ca="1">IF(P$13&gt;0,
   (
      (
         IF('U1'!$A$4="1ª", 'U1'!H22*'U1'!H$4, 0) +
         IF('U2'!$A$4="1ª", 'U2'!H22*'U2'!H$4, 0) +
         IF('U3'!$A$4="1ª", 'U3'!H22*'U3'!H$4, 0) +
         IF('U4'!$A$4="1ª", 'U4'!H22*'U4'!H$4, 0) +
         IF('U5'!$A$4="1ª", 'U5'!H22*'U5'!H$4, 0) +
         IF('U6'!$A$4="1ª", 'U6'!H22*'U6'!H$4, 0) +
         IF('U7'!$A$4="1ª", 'U7'!H22*'U7'!H$4, 0) +
         IF('U8'!$A$4="1ª", 'U8'!H22*'U8'!H$4, 0) +
         IF('U9'!$A$4="1ª", 'U9'!H22*'U9'!H$4, 0) +
         IF('U10'!$A$4="1ª", 'U10'!H22*'U10'!H$4, 0) +
         IF('U11'!$A$4="1ª", 'U11'!H22*'U11'!H$4, 0) +
         IF('U12'!$A$4="1ª", 'U12'!H22*'U12'!H$4, 0) +
         IF('U13'!$A$4="1ª", 'U13'!H22*'U13'!H$4, 0) +
         IF('U14'!$A$4="1ª", 'U14'!H22*'U14'!H$4, 0) +
         IF('U15'!$A$4="1ª", 'U15'!H22*'U15'!H$4, 0)
      )
      /$CB$12
   )
   /P$13,
"")</f>
        <v>0</v>
      </c>
      <c r="Q36" s="122"/>
      <c r="R36" s="105">
        <f ca="1">IF(R$13&gt;0,
   (
      (
         IF('U1'!$A$4="1ª", 'U1'!I22*'U1'!I$4, 0) +
         IF('U2'!$A$4="1ª", 'U2'!I22*'U2'!I$4, 0) +
         IF('U3'!$A$4="1ª", 'U3'!I22*'U3'!I$4, 0) +
         IF('U4'!$A$4="1ª", 'U4'!I22*'U4'!I$4, 0) +
         IF('U5'!$A$4="1ª", 'U5'!I22*'U5'!I$4, 0) +
         IF('U6'!$A$4="1ª", 'U6'!I22*'U6'!I$4, 0) +
         IF('U7'!$A$4="1ª", 'U7'!I22*'U7'!I$4, 0) +
         IF('U8'!$A$4="1ª", 'U8'!I22*'U8'!I$4, 0) +
         IF('U9'!$A$4="1ª", 'U9'!I22*'U9'!I$4, 0) +
         IF('U10'!$A$4="1ª", 'U10'!I22*'U10'!I$4, 0) +
         IF('U11'!$A$4="1ª", 'U11'!I22*'U11'!I$4, 0) +
         IF('U12'!$A$4="1ª", 'U12'!I22*'U12'!I$4, 0) +
         IF('U13'!$A$4="1ª", 'U13'!I22*'U13'!I$4, 0) +
         IF('U14'!$A$4="1ª", 'U14'!I22*'U14'!I$4, 0) +
         IF('U15'!$A$4="1ª", 'U15'!I22*'U15'!I$4, 0)
      )
      /$CB$12
   )
   /R$13,
"")</f>
        <v>0</v>
      </c>
      <c r="S36" s="122"/>
      <c r="T36" s="105">
        <f ca="1">IF(T$13&gt;0,
(
(
IF('U1'!$A$4="1ª", 'U1'!J22*'U1'!J$4, 0) +
IF('U2'!$A$4="1ª", 'U2'!J22*'U2'!J$4, 0) +
IF('U3'!$A$4="1ª", 'U3'!J22*'U3'!J$4, 0) +
IF('U4'!$A$4="1ª", 'U4'!J22*'U4'!J$4, 0) +
IF('U5'!$A$4="1ª", 'U5'!J22*'U5'!J$4, 0) +
IF('U6'!$A$4="1ª", 'U6'!J22*'U6'!J$4, 0) +
IF('U7'!$A$4="1ª", 'U7'!J22*'U7'!J$4, 0) +
IF('U8'!$A$4="1ª", 'U8'!J22*'U8'!J$4, 0) +
IF('U9'!$A$4="1ª", 'U9'!J22*'U9'!J$4, 0) +
IF('U10'!$A$4="1ª", 'U10'!J22*'U10'!J$4, 0) +
IF('U11'!$A$4="1ª", 'U11'!J22*'U11'!J$4, 0) +
IF('U12'!$A$4="1ª", 'U12'!J22*'U12'!J$4, 0) +
IF('U13'!$A$4="1ª", 'U13'!J22*'U13'!J$4, 0) +
IF('U14'!$A$4="1ª", 'U14'!J22*'U14'!J$4, 0) +
IF('U15'!$A$4="1ª", 'U15'!J22*'U15'!J$4, 0)
)
      /$CB$12
   )
   /T$13,
"")</f>
        <v>0</v>
      </c>
      <c r="U36" s="122"/>
      <c r="V36" s="105">
        <f ca="1">IF(V$13&gt;0,
(
(
IF('U1'!$A$4="1ª", 'U1'!K22*'U1'!K$4, 0) +
IF('U2'!$A$4="1ª", 'U2'!K22*'U2'!K$4, 0) +
IF('U3'!$A$4="1ª", 'U3'!K22*'U3'!K$4, 0) +
IF('U4'!$A$4="1ª", 'U4'!K22*'U4'!K$4, 0) +
IF('U5'!$A$4="1ª", 'U5'!K22*'U5'!K$4, 0) +
IF('U6'!$A$4="1ª", 'U6'!K22*'U6'!K$4, 0) +
IF('U7'!$A$4="1ª", 'U7'!K22*'U7'!K$4, 0) +
IF('U8'!$A$4="1ª", 'U8'!K22*'U8'!K$4, 0) +
IF('U9'!$A$4="1ª", 'U9'!K22*'U9'!K$4, 0) +
IF('U10'!$A$4="1ª", 'U10'!K22*'U10'!K$4, 0) +
IF('U11'!$A$4="1ª", 'U11'!K22*'U11'!K$4, 0) +
IF('U12'!$A$4="1ª", 'U12'!K22*'U12'!K$4, 0) +
IF('U13'!$A$4="1ª", 'U13'!K22*'U13'!K$4, 0) +
IF('U14'!$A$4="1ª", 'U14'!K22*'U14'!K$4, 0) +
IF('U15'!$A$4="1ª", 'U15'!K22*'U15'!K$4, 0)
)
      /$CB$12
   )
   /V$13,
"")</f>
        <v>0</v>
      </c>
      <c r="W36" s="122"/>
      <c r="X36" s="105" t="str">
        <f>IF(X$13&gt;0,
(
(
IF('U1'!$A$4="1ª", 'U1'!L22*'U1'!L$4, 0) +
IF('U2'!$A$4="1ª", 'U2'!L22*'U2'!L$4, 0) +
IF('U3'!$A$4="1ª", 'U3'!L22*'U3'!L$4, 0) +
IF('U4'!$A$4="1ª", 'U4'!L22*'U4'!L$4, 0) +
IF('U5'!$A$4="1ª", 'U5'!L22*'U5'!L$4, 0) +
IF('U6'!$A$4="1ª", 'U6'!L22*'U6'!L$4, 0) +
IF('U7'!$A$4="1ª", 'U7'!L22*'U7'!L$4, 0) +
IF('U8'!$A$4="1ª", 'U8'!L22*'U8'!L$4, 0) +
IF('U9'!$A$4="1ª", 'U9'!L22*'U9'!L$4, 0) +
IF('U10'!$A$4="1ª", 'U10'!L22*'U10'!L$4, 0) +
IF('U11'!$A$4="1ª", 'U11'!L22*'U11'!L$4, 0) +
IF('U12'!$A$4="1ª", 'U12'!L22*'U12'!L$4, 0) +
IF('U13'!$A$4="1ª", 'U13'!L22*'U13'!L$4, 0) +
IF('U14'!$A$4="1ª", 'U14'!L22*'U14'!L$4, 0) +
IF('U15'!$A$4="1ª", 'U15'!L22*'U15'!L$4, 0)
)
      /$CB$12
   )
   /X$13,
"")</f>
        <v/>
      </c>
      <c r="Y36" s="122"/>
      <c r="Z36" s="105" t="str">
        <f>IF(Z$13&gt;0,
(
(
IF('U1'!$A$4="1ª", 'U1'!M22*'U1'!M$4, 0) +
IF('U2'!$A$4="1ª", 'U2'!M22*'U2'!M$4, 0) +
IF('U3'!$A$4="1ª", 'U3'!M22*'U3'!M$4, 0) +
IF('U4'!$A$4="1ª", 'U4'!M22*'U4'!M$4, 0) +
IF('U5'!$A$4="1ª", 'U5'!M22*'U5'!M$4, 0) +
IF('U6'!$A$4="1ª", 'U6'!M22*'U6'!M$4, 0) +
IF('U7'!$A$4="1ª", 'U7'!M22*'U7'!M$4, 0) +
IF('U8'!$A$4="1ª", 'U8'!M22*'U8'!M$4, 0) +
IF('U9'!$A$4="1ª", 'U9'!M22*'U9'!M$4, 0) +
IF('U10'!$A$4="1ª", 'U10'!M22*'U10'!M$4, 0) +
IF('U11'!$A$4="1ª", 'U11'!M22*'U11'!M$4, 0) +
IF('U12'!$A$4="1ª", 'U12'!M22*'U12'!M$4, 0) +
IF('U13'!$A$4="1ª", 'U13'!M22*'U13'!M$4, 0) +
IF('U14'!$A$4="1ª", 'U14'!M22*'U14'!M$4, 0) +
IF('U15'!$A$4="1ª", 'U15'!M22*'U15'!M$4, 0)
)
      /$CB$12
   )
   /Z$13,
"")</f>
        <v/>
      </c>
      <c r="AA36" s="122"/>
      <c r="AB36" s="121">
        <f t="shared" ca="1" si="25"/>
        <v>0</v>
      </c>
      <c r="AC36" s="105" t="str">
        <f>IF(AC$13&gt;0,
(
(
IF('U1'!$A$4="1ª", 'U1'!N22*'U1'!N$4, 0) +
IF('U2'!$A$4="1ª", 'U2'!N22*'U2'!N$4, 0) +
IF('U3'!$A$4="1ª", 'U3'!N22*'U3'!N$4, 0) +
IF('U4'!$A$4="1ª", 'U4'!N22*'U4'!N$4, 0) +
IF('U5'!$A$4="1ª", 'U5'!N22*'U5'!N$4, 0) +
IF('U6'!$A$4="1ª", 'U6'!N22*'U6'!N$4, 0) +
IF('U7'!$A$4="1ª", 'U7'!N22*'U7'!N$4, 0) +
IF('U8'!$A$4="1ª", 'U8'!N22*'U8'!N$4, 0) +
IF('U9'!$A$4="1ª", 'U9'!N22*'U9'!N$4, 0) +
IF('U10'!$A$4="1ª", 'U10'!N22*'U10'!N$4, 0) +
IF('U11'!$A$4="1ª", 'U11'!N22*'U11'!N$4, 0) +
IF('U12'!$A$4="1ª", 'U12'!N22*'U12'!N$4, 0) +
IF('U13'!$A$4="1ª", 'U13'!N22*'U13'!N$4, 0) +
IF('U14'!$A$4="1ª", 'U14'!N22*'U14'!N$4, 0) +
IF('U15'!$A$4="1ª", 'U15'!N22*'U15'!N$4, 0)
)
      /$CB$12
   )
   /AC$13,
"")</f>
        <v/>
      </c>
      <c r="AD36" s="122"/>
      <c r="AE36" s="105" t="str">
        <f>IF(AE$13&gt;0,
(
(
IF('U1'!$A$4="1ª", 'U1'!O22*'U1'!O$4, 0)+
IF('U2'!$A$4="1ª", 'U2'!O22*'U2'!O$4, 0)+
IF('U3'!$A$4="1ª", 'U3'!O22*'U3'!O$4, 0)+
IF('U4'!$A$4="1ª", 'U4'!O22*'U4'!O$4, 0)+
IF('U5'!$A$4="1ª", 'U5'!O22*'U5'!O$4, 0)+
IF('U6'!$A$4="1ª", 'U6'!O22*'U6'!O$4, 0)+
IF('U7'!$A$4="1ª", 'U7'!O22*'U7'!O$4, 0)+
IF('U8'!$A$4="1ª", 'U8'!O22*'U8'!O$4, 0)+
IF('U9'!$A$4="1ª", 'U9'!O22*'U9'!O$4, 0)+
IF('U10'!$A$4="1ª", 'U10'!O22*'U10'!O$4, 0)+
IF('U11'!$A$4="1ª", 'U11'!O22*'U11'!O$4, 0)+
IF('U12'!$A$4="1ª", 'U12'!O22*'U12'!O$4, 0)+
IF('U13'!$A$4="1ª", 'U13'!O22*'U13'!O$4, 0)+
IF('U14'!$A$4="1ª", 'U14'!O22*'U14'!O$4, 0)+
IF('U15'!$A$4="1ª", 'U15'!O22*'U15'!O$4, 0)
)
      /$CB$12
   )
   /AE$13,
"")</f>
        <v/>
      </c>
      <c r="AF36" s="122"/>
      <c r="AG36" s="105" t="str">
        <f>IF(AG$13&gt;0,
(
(
IF('U1'!$A$4="1ª", 'U1'!P22*'U1'!P$4, 0)+
IF('U2'!$A$4="1ª", 'U2'!P22*'U2'!P$4, 0)+
IF('U3'!$A$4="1ª", 'U3'!P22*'U3'!P$4, 0)+
IF('U4'!$A$4="1ª", 'U4'!P22*'U4'!P$4, 0)+
IF('U5'!$A$4="1ª", 'U5'!P22*'U5'!P$4, 0)+
IF('U6'!$A$4="1ª", 'U6'!P22*'U6'!P$4, 0)+
IF('U7'!$A$4="1ª", 'U7'!P22*'U7'!P$4, 0)+
IF('U8'!$A$4="1ª", 'U8'!P22*'U8'!P$4, 0)+
IF('U9'!$A$4="1ª", 'U9'!P22*'U9'!P$4, 0)+
IF('U10'!$A$4="1ª", 'U10'!P22*'U10'!P$4, 0)+
IF('U11'!$A$4="1ª", 'U11'!P22*'U11'!P$4, 0)+
IF('U12'!$A$4="1ª", 'U12'!P22*'U12'!P$4, 0)+
IF('U13'!$A$4="1ª", 'U13'!P22*'U13'!P$4, 0)+
IF('U14'!$A$4="1ª", 'U14'!P22*'U14'!P$4, 0)+
IF('U15'!$A$4="1ª", 'U15'!P22*'U15'!P$4, 0)
)
      /$CB$12
   )
   /AG$13,
"")</f>
        <v/>
      </c>
      <c r="AH36" s="122"/>
      <c r="AI36" s="105">
        <f ca="1">IF(AI$13&gt;0,
(
(
IF('U1'!$A$4="1ª", 'U1'!Q22*'U1'!Q$4, 0)+
IF('U2'!$A$4="1ª", 'U2'!Q22*'U2'!Q$4, 0)+
IF('U3'!$A$4="1ª", 'U3'!Q22*'U3'!Q$4, 0)+
IF('U4'!$A$4="1ª", 'U4'!Q22*'U4'!Q$4, 0)+
IF('U5'!$A$4="1ª", 'U5'!Q22*'U5'!Q$4, 0)+
IF('U6'!$A$4="1ª", 'U6'!Q22*'U6'!Q$4, 0)+
IF('U7'!$A$4="1ª", 'U7'!Q22*'U7'!Q$4, 0)+
IF('U8'!$A$4="1ª", 'U8'!Q22*'U8'!Q$4, 0)+
IF('U9'!$A$4="1ª", 'U9'!Q22*'U9'!Q$4, 0)+
IF('U10'!$A$4="1ª", 'U10'!Q22*'U10'!Q$4, 0)+
IF('U11'!$A$4="1ª", 'U11'!Q22*'U11'!Q$4, 0)+
IF('U12'!$A$4="1ª", 'U12'!Q22*'U12'!Q$4, 0)+
IF('U13'!$A$4="1ª", 'U13'!Q22*'U13'!Q$4, 0)+
IF('U14'!$A$4="1ª", 'U14'!Q22*'U14'!Q$4, 0)+
IF('U15'!$A$4="1ª", 'U15'!Q22*'U15'!Q$4, 0)
)
      /$CB$12
   )
   /AI$13,
"")</f>
        <v>0</v>
      </c>
      <c r="AJ36" s="122"/>
      <c r="AK36" s="105">
        <f ca="1">IF(AK$13&gt;0,
(
(
IF('U1'!$A$4="1ª", 'U1'!R22*'U1'!R$4, 0)+
IF('U2'!$A$4="1ª", 'U2'!R22*'U2'!R$4, 0)+
IF('U3'!$A$4="1ª", 'U3'!R22*'U3'!R$4, 0)+
IF('U4'!$A$4="1ª", 'U4'!R22*'U4'!R$4, 0)+
IF('U5'!$A$4="1ª", 'U5'!R22*'U5'!R$4, 0)+
IF('U6'!$A$4="1ª", 'U6'!R22*'U6'!R$4, 0)+
IF('U7'!$A$4="1ª", 'U7'!R22*'U7'!R$4, 0)+
IF('U8'!$A$4="1ª", 'U8'!R22*'U8'!R$4, 0)+
IF('U9'!$A$4="1ª", 'U9'!R22*'U9'!R$4, 0)+
IF('U10'!$A$4="1ª", 'U10'!R22*'U10'!R$4, 0)+
IF('U11'!$A$4="1ª", 'U11'!R22*'U11'!R$4, 0)+
IF('U12'!$A$4="1ª", 'U12'!R22*'U12'!R$4, 0)+
IF('U13'!$A$4="1ª", 'U13'!R22*'U13'!R$4, 0)+
IF('U14'!$A$4="1ª", 'U14'!R22*'U14'!R$4, 0)+
IF('U15'!$A$4="1ª", 'U15'!R22*'U15'!R$4, 0)
)
      /$CB$12
   )
   /AK$13,
"")</f>
        <v>0</v>
      </c>
      <c r="AL36" s="122"/>
      <c r="AM36" s="105" t="str">
        <f>IF(AM$13&gt;0,
(
(
IF('U1'!$A$4="1ª", 'U1'!S22*'U1'!S$4, 0)+
IF('U2'!$A$4="1ª", 'U2'!S22*'U2'!S$4, 0)+
IF('U3'!$A$4="1ª", 'U3'!S22*'U3'!S$4, 0)+
IF('U4'!$A$4="1ª", 'U4'!S22*'U4'!S$4, 0)+
IF('U5'!$A$4="1ª", 'U5'!S22*'U5'!S$4, 0)+
IF('U6'!$A$4="1ª", 'U6'!S22*'U6'!S$4, 0)+
IF('U7'!$A$4="1ª", 'U7'!S22*'U7'!S$4, 0)+
IF('U8'!$A$4="1ª", 'U8'!S22*'U8'!S$4, 0)+
IF('U9'!$A$4="1ª", 'U9'!S22*'U9'!S$4, 0)+
IF('U10'!$A$4="1ª", 'U10'!S22*'U10'!S$4, 0)+
IF('U11'!$A$4="1ª", 'U11'!S22*'U11'!S$4, 0)+
IF('U12'!$A$4="1ª", 'U12'!S22*'U12'!S$4, 0)+
IF('U13'!$A$4="1ª", 'U13'!S22*'U13'!S$4, 0)+
IF('U14'!$A$4="1ª", 'U14'!S22*'U14'!S$4, 0)+
IF('U15'!$A$4="1ª", 'U15'!S22*'U15'!S$4, 0)
)
      /$CB$12
   )
   /AM$13,
"")</f>
        <v/>
      </c>
      <c r="AN36" s="122"/>
      <c r="AO36" s="121">
        <f t="shared" ca="1" si="26"/>
        <v>0</v>
      </c>
      <c r="AP36" s="105">
        <f ca="1">IF(AP$13&gt;0,
   (
      (
         IF('U1'!$A$4="1ª", 'U1'!T22*'U1'!T$4, 0) +
         IF('U2'!$A$4="1ª", 'U2'!T22*'U2'!T$4, 0) +
         IF('U3'!$A$4="1ª", 'U3'!T22*'U3'!T$4, 0) +
         IF('U4'!$A$4="1ª", 'U4'!T22*'U4'!T$4, 0) +
         IF('U5'!$A$4="1ª", 'U5'!T22*'U5'!T$4, 0) +
         IF('U6'!$A$4="1ª", 'U6'!T22*'U6'!T$4, 0) +
         IF('U7'!$A$4="1ª", 'U7'!T22*'U7'!T$4, 0) +
         IF('U8'!$A$4="1ª", 'U8'!T22*'U8'!T$4, 0) +
         IF('U9'!$A$4="1ª", 'U9'!T22*'U9'!T$4, 0) +
         IF('U10'!$A$4="1ª", 'U10'!T22*'U10'!T$4, 0) +
         IF('U11'!$A$4="1ª", 'U11'!T22*'U11'!T$4, 0) +
         IF('U12'!$A$4="1ª", 'U12'!T22*'U12'!T$4, 0) +
         IF('U13'!$A$4="1ª", 'U13'!T22*'U13'!T$4, 0) +
         IF('U14'!$A$4="1ª", 'U14'!T22*'U14'!T$4, 0) +
         IF('U15'!$A$4="1ª", 'U15'!T22*'U15'!T$4, 0)
      )
      /$CB$12
   ) / AP$13,
"")</f>
        <v>0</v>
      </c>
      <c r="AQ36" s="122"/>
      <c r="AR36" s="105">
        <f ca="1">IF(AR$13&gt;0,
(
(
IF('U1'!$A$4="1ª", 'U1'!U22*'U1'!U$4, 0)+
IF('U2'!$A$4="1ª", 'U2'!U22*'U2'!U$4, 0)+
IF('U3'!$A$4="1ª", 'U3'!U22*'U3'!U$4, 0)+
IF('U4'!$A$4="1ª", 'U4'!U22*'U4'!U$4, 0)+
IF('U5'!$A$4="1ª", 'U5'!U22*'U5'!U$4, 0)+
IF('U6'!$A$4="1ª", 'U6'!U22*'U6'!U$4, 0)+
IF('U7'!$A$4="1ª", 'U7'!U22*'U7'!U$4, 0)+
IF('U8'!$A$4="1ª", 'U8'!U22*'U8'!U$4, 0)+
IF('U9'!$A$4="1ª", 'U9'!U22*'U9'!U$4, 0)+
IF('U10'!$A$4="1ª", 'U10'!U22*'U10'!U$4, 0)+
IF('U11'!$A$4="1ª", 'U11'!U22*'U11'!U$4, 0)+
IF('U12'!$A$4="1ª", 'U12'!U22*'U12'!U$4, 0)+
IF('U13'!$A$4="1ª", 'U13'!U22*'U13'!U$4, 0)+
IF('U14'!$A$4="1ª", 'U14'!U22*'U14'!U$4, 0)+
IF('U15'!$A$4="1ª", 'U15'!U22*'U15'!U$4, 0)
)
      /$CB$12
   )
   /AR$13,
"")</f>
        <v>0</v>
      </c>
      <c r="AS36" s="122"/>
      <c r="AT36" s="105" t="str">
        <f>IF(AT$13&gt;0,
(
(
IF('U1'!$A$4="1ª", 'U1'!V22*'U1'!V$4, 0)+
IF('U2'!$A$4="1ª", 'U2'!V22*'U2'!V$4, 0)+
IF('U3'!$A$4="1ª", 'U3'!V22*'U3'!V$4, 0)+
IF('U4'!$A$4="1ª", 'U4'!V22*'U4'!V$4, 0)+
IF('U5'!$A$4="1ª", 'U5'!V22*'U5'!V$4, 0)+
IF('U6'!$A$4="1ª", 'U6'!V22*'U6'!V$4, 0)+
IF('U7'!$A$4="1ª", 'U7'!V22*'U7'!V$4, 0)+
IF('U8'!$A$4="1ª", 'U8'!V22*'U8'!V$4, 0)+
IF('U9'!$A$4="1ª", 'U9'!V22*'U9'!V$4, 0)+
IF('U10'!$A$4="1ª", 'U10'!V22*'U10'!V$4, 0)+
IF('U11'!$A$4="1ª", 'U11'!V22*'U11'!V$4, 0)+
IF('U12'!$A$4="1ª", 'U12'!V22*'U12'!V$4, 0)+
IF('U13'!$A$4="1ª", 'U13'!V22*'U13'!V$4, 0)+
IF('U14'!$A$4="1ª", 'U14'!V22*'U14'!V$4, 0)+
IF('U15'!$A$4="1ª", 'U15'!V22*'U15'!V$4, 0)
)
      /$CB$12
   )
   /AT$13,
"")</f>
        <v/>
      </c>
      <c r="AU36" s="122"/>
      <c r="AV36" s="105">
        <f ca="1">IF(AV$13&gt;0,
(
(
IF('U1'!$A$4="1ª", 'U1'!W22*'U1'!W$4, 0)+
IF('U2'!$A$4="1ª", 'U2'!W22*'U2'!W$4, 0)+
IF('U3'!$A$4="1ª", 'U3'!W22*'U3'!W$4, 0)+
IF('U4'!$A$4="1ª", 'U4'!W22*'U4'!W$4, 0)+
IF('U5'!$A$4="1ª", 'U5'!W22*'U5'!W$4, 0)+
IF('U6'!$A$4="1ª", 'U6'!W22*'U6'!W$4, 0)+
IF('U7'!$A$4="1ª", 'U7'!W22*'U7'!W$4, 0)+
IF('U8'!$A$4="1ª", 'U8'!W22*'U8'!W$4, 0)+
IF('U9'!$A$4="1ª", 'U9'!W22*'U9'!W$4, 0)+
IF('U10'!$A$4="1ª", 'U10'!W22*'U10'!W$4, 0)+
IF('U11'!$A$4="1ª", 'U11'!W22*'U11'!W$4, 0)+
IF('U12'!$A$4="1ª", 'U12'!W22*'U12'!W$4, 0)+
IF('U13'!$A$4="1ª", 'U13'!W22*'U13'!W$4, 0)+
IF('U14'!$A$4="1ª", 'U14'!W22*'U14'!W$4, 0)+
IF('U15'!$A$4="1ª", 'U15'!W22*'U15'!W$4, 0)
)
      /$CB$12
   )
   /AV$13,
"")</f>
        <v>0</v>
      </c>
      <c r="AW36" s="122"/>
      <c r="AX36" s="105" t="str">
        <f>IF(AX$13&gt;0,
(
(
IF('U1'!$A$4="1ª", 'U1'!X22*'U1'!X$4, 0)+
IF('U2'!$A$4="1ª", 'U2'!X22*'U2'!X$4, 0)+
IF('U3'!$A$4="1ª", 'U3'!X22*'U3'!X$4, 0)+
IF('U4'!$A$4="1ª", 'U4'!X22*'U4'!X$4, 0)+
IF('U5'!$A$4="1ª", 'U5'!X22*'U5'!X$4, 0)+
IF('U6'!$A$4="1ª", 'U6'!X22*'U6'!X$4, 0)+
IF('U7'!$A$4="1ª", 'U7'!X22*'U7'!X$4, 0)+
IF('U8'!$A$4="1ª", 'U8'!X22*'U8'!X$4, 0)+
IF('U9'!$A$4="1ª", 'U9'!X22*'U9'!X$4, 0)+
IF('U10'!$A$4="1ª", 'U10'!X22*'U10'!X$4, 0)+
IF('U11'!$A$4="1ª", 'U11'!X22*'U11'!X$4, 0)+
IF('U12'!$A$4="1ª", 'U12'!X22*'U12'!X$4, 0)+
IF('U13'!$A$4="1ª", 'U13'!X22*'U13'!X$4, 0)+
IF('U14'!$A$4="1ª", 'U14'!X22*'U14'!X$4, 0)+
IF('U15'!$A$4="1ª", 'U15'!X22*'U15'!X$4, 0)
)
      /$CB$12
   )
   /AX$13,
"")</f>
        <v/>
      </c>
      <c r="AY36" s="122"/>
      <c r="AZ36" s="105" t="str">
        <f>IF(AZ$13&gt;0,
(
(
IF('U1'!$A$4="1ª", 'U1'!Y22*'U1'!Y$4, 0)+
IF('U2'!$A$4="1ª", 'U2'!Y22*'U2'!Y$4, 0)+
IF('U3'!$A$4="1ª", 'U3'!Y22*'U3'!Y$4, 0)+
IF('U4'!$A$4="1ª", 'U4'!Y22*'U4'!Y$4, 0)+
IF('U5'!$A$4="1ª", 'U5'!Y22*'U5'!Y$4, 0)+
IF('U6'!$A$4="1ª", 'U6'!Y22*'U6'!Y$4, 0)+
IF('U7'!$A$4="1ª", 'U7'!Y22*'U7'!Y$4, 0)+
IF('U8'!$A$4="1ª", 'U8'!Y22*'U8'!Y$4, 0)+
IF('U9'!$A$4="1ª", 'U9'!Y22*'U9'!Y$4, 0)+
IF('U10'!$A$4="1ª", 'U10'!Y22*'U10'!Y$4, 0)+
IF('U11'!$A$4="1ª", 'U11'!Y22*'U11'!Y$4, 0)+
IF('U12'!$A$4="1ª", 'U12'!Y22*'U12'!Y$4, 0)+
IF('U13'!$A$4="1ª", 'U13'!Y22*'U13'!Y$4, 0)+
IF('U14'!$A$4="1ª", 'U14'!Y22*'U14'!Y$4, 0)+
IF('U15'!$A$4="1ª", 'U15'!Y22*'U15'!Y$4, 0)
)
      /$CB$12
   )
   /AZ$13,
"")</f>
        <v/>
      </c>
      <c r="BA36" s="122"/>
      <c r="BB36" s="121">
        <f t="shared" ca="1" si="27"/>
        <v>0</v>
      </c>
      <c r="BC36" s="105" t="str">
        <f>IF(BC$13&gt;0,
(
(
IF('U1'!$A$4="1ª", 'U1'!Z22*'U1'!Z$4, 0)+
IF('U2'!$A$4="1ª", 'U2'!Z22*'U2'!Z$4, 0)+
IF('U3'!$A$4="1ª", 'U3'!Z22*'U3'!Z$4, 0)+
IF('U4'!$A$4="1ª", 'U4'!Z22*'U4'!Z$4, 0)+
IF('U5'!$A$4="1ª", 'U5'!Z22*'U5'!Z$4, 0)+
IF('U6'!$A$4="1ª", 'U6'!Z22*'U6'!Z$4, 0)+
IF('U7'!$A$4="1ª", 'U7'!Z22*'U7'!Z$4, 0)+
IF('U8'!$A$4="1ª", 'U8'!Z22*'U8'!Z$4, 0)+
IF('U9'!$A$4="1ª", 'U9'!Z22*'U9'!Z$4, 0)+
IF('U10'!$A$4="1ª", 'U10'!Z22*'U10'!Z$4, 0)+
IF('U11'!$A$4="1ª", 'U11'!Z22*'U11'!Z$4, 0)+
IF('U12'!$A$4="1ª", 'U12'!Z22*'U12'!Z$4, 0)+
IF('U13'!$A$4="1ª", 'U13'!Z22*'U13'!Z$4, 0)+
IF('U14'!$A$4="1ª", 'U14'!Z22*'U14'!Z$4, 0)+
IF('U15'!$A$4="1ª", 'U15'!Z22*'U15'!Z$4, 0)
)
      /$CB$12
   )
   /BC$13,
"")</f>
        <v/>
      </c>
      <c r="BD36" s="122"/>
      <c r="BE36" s="105" t="str">
        <f>IF(BE$13&gt;0,
(
(
IF('U1'!$A$4="1ª", 'U1'!AA22*'U1'!AA$4, 0)+
IF('U2'!$A$4="1ª", 'U2'!AA22*'U2'!AA$4, 0)+
IF('U3'!$A$4="1ª", 'U3'!AA22*'U3'!AA$4, 0)+
IF('U4'!$A$4="1ª", 'U4'!AA22*'U4'!AA$4, 0)+
IF('U5'!$A$4="1ª", 'U5'!AA22*'U5'!AA$4, 0)+
IF('U6'!$A$4="1ª", 'U6'!AA22*'U6'!AA$4, 0)+
IF('U7'!$A$4="1ª", 'U7'!AA22*'U7'!AA$4, 0)+
IF('U8'!$A$4="1ª", 'U8'!AA22*'U8'!AA$4, 0)+
IF('U9'!$A$4="1ª", 'U9'!AA22*'U9'!AA$4, 0)+
IF('U10'!$A$4="1ª", 'U10'!AA22*'U10'!AA$4, 0)+
IF('U11'!$A$4="1ª", 'U11'!AA22*'U11'!AA$4, 0)+
IF('U12'!$A$4="1ª", 'U12'!AA22*'U12'!AA$4, 0)+
IF('U13'!$A$4="1ª", 'U13'!AA22*'U13'!AA$4, 0)+
IF('U14'!$A$4="1ª", 'U14'!AA22*'U14'!AA$4, 0)+
IF('U15'!$A$4="1ª", 'U15'!AA22*'U15'!AA$4, 0)
)
      /$CB$12
   )
   /BE$13,
"")</f>
        <v/>
      </c>
      <c r="BF36" s="122"/>
      <c r="BG36" s="105" t="str">
        <f>IF(BG$13&gt;0,
(
(
IF('U1'!$A$4="1ª", 'U1'!AB22*'U1'!AB$4, 0)+
IF('U2'!$A$4="1ª", 'U2'!AB22*'U2'!AB$4, 0)+
IF('U3'!$A$4="1ª", 'U3'!AB22*'U3'!AB$4, 0)+
IF('U4'!$A$4="1ª", 'U4'!AB22*'U4'!AB$4, 0)+
IF('U5'!$A$4="1ª", 'U5'!AB22*'U5'!AB$4, 0)+
IF('U6'!$A$4="1ª", 'U6'!AB22*'U6'!AB$4, 0)+
IF('U7'!$A$4="1ª", 'U7'!AB22*'U7'!AB$4, 0)+
IF('U8'!$A$4="1ª", 'U8'!AB22*'U8'!AB$4, 0)+
IF('U9'!$A$4="1ª", 'U9'!AB22*'U9'!AB$4, 0)+
IF('U10'!$A$4="1ª", 'U10'!AB22*'U10'!AB$4, 0)+
IF('U11'!$A$4="1ª", 'U11'!AB22*'U11'!AB$4, 0)+
IF('U12'!$A$4="1ª", 'U12'!AB22*'U12'!AB$4, 0)+
IF('U13'!$A$4="1ª", 'U13'!AB22*'U13'!AB$4, 0)+
IF('U14'!$A$4="1ª", 'U14'!AB22*'U14'!AB$4, 0)+
IF('U15'!$A$4="1ª", 'U15'!AB22*'U15'!AB$4, 0)
)
      /$CB$12
   )
   /BG$13,
"")</f>
        <v/>
      </c>
      <c r="BH36" s="122"/>
      <c r="BI36" s="105">
        <f ca="1">IF(BI$13&gt;0,
(
(
IF('U1'!$A$4="1ª", 'U1'!AC22*'U1'!AC$4, 0)+
IF('U2'!$A$4="1ª", 'U2'!AC22*'U2'!AC$4, 0)+
IF('U3'!$A$4="1ª", 'U3'!AC22*'U3'!AC$4, 0)+
IF('U4'!$A$4="1ª", 'U4'!AC22*'U4'!AC$4, 0)+
IF('U5'!$A$4="1ª", 'U5'!AC22*'U5'!AC$4, 0)+
IF('U6'!$A$4="1ª", 'U6'!AC22*'U6'!AC$4, 0)+
IF('U7'!$A$4="1ª", 'U7'!AC22*'U7'!AC$4, 0)+
IF('U8'!$A$4="1ª", 'U8'!AC22*'U8'!AC$4, 0)+
IF('U9'!$A$4="1ª", 'U9'!AC22*'U9'!AC$4, 0)+
IF('U10'!$A$4="1ª", 'U10'!AC22*'U10'!AC$4, 0)+
IF('U11'!$A$4="1ª", 'U11'!AC22*'U11'!AC$4, 0)+
IF('U12'!$A$4="1ª", 'U12'!AC22*'U12'!AC$4, 0)+
IF('U13'!$A$4="1ª", 'U13'!AC22*'U13'!AC$4, 0)+
IF('U14'!$A$4="1ª", 'U14'!AC22*'U14'!AC$4, 0)+
IF('U15'!$A$4="1ª", 'U15'!AC22*'U15'!AC$4, 0)
)
      /$CB$12
   )
   /BI$13,
"")</f>
        <v>0</v>
      </c>
      <c r="BJ36" s="122"/>
      <c r="BK36" s="105" t="str">
        <f>IF(BK$13&gt;0,
(
(
IF('U1'!$A$4="1ª", 'U1'!AD22*'U1'!AD$4, 0)+
IF('U2'!$A$4="1ª", 'U2'!AD22*'U2'!AD$4, 0)+
IF('U3'!$A$4="1ª", 'U3'!AD22*'U3'!AD$4, 0)+
IF('U4'!$A$4="1ª", 'U4'!AD22*'U4'!AD$4, 0)+
IF('U5'!$A$4="1ª", 'U5'!AD22*'U5'!AD$4, 0)+
IF('U6'!$A$4="1ª", 'U6'!AD22*'U6'!AD$4, 0)+
IF('U7'!$A$4="1ª", 'U7'!AD22*'U7'!AD$4, 0)+
IF('U8'!$A$4="1ª", 'U8'!AD22*'U8'!AD$4, 0)+
IF('U9'!$A$4="1ª", 'U9'!AD22*'U9'!AD$4, 0)+
IF('U10'!$A$4="1ª", 'U10'!AD22*'U10'!AD$4, 0)+
IF('U11'!$A$4="1ª", 'U11'!AD22*'U11'!AD$4, 0)+
IF('U12'!$A$4="1ª", 'U12'!AD22*'U12'!AD$4, 0)+
IF('U13'!$A$4="1ª", 'U13'!AD22*'U13'!AD$4, 0)+
IF('U14'!$A$4="1ª", 'U14'!AD22*'U14'!AD$4, 0)+
IF('U15'!$A$4="1ª", 'U15'!AD22*'U15'!AD$4, 0)
)
      /$CB$12
   )
   /BK$13,
"")</f>
        <v/>
      </c>
      <c r="BL36" s="122"/>
      <c r="BM36" s="105" t="str">
        <f>IF(BM$13&gt;0,
(
(
IF('U1'!$A$4="1ª", 'U1'!AE22*'U1'!AE$4, 0)+
IF('U2'!$A$4="1ª", 'U2'!AE22*'U2'!AE$4, 0)+
IF('U3'!$A$4="1ª", 'U3'!AE22*'U3'!AE$4, 0)+
IF('U4'!$A$4="1ª", 'U4'!AE22*'U4'!AE$4, 0)+
IF('U5'!$A$4="1ª", 'U5'!AE22*'U5'!AE$4, 0)+
IF('U6'!$A$4="1ª", 'U6'!AE22*'U6'!AE$4, 0)+
IF('U7'!$A$4="1ª", 'U7'!AE22*'U7'!AE$4, 0)+
IF('U8'!$A$4="1ª", 'U8'!AE22*'U8'!AE$4, 0)+
IF('U9'!$A$4="1ª", 'U9'!AE22*'U9'!AE$4, 0)+
IF('U10'!$A$4="1ª", 'U10'!AE22*'U10'!AE$4, 0)+
IF('U11'!$A$4="1ª", 'U11'!AE22*'U11'!AE$4, 0)+
IF('U12'!$A$4="1ª", 'U12'!AE22*'U12'!AE$4, 0)+
IF('U13'!$A$4="1ª", 'U13'!AE22*'U13'!AE$4, 0)+
IF('U14'!$A$4="1ª", 'U14'!AE22*'U14'!AE$4, 0)+
IF('U15'!$A$4="1ª", 'U15'!AE22*'U15'!AE$4, 0)
)
      /$CB$12
   )
   /BM$13,
"")</f>
        <v/>
      </c>
      <c r="BN36" s="122"/>
      <c r="BO36" s="121" t="str">
        <f t="shared" si="28"/>
        <v/>
      </c>
      <c r="BP36" s="105" t="str">
        <f>IF(BP$13&gt;0,
(
(
IF('U1'!$A$4="1ª", 'U1'!AF22*'U1'!AF$4, 0)+
IF('U2'!$A$4="1ª", 'U2'!AF22*'U2'!AF$4, 0)+
IF('U3'!$A$4="1ª", 'U3'!AF22*'U3'!AF$4, 0)+
IF('U4'!$A$4="1ª", 'U4'!AF22*'U4'!AF$4, 0)+
IF('U5'!$A$4="1ª", 'U5'!AF22*'U5'!AF$4, 0)+
IF('U6'!$A$4="1ª", 'U6'!AF22*'U6'!AF$4, 0)+
IF('U7'!$A$4="1ª", 'U7'!AF22*'U7'!AF$4, 0)+
IF('U8'!$A$4="1ª", 'U8'!AF22*'U8'!AF$4, 0)+
IF('U9'!$A$4="1ª", 'U9'!AF22*'U9'!AF$4, 0)+
IF('U10'!$A$4="1ª", 'U10'!AF22*'U10'!AF$4, 0)+
IF('U11'!$A$4="1ª", 'U11'!AF22*'U11'!AF$4, 0)+
IF('U12'!$A$4="1ª", 'U12'!AF22*'U12'!AF$4, 0)+
IF('U13'!$A$4="1ª", 'U13'!AF22*'U13'!AF$4, 0)+
IF('U14'!$A$4="1ª", 'U14'!AF22*'U14'!AF$4, 0)+
IF('U15'!$A$4="1ª", 'U15'!AF22*'U15'!AF$4, 0)
)
      /$CB$12
   )
   /BP$13,
"")</f>
        <v/>
      </c>
      <c r="BQ36" s="122"/>
      <c r="BR36" s="105" t="str">
        <f>IF(BR$13&gt;0,
(
(
IF('U1'!$A$4="1ª", 'U1'!AG22*'U1'!AG$4, 0)+
IF('U2'!$A$4="1ª", 'U2'!AG22*'U2'!AG$4, 0)+
IF('U3'!$A$4="1ª", 'U3'!AG22*'U3'!AG$4, 0)+
IF('U4'!$A$4="1ª", 'U4'!AG22*'U4'!AG$4, 0)+
IF('U5'!$A$4="1ª", 'U5'!AG22*'U5'!AG$4, 0)+
IF('U6'!$A$4="1ª", 'U6'!AG22*'U6'!AG$4, 0)+
IF('U7'!$A$4="1ª", 'U7'!AG22*'U7'!AG$4, 0)+
IF('U8'!$A$4="1ª", 'U8'!AG22*'U8'!AG$4, 0)+
IF('U9'!$A$4="1ª", 'U9'!AG22*'U9'!AG$4, 0)+
IF('U10'!$A$4="1ª", 'U10'!AG22*'U10'!AG$4, 0)+
IF('U11'!$A$4="1ª", 'U11'!AG22*'U11'!AG$4, 0)+
IF('U12'!$A$4="1ª", 'U12'!AG22*'U12'!AG$4, 0)+
IF('U13'!$A$4="1ª", 'U13'!AG22*'U13'!AG$4, 0)+
IF('U14'!$A$4="1ª", 'U14'!AG22*'U14'!AG$4, 0)+
IF('U15'!$A$4="1ª", 'U15'!AG22*'U15'!AG$4, 0)
)
      /$CB$12
   )
   /BR$13,
"")</f>
        <v/>
      </c>
      <c r="BS36" s="122"/>
      <c r="BT36" s="105" t="str">
        <f>IF(BT$13&gt;0,
(
(
IF('U1'!$A$4="1ª", 'U1'!AH22*'U1'!AH$4, 0)+
IF('U2'!$A$4="1ª", 'U2'!AH22*'U2'!AH$4, 0)+
IF('U3'!$A$4="1ª", 'U3'!AH22*'U3'!AH$4, 0)+
IF('U4'!$A$4="1ª", 'U4'!AH22*'U4'!AH$4, 0)+
IF('U5'!$A$4="1ª", 'U5'!AH22*'U5'!AH$4, 0)+
IF('U6'!$A$4="1ª", 'U6'!AH22*'U6'!AH$4, 0)+
IF('U7'!$A$4="1ª", 'U7'!AH22*'U7'!AH$4, 0)+
IF('U8'!$A$4="1ª", 'U8'!AH22*'U8'!AH$4, 0)+
IF('U9'!$A$4="1ª", 'U9'!AH22*'U9'!AH$4, 0)+
IF('U10'!$A$4="1ª", 'U10'!AH22*'U10'!AH$4, 0)+
IF('U11'!$A$4="1ª", 'U11'!AH22*'U11'!AH$4, 0)+
IF('U12'!$A$4="1ª", 'U12'!AH22*'U12'!AH$4, 0)+
IF('U13'!$A$4="1ª", 'U13'!AH22*'U13'!AH$4, 0)+
IF('U14'!$A$4="1ª", 'U14'!AH22*'U14'!AH$4, 0)+
IF('U15'!$A$4="1ª", 'U15'!AH22*'U15'!AH$4, 0)
)
      /$CB$12
   )
   /BT$13,
"")</f>
        <v/>
      </c>
      <c r="BU36" s="122"/>
      <c r="BV36" s="105" t="str">
        <f>IF(BT$13&gt;0,
(
(
IF('U1'!$A$4="1ª", 'U1'!AH22*'U1'!AH$4, 0)+
IF('U2'!$A$4="1ª", 'U2'!AH22*'U2'!AH$4, 0)+
IF('U3'!$A$4="1ª", 'U3'!AH22*'U3'!AH$4, 0)+
IF('U4'!$A$4="1ª", 'U4'!AH22*'U4'!AH$4, 0)+
IF('U5'!$A$4="1ª", 'U5'!AH22*'U5'!AH$4, 0)+
IF('U6'!$A$4="1ª", 'U6'!AH22*'U6'!AH$4, 0)+
IF('U7'!$A$4="1ª", 'U7'!AH22*'U7'!AH$4, 0)+
IF('U8'!$A$4="1ª", 'U8'!AH22*'U8'!AH$4, 0)+
IF('U9'!$A$4="1ª", 'U9'!AH22*'U9'!AH$4, 0)+
IF('U10'!$A$4="1ª", 'U10'!AH22*'U10'!AH$4, 0)+
IF('U11'!$A$4="1ª", 'U11'!AH22*'U11'!AH$4, 0)+
IF('U12'!$A$4="1ª", 'U12'!AH22*'U12'!AH$4, 0)+
IF('U13'!$A$4="1ª", 'U13'!AH22*'U13'!AH$4, 0)+
IF('U14'!$A$4="1ª", 'U14'!AH22*'U14'!AH$4, 0)+
IF('U15'!$A$4="1ª", 'U15'!AH22*'U15'!AH$4, 0)
)
      /$CB$12
   )
   /BT$13,
"")</f>
        <v/>
      </c>
      <c r="BW36" s="122"/>
      <c r="BX36" s="105" t="str">
        <f>IF(BV$13&gt;0,
(
(
IF('U1'!$A$4="1ª", 'U1'!AI22*'U1'!AI$4, 0)+
IF('U2'!$A$4="1ª", 'U2'!AI22*'U2'!AI$4, 0)+
IF('U3'!$A$4="1ª", 'U3'!AI22*'U3'!AI$4, 0)+
IF('U4'!$A$4="1ª", 'U4'!AI22*'U4'!AI$4, 0)+
IF('U5'!$A$4="1ª", 'U5'!AI22*'U5'!AI$4, 0)+
IF('U6'!$A$4="1ª", 'U6'!AI22*'U6'!AI$4, 0)+
IF('U7'!$A$4="1ª", 'U7'!AI22*'U7'!AI$4, 0)+
IF('U8'!$A$4="1ª", 'U8'!AI22*'U8'!AI$4, 0)+
IF('U9'!$A$4="1ª", 'U9'!AI22*'U9'!AI$4, 0)+
IF('U10'!$A$4="1ª", 'U10'!AI22*'U10'!AI$4, 0)+
IF('U11'!$A$4="1ª", 'U11'!AI22*'U11'!AI$4, 0)+
IF('U12'!$A$4="1ª", 'U12'!AI22*'U12'!AI$4, 0)+
IF('U13'!$A$4="1ª", 'U13'!AI22*'U13'!AI$4, 0)+
IF('U14'!$A$4="1ª", 'U14'!AI22*'U14'!AI$4, 0)+
IF('U15'!$A$4="1ª", 'U15'!AI22*'U15'!AI$4, 0)
)
      /$CB$12
   )
   /BV$13,
"")</f>
        <v/>
      </c>
      <c r="BY36" s="122"/>
      <c r="BZ36" s="105" t="str">
        <f>IF(BZ$13&gt;0,
(
(
IF('U1'!$A$4="1ª", 'U1'!AK22*'U1'!AK$4, 0)+
IF('U2'!$A$4="1ª", 'U2'!AK22*'U2'!AK$4, 0)+
IF('U3'!$A$4="1ª", 'U3'!AK22*'U3'!AK$4, 0)+
IF('U4'!$A$4="1ª", 'U4'!AK22*'U4'!AK$4, 0)+
IF('U5'!$A$4="1ª", 'U5'!AK22*'U5'!AK$4, 0)+
IF('U6'!$A$4="1ª", 'U6'!AK22*'U6'!AK$4, 0)+
IF('U7'!$A$4="1ª", 'U7'!AK22*'U7'!AK$4, 0)+
IF('U8'!$A$4="1ª", 'U8'!AK22*'U8'!AK$4, 0)+
IF('U9'!$A$4="1ª", 'U9'!AK22*'U9'!AK$4, 0)+
IF('U10'!$A$4="1ª", 'U10'!AK22*'U10'!AK$4, 0)+
IF('U11'!$A$4="1ª", 'U11'!AK22*'U11'!AK$4, 0)+
IF('U12'!$A$4="1ª", 'U12'!AK22*'U12'!AK$4, 0)+
IF('U13'!$A$4="1ª", 'U13'!AK22*'U13'!AK$4, 0)+
IF('U14'!$A$4="1ª", 'U14'!AK22*'U14'!AK$4, 0)+
IF('U15'!$A$4="1ª", 'U15'!AK22*'U15'!AK$4, 0)
)
      /$CB$12
   )
   /BZ$13,
"")</f>
        <v/>
      </c>
      <c r="CA36" s="122"/>
      <c r="CB36" s="136">
        <f t="shared" ca="1" si="22"/>
        <v>0</v>
      </c>
      <c r="CC36">
        <f t="shared" ca="1" si="29"/>
        <v>0</v>
      </c>
    </row>
    <row r="37" spans="1:81" ht="18" x14ac:dyDescent="0.25">
      <c r="A37" s="65" t="str">
        <v>Torres Herrera, Patricia</v>
      </c>
      <c r="B37" s="121">
        <f t="shared" ca="1" si="23"/>
        <v>0</v>
      </c>
      <c r="C37" s="105">
        <f ca="1">IF(C$13&gt;0,
   (
      (
         IF('U1'!$A$4="1ª", 'U1'!B23*'U1'!B$4, 0) +
         IF('U2'!$A$4="1ª", 'U2'!B23*'U2'!B$4, 0) +
         IF('U3'!$A$4="1ª", 'U3'!B23*'U3'!B$4, 0) +
         IF('U4'!$A$4="1ª", 'U4'!B23*'U4'!B$4, 0) +
         IF('U5'!$A$4="1ª", 'U5'!B23*'U5'!B$4, 0) +
         IF('U6'!$A$4="1ª", 'U6'!B23*'U6'!B$4, 0) +
         IF('U7'!$A$4="1ª", 'U7'!B23*'U7'!B$4, 0) +
         IF('U8'!$A$4="1ª", 'U8'!B23*'U8'!B$4, 0) +
         IF('U9'!$A$4="1ª", 'U9'!B23*'U9'!B$4, 0) +
         IF('U10'!$A$4="1ª", 'U10'!B23*'U10'!B$4, 0) +
         IF('U11'!$A$4="1ª", 'U11'!B23*'U11'!B$4, 0) +
         IF('U12'!$A$4="1ª", 'U12'!B23*'U12'!B$4, 0) +
         IF('U13'!$A$4="1ª", 'U13'!B23*'U13'!B$4, 0) +
         IF('U14'!$A$4="1ª", 'U14'!B23*'U14'!B$4, 0) +
         IF('U15'!$A$4="1ª", 'U15'!B23*'U15'!B$4, 0)
      )
      /$CB$12
   )
   /C$13,
"")</f>
        <v>0</v>
      </c>
      <c r="D37" s="122"/>
      <c r="E37" s="105">
        <f ca="1">IF(E$13&gt;0,
   (
      (
         IF('U1'!$A$4="1ª", 'U1'!C23*'U1'!C$4, 0) +
         IF('U2'!$A$4="1ª", 'U2'!C23*'U2'!C$4, 0) +
         IF('U3'!$A$4="1ª", 'U3'!C23*'U3'!C$4, 0) +
         IF('U4'!$A$4="1ª", 'U4'!C23*'U4'!C$4, 0) +
         IF('U5'!$A$4="1ª", 'U5'!C23*'U5'!C$4, 0) +
         IF('U6'!$A$4="1ª", 'U6'!C23*'U6'!C$4, 0) +
         IF('U7'!$A$4="1ª", 'U7'!C23*'U7'!C$4, 0) +
         IF('U8'!$A$4="1ª", 'U8'!C23*'U8'!C$4, 0) +
         IF('U9'!$A$4="1ª", 'U9'!C23*'U9'!C$4, 0) +
         IF('U10'!$A$4="1ª", 'U10'!C23*'U10'!C$4, 0) +
         IF('U11'!$A$4="1ª", 'U11'!C23*'U11'!C$4, 0) +
         IF('U12'!$A$4="1ª", 'U12'!C23*'U12'!C$4, 0) +
         IF('U13'!$A$4="1ª", 'U13'!C23*'U13'!C$4, 0) +
         IF('U14'!$A$4="1ª", 'U14'!C23*'U14'!C$4, 0) +
         IF('U15'!$A$4="1ª", 'U15'!C23*'U15'!C$4, 0)
      )
      /$CB$12
   )
   /E$13,
"")</f>
        <v>0</v>
      </c>
      <c r="F37" s="122"/>
      <c r="G37" s="105">
        <f ca="1">IF(G$13&gt;0,
   (
      (
         IF('U1'!$A$4="1ª", 'U1'!D23*'U1'!D$4, 0) +
         IF('U2'!$A$4="1ª", 'U2'!D23*'U2'!D$4, 0) +
         IF('U3'!$A$4="1ª", 'U3'!D23*'U3'!D$4, 0) +
         IF('U4'!$A$4="1ª", 'U4'!D23*'U4'!D$4, 0) +
         IF('U5'!$A$4="1ª", 'U5'!D23*'U5'!D$4, 0) +
         IF('U6'!$A$4="1ª", 'U6'!D23*'U6'!D$4, 0) +
         IF('U7'!$A$4="1ª", 'U7'!D23*'U7'!D$4, 0) +
         IF('U8'!$A$4="1ª", 'U8'!D23*'U8'!D$4, 0) +
         IF('U9'!$A$4="1ª", 'U9'!D23*'U9'!D$4, 0) +
         IF('U10'!$A$4="1ª", 'U10'!D23*'U10'!D$4, 0) +
         IF('U11'!$A$4="1ª", 'U11'!D23*'U11'!D$4, 0) +
         IF('U12'!$A$4="1ª", 'U12'!D23*'U12'!D$4, 0) +
         IF('U13'!$A$4="1ª", 'U13'!D23*'U13'!D$4, 0) +
         IF('U14'!$A$4="1ª", 'U14'!D23*'U14'!D$4, 0) +
         IF('U15'!$A$4="1ª", 'U15'!D23*'U15'!D$4, 0)
      )
      /$CB$12
   )
   /G$13,
"")</f>
        <v>0</v>
      </c>
      <c r="H37" s="122"/>
      <c r="I37" s="105">
        <f ca="1">IF(I$13&gt;0,
   (
      (
         IF('U1'!$A$4="1ª", 'U1'!E23*'U1'!E$4, 0) +
         IF('U2'!$A$4="1ª", 'U2'!E23*'U2'!E$4, 0) +
         IF('U3'!$A$4="1ª", 'U3'!E23*'U3'!E$4, 0) +
         IF('U4'!$A$4="1ª", 'U4'!E23*'U4'!E$4, 0) +
         IF('U5'!$A$4="1ª", 'U5'!E23*'U5'!E$4, 0) +
         IF('U6'!$A$4="1ª", 'U6'!E23*'U6'!E$4, 0) +
         IF('U7'!$A$4="1ª", 'U7'!E23*'U7'!E$4, 0) +
         IF('U8'!$A$4="1ª", 'U8'!E23*'U8'!E$4, 0) +
         IF('U9'!$A$4="1ª", 'U9'!E23*'U9'!E$4, 0) +
         IF('U10'!$A$4="1ª", 'U10'!E23*'U10'!E$4, 0) +
         IF('U11'!$A$4="1ª", 'U11'!E23*'U11'!E$4, 0) +
         IF('U12'!$A$4="1ª", 'U12'!E23*'U12'!E$4, 0) +
         IF('U13'!$A$4="1ª", 'U13'!E23*'U13'!E$4, 0) +
         IF('U14'!$A$4="1ª", 'U14'!E23*'U14'!E$4, 0) +
         IF('U15'!$A$4="1ª", 'U15'!E23*'U15'!E$4, 0)
      )
      /$CB$12
   )
   /I$13,
"")</f>
        <v>0</v>
      </c>
      <c r="J37" s="122"/>
      <c r="K37" s="105">
        <f ca="1">IF(K$13&gt;0,
   (
      (
         IF('U1'!$A$4="1ª", 'U1'!F23*'U1'!F$4, 0) +
         IF('U2'!$A$4="1ª", 'U2'!F23*'U2'!F$4, 0) +
         IF('U3'!$A$4="1ª", 'U3'!F23*'U3'!F$4, 0) +
         IF('U4'!$A$4="1ª", 'U4'!F23*'U4'!F$4, 0) +
         IF('U5'!$A$4="1ª", 'U5'!F23*'U5'!F$4, 0) +
         IF('U6'!$A$4="1ª", 'U6'!F23*'U6'!F$4, 0) +
         IF('U7'!$A$4="1ª", 'U7'!F23*'U7'!F$4, 0) +
         IF('U8'!$A$4="1ª", 'U8'!F23*'U8'!F$4, 0) +
         IF('U9'!$A$4="1ª", 'U9'!F23*'U9'!F$4, 0) +
         IF('U10'!$A$4="1ª", 'U10'!F23*'U10'!F$4, 0) +
         IF('U11'!$A$4="1ª", 'U11'!F23*'U11'!F$4, 0) +
         IF('U12'!$A$4="1ª", 'U12'!F23*'U12'!F$4, 0) +
         IF('U13'!$A$4="1ª", 'U13'!F23*'U13'!F$4, 0) +
         IF('U14'!$A$4="1ª", 'U14'!F23*'U14'!F$4, 0) +
         IF('U15'!$A$4="1ª", 'U15'!F23*'U15'!F$4, 0)
      )
      /$CB$12
   )
   /K$13,
"")</f>
        <v>0</v>
      </c>
      <c r="L37" s="122"/>
      <c r="M37" s="105" t="str">
        <f>IF(M$13&gt;0,
   (
      (
         IF('U1'!$A$4="1ª", 'U1'!G23*'U1'!G$4, 0) +
         IF('U2'!$A$4="1ª", 'U2'!G23*'U2'!G$4, 0) +
         IF('U3'!$A$4="1ª", 'U3'!G23*'U3'!G$4, 0) +
         IF('U4'!$A$4="1ª", 'U4'!G23*'U4'!G$4, 0) +
         IF('U5'!$A$4="1ª", 'U5'!G23*'U5'!G$4, 0) +
         IF('U6'!$A$4="1ª", 'U6'!G23*'U6'!G$4, 0) +
         IF('U7'!$A$4="1ª", 'U7'!G23*'U7'!G$4, 0) +
         IF('U8'!$A$4="1ª", 'U8'!G23*'U8'!G$4, 0) +
         IF('U9'!$A$4="1ª", 'U9'!G23*'U9'!G$4, 0) +
         IF('U10'!$A$4="1ª", 'U10'!G23*'U10'!G$4, 0) +
         IF('U11'!$A$4="1ª", 'U11'!G23*'U11'!G$4, 0) +
         IF('U12'!$A$4="1ª", 'U12'!G23*'U12'!G$4, 0) +
         IF('U13'!$A$4="1ª", 'U13'!G23*'U13'!G$4, 0) +
         IF('U14'!$A$4="1ª", 'U14'!G23*'U14'!G$4, 0) +
         IF('U15'!$A$4="1ª", 'U15'!G23*'U15'!G$4, 0)
      )
      /$CB$12
   )
   /M$13,
"")</f>
        <v/>
      </c>
      <c r="N37" s="122"/>
      <c r="O37" s="121">
        <f t="shared" ca="1" si="24"/>
        <v>0</v>
      </c>
      <c r="P37" s="105">
        <f ca="1">IF(P$13&gt;0,
   (
      (
         IF('U1'!$A$4="1ª", 'U1'!H23*'U1'!H$4, 0) +
         IF('U2'!$A$4="1ª", 'U2'!H23*'U2'!H$4, 0) +
         IF('U3'!$A$4="1ª", 'U3'!H23*'U3'!H$4, 0) +
         IF('U4'!$A$4="1ª", 'U4'!H23*'U4'!H$4, 0) +
         IF('U5'!$A$4="1ª", 'U5'!H23*'U5'!H$4, 0) +
         IF('U6'!$A$4="1ª", 'U6'!H23*'U6'!H$4, 0) +
         IF('U7'!$A$4="1ª", 'U7'!H23*'U7'!H$4, 0) +
         IF('U8'!$A$4="1ª", 'U8'!H23*'U8'!H$4, 0) +
         IF('U9'!$A$4="1ª", 'U9'!H23*'U9'!H$4, 0) +
         IF('U10'!$A$4="1ª", 'U10'!H23*'U10'!H$4, 0) +
         IF('U11'!$A$4="1ª", 'U11'!H23*'U11'!H$4, 0) +
         IF('U12'!$A$4="1ª", 'U12'!H23*'U12'!H$4, 0) +
         IF('U13'!$A$4="1ª", 'U13'!H23*'U13'!H$4, 0) +
         IF('U14'!$A$4="1ª", 'U14'!H23*'U14'!H$4, 0) +
         IF('U15'!$A$4="1ª", 'U15'!H23*'U15'!H$4, 0)
      )
      /$CB$12
   )
   /P$13,
"")</f>
        <v>0</v>
      </c>
      <c r="Q37" s="122"/>
      <c r="R37" s="105">
        <f ca="1">IF(R$13&gt;0,
   (
      (
         IF('U1'!$A$4="1ª", 'U1'!I23*'U1'!I$4, 0) +
         IF('U2'!$A$4="1ª", 'U2'!I23*'U2'!I$4, 0) +
         IF('U3'!$A$4="1ª", 'U3'!I23*'U3'!I$4, 0) +
         IF('U4'!$A$4="1ª", 'U4'!I23*'U4'!I$4, 0) +
         IF('U5'!$A$4="1ª", 'U5'!I23*'U5'!I$4, 0) +
         IF('U6'!$A$4="1ª", 'U6'!I23*'U6'!I$4, 0) +
         IF('U7'!$A$4="1ª", 'U7'!I23*'U7'!I$4, 0) +
         IF('U8'!$A$4="1ª", 'U8'!I23*'U8'!I$4, 0) +
         IF('U9'!$A$4="1ª", 'U9'!I23*'U9'!I$4, 0) +
         IF('U10'!$A$4="1ª", 'U10'!I23*'U10'!I$4, 0) +
         IF('U11'!$A$4="1ª", 'U11'!I23*'U11'!I$4, 0) +
         IF('U12'!$A$4="1ª", 'U12'!I23*'U12'!I$4, 0) +
         IF('U13'!$A$4="1ª", 'U13'!I23*'U13'!I$4, 0) +
         IF('U14'!$A$4="1ª", 'U14'!I23*'U14'!I$4, 0) +
         IF('U15'!$A$4="1ª", 'U15'!I23*'U15'!I$4, 0)
      )
      /$CB$12
   )
   /R$13,
"")</f>
        <v>0</v>
      </c>
      <c r="S37" s="122"/>
      <c r="T37" s="105">
        <f ca="1">IF(T$13&gt;0,
(
(
IF('U1'!$A$4="1ª", 'U1'!J23*'U1'!J$4, 0) +
IF('U2'!$A$4="1ª", 'U2'!J23*'U2'!J$4, 0) +
IF('U3'!$A$4="1ª", 'U3'!J23*'U3'!J$4, 0) +
IF('U4'!$A$4="1ª", 'U4'!J23*'U4'!J$4, 0) +
IF('U5'!$A$4="1ª", 'U5'!J23*'U5'!J$4, 0) +
IF('U6'!$A$4="1ª", 'U6'!J23*'U6'!J$4, 0) +
IF('U7'!$A$4="1ª", 'U7'!J23*'U7'!J$4, 0) +
IF('U8'!$A$4="1ª", 'U8'!J23*'U8'!J$4, 0) +
IF('U9'!$A$4="1ª", 'U9'!J23*'U9'!J$4, 0) +
IF('U10'!$A$4="1ª", 'U10'!J23*'U10'!J$4, 0) +
IF('U11'!$A$4="1ª", 'U11'!J23*'U11'!J$4, 0) +
IF('U12'!$A$4="1ª", 'U12'!J23*'U12'!J$4, 0) +
IF('U13'!$A$4="1ª", 'U13'!J23*'U13'!J$4, 0) +
IF('U14'!$A$4="1ª", 'U14'!J23*'U14'!J$4, 0) +
IF('U15'!$A$4="1ª", 'U15'!J23*'U15'!J$4, 0)
)
      /$CB$12
   )
   /T$13,
"")</f>
        <v>0</v>
      </c>
      <c r="U37" s="122"/>
      <c r="V37" s="105">
        <f ca="1">IF(V$13&gt;0,
(
(
IF('U1'!$A$4="1ª", 'U1'!K23*'U1'!K$4, 0) +
IF('U2'!$A$4="1ª", 'U2'!K23*'U2'!K$4, 0) +
IF('U3'!$A$4="1ª", 'U3'!K23*'U3'!K$4, 0) +
IF('U4'!$A$4="1ª", 'U4'!K23*'U4'!K$4, 0) +
IF('U5'!$A$4="1ª", 'U5'!K23*'U5'!K$4, 0) +
IF('U6'!$A$4="1ª", 'U6'!K23*'U6'!K$4, 0) +
IF('U7'!$A$4="1ª", 'U7'!K23*'U7'!K$4, 0) +
IF('U8'!$A$4="1ª", 'U8'!K23*'U8'!K$4, 0) +
IF('U9'!$A$4="1ª", 'U9'!K23*'U9'!K$4, 0) +
IF('U10'!$A$4="1ª", 'U10'!K23*'U10'!K$4, 0) +
IF('U11'!$A$4="1ª", 'U11'!K23*'U11'!K$4, 0) +
IF('U12'!$A$4="1ª", 'U12'!K23*'U12'!K$4, 0) +
IF('U13'!$A$4="1ª", 'U13'!K23*'U13'!K$4, 0) +
IF('U14'!$A$4="1ª", 'U14'!K23*'U14'!K$4, 0) +
IF('U15'!$A$4="1ª", 'U15'!K23*'U15'!K$4, 0)
)
      /$CB$12
   )
   /V$13,
"")</f>
        <v>0</v>
      </c>
      <c r="W37" s="122"/>
      <c r="X37" s="105" t="str">
        <f>IF(X$13&gt;0,
(
(
IF('U1'!$A$4="1ª", 'U1'!L23*'U1'!L$4, 0) +
IF('U2'!$A$4="1ª", 'U2'!L23*'U2'!L$4, 0) +
IF('U3'!$A$4="1ª", 'U3'!L23*'U3'!L$4, 0) +
IF('U4'!$A$4="1ª", 'U4'!L23*'U4'!L$4, 0) +
IF('U5'!$A$4="1ª", 'U5'!L23*'U5'!L$4, 0) +
IF('U6'!$A$4="1ª", 'U6'!L23*'U6'!L$4, 0) +
IF('U7'!$A$4="1ª", 'U7'!L23*'U7'!L$4, 0) +
IF('U8'!$A$4="1ª", 'U8'!L23*'U8'!L$4, 0) +
IF('U9'!$A$4="1ª", 'U9'!L23*'U9'!L$4, 0) +
IF('U10'!$A$4="1ª", 'U10'!L23*'U10'!L$4, 0) +
IF('U11'!$A$4="1ª", 'U11'!L23*'U11'!L$4, 0) +
IF('U12'!$A$4="1ª", 'U12'!L23*'U12'!L$4, 0) +
IF('U13'!$A$4="1ª", 'U13'!L23*'U13'!L$4, 0) +
IF('U14'!$A$4="1ª", 'U14'!L23*'U14'!L$4, 0) +
IF('U15'!$A$4="1ª", 'U15'!L23*'U15'!L$4, 0)
)
      /$CB$12
   )
   /X$13,
"")</f>
        <v/>
      </c>
      <c r="Y37" s="122"/>
      <c r="Z37" s="105" t="str">
        <f>IF(Z$13&gt;0,
(
(
IF('U1'!$A$4="1ª", 'U1'!M23*'U1'!M$4, 0) +
IF('U2'!$A$4="1ª", 'U2'!M23*'U2'!M$4, 0) +
IF('U3'!$A$4="1ª", 'U3'!M23*'U3'!M$4, 0) +
IF('U4'!$A$4="1ª", 'U4'!M23*'U4'!M$4, 0) +
IF('U5'!$A$4="1ª", 'U5'!M23*'U5'!M$4, 0) +
IF('U6'!$A$4="1ª", 'U6'!M23*'U6'!M$4, 0) +
IF('U7'!$A$4="1ª", 'U7'!M23*'U7'!M$4, 0) +
IF('U8'!$A$4="1ª", 'U8'!M23*'U8'!M$4, 0) +
IF('U9'!$A$4="1ª", 'U9'!M23*'U9'!M$4, 0) +
IF('U10'!$A$4="1ª", 'U10'!M23*'U10'!M$4, 0) +
IF('U11'!$A$4="1ª", 'U11'!M23*'U11'!M$4, 0) +
IF('U12'!$A$4="1ª", 'U12'!M23*'U12'!M$4, 0) +
IF('U13'!$A$4="1ª", 'U13'!M23*'U13'!M$4, 0) +
IF('U14'!$A$4="1ª", 'U14'!M23*'U14'!M$4, 0) +
IF('U15'!$A$4="1ª", 'U15'!M23*'U15'!M$4, 0)
)
      /$CB$12
   )
   /Z$13,
"")</f>
        <v/>
      </c>
      <c r="AA37" s="122"/>
      <c r="AB37" s="121">
        <f t="shared" ca="1" si="25"/>
        <v>0</v>
      </c>
      <c r="AC37" s="105" t="str">
        <f>IF(AC$13&gt;0,
(
(
IF('U1'!$A$4="1ª", 'U1'!N23*'U1'!N$4, 0) +
IF('U2'!$A$4="1ª", 'U2'!N23*'U2'!N$4, 0) +
IF('U3'!$A$4="1ª", 'U3'!N23*'U3'!N$4, 0) +
IF('U4'!$A$4="1ª", 'U4'!N23*'U4'!N$4, 0) +
IF('U5'!$A$4="1ª", 'U5'!N23*'U5'!N$4, 0) +
IF('U6'!$A$4="1ª", 'U6'!N23*'U6'!N$4, 0) +
IF('U7'!$A$4="1ª", 'U7'!N23*'U7'!N$4, 0) +
IF('U8'!$A$4="1ª", 'U8'!N23*'U8'!N$4, 0) +
IF('U9'!$A$4="1ª", 'U9'!N23*'U9'!N$4, 0) +
IF('U10'!$A$4="1ª", 'U10'!N23*'U10'!N$4, 0) +
IF('U11'!$A$4="1ª", 'U11'!N23*'U11'!N$4, 0) +
IF('U12'!$A$4="1ª", 'U12'!N23*'U12'!N$4, 0) +
IF('U13'!$A$4="1ª", 'U13'!N23*'U13'!N$4, 0) +
IF('U14'!$A$4="1ª", 'U14'!N23*'U14'!N$4, 0) +
IF('U15'!$A$4="1ª", 'U15'!N23*'U15'!N$4, 0)
)
      /$CB$12
   )
   /AC$13,
"")</f>
        <v/>
      </c>
      <c r="AD37" s="122"/>
      <c r="AE37" s="105" t="str">
        <f>IF(AE$13&gt;0,
(
(
IF('U1'!$A$4="1ª", 'U1'!O23*'U1'!O$4, 0)+
IF('U2'!$A$4="1ª", 'U2'!O23*'U2'!O$4, 0)+
IF('U3'!$A$4="1ª", 'U3'!O23*'U3'!O$4, 0)+
IF('U4'!$A$4="1ª", 'U4'!O23*'U4'!O$4, 0)+
IF('U5'!$A$4="1ª", 'U5'!O23*'U5'!O$4, 0)+
IF('U6'!$A$4="1ª", 'U6'!O23*'U6'!O$4, 0)+
IF('U7'!$A$4="1ª", 'U7'!O23*'U7'!O$4, 0)+
IF('U8'!$A$4="1ª", 'U8'!O23*'U8'!O$4, 0)+
IF('U9'!$A$4="1ª", 'U9'!O23*'U9'!O$4, 0)+
IF('U10'!$A$4="1ª", 'U10'!O23*'U10'!O$4, 0)+
IF('U11'!$A$4="1ª", 'U11'!O23*'U11'!O$4, 0)+
IF('U12'!$A$4="1ª", 'U12'!O23*'U12'!O$4, 0)+
IF('U13'!$A$4="1ª", 'U13'!O23*'U13'!O$4, 0)+
IF('U14'!$A$4="1ª", 'U14'!O23*'U14'!O$4, 0)+
IF('U15'!$A$4="1ª", 'U15'!O23*'U15'!O$4, 0)
)
      /$CB$12
   )
   /AE$13,
"")</f>
        <v/>
      </c>
      <c r="AF37" s="122"/>
      <c r="AG37" s="105" t="str">
        <f>IF(AG$13&gt;0,
(
(
IF('U1'!$A$4="1ª", 'U1'!P23*'U1'!P$4, 0)+
IF('U2'!$A$4="1ª", 'U2'!P23*'U2'!P$4, 0)+
IF('U3'!$A$4="1ª", 'U3'!P23*'U3'!P$4, 0)+
IF('U4'!$A$4="1ª", 'U4'!P23*'U4'!P$4, 0)+
IF('U5'!$A$4="1ª", 'U5'!P23*'U5'!P$4, 0)+
IF('U6'!$A$4="1ª", 'U6'!P23*'U6'!P$4, 0)+
IF('U7'!$A$4="1ª", 'U7'!P23*'U7'!P$4, 0)+
IF('U8'!$A$4="1ª", 'U8'!P23*'U8'!P$4, 0)+
IF('U9'!$A$4="1ª", 'U9'!P23*'U9'!P$4, 0)+
IF('U10'!$A$4="1ª", 'U10'!P23*'U10'!P$4, 0)+
IF('U11'!$A$4="1ª", 'U11'!P23*'U11'!P$4, 0)+
IF('U12'!$A$4="1ª", 'U12'!P23*'U12'!P$4, 0)+
IF('U13'!$A$4="1ª", 'U13'!P23*'U13'!P$4, 0)+
IF('U14'!$A$4="1ª", 'U14'!P23*'U14'!P$4, 0)+
IF('U15'!$A$4="1ª", 'U15'!P23*'U15'!P$4, 0)
)
      /$CB$12
   )
   /AG$13,
"")</f>
        <v/>
      </c>
      <c r="AH37" s="122"/>
      <c r="AI37" s="105">
        <f ca="1">IF(AI$13&gt;0,
(
(
IF('U1'!$A$4="1ª", 'U1'!Q23*'U1'!Q$4, 0)+
IF('U2'!$A$4="1ª", 'U2'!Q23*'U2'!Q$4, 0)+
IF('U3'!$A$4="1ª", 'U3'!Q23*'U3'!Q$4, 0)+
IF('U4'!$A$4="1ª", 'U4'!Q23*'U4'!Q$4, 0)+
IF('U5'!$A$4="1ª", 'U5'!Q23*'U5'!Q$4, 0)+
IF('U6'!$A$4="1ª", 'U6'!Q23*'U6'!Q$4, 0)+
IF('U7'!$A$4="1ª", 'U7'!Q23*'U7'!Q$4, 0)+
IF('U8'!$A$4="1ª", 'U8'!Q23*'U8'!Q$4, 0)+
IF('U9'!$A$4="1ª", 'U9'!Q23*'U9'!Q$4, 0)+
IF('U10'!$A$4="1ª", 'U10'!Q23*'U10'!Q$4, 0)+
IF('U11'!$A$4="1ª", 'U11'!Q23*'U11'!Q$4, 0)+
IF('U12'!$A$4="1ª", 'U12'!Q23*'U12'!Q$4, 0)+
IF('U13'!$A$4="1ª", 'U13'!Q23*'U13'!Q$4, 0)+
IF('U14'!$A$4="1ª", 'U14'!Q23*'U14'!Q$4, 0)+
IF('U15'!$A$4="1ª", 'U15'!Q23*'U15'!Q$4, 0)
)
      /$CB$12
   )
   /AI$13,
"")</f>
        <v>0</v>
      </c>
      <c r="AJ37" s="122"/>
      <c r="AK37" s="105">
        <f ca="1">IF(AK$13&gt;0,
(
(
IF('U1'!$A$4="1ª", 'U1'!R23*'U1'!R$4, 0)+
IF('U2'!$A$4="1ª", 'U2'!R23*'U2'!R$4, 0)+
IF('U3'!$A$4="1ª", 'U3'!R23*'U3'!R$4, 0)+
IF('U4'!$A$4="1ª", 'U4'!R23*'U4'!R$4, 0)+
IF('U5'!$A$4="1ª", 'U5'!R23*'U5'!R$4, 0)+
IF('U6'!$A$4="1ª", 'U6'!R23*'U6'!R$4, 0)+
IF('U7'!$A$4="1ª", 'U7'!R23*'U7'!R$4, 0)+
IF('U8'!$A$4="1ª", 'U8'!R23*'U8'!R$4, 0)+
IF('U9'!$A$4="1ª", 'U9'!R23*'U9'!R$4, 0)+
IF('U10'!$A$4="1ª", 'U10'!R23*'U10'!R$4, 0)+
IF('U11'!$A$4="1ª", 'U11'!R23*'U11'!R$4, 0)+
IF('U12'!$A$4="1ª", 'U12'!R23*'U12'!R$4, 0)+
IF('U13'!$A$4="1ª", 'U13'!R23*'U13'!R$4, 0)+
IF('U14'!$A$4="1ª", 'U14'!R23*'U14'!R$4, 0)+
IF('U15'!$A$4="1ª", 'U15'!R23*'U15'!R$4, 0)
)
      /$CB$12
   )
   /AK$13,
"")</f>
        <v>0</v>
      </c>
      <c r="AL37" s="122"/>
      <c r="AM37" s="105" t="str">
        <f>IF(AM$13&gt;0,
(
(
IF('U1'!$A$4="1ª", 'U1'!S23*'U1'!S$4, 0)+
IF('U2'!$A$4="1ª", 'U2'!S23*'U2'!S$4, 0)+
IF('U3'!$A$4="1ª", 'U3'!S23*'U3'!S$4, 0)+
IF('U4'!$A$4="1ª", 'U4'!S23*'U4'!S$4, 0)+
IF('U5'!$A$4="1ª", 'U5'!S23*'U5'!S$4, 0)+
IF('U6'!$A$4="1ª", 'U6'!S23*'U6'!S$4, 0)+
IF('U7'!$A$4="1ª", 'U7'!S23*'U7'!S$4, 0)+
IF('U8'!$A$4="1ª", 'U8'!S23*'U8'!S$4, 0)+
IF('U9'!$A$4="1ª", 'U9'!S23*'U9'!S$4, 0)+
IF('U10'!$A$4="1ª", 'U10'!S23*'U10'!S$4, 0)+
IF('U11'!$A$4="1ª", 'U11'!S23*'U11'!S$4, 0)+
IF('U12'!$A$4="1ª", 'U12'!S23*'U12'!S$4, 0)+
IF('U13'!$A$4="1ª", 'U13'!S23*'U13'!S$4, 0)+
IF('U14'!$A$4="1ª", 'U14'!S23*'U14'!S$4, 0)+
IF('U15'!$A$4="1ª", 'U15'!S23*'U15'!S$4, 0)
)
      /$CB$12
   )
   /AM$13,
"")</f>
        <v/>
      </c>
      <c r="AN37" s="122"/>
      <c r="AO37" s="121">
        <f t="shared" ca="1" si="26"/>
        <v>0</v>
      </c>
      <c r="AP37" s="105">
        <f ca="1">IF(AP$13&gt;0,
   (
      (
         IF('U1'!$A$4="1ª", 'U1'!T23*'U1'!T$4, 0) +
         IF('U2'!$A$4="1ª", 'U2'!T23*'U2'!T$4, 0) +
         IF('U3'!$A$4="1ª", 'U3'!T23*'U3'!T$4, 0) +
         IF('U4'!$A$4="1ª", 'U4'!T23*'U4'!T$4, 0) +
         IF('U5'!$A$4="1ª", 'U5'!T23*'U5'!T$4, 0) +
         IF('U6'!$A$4="1ª", 'U6'!T23*'U6'!T$4, 0) +
         IF('U7'!$A$4="1ª", 'U7'!T23*'U7'!T$4, 0) +
         IF('U8'!$A$4="1ª", 'U8'!T23*'U8'!T$4, 0) +
         IF('U9'!$A$4="1ª", 'U9'!T23*'U9'!T$4, 0) +
         IF('U10'!$A$4="1ª", 'U10'!T23*'U10'!T$4, 0) +
         IF('U11'!$A$4="1ª", 'U11'!T23*'U11'!T$4, 0) +
         IF('U12'!$A$4="1ª", 'U12'!T23*'U12'!T$4, 0) +
         IF('U13'!$A$4="1ª", 'U13'!T23*'U13'!T$4, 0) +
         IF('U14'!$A$4="1ª", 'U14'!T23*'U14'!T$4, 0) +
         IF('U15'!$A$4="1ª", 'U15'!T23*'U15'!T$4, 0)
      )
      /$CB$12
   ) / AP$13,
"")</f>
        <v>0</v>
      </c>
      <c r="AQ37" s="122"/>
      <c r="AR37" s="105">
        <f ca="1">IF(AR$13&gt;0,
(
(
IF('U1'!$A$4="1ª", 'U1'!U23*'U1'!U$4, 0)+
IF('U2'!$A$4="1ª", 'U2'!U23*'U2'!U$4, 0)+
IF('U3'!$A$4="1ª", 'U3'!U23*'U3'!U$4, 0)+
IF('U4'!$A$4="1ª", 'U4'!U23*'U4'!U$4, 0)+
IF('U5'!$A$4="1ª", 'U5'!U23*'U5'!U$4, 0)+
IF('U6'!$A$4="1ª", 'U6'!U23*'U6'!U$4, 0)+
IF('U7'!$A$4="1ª", 'U7'!U23*'U7'!U$4, 0)+
IF('U8'!$A$4="1ª", 'U8'!U23*'U8'!U$4, 0)+
IF('U9'!$A$4="1ª", 'U9'!U23*'U9'!U$4, 0)+
IF('U10'!$A$4="1ª", 'U10'!U23*'U10'!U$4, 0)+
IF('U11'!$A$4="1ª", 'U11'!U23*'U11'!U$4, 0)+
IF('U12'!$A$4="1ª", 'U12'!U23*'U12'!U$4, 0)+
IF('U13'!$A$4="1ª", 'U13'!U23*'U13'!U$4, 0)+
IF('U14'!$A$4="1ª", 'U14'!U23*'U14'!U$4, 0)+
IF('U15'!$A$4="1ª", 'U15'!U23*'U15'!U$4, 0)
)
      /$CB$12
   )
   /AR$13,
"")</f>
        <v>0</v>
      </c>
      <c r="AS37" s="122"/>
      <c r="AT37" s="105" t="str">
        <f>IF(AT$13&gt;0,
(
(
IF('U1'!$A$4="1ª", 'U1'!V23*'U1'!V$4, 0)+
IF('U2'!$A$4="1ª", 'U2'!V23*'U2'!V$4, 0)+
IF('U3'!$A$4="1ª", 'U3'!V23*'U3'!V$4, 0)+
IF('U4'!$A$4="1ª", 'U4'!V23*'U4'!V$4, 0)+
IF('U5'!$A$4="1ª", 'U5'!V23*'U5'!V$4, 0)+
IF('U6'!$A$4="1ª", 'U6'!V23*'U6'!V$4, 0)+
IF('U7'!$A$4="1ª", 'U7'!V23*'U7'!V$4, 0)+
IF('U8'!$A$4="1ª", 'U8'!V23*'U8'!V$4, 0)+
IF('U9'!$A$4="1ª", 'U9'!V23*'U9'!V$4, 0)+
IF('U10'!$A$4="1ª", 'U10'!V23*'U10'!V$4, 0)+
IF('U11'!$A$4="1ª", 'U11'!V23*'U11'!V$4, 0)+
IF('U12'!$A$4="1ª", 'U12'!V23*'U12'!V$4, 0)+
IF('U13'!$A$4="1ª", 'U13'!V23*'U13'!V$4, 0)+
IF('U14'!$A$4="1ª", 'U14'!V23*'U14'!V$4, 0)+
IF('U15'!$A$4="1ª", 'U15'!V23*'U15'!V$4, 0)
)
      /$CB$12
   )
   /AT$13,
"")</f>
        <v/>
      </c>
      <c r="AU37" s="122"/>
      <c r="AV37" s="105">
        <f ca="1">IF(AV$13&gt;0,
(
(
IF('U1'!$A$4="1ª", 'U1'!W23*'U1'!W$4, 0)+
IF('U2'!$A$4="1ª", 'U2'!W23*'U2'!W$4, 0)+
IF('U3'!$A$4="1ª", 'U3'!W23*'U3'!W$4, 0)+
IF('U4'!$A$4="1ª", 'U4'!W23*'U4'!W$4, 0)+
IF('U5'!$A$4="1ª", 'U5'!W23*'U5'!W$4, 0)+
IF('U6'!$A$4="1ª", 'U6'!W23*'U6'!W$4, 0)+
IF('U7'!$A$4="1ª", 'U7'!W23*'U7'!W$4, 0)+
IF('U8'!$A$4="1ª", 'U8'!W23*'U8'!W$4, 0)+
IF('U9'!$A$4="1ª", 'U9'!W23*'U9'!W$4, 0)+
IF('U10'!$A$4="1ª", 'U10'!W23*'U10'!W$4, 0)+
IF('U11'!$A$4="1ª", 'U11'!W23*'U11'!W$4, 0)+
IF('U12'!$A$4="1ª", 'U12'!W23*'U12'!W$4, 0)+
IF('U13'!$A$4="1ª", 'U13'!W23*'U13'!W$4, 0)+
IF('U14'!$A$4="1ª", 'U14'!W23*'U14'!W$4, 0)+
IF('U15'!$A$4="1ª", 'U15'!W23*'U15'!W$4, 0)
)
      /$CB$12
   )
   /AV$13,
"")</f>
        <v>0</v>
      </c>
      <c r="AW37" s="122"/>
      <c r="AX37" s="105" t="str">
        <f>IF(AX$13&gt;0,
(
(
IF('U1'!$A$4="1ª", 'U1'!X23*'U1'!X$4, 0)+
IF('U2'!$A$4="1ª", 'U2'!X23*'U2'!X$4, 0)+
IF('U3'!$A$4="1ª", 'U3'!X23*'U3'!X$4, 0)+
IF('U4'!$A$4="1ª", 'U4'!X23*'U4'!X$4, 0)+
IF('U5'!$A$4="1ª", 'U5'!X23*'U5'!X$4, 0)+
IF('U6'!$A$4="1ª", 'U6'!X23*'U6'!X$4, 0)+
IF('U7'!$A$4="1ª", 'U7'!X23*'U7'!X$4, 0)+
IF('U8'!$A$4="1ª", 'U8'!X23*'U8'!X$4, 0)+
IF('U9'!$A$4="1ª", 'U9'!X23*'U9'!X$4, 0)+
IF('U10'!$A$4="1ª", 'U10'!X23*'U10'!X$4, 0)+
IF('U11'!$A$4="1ª", 'U11'!X23*'U11'!X$4, 0)+
IF('U12'!$A$4="1ª", 'U12'!X23*'U12'!X$4, 0)+
IF('U13'!$A$4="1ª", 'U13'!X23*'U13'!X$4, 0)+
IF('U14'!$A$4="1ª", 'U14'!X23*'U14'!X$4, 0)+
IF('U15'!$A$4="1ª", 'U15'!X23*'U15'!X$4, 0)
)
      /$CB$12
   )
   /AX$13,
"")</f>
        <v/>
      </c>
      <c r="AY37" s="122"/>
      <c r="AZ37" s="105" t="str">
        <f>IF(AZ$13&gt;0,
(
(
IF('U1'!$A$4="1ª", 'U1'!Y23*'U1'!Y$4, 0)+
IF('U2'!$A$4="1ª", 'U2'!Y23*'U2'!Y$4, 0)+
IF('U3'!$A$4="1ª", 'U3'!Y23*'U3'!Y$4, 0)+
IF('U4'!$A$4="1ª", 'U4'!Y23*'U4'!Y$4, 0)+
IF('U5'!$A$4="1ª", 'U5'!Y23*'U5'!Y$4, 0)+
IF('U6'!$A$4="1ª", 'U6'!Y23*'U6'!Y$4, 0)+
IF('U7'!$A$4="1ª", 'U7'!Y23*'U7'!Y$4, 0)+
IF('U8'!$A$4="1ª", 'U8'!Y23*'U8'!Y$4, 0)+
IF('U9'!$A$4="1ª", 'U9'!Y23*'U9'!Y$4, 0)+
IF('U10'!$A$4="1ª", 'U10'!Y23*'U10'!Y$4, 0)+
IF('U11'!$A$4="1ª", 'U11'!Y23*'U11'!Y$4, 0)+
IF('U12'!$A$4="1ª", 'U12'!Y23*'U12'!Y$4, 0)+
IF('U13'!$A$4="1ª", 'U13'!Y23*'U13'!Y$4, 0)+
IF('U14'!$A$4="1ª", 'U14'!Y23*'U14'!Y$4, 0)+
IF('U15'!$A$4="1ª", 'U15'!Y23*'U15'!Y$4, 0)
)
      /$CB$12
   )
   /AZ$13,
"")</f>
        <v/>
      </c>
      <c r="BA37" s="122"/>
      <c r="BB37" s="121">
        <f t="shared" ca="1" si="27"/>
        <v>0</v>
      </c>
      <c r="BC37" s="105" t="str">
        <f>IF(BC$13&gt;0,
(
(
IF('U1'!$A$4="1ª", 'U1'!Z23*'U1'!Z$4, 0)+
IF('U2'!$A$4="1ª", 'U2'!Z23*'U2'!Z$4, 0)+
IF('U3'!$A$4="1ª", 'U3'!Z23*'U3'!Z$4, 0)+
IF('U4'!$A$4="1ª", 'U4'!Z23*'U4'!Z$4, 0)+
IF('U5'!$A$4="1ª", 'U5'!Z23*'U5'!Z$4, 0)+
IF('U6'!$A$4="1ª", 'U6'!Z23*'U6'!Z$4, 0)+
IF('U7'!$A$4="1ª", 'U7'!Z23*'U7'!Z$4, 0)+
IF('U8'!$A$4="1ª", 'U8'!Z23*'U8'!Z$4, 0)+
IF('U9'!$A$4="1ª", 'U9'!Z23*'U9'!Z$4, 0)+
IF('U10'!$A$4="1ª", 'U10'!Z23*'U10'!Z$4, 0)+
IF('U11'!$A$4="1ª", 'U11'!Z23*'U11'!Z$4, 0)+
IF('U12'!$A$4="1ª", 'U12'!Z23*'U12'!Z$4, 0)+
IF('U13'!$A$4="1ª", 'U13'!Z23*'U13'!Z$4, 0)+
IF('U14'!$A$4="1ª", 'U14'!Z23*'U14'!Z$4, 0)+
IF('U15'!$A$4="1ª", 'U15'!Z23*'U15'!Z$4, 0)
)
      /$CB$12
   )
   /BC$13,
"")</f>
        <v/>
      </c>
      <c r="BD37" s="122"/>
      <c r="BE37" s="105" t="str">
        <f>IF(BE$13&gt;0,
(
(
IF('U1'!$A$4="1ª", 'U1'!AA23*'U1'!AA$4, 0)+
IF('U2'!$A$4="1ª", 'U2'!AA23*'U2'!AA$4, 0)+
IF('U3'!$A$4="1ª", 'U3'!AA23*'U3'!AA$4, 0)+
IF('U4'!$A$4="1ª", 'U4'!AA23*'U4'!AA$4, 0)+
IF('U5'!$A$4="1ª", 'U5'!AA23*'U5'!AA$4, 0)+
IF('U6'!$A$4="1ª", 'U6'!AA23*'U6'!AA$4, 0)+
IF('U7'!$A$4="1ª", 'U7'!AA23*'U7'!AA$4, 0)+
IF('U8'!$A$4="1ª", 'U8'!AA23*'U8'!AA$4, 0)+
IF('U9'!$A$4="1ª", 'U9'!AA23*'U9'!AA$4, 0)+
IF('U10'!$A$4="1ª", 'U10'!AA23*'U10'!AA$4, 0)+
IF('U11'!$A$4="1ª", 'U11'!AA23*'U11'!AA$4, 0)+
IF('U12'!$A$4="1ª", 'U12'!AA23*'U12'!AA$4, 0)+
IF('U13'!$A$4="1ª", 'U13'!AA23*'U13'!AA$4, 0)+
IF('U14'!$A$4="1ª", 'U14'!AA23*'U14'!AA$4, 0)+
IF('U15'!$A$4="1ª", 'U15'!AA23*'U15'!AA$4, 0)
)
      /$CB$12
   )
   /BE$13,
"")</f>
        <v/>
      </c>
      <c r="BF37" s="122"/>
      <c r="BG37" s="105" t="str">
        <f>IF(BG$13&gt;0,
(
(
IF('U1'!$A$4="1ª", 'U1'!AB23*'U1'!AB$4, 0)+
IF('U2'!$A$4="1ª", 'U2'!AB23*'U2'!AB$4, 0)+
IF('U3'!$A$4="1ª", 'U3'!AB23*'U3'!AB$4, 0)+
IF('U4'!$A$4="1ª", 'U4'!AB23*'U4'!AB$4, 0)+
IF('U5'!$A$4="1ª", 'U5'!AB23*'U5'!AB$4, 0)+
IF('U6'!$A$4="1ª", 'U6'!AB23*'U6'!AB$4, 0)+
IF('U7'!$A$4="1ª", 'U7'!AB23*'U7'!AB$4, 0)+
IF('U8'!$A$4="1ª", 'U8'!AB23*'U8'!AB$4, 0)+
IF('U9'!$A$4="1ª", 'U9'!AB23*'U9'!AB$4, 0)+
IF('U10'!$A$4="1ª", 'U10'!AB23*'U10'!AB$4, 0)+
IF('U11'!$A$4="1ª", 'U11'!AB23*'U11'!AB$4, 0)+
IF('U12'!$A$4="1ª", 'U12'!AB23*'U12'!AB$4, 0)+
IF('U13'!$A$4="1ª", 'U13'!AB23*'U13'!AB$4, 0)+
IF('U14'!$A$4="1ª", 'U14'!AB23*'U14'!AB$4, 0)+
IF('U15'!$A$4="1ª", 'U15'!AB23*'U15'!AB$4, 0)
)
      /$CB$12
   )
   /BG$13,
"")</f>
        <v/>
      </c>
      <c r="BH37" s="122"/>
      <c r="BI37" s="105">
        <f ca="1">IF(BI$13&gt;0,
(
(
IF('U1'!$A$4="1ª", 'U1'!AC23*'U1'!AC$4, 0)+
IF('U2'!$A$4="1ª", 'U2'!AC23*'U2'!AC$4, 0)+
IF('U3'!$A$4="1ª", 'U3'!AC23*'U3'!AC$4, 0)+
IF('U4'!$A$4="1ª", 'U4'!AC23*'U4'!AC$4, 0)+
IF('U5'!$A$4="1ª", 'U5'!AC23*'U5'!AC$4, 0)+
IF('U6'!$A$4="1ª", 'U6'!AC23*'U6'!AC$4, 0)+
IF('U7'!$A$4="1ª", 'U7'!AC23*'U7'!AC$4, 0)+
IF('U8'!$A$4="1ª", 'U8'!AC23*'U8'!AC$4, 0)+
IF('U9'!$A$4="1ª", 'U9'!AC23*'U9'!AC$4, 0)+
IF('U10'!$A$4="1ª", 'U10'!AC23*'U10'!AC$4, 0)+
IF('U11'!$A$4="1ª", 'U11'!AC23*'U11'!AC$4, 0)+
IF('U12'!$A$4="1ª", 'U12'!AC23*'U12'!AC$4, 0)+
IF('U13'!$A$4="1ª", 'U13'!AC23*'U13'!AC$4, 0)+
IF('U14'!$A$4="1ª", 'U14'!AC23*'U14'!AC$4, 0)+
IF('U15'!$A$4="1ª", 'U15'!AC23*'U15'!AC$4, 0)
)
      /$CB$12
   )
   /BI$13,
"")</f>
        <v>0</v>
      </c>
      <c r="BJ37" s="122"/>
      <c r="BK37" s="105" t="str">
        <f>IF(BK$13&gt;0,
(
(
IF('U1'!$A$4="1ª", 'U1'!AD23*'U1'!AD$4, 0)+
IF('U2'!$A$4="1ª", 'U2'!AD23*'U2'!AD$4, 0)+
IF('U3'!$A$4="1ª", 'U3'!AD23*'U3'!AD$4, 0)+
IF('U4'!$A$4="1ª", 'U4'!AD23*'U4'!AD$4, 0)+
IF('U5'!$A$4="1ª", 'U5'!AD23*'U5'!AD$4, 0)+
IF('U6'!$A$4="1ª", 'U6'!AD23*'U6'!AD$4, 0)+
IF('U7'!$A$4="1ª", 'U7'!AD23*'U7'!AD$4, 0)+
IF('U8'!$A$4="1ª", 'U8'!AD23*'U8'!AD$4, 0)+
IF('U9'!$A$4="1ª", 'U9'!AD23*'U9'!AD$4, 0)+
IF('U10'!$A$4="1ª", 'U10'!AD23*'U10'!AD$4, 0)+
IF('U11'!$A$4="1ª", 'U11'!AD23*'U11'!AD$4, 0)+
IF('U12'!$A$4="1ª", 'U12'!AD23*'U12'!AD$4, 0)+
IF('U13'!$A$4="1ª", 'U13'!AD23*'U13'!AD$4, 0)+
IF('U14'!$A$4="1ª", 'U14'!AD23*'U14'!AD$4, 0)+
IF('U15'!$A$4="1ª", 'U15'!AD23*'U15'!AD$4, 0)
)
      /$CB$12
   )
   /BK$13,
"")</f>
        <v/>
      </c>
      <c r="BL37" s="122"/>
      <c r="BM37" s="105" t="str">
        <f>IF(BM$13&gt;0,
(
(
IF('U1'!$A$4="1ª", 'U1'!AE23*'U1'!AE$4, 0)+
IF('U2'!$A$4="1ª", 'U2'!AE23*'U2'!AE$4, 0)+
IF('U3'!$A$4="1ª", 'U3'!AE23*'U3'!AE$4, 0)+
IF('U4'!$A$4="1ª", 'U4'!AE23*'U4'!AE$4, 0)+
IF('U5'!$A$4="1ª", 'U5'!AE23*'U5'!AE$4, 0)+
IF('U6'!$A$4="1ª", 'U6'!AE23*'U6'!AE$4, 0)+
IF('U7'!$A$4="1ª", 'U7'!AE23*'U7'!AE$4, 0)+
IF('U8'!$A$4="1ª", 'U8'!AE23*'U8'!AE$4, 0)+
IF('U9'!$A$4="1ª", 'U9'!AE23*'U9'!AE$4, 0)+
IF('U10'!$A$4="1ª", 'U10'!AE23*'U10'!AE$4, 0)+
IF('U11'!$A$4="1ª", 'U11'!AE23*'U11'!AE$4, 0)+
IF('U12'!$A$4="1ª", 'U12'!AE23*'U12'!AE$4, 0)+
IF('U13'!$A$4="1ª", 'U13'!AE23*'U13'!AE$4, 0)+
IF('U14'!$A$4="1ª", 'U14'!AE23*'U14'!AE$4, 0)+
IF('U15'!$A$4="1ª", 'U15'!AE23*'U15'!AE$4, 0)
)
      /$CB$12
   )
   /BM$13,
"")</f>
        <v/>
      </c>
      <c r="BN37" s="122"/>
      <c r="BO37" s="121" t="str">
        <f t="shared" si="28"/>
        <v/>
      </c>
      <c r="BP37" s="105" t="str">
        <f>IF(BP$13&gt;0,
(
(
IF('U1'!$A$4="1ª", 'U1'!AF23*'U1'!AF$4, 0)+
IF('U2'!$A$4="1ª", 'U2'!AF23*'U2'!AF$4, 0)+
IF('U3'!$A$4="1ª", 'U3'!AF23*'U3'!AF$4, 0)+
IF('U4'!$A$4="1ª", 'U4'!AF23*'U4'!AF$4, 0)+
IF('U5'!$A$4="1ª", 'U5'!AF23*'U5'!AF$4, 0)+
IF('U6'!$A$4="1ª", 'U6'!AF23*'U6'!AF$4, 0)+
IF('U7'!$A$4="1ª", 'U7'!AF23*'U7'!AF$4, 0)+
IF('U8'!$A$4="1ª", 'U8'!AF23*'U8'!AF$4, 0)+
IF('U9'!$A$4="1ª", 'U9'!AF23*'U9'!AF$4, 0)+
IF('U10'!$A$4="1ª", 'U10'!AF23*'U10'!AF$4, 0)+
IF('U11'!$A$4="1ª", 'U11'!AF23*'U11'!AF$4, 0)+
IF('U12'!$A$4="1ª", 'U12'!AF23*'U12'!AF$4, 0)+
IF('U13'!$A$4="1ª", 'U13'!AF23*'U13'!AF$4, 0)+
IF('U14'!$A$4="1ª", 'U14'!AF23*'U14'!AF$4, 0)+
IF('U15'!$A$4="1ª", 'U15'!AF23*'U15'!AF$4, 0)
)
      /$CB$12
   )
   /BP$13,
"")</f>
        <v/>
      </c>
      <c r="BQ37" s="122"/>
      <c r="BR37" s="105" t="str">
        <f>IF(BR$13&gt;0,
(
(
IF('U1'!$A$4="1ª", 'U1'!AG23*'U1'!AG$4, 0)+
IF('U2'!$A$4="1ª", 'U2'!AG23*'U2'!AG$4, 0)+
IF('U3'!$A$4="1ª", 'U3'!AG23*'U3'!AG$4, 0)+
IF('U4'!$A$4="1ª", 'U4'!AG23*'U4'!AG$4, 0)+
IF('U5'!$A$4="1ª", 'U5'!AG23*'U5'!AG$4, 0)+
IF('U6'!$A$4="1ª", 'U6'!AG23*'U6'!AG$4, 0)+
IF('U7'!$A$4="1ª", 'U7'!AG23*'U7'!AG$4, 0)+
IF('U8'!$A$4="1ª", 'U8'!AG23*'U8'!AG$4, 0)+
IF('U9'!$A$4="1ª", 'U9'!AG23*'U9'!AG$4, 0)+
IF('U10'!$A$4="1ª", 'U10'!AG23*'U10'!AG$4, 0)+
IF('U11'!$A$4="1ª", 'U11'!AG23*'U11'!AG$4, 0)+
IF('U12'!$A$4="1ª", 'U12'!AG23*'U12'!AG$4, 0)+
IF('U13'!$A$4="1ª", 'U13'!AG23*'U13'!AG$4, 0)+
IF('U14'!$A$4="1ª", 'U14'!AG23*'U14'!AG$4, 0)+
IF('U15'!$A$4="1ª", 'U15'!AG23*'U15'!AG$4, 0)
)
      /$CB$12
   )
   /BR$13,
"")</f>
        <v/>
      </c>
      <c r="BS37" s="122"/>
      <c r="BT37" s="105" t="str">
        <f>IF(BT$13&gt;0,
(
(
IF('U1'!$A$4="1ª", 'U1'!AH23*'U1'!AH$4, 0)+
IF('U2'!$A$4="1ª", 'U2'!AH23*'U2'!AH$4, 0)+
IF('U3'!$A$4="1ª", 'U3'!AH23*'U3'!AH$4, 0)+
IF('U4'!$A$4="1ª", 'U4'!AH23*'U4'!AH$4, 0)+
IF('U5'!$A$4="1ª", 'U5'!AH23*'U5'!AH$4, 0)+
IF('U6'!$A$4="1ª", 'U6'!AH23*'U6'!AH$4, 0)+
IF('U7'!$A$4="1ª", 'U7'!AH23*'U7'!AH$4, 0)+
IF('U8'!$A$4="1ª", 'U8'!AH23*'U8'!AH$4, 0)+
IF('U9'!$A$4="1ª", 'U9'!AH23*'U9'!AH$4, 0)+
IF('U10'!$A$4="1ª", 'U10'!AH23*'U10'!AH$4, 0)+
IF('U11'!$A$4="1ª", 'U11'!AH23*'U11'!AH$4, 0)+
IF('U12'!$A$4="1ª", 'U12'!AH23*'U12'!AH$4, 0)+
IF('U13'!$A$4="1ª", 'U13'!AH23*'U13'!AH$4, 0)+
IF('U14'!$A$4="1ª", 'U14'!AH23*'U14'!AH$4, 0)+
IF('U15'!$A$4="1ª", 'U15'!AH23*'U15'!AH$4, 0)
)
      /$CB$12
   )
   /BT$13,
"")</f>
        <v/>
      </c>
      <c r="BU37" s="122"/>
      <c r="BV37" s="105" t="str">
        <f>IF(BT$13&gt;0,
(
(
IF('U1'!$A$4="1ª", 'U1'!AH23*'U1'!AH$4, 0)+
IF('U2'!$A$4="1ª", 'U2'!AH23*'U2'!AH$4, 0)+
IF('U3'!$A$4="1ª", 'U3'!AH23*'U3'!AH$4, 0)+
IF('U4'!$A$4="1ª", 'U4'!AH23*'U4'!AH$4, 0)+
IF('U5'!$A$4="1ª", 'U5'!AH23*'U5'!AH$4, 0)+
IF('U6'!$A$4="1ª", 'U6'!AH23*'U6'!AH$4, 0)+
IF('U7'!$A$4="1ª", 'U7'!AH23*'U7'!AH$4, 0)+
IF('U8'!$A$4="1ª", 'U8'!AH23*'U8'!AH$4, 0)+
IF('U9'!$A$4="1ª", 'U9'!AH23*'U9'!AH$4, 0)+
IF('U10'!$A$4="1ª", 'U10'!AH23*'U10'!AH$4, 0)+
IF('U11'!$A$4="1ª", 'U11'!AH23*'U11'!AH$4, 0)+
IF('U12'!$A$4="1ª", 'U12'!AH23*'U12'!AH$4, 0)+
IF('U13'!$A$4="1ª", 'U13'!AH23*'U13'!AH$4, 0)+
IF('U14'!$A$4="1ª", 'U14'!AH23*'U14'!AH$4, 0)+
IF('U15'!$A$4="1ª", 'U15'!AH23*'U15'!AH$4, 0)
)
      /$CB$12
   )
   /BT$13,
"")</f>
        <v/>
      </c>
      <c r="BW37" s="122"/>
      <c r="BX37" s="105" t="str">
        <f>IF(BV$13&gt;0,
(
(
IF('U1'!$A$4="1ª", 'U1'!AI23*'U1'!AI$4, 0)+
IF('U2'!$A$4="1ª", 'U2'!AI23*'U2'!AI$4, 0)+
IF('U3'!$A$4="1ª", 'U3'!AI23*'U3'!AI$4, 0)+
IF('U4'!$A$4="1ª", 'U4'!AI23*'U4'!AI$4, 0)+
IF('U5'!$A$4="1ª", 'U5'!AI23*'U5'!AI$4, 0)+
IF('U6'!$A$4="1ª", 'U6'!AI23*'U6'!AI$4, 0)+
IF('U7'!$A$4="1ª", 'U7'!AI23*'U7'!AI$4, 0)+
IF('U8'!$A$4="1ª", 'U8'!AI23*'U8'!AI$4, 0)+
IF('U9'!$A$4="1ª", 'U9'!AI23*'U9'!AI$4, 0)+
IF('U10'!$A$4="1ª", 'U10'!AI23*'U10'!AI$4, 0)+
IF('U11'!$A$4="1ª", 'U11'!AI23*'U11'!AI$4, 0)+
IF('U12'!$A$4="1ª", 'U12'!AI23*'U12'!AI$4, 0)+
IF('U13'!$A$4="1ª", 'U13'!AI23*'U13'!AI$4, 0)+
IF('U14'!$A$4="1ª", 'U14'!AI23*'U14'!AI$4, 0)+
IF('U15'!$A$4="1ª", 'U15'!AI23*'U15'!AI$4, 0)
)
      /$CB$12
   )
   /BV$13,
"")</f>
        <v/>
      </c>
      <c r="BY37" s="122"/>
      <c r="BZ37" s="105" t="str">
        <f>IF(BZ$13&gt;0,
(
(
IF('U1'!$A$4="1ª", 'U1'!AK23*'U1'!AK$4, 0)+
IF('U2'!$A$4="1ª", 'U2'!AK23*'U2'!AK$4, 0)+
IF('U3'!$A$4="1ª", 'U3'!AK23*'U3'!AK$4, 0)+
IF('U4'!$A$4="1ª", 'U4'!AK23*'U4'!AK$4, 0)+
IF('U5'!$A$4="1ª", 'U5'!AK23*'U5'!AK$4, 0)+
IF('U6'!$A$4="1ª", 'U6'!AK23*'U6'!AK$4, 0)+
IF('U7'!$A$4="1ª", 'U7'!AK23*'U7'!AK$4, 0)+
IF('U8'!$A$4="1ª", 'U8'!AK23*'U8'!AK$4, 0)+
IF('U9'!$A$4="1ª", 'U9'!AK23*'U9'!AK$4, 0)+
IF('U10'!$A$4="1ª", 'U10'!AK23*'U10'!AK$4, 0)+
IF('U11'!$A$4="1ª", 'U11'!AK23*'U11'!AK$4, 0)+
IF('U12'!$A$4="1ª", 'U12'!AK23*'U12'!AK$4, 0)+
IF('U13'!$A$4="1ª", 'U13'!AK23*'U13'!AK$4, 0)+
IF('U14'!$A$4="1ª", 'U14'!AK23*'U14'!AK$4, 0)+
IF('U15'!$A$4="1ª", 'U15'!AK23*'U15'!AK$4, 0)
)
      /$CB$12
   )
   /BZ$13,
"")</f>
        <v/>
      </c>
      <c r="CA37" s="122"/>
      <c r="CB37" s="136">
        <f t="shared" ca="1" si="22"/>
        <v>0</v>
      </c>
      <c r="CC37">
        <f t="shared" ca="1" si="29"/>
        <v>0</v>
      </c>
    </row>
    <row r="38" spans="1:81" ht="18" x14ac:dyDescent="0.25">
      <c r="A38" s="65" t="str">
        <v>Castillo Reyes, Daniel</v>
      </c>
      <c r="B38" s="121">
        <f t="shared" ca="1" si="23"/>
        <v>0</v>
      </c>
      <c r="C38" s="105">
        <f ca="1">IF(C$13&gt;0,
   (
      (
         IF('U1'!$A$4="1ª", 'U1'!B24*'U1'!B$4, 0) +
         IF('U2'!$A$4="1ª", 'U2'!B24*'U2'!B$4, 0) +
         IF('U3'!$A$4="1ª", 'U3'!B24*'U3'!B$4, 0) +
         IF('U4'!$A$4="1ª", 'U4'!B24*'U4'!B$4, 0) +
         IF('U5'!$A$4="1ª", 'U5'!B24*'U5'!B$4, 0) +
         IF('U6'!$A$4="1ª", 'U6'!B24*'U6'!B$4, 0) +
         IF('U7'!$A$4="1ª", 'U7'!B24*'U7'!B$4, 0) +
         IF('U8'!$A$4="1ª", 'U8'!B24*'U8'!B$4, 0) +
         IF('U9'!$A$4="1ª", 'U9'!B24*'U9'!B$4, 0) +
         IF('U10'!$A$4="1ª", 'U10'!B24*'U10'!B$4, 0) +
         IF('U11'!$A$4="1ª", 'U11'!B24*'U11'!B$4, 0) +
         IF('U12'!$A$4="1ª", 'U12'!B24*'U12'!B$4, 0) +
         IF('U13'!$A$4="1ª", 'U13'!B24*'U13'!B$4, 0) +
         IF('U14'!$A$4="1ª", 'U14'!B24*'U14'!B$4, 0) +
         IF('U15'!$A$4="1ª", 'U15'!B24*'U15'!B$4, 0)
      )
      /$CB$12
   )
   /C$13,
"")</f>
        <v>0</v>
      </c>
      <c r="D38" s="122"/>
      <c r="E38" s="105">
        <f ca="1">IF(E$13&gt;0,
   (
      (
         IF('U1'!$A$4="1ª", 'U1'!C24*'U1'!C$4, 0) +
         IF('U2'!$A$4="1ª", 'U2'!C24*'U2'!C$4, 0) +
         IF('U3'!$A$4="1ª", 'U3'!C24*'U3'!C$4, 0) +
         IF('U4'!$A$4="1ª", 'U4'!C24*'U4'!C$4, 0) +
         IF('U5'!$A$4="1ª", 'U5'!C24*'U5'!C$4, 0) +
         IF('U6'!$A$4="1ª", 'U6'!C24*'U6'!C$4, 0) +
         IF('U7'!$A$4="1ª", 'U7'!C24*'U7'!C$4, 0) +
         IF('U8'!$A$4="1ª", 'U8'!C24*'U8'!C$4, 0) +
         IF('U9'!$A$4="1ª", 'U9'!C24*'U9'!C$4, 0) +
         IF('U10'!$A$4="1ª", 'U10'!C24*'U10'!C$4, 0) +
         IF('U11'!$A$4="1ª", 'U11'!C24*'U11'!C$4, 0) +
         IF('U12'!$A$4="1ª", 'U12'!C24*'U12'!C$4, 0) +
         IF('U13'!$A$4="1ª", 'U13'!C24*'U13'!C$4, 0) +
         IF('U14'!$A$4="1ª", 'U14'!C24*'U14'!C$4, 0) +
         IF('U15'!$A$4="1ª", 'U15'!C24*'U15'!C$4, 0)
      )
      /$CB$12
   )
   /E$13,
"")</f>
        <v>0</v>
      </c>
      <c r="F38" s="122"/>
      <c r="G38" s="105">
        <f ca="1">IF(G$13&gt;0,
   (
      (
         IF('U1'!$A$4="1ª", 'U1'!D24*'U1'!D$4, 0) +
         IF('U2'!$A$4="1ª", 'U2'!D24*'U2'!D$4, 0) +
         IF('U3'!$A$4="1ª", 'U3'!D24*'U3'!D$4, 0) +
         IF('U4'!$A$4="1ª", 'U4'!D24*'U4'!D$4, 0) +
         IF('U5'!$A$4="1ª", 'U5'!D24*'U5'!D$4, 0) +
         IF('U6'!$A$4="1ª", 'U6'!D24*'U6'!D$4, 0) +
         IF('U7'!$A$4="1ª", 'U7'!D24*'U7'!D$4, 0) +
         IF('U8'!$A$4="1ª", 'U8'!D24*'U8'!D$4, 0) +
         IF('U9'!$A$4="1ª", 'U9'!D24*'U9'!D$4, 0) +
         IF('U10'!$A$4="1ª", 'U10'!D24*'U10'!D$4, 0) +
         IF('U11'!$A$4="1ª", 'U11'!D24*'U11'!D$4, 0) +
         IF('U12'!$A$4="1ª", 'U12'!D24*'U12'!D$4, 0) +
         IF('U13'!$A$4="1ª", 'U13'!D24*'U13'!D$4, 0) +
         IF('U14'!$A$4="1ª", 'U14'!D24*'U14'!D$4, 0) +
         IF('U15'!$A$4="1ª", 'U15'!D24*'U15'!D$4, 0)
      )
      /$CB$12
   )
   /G$13,
"")</f>
        <v>0</v>
      </c>
      <c r="H38" s="122"/>
      <c r="I38" s="105">
        <f ca="1">IF(I$13&gt;0,
   (
      (
         IF('U1'!$A$4="1ª", 'U1'!E24*'U1'!E$4, 0) +
         IF('U2'!$A$4="1ª", 'U2'!E24*'U2'!E$4, 0) +
         IF('U3'!$A$4="1ª", 'U3'!E24*'U3'!E$4, 0) +
         IF('U4'!$A$4="1ª", 'U4'!E24*'U4'!E$4, 0) +
         IF('U5'!$A$4="1ª", 'U5'!E24*'U5'!E$4, 0) +
         IF('U6'!$A$4="1ª", 'U6'!E24*'U6'!E$4, 0) +
         IF('U7'!$A$4="1ª", 'U7'!E24*'U7'!E$4, 0) +
         IF('U8'!$A$4="1ª", 'U8'!E24*'U8'!E$4, 0) +
         IF('U9'!$A$4="1ª", 'U9'!E24*'U9'!E$4, 0) +
         IF('U10'!$A$4="1ª", 'U10'!E24*'U10'!E$4, 0) +
         IF('U11'!$A$4="1ª", 'U11'!E24*'U11'!E$4, 0) +
         IF('U12'!$A$4="1ª", 'U12'!E24*'U12'!E$4, 0) +
         IF('U13'!$A$4="1ª", 'U13'!E24*'U13'!E$4, 0) +
         IF('U14'!$A$4="1ª", 'U14'!E24*'U14'!E$4, 0) +
         IF('U15'!$A$4="1ª", 'U15'!E24*'U15'!E$4, 0)
      )
      /$CB$12
   )
   /I$13,
"")</f>
        <v>0</v>
      </c>
      <c r="J38" s="122"/>
      <c r="K38" s="105">
        <f ca="1">IF(K$13&gt;0,
   (
      (
         IF('U1'!$A$4="1ª", 'U1'!F24*'U1'!F$4, 0) +
         IF('U2'!$A$4="1ª", 'U2'!F24*'U2'!F$4, 0) +
         IF('U3'!$A$4="1ª", 'U3'!F24*'U3'!F$4, 0) +
         IF('U4'!$A$4="1ª", 'U4'!F24*'U4'!F$4, 0) +
         IF('U5'!$A$4="1ª", 'U5'!F24*'U5'!F$4, 0) +
         IF('U6'!$A$4="1ª", 'U6'!F24*'U6'!F$4, 0) +
         IF('U7'!$A$4="1ª", 'U7'!F24*'U7'!F$4, 0) +
         IF('U8'!$A$4="1ª", 'U8'!F24*'U8'!F$4, 0) +
         IF('U9'!$A$4="1ª", 'U9'!F24*'U9'!F$4, 0) +
         IF('U10'!$A$4="1ª", 'U10'!F24*'U10'!F$4, 0) +
         IF('U11'!$A$4="1ª", 'U11'!F24*'U11'!F$4, 0) +
         IF('U12'!$A$4="1ª", 'U12'!F24*'U12'!F$4, 0) +
         IF('U13'!$A$4="1ª", 'U13'!F24*'U13'!F$4, 0) +
         IF('U14'!$A$4="1ª", 'U14'!F24*'U14'!F$4, 0) +
         IF('U15'!$A$4="1ª", 'U15'!F24*'U15'!F$4, 0)
      )
      /$CB$12
   )
   /K$13,
"")</f>
        <v>0</v>
      </c>
      <c r="L38" s="122"/>
      <c r="M38" s="105" t="str">
        <f>IF(M$13&gt;0,
   (
      (
         IF('U1'!$A$4="1ª", 'U1'!G24*'U1'!G$4, 0) +
         IF('U2'!$A$4="1ª", 'U2'!G24*'U2'!G$4, 0) +
         IF('U3'!$A$4="1ª", 'U3'!G24*'U3'!G$4, 0) +
         IF('U4'!$A$4="1ª", 'U4'!G24*'U4'!G$4, 0) +
         IF('U5'!$A$4="1ª", 'U5'!G24*'U5'!G$4, 0) +
         IF('U6'!$A$4="1ª", 'U6'!G24*'U6'!G$4, 0) +
         IF('U7'!$A$4="1ª", 'U7'!G24*'U7'!G$4, 0) +
         IF('U8'!$A$4="1ª", 'U8'!G24*'U8'!G$4, 0) +
         IF('U9'!$A$4="1ª", 'U9'!G24*'U9'!G$4, 0) +
         IF('U10'!$A$4="1ª", 'U10'!G24*'U10'!G$4, 0) +
         IF('U11'!$A$4="1ª", 'U11'!G24*'U11'!G$4, 0) +
         IF('U12'!$A$4="1ª", 'U12'!G24*'U12'!G$4, 0) +
         IF('U13'!$A$4="1ª", 'U13'!G24*'U13'!G$4, 0) +
         IF('U14'!$A$4="1ª", 'U14'!G24*'U14'!G$4, 0) +
         IF('U15'!$A$4="1ª", 'U15'!G24*'U15'!G$4, 0)
      )
      /$CB$12
   )
   /M$13,
"")</f>
        <v/>
      </c>
      <c r="N38" s="122"/>
      <c r="O38" s="121">
        <f t="shared" ca="1" si="24"/>
        <v>0</v>
      </c>
      <c r="P38" s="105">
        <f ca="1">IF(P$13&gt;0,
   (
      (
         IF('U1'!$A$4="1ª", 'U1'!H24*'U1'!H$4, 0) +
         IF('U2'!$A$4="1ª", 'U2'!H24*'U2'!H$4, 0) +
         IF('U3'!$A$4="1ª", 'U3'!H24*'U3'!H$4, 0) +
         IF('U4'!$A$4="1ª", 'U4'!H24*'U4'!H$4, 0) +
         IF('U5'!$A$4="1ª", 'U5'!H24*'U5'!H$4, 0) +
         IF('U6'!$A$4="1ª", 'U6'!H24*'U6'!H$4, 0) +
         IF('U7'!$A$4="1ª", 'U7'!H24*'U7'!H$4, 0) +
         IF('U8'!$A$4="1ª", 'U8'!H24*'U8'!H$4, 0) +
         IF('U9'!$A$4="1ª", 'U9'!H24*'U9'!H$4, 0) +
         IF('U10'!$A$4="1ª", 'U10'!H24*'U10'!H$4, 0) +
         IF('U11'!$A$4="1ª", 'U11'!H24*'U11'!H$4, 0) +
         IF('U12'!$A$4="1ª", 'U12'!H24*'U12'!H$4, 0) +
         IF('U13'!$A$4="1ª", 'U13'!H24*'U13'!H$4, 0) +
         IF('U14'!$A$4="1ª", 'U14'!H24*'U14'!H$4, 0) +
         IF('U15'!$A$4="1ª", 'U15'!H24*'U15'!H$4, 0)
      )
      /$CB$12
   )
   /P$13,
"")</f>
        <v>0</v>
      </c>
      <c r="Q38" s="122"/>
      <c r="R38" s="105">
        <f ca="1">IF(R$13&gt;0,
   (
      (
         IF('U1'!$A$4="1ª", 'U1'!I24*'U1'!I$4, 0) +
         IF('U2'!$A$4="1ª", 'U2'!I24*'U2'!I$4, 0) +
         IF('U3'!$A$4="1ª", 'U3'!I24*'U3'!I$4, 0) +
         IF('U4'!$A$4="1ª", 'U4'!I24*'U4'!I$4, 0) +
         IF('U5'!$A$4="1ª", 'U5'!I24*'U5'!I$4, 0) +
         IF('U6'!$A$4="1ª", 'U6'!I24*'U6'!I$4, 0) +
         IF('U7'!$A$4="1ª", 'U7'!I24*'U7'!I$4, 0) +
         IF('U8'!$A$4="1ª", 'U8'!I24*'U8'!I$4, 0) +
         IF('U9'!$A$4="1ª", 'U9'!I24*'U9'!I$4, 0) +
         IF('U10'!$A$4="1ª", 'U10'!I24*'U10'!I$4, 0) +
         IF('U11'!$A$4="1ª", 'U11'!I24*'U11'!I$4, 0) +
         IF('U12'!$A$4="1ª", 'U12'!I24*'U12'!I$4, 0) +
         IF('U13'!$A$4="1ª", 'U13'!I24*'U13'!I$4, 0) +
         IF('U14'!$A$4="1ª", 'U14'!I24*'U14'!I$4, 0) +
         IF('U15'!$A$4="1ª", 'U15'!I24*'U15'!I$4, 0)
      )
      /$CB$12
   )
   /R$13,
"")</f>
        <v>0</v>
      </c>
      <c r="S38" s="122"/>
      <c r="T38" s="105">
        <f ca="1">IF(T$13&gt;0,
(
(
IF('U1'!$A$4="1ª", 'U1'!J24*'U1'!J$4, 0) +
IF('U2'!$A$4="1ª", 'U2'!J24*'U2'!J$4, 0) +
IF('U3'!$A$4="1ª", 'U3'!J24*'U3'!J$4, 0) +
IF('U4'!$A$4="1ª", 'U4'!J24*'U4'!J$4, 0) +
IF('U5'!$A$4="1ª", 'U5'!J24*'U5'!J$4, 0) +
IF('U6'!$A$4="1ª", 'U6'!J24*'U6'!J$4, 0) +
IF('U7'!$A$4="1ª", 'U7'!J24*'U7'!J$4, 0) +
IF('U8'!$A$4="1ª", 'U8'!J24*'U8'!J$4, 0) +
IF('U9'!$A$4="1ª", 'U9'!J24*'U9'!J$4, 0) +
IF('U10'!$A$4="1ª", 'U10'!J24*'U10'!J$4, 0) +
IF('U11'!$A$4="1ª", 'U11'!J24*'U11'!J$4, 0) +
IF('U12'!$A$4="1ª", 'U12'!J24*'U12'!J$4, 0) +
IF('U13'!$A$4="1ª", 'U13'!J24*'U13'!J$4, 0) +
IF('U14'!$A$4="1ª", 'U14'!J24*'U14'!J$4, 0) +
IF('U15'!$A$4="1ª", 'U15'!J24*'U15'!J$4, 0)
)
      /$CB$12
   )
   /T$13,
"")</f>
        <v>0</v>
      </c>
      <c r="U38" s="122"/>
      <c r="V38" s="105">
        <f ca="1">IF(V$13&gt;0,
(
(
IF('U1'!$A$4="1ª", 'U1'!K24*'U1'!K$4, 0) +
IF('U2'!$A$4="1ª", 'U2'!K24*'U2'!K$4, 0) +
IF('U3'!$A$4="1ª", 'U3'!K24*'U3'!K$4, 0) +
IF('U4'!$A$4="1ª", 'U4'!K24*'U4'!K$4, 0) +
IF('U5'!$A$4="1ª", 'U5'!K24*'U5'!K$4, 0) +
IF('U6'!$A$4="1ª", 'U6'!K24*'U6'!K$4, 0) +
IF('U7'!$A$4="1ª", 'U7'!K24*'U7'!K$4, 0) +
IF('U8'!$A$4="1ª", 'U8'!K24*'U8'!K$4, 0) +
IF('U9'!$A$4="1ª", 'U9'!K24*'U9'!K$4, 0) +
IF('U10'!$A$4="1ª", 'U10'!K24*'U10'!K$4, 0) +
IF('U11'!$A$4="1ª", 'U11'!K24*'U11'!K$4, 0) +
IF('U12'!$A$4="1ª", 'U12'!K24*'U12'!K$4, 0) +
IF('U13'!$A$4="1ª", 'U13'!K24*'U13'!K$4, 0) +
IF('U14'!$A$4="1ª", 'U14'!K24*'U14'!K$4, 0) +
IF('U15'!$A$4="1ª", 'U15'!K24*'U15'!K$4, 0)
)
      /$CB$12
   )
   /V$13,
"")</f>
        <v>0</v>
      </c>
      <c r="W38" s="122"/>
      <c r="X38" s="105" t="str">
        <f>IF(X$13&gt;0,
(
(
IF('U1'!$A$4="1ª", 'U1'!L24*'U1'!L$4, 0) +
IF('U2'!$A$4="1ª", 'U2'!L24*'U2'!L$4, 0) +
IF('U3'!$A$4="1ª", 'U3'!L24*'U3'!L$4, 0) +
IF('U4'!$A$4="1ª", 'U4'!L24*'U4'!L$4, 0) +
IF('U5'!$A$4="1ª", 'U5'!L24*'U5'!L$4, 0) +
IF('U6'!$A$4="1ª", 'U6'!L24*'U6'!L$4, 0) +
IF('U7'!$A$4="1ª", 'U7'!L24*'U7'!L$4, 0) +
IF('U8'!$A$4="1ª", 'U8'!L24*'U8'!L$4, 0) +
IF('U9'!$A$4="1ª", 'U9'!L24*'U9'!L$4, 0) +
IF('U10'!$A$4="1ª", 'U10'!L24*'U10'!L$4, 0) +
IF('U11'!$A$4="1ª", 'U11'!L24*'U11'!L$4, 0) +
IF('U12'!$A$4="1ª", 'U12'!L24*'U12'!L$4, 0) +
IF('U13'!$A$4="1ª", 'U13'!L24*'U13'!L$4, 0) +
IF('U14'!$A$4="1ª", 'U14'!L24*'U14'!L$4, 0) +
IF('U15'!$A$4="1ª", 'U15'!L24*'U15'!L$4, 0)
)
      /$CB$12
   )
   /X$13,
"")</f>
        <v/>
      </c>
      <c r="Y38" s="122"/>
      <c r="Z38" s="105" t="str">
        <f>IF(Z$13&gt;0,
(
(
IF('U1'!$A$4="1ª", 'U1'!M24*'U1'!M$4, 0) +
IF('U2'!$A$4="1ª", 'U2'!M24*'U2'!M$4, 0) +
IF('U3'!$A$4="1ª", 'U3'!M24*'U3'!M$4, 0) +
IF('U4'!$A$4="1ª", 'U4'!M24*'U4'!M$4, 0) +
IF('U5'!$A$4="1ª", 'U5'!M24*'U5'!M$4, 0) +
IF('U6'!$A$4="1ª", 'U6'!M24*'U6'!M$4, 0) +
IF('U7'!$A$4="1ª", 'U7'!M24*'U7'!M$4, 0) +
IF('U8'!$A$4="1ª", 'U8'!M24*'U8'!M$4, 0) +
IF('U9'!$A$4="1ª", 'U9'!M24*'U9'!M$4, 0) +
IF('U10'!$A$4="1ª", 'U10'!M24*'U10'!M$4, 0) +
IF('U11'!$A$4="1ª", 'U11'!M24*'U11'!M$4, 0) +
IF('U12'!$A$4="1ª", 'U12'!M24*'U12'!M$4, 0) +
IF('U13'!$A$4="1ª", 'U13'!M24*'U13'!M$4, 0) +
IF('U14'!$A$4="1ª", 'U14'!M24*'U14'!M$4, 0) +
IF('U15'!$A$4="1ª", 'U15'!M24*'U15'!M$4, 0)
)
      /$CB$12
   )
   /Z$13,
"")</f>
        <v/>
      </c>
      <c r="AA38" s="122"/>
      <c r="AB38" s="121">
        <f t="shared" ca="1" si="25"/>
        <v>0</v>
      </c>
      <c r="AC38" s="105" t="str">
        <f>IF(AC$13&gt;0,
(
(
IF('U1'!$A$4="1ª", 'U1'!N24*'U1'!N$4, 0) +
IF('U2'!$A$4="1ª", 'U2'!N24*'U2'!N$4, 0) +
IF('U3'!$A$4="1ª", 'U3'!N24*'U3'!N$4, 0) +
IF('U4'!$A$4="1ª", 'U4'!N24*'U4'!N$4, 0) +
IF('U5'!$A$4="1ª", 'U5'!N24*'U5'!N$4, 0) +
IF('U6'!$A$4="1ª", 'U6'!N24*'U6'!N$4, 0) +
IF('U7'!$A$4="1ª", 'U7'!N24*'U7'!N$4, 0) +
IF('U8'!$A$4="1ª", 'U8'!N24*'U8'!N$4, 0) +
IF('U9'!$A$4="1ª", 'U9'!N24*'U9'!N$4, 0) +
IF('U10'!$A$4="1ª", 'U10'!N24*'U10'!N$4, 0) +
IF('U11'!$A$4="1ª", 'U11'!N24*'U11'!N$4, 0) +
IF('U12'!$A$4="1ª", 'U12'!N24*'U12'!N$4, 0) +
IF('U13'!$A$4="1ª", 'U13'!N24*'U13'!N$4, 0) +
IF('U14'!$A$4="1ª", 'U14'!N24*'U14'!N$4, 0) +
IF('U15'!$A$4="1ª", 'U15'!N24*'U15'!N$4, 0)
)
      /$CB$12
   )
   /AC$13,
"")</f>
        <v/>
      </c>
      <c r="AD38" s="122"/>
      <c r="AE38" s="105" t="str">
        <f>IF(AE$13&gt;0,
(
(
IF('U1'!$A$4="1ª", 'U1'!O24*'U1'!O$4, 0)+
IF('U2'!$A$4="1ª", 'U2'!O24*'U2'!O$4, 0)+
IF('U3'!$A$4="1ª", 'U3'!O24*'U3'!O$4, 0)+
IF('U4'!$A$4="1ª", 'U4'!O24*'U4'!O$4, 0)+
IF('U5'!$A$4="1ª", 'U5'!O24*'U5'!O$4, 0)+
IF('U6'!$A$4="1ª", 'U6'!O24*'U6'!O$4, 0)+
IF('U7'!$A$4="1ª", 'U7'!O24*'U7'!O$4, 0)+
IF('U8'!$A$4="1ª", 'U8'!O24*'U8'!O$4, 0)+
IF('U9'!$A$4="1ª", 'U9'!O24*'U9'!O$4, 0)+
IF('U10'!$A$4="1ª", 'U10'!O24*'U10'!O$4, 0)+
IF('U11'!$A$4="1ª", 'U11'!O24*'U11'!O$4, 0)+
IF('U12'!$A$4="1ª", 'U12'!O24*'U12'!O$4, 0)+
IF('U13'!$A$4="1ª", 'U13'!O24*'U13'!O$4, 0)+
IF('U14'!$A$4="1ª", 'U14'!O24*'U14'!O$4, 0)+
IF('U15'!$A$4="1ª", 'U15'!O24*'U15'!O$4, 0)
)
      /$CB$12
   )
   /AE$13,
"")</f>
        <v/>
      </c>
      <c r="AF38" s="122"/>
      <c r="AG38" s="105" t="str">
        <f>IF(AG$13&gt;0,
(
(
IF('U1'!$A$4="1ª", 'U1'!P24*'U1'!P$4, 0)+
IF('U2'!$A$4="1ª", 'U2'!P24*'U2'!P$4, 0)+
IF('U3'!$A$4="1ª", 'U3'!P24*'U3'!P$4, 0)+
IF('U4'!$A$4="1ª", 'U4'!P24*'U4'!P$4, 0)+
IF('U5'!$A$4="1ª", 'U5'!P24*'U5'!P$4, 0)+
IF('U6'!$A$4="1ª", 'U6'!P24*'U6'!P$4, 0)+
IF('U7'!$A$4="1ª", 'U7'!P24*'U7'!P$4, 0)+
IF('U8'!$A$4="1ª", 'U8'!P24*'U8'!P$4, 0)+
IF('U9'!$A$4="1ª", 'U9'!P24*'U9'!P$4, 0)+
IF('U10'!$A$4="1ª", 'U10'!P24*'U10'!P$4, 0)+
IF('U11'!$A$4="1ª", 'U11'!P24*'U11'!P$4, 0)+
IF('U12'!$A$4="1ª", 'U12'!P24*'U12'!P$4, 0)+
IF('U13'!$A$4="1ª", 'U13'!P24*'U13'!P$4, 0)+
IF('U14'!$A$4="1ª", 'U14'!P24*'U14'!P$4, 0)+
IF('U15'!$A$4="1ª", 'U15'!P24*'U15'!P$4, 0)
)
      /$CB$12
   )
   /AG$13,
"")</f>
        <v/>
      </c>
      <c r="AH38" s="122"/>
      <c r="AI38" s="105">
        <f ca="1">IF(AI$13&gt;0,
(
(
IF('U1'!$A$4="1ª", 'U1'!Q24*'U1'!Q$4, 0)+
IF('U2'!$A$4="1ª", 'U2'!Q24*'U2'!Q$4, 0)+
IF('U3'!$A$4="1ª", 'U3'!Q24*'U3'!Q$4, 0)+
IF('U4'!$A$4="1ª", 'U4'!Q24*'U4'!Q$4, 0)+
IF('U5'!$A$4="1ª", 'U5'!Q24*'U5'!Q$4, 0)+
IF('U6'!$A$4="1ª", 'U6'!Q24*'U6'!Q$4, 0)+
IF('U7'!$A$4="1ª", 'U7'!Q24*'U7'!Q$4, 0)+
IF('U8'!$A$4="1ª", 'U8'!Q24*'U8'!Q$4, 0)+
IF('U9'!$A$4="1ª", 'U9'!Q24*'U9'!Q$4, 0)+
IF('U10'!$A$4="1ª", 'U10'!Q24*'U10'!Q$4, 0)+
IF('U11'!$A$4="1ª", 'U11'!Q24*'U11'!Q$4, 0)+
IF('U12'!$A$4="1ª", 'U12'!Q24*'U12'!Q$4, 0)+
IF('U13'!$A$4="1ª", 'U13'!Q24*'U13'!Q$4, 0)+
IF('U14'!$A$4="1ª", 'U14'!Q24*'U14'!Q$4, 0)+
IF('U15'!$A$4="1ª", 'U15'!Q24*'U15'!Q$4, 0)
)
      /$CB$12
   )
   /AI$13,
"")</f>
        <v>0</v>
      </c>
      <c r="AJ38" s="122"/>
      <c r="AK38" s="105">
        <f ca="1">IF(AK$13&gt;0,
(
(
IF('U1'!$A$4="1ª", 'U1'!R24*'U1'!R$4, 0)+
IF('U2'!$A$4="1ª", 'U2'!R24*'U2'!R$4, 0)+
IF('U3'!$A$4="1ª", 'U3'!R24*'U3'!R$4, 0)+
IF('U4'!$A$4="1ª", 'U4'!R24*'U4'!R$4, 0)+
IF('U5'!$A$4="1ª", 'U5'!R24*'U5'!R$4, 0)+
IF('U6'!$A$4="1ª", 'U6'!R24*'U6'!R$4, 0)+
IF('U7'!$A$4="1ª", 'U7'!R24*'U7'!R$4, 0)+
IF('U8'!$A$4="1ª", 'U8'!R24*'U8'!R$4, 0)+
IF('U9'!$A$4="1ª", 'U9'!R24*'U9'!R$4, 0)+
IF('U10'!$A$4="1ª", 'U10'!R24*'U10'!R$4, 0)+
IF('U11'!$A$4="1ª", 'U11'!R24*'U11'!R$4, 0)+
IF('U12'!$A$4="1ª", 'U12'!R24*'U12'!R$4, 0)+
IF('U13'!$A$4="1ª", 'U13'!R24*'U13'!R$4, 0)+
IF('U14'!$A$4="1ª", 'U14'!R24*'U14'!R$4, 0)+
IF('U15'!$A$4="1ª", 'U15'!R24*'U15'!R$4, 0)
)
      /$CB$12
   )
   /AK$13,
"")</f>
        <v>0</v>
      </c>
      <c r="AL38" s="122"/>
      <c r="AM38" s="105" t="str">
        <f>IF(AM$13&gt;0,
(
(
IF('U1'!$A$4="1ª", 'U1'!S24*'U1'!S$4, 0)+
IF('U2'!$A$4="1ª", 'U2'!S24*'U2'!S$4, 0)+
IF('U3'!$A$4="1ª", 'U3'!S24*'U3'!S$4, 0)+
IF('U4'!$A$4="1ª", 'U4'!S24*'U4'!S$4, 0)+
IF('U5'!$A$4="1ª", 'U5'!S24*'U5'!S$4, 0)+
IF('U6'!$A$4="1ª", 'U6'!S24*'U6'!S$4, 0)+
IF('U7'!$A$4="1ª", 'U7'!S24*'U7'!S$4, 0)+
IF('U8'!$A$4="1ª", 'U8'!S24*'U8'!S$4, 0)+
IF('U9'!$A$4="1ª", 'U9'!S24*'U9'!S$4, 0)+
IF('U10'!$A$4="1ª", 'U10'!S24*'U10'!S$4, 0)+
IF('U11'!$A$4="1ª", 'U11'!S24*'U11'!S$4, 0)+
IF('U12'!$A$4="1ª", 'U12'!S24*'U12'!S$4, 0)+
IF('U13'!$A$4="1ª", 'U13'!S24*'U13'!S$4, 0)+
IF('U14'!$A$4="1ª", 'U14'!S24*'U14'!S$4, 0)+
IF('U15'!$A$4="1ª", 'U15'!S24*'U15'!S$4, 0)
)
      /$CB$12
   )
   /AM$13,
"")</f>
        <v/>
      </c>
      <c r="AN38" s="122"/>
      <c r="AO38" s="121">
        <f t="shared" ca="1" si="26"/>
        <v>0</v>
      </c>
      <c r="AP38" s="105">
        <f ca="1">IF(AP$13&gt;0,
   (
      (
         IF('U1'!$A$4="1ª", 'U1'!T24*'U1'!T$4, 0) +
         IF('U2'!$A$4="1ª", 'U2'!T24*'U2'!T$4, 0) +
         IF('U3'!$A$4="1ª", 'U3'!T24*'U3'!T$4, 0) +
         IF('U4'!$A$4="1ª", 'U4'!T24*'U4'!T$4, 0) +
         IF('U5'!$A$4="1ª", 'U5'!T24*'U5'!T$4, 0) +
         IF('U6'!$A$4="1ª", 'U6'!T24*'U6'!T$4, 0) +
         IF('U7'!$A$4="1ª", 'U7'!T24*'U7'!T$4, 0) +
         IF('U8'!$A$4="1ª", 'U8'!T24*'U8'!T$4, 0) +
         IF('U9'!$A$4="1ª", 'U9'!T24*'U9'!T$4, 0) +
         IF('U10'!$A$4="1ª", 'U10'!T24*'U10'!T$4, 0) +
         IF('U11'!$A$4="1ª", 'U11'!T24*'U11'!T$4, 0) +
         IF('U12'!$A$4="1ª", 'U12'!T24*'U12'!T$4, 0) +
         IF('U13'!$A$4="1ª", 'U13'!T24*'U13'!T$4, 0) +
         IF('U14'!$A$4="1ª", 'U14'!T24*'U14'!T$4, 0) +
         IF('U15'!$A$4="1ª", 'U15'!T24*'U15'!T$4, 0)
      )
      /$CB$12
   ) / AP$13,
"")</f>
        <v>0</v>
      </c>
      <c r="AQ38" s="122"/>
      <c r="AR38" s="105">
        <f ca="1">IF(AR$13&gt;0,
(
(
IF('U1'!$A$4="1ª", 'U1'!U24*'U1'!U$4, 0)+
IF('U2'!$A$4="1ª", 'U2'!U24*'U2'!U$4, 0)+
IF('U3'!$A$4="1ª", 'U3'!U24*'U3'!U$4, 0)+
IF('U4'!$A$4="1ª", 'U4'!U24*'U4'!U$4, 0)+
IF('U5'!$A$4="1ª", 'U5'!U24*'U5'!U$4, 0)+
IF('U6'!$A$4="1ª", 'U6'!U24*'U6'!U$4, 0)+
IF('U7'!$A$4="1ª", 'U7'!U24*'U7'!U$4, 0)+
IF('U8'!$A$4="1ª", 'U8'!U24*'U8'!U$4, 0)+
IF('U9'!$A$4="1ª", 'U9'!U24*'U9'!U$4, 0)+
IF('U10'!$A$4="1ª", 'U10'!U24*'U10'!U$4, 0)+
IF('U11'!$A$4="1ª", 'U11'!U24*'U11'!U$4, 0)+
IF('U12'!$A$4="1ª", 'U12'!U24*'U12'!U$4, 0)+
IF('U13'!$A$4="1ª", 'U13'!U24*'U13'!U$4, 0)+
IF('U14'!$A$4="1ª", 'U14'!U24*'U14'!U$4, 0)+
IF('U15'!$A$4="1ª", 'U15'!U24*'U15'!U$4, 0)
)
      /$CB$12
   )
   /AR$13,
"")</f>
        <v>0</v>
      </c>
      <c r="AS38" s="122"/>
      <c r="AT38" s="105" t="str">
        <f>IF(AT$13&gt;0,
(
(
IF('U1'!$A$4="1ª", 'U1'!V24*'U1'!V$4, 0)+
IF('U2'!$A$4="1ª", 'U2'!V24*'U2'!V$4, 0)+
IF('U3'!$A$4="1ª", 'U3'!V24*'U3'!V$4, 0)+
IF('U4'!$A$4="1ª", 'U4'!V24*'U4'!V$4, 0)+
IF('U5'!$A$4="1ª", 'U5'!V24*'U5'!V$4, 0)+
IF('U6'!$A$4="1ª", 'U6'!V24*'U6'!V$4, 0)+
IF('U7'!$A$4="1ª", 'U7'!V24*'U7'!V$4, 0)+
IF('U8'!$A$4="1ª", 'U8'!V24*'U8'!V$4, 0)+
IF('U9'!$A$4="1ª", 'U9'!V24*'U9'!V$4, 0)+
IF('U10'!$A$4="1ª", 'U10'!V24*'U10'!V$4, 0)+
IF('U11'!$A$4="1ª", 'U11'!V24*'U11'!V$4, 0)+
IF('U12'!$A$4="1ª", 'U12'!V24*'U12'!V$4, 0)+
IF('U13'!$A$4="1ª", 'U13'!V24*'U13'!V$4, 0)+
IF('U14'!$A$4="1ª", 'U14'!V24*'U14'!V$4, 0)+
IF('U15'!$A$4="1ª", 'U15'!V24*'U15'!V$4, 0)
)
      /$CB$12
   )
   /AT$13,
"")</f>
        <v/>
      </c>
      <c r="AU38" s="122"/>
      <c r="AV38" s="105">
        <f ca="1">IF(AV$13&gt;0,
(
(
IF('U1'!$A$4="1ª", 'U1'!W24*'U1'!W$4, 0)+
IF('U2'!$A$4="1ª", 'U2'!W24*'U2'!W$4, 0)+
IF('U3'!$A$4="1ª", 'U3'!W24*'U3'!W$4, 0)+
IF('U4'!$A$4="1ª", 'U4'!W24*'U4'!W$4, 0)+
IF('U5'!$A$4="1ª", 'U5'!W24*'U5'!W$4, 0)+
IF('U6'!$A$4="1ª", 'U6'!W24*'U6'!W$4, 0)+
IF('U7'!$A$4="1ª", 'U7'!W24*'U7'!W$4, 0)+
IF('U8'!$A$4="1ª", 'U8'!W24*'U8'!W$4, 0)+
IF('U9'!$A$4="1ª", 'U9'!W24*'U9'!W$4, 0)+
IF('U10'!$A$4="1ª", 'U10'!W24*'U10'!W$4, 0)+
IF('U11'!$A$4="1ª", 'U11'!W24*'U11'!W$4, 0)+
IF('U12'!$A$4="1ª", 'U12'!W24*'U12'!W$4, 0)+
IF('U13'!$A$4="1ª", 'U13'!W24*'U13'!W$4, 0)+
IF('U14'!$A$4="1ª", 'U14'!W24*'U14'!W$4, 0)+
IF('U15'!$A$4="1ª", 'U15'!W24*'U15'!W$4, 0)
)
      /$CB$12
   )
   /AV$13,
"")</f>
        <v>0</v>
      </c>
      <c r="AW38" s="122"/>
      <c r="AX38" s="105" t="str">
        <f>IF(AX$13&gt;0,
(
(
IF('U1'!$A$4="1ª", 'U1'!X24*'U1'!X$4, 0)+
IF('U2'!$A$4="1ª", 'U2'!X24*'U2'!X$4, 0)+
IF('U3'!$A$4="1ª", 'U3'!X24*'U3'!X$4, 0)+
IF('U4'!$A$4="1ª", 'U4'!X24*'U4'!X$4, 0)+
IF('U5'!$A$4="1ª", 'U5'!X24*'U5'!X$4, 0)+
IF('U6'!$A$4="1ª", 'U6'!X24*'U6'!X$4, 0)+
IF('U7'!$A$4="1ª", 'U7'!X24*'U7'!X$4, 0)+
IF('U8'!$A$4="1ª", 'U8'!X24*'U8'!X$4, 0)+
IF('U9'!$A$4="1ª", 'U9'!X24*'U9'!X$4, 0)+
IF('U10'!$A$4="1ª", 'U10'!X24*'U10'!X$4, 0)+
IF('U11'!$A$4="1ª", 'U11'!X24*'U11'!X$4, 0)+
IF('U12'!$A$4="1ª", 'U12'!X24*'U12'!X$4, 0)+
IF('U13'!$A$4="1ª", 'U13'!X24*'U13'!X$4, 0)+
IF('U14'!$A$4="1ª", 'U14'!X24*'U14'!X$4, 0)+
IF('U15'!$A$4="1ª", 'U15'!X24*'U15'!X$4, 0)
)
      /$CB$12
   )
   /AX$13,
"")</f>
        <v/>
      </c>
      <c r="AY38" s="122"/>
      <c r="AZ38" s="105" t="str">
        <f>IF(AZ$13&gt;0,
(
(
IF('U1'!$A$4="1ª", 'U1'!Y24*'U1'!Y$4, 0)+
IF('U2'!$A$4="1ª", 'U2'!Y24*'U2'!Y$4, 0)+
IF('U3'!$A$4="1ª", 'U3'!Y24*'U3'!Y$4, 0)+
IF('U4'!$A$4="1ª", 'U4'!Y24*'U4'!Y$4, 0)+
IF('U5'!$A$4="1ª", 'U5'!Y24*'U5'!Y$4, 0)+
IF('U6'!$A$4="1ª", 'U6'!Y24*'U6'!Y$4, 0)+
IF('U7'!$A$4="1ª", 'U7'!Y24*'U7'!Y$4, 0)+
IF('U8'!$A$4="1ª", 'U8'!Y24*'U8'!Y$4, 0)+
IF('U9'!$A$4="1ª", 'U9'!Y24*'U9'!Y$4, 0)+
IF('U10'!$A$4="1ª", 'U10'!Y24*'U10'!Y$4, 0)+
IF('U11'!$A$4="1ª", 'U11'!Y24*'U11'!Y$4, 0)+
IF('U12'!$A$4="1ª", 'U12'!Y24*'U12'!Y$4, 0)+
IF('U13'!$A$4="1ª", 'U13'!Y24*'U13'!Y$4, 0)+
IF('U14'!$A$4="1ª", 'U14'!Y24*'U14'!Y$4, 0)+
IF('U15'!$A$4="1ª", 'U15'!Y24*'U15'!Y$4, 0)
)
      /$CB$12
   )
   /AZ$13,
"")</f>
        <v/>
      </c>
      <c r="BA38" s="122"/>
      <c r="BB38" s="121">
        <f t="shared" ca="1" si="27"/>
        <v>0</v>
      </c>
      <c r="BC38" s="105" t="str">
        <f>IF(BC$13&gt;0,
(
(
IF('U1'!$A$4="1ª", 'U1'!Z24*'U1'!Z$4, 0)+
IF('U2'!$A$4="1ª", 'U2'!Z24*'U2'!Z$4, 0)+
IF('U3'!$A$4="1ª", 'U3'!Z24*'U3'!Z$4, 0)+
IF('U4'!$A$4="1ª", 'U4'!Z24*'U4'!Z$4, 0)+
IF('U5'!$A$4="1ª", 'U5'!Z24*'U5'!Z$4, 0)+
IF('U6'!$A$4="1ª", 'U6'!Z24*'U6'!Z$4, 0)+
IF('U7'!$A$4="1ª", 'U7'!Z24*'U7'!Z$4, 0)+
IF('U8'!$A$4="1ª", 'U8'!Z24*'U8'!Z$4, 0)+
IF('U9'!$A$4="1ª", 'U9'!Z24*'U9'!Z$4, 0)+
IF('U10'!$A$4="1ª", 'U10'!Z24*'U10'!Z$4, 0)+
IF('U11'!$A$4="1ª", 'U11'!Z24*'U11'!Z$4, 0)+
IF('U12'!$A$4="1ª", 'U12'!Z24*'U12'!Z$4, 0)+
IF('U13'!$A$4="1ª", 'U13'!Z24*'U13'!Z$4, 0)+
IF('U14'!$A$4="1ª", 'U14'!Z24*'U14'!Z$4, 0)+
IF('U15'!$A$4="1ª", 'U15'!Z24*'U15'!Z$4, 0)
)
      /$CB$12
   )
   /BC$13,
"")</f>
        <v/>
      </c>
      <c r="BD38" s="122"/>
      <c r="BE38" s="105" t="str">
        <f>IF(BE$13&gt;0,
(
(
IF('U1'!$A$4="1ª", 'U1'!AA24*'U1'!AA$4, 0)+
IF('U2'!$A$4="1ª", 'U2'!AA24*'U2'!AA$4, 0)+
IF('U3'!$A$4="1ª", 'U3'!AA24*'U3'!AA$4, 0)+
IF('U4'!$A$4="1ª", 'U4'!AA24*'U4'!AA$4, 0)+
IF('U5'!$A$4="1ª", 'U5'!AA24*'U5'!AA$4, 0)+
IF('U6'!$A$4="1ª", 'U6'!AA24*'U6'!AA$4, 0)+
IF('U7'!$A$4="1ª", 'U7'!AA24*'U7'!AA$4, 0)+
IF('U8'!$A$4="1ª", 'U8'!AA24*'U8'!AA$4, 0)+
IF('U9'!$A$4="1ª", 'U9'!AA24*'U9'!AA$4, 0)+
IF('U10'!$A$4="1ª", 'U10'!AA24*'U10'!AA$4, 0)+
IF('U11'!$A$4="1ª", 'U11'!AA24*'U11'!AA$4, 0)+
IF('U12'!$A$4="1ª", 'U12'!AA24*'U12'!AA$4, 0)+
IF('U13'!$A$4="1ª", 'U13'!AA24*'U13'!AA$4, 0)+
IF('U14'!$A$4="1ª", 'U14'!AA24*'U14'!AA$4, 0)+
IF('U15'!$A$4="1ª", 'U15'!AA24*'U15'!AA$4, 0)
)
      /$CB$12
   )
   /BE$13,
"")</f>
        <v/>
      </c>
      <c r="BF38" s="122"/>
      <c r="BG38" s="105" t="str">
        <f>IF(BG$13&gt;0,
(
(
IF('U1'!$A$4="1ª", 'U1'!AB24*'U1'!AB$4, 0)+
IF('U2'!$A$4="1ª", 'U2'!AB24*'U2'!AB$4, 0)+
IF('U3'!$A$4="1ª", 'U3'!AB24*'U3'!AB$4, 0)+
IF('U4'!$A$4="1ª", 'U4'!AB24*'U4'!AB$4, 0)+
IF('U5'!$A$4="1ª", 'U5'!AB24*'U5'!AB$4, 0)+
IF('U6'!$A$4="1ª", 'U6'!AB24*'U6'!AB$4, 0)+
IF('U7'!$A$4="1ª", 'U7'!AB24*'U7'!AB$4, 0)+
IF('U8'!$A$4="1ª", 'U8'!AB24*'U8'!AB$4, 0)+
IF('U9'!$A$4="1ª", 'U9'!AB24*'U9'!AB$4, 0)+
IF('U10'!$A$4="1ª", 'U10'!AB24*'U10'!AB$4, 0)+
IF('U11'!$A$4="1ª", 'U11'!AB24*'U11'!AB$4, 0)+
IF('U12'!$A$4="1ª", 'U12'!AB24*'U12'!AB$4, 0)+
IF('U13'!$A$4="1ª", 'U13'!AB24*'U13'!AB$4, 0)+
IF('U14'!$A$4="1ª", 'U14'!AB24*'U14'!AB$4, 0)+
IF('U15'!$A$4="1ª", 'U15'!AB24*'U15'!AB$4, 0)
)
      /$CB$12
   )
   /BG$13,
"")</f>
        <v/>
      </c>
      <c r="BH38" s="122"/>
      <c r="BI38" s="105">
        <f ca="1">IF(BI$13&gt;0,
(
(
IF('U1'!$A$4="1ª", 'U1'!AC24*'U1'!AC$4, 0)+
IF('U2'!$A$4="1ª", 'U2'!AC24*'U2'!AC$4, 0)+
IF('U3'!$A$4="1ª", 'U3'!AC24*'U3'!AC$4, 0)+
IF('U4'!$A$4="1ª", 'U4'!AC24*'U4'!AC$4, 0)+
IF('U5'!$A$4="1ª", 'U5'!AC24*'U5'!AC$4, 0)+
IF('U6'!$A$4="1ª", 'U6'!AC24*'U6'!AC$4, 0)+
IF('U7'!$A$4="1ª", 'U7'!AC24*'U7'!AC$4, 0)+
IF('U8'!$A$4="1ª", 'U8'!AC24*'U8'!AC$4, 0)+
IF('U9'!$A$4="1ª", 'U9'!AC24*'U9'!AC$4, 0)+
IF('U10'!$A$4="1ª", 'U10'!AC24*'U10'!AC$4, 0)+
IF('U11'!$A$4="1ª", 'U11'!AC24*'U11'!AC$4, 0)+
IF('U12'!$A$4="1ª", 'U12'!AC24*'U12'!AC$4, 0)+
IF('U13'!$A$4="1ª", 'U13'!AC24*'U13'!AC$4, 0)+
IF('U14'!$A$4="1ª", 'U14'!AC24*'U14'!AC$4, 0)+
IF('U15'!$A$4="1ª", 'U15'!AC24*'U15'!AC$4, 0)
)
      /$CB$12
   )
   /BI$13,
"")</f>
        <v>0</v>
      </c>
      <c r="BJ38" s="122"/>
      <c r="BK38" s="105" t="str">
        <f>IF(BK$13&gt;0,
(
(
IF('U1'!$A$4="1ª", 'U1'!AD24*'U1'!AD$4, 0)+
IF('U2'!$A$4="1ª", 'U2'!AD24*'U2'!AD$4, 0)+
IF('U3'!$A$4="1ª", 'U3'!AD24*'U3'!AD$4, 0)+
IF('U4'!$A$4="1ª", 'U4'!AD24*'U4'!AD$4, 0)+
IF('U5'!$A$4="1ª", 'U5'!AD24*'U5'!AD$4, 0)+
IF('U6'!$A$4="1ª", 'U6'!AD24*'U6'!AD$4, 0)+
IF('U7'!$A$4="1ª", 'U7'!AD24*'U7'!AD$4, 0)+
IF('U8'!$A$4="1ª", 'U8'!AD24*'U8'!AD$4, 0)+
IF('U9'!$A$4="1ª", 'U9'!AD24*'U9'!AD$4, 0)+
IF('U10'!$A$4="1ª", 'U10'!AD24*'U10'!AD$4, 0)+
IF('U11'!$A$4="1ª", 'U11'!AD24*'U11'!AD$4, 0)+
IF('U12'!$A$4="1ª", 'U12'!AD24*'U12'!AD$4, 0)+
IF('U13'!$A$4="1ª", 'U13'!AD24*'U13'!AD$4, 0)+
IF('U14'!$A$4="1ª", 'U14'!AD24*'U14'!AD$4, 0)+
IF('U15'!$A$4="1ª", 'U15'!AD24*'U15'!AD$4, 0)
)
      /$CB$12
   )
   /BK$13,
"")</f>
        <v/>
      </c>
      <c r="BL38" s="122"/>
      <c r="BM38" s="105" t="str">
        <f>IF(BM$13&gt;0,
(
(
IF('U1'!$A$4="1ª", 'U1'!AE24*'U1'!AE$4, 0)+
IF('U2'!$A$4="1ª", 'U2'!AE24*'U2'!AE$4, 0)+
IF('U3'!$A$4="1ª", 'U3'!AE24*'U3'!AE$4, 0)+
IF('U4'!$A$4="1ª", 'U4'!AE24*'U4'!AE$4, 0)+
IF('U5'!$A$4="1ª", 'U5'!AE24*'U5'!AE$4, 0)+
IF('U6'!$A$4="1ª", 'U6'!AE24*'U6'!AE$4, 0)+
IF('U7'!$A$4="1ª", 'U7'!AE24*'U7'!AE$4, 0)+
IF('U8'!$A$4="1ª", 'U8'!AE24*'U8'!AE$4, 0)+
IF('U9'!$A$4="1ª", 'U9'!AE24*'U9'!AE$4, 0)+
IF('U10'!$A$4="1ª", 'U10'!AE24*'U10'!AE$4, 0)+
IF('U11'!$A$4="1ª", 'U11'!AE24*'U11'!AE$4, 0)+
IF('U12'!$A$4="1ª", 'U12'!AE24*'U12'!AE$4, 0)+
IF('U13'!$A$4="1ª", 'U13'!AE24*'U13'!AE$4, 0)+
IF('U14'!$A$4="1ª", 'U14'!AE24*'U14'!AE$4, 0)+
IF('U15'!$A$4="1ª", 'U15'!AE24*'U15'!AE$4, 0)
)
      /$CB$12
   )
   /BM$13,
"")</f>
        <v/>
      </c>
      <c r="BN38" s="122"/>
      <c r="BO38" s="121" t="str">
        <f t="shared" si="28"/>
        <v/>
      </c>
      <c r="BP38" s="105" t="str">
        <f>IF(BP$13&gt;0,
(
(
IF('U1'!$A$4="1ª", 'U1'!AF24*'U1'!AF$4, 0)+
IF('U2'!$A$4="1ª", 'U2'!AF24*'U2'!AF$4, 0)+
IF('U3'!$A$4="1ª", 'U3'!AF24*'U3'!AF$4, 0)+
IF('U4'!$A$4="1ª", 'U4'!AF24*'U4'!AF$4, 0)+
IF('U5'!$A$4="1ª", 'U5'!AF24*'U5'!AF$4, 0)+
IF('U6'!$A$4="1ª", 'U6'!AF24*'U6'!AF$4, 0)+
IF('U7'!$A$4="1ª", 'U7'!AF24*'U7'!AF$4, 0)+
IF('U8'!$A$4="1ª", 'U8'!AF24*'U8'!AF$4, 0)+
IF('U9'!$A$4="1ª", 'U9'!AF24*'U9'!AF$4, 0)+
IF('U10'!$A$4="1ª", 'U10'!AF24*'U10'!AF$4, 0)+
IF('U11'!$A$4="1ª", 'U11'!AF24*'U11'!AF$4, 0)+
IF('U12'!$A$4="1ª", 'U12'!AF24*'U12'!AF$4, 0)+
IF('U13'!$A$4="1ª", 'U13'!AF24*'U13'!AF$4, 0)+
IF('U14'!$A$4="1ª", 'U14'!AF24*'U14'!AF$4, 0)+
IF('U15'!$A$4="1ª", 'U15'!AF24*'U15'!AF$4, 0)
)
      /$CB$12
   )
   /BP$13,
"")</f>
        <v/>
      </c>
      <c r="BQ38" s="122"/>
      <c r="BR38" s="105" t="str">
        <f>IF(BR$13&gt;0,
(
(
IF('U1'!$A$4="1ª", 'U1'!AG24*'U1'!AG$4, 0)+
IF('U2'!$A$4="1ª", 'U2'!AG24*'U2'!AG$4, 0)+
IF('U3'!$A$4="1ª", 'U3'!AG24*'U3'!AG$4, 0)+
IF('U4'!$A$4="1ª", 'U4'!AG24*'U4'!AG$4, 0)+
IF('U5'!$A$4="1ª", 'U5'!AG24*'U5'!AG$4, 0)+
IF('U6'!$A$4="1ª", 'U6'!AG24*'U6'!AG$4, 0)+
IF('U7'!$A$4="1ª", 'U7'!AG24*'U7'!AG$4, 0)+
IF('U8'!$A$4="1ª", 'U8'!AG24*'U8'!AG$4, 0)+
IF('U9'!$A$4="1ª", 'U9'!AG24*'U9'!AG$4, 0)+
IF('U10'!$A$4="1ª", 'U10'!AG24*'U10'!AG$4, 0)+
IF('U11'!$A$4="1ª", 'U11'!AG24*'U11'!AG$4, 0)+
IF('U12'!$A$4="1ª", 'U12'!AG24*'U12'!AG$4, 0)+
IF('U13'!$A$4="1ª", 'U13'!AG24*'U13'!AG$4, 0)+
IF('U14'!$A$4="1ª", 'U14'!AG24*'U14'!AG$4, 0)+
IF('U15'!$A$4="1ª", 'U15'!AG24*'U15'!AG$4, 0)
)
      /$CB$12
   )
   /BR$13,
"")</f>
        <v/>
      </c>
      <c r="BS38" s="122"/>
      <c r="BT38" s="105" t="str">
        <f>IF(BT$13&gt;0,
(
(
IF('U1'!$A$4="1ª", 'U1'!AH24*'U1'!AH$4, 0)+
IF('U2'!$A$4="1ª", 'U2'!AH24*'U2'!AH$4, 0)+
IF('U3'!$A$4="1ª", 'U3'!AH24*'U3'!AH$4, 0)+
IF('U4'!$A$4="1ª", 'U4'!AH24*'U4'!AH$4, 0)+
IF('U5'!$A$4="1ª", 'U5'!AH24*'U5'!AH$4, 0)+
IF('U6'!$A$4="1ª", 'U6'!AH24*'U6'!AH$4, 0)+
IF('U7'!$A$4="1ª", 'U7'!AH24*'U7'!AH$4, 0)+
IF('U8'!$A$4="1ª", 'U8'!AH24*'U8'!AH$4, 0)+
IF('U9'!$A$4="1ª", 'U9'!AH24*'U9'!AH$4, 0)+
IF('U10'!$A$4="1ª", 'U10'!AH24*'U10'!AH$4, 0)+
IF('U11'!$A$4="1ª", 'U11'!AH24*'U11'!AH$4, 0)+
IF('U12'!$A$4="1ª", 'U12'!AH24*'U12'!AH$4, 0)+
IF('U13'!$A$4="1ª", 'U13'!AH24*'U13'!AH$4, 0)+
IF('U14'!$A$4="1ª", 'U14'!AH24*'U14'!AH$4, 0)+
IF('U15'!$A$4="1ª", 'U15'!AH24*'U15'!AH$4, 0)
)
      /$CB$12
   )
   /BT$13,
"")</f>
        <v/>
      </c>
      <c r="BU38" s="122"/>
      <c r="BV38" s="105" t="str">
        <f>IF(BT$13&gt;0,
(
(
IF('U1'!$A$4="1ª", 'U1'!AH24*'U1'!AH$4, 0)+
IF('U2'!$A$4="1ª", 'U2'!AH24*'U2'!AH$4, 0)+
IF('U3'!$A$4="1ª", 'U3'!AH24*'U3'!AH$4, 0)+
IF('U4'!$A$4="1ª", 'U4'!AH24*'U4'!AH$4, 0)+
IF('U5'!$A$4="1ª", 'U5'!AH24*'U5'!AH$4, 0)+
IF('U6'!$A$4="1ª", 'U6'!AH24*'U6'!AH$4, 0)+
IF('U7'!$A$4="1ª", 'U7'!AH24*'U7'!AH$4, 0)+
IF('U8'!$A$4="1ª", 'U8'!AH24*'U8'!AH$4, 0)+
IF('U9'!$A$4="1ª", 'U9'!AH24*'U9'!AH$4, 0)+
IF('U10'!$A$4="1ª", 'U10'!AH24*'U10'!AH$4, 0)+
IF('U11'!$A$4="1ª", 'U11'!AH24*'U11'!AH$4, 0)+
IF('U12'!$A$4="1ª", 'U12'!AH24*'U12'!AH$4, 0)+
IF('U13'!$A$4="1ª", 'U13'!AH24*'U13'!AH$4, 0)+
IF('U14'!$A$4="1ª", 'U14'!AH24*'U14'!AH$4, 0)+
IF('U15'!$A$4="1ª", 'U15'!AH24*'U15'!AH$4, 0)
)
      /$CB$12
   )
   /BT$13,
"")</f>
        <v/>
      </c>
      <c r="BW38" s="122"/>
      <c r="BX38" s="105" t="str">
        <f>IF(BV$13&gt;0,
(
(
IF('U1'!$A$4="1ª", 'U1'!AI24*'U1'!AI$4, 0)+
IF('U2'!$A$4="1ª", 'U2'!AI24*'U2'!AI$4, 0)+
IF('U3'!$A$4="1ª", 'U3'!AI24*'U3'!AI$4, 0)+
IF('U4'!$A$4="1ª", 'U4'!AI24*'U4'!AI$4, 0)+
IF('U5'!$A$4="1ª", 'U5'!AI24*'U5'!AI$4, 0)+
IF('U6'!$A$4="1ª", 'U6'!AI24*'U6'!AI$4, 0)+
IF('U7'!$A$4="1ª", 'U7'!AI24*'U7'!AI$4, 0)+
IF('U8'!$A$4="1ª", 'U8'!AI24*'U8'!AI$4, 0)+
IF('U9'!$A$4="1ª", 'U9'!AI24*'U9'!AI$4, 0)+
IF('U10'!$A$4="1ª", 'U10'!AI24*'U10'!AI$4, 0)+
IF('U11'!$A$4="1ª", 'U11'!AI24*'U11'!AI$4, 0)+
IF('U12'!$A$4="1ª", 'U12'!AI24*'U12'!AI$4, 0)+
IF('U13'!$A$4="1ª", 'U13'!AI24*'U13'!AI$4, 0)+
IF('U14'!$A$4="1ª", 'U14'!AI24*'U14'!AI$4, 0)+
IF('U15'!$A$4="1ª", 'U15'!AI24*'U15'!AI$4, 0)
)
      /$CB$12
   )
   /BV$13,
"")</f>
        <v/>
      </c>
      <c r="BY38" s="122"/>
      <c r="BZ38" s="105" t="str">
        <f>IF(BZ$13&gt;0,
(
(
IF('U1'!$A$4="1ª", 'U1'!AK24*'U1'!AK$4, 0)+
IF('U2'!$A$4="1ª", 'U2'!AK24*'U2'!AK$4, 0)+
IF('U3'!$A$4="1ª", 'U3'!AK24*'U3'!AK$4, 0)+
IF('U4'!$A$4="1ª", 'U4'!AK24*'U4'!AK$4, 0)+
IF('U5'!$A$4="1ª", 'U5'!AK24*'U5'!AK$4, 0)+
IF('U6'!$A$4="1ª", 'U6'!AK24*'U6'!AK$4, 0)+
IF('U7'!$A$4="1ª", 'U7'!AK24*'U7'!AK$4, 0)+
IF('U8'!$A$4="1ª", 'U8'!AK24*'U8'!AK$4, 0)+
IF('U9'!$A$4="1ª", 'U9'!AK24*'U9'!AK$4, 0)+
IF('U10'!$A$4="1ª", 'U10'!AK24*'U10'!AK$4, 0)+
IF('U11'!$A$4="1ª", 'U11'!AK24*'U11'!AK$4, 0)+
IF('U12'!$A$4="1ª", 'U12'!AK24*'U12'!AK$4, 0)+
IF('U13'!$A$4="1ª", 'U13'!AK24*'U13'!AK$4, 0)+
IF('U14'!$A$4="1ª", 'U14'!AK24*'U14'!AK$4, 0)+
IF('U15'!$A$4="1ª", 'U15'!AK24*'U15'!AK$4, 0)
)
      /$CB$12
   )
   /BZ$13,
"")</f>
        <v/>
      </c>
      <c r="CA38" s="122"/>
      <c r="CB38" s="136">
        <f t="shared" ca="1" si="22"/>
        <v>0</v>
      </c>
      <c r="CC38">
        <f t="shared" ca="1" si="29"/>
        <v>0</v>
      </c>
    </row>
    <row r="39" spans="1:81" ht="18" x14ac:dyDescent="0.25">
      <c r="A39" s="65" t="str">
        <v>Luis pepe peres</v>
      </c>
      <c r="B39" s="121">
        <f t="shared" ca="1" si="23"/>
        <v>0</v>
      </c>
      <c r="C39" s="105">
        <f ca="1">IF(C$13&gt;0,
   (
      (
         IF('U1'!$A$4="1ª", 'U1'!B25*'U1'!B$4, 0) +
         IF('U2'!$A$4="1ª", 'U2'!B25*'U2'!B$4, 0) +
         IF('U3'!$A$4="1ª", 'U3'!B25*'U3'!B$4, 0) +
         IF('U4'!$A$4="1ª", 'U4'!B25*'U4'!B$4, 0) +
         IF('U5'!$A$4="1ª", 'U5'!B25*'U5'!B$4, 0) +
         IF('U6'!$A$4="1ª", 'U6'!B25*'U6'!B$4, 0) +
         IF('U7'!$A$4="1ª", 'U7'!B25*'U7'!B$4, 0) +
         IF('U8'!$A$4="1ª", 'U8'!B25*'U8'!B$4, 0) +
         IF('U9'!$A$4="1ª", 'U9'!B25*'U9'!B$4, 0) +
         IF('U10'!$A$4="1ª", 'U10'!B25*'U10'!B$4, 0) +
         IF('U11'!$A$4="1ª", 'U11'!B25*'U11'!B$4, 0) +
         IF('U12'!$A$4="1ª", 'U12'!B25*'U12'!B$4, 0) +
         IF('U13'!$A$4="1ª", 'U13'!B25*'U13'!B$4, 0) +
         IF('U14'!$A$4="1ª", 'U14'!B25*'U14'!B$4, 0) +
         IF('U15'!$A$4="1ª", 'U15'!B25*'U15'!B$4, 0)
      )
      /$CB$12
   )
   /C$13,
"")</f>
        <v>0</v>
      </c>
      <c r="D39" s="122"/>
      <c r="E39" s="105">
        <f ca="1">IF(E$13&gt;0,
   (
      (
         IF('U1'!$A$4="1ª", 'U1'!C25*'U1'!C$4, 0) +
         IF('U2'!$A$4="1ª", 'U2'!C25*'U2'!C$4, 0) +
         IF('U3'!$A$4="1ª", 'U3'!C25*'U3'!C$4, 0) +
         IF('U4'!$A$4="1ª", 'U4'!C25*'U4'!C$4, 0) +
         IF('U5'!$A$4="1ª", 'U5'!C25*'U5'!C$4, 0) +
         IF('U6'!$A$4="1ª", 'U6'!C25*'U6'!C$4, 0) +
         IF('U7'!$A$4="1ª", 'U7'!C25*'U7'!C$4, 0) +
         IF('U8'!$A$4="1ª", 'U8'!C25*'U8'!C$4, 0) +
         IF('U9'!$A$4="1ª", 'U9'!C25*'U9'!C$4, 0) +
         IF('U10'!$A$4="1ª", 'U10'!C25*'U10'!C$4, 0) +
         IF('U11'!$A$4="1ª", 'U11'!C25*'U11'!C$4, 0) +
         IF('U12'!$A$4="1ª", 'U12'!C25*'U12'!C$4, 0) +
         IF('U13'!$A$4="1ª", 'U13'!C25*'U13'!C$4, 0) +
         IF('U14'!$A$4="1ª", 'U14'!C25*'U14'!C$4, 0) +
         IF('U15'!$A$4="1ª", 'U15'!C25*'U15'!C$4, 0)
      )
      /$CB$12
   )
   /E$13,
"")</f>
        <v>0</v>
      </c>
      <c r="F39" s="122"/>
      <c r="G39" s="105">
        <f ca="1">IF(G$13&gt;0,
   (
      (
         IF('U1'!$A$4="1ª", 'U1'!D25*'U1'!D$4, 0) +
         IF('U2'!$A$4="1ª", 'U2'!D25*'U2'!D$4, 0) +
         IF('U3'!$A$4="1ª", 'U3'!D25*'U3'!D$4, 0) +
         IF('U4'!$A$4="1ª", 'U4'!D25*'U4'!D$4, 0) +
         IF('U5'!$A$4="1ª", 'U5'!D25*'U5'!D$4, 0) +
         IF('U6'!$A$4="1ª", 'U6'!D25*'U6'!D$4, 0) +
         IF('U7'!$A$4="1ª", 'U7'!D25*'U7'!D$4, 0) +
         IF('U8'!$A$4="1ª", 'U8'!D25*'U8'!D$4, 0) +
         IF('U9'!$A$4="1ª", 'U9'!D25*'U9'!D$4, 0) +
         IF('U10'!$A$4="1ª", 'U10'!D25*'U10'!D$4, 0) +
         IF('U11'!$A$4="1ª", 'U11'!D25*'U11'!D$4, 0) +
         IF('U12'!$A$4="1ª", 'U12'!D25*'U12'!D$4, 0) +
         IF('U13'!$A$4="1ª", 'U13'!D25*'U13'!D$4, 0) +
         IF('U14'!$A$4="1ª", 'U14'!D25*'U14'!D$4, 0) +
         IF('U15'!$A$4="1ª", 'U15'!D25*'U15'!D$4, 0)
      )
      /$CB$12
   )
   /G$13,
"")</f>
        <v>0</v>
      </c>
      <c r="H39" s="122"/>
      <c r="I39" s="105">
        <f ca="1">IF(I$13&gt;0,
   (
      (
         IF('U1'!$A$4="1ª", 'U1'!E25*'U1'!E$4, 0) +
         IF('U2'!$A$4="1ª", 'U2'!E25*'U2'!E$4, 0) +
         IF('U3'!$A$4="1ª", 'U3'!E25*'U3'!E$4, 0) +
         IF('U4'!$A$4="1ª", 'U4'!E25*'U4'!E$4, 0) +
         IF('U5'!$A$4="1ª", 'U5'!E25*'U5'!E$4, 0) +
         IF('U6'!$A$4="1ª", 'U6'!E25*'U6'!E$4, 0) +
         IF('U7'!$A$4="1ª", 'U7'!E25*'U7'!E$4, 0) +
         IF('U8'!$A$4="1ª", 'U8'!E25*'U8'!E$4, 0) +
         IF('U9'!$A$4="1ª", 'U9'!E25*'U9'!E$4, 0) +
         IF('U10'!$A$4="1ª", 'U10'!E25*'U10'!E$4, 0) +
         IF('U11'!$A$4="1ª", 'U11'!E25*'U11'!E$4, 0) +
         IF('U12'!$A$4="1ª", 'U12'!E25*'U12'!E$4, 0) +
         IF('U13'!$A$4="1ª", 'U13'!E25*'U13'!E$4, 0) +
         IF('U14'!$A$4="1ª", 'U14'!E25*'U14'!E$4, 0) +
         IF('U15'!$A$4="1ª", 'U15'!E25*'U15'!E$4, 0)
      )
      /$CB$12
   )
   /I$13,
"")</f>
        <v>0</v>
      </c>
      <c r="J39" s="122"/>
      <c r="K39" s="105">
        <f ca="1">IF(K$13&gt;0,
   (
      (
         IF('U1'!$A$4="1ª", 'U1'!F25*'U1'!F$4, 0) +
         IF('U2'!$A$4="1ª", 'U2'!F25*'U2'!F$4, 0) +
         IF('U3'!$A$4="1ª", 'U3'!F25*'U3'!F$4, 0) +
         IF('U4'!$A$4="1ª", 'U4'!F25*'U4'!F$4, 0) +
         IF('U5'!$A$4="1ª", 'U5'!F25*'U5'!F$4, 0) +
         IF('U6'!$A$4="1ª", 'U6'!F25*'U6'!F$4, 0) +
         IF('U7'!$A$4="1ª", 'U7'!F25*'U7'!F$4, 0) +
         IF('U8'!$A$4="1ª", 'U8'!F25*'U8'!F$4, 0) +
         IF('U9'!$A$4="1ª", 'U9'!F25*'U9'!F$4, 0) +
         IF('U10'!$A$4="1ª", 'U10'!F25*'U10'!F$4, 0) +
         IF('U11'!$A$4="1ª", 'U11'!F25*'U11'!F$4, 0) +
         IF('U12'!$A$4="1ª", 'U12'!F25*'U12'!F$4, 0) +
         IF('U13'!$A$4="1ª", 'U13'!F25*'U13'!F$4, 0) +
         IF('U14'!$A$4="1ª", 'U14'!F25*'U14'!F$4, 0) +
         IF('U15'!$A$4="1ª", 'U15'!F25*'U15'!F$4, 0)
      )
      /$CB$12
   )
   /K$13,
"")</f>
        <v>0</v>
      </c>
      <c r="L39" s="122"/>
      <c r="M39" s="105" t="str">
        <f>IF(M$13&gt;0,
   (
      (
         IF('U1'!$A$4="1ª", 'U1'!G25*'U1'!G$4, 0) +
         IF('U2'!$A$4="1ª", 'U2'!G25*'U2'!G$4, 0) +
         IF('U3'!$A$4="1ª", 'U3'!G25*'U3'!G$4, 0) +
         IF('U4'!$A$4="1ª", 'U4'!G25*'U4'!G$4, 0) +
         IF('U5'!$A$4="1ª", 'U5'!G25*'U5'!G$4, 0) +
         IF('U6'!$A$4="1ª", 'U6'!G25*'U6'!G$4, 0) +
         IF('U7'!$A$4="1ª", 'U7'!G25*'U7'!G$4, 0) +
         IF('U8'!$A$4="1ª", 'U8'!G25*'U8'!G$4, 0) +
         IF('U9'!$A$4="1ª", 'U9'!G25*'U9'!G$4, 0) +
         IF('U10'!$A$4="1ª", 'U10'!G25*'U10'!G$4, 0) +
         IF('U11'!$A$4="1ª", 'U11'!G25*'U11'!G$4, 0) +
         IF('U12'!$A$4="1ª", 'U12'!G25*'U12'!G$4, 0) +
         IF('U13'!$A$4="1ª", 'U13'!G25*'U13'!G$4, 0) +
         IF('U14'!$A$4="1ª", 'U14'!G25*'U14'!G$4, 0) +
         IF('U15'!$A$4="1ª", 'U15'!G25*'U15'!G$4, 0)
      )
      /$CB$12
   )
   /M$13,
"")</f>
        <v/>
      </c>
      <c r="N39" s="122"/>
      <c r="O39" s="121">
        <f t="shared" ca="1" si="24"/>
        <v>0</v>
      </c>
      <c r="P39" s="105">
        <f ca="1">IF(P$13&gt;0,
   (
      (
         IF('U1'!$A$4="1ª", 'U1'!H25*'U1'!H$4, 0) +
         IF('U2'!$A$4="1ª", 'U2'!H25*'U2'!H$4, 0) +
         IF('U3'!$A$4="1ª", 'U3'!H25*'U3'!H$4, 0) +
         IF('U4'!$A$4="1ª", 'U4'!H25*'U4'!H$4, 0) +
         IF('U5'!$A$4="1ª", 'U5'!H25*'U5'!H$4, 0) +
         IF('U6'!$A$4="1ª", 'U6'!H25*'U6'!H$4, 0) +
         IF('U7'!$A$4="1ª", 'U7'!H25*'U7'!H$4, 0) +
         IF('U8'!$A$4="1ª", 'U8'!H25*'U8'!H$4, 0) +
         IF('U9'!$A$4="1ª", 'U9'!H25*'U9'!H$4, 0) +
         IF('U10'!$A$4="1ª", 'U10'!H25*'U10'!H$4, 0) +
         IF('U11'!$A$4="1ª", 'U11'!H25*'U11'!H$4, 0) +
         IF('U12'!$A$4="1ª", 'U12'!H25*'U12'!H$4, 0) +
         IF('U13'!$A$4="1ª", 'U13'!H25*'U13'!H$4, 0) +
         IF('U14'!$A$4="1ª", 'U14'!H25*'U14'!H$4, 0) +
         IF('U15'!$A$4="1ª", 'U15'!H25*'U15'!H$4, 0)
      )
      /$CB$12
   )
   /P$13,
"")</f>
        <v>0</v>
      </c>
      <c r="Q39" s="122"/>
      <c r="R39" s="105">
        <f ca="1">IF(R$13&gt;0,
   (
      (
         IF('U1'!$A$4="1ª", 'U1'!I25*'U1'!I$4, 0) +
         IF('U2'!$A$4="1ª", 'U2'!I25*'U2'!I$4, 0) +
         IF('U3'!$A$4="1ª", 'U3'!I25*'U3'!I$4, 0) +
         IF('U4'!$A$4="1ª", 'U4'!I25*'U4'!I$4, 0) +
         IF('U5'!$A$4="1ª", 'U5'!I25*'U5'!I$4, 0) +
         IF('U6'!$A$4="1ª", 'U6'!I25*'U6'!I$4, 0) +
         IF('U7'!$A$4="1ª", 'U7'!I25*'U7'!I$4, 0) +
         IF('U8'!$A$4="1ª", 'U8'!I25*'U8'!I$4, 0) +
         IF('U9'!$A$4="1ª", 'U9'!I25*'U9'!I$4, 0) +
         IF('U10'!$A$4="1ª", 'U10'!I25*'U10'!I$4, 0) +
         IF('U11'!$A$4="1ª", 'U11'!I25*'U11'!I$4, 0) +
         IF('U12'!$A$4="1ª", 'U12'!I25*'U12'!I$4, 0) +
         IF('U13'!$A$4="1ª", 'U13'!I25*'U13'!I$4, 0) +
         IF('U14'!$A$4="1ª", 'U14'!I25*'U14'!I$4, 0) +
         IF('U15'!$A$4="1ª", 'U15'!I25*'U15'!I$4, 0)
      )
      /$CB$12
   )
   /R$13,
"")</f>
        <v>0</v>
      </c>
      <c r="S39" s="122"/>
      <c r="T39" s="105">
        <f ca="1">IF(T$13&gt;0,
(
(
IF('U1'!$A$4="1ª", 'U1'!J25*'U1'!J$4, 0) +
IF('U2'!$A$4="1ª", 'U2'!J25*'U2'!J$4, 0) +
IF('U3'!$A$4="1ª", 'U3'!J25*'U3'!J$4, 0) +
IF('U4'!$A$4="1ª", 'U4'!J25*'U4'!J$4, 0) +
IF('U5'!$A$4="1ª", 'U5'!J25*'U5'!J$4, 0) +
IF('U6'!$A$4="1ª", 'U6'!J25*'U6'!J$4, 0) +
IF('U7'!$A$4="1ª", 'U7'!J25*'U7'!J$4, 0) +
IF('U8'!$A$4="1ª", 'U8'!J25*'U8'!J$4, 0) +
IF('U9'!$A$4="1ª", 'U9'!J25*'U9'!J$4, 0) +
IF('U10'!$A$4="1ª", 'U10'!J25*'U10'!J$4, 0) +
IF('U11'!$A$4="1ª", 'U11'!J25*'U11'!J$4, 0) +
IF('U12'!$A$4="1ª", 'U12'!J25*'U12'!J$4, 0) +
IF('U13'!$A$4="1ª", 'U13'!J25*'U13'!J$4, 0) +
IF('U14'!$A$4="1ª", 'U14'!J25*'U14'!J$4, 0) +
IF('U15'!$A$4="1ª", 'U15'!J25*'U15'!J$4, 0)
)
      /$CB$12
   )
   /T$13,
"")</f>
        <v>0</v>
      </c>
      <c r="U39" s="122"/>
      <c r="V39" s="105">
        <f ca="1">IF(V$13&gt;0,
(
(
IF('U1'!$A$4="1ª", 'U1'!K25*'U1'!K$4, 0) +
IF('U2'!$A$4="1ª", 'U2'!K25*'U2'!K$4, 0) +
IF('U3'!$A$4="1ª", 'U3'!K25*'U3'!K$4, 0) +
IF('U4'!$A$4="1ª", 'U4'!K25*'U4'!K$4, 0) +
IF('U5'!$A$4="1ª", 'U5'!K25*'U5'!K$4, 0) +
IF('U6'!$A$4="1ª", 'U6'!K25*'U6'!K$4, 0) +
IF('U7'!$A$4="1ª", 'U7'!K25*'U7'!K$4, 0) +
IF('U8'!$A$4="1ª", 'U8'!K25*'U8'!K$4, 0) +
IF('U9'!$A$4="1ª", 'U9'!K25*'U9'!K$4, 0) +
IF('U10'!$A$4="1ª", 'U10'!K25*'U10'!K$4, 0) +
IF('U11'!$A$4="1ª", 'U11'!K25*'U11'!K$4, 0) +
IF('U12'!$A$4="1ª", 'U12'!K25*'U12'!K$4, 0) +
IF('U13'!$A$4="1ª", 'U13'!K25*'U13'!K$4, 0) +
IF('U14'!$A$4="1ª", 'U14'!K25*'U14'!K$4, 0) +
IF('U15'!$A$4="1ª", 'U15'!K25*'U15'!K$4, 0)
)
      /$CB$12
   )
   /V$13,
"")</f>
        <v>0</v>
      </c>
      <c r="W39" s="122"/>
      <c r="X39" s="105" t="str">
        <f>IF(X$13&gt;0,
(
(
IF('U1'!$A$4="1ª", 'U1'!L25*'U1'!L$4, 0) +
IF('U2'!$A$4="1ª", 'U2'!L25*'U2'!L$4, 0) +
IF('U3'!$A$4="1ª", 'U3'!L25*'U3'!L$4, 0) +
IF('U4'!$A$4="1ª", 'U4'!L25*'U4'!L$4, 0) +
IF('U5'!$A$4="1ª", 'U5'!L25*'U5'!L$4, 0) +
IF('U6'!$A$4="1ª", 'U6'!L25*'U6'!L$4, 0) +
IF('U7'!$A$4="1ª", 'U7'!L25*'U7'!L$4, 0) +
IF('U8'!$A$4="1ª", 'U8'!L25*'U8'!L$4, 0) +
IF('U9'!$A$4="1ª", 'U9'!L25*'U9'!L$4, 0) +
IF('U10'!$A$4="1ª", 'U10'!L25*'U10'!L$4, 0) +
IF('U11'!$A$4="1ª", 'U11'!L25*'U11'!L$4, 0) +
IF('U12'!$A$4="1ª", 'U12'!L25*'U12'!L$4, 0) +
IF('U13'!$A$4="1ª", 'U13'!L25*'U13'!L$4, 0) +
IF('U14'!$A$4="1ª", 'U14'!L25*'U14'!L$4, 0) +
IF('U15'!$A$4="1ª", 'U15'!L25*'U15'!L$4, 0)
)
      /$CB$12
   )
   /X$13,
"")</f>
        <v/>
      </c>
      <c r="Y39" s="122"/>
      <c r="Z39" s="105" t="str">
        <f>IF(Z$13&gt;0,
(
(
IF('U1'!$A$4="1ª", 'U1'!M25*'U1'!M$4, 0) +
IF('U2'!$A$4="1ª", 'U2'!M25*'U2'!M$4, 0) +
IF('U3'!$A$4="1ª", 'U3'!M25*'U3'!M$4, 0) +
IF('U4'!$A$4="1ª", 'U4'!M25*'U4'!M$4, 0) +
IF('U5'!$A$4="1ª", 'U5'!M25*'U5'!M$4, 0) +
IF('U6'!$A$4="1ª", 'U6'!M25*'U6'!M$4, 0) +
IF('U7'!$A$4="1ª", 'U7'!M25*'U7'!M$4, 0) +
IF('U8'!$A$4="1ª", 'U8'!M25*'U8'!M$4, 0) +
IF('U9'!$A$4="1ª", 'U9'!M25*'U9'!M$4, 0) +
IF('U10'!$A$4="1ª", 'U10'!M25*'U10'!M$4, 0) +
IF('U11'!$A$4="1ª", 'U11'!M25*'U11'!M$4, 0) +
IF('U12'!$A$4="1ª", 'U12'!M25*'U12'!M$4, 0) +
IF('U13'!$A$4="1ª", 'U13'!M25*'U13'!M$4, 0) +
IF('U14'!$A$4="1ª", 'U14'!M25*'U14'!M$4, 0) +
IF('U15'!$A$4="1ª", 'U15'!M25*'U15'!M$4, 0)
)
      /$CB$12
   )
   /Z$13,
"")</f>
        <v/>
      </c>
      <c r="AA39" s="122"/>
      <c r="AB39" s="121">
        <f t="shared" ca="1" si="25"/>
        <v>0</v>
      </c>
      <c r="AC39" s="105" t="str">
        <f>IF(AC$13&gt;0,
(
(
IF('U1'!$A$4="1ª", 'U1'!N25*'U1'!N$4, 0) +
IF('U2'!$A$4="1ª", 'U2'!N25*'U2'!N$4, 0) +
IF('U3'!$A$4="1ª", 'U3'!N25*'U3'!N$4, 0) +
IF('U4'!$A$4="1ª", 'U4'!N25*'U4'!N$4, 0) +
IF('U5'!$A$4="1ª", 'U5'!N25*'U5'!N$4, 0) +
IF('U6'!$A$4="1ª", 'U6'!N25*'U6'!N$4, 0) +
IF('U7'!$A$4="1ª", 'U7'!N25*'U7'!N$4, 0) +
IF('U8'!$A$4="1ª", 'U8'!N25*'U8'!N$4, 0) +
IF('U9'!$A$4="1ª", 'U9'!N25*'U9'!N$4, 0) +
IF('U10'!$A$4="1ª", 'U10'!N25*'U10'!N$4, 0) +
IF('U11'!$A$4="1ª", 'U11'!N25*'U11'!N$4, 0) +
IF('U12'!$A$4="1ª", 'U12'!N25*'U12'!N$4, 0) +
IF('U13'!$A$4="1ª", 'U13'!N25*'U13'!N$4, 0) +
IF('U14'!$A$4="1ª", 'U14'!N25*'U14'!N$4, 0) +
IF('U15'!$A$4="1ª", 'U15'!N25*'U15'!N$4, 0)
)
      /$CB$12
   )
   /AC$13,
"")</f>
        <v/>
      </c>
      <c r="AD39" s="122"/>
      <c r="AE39" s="105" t="str">
        <f>IF(AE$13&gt;0,
(
(
IF('U1'!$A$4="1ª", 'U1'!O25*'U1'!O$4, 0)+
IF('U2'!$A$4="1ª", 'U2'!O25*'U2'!O$4, 0)+
IF('U3'!$A$4="1ª", 'U3'!O25*'U3'!O$4, 0)+
IF('U4'!$A$4="1ª", 'U4'!O25*'U4'!O$4, 0)+
IF('U5'!$A$4="1ª", 'U5'!O25*'U5'!O$4, 0)+
IF('U6'!$A$4="1ª", 'U6'!O25*'U6'!O$4, 0)+
IF('U7'!$A$4="1ª", 'U7'!O25*'U7'!O$4, 0)+
IF('U8'!$A$4="1ª", 'U8'!O25*'U8'!O$4, 0)+
IF('U9'!$A$4="1ª", 'U9'!O25*'U9'!O$4, 0)+
IF('U10'!$A$4="1ª", 'U10'!O25*'U10'!O$4, 0)+
IF('U11'!$A$4="1ª", 'U11'!O25*'U11'!O$4, 0)+
IF('U12'!$A$4="1ª", 'U12'!O25*'U12'!O$4, 0)+
IF('U13'!$A$4="1ª", 'U13'!O25*'U13'!O$4, 0)+
IF('U14'!$A$4="1ª", 'U14'!O25*'U14'!O$4, 0)+
IF('U15'!$A$4="1ª", 'U15'!O25*'U15'!O$4, 0)
)
      /$CB$12
   )
   /AE$13,
"")</f>
        <v/>
      </c>
      <c r="AF39" s="122"/>
      <c r="AG39" s="105" t="str">
        <f>IF(AG$13&gt;0,
(
(
IF('U1'!$A$4="1ª", 'U1'!P25*'U1'!P$4, 0)+
IF('U2'!$A$4="1ª", 'U2'!P25*'U2'!P$4, 0)+
IF('U3'!$A$4="1ª", 'U3'!P25*'U3'!P$4, 0)+
IF('U4'!$A$4="1ª", 'U4'!P25*'U4'!P$4, 0)+
IF('U5'!$A$4="1ª", 'U5'!P25*'U5'!P$4, 0)+
IF('U6'!$A$4="1ª", 'U6'!P25*'U6'!P$4, 0)+
IF('U7'!$A$4="1ª", 'U7'!P25*'U7'!P$4, 0)+
IF('U8'!$A$4="1ª", 'U8'!P25*'U8'!P$4, 0)+
IF('U9'!$A$4="1ª", 'U9'!P25*'U9'!P$4, 0)+
IF('U10'!$A$4="1ª", 'U10'!P25*'U10'!P$4, 0)+
IF('U11'!$A$4="1ª", 'U11'!P25*'U11'!P$4, 0)+
IF('U12'!$A$4="1ª", 'U12'!P25*'U12'!P$4, 0)+
IF('U13'!$A$4="1ª", 'U13'!P25*'U13'!P$4, 0)+
IF('U14'!$A$4="1ª", 'U14'!P25*'U14'!P$4, 0)+
IF('U15'!$A$4="1ª", 'U15'!P25*'U15'!P$4, 0)
)
      /$CB$12
   )
   /AG$13,
"")</f>
        <v/>
      </c>
      <c r="AH39" s="122"/>
      <c r="AI39" s="105">
        <f ca="1">IF(AI$13&gt;0,
(
(
IF('U1'!$A$4="1ª", 'U1'!Q25*'U1'!Q$4, 0)+
IF('U2'!$A$4="1ª", 'U2'!Q25*'U2'!Q$4, 0)+
IF('U3'!$A$4="1ª", 'U3'!Q25*'U3'!Q$4, 0)+
IF('U4'!$A$4="1ª", 'U4'!Q25*'U4'!Q$4, 0)+
IF('U5'!$A$4="1ª", 'U5'!Q25*'U5'!Q$4, 0)+
IF('U6'!$A$4="1ª", 'U6'!Q25*'U6'!Q$4, 0)+
IF('U7'!$A$4="1ª", 'U7'!Q25*'U7'!Q$4, 0)+
IF('U8'!$A$4="1ª", 'U8'!Q25*'U8'!Q$4, 0)+
IF('U9'!$A$4="1ª", 'U9'!Q25*'U9'!Q$4, 0)+
IF('U10'!$A$4="1ª", 'U10'!Q25*'U10'!Q$4, 0)+
IF('U11'!$A$4="1ª", 'U11'!Q25*'U11'!Q$4, 0)+
IF('U12'!$A$4="1ª", 'U12'!Q25*'U12'!Q$4, 0)+
IF('U13'!$A$4="1ª", 'U13'!Q25*'U13'!Q$4, 0)+
IF('U14'!$A$4="1ª", 'U14'!Q25*'U14'!Q$4, 0)+
IF('U15'!$A$4="1ª", 'U15'!Q25*'U15'!Q$4, 0)
)
      /$CB$12
   )
   /AI$13,
"")</f>
        <v>0</v>
      </c>
      <c r="AJ39" s="122"/>
      <c r="AK39" s="105">
        <f ca="1">IF(AK$13&gt;0,
(
(
IF('U1'!$A$4="1ª", 'U1'!R25*'U1'!R$4, 0)+
IF('U2'!$A$4="1ª", 'U2'!R25*'U2'!R$4, 0)+
IF('U3'!$A$4="1ª", 'U3'!R25*'U3'!R$4, 0)+
IF('U4'!$A$4="1ª", 'U4'!R25*'U4'!R$4, 0)+
IF('U5'!$A$4="1ª", 'U5'!R25*'U5'!R$4, 0)+
IF('U6'!$A$4="1ª", 'U6'!R25*'U6'!R$4, 0)+
IF('U7'!$A$4="1ª", 'U7'!R25*'U7'!R$4, 0)+
IF('U8'!$A$4="1ª", 'U8'!R25*'U8'!R$4, 0)+
IF('U9'!$A$4="1ª", 'U9'!R25*'U9'!R$4, 0)+
IF('U10'!$A$4="1ª", 'U10'!R25*'U10'!R$4, 0)+
IF('U11'!$A$4="1ª", 'U11'!R25*'U11'!R$4, 0)+
IF('U12'!$A$4="1ª", 'U12'!R25*'U12'!R$4, 0)+
IF('U13'!$A$4="1ª", 'U13'!R25*'U13'!R$4, 0)+
IF('U14'!$A$4="1ª", 'U14'!R25*'U14'!R$4, 0)+
IF('U15'!$A$4="1ª", 'U15'!R25*'U15'!R$4, 0)
)
      /$CB$12
   )
   /AK$13,
"")</f>
        <v>0</v>
      </c>
      <c r="AL39" s="122"/>
      <c r="AM39" s="105" t="str">
        <f>IF(AM$13&gt;0,
(
(
IF('U1'!$A$4="1ª", 'U1'!S25*'U1'!S$4, 0)+
IF('U2'!$A$4="1ª", 'U2'!S25*'U2'!S$4, 0)+
IF('U3'!$A$4="1ª", 'U3'!S25*'U3'!S$4, 0)+
IF('U4'!$A$4="1ª", 'U4'!S25*'U4'!S$4, 0)+
IF('U5'!$A$4="1ª", 'U5'!S25*'U5'!S$4, 0)+
IF('U6'!$A$4="1ª", 'U6'!S25*'U6'!S$4, 0)+
IF('U7'!$A$4="1ª", 'U7'!S25*'U7'!S$4, 0)+
IF('U8'!$A$4="1ª", 'U8'!S25*'U8'!S$4, 0)+
IF('U9'!$A$4="1ª", 'U9'!S25*'U9'!S$4, 0)+
IF('U10'!$A$4="1ª", 'U10'!S25*'U10'!S$4, 0)+
IF('U11'!$A$4="1ª", 'U11'!S25*'U11'!S$4, 0)+
IF('U12'!$A$4="1ª", 'U12'!S25*'U12'!S$4, 0)+
IF('U13'!$A$4="1ª", 'U13'!S25*'U13'!S$4, 0)+
IF('U14'!$A$4="1ª", 'U14'!S25*'U14'!S$4, 0)+
IF('U15'!$A$4="1ª", 'U15'!S25*'U15'!S$4, 0)
)
      /$CB$12
   )
   /AM$13,
"")</f>
        <v/>
      </c>
      <c r="AN39" s="122"/>
      <c r="AO39" s="121">
        <f t="shared" ca="1" si="26"/>
        <v>0</v>
      </c>
      <c r="AP39" s="105">
        <f ca="1">IF(AP$13&gt;0,
   (
      (
         IF('U1'!$A$4="1ª", 'U1'!T25*'U1'!T$4, 0) +
         IF('U2'!$A$4="1ª", 'U2'!T25*'U2'!T$4, 0) +
         IF('U3'!$A$4="1ª", 'U3'!T25*'U3'!T$4, 0) +
         IF('U4'!$A$4="1ª", 'U4'!T25*'U4'!T$4, 0) +
         IF('U5'!$A$4="1ª", 'U5'!T25*'U5'!T$4, 0) +
         IF('U6'!$A$4="1ª", 'U6'!T25*'U6'!T$4, 0) +
         IF('U7'!$A$4="1ª", 'U7'!T25*'U7'!T$4, 0) +
         IF('U8'!$A$4="1ª", 'U8'!T25*'U8'!T$4, 0) +
         IF('U9'!$A$4="1ª", 'U9'!T25*'U9'!T$4, 0) +
         IF('U10'!$A$4="1ª", 'U10'!T25*'U10'!T$4, 0) +
         IF('U11'!$A$4="1ª", 'U11'!T25*'U11'!T$4, 0) +
         IF('U12'!$A$4="1ª", 'U12'!T25*'U12'!T$4, 0) +
         IF('U13'!$A$4="1ª", 'U13'!T25*'U13'!T$4, 0) +
         IF('U14'!$A$4="1ª", 'U14'!T25*'U14'!T$4, 0) +
         IF('U15'!$A$4="1ª", 'U15'!T25*'U15'!T$4, 0)
      )
      /$CB$12
   ) / AP$13,
"")</f>
        <v>0</v>
      </c>
      <c r="AQ39" s="122"/>
      <c r="AR39" s="105">
        <f ca="1">IF(AR$13&gt;0,
(
(
IF('U1'!$A$4="1ª", 'U1'!U25*'U1'!U$4, 0)+
IF('U2'!$A$4="1ª", 'U2'!U25*'U2'!U$4, 0)+
IF('U3'!$A$4="1ª", 'U3'!U25*'U3'!U$4, 0)+
IF('U4'!$A$4="1ª", 'U4'!U25*'U4'!U$4, 0)+
IF('U5'!$A$4="1ª", 'U5'!U25*'U5'!U$4, 0)+
IF('U6'!$A$4="1ª", 'U6'!U25*'U6'!U$4, 0)+
IF('U7'!$A$4="1ª", 'U7'!U25*'U7'!U$4, 0)+
IF('U8'!$A$4="1ª", 'U8'!U25*'U8'!U$4, 0)+
IF('U9'!$A$4="1ª", 'U9'!U25*'U9'!U$4, 0)+
IF('U10'!$A$4="1ª", 'U10'!U25*'U10'!U$4, 0)+
IF('U11'!$A$4="1ª", 'U11'!U25*'U11'!U$4, 0)+
IF('U12'!$A$4="1ª", 'U12'!U25*'U12'!U$4, 0)+
IF('U13'!$A$4="1ª", 'U13'!U25*'U13'!U$4, 0)+
IF('U14'!$A$4="1ª", 'U14'!U25*'U14'!U$4, 0)+
IF('U15'!$A$4="1ª", 'U15'!U25*'U15'!U$4, 0)
)
      /$CB$12
   )
   /AR$13,
"")</f>
        <v>0</v>
      </c>
      <c r="AS39" s="122"/>
      <c r="AT39" s="105" t="str">
        <f>IF(AT$13&gt;0,
(
(
IF('U1'!$A$4="1ª", 'U1'!V25*'U1'!V$4, 0)+
IF('U2'!$A$4="1ª", 'U2'!V25*'U2'!V$4, 0)+
IF('U3'!$A$4="1ª", 'U3'!V25*'U3'!V$4, 0)+
IF('U4'!$A$4="1ª", 'U4'!V25*'U4'!V$4, 0)+
IF('U5'!$A$4="1ª", 'U5'!V25*'U5'!V$4, 0)+
IF('U6'!$A$4="1ª", 'U6'!V25*'U6'!V$4, 0)+
IF('U7'!$A$4="1ª", 'U7'!V25*'U7'!V$4, 0)+
IF('U8'!$A$4="1ª", 'U8'!V25*'U8'!V$4, 0)+
IF('U9'!$A$4="1ª", 'U9'!V25*'U9'!V$4, 0)+
IF('U10'!$A$4="1ª", 'U10'!V25*'U10'!V$4, 0)+
IF('U11'!$A$4="1ª", 'U11'!V25*'U11'!V$4, 0)+
IF('U12'!$A$4="1ª", 'U12'!V25*'U12'!V$4, 0)+
IF('U13'!$A$4="1ª", 'U13'!V25*'U13'!V$4, 0)+
IF('U14'!$A$4="1ª", 'U14'!V25*'U14'!V$4, 0)+
IF('U15'!$A$4="1ª", 'U15'!V25*'U15'!V$4, 0)
)
      /$CB$12
   )
   /AT$13,
"")</f>
        <v/>
      </c>
      <c r="AU39" s="122"/>
      <c r="AV39" s="105">
        <f ca="1">IF(AV$13&gt;0,
(
(
IF('U1'!$A$4="1ª", 'U1'!W25*'U1'!W$4, 0)+
IF('U2'!$A$4="1ª", 'U2'!W25*'U2'!W$4, 0)+
IF('U3'!$A$4="1ª", 'U3'!W25*'U3'!W$4, 0)+
IF('U4'!$A$4="1ª", 'U4'!W25*'U4'!W$4, 0)+
IF('U5'!$A$4="1ª", 'U5'!W25*'U5'!W$4, 0)+
IF('U6'!$A$4="1ª", 'U6'!W25*'U6'!W$4, 0)+
IF('U7'!$A$4="1ª", 'U7'!W25*'U7'!W$4, 0)+
IF('U8'!$A$4="1ª", 'U8'!W25*'U8'!W$4, 0)+
IF('U9'!$A$4="1ª", 'U9'!W25*'U9'!W$4, 0)+
IF('U10'!$A$4="1ª", 'U10'!W25*'U10'!W$4, 0)+
IF('U11'!$A$4="1ª", 'U11'!W25*'U11'!W$4, 0)+
IF('U12'!$A$4="1ª", 'U12'!W25*'U12'!W$4, 0)+
IF('U13'!$A$4="1ª", 'U13'!W25*'U13'!W$4, 0)+
IF('U14'!$A$4="1ª", 'U14'!W25*'U14'!W$4, 0)+
IF('U15'!$A$4="1ª", 'U15'!W25*'U15'!W$4, 0)
)
      /$CB$12
   )
   /AV$13,
"")</f>
        <v>0</v>
      </c>
      <c r="AW39" s="122"/>
      <c r="AX39" s="105" t="str">
        <f>IF(AX$13&gt;0,
(
(
IF('U1'!$A$4="1ª", 'U1'!X25*'U1'!X$4, 0)+
IF('U2'!$A$4="1ª", 'U2'!X25*'U2'!X$4, 0)+
IF('U3'!$A$4="1ª", 'U3'!X25*'U3'!X$4, 0)+
IF('U4'!$A$4="1ª", 'U4'!X25*'U4'!X$4, 0)+
IF('U5'!$A$4="1ª", 'U5'!X25*'U5'!X$4, 0)+
IF('U6'!$A$4="1ª", 'U6'!X25*'U6'!X$4, 0)+
IF('U7'!$A$4="1ª", 'U7'!X25*'U7'!X$4, 0)+
IF('U8'!$A$4="1ª", 'U8'!X25*'U8'!X$4, 0)+
IF('U9'!$A$4="1ª", 'U9'!X25*'U9'!X$4, 0)+
IF('U10'!$A$4="1ª", 'U10'!X25*'U10'!X$4, 0)+
IF('U11'!$A$4="1ª", 'U11'!X25*'U11'!X$4, 0)+
IF('U12'!$A$4="1ª", 'U12'!X25*'U12'!X$4, 0)+
IF('U13'!$A$4="1ª", 'U13'!X25*'U13'!X$4, 0)+
IF('U14'!$A$4="1ª", 'U14'!X25*'U14'!X$4, 0)+
IF('U15'!$A$4="1ª", 'U15'!X25*'U15'!X$4, 0)
)
      /$CB$12
   )
   /AX$13,
"")</f>
        <v/>
      </c>
      <c r="AY39" s="122"/>
      <c r="AZ39" s="105" t="str">
        <f>IF(AZ$13&gt;0,
(
(
IF('U1'!$A$4="1ª", 'U1'!Y25*'U1'!Y$4, 0)+
IF('U2'!$A$4="1ª", 'U2'!Y25*'U2'!Y$4, 0)+
IF('U3'!$A$4="1ª", 'U3'!Y25*'U3'!Y$4, 0)+
IF('U4'!$A$4="1ª", 'U4'!Y25*'U4'!Y$4, 0)+
IF('U5'!$A$4="1ª", 'U5'!Y25*'U5'!Y$4, 0)+
IF('U6'!$A$4="1ª", 'U6'!Y25*'U6'!Y$4, 0)+
IF('U7'!$A$4="1ª", 'U7'!Y25*'U7'!Y$4, 0)+
IF('U8'!$A$4="1ª", 'U8'!Y25*'U8'!Y$4, 0)+
IF('U9'!$A$4="1ª", 'U9'!Y25*'U9'!Y$4, 0)+
IF('U10'!$A$4="1ª", 'U10'!Y25*'U10'!Y$4, 0)+
IF('U11'!$A$4="1ª", 'U11'!Y25*'U11'!Y$4, 0)+
IF('U12'!$A$4="1ª", 'U12'!Y25*'U12'!Y$4, 0)+
IF('U13'!$A$4="1ª", 'U13'!Y25*'U13'!Y$4, 0)+
IF('U14'!$A$4="1ª", 'U14'!Y25*'U14'!Y$4, 0)+
IF('U15'!$A$4="1ª", 'U15'!Y25*'U15'!Y$4, 0)
)
      /$CB$12
   )
   /AZ$13,
"")</f>
        <v/>
      </c>
      <c r="BA39" s="122"/>
      <c r="BB39" s="121">
        <f t="shared" ca="1" si="27"/>
        <v>0</v>
      </c>
      <c r="BC39" s="105" t="str">
        <f>IF(BC$13&gt;0,
(
(
IF('U1'!$A$4="1ª", 'U1'!Z25*'U1'!Z$4, 0)+
IF('U2'!$A$4="1ª", 'U2'!Z25*'U2'!Z$4, 0)+
IF('U3'!$A$4="1ª", 'U3'!Z25*'U3'!Z$4, 0)+
IF('U4'!$A$4="1ª", 'U4'!Z25*'U4'!Z$4, 0)+
IF('U5'!$A$4="1ª", 'U5'!Z25*'U5'!Z$4, 0)+
IF('U6'!$A$4="1ª", 'U6'!Z25*'U6'!Z$4, 0)+
IF('U7'!$A$4="1ª", 'U7'!Z25*'U7'!Z$4, 0)+
IF('U8'!$A$4="1ª", 'U8'!Z25*'U8'!Z$4, 0)+
IF('U9'!$A$4="1ª", 'U9'!Z25*'U9'!Z$4, 0)+
IF('U10'!$A$4="1ª", 'U10'!Z25*'U10'!Z$4, 0)+
IF('U11'!$A$4="1ª", 'U11'!Z25*'U11'!Z$4, 0)+
IF('U12'!$A$4="1ª", 'U12'!Z25*'U12'!Z$4, 0)+
IF('U13'!$A$4="1ª", 'U13'!Z25*'U13'!Z$4, 0)+
IF('U14'!$A$4="1ª", 'U14'!Z25*'U14'!Z$4, 0)+
IF('U15'!$A$4="1ª", 'U15'!Z25*'U15'!Z$4, 0)
)
      /$CB$12
   )
   /BC$13,
"")</f>
        <v/>
      </c>
      <c r="BD39" s="122"/>
      <c r="BE39" s="105" t="str">
        <f>IF(BE$13&gt;0,
(
(
IF('U1'!$A$4="1ª", 'U1'!AA25*'U1'!AA$4, 0)+
IF('U2'!$A$4="1ª", 'U2'!AA25*'U2'!AA$4, 0)+
IF('U3'!$A$4="1ª", 'U3'!AA25*'U3'!AA$4, 0)+
IF('U4'!$A$4="1ª", 'U4'!AA25*'U4'!AA$4, 0)+
IF('U5'!$A$4="1ª", 'U5'!AA25*'U5'!AA$4, 0)+
IF('U6'!$A$4="1ª", 'U6'!AA25*'U6'!AA$4, 0)+
IF('U7'!$A$4="1ª", 'U7'!AA25*'U7'!AA$4, 0)+
IF('U8'!$A$4="1ª", 'U8'!AA25*'U8'!AA$4, 0)+
IF('U9'!$A$4="1ª", 'U9'!AA25*'U9'!AA$4, 0)+
IF('U10'!$A$4="1ª", 'U10'!AA25*'U10'!AA$4, 0)+
IF('U11'!$A$4="1ª", 'U11'!AA25*'U11'!AA$4, 0)+
IF('U12'!$A$4="1ª", 'U12'!AA25*'U12'!AA$4, 0)+
IF('U13'!$A$4="1ª", 'U13'!AA25*'U13'!AA$4, 0)+
IF('U14'!$A$4="1ª", 'U14'!AA25*'U14'!AA$4, 0)+
IF('U15'!$A$4="1ª", 'U15'!AA25*'U15'!AA$4, 0)
)
      /$CB$12
   )
   /BE$13,
"")</f>
        <v/>
      </c>
      <c r="BF39" s="122"/>
      <c r="BG39" s="105" t="str">
        <f>IF(BG$13&gt;0,
(
(
IF('U1'!$A$4="1ª", 'U1'!AB25*'U1'!AB$4, 0)+
IF('U2'!$A$4="1ª", 'U2'!AB25*'U2'!AB$4, 0)+
IF('U3'!$A$4="1ª", 'U3'!AB25*'U3'!AB$4, 0)+
IF('U4'!$A$4="1ª", 'U4'!AB25*'U4'!AB$4, 0)+
IF('U5'!$A$4="1ª", 'U5'!AB25*'U5'!AB$4, 0)+
IF('U6'!$A$4="1ª", 'U6'!AB25*'U6'!AB$4, 0)+
IF('U7'!$A$4="1ª", 'U7'!AB25*'U7'!AB$4, 0)+
IF('U8'!$A$4="1ª", 'U8'!AB25*'U8'!AB$4, 0)+
IF('U9'!$A$4="1ª", 'U9'!AB25*'U9'!AB$4, 0)+
IF('U10'!$A$4="1ª", 'U10'!AB25*'U10'!AB$4, 0)+
IF('U11'!$A$4="1ª", 'U11'!AB25*'U11'!AB$4, 0)+
IF('U12'!$A$4="1ª", 'U12'!AB25*'U12'!AB$4, 0)+
IF('U13'!$A$4="1ª", 'U13'!AB25*'U13'!AB$4, 0)+
IF('U14'!$A$4="1ª", 'U14'!AB25*'U14'!AB$4, 0)+
IF('U15'!$A$4="1ª", 'U15'!AB25*'U15'!AB$4, 0)
)
      /$CB$12
   )
   /BG$13,
"")</f>
        <v/>
      </c>
      <c r="BH39" s="122"/>
      <c r="BI39" s="105">
        <f ca="1">IF(BI$13&gt;0,
(
(
IF('U1'!$A$4="1ª", 'U1'!AC25*'U1'!AC$4, 0)+
IF('U2'!$A$4="1ª", 'U2'!AC25*'U2'!AC$4, 0)+
IF('U3'!$A$4="1ª", 'U3'!AC25*'U3'!AC$4, 0)+
IF('U4'!$A$4="1ª", 'U4'!AC25*'U4'!AC$4, 0)+
IF('U5'!$A$4="1ª", 'U5'!AC25*'U5'!AC$4, 0)+
IF('U6'!$A$4="1ª", 'U6'!AC25*'U6'!AC$4, 0)+
IF('U7'!$A$4="1ª", 'U7'!AC25*'U7'!AC$4, 0)+
IF('U8'!$A$4="1ª", 'U8'!AC25*'U8'!AC$4, 0)+
IF('U9'!$A$4="1ª", 'U9'!AC25*'U9'!AC$4, 0)+
IF('U10'!$A$4="1ª", 'U10'!AC25*'U10'!AC$4, 0)+
IF('U11'!$A$4="1ª", 'U11'!AC25*'U11'!AC$4, 0)+
IF('U12'!$A$4="1ª", 'U12'!AC25*'U12'!AC$4, 0)+
IF('U13'!$A$4="1ª", 'U13'!AC25*'U13'!AC$4, 0)+
IF('U14'!$A$4="1ª", 'U14'!AC25*'U14'!AC$4, 0)+
IF('U15'!$A$4="1ª", 'U15'!AC25*'U15'!AC$4, 0)
)
      /$CB$12
   )
   /BI$13,
"")</f>
        <v>0</v>
      </c>
      <c r="BJ39" s="122"/>
      <c r="BK39" s="105" t="str">
        <f>IF(BK$13&gt;0,
(
(
IF('U1'!$A$4="1ª", 'U1'!AD25*'U1'!AD$4, 0)+
IF('U2'!$A$4="1ª", 'U2'!AD25*'U2'!AD$4, 0)+
IF('U3'!$A$4="1ª", 'U3'!AD25*'U3'!AD$4, 0)+
IF('U4'!$A$4="1ª", 'U4'!AD25*'U4'!AD$4, 0)+
IF('U5'!$A$4="1ª", 'U5'!AD25*'U5'!AD$4, 0)+
IF('U6'!$A$4="1ª", 'U6'!AD25*'U6'!AD$4, 0)+
IF('U7'!$A$4="1ª", 'U7'!AD25*'U7'!AD$4, 0)+
IF('U8'!$A$4="1ª", 'U8'!AD25*'U8'!AD$4, 0)+
IF('U9'!$A$4="1ª", 'U9'!AD25*'U9'!AD$4, 0)+
IF('U10'!$A$4="1ª", 'U10'!AD25*'U10'!AD$4, 0)+
IF('U11'!$A$4="1ª", 'U11'!AD25*'U11'!AD$4, 0)+
IF('U12'!$A$4="1ª", 'U12'!AD25*'U12'!AD$4, 0)+
IF('U13'!$A$4="1ª", 'U13'!AD25*'U13'!AD$4, 0)+
IF('U14'!$A$4="1ª", 'U14'!AD25*'U14'!AD$4, 0)+
IF('U15'!$A$4="1ª", 'U15'!AD25*'U15'!AD$4, 0)
)
      /$CB$12
   )
   /BK$13,
"")</f>
        <v/>
      </c>
      <c r="BL39" s="122"/>
      <c r="BM39" s="105" t="str">
        <f>IF(BM$13&gt;0,
(
(
IF('U1'!$A$4="1ª", 'U1'!AE25*'U1'!AE$4, 0)+
IF('U2'!$A$4="1ª", 'U2'!AE25*'U2'!AE$4, 0)+
IF('U3'!$A$4="1ª", 'U3'!AE25*'U3'!AE$4, 0)+
IF('U4'!$A$4="1ª", 'U4'!AE25*'U4'!AE$4, 0)+
IF('U5'!$A$4="1ª", 'U5'!AE25*'U5'!AE$4, 0)+
IF('U6'!$A$4="1ª", 'U6'!AE25*'U6'!AE$4, 0)+
IF('U7'!$A$4="1ª", 'U7'!AE25*'U7'!AE$4, 0)+
IF('U8'!$A$4="1ª", 'U8'!AE25*'U8'!AE$4, 0)+
IF('U9'!$A$4="1ª", 'U9'!AE25*'U9'!AE$4, 0)+
IF('U10'!$A$4="1ª", 'U10'!AE25*'U10'!AE$4, 0)+
IF('U11'!$A$4="1ª", 'U11'!AE25*'U11'!AE$4, 0)+
IF('U12'!$A$4="1ª", 'U12'!AE25*'U12'!AE$4, 0)+
IF('U13'!$A$4="1ª", 'U13'!AE25*'U13'!AE$4, 0)+
IF('U14'!$A$4="1ª", 'U14'!AE25*'U14'!AE$4, 0)+
IF('U15'!$A$4="1ª", 'U15'!AE25*'U15'!AE$4, 0)
)
      /$CB$12
   )
   /BM$13,
"")</f>
        <v/>
      </c>
      <c r="BN39" s="122"/>
      <c r="BO39" s="121" t="str">
        <f t="shared" si="28"/>
        <v/>
      </c>
      <c r="BP39" s="105" t="str">
        <f>IF(BP$13&gt;0,
(
(
IF('U1'!$A$4="1ª", 'U1'!AF25*'U1'!AF$4, 0)+
IF('U2'!$A$4="1ª", 'U2'!AF25*'U2'!AF$4, 0)+
IF('U3'!$A$4="1ª", 'U3'!AF25*'U3'!AF$4, 0)+
IF('U4'!$A$4="1ª", 'U4'!AF25*'U4'!AF$4, 0)+
IF('U5'!$A$4="1ª", 'U5'!AF25*'U5'!AF$4, 0)+
IF('U6'!$A$4="1ª", 'U6'!AF25*'U6'!AF$4, 0)+
IF('U7'!$A$4="1ª", 'U7'!AF25*'U7'!AF$4, 0)+
IF('U8'!$A$4="1ª", 'U8'!AF25*'U8'!AF$4, 0)+
IF('U9'!$A$4="1ª", 'U9'!AF25*'U9'!AF$4, 0)+
IF('U10'!$A$4="1ª", 'U10'!AF25*'U10'!AF$4, 0)+
IF('U11'!$A$4="1ª", 'U11'!AF25*'U11'!AF$4, 0)+
IF('U12'!$A$4="1ª", 'U12'!AF25*'U12'!AF$4, 0)+
IF('U13'!$A$4="1ª", 'U13'!AF25*'U13'!AF$4, 0)+
IF('U14'!$A$4="1ª", 'U14'!AF25*'U14'!AF$4, 0)+
IF('U15'!$A$4="1ª", 'U15'!AF25*'U15'!AF$4, 0)
)
      /$CB$12
   )
   /BP$13,
"")</f>
        <v/>
      </c>
      <c r="BQ39" s="122"/>
      <c r="BR39" s="105" t="str">
        <f>IF(BR$13&gt;0,
(
(
IF('U1'!$A$4="1ª", 'U1'!AG25*'U1'!AG$4, 0)+
IF('U2'!$A$4="1ª", 'U2'!AG25*'U2'!AG$4, 0)+
IF('U3'!$A$4="1ª", 'U3'!AG25*'U3'!AG$4, 0)+
IF('U4'!$A$4="1ª", 'U4'!AG25*'U4'!AG$4, 0)+
IF('U5'!$A$4="1ª", 'U5'!AG25*'U5'!AG$4, 0)+
IF('U6'!$A$4="1ª", 'U6'!AG25*'U6'!AG$4, 0)+
IF('U7'!$A$4="1ª", 'U7'!AG25*'U7'!AG$4, 0)+
IF('U8'!$A$4="1ª", 'U8'!AG25*'U8'!AG$4, 0)+
IF('U9'!$A$4="1ª", 'U9'!AG25*'U9'!AG$4, 0)+
IF('U10'!$A$4="1ª", 'U10'!AG25*'U10'!AG$4, 0)+
IF('U11'!$A$4="1ª", 'U11'!AG25*'U11'!AG$4, 0)+
IF('U12'!$A$4="1ª", 'U12'!AG25*'U12'!AG$4, 0)+
IF('U13'!$A$4="1ª", 'U13'!AG25*'U13'!AG$4, 0)+
IF('U14'!$A$4="1ª", 'U14'!AG25*'U14'!AG$4, 0)+
IF('U15'!$A$4="1ª", 'U15'!AG25*'U15'!AG$4, 0)
)
      /$CB$12
   )
   /BR$13,
"")</f>
        <v/>
      </c>
      <c r="BS39" s="122"/>
      <c r="BT39" s="105" t="str">
        <f>IF(BT$13&gt;0,
(
(
IF('U1'!$A$4="1ª", 'U1'!AH25*'U1'!AH$4, 0)+
IF('U2'!$A$4="1ª", 'U2'!AH25*'U2'!AH$4, 0)+
IF('U3'!$A$4="1ª", 'U3'!AH25*'U3'!AH$4, 0)+
IF('U4'!$A$4="1ª", 'U4'!AH25*'U4'!AH$4, 0)+
IF('U5'!$A$4="1ª", 'U5'!AH25*'U5'!AH$4, 0)+
IF('U6'!$A$4="1ª", 'U6'!AH25*'U6'!AH$4, 0)+
IF('U7'!$A$4="1ª", 'U7'!AH25*'U7'!AH$4, 0)+
IF('U8'!$A$4="1ª", 'U8'!AH25*'U8'!AH$4, 0)+
IF('U9'!$A$4="1ª", 'U9'!AH25*'U9'!AH$4, 0)+
IF('U10'!$A$4="1ª", 'U10'!AH25*'U10'!AH$4, 0)+
IF('U11'!$A$4="1ª", 'U11'!AH25*'U11'!AH$4, 0)+
IF('U12'!$A$4="1ª", 'U12'!AH25*'U12'!AH$4, 0)+
IF('U13'!$A$4="1ª", 'U13'!AH25*'U13'!AH$4, 0)+
IF('U14'!$A$4="1ª", 'U14'!AH25*'U14'!AH$4, 0)+
IF('U15'!$A$4="1ª", 'U15'!AH25*'U15'!AH$4, 0)
)
      /$CB$12
   )
   /BT$13,
"")</f>
        <v/>
      </c>
      <c r="BU39" s="122"/>
      <c r="BV39" s="105" t="str">
        <f>IF(BT$13&gt;0,
(
(
IF('U1'!$A$4="1ª", 'U1'!AH25*'U1'!AH$4, 0)+
IF('U2'!$A$4="1ª", 'U2'!AH25*'U2'!AH$4, 0)+
IF('U3'!$A$4="1ª", 'U3'!AH25*'U3'!AH$4, 0)+
IF('U4'!$A$4="1ª", 'U4'!AH25*'U4'!AH$4, 0)+
IF('U5'!$A$4="1ª", 'U5'!AH25*'U5'!AH$4, 0)+
IF('U6'!$A$4="1ª", 'U6'!AH25*'U6'!AH$4, 0)+
IF('U7'!$A$4="1ª", 'U7'!AH25*'U7'!AH$4, 0)+
IF('U8'!$A$4="1ª", 'U8'!AH25*'U8'!AH$4, 0)+
IF('U9'!$A$4="1ª", 'U9'!AH25*'U9'!AH$4, 0)+
IF('U10'!$A$4="1ª", 'U10'!AH25*'U10'!AH$4, 0)+
IF('U11'!$A$4="1ª", 'U11'!AH25*'U11'!AH$4, 0)+
IF('U12'!$A$4="1ª", 'U12'!AH25*'U12'!AH$4, 0)+
IF('U13'!$A$4="1ª", 'U13'!AH25*'U13'!AH$4, 0)+
IF('U14'!$A$4="1ª", 'U14'!AH25*'U14'!AH$4, 0)+
IF('U15'!$A$4="1ª", 'U15'!AH25*'U15'!AH$4, 0)
)
      /$CB$12
   )
   /BT$13,
"")</f>
        <v/>
      </c>
      <c r="BW39" s="122"/>
      <c r="BX39" s="105" t="str">
        <f>IF(BV$13&gt;0,
(
(
IF('U1'!$A$4="1ª", 'U1'!AI25*'U1'!AI$4, 0)+
IF('U2'!$A$4="1ª", 'U2'!AI25*'U2'!AI$4, 0)+
IF('U3'!$A$4="1ª", 'U3'!AI25*'U3'!AI$4, 0)+
IF('U4'!$A$4="1ª", 'U4'!AI25*'U4'!AI$4, 0)+
IF('U5'!$A$4="1ª", 'U5'!AI25*'U5'!AI$4, 0)+
IF('U6'!$A$4="1ª", 'U6'!AI25*'U6'!AI$4, 0)+
IF('U7'!$A$4="1ª", 'U7'!AI25*'U7'!AI$4, 0)+
IF('U8'!$A$4="1ª", 'U8'!AI25*'U8'!AI$4, 0)+
IF('U9'!$A$4="1ª", 'U9'!AI25*'U9'!AI$4, 0)+
IF('U10'!$A$4="1ª", 'U10'!AI25*'U10'!AI$4, 0)+
IF('U11'!$A$4="1ª", 'U11'!AI25*'U11'!AI$4, 0)+
IF('U12'!$A$4="1ª", 'U12'!AI25*'U12'!AI$4, 0)+
IF('U13'!$A$4="1ª", 'U13'!AI25*'U13'!AI$4, 0)+
IF('U14'!$A$4="1ª", 'U14'!AI25*'U14'!AI$4, 0)+
IF('U15'!$A$4="1ª", 'U15'!AI25*'U15'!AI$4, 0)
)
      /$CB$12
   )
   /BV$13,
"")</f>
        <v/>
      </c>
      <c r="BY39" s="122"/>
      <c r="BZ39" s="105" t="str">
        <f>IF(BZ$13&gt;0,
(
(
IF('U1'!$A$4="1ª", 'U1'!AK25*'U1'!AK$4, 0)+
IF('U2'!$A$4="1ª", 'U2'!AK25*'U2'!AK$4, 0)+
IF('U3'!$A$4="1ª", 'U3'!AK25*'U3'!AK$4, 0)+
IF('U4'!$A$4="1ª", 'U4'!AK25*'U4'!AK$4, 0)+
IF('U5'!$A$4="1ª", 'U5'!AK25*'U5'!AK$4, 0)+
IF('U6'!$A$4="1ª", 'U6'!AK25*'U6'!AK$4, 0)+
IF('U7'!$A$4="1ª", 'U7'!AK25*'U7'!AK$4, 0)+
IF('U8'!$A$4="1ª", 'U8'!AK25*'U8'!AK$4, 0)+
IF('U9'!$A$4="1ª", 'U9'!AK25*'U9'!AK$4, 0)+
IF('U10'!$A$4="1ª", 'U10'!AK25*'U10'!AK$4, 0)+
IF('U11'!$A$4="1ª", 'U11'!AK25*'U11'!AK$4, 0)+
IF('U12'!$A$4="1ª", 'U12'!AK25*'U12'!AK$4, 0)+
IF('U13'!$A$4="1ª", 'U13'!AK25*'U13'!AK$4, 0)+
IF('U14'!$A$4="1ª", 'U14'!AK25*'U14'!AK$4, 0)+
IF('U15'!$A$4="1ª", 'U15'!AK25*'U15'!AK$4, 0)
)
      /$CB$12
   )
   /BZ$13,
"")</f>
        <v/>
      </c>
      <c r="CA39" s="122"/>
      <c r="CB39" s="136">
        <f t="shared" ca="1" si="22"/>
        <v>0</v>
      </c>
      <c r="CC39">
        <f t="shared" ca="1" si="29"/>
        <v>0</v>
      </c>
    </row>
    <row r="40" spans="1:81" ht="18" x14ac:dyDescent="0.25">
      <c r="A40" s="65">
        <v>0</v>
      </c>
      <c r="B40" s="121">
        <f t="shared" ca="1" si="23"/>
        <v>0</v>
      </c>
      <c r="C40" s="105">
        <f ca="1">IF(C$13&gt;0,
   (
      (
         IF('U1'!$A$4="1ª", 'U1'!B26*'U1'!B$4, 0) +
         IF('U2'!$A$4="1ª", 'U2'!B26*'U2'!B$4, 0) +
         IF('U3'!$A$4="1ª", 'U3'!B26*'U3'!B$4, 0) +
         IF('U4'!$A$4="1ª", 'U4'!B26*'U4'!B$4, 0) +
         IF('U5'!$A$4="1ª", 'U5'!B26*'U5'!B$4, 0) +
         IF('U6'!$A$4="1ª", 'U6'!B26*'U6'!B$4, 0) +
         IF('U7'!$A$4="1ª", 'U7'!B26*'U7'!B$4, 0) +
         IF('U8'!$A$4="1ª", 'U8'!B26*'U8'!B$4, 0) +
         IF('U9'!$A$4="1ª", 'U9'!B26*'U9'!B$4, 0) +
         IF('U10'!$A$4="1ª", 'U10'!B26*'U10'!B$4, 0) +
         IF('U11'!$A$4="1ª", 'U11'!B26*'U11'!B$4, 0) +
         IF('U12'!$A$4="1ª", 'U12'!B26*'U12'!B$4, 0) +
         IF('U13'!$A$4="1ª", 'U13'!B26*'U13'!B$4, 0) +
         IF('U14'!$A$4="1ª", 'U14'!B26*'U14'!B$4, 0) +
         IF('U15'!$A$4="1ª", 'U15'!B26*'U15'!B$4, 0)
      )
      /$CB$12
   )
   /C$13,
"")</f>
        <v>0</v>
      </c>
      <c r="D40" s="122"/>
      <c r="E40" s="105">
        <f ca="1">IF(E$13&gt;0,
   (
      (
         IF('U1'!$A$4="1ª", 'U1'!C26*'U1'!C$4, 0) +
         IF('U2'!$A$4="1ª", 'U2'!C26*'U2'!C$4, 0) +
         IF('U3'!$A$4="1ª", 'U3'!C26*'U3'!C$4, 0) +
         IF('U4'!$A$4="1ª", 'U4'!C26*'U4'!C$4, 0) +
         IF('U5'!$A$4="1ª", 'U5'!C26*'U5'!C$4, 0) +
         IF('U6'!$A$4="1ª", 'U6'!C26*'U6'!C$4, 0) +
         IF('U7'!$A$4="1ª", 'U7'!C26*'U7'!C$4, 0) +
         IF('U8'!$A$4="1ª", 'U8'!C26*'U8'!C$4, 0) +
         IF('U9'!$A$4="1ª", 'U9'!C26*'U9'!C$4, 0) +
         IF('U10'!$A$4="1ª", 'U10'!C26*'U10'!C$4, 0) +
         IF('U11'!$A$4="1ª", 'U11'!C26*'U11'!C$4, 0) +
         IF('U12'!$A$4="1ª", 'U12'!C26*'U12'!C$4, 0) +
         IF('U13'!$A$4="1ª", 'U13'!C26*'U13'!C$4, 0) +
         IF('U14'!$A$4="1ª", 'U14'!C26*'U14'!C$4, 0) +
         IF('U15'!$A$4="1ª", 'U15'!C26*'U15'!C$4, 0)
      )
      /$CB$12
   )
   /E$13,
"")</f>
        <v>0</v>
      </c>
      <c r="F40" s="122"/>
      <c r="G40" s="105">
        <f ca="1">IF(G$13&gt;0,
   (
      (
         IF('U1'!$A$4="1ª", 'U1'!D26*'U1'!D$4, 0) +
         IF('U2'!$A$4="1ª", 'U2'!D26*'U2'!D$4, 0) +
         IF('U3'!$A$4="1ª", 'U3'!D26*'U3'!D$4, 0) +
         IF('U4'!$A$4="1ª", 'U4'!D26*'U4'!D$4, 0) +
         IF('U5'!$A$4="1ª", 'U5'!D26*'U5'!D$4, 0) +
         IF('U6'!$A$4="1ª", 'U6'!D26*'U6'!D$4, 0) +
         IF('U7'!$A$4="1ª", 'U7'!D26*'U7'!D$4, 0) +
         IF('U8'!$A$4="1ª", 'U8'!D26*'U8'!D$4, 0) +
         IF('U9'!$A$4="1ª", 'U9'!D26*'U9'!D$4, 0) +
         IF('U10'!$A$4="1ª", 'U10'!D26*'U10'!D$4, 0) +
         IF('U11'!$A$4="1ª", 'U11'!D26*'U11'!D$4, 0) +
         IF('U12'!$A$4="1ª", 'U12'!D26*'U12'!D$4, 0) +
         IF('U13'!$A$4="1ª", 'U13'!D26*'U13'!D$4, 0) +
         IF('U14'!$A$4="1ª", 'U14'!D26*'U14'!D$4, 0) +
         IF('U15'!$A$4="1ª", 'U15'!D26*'U15'!D$4, 0)
      )
      /$CB$12
   )
   /G$13,
"")</f>
        <v>0</v>
      </c>
      <c r="H40" s="122"/>
      <c r="I40" s="105">
        <f ca="1">IF(I$13&gt;0,
   (
      (
         IF('U1'!$A$4="1ª", 'U1'!E26*'U1'!E$4, 0) +
         IF('U2'!$A$4="1ª", 'U2'!E26*'U2'!E$4, 0) +
         IF('U3'!$A$4="1ª", 'U3'!E26*'U3'!E$4, 0) +
         IF('U4'!$A$4="1ª", 'U4'!E26*'U4'!E$4, 0) +
         IF('U5'!$A$4="1ª", 'U5'!E26*'U5'!E$4, 0) +
         IF('U6'!$A$4="1ª", 'U6'!E26*'U6'!E$4, 0) +
         IF('U7'!$A$4="1ª", 'U7'!E26*'U7'!E$4, 0) +
         IF('U8'!$A$4="1ª", 'U8'!E26*'U8'!E$4, 0) +
         IF('U9'!$A$4="1ª", 'U9'!E26*'U9'!E$4, 0) +
         IF('U10'!$A$4="1ª", 'U10'!E26*'U10'!E$4, 0) +
         IF('U11'!$A$4="1ª", 'U11'!E26*'U11'!E$4, 0) +
         IF('U12'!$A$4="1ª", 'U12'!E26*'U12'!E$4, 0) +
         IF('U13'!$A$4="1ª", 'U13'!E26*'U13'!E$4, 0) +
         IF('U14'!$A$4="1ª", 'U14'!E26*'U14'!E$4, 0) +
         IF('U15'!$A$4="1ª", 'U15'!E26*'U15'!E$4, 0)
      )
      /$CB$12
   )
   /I$13,
"")</f>
        <v>0</v>
      </c>
      <c r="J40" s="122"/>
      <c r="K40" s="105">
        <f ca="1">IF(K$13&gt;0,
   (
      (
         IF('U1'!$A$4="1ª", 'U1'!F26*'U1'!F$4, 0) +
         IF('U2'!$A$4="1ª", 'U2'!F26*'U2'!F$4, 0) +
         IF('U3'!$A$4="1ª", 'U3'!F26*'U3'!F$4, 0) +
         IF('U4'!$A$4="1ª", 'U4'!F26*'U4'!F$4, 0) +
         IF('U5'!$A$4="1ª", 'U5'!F26*'U5'!F$4, 0) +
         IF('U6'!$A$4="1ª", 'U6'!F26*'U6'!F$4, 0) +
         IF('U7'!$A$4="1ª", 'U7'!F26*'U7'!F$4, 0) +
         IF('U8'!$A$4="1ª", 'U8'!F26*'U8'!F$4, 0) +
         IF('U9'!$A$4="1ª", 'U9'!F26*'U9'!F$4, 0) +
         IF('U10'!$A$4="1ª", 'U10'!F26*'U10'!F$4, 0) +
         IF('U11'!$A$4="1ª", 'U11'!F26*'U11'!F$4, 0) +
         IF('U12'!$A$4="1ª", 'U12'!F26*'U12'!F$4, 0) +
         IF('U13'!$A$4="1ª", 'U13'!F26*'U13'!F$4, 0) +
         IF('U14'!$A$4="1ª", 'U14'!F26*'U14'!F$4, 0) +
         IF('U15'!$A$4="1ª", 'U15'!F26*'U15'!F$4, 0)
      )
      /$CB$12
   )
   /K$13,
"")</f>
        <v>0</v>
      </c>
      <c r="L40" s="122"/>
      <c r="M40" s="105" t="str">
        <f>IF(M$13&gt;0,
   (
      (
         IF('U1'!$A$4="1ª", 'U1'!G26*'U1'!G$4, 0) +
         IF('U2'!$A$4="1ª", 'U2'!G26*'U2'!G$4, 0) +
         IF('U3'!$A$4="1ª", 'U3'!G26*'U3'!G$4, 0) +
         IF('U4'!$A$4="1ª", 'U4'!G26*'U4'!G$4, 0) +
         IF('U5'!$A$4="1ª", 'U5'!G26*'U5'!G$4, 0) +
         IF('U6'!$A$4="1ª", 'U6'!G26*'U6'!G$4, 0) +
         IF('U7'!$A$4="1ª", 'U7'!G26*'U7'!G$4, 0) +
         IF('U8'!$A$4="1ª", 'U8'!G26*'U8'!G$4, 0) +
         IF('U9'!$A$4="1ª", 'U9'!G26*'U9'!G$4, 0) +
         IF('U10'!$A$4="1ª", 'U10'!G26*'U10'!G$4, 0) +
         IF('U11'!$A$4="1ª", 'U11'!G26*'U11'!G$4, 0) +
         IF('U12'!$A$4="1ª", 'U12'!G26*'U12'!G$4, 0) +
         IF('U13'!$A$4="1ª", 'U13'!G26*'U13'!G$4, 0) +
         IF('U14'!$A$4="1ª", 'U14'!G26*'U14'!G$4, 0) +
         IF('U15'!$A$4="1ª", 'U15'!G26*'U15'!G$4, 0)
      )
      /$CB$12
   )
   /M$13,
"")</f>
        <v/>
      </c>
      <c r="N40" s="122"/>
      <c r="O40" s="121">
        <f t="shared" ca="1" si="24"/>
        <v>0</v>
      </c>
      <c r="P40" s="105">
        <f ca="1">IF(P$13&gt;0,
   (
      (
         IF('U1'!$A$4="1ª", 'U1'!H26*'U1'!H$4, 0) +
         IF('U2'!$A$4="1ª", 'U2'!H26*'U2'!H$4, 0) +
         IF('U3'!$A$4="1ª", 'U3'!H26*'U3'!H$4, 0) +
         IF('U4'!$A$4="1ª", 'U4'!H26*'U4'!H$4, 0) +
         IF('U5'!$A$4="1ª", 'U5'!H26*'U5'!H$4, 0) +
         IF('U6'!$A$4="1ª", 'U6'!H26*'U6'!H$4, 0) +
         IF('U7'!$A$4="1ª", 'U7'!H26*'U7'!H$4, 0) +
         IF('U8'!$A$4="1ª", 'U8'!H26*'U8'!H$4, 0) +
         IF('U9'!$A$4="1ª", 'U9'!H26*'U9'!H$4, 0) +
         IF('U10'!$A$4="1ª", 'U10'!H26*'U10'!H$4, 0) +
         IF('U11'!$A$4="1ª", 'U11'!H26*'U11'!H$4, 0) +
         IF('U12'!$A$4="1ª", 'U12'!H26*'U12'!H$4, 0) +
         IF('U13'!$A$4="1ª", 'U13'!H26*'U13'!H$4, 0) +
         IF('U14'!$A$4="1ª", 'U14'!H26*'U14'!H$4, 0) +
         IF('U15'!$A$4="1ª", 'U15'!H26*'U15'!H$4, 0)
      )
      /$CB$12
   )
   /P$13,
"")</f>
        <v>0</v>
      </c>
      <c r="Q40" s="122"/>
      <c r="R40" s="105">
        <f ca="1">IF(R$13&gt;0,
   (
      (
         IF('U1'!$A$4="1ª", 'U1'!I26*'U1'!I$4, 0) +
         IF('U2'!$A$4="1ª", 'U2'!I26*'U2'!I$4, 0) +
         IF('U3'!$A$4="1ª", 'U3'!I26*'U3'!I$4, 0) +
         IF('U4'!$A$4="1ª", 'U4'!I26*'U4'!I$4, 0) +
         IF('U5'!$A$4="1ª", 'U5'!I26*'U5'!I$4, 0) +
         IF('U6'!$A$4="1ª", 'U6'!I26*'U6'!I$4, 0) +
         IF('U7'!$A$4="1ª", 'U7'!I26*'U7'!I$4, 0) +
         IF('U8'!$A$4="1ª", 'U8'!I26*'U8'!I$4, 0) +
         IF('U9'!$A$4="1ª", 'U9'!I26*'U9'!I$4, 0) +
         IF('U10'!$A$4="1ª", 'U10'!I26*'U10'!I$4, 0) +
         IF('U11'!$A$4="1ª", 'U11'!I26*'U11'!I$4, 0) +
         IF('U12'!$A$4="1ª", 'U12'!I26*'U12'!I$4, 0) +
         IF('U13'!$A$4="1ª", 'U13'!I26*'U13'!I$4, 0) +
         IF('U14'!$A$4="1ª", 'U14'!I26*'U14'!I$4, 0) +
         IF('U15'!$A$4="1ª", 'U15'!I26*'U15'!I$4, 0)
      )
      /$CB$12
   )
   /R$13,
"")</f>
        <v>0</v>
      </c>
      <c r="S40" s="122"/>
      <c r="T40" s="105">
        <f ca="1">IF(T$13&gt;0,
(
(
IF('U1'!$A$4="1ª", 'U1'!J26*'U1'!J$4, 0) +
IF('U2'!$A$4="1ª", 'U2'!J26*'U2'!J$4, 0) +
IF('U3'!$A$4="1ª", 'U3'!J26*'U3'!J$4, 0) +
IF('U4'!$A$4="1ª", 'U4'!J26*'U4'!J$4, 0) +
IF('U5'!$A$4="1ª", 'U5'!J26*'U5'!J$4, 0) +
IF('U6'!$A$4="1ª", 'U6'!J26*'U6'!J$4, 0) +
IF('U7'!$A$4="1ª", 'U7'!J26*'U7'!J$4, 0) +
IF('U8'!$A$4="1ª", 'U8'!J26*'U8'!J$4, 0) +
IF('U9'!$A$4="1ª", 'U9'!J26*'U9'!J$4, 0) +
IF('U10'!$A$4="1ª", 'U10'!J26*'U10'!J$4, 0) +
IF('U11'!$A$4="1ª", 'U11'!J26*'U11'!J$4, 0) +
IF('U12'!$A$4="1ª", 'U12'!J26*'U12'!J$4, 0) +
IF('U13'!$A$4="1ª", 'U13'!J26*'U13'!J$4, 0) +
IF('U14'!$A$4="1ª", 'U14'!J26*'U14'!J$4, 0) +
IF('U15'!$A$4="1ª", 'U15'!J26*'U15'!J$4, 0)
)
      /$CB$12
   )
   /T$13,
"")</f>
        <v>0</v>
      </c>
      <c r="U40" s="122"/>
      <c r="V40" s="105">
        <f ca="1">IF(V$13&gt;0,
(
(
IF('U1'!$A$4="1ª", 'U1'!K26*'U1'!K$4, 0) +
IF('U2'!$A$4="1ª", 'U2'!K26*'U2'!K$4, 0) +
IF('U3'!$A$4="1ª", 'U3'!K26*'U3'!K$4, 0) +
IF('U4'!$A$4="1ª", 'U4'!K26*'U4'!K$4, 0) +
IF('U5'!$A$4="1ª", 'U5'!K26*'U5'!K$4, 0) +
IF('U6'!$A$4="1ª", 'U6'!K26*'U6'!K$4, 0) +
IF('U7'!$A$4="1ª", 'U7'!K26*'U7'!K$4, 0) +
IF('U8'!$A$4="1ª", 'U8'!K26*'U8'!K$4, 0) +
IF('U9'!$A$4="1ª", 'U9'!K26*'U9'!K$4, 0) +
IF('U10'!$A$4="1ª", 'U10'!K26*'U10'!K$4, 0) +
IF('U11'!$A$4="1ª", 'U11'!K26*'U11'!K$4, 0) +
IF('U12'!$A$4="1ª", 'U12'!K26*'U12'!K$4, 0) +
IF('U13'!$A$4="1ª", 'U13'!K26*'U13'!K$4, 0) +
IF('U14'!$A$4="1ª", 'U14'!K26*'U14'!K$4, 0) +
IF('U15'!$A$4="1ª", 'U15'!K26*'U15'!K$4, 0)
)
      /$CB$12
   )
   /V$13,
"")</f>
        <v>0</v>
      </c>
      <c r="W40" s="122"/>
      <c r="X40" s="105" t="str">
        <f>IF(X$13&gt;0,
(
(
IF('U1'!$A$4="1ª", 'U1'!L26*'U1'!L$4, 0) +
IF('U2'!$A$4="1ª", 'U2'!L26*'U2'!L$4, 0) +
IF('U3'!$A$4="1ª", 'U3'!L26*'U3'!L$4, 0) +
IF('U4'!$A$4="1ª", 'U4'!L26*'U4'!L$4, 0) +
IF('U5'!$A$4="1ª", 'U5'!L26*'U5'!L$4, 0) +
IF('U6'!$A$4="1ª", 'U6'!L26*'U6'!L$4, 0) +
IF('U7'!$A$4="1ª", 'U7'!L26*'U7'!L$4, 0) +
IF('U8'!$A$4="1ª", 'U8'!L26*'U8'!L$4, 0) +
IF('U9'!$A$4="1ª", 'U9'!L26*'U9'!L$4, 0) +
IF('U10'!$A$4="1ª", 'U10'!L26*'U10'!L$4, 0) +
IF('U11'!$A$4="1ª", 'U11'!L26*'U11'!L$4, 0) +
IF('U12'!$A$4="1ª", 'U12'!L26*'U12'!L$4, 0) +
IF('U13'!$A$4="1ª", 'U13'!L26*'U13'!L$4, 0) +
IF('U14'!$A$4="1ª", 'U14'!L26*'U14'!L$4, 0) +
IF('U15'!$A$4="1ª", 'U15'!L26*'U15'!L$4, 0)
)
      /$CB$12
   )
   /X$13,
"")</f>
        <v/>
      </c>
      <c r="Y40" s="122"/>
      <c r="Z40" s="105" t="str">
        <f>IF(Z$13&gt;0,
(
(
IF('U1'!$A$4="1ª", 'U1'!M26*'U1'!M$4, 0) +
IF('U2'!$A$4="1ª", 'U2'!M26*'U2'!M$4, 0) +
IF('U3'!$A$4="1ª", 'U3'!M26*'U3'!M$4, 0) +
IF('U4'!$A$4="1ª", 'U4'!M26*'U4'!M$4, 0) +
IF('U5'!$A$4="1ª", 'U5'!M26*'U5'!M$4, 0) +
IF('U6'!$A$4="1ª", 'U6'!M26*'U6'!M$4, 0) +
IF('U7'!$A$4="1ª", 'U7'!M26*'U7'!M$4, 0) +
IF('U8'!$A$4="1ª", 'U8'!M26*'U8'!M$4, 0) +
IF('U9'!$A$4="1ª", 'U9'!M26*'U9'!M$4, 0) +
IF('U10'!$A$4="1ª", 'U10'!M26*'U10'!M$4, 0) +
IF('U11'!$A$4="1ª", 'U11'!M26*'U11'!M$4, 0) +
IF('U12'!$A$4="1ª", 'U12'!M26*'U12'!M$4, 0) +
IF('U13'!$A$4="1ª", 'U13'!M26*'U13'!M$4, 0) +
IF('U14'!$A$4="1ª", 'U14'!M26*'U14'!M$4, 0) +
IF('U15'!$A$4="1ª", 'U15'!M26*'U15'!M$4, 0)
)
      /$CB$12
   )
   /Z$13,
"")</f>
        <v/>
      </c>
      <c r="AA40" s="122"/>
      <c r="AB40" s="121">
        <f t="shared" ca="1" si="25"/>
        <v>0</v>
      </c>
      <c r="AC40" s="105" t="str">
        <f>IF(AC$13&gt;0,
(
(
IF('U1'!$A$4="1ª", 'U1'!N26*'U1'!N$4, 0) +
IF('U2'!$A$4="1ª", 'U2'!N26*'U2'!N$4, 0) +
IF('U3'!$A$4="1ª", 'U3'!N26*'U3'!N$4, 0) +
IF('U4'!$A$4="1ª", 'U4'!N26*'U4'!N$4, 0) +
IF('U5'!$A$4="1ª", 'U5'!N26*'U5'!N$4, 0) +
IF('U6'!$A$4="1ª", 'U6'!N26*'U6'!N$4, 0) +
IF('U7'!$A$4="1ª", 'U7'!N26*'U7'!N$4, 0) +
IF('U8'!$A$4="1ª", 'U8'!N26*'U8'!N$4, 0) +
IF('U9'!$A$4="1ª", 'U9'!N26*'U9'!N$4, 0) +
IF('U10'!$A$4="1ª", 'U10'!N26*'U10'!N$4, 0) +
IF('U11'!$A$4="1ª", 'U11'!N26*'U11'!N$4, 0) +
IF('U12'!$A$4="1ª", 'U12'!N26*'U12'!N$4, 0) +
IF('U13'!$A$4="1ª", 'U13'!N26*'U13'!N$4, 0) +
IF('U14'!$A$4="1ª", 'U14'!N26*'U14'!N$4, 0) +
IF('U15'!$A$4="1ª", 'U15'!N26*'U15'!N$4, 0)
)
      /$CB$12
   )
   /AC$13,
"")</f>
        <v/>
      </c>
      <c r="AD40" s="122"/>
      <c r="AE40" s="105" t="str">
        <f>IF(AE$13&gt;0,
(
(
IF('U1'!$A$4="1ª", 'U1'!O26*'U1'!O$4, 0)+
IF('U2'!$A$4="1ª", 'U2'!O26*'U2'!O$4, 0)+
IF('U3'!$A$4="1ª", 'U3'!O26*'U3'!O$4, 0)+
IF('U4'!$A$4="1ª", 'U4'!O26*'U4'!O$4, 0)+
IF('U5'!$A$4="1ª", 'U5'!O26*'U5'!O$4, 0)+
IF('U6'!$A$4="1ª", 'U6'!O26*'U6'!O$4, 0)+
IF('U7'!$A$4="1ª", 'U7'!O26*'U7'!O$4, 0)+
IF('U8'!$A$4="1ª", 'U8'!O26*'U8'!O$4, 0)+
IF('U9'!$A$4="1ª", 'U9'!O26*'U9'!O$4, 0)+
IF('U10'!$A$4="1ª", 'U10'!O26*'U10'!O$4, 0)+
IF('U11'!$A$4="1ª", 'U11'!O26*'U11'!O$4, 0)+
IF('U12'!$A$4="1ª", 'U12'!O26*'U12'!O$4, 0)+
IF('U13'!$A$4="1ª", 'U13'!O26*'U13'!O$4, 0)+
IF('U14'!$A$4="1ª", 'U14'!O26*'U14'!O$4, 0)+
IF('U15'!$A$4="1ª", 'U15'!O26*'U15'!O$4, 0)
)
      /$CB$12
   )
   /AE$13,
"")</f>
        <v/>
      </c>
      <c r="AF40" s="122"/>
      <c r="AG40" s="105" t="str">
        <f>IF(AG$13&gt;0,
(
(
IF('U1'!$A$4="1ª", 'U1'!P26*'U1'!P$4, 0)+
IF('U2'!$A$4="1ª", 'U2'!P26*'U2'!P$4, 0)+
IF('U3'!$A$4="1ª", 'U3'!P26*'U3'!P$4, 0)+
IF('U4'!$A$4="1ª", 'U4'!P26*'U4'!P$4, 0)+
IF('U5'!$A$4="1ª", 'U5'!P26*'U5'!P$4, 0)+
IF('U6'!$A$4="1ª", 'U6'!P26*'U6'!P$4, 0)+
IF('U7'!$A$4="1ª", 'U7'!P26*'U7'!P$4, 0)+
IF('U8'!$A$4="1ª", 'U8'!P26*'U8'!P$4, 0)+
IF('U9'!$A$4="1ª", 'U9'!P26*'U9'!P$4, 0)+
IF('U10'!$A$4="1ª", 'U10'!P26*'U10'!P$4, 0)+
IF('U11'!$A$4="1ª", 'U11'!P26*'U11'!P$4, 0)+
IF('U12'!$A$4="1ª", 'U12'!P26*'U12'!P$4, 0)+
IF('U13'!$A$4="1ª", 'U13'!P26*'U13'!P$4, 0)+
IF('U14'!$A$4="1ª", 'U14'!P26*'U14'!P$4, 0)+
IF('U15'!$A$4="1ª", 'U15'!P26*'U15'!P$4, 0)
)
      /$CB$12
   )
   /AG$13,
"")</f>
        <v/>
      </c>
      <c r="AH40" s="122"/>
      <c r="AI40" s="105">
        <f ca="1">IF(AI$13&gt;0,
(
(
IF('U1'!$A$4="1ª", 'U1'!Q26*'U1'!Q$4, 0)+
IF('U2'!$A$4="1ª", 'U2'!Q26*'U2'!Q$4, 0)+
IF('U3'!$A$4="1ª", 'U3'!Q26*'U3'!Q$4, 0)+
IF('U4'!$A$4="1ª", 'U4'!Q26*'U4'!Q$4, 0)+
IF('U5'!$A$4="1ª", 'U5'!Q26*'U5'!Q$4, 0)+
IF('U6'!$A$4="1ª", 'U6'!Q26*'U6'!Q$4, 0)+
IF('U7'!$A$4="1ª", 'U7'!Q26*'U7'!Q$4, 0)+
IF('U8'!$A$4="1ª", 'U8'!Q26*'U8'!Q$4, 0)+
IF('U9'!$A$4="1ª", 'U9'!Q26*'U9'!Q$4, 0)+
IF('U10'!$A$4="1ª", 'U10'!Q26*'U10'!Q$4, 0)+
IF('U11'!$A$4="1ª", 'U11'!Q26*'U11'!Q$4, 0)+
IF('U12'!$A$4="1ª", 'U12'!Q26*'U12'!Q$4, 0)+
IF('U13'!$A$4="1ª", 'U13'!Q26*'U13'!Q$4, 0)+
IF('U14'!$A$4="1ª", 'U14'!Q26*'U14'!Q$4, 0)+
IF('U15'!$A$4="1ª", 'U15'!Q26*'U15'!Q$4, 0)
)
      /$CB$12
   )
   /AI$13,
"")</f>
        <v>0</v>
      </c>
      <c r="AJ40" s="122"/>
      <c r="AK40" s="105">
        <f ca="1">IF(AK$13&gt;0,
(
(
IF('U1'!$A$4="1ª", 'U1'!R26*'U1'!R$4, 0)+
IF('U2'!$A$4="1ª", 'U2'!R26*'U2'!R$4, 0)+
IF('U3'!$A$4="1ª", 'U3'!R26*'U3'!R$4, 0)+
IF('U4'!$A$4="1ª", 'U4'!R26*'U4'!R$4, 0)+
IF('U5'!$A$4="1ª", 'U5'!R26*'U5'!R$4, 0)+
IF('U6'!$A$4="1ª", 'U6'!R26*'U6'!R$4, 0)+
IF('U7'!$A$4="1ª", 'U7'!R26*'U7'!R$4, 0)+
IF('U8'!$A$4="1ª", 'U8'!R26*'U8'!R$4, 0)+
IF('U9'!$A$4="1ª", 'U9'!R26*'U9'!R$4, 0)+
IF('U10'!$A$4="1ª", 'U10'!R26*'U10'!R$4, 0)+
IF('U11'!$A$4="1ª", 'U11'!R26*'U11'!R$4, 0)+
IF('U12'!$A$4="1ª", 'U12'!R26*'U12'!R$4, 0)+
IF('U13'!$A$4="1ª", 'U13'!R26*'U13'!R$4, 0)+
IF('U14'!$A$4="1ª", 'U14'!R26*'U14'!R$4, 0)+
IF('U15'!$A$4="1ª", 'U15'!R26*'U15'!R$4, 0)
)
      /$CB$12
   )
   /AK$13,
"")</f>
        <v>0</v>
      </c>
      <c r="AL40" s="122"/>
      <c r="AM40" s="105" t="str">
        <f>IF(AM$13&gt;0,
(
(
IF('U1'!$A$4="1ª", 'U1'!S26*'U1'!S$4, 0)+
IF('U2'!$A$4="1ª", 'U2'!S26*'U2'!S$4, 0)+
IF('U3'!$A$4="1ª", 'U3'!S26*'U3'!S$4, 0)+
IF('U4'!$A$4="1ª", 'U4'!S26*'U4'!S$4, 0)+
IF('U5'!$A$4="1ª", 'U5'!S26*'U5'!S$4, 0)+
IF('U6'!$A$4="1ª", 'U6'!S26*'U6'!S$4, 0)+
IF('U7'!$A$4="1ª", 'U7'!S26*'U7'!S$4, 0)+
IF('U8'!$A$4="1ª", 'U8'!S26*'U8'!S$4, 0)+
IF('U9'!$A$4="1ª", 'U9'!S26*'U9'!S$4, 0)+
IF('U10'!$A$4="1ª", 'U10'!S26*'U10'!S$4, 0)+
IF('U11'!$A$4="1ª", 'U11'!S26*'U11'!S$4, 0)+
IF('U12'!$A$4="1ª", 'U12'!S26*'U12'!S$4, 0)+
IF('U13'!$A$4="1ª", 'U13'!S26*'U13'!S$4, 0)+
IF('U14'!$A$4="1ª", 'U14'!S26*'U14'!S$4, 0)+
IF('U15'!$A$4="1ª", 'U15'!S26*'U15'!S$4, 0)
)
      /$CB$12
   )
   /AM$13,
"")</f>
        <v/>
      </c>
      <c r="AN40" s="122"/>
      <c r="AO40" s="121">
        <f t="shared" ca="1" si="26"/>
        <v>0</v>
      </c>
      <c r="AP40" s="105">
        <f ca="1">IF(AP$13&gt;0,
   (
      (
         IF('U1'!$A$4="1ª", 'U1'!T26*'U1'!T$4, 0) +
         IF('U2'!$A$4="1ª", 'U2'!T26*'U2'!T$4, 0) +
         IF('U3'!$A$4="1ª", 'U3'!T26*'U3'!T$4, 0) +
         IF('U4'!$A$4="1ª", 'U4'!T26*'U4'!T$4, 0) +
         IF('U5'!$A$4="1ª", 'U5'!T26*'U5'!T$4, 0) +
         IF('U6'!$A$4="1ª", 'U6'!T26*'U6'!T$4, 0) +
         IF('U7'!$A$4="1ª", 'U7'!T26*'U7'!T$4, 0) +
         IF('U8'!$A$4="1ª", 'U8'!T26*'U8'!T$4, 0) +
         IF('U9'!$A$4="1ª", 'U9'!T26*'U9'!T$4, 0) +
         IF('U10'!$A$4="1ª", 'U10'!T26*'U10'!T$4, 0) +
         IF('U11'!$A$4="1ª", 'U11'!T26*'U11'!T$4, 0) +
         IF('U12'!$A$4="1ª", 'U12'!T26*'U12'!T$4, 0) +
         IF('U13'!$A$4="1ª", 'U13'!T26*'U13'!T$4, 0) +
         IF('U14'!$A$4="1ª", 'U14'!T26*'U14'!T$4, 0) +
         IF('U15'!$A$4="1ª", 'U15'!T26*'U15'!T$4, 0)
      )
      /$CB$12
   ) / AP$13,
"")</f>
        <v>0</v>
      </c>
      <c r="AQ40" s="122"/>
      <c r="AR40" s="105">
        <f ca="1">IF(AR$13&gt;0,
(
(
IF('U1'!$A$4="1ª", 'U1'!U26*'U1'!U$4, 0)+
IF('U2'!$A$4="1ª", 'U2'!U26*'U2'!U$4, 0)+
IF('U3'!$A$4="1ª", 'U3'!U26*'U3'!U$4, 0)+
IF('U4'!$A$4="1ª", 'U4'!U26*'U4'!U$4, 0)+
IF('U5'!$A$4="1ª", 'U5'!U26*'U5'!U$4, 0)+
IF('U6'!$A$4="1ª", 'U6'!U26*'U6'!U$4, 0)+
IF('U7'!$A$4="1ª", 'U7'!U26*'U7'!U$4, 0)+
IF('U8'!$A$4="1ª", 'U8'!U26*'U8'!U$4, 0)+
IF('U9'!$A$4="1ª", 'U9'!U26*'U9'!U$4, 0)+
IF('U10'!$A$4="1ª", 'U10'!U26*'U10'!U$4, 0)+
IF('U11'!$A$4="1ª", 'U11'!U26*'U11'!U$4, 0)+
IF('U12'!$A$4="1ª", 'U12'!U26*'U12'!U$4, 0)+
IF('U13'!$A$4="1ª", 'U13'!U26*'U13'!U$4, 0)+
IF('U14'!$A$4="1ª", 'U14'!U26*'U14'!U$4, 0)+
IF('U15'!$A$4="1ª", 'U15'!U26*'U15'!U$4, 0)
)
      /$CB$12
   )
   /AR$13,
"")</f>
        <v>0</v>
      </c>
      <c r="AS40" s="122"/>
      <c r="AT40" s="105" t="str">
        <f>IF(AT$13&gt;0,
(
(
IF('U1'!$A$4="1ª", 'U1'!V26*'U1'!V$4, 0)+
IF('U2'!$A$4="1ª", 'U2'!V26*'U2'!V$4, 0)+
IF('U3'!$A$4="1ª", 'U3'!V26*'U3'!V$4, 0)+
IF('U4'!$A$4="1ª", 'U4'!V26*'U4'!V$4, 0)+
IF('U5'!$A$4="1ª", 'U5'!V26*'U5'!V$4, 0)+
IF('U6'!$A$4="1ª", 'U6'!V26*'U6'!V$4, 0)+
IF('U7'!$A$4="1ª", 'U7'!V26*'U7'!V$4, 0)+
IF('U8'!$A$4="1ª", 'U8'!V26*'U8'!V$4, 0)+
IF('U9'!$A$4="1ª", 'U9'!V26*'U9'!V$4, 0)+
IF('U10'!$A$4="1ª", 'U10'!V26*'U10'!V$4, 0)+
IF('U11'!$A$4="1ª", 'U11'!V26*'U11'!V$4, 0)+
IF('U12'!$A$4="1ª", 'U12'!V26*'U12'!V$4, 0)+
IF('U13'!$A$4="1ª", 'U13'!V26*'U13'!V$4, 0)+
IF('U14'!$A$4="1ª", 'U14'!V26*'U14'!V$4, 0)+
IF('U15'!$A$4="1ª", 'U15'!V26*'U15'!V$4, 0)
)
      /$CB$12
   )
   /AT$13,
"")</f>
        <v/>
      </c>
      <c r="AU40" s="122"/>
      <c r="AV40" s="105">
        <f ca="1">IF(AV$13&gt;0,
(
(
IF('U1'!$A$4="1ª", 'U1'!W26*'U1'!W$4, 0)+
IF('U2'!$A$4="1ª", 'U2'!W26*'U2'!W$4, 0)+
IF('U3'!$A$4="1ª", 'U3'!W26*'U3'!W$4, 0)+
IF('U4'!$A$4="1ª", 'U4'!W26*'U4'!W$4, 0)+
IF('U5'!$A$4="1ª", 'U5'!W26*'U5'!W$4, 0)+
IF('U6'!$A$4="1ª", 'U6'!W26*'U6'!W$4, 0)+
IF('U7'!$A$4="1ª", 'U7'!W26*'U7'!W$4, 0)+
IF('U8'!$A$4="1ª", 'U8'!W26*'U8'!W$4, 0)+
IF('U9'!$A$4="1ª", 'U9'!W26*'U9'!W$4, 0)+
IF('U10'!$A$4="1ª", 'U10'!W26*'U10'!W$4, 0)+
IF('U11'!$A$4="1ª", 'U11'!W26*'U11'!W$4, 0)+
IF('U12'!$A$4="1ª", 'U12'!W26*'U12'!W$4, 0)+
IF('U13'!$A$4="1ª", 'U13'!W26*'U13'!W$4, 0)+
IF('U14'!$A$4="1ª", 'U14'!W26*'U14'!W$4, 0)+
IF('U15'!$A$4="1ª", 'U15'!W26*'U15'!W$4, 0)
)
      /$CB$12
   )
   /AV$13,
"")</f>
        <v>0</v>
      </c>
      <c r="AW40" s="122"/>
      <c r="AX40" s="105" t="str">
        <f>IF(AX$13&gt;0,
(
(
IF('U1'!$A$4="1ª", 'U1'!X26*'U1'!X$4, 0)+
IF('U2'!$A$4="1ª", 'U2'!X26*'U2'!X$4, 0)+
IF('U3'!$A$4="1ª", 'U3'!X26*'U3'!X$4, 0)+
IF('U4'!$A$4="1ª", 'U4'!X26*'U4'!X$4, 0)+
IF('U5'!$A$4="1ª", 'U5'!X26*'U5'!X$4, 0)+
IF('U6'!$A$4="1ª", 'U6'!X26*'U6'!X$4, 0)+
IF('U7'!$A$4="1ª", 'U7'!X26*'U7'!X$4, 0)+
IF('U8'!$A$4="1ª", 'U8'!X26*'U8'!X$4, 0)+
IF('U9'!$A$4="1ª", 'U9'!X26*'U9'!X$4, 0)+
IF('U10'!$A$4="1ª", 'U10'!X26*'U10'!X$4, 0)+
IF('U11'!$A$4="1ª", 'U11'!X26*'U11'!X$4, 0)+
IF('U12'!$A$4="1ª", 'U12'!X26*'U12'!X$4, 0)+
IF('U13'!$A$4="1ª", 'U13'!X26*'U13'!X$4, 0)+
IF('U14'!$A$4="1ª", 'U14'!X26*'U14'!X$4, 0)+
IF('U15'!$A$4="1ª", 'U15'!X26*'U15'!X$4, 0)
)
      /$CB$12
   )
   /AX$13,
"")</f>
        <v/>
      </c>
      <c r="AY40" s="122"/>
      <c r="AZ40" s="105" t="str">
        <f>IF(AZ$13&gt;0,
(
(
IF('U1'!$A$4="1ª", 'U1'!Y26*'U1'!Y$4, 0)+
IF('U2'!$A$4="1ª", 'U2'!Y26*'U2'!Y$4, 0)+
IF('U3'!$A$4="1ª", 'U3'!Y26*'U3'!Y$4, 0)+
IF('U4'!$A$4="1ª", 'U4'!Y26*'U4'!Y$4, 0)+
IF('U5'!$A$4="1ª", 'U5'!Y26*'U5'!Y$4, 0)+
IF('U6'!$A$4="1ª", 'U6'!Y26*'U6'!Y$4, 0)+
IF('U7'!$A$4="1ª", 'U7'!Y26*'U7'!Y$4, 0)+
IF('U8'!$A$4="1ª", 'U8'!Y26*'U8'!Y$4, 0)+
IF('U9'!$A$4="1ª", 'U9'!Y26*'U9'!Y$4, 0)+
IF('U10'!$A$4="1ª", 'U10'!Y26*'U10'!Y$4, 0)+
IF('U11'!$A$4="1ª", 'U11'!Y26*'U11'!Y$4, 0)+
IF('U12'!$A$4="1ª", 'U12'!Y26*'U12'!Y$4, 0)+
IF('U13'!$A$4="1ª", 'U13'!Y26*'U13'!Y$4, 0)+
IF('U14'!$A$4="1ª", 'U14'!Y26*'U14'!Y$4, 0)+
IF('U15'!$A$4="1ª", 'U15'!Y26*'U15'!Y$4, 0)
)
      /$CB$12
   )
   /AZ$13,
"")</f>
        <v/>
      </c>
      <c r="BA40" s="122"/>
      <c r="BB40" s="121">
        <f t="shared" ca="1" si="27"/>
        <v>0</v>
      </c>
      <c r="BC40" s="105" t="str">
        <f>IF(BC$13&gt;0,
(
(
IF('U1'!$A$4="1ª", 'U1'!Z26*'U1'!Z$4, 0)+
IF('U2'!$A$4="1ª", 'U2'!Z26*'U2'!Z$4, 0)+
IF('U3'!$A$4="1ª", 'U3'!Z26*'U3'!Z$4, 0)+
IF('U4'!$A$4="1ª", 'U4'!Z26*'U4'!Z$4, 0)+
IF('U5'!$A$4="1ª", 'U5'!Z26*'U5'!Z$4, 0)+
IF('U6'!$A$4="1ª", 'U6'!Z26*'U6'!Z$4, 0)+
IF('U7'!$A$4="1ª", 'U7'!Z26*'U7'!Z$4, 0)+
IF('U8'!$A$4="1ª", 'U8'!Z26*'U8'!Z$4, 0)+
IF('U9'!$A$4="1ª", 'U9'!Z26*'U9'!Z$4, 0)+
IF('U10'!$A$4="1ª", 'U10'!Z26*'U10'!Z$4, 0)+
IF('U11'!$A$4="1ª", 'U11'!Z26*'U11'!Z$4, 0)+
IF('U12'!$A$4="1ª", 'U12'!Z26*'U12'!Z$4, 0)+
IF('U13'!$A$4="1ª", 'U13'!Z26*'U13'!Z$4, 0)+
IF('U14'!$A$4="1ª", 'U14'!Z26*'U14'!Z$4, 0)+
IF('U15'!$A$4="1ª", 'U15'!Z26*'U15'!Z$4, 0)
)
      /$CB$12
   )
   /BC$13,
"")</f>
        <v/>
      </c>
      <c r="BD40" s="122"/>
      <c r="BE40" s="105" t="str">
        <f>IF(BE$13&gt;0,
(
(
IF('U1'!$A$4="1ª", 'U1'!AA26*'U1'!AA$4, 0)+
IF('U2'!$A$4="1ª", 'U2'!AA26*'U2'!AA$4, 0)+
IF('U3'!$A$4="1ª", 'U3'!AA26*'U3'!AA$4, 0)+
IF('U4'!$A$4="1ª", 'U4'!AA26*'U4'!AA$4, 0)+
IF('U5'!$A$4="1ª", 'U5'!AA26*'U5'!AA$4, 0)+
IF('U6'!$A$4="1ª", 'U6'!AA26*'U6'!AA$4, 0)+
IF('U7'!$A$4="1ª", 'U7'!AA26*'U7'!AA$4, 0)+
IF('U8'!$A$4="1ª", 'U8'!AA26*'U8'!AA$4, 0)+
IF('U9'!$A$4="1ª", 'U9'!AA26*'U9'!AA$4, 0)+
IF('U10'!$A$4="1ª", 'U10'!AA26*'U10'!AA$4, 0)+
IF('U11'!$A$4="1ª", 'U11'!AA26*'U11'!AA$4, 0)+
IF('U12'!$A$4="1ª", 'U12'!AA26*'U12'!AA$4, 0)+
IF('U13'!$A$4="1ª", 'U13'!AA26*'U13'!AA$4, 0)+
IF('U14'!$A$4="1ª", 'U14'!AA26*'U14'!AA$4, 0)+
IF('U15'!$A$4="1ª", 'U15'!AA26*'U15'!AA$4, 0)
)
      /$CB$12
   )
   /BE$13,
"")</f>
        <v/>
      </c>
      <c r="BF40" s="122"/>
      <c r="BG40" s="105" t="str">
        <f>IF(BG$13&gt;0,
(
(
IF('U1'!$A$4="1ª", 'U1'!AB26*'U1'!AB$4, 0)+
IF('U2'!$A$4="1ª", 'U2'!AB26*'U2'!AB$4, 0)+
IF('U3'!$A$4="1ª", 'U3'!AB26*'U3'!AB$4, 0)+
IF('U4'!$A$4="1ª", 'U4'!AB26*'U4'!AB$4, 0)+
IF('U5'!$A$4="1ª", 'U5'!AB26*'U5'!AB$4, 0)+
IF('U6'!$A$4="1ª", 'U6'!AB26*'U6'!AB$4, 0)+
IF('U7'!$A$4="1ª", 'U7'!AB26*'U7'!AB$4, 0)+
IF('U8'!$A$4="1ª", 'U8'!AB26*'U8'!AB$4, 0)+
IF('U9'!$A$4="1ª", 'U9'!AB26*'U9'!AB$4, 0)+
IF('U10'!$A$4="1ª", 'U10'!AB26*'U10'!AB$4, 0)+
IF('U11'!$A$4="1ª", 'U11'!AB26*'U11'!AB$4, 0)+
IF('U12'!$A$4="1ª", 'U12'!AB26*'U12'!AB$4, 0)+
IF('U13'!$A$4="1ª", 'U13'!AB26*'U13'!AB$4, 0)+
IF('U14'!$A$4="1ª", 'U14'!AB26*'U14'!AB$4, 0)+
IF('U15'!$A$4="1ª", 'U15'!AB26*'U15'!AB$4, 0)
)
      /$CB$12
   )
   /BG$13,
"")</f>
        <v/>
      </c>
      <c r="BH40" s="122"/>
      <c r="BI40" s="105">
        <f ca="1">IF(BI$13&gt;0,
(
(
IF('U1'!$A$4="1ª", 'U1'!AC26*'U1'!AC$4, 0)+
IF('U2'!$A$4="1ª", 'U2'!AC26*'U2'!AC$4, 0)+
IF('U3'!$A$4="1ª", 'U3'!AC26*'U3'!AC$4, 0)+
IF('U4'!$A$4="1ª", 'U4'!AC26*'U4'!AC$4, 0)+
IF('U5'!$A$4="1ª", 'U5'!AC26*'U5'!AC$4, 0)+
IF('U6'!$A$4="1ª", 'U6'!AC26*'U6'!AC$4, 0)+
IF('U7'!$A$4="1ª", 'U7'!AC26*'U7'!AC$4, 0)+
IF('U8'!$A$4="1ª", 'U8'!AC26*'U8'!AC$4, 0)+
IF('U9'!$A$4="1ª", 'U9'!AC26*'U9'!AC$4, 0)+
IF('U10'!$A$4="1ª", 'U10'!AC26*'U10'!AC$4, 0)+
IF('U11'!$A$4="1ª", 'U11'!AC26*'U11'!AC$4, 0)+
IF('U12'!$A$4="1ª", 'U12'!AC26*'U12'!AC$4, 0)+
IF('U13'!$A$4="1ª", 'U13'!AC26*'U13'!AC$4, 0)+
IF('U14'!$A$4="1ª", 'U14'!AC26*'U14'!AC$4, 0)+
IF('U15'!$A$4="1ª", 'U15'!AC26*'U15'!AC$4, 0)
)
      /$CB$12
   )
   /BI$13,
"")</f>
        <v>0</v>
      </c>
      <c r="BJ40" s="122"/>
      <c r="BK40" s="105" t="str">
        <f>IF(BK$13&gt;0,
(
(
IF('U1'!$A$4="1ª", 'U1'!AD26*'U1'!AD$4, 0)+
IF('U2'!$A$4="1ª", 'U2'!AD26*'U2'!AD$4, 0)+
IF('U3'!$A$4="1ª", 'U3'!AD26*'U3'!AD$4, 0)+
IF('U4'!$A$4="1ª", 'U4'!AD26*'U4'!AD$4, 0)+
IF('U5'!$A$4="1ª", 'U5'!AD26*'U5'!AD$4, 0)+
IF('U6'!$A$4="1ª", 'U6'!AD26*'U6'!AD$4, 0)+
IF('U7'!$A$4="1ª", 'U7'!AD26*'U7'!AD$4, 0)+
IF('U8'!$A$4="1ª", 'U8'!AD26*'U8'!AD$4, 0)+
IF('U9'!$A$4="1ª", 'U9'!AD26*'U9'!AD$4, 0)+
IF('U10'!$A$4="1ª", 'U10'!AD26*'U10'!AD$4, 0)+
IF('U11'!$A$4="1ª", 'U11'!AD26*'U11'!AD$4, 0)+
IF('U12'!$A$4="1ª", 'U12'!AD26*'U12'!AD$4, 0)+
IF('U13'!$A$4="1ª", 'U13'!AD26*'U13'!AD$4, 0)+
IF('U14'!$A$4="1ª", 'U14'!AD26*'U14'!AD$4, 0)+
IF('U15'!$A$4="1ª", 'U15'!AD26*'U15'!AD$4, 0)
)
      /$CB$12
   )
   /BK$13,
"")</f>
        <v/>
      </c>
      <c r="BL40" s="122"/>
      <c r="BM40" s="105" t="str">
        <f>IF(BM$13&gt;0,
(
(
IF('U1'!$A$4="1ª", 'U1'!AE26*'U1'!AE$4, 0)+
IF('U2'!$A$4="1ª", 'U2'!AE26*'U2'!AE$4, 0)+
IF('U3'!$A$4="1ª", 'U3'!AE26*'U3'!AE$4, 0)+
IF('U4'!$A$4="1ª", 'U4'!AE26*'U4'!AE$4, 0)+
IF('U5'!$A$4="1ª", 'U5'!AE26*'U5'!AE$4, 0)+
IF('U6'!$A$4="1ª", 'U6'!AE26*'U6'!AE$4, 0)+
IF('U7'!$A$4="1ª", 'U7'!AE26*'U7'!AE$4, 0)+
IF('U8'!$A$4="1ª", 'U8'!AE26*'U8'!AE$4, 0)+
IF('U9'!$A$4="1ª", 'U9'!AE26*'U9'!AE$4, 0)+
IF('U10'!$A$4="1ª", 'U10'!AE26*'U10'!AE$4, 0)+
IF('U11'!$A$4="1ª", 'U11'!AE26*'U11'!AE$4, 0)+
IF('U12'!$A$4="1ª", 'U12'!AE26*'U12'!AE$4, 0)+
IF('U13'!$A$4="1ª", 'U13'!AE26*'U13'!AE$4, 0)+
IF('U14'!$A$4="1ª", 'U14'!AE26*'U14'!AE$4, 0)+
IF('U15'!$A$4="1ª", 'U15'!AE26*'U15'!AE$4, 0)
)
      /$CB$12
   )
   /BM$13,
"")</f>
        <v/>
      </c>
      <c r="BN40" s="122"/>
      <c r="BO40" s="121" t="str">
        <f t="shared" si="28"/>
        <v/>
      </c>
      <c r="BP40" s="105" t="str">
        <f>IF(BP$13&gt;0,
(
(
IF('U1'!$A$4="1ª", 'U1'!AF26*'U1'!AF$4, 0)+
IF('U2'!$A$4="1ª", 'U2'!AF26*'U2'!AF$4, 0)+
IF('U3'!$A$4="1ª", 'U3'!AF26*'U3'!AF$4, 0)+
IF('U4'!$A$4="1ª", 'U4'!AF26*'U4'!AF$4, 0)+
IF('U5'!$A$4="1ª", 'U5'!AF26*'U5'!AF$4, 0)+
IF('U6'!$A$4="1ª", 'U6'!AF26*'U6'!AF$4, 0)+
IF('U7'!$A$4="1ª", 'U7'!AF26*'U7'!AF$4, 0)+
IF('U8'!$A$4="1ª", 'U8'!AF26*'U8'!AF$4, 0)+
IF('U9'!$A$4="1ª", 'U9'!AF26*'U9'!AF$4, 0)+
IF('U10'!$A$4="1ª", 'U10'!AF26*'U10'!AF$4, 0)+
IF('U11'!$A$4="1ª", 'U11'!AF26*'U11'!AF$4, 0)+
IF('U12'!$A$4="1ª", 'U12'!AF26*'U12'!AF$4, 0)+
IF('U13'!$A$4="1ª", 'U13'!AF26*'U13'!AF$4, 0)+
IF('U14'!$A$4="1ª", 'U14'!AF26*'U14'!AF$4, 0)+
IF('U15'!$A$4="1ª", 'U15'!AF26*'U15'!AF$4, 0)
)
      /$CB$12
   )
   /BP$13,
"")</f>
        <v/>
      </c>
      <c r="BQ40" s="122"/>
      <c r="BR40" s="105" t="str">
        <f>IF(BR$13&gt;0,
(
(
IF('U1'!$A$4="1ª", 'U1'!AG26*'U1'!AG$4, 0)+
IF('U2'!$A$4="1ª", 'U2'!AG26*'U2'!AG$4, 0)+
IF('U3'!$A$4="1ª", 'U3'!AG26*'U3'!AG$4, 0)+
IF('U4'!$A$4="1ª", 'U4'!AG26*'U4'!AG$4, 0)+
IF('U5'!$A$4="1ª", 'U5'!AG26*'U5'!AG$4, 0)+
IF('U6'!$A$4="1ª", 'U6'!AG26*'U6'!AG$4, 0)+
IF('U7'!$A$4="1ª", 'U7'!AG26*'U7'!AG$4, 0)+
IF('U8'!$A$4="1ª", 'U8'!AG26*'U8'!AG$4, 0)+
IF('U9'!$A$4="1ª", 'U9'!AG26*'U9'!AG$4, 0)+
IF('U10'!$A$4="1ª", 'U10'!AG26*'U10'!AG$4, 0)+
IF('U11'!$A$4="1ª", 'U11'!AG26*'U11'!AG$4, 0)+
IF('U12'!$A$4="1ª", 'U12'!AG26*'U12'!AG$4, 0)+
IF('U13'!$A$4="1ª", 'U13'!AG26*'U13'!AG$4, 0)+
IF('U14'!$A$4="1ª", 'U14'!AG26*'U14'!AG$4, 0)+
IF('U15'!$A$4="1ª", 'U15'!AG26*'U15'!AG$4, 0)
)
      /$CB$12
   )
   /BR$13,
"")</f>
        <v/>
      </c>
      <c r="BS40" s="122"/>
      <c r="BT40" s="105" t="str">
        <f>IF(BT$13&gt;0,
(
(
IF('U1'!$A$4="1ª", 'U1'!AH26*'U1'!AH$4, 0)+
IF('U2'!$A$4="1ª", 'U2'!AH26*'U2'!AH$4, 0)+
IF('U3'!$A$4="1ª", 'U3'!AH26*'U3'!AH$4, 0)+
IF('U4'!$A$4="1ª", 'U4'!AH26*'U4'!AH$4, 0)+
IF('U5'!$A$4="1ª", 'U5'!AH26*'U5'!AH$4, 0)+
IF('U6'!$A$4="1ª", 'U6'!AH26*'U6'!AH$4, 0)+
IF('U7'!$A$4="1ª", 'U7'!AH26*'U7'!AH$4, 0)+
IF('U8'!$A$4="1ª", 'U8'!AH26*'U8'!AH$4, 0)+
IF('U9'!$A$4="1ª", 'U9'!AH26*'U9'!AH$4, 0)+
IF('U10'!$A$4="1ª", 'U10'!AH26*'U10'!AH$4, 0)+
IF('U11'!$A$4="1ª", 'U11'!AH26*'U11'!AH$4, 0)+
IF('U12'!$A$4="1ª", 'U12'!AH26*'U12'!AH$4, 0)+
IF('U13'!$A$4="1ª", 'U13'!AH26*'U13'!AH$4, 0)+
IF('U14'!$A$4="1ª", 'U14'!AH26*'U14'!AH$4, 0)+
IF('U15'!$A$4="1ª", 'U15'!AH26*'U15'!AH$4, 0)
)
      /$CB$12
   )
   /BT$13,
"")</f>
        <v/>
      </c>
      <c r="BU40" s="122"/>
      <c r="BV40" s="105" t="str">
        <f>IF(BT$13&gt;0,
(
(
IF('U1'!$A$4="1ª", 'U1'!AH26*'U1'!AH$4, 0)+
IF('U2'!$A$4="1ª", 'U2'!AH26*'U2'!AH$4, 0)+
IF('U3'!$A$4="1ª", 'U3'!AH26*'U3'!AH$4, 0)+
IF('U4'!$A$4="1ª", 'U4'!AH26*'U4'!AH$4, 0)+
IF('U5'!$A$4="1ª", 'U5'!AH26*'U5'!AH$4, 0)+
IF('U6'!$A$4="1ª", 'U6'!AH26*'U6'!AH$4, 0)+
IF('U7'!$A$4="1ª", 'U7'!AH26*'U7'!AH$4, 0)+
IF('U8'!$A$4="1ª", 'U8'!AH26*'U8'!AH$4, 0)+
IF('U9'!$A$4="1ª", 'U9'!AH26*'U9'!AH$4, 0)+
IF('U10'!$A$4="1ª", 'U10'!AH26*'U10'!AH$4, 0)+
IF('U11'!$A$4="1ª", 'U11'!AH26*'U11'!AH$4, 0)+
IF('U12'!$A$4="1ª", 'U12'!AH26*'U12'!AH$4, 0)+
IF('U13'!$A$4="1ª", 'U13'!AH26*'U13'!AH$4, 0)+
IF('U14'!$A$4="1ª", 'U14'!AH26*'U14'!AH$4, 0)+
IF('U15'!$A$4="1ª", 'U15'!AH26*'U15'!AH$4, 0)
)
      /$CB$12
   )
   /BT$13,
"")</f>
        <v/>
      </c>
      <c r="BW40" s="122"/>
      <c r="BX40" s="105" t="str">
        <f>IF(BV$13&gt;0,
(
(
IF('U1'!$A$4="1ª", 'U1'!AI26*'U1'!AI$4, 0)+
IF('U2'!$A$4="1ª", 'U2'!AI26*'U2'!AI$4, 0)+
IF('U3'!$A$4="1ª", 'U3'!AI26*'U3'!AI$4, 0)+
IF('U4'!$A$4="1ª", 'U4'!AI26*'U4'!AI$4, 0)+
IF('U5'!$A$4="1ª", 'U5'!AI26*'U5'!AI$4, 0)+
IF('U6'!$A$4="1ª", 'U6'!AI26*'U6'!AI$4, 0)+
IF('U7'!$A$4="1ª", 'U7'!AI26*'U7'!AI$4, 0)+
IF('U8'!$A$4="1ª", 'U8'!AI26*'U8'!AI$4, 0)+
IF('U9'!$A$4="1ª", 'U9'!AI26*'U9'!AI$4, 0)+
IF('U10'!$A$4="1ª", 'U10'!AI26*'U10'!AI$4, 0)+
IF('U11'!$A$4="1ª", 'U11'!AI26*'U11'!AI$4, 0)+
IF('U12'!$A$4="1ª", 'U12'!AI26*'U12'!AI$4, 0)+
IF('U13'!$A$4="1ª", 'U13'!AI26*'U13'!AI$4, 0)+
IF('U14'!$A$4="1ª", 'U14'!AI26*'U14'!AI$4, 0)+
IF('U15'!$A$4="1ª", 'U15'!AI26*'U15'!AI$4, 0)
)
      /$CB$12
   )
   /BV$13,
"")</f>
        <v/>
      </c>
      <c r="BY40" s="122"/>
      <c r="BZ40" s="105" t="str">
        <f>IF(BZ$13&gt;0,
(
(
IF('U1'!$A$4="1ª", 'U1'!AK26*'U1'!AK$4, 0)+
IF('U2'!$A$4="1ª", 'U2'!AK26*'U2'!AK$4, 0)+
IF('U3'!$A$4="1ª", 'U3'!AK26*'U3'!AK$4, 0)+
IF('U4'!$A$4="1ª", 'U4'!AK26*'U4'!AK$4, 0)+
IF('U5'!$A$4="1ª", 'U5'!AK26*'U5'!AK$4, 0)+
IF('U6'!$A$4="1ª", 'U6'!AK26*'U6'!AK$4, 0)+
IF('U7'!$A$4="1ª", 'U7'!AK26*'U7'!AK$4, 0)+
IF('U8'!$A$4="1ª", 'U8'!AK26*'U8'!AK$4, 0)+
IF('U9'!$A$4="1ª", 'U9'!AK26*'U9'!AK$4, 0)+
IF('U10'!$A$4="1ª", 'U10'!AK26*'U10'!AK$4, 0)+
IF('U11'!$A$4="1ª", 'U11'!AK26*'U11'!AK$4, 0)+
IF('U12'!$A$4="1ª", 'U12'!AK26*'U12'!AK$4, 0)+
IF('U13'!$A$4="1ª", 'U13'!AK26*'U13'!AK$4, 0)+
IF('U14'!$A$4="1ª", 'U14'!AK26*'U14'!AK$4, 0)+
IF('U15'!$A$4="1ª", 'U15'!AK26*'U15'!AK$4, 0)
)
      /$CB$12
   )
   /BZ$13,
"")</f>
        <v/>
      </c>
      <c r="CA40" s="122"/>
      <c r="CB40" s="136">
        <f t="shared" ca="1" si="22"/>
        <v>0</v>
      </c>
      <c r="CC40">
        <f t="shared" ca="1" si="29"/>
        <v>0</v>
      </c>
    </row>
    <row r="41" spans="1:81" ht="18" x14ac:dyDescent="0.25">
      <c r="A41" s="65">
        <v>0</v>
      </c>
      <c r="B41" s="121">
        <f t="shared" ca="1" si="23"/>
        <v>0</v>
      </c>
      <c r="C41" s="105">
        <f ca="1">IF(C$13&gt;0,
   (
      (
         IF('U1'!$A$4="1ª", 'U1'!B27*'U1'!B$4, 0) +
         IF('U2'!$A$4="1ª", 'U2'!B27*'U2'!B$4, 0) +
         IF('U3'!$A$4="1ª", 'U3'!B27*'U3'!B$4, 0) +
         IF('U4'!$A$4="1ª", 'U4'!B27*'U4'!B$4, 0) +
         IF('U5'!$A$4="1ª", 'U5'!B27*'U5'!B$4, 0) +
         IF('U6'!$A$4="1ª", 'U6'!B27*'U6'!B$4, 0) +
         IF('U7'!$A$4="1ª", 'U7'!B27*'U7'!B$4, 0) +
         IF('U8'!$A$4="1ª", 'U8'!B27*'U8'!B$4, 0) +
         IF('U9'!$A$4="1ª", 'U9'!B27*'U9'!B$4, 0) +
         IF('U10'!$A$4="1ª", 'U10'!B27*'U10'!B$4, 0) +
         IF('U11'!$A$4="1ª", 'U11'!B27*'U11'!B$4, 0) +
         IF('U12'!$A$4="1ª", 'U12'!B27*'U12'!B$4, 0) +
         IF('U13'!$A$4="1ª", 'U13'!B27*'U13'!B$4, 0) +
         IF('U14'!$A$4="1ª", 'U14'!B27*'U14'!B$4, 0) +
         IF('U15'!$A$4="1ª", 'U15'!B27*'U15'!B$4, 0)
      )
      /$CB$12
   )
   /C$13,
"")</f>
        <v>0</v>
      </c>
      <c r="D41" s="122"/>
      <c r="E41" s="105">
        <f ca="1">IF(E$13&gt;0,
   (
      (
         IF('U1'!$A$4="1ª", 'U1'!C27*'U1'!C$4, 0) +
         IF('U2'!$A$4="1ª", 'U2'!C27*'U2'!C$4, 0) +
         IF('U3'!$A$4="1ª", 'U3'!C27*'U3'!C$4, 0) +
         IF('U4'!$A$4="1ª", 'U4'!C27*'U4'!C$4, 0) +
         IF('U5'!$A$4="1ª", 'U5'!C27*'U5'!C$4, 0) +
         IF('U6'!$A$4="1ª", 'U6'!C27*'U6'!C$4, 0) +
         IF('U7'!$A$4="1ª", 'U7'!C27*'U7'!C$4, 0) +
         IF('U8'!$A$4="1ª", 'U8'!C27*'U8'!C$4, 0) +
         IF('U9'!$A$4="1ª", 'U9'!C27*'U9'!C$4, 0) +
         IF('U10'!$A$4="1ª", 'U10'!C27*'U10'!C$4, 0) +
         IF('U11'!$A$4="1ª", 'U11'!C27*'U11'!C$4, 0) +
         IF('U12'!$A$4="1ª", 'U12'!C27*'U12'!C$4, 0) +
         IF('U13'!$A$4="1ª", 'U13'!C27*'U13'!C$4, 0) +
         IF('U14'!$A$4="1ª", 'U14'!C27*'U14'!C$4, 0) +
         IF('U15'!$A$4="1ª", 'U15'!C27*'U15'!C$4, 0)
      )
      /$CB$12
   )
   /E$13,
"")</f>
        <v>0</v>
      </c>
      <c r="F41" s="122"/>
      <c r="G41" s="105">
        <f ca="1">IF(G$13&gt;0,
   (
      (
         IF('U1'!$A$4="1ª", 'U1'!D27*'U1'!D$4, 0) +
         IF('U2'!$A$4="1ª", 'U2'!D27*'U2'!D$4, 0) +
         IF('U3'!$A$4="1ª", 'U3'!D27*'U3'!D$4, 0) +
         IF('U4'!$A$4="1ª", 'U4'!D27*'U4'!D$4, 0) +
         IF('U5'!$A$4="1ª", 'U5'!D27*'U5'!D$4, 0) +
         IF('U6'!$A$4="1ª", 'U6'!D27*'U6'!D$4, 0) +
         IF('U7'!$A$4="1ª", 'U7'!D27*'U7'!D$4, 0) +
         IF('U8'!$A$4="1ª", 'U8'!D27*'U8'!D$4, 0) +
         IF('U9'!$A$4="1ª", 'U9'!D27*'U9'!D$4, 0) +
         IF('U10'!$A$4="1ª", 'U10'!D27*'U10'!D$4, 0) +
         IF('U11'!$A$4="1ª", 'U11'!D27*'U11'!D$4, 0) +
         IF('U12'!$A$4="1ª", 'U12'!D27*'U12'!D$4, 0) +
         IF('U13'!$A$4="1ª", 'U13'!D27*'U13'!D$4, 0) +
         IF('U14'!$A$4="1ª", 'U14'!D27*'U14'!D$4, 0) +
         IF('U15'!$A$4="1ª", 'U15'!D27*'U15'!D$4, 0)
      )
      /$CB$12
   )
   /G$13,
"")</f>
        <v>0</v>
      </c>
      <c r="H41" s="122"/>
      <c r="I41" s="105">
        <f ca="1">IF(I$13&gt;0,
   (
      (
         IF('U1'!$A$4="1ª", 'U1'!E27*'U1'!E$4, 0) +
         IF('U2'!$A$4="1ª", 'U2'!E27*'U2'!E$4, 0) +
         IF('U3'!$A$4="1ª", 'U3'!E27*'U3'!E$4, 0) +
         IF('U4'!$A$4="1ª", 'U4'!E27*'U4'!E$4, 0) +
         IF('U5'!$A$4="1ª", 'U5'!E27*'U5'!E$4, 0) +
         IF('U6'!$A$4="1ª", 'U6'!E27*'U6'!E$4, 0) +
         IF('U7'!$A$4="1ª", 'U7'!E27*'U7'!E$4, 0) +
         IF('U8'!$A$4="1ª", 'U8'!E27*'U8'!E$4, 0) +
         IF('U9'!$A$4="1ª", 'U9'!E27*'U9'!E$4, 0) +
         IF('U10'!$A$4="1ª", 'U10'!E27*'U10'!E$4, 0) +
         IF('U11'!$A$4="1ª", 'U11'!E27*'U11'!E$4, 0) +
         IF('U12'!$A$4="1ª", 'U12'!E27*'U12'!E$4, 0) +
         IF('U13'!$A$4="1ª", 'U13'!E27*'U13'!E$4, 0) +
         IF('U14'!$A$4="1ª", 'U14'!E27*'U14'!E$4, 0) +
         IF('U15'!$A$4="1ª", 'U15'!E27*'U15'!E$4, 0)
      )
      /$CB$12
   )
   /I$13,
"")</f>
        <v>0</v>
      </c>
      <c r="J41" s="122"/>
      <c r="K41" s="105">
        <f ca="1">IF(K$13&gt;0,
   (
      (
         IF('U1'!$A$4="1ª", 'U1'!F27*'U1'!F$4, 0) +
         IF('U2'!$A$4="1ª", 'U2'!F27*'U2'!F$4, 0) +
         IF('U3'!$A$4="1ª", 'U3'!F27*'U3'!F$4, 0) +
         IF('U4'!$A$4="1ª", 'U4'!F27*'U4'!F$4, 0) +
         IF('U5'!$A$4="1ª", 'U5'!F27*'U5'!F$4, 0) +
         IF('U6'!$A$4="1ª", 'U6'!F27*'U6'!F$4, 0) +
         IF('U7'!$A$4="1ª", 'U7'!F27*'U7'!F$4, 0) +
         IF('U8'!$A$4="1ª", 'U8'!F27*'U8'!F$4, 0) +
         IF('U9'!$A$4="1ª", 'U9'!F27*'U9'!F$4, 0) +
         IF('U10'!$A$4="1ª", 'U10'!F27*'U10'!F$4, 0) +
         IF('U11'!$A$4="1ª", 'U11'!F27*'U11'!F$4, 0) +
         IF('U12'!$A$4="1ª", 'U12'!F27*'U12'!F$4, 0) +
         IF('U13'!$A$4="1ª", 'U13'!F27*'U13'!F$4, 0) +
         IF('U14'!$A$4="1ª", 'U14'!F27*'U14'!F$4, 0) +
         IF('U15'!$A$4="1ª", 'U15'!F27*'U15'!F$4, 0)
      )
      /$CB$12
   )
   /K$13,
"")</f>
        <v>0</v>
      </c>
      <c r="L41" s="122"/>
      <c r="M41" s="105" t="str">
        <f>IF(M$13&gt;0,
   (
      (
         IF('U1'!$A$4="1ª", 'U1'!G27*'U1'!G$4, 0) +
         IF('U2'!$A$4="1ª", 'U2'!G27*'U2'!G$4, 0) +
         IF('U3'!$A$4="1ª", 'U3'!G27*'U3'!G$4, 0) +
         IF('U4'!$A$4="1ª", 'U4'!G27*'U4'!G$4, 0) +
         IF('U5'!$A$4="1ª", 'U5'!G27*'U5'!G$4, 0) +
         IF('U6'!$A$4="1ª", 'U6'!G27*'U6'!G$4, 0) +
         IF('U7'!$A$4="1ª", 'U7'!G27*'U7'!G$4, 0) +
         IF('U8'!$A$4="1ª", 'U8'!G27*'U8'!G$4, 0) +
         IF('U9'!$A$4="1ª", 'U9'!G27*'U9'!G$4, 0) +
         IF('U10'!$A$4="1ª", 'U10'!G27*'U10'!G$4, 0) +
         IF('U11'!$A$4="1ª", 'U11'!G27*'U11'!G$4, 0) +
         IF('U12'!$A$4="1ª", 'U12'!G27*'U12'!G$4, 0) +
         IF('U13'!$A$4="1ª", 'U13'!G27*'U13'!G$4, 0) +
         IF('U14'!$A$4="1ª", 'U14'!G27*'U14'!G$4, 0) +
         IF('U15'!$A$4="1ª", 'U15'!G27*'U15'!G$4, 0)
      )
      /$CB$12
   )
   /M$13,
"")</f>
        <v/>
      </c>
      <c r="N41" s="122"/>
      <c r="O41" s="121">
        <f t="shared" ca="1" si="24"/>
        <v>0</v>
      </c>
      <c r="P41" s="105">
        <f ca="1">IF(P$13&gt;0,
   (
      (
         IF('U1'!$A$4="1ª", 'U1'!H27*'U1'!H$4, 0) +
         IF('U2'!$A$4="1ª", 'U2'!H27*'U2'!H$4, 0) +
         IF('U3'!$A$4="1ª", 'U3'!H27*'U3'!H$4, 0) +
         IF('U4'!$A$4="1ª", 'U4'!H27*'U4'!H$4, 0) +
         IF('U5'!$A$4="1ª", 'U5'!H27*'U5'!H$4, 0) +
         IF('U6'!$A$4="1ª", 'U6'!H27*'U6'!H$4, 0) +
         IF('U7'!$A$4="1ª", 'U7'!H27*'U7'!H$4, 0) +
         IF('U8'!$A$4="1ª", 'U8'!H27*'U8'!H$4, 0) +
         IF('U9'!$A$4="1ª", 'U9'!H27*'U9'!H$4, 0) +
         IF('U10'!$A$4="1ª", 'U10'!H27*'U10'!H$4, 0) +
         IF('U11'!$A$4="1ª", 'U11'!H27*'U11'!H$4, 0) +
         IF('U12'!$A$4="1ª", 'U12'!H27*'U12'!H$4, 0) +
         IF('U13'!$A$4="1ª", 'U13'!H27*'U13'!H$4, 0) +
         IF('U14'!$A$4="1ª", 'U14'!H27*'U14'!H$4, 0) +
         IF('U15'!$A$4="1ª", 'U15'!H27*'U15'!H$4, 0)
      )
      /$CB$12
   )
   /P$13,
"")</f>
        <v>0</v>
      </c>
      <c r="Q41" s="122"/>
      <c r="R41" s="105">
        <f ca="1">IF(R$13&gt;0,
   (
      (
         IF('U1'!$A$4="1ª", 'U1'!I27*'U1'!I$4, 0) +
         IF('U2'!$A$4="1ª", 'U2'!I27*'U2'!I$4, 0) +
         IF('U3'!$A$4="1ª", 'U3'!I27*'U3'!I$4, 0) +
         IF('U4'!$A$4="1ª", 'U4'!I27*'U4'!I$4, 0) +
         IF('U5'!$A$4="1ª", 'U5'!I27*'U5'!I$4, 0) +
         IF('U6'!$A$4="1ª", 'U6'!I27*'U6'!I$4, 0) +
         IF('U7'!$A$4="1ª", 'U7'!I27*'U7'!I$4, 0) +
         IF('U8'!$A$4="1ª", 'U8'!I27*'U8'!I$4, 0) +
         IF('U9'!$A$4="1ª", 'U9'!I27*'U9'!I$4, 0) +
         IF('U10'!$A$4="1ª", 'U10'!I27*'U10'!I$4, 0) +
         IF('U11'!$A$4="1ª", 'U11'!I27*'U11'!I$4, 0) +
         IF('U12'!$A$4="1ª", 'U12'!I27*'U12'!I$4, 0) +
         IF('U13'!$A$4="1ª", 'U13'!I27*'U13'!I$4, 0) +
         IF('U14'!$A$4="1ª", 'U14'!I27*'U14'!I$4, 0) +
         IF('U15'!$A$4="1ª", 'U15'!I27*'U15'!I$4, 0)
      )
      /$CB$12
   )
   /R$13,
"")</f>
        <v>0</v>
      </c>
      <c r="S41" s="122"/>
      <c r="T41" s="105">
        <f ca="1">IF(T$13&gt;0,
(
(
IF('U1'!$A$4="1ª", 'U1'!J27*'U1'!J$4, 0) +
IF('U2'!$A$4="1ª", 'U2'!J27*'U2'!J$4, 0) +
IF('U3'!$A$4="1ª", 'U3'!J27*'U3'!J$4, 0) +
IF('U4'!$A$4="1ª", 'U4'!J27*'U4'!J$4, 0) +
IF('U5'!$A$4="1ª", 'U5'!J27*'U5'!J$4, 0) +
IF('U6'!$A$4="1ª", 'U6'!J27*'U6'!J$4, 0) +
IF('U7'!$A$4="1ª", 'U7'!J27*'U7'!J$4, 0) +
IF('U8'!$A$4="1ª", 'U8'!J27*'U8'!J$4, 0) +
IF('U9'!$A$4="1ª", 'U9'!J27*'U9'!J$4, 0) +
IF('U10'!$A$4="1ª", 'U10'!J27*'U10'!J$4, 0) +
IF('U11'!$A$4="1ª", 'U11'!J27*'U11'!J$4, 0) +
IF('U12'!$A$4="1ª", 'U12'!J27*'U12'!J$4, 0) +
IF('U13'!$A$4="1ª", 'U13'!J27*'U13'!J$4, 0) +
IF('U14'!$A$4="1ª", 'U14'!J27*'U14'!J$4, 0) +
IF('U15'!$A$4="1ª", 'U15'!J27*'U15'!J$4, 0)
)
      /$CB$12
   )
   /T$13,
"")</f>
        <v>0</v>
      </c>
      <c r="U41" s="122"/>
      <c r="V41" s="105">
        <f ca="1">IF(V$13&gt;0,
(
(
IF('U1'!$A$4="1ª", 'U1'!K27*'U1'!K$4, 0) +
IF('U2'!$A$4="1ª", 'U2'!K27*'U2'!K$4, 0) +
IF('U3'!$A$4="1ª", 'U3'!K27*'U3'!K$4, 0) +
IF('U4'!$A$4="1ª", 'U4'!K27*'U4'!K$4, 0) +
IF('U5'!$A$4="1ª", 'U5'!K27*'U5'!K$4, 0) +
IF('U6'!$A$4="1ª", 'U6'!K27*'U6'!K$4, 0) +
IF('U7'!$A$4="1ª", 'U7'!K27*'U7'!K$4, 0) +
IF('U8'!$A$4="1ª", 'U8'!K27*'U8'!K$4, 0) +
IF('U9'!$A$4="1ª", 'U9'!K27*'U9'!K$4, 0) +
IF('U10'!$A$4="1ª", 'U10'!K27*'U10'!K$4, 0) +
IF('U11'!$A$4="1ª", 'U11'!K27*'U11'!K$4, 0) +
IF('U12'!$A$4="1ª", 'U12'!K27*'U12'!K$4, 0) +
IF('U13'!$A$4="1ª", 'U13'!K27*'U13'!K$4, 0) +
IF('U14'!$A$4="1ª", 'U14'!K27*'U14'!K$4, 0) +
IF('U15'!$A$4="1ª", 'U15'!K27*'U15'!K$4, 0)
)
      /$CB$12
   )
   /V$13,
"")</f>
        <v>0</v>
      </c>
      <c r="W41" s="122"/>
      <c r="X41" s="105" t="str">
        <f>IF(X$13&gt;0,
(
(
IF('U1'!$A$4="1ª", 'U1'!L27*'U1'!L$4, 0) +
IF('U2'!$A$4="1ª", 'U2'!L27*'U2'!L$4, 0) +
IF('U3'!$A$4="1ª", 'U3'!L27*'U3'!L$4, 0) +
IF('U4'!$A$4="1ª", 'U4'!L27*'U4'!L$4, 0) +
IF('U5'!$A$4="1ª", 'U5'!L27*'U5'!L$4, 0) +
IF('U6'!$A$4="1ª", 'U6'!L27*'U6'!L$4, 0) +
IF('U7'!$A$4="1ª", 'U7'!L27*'U7'!L$4, 0) +
IF('U8'!$A$4="1ª", 'U8'!L27*'U8'!L$4, 0) +
IF('U9'!$A$4="1ª", 'U9'!L27*'U9'!L$4, 0) +
IF('U10'!$A$4="1ª", 'U10'!L27*'U10'!L$4, 0) +
IF('U11'!$A$4="1ª", 'U11'!L27*'U11'!L$4, 0) +
IF('U12'!$A$4="1ª", 'U12'!L27*'U12'!L$4, 0) +
IF('U13'!$A$4="1ª", 'U13'!L27*'U13'!L$4, 0) +
IF('U14'!$A$4="1ª", 'U14'!L27*'U14'!L$4, 0) +
IF('U15'!$A$4="1ª", 'U15'!L27*'U15'!L$4, 0)
)
      /$CB$12
   )
   /X$13,
"")</f>
        <v/>
      </c>
      <c r="Y41" s="122"/>
      <c r="Z41" s="105" t="str">
        <f>IF(Z$13&gt;0,
(
(
IF('U1'!$A$4="1ª", 'U1'!M27*'U1'!M$4, 0) +
IF('U2'!$A$4="1ª", 'U2'!M27*'U2'!M$4, 0) +
IF('U3'!$A$4="1ª", 'U3'!M27*'U3'!M$4, 0) +
IF('U4'!$A$4="1ª", 'U4'!M27*'U4'!M$4, 0) +
IF('U5'!$A$4="1ª", 'U5'!M27*'U5'!M$4, 0) +
IF('U6'!$A$4="1ª", 'U6'!M27*'U6'!M$4, 0) +
IF('U7'!$A$4="1ª", 'U7'!M27*'U7'!M$4, 0) +
IF('U8'!$A$4="1ª", 'U8'!M27*'U8'!M$4, 0) +
IF('U9'!$A$4="1ª", 'U9'!M27*'U9'!M$4, 0) +
IF('U10'!$A$4="1ª", 'U10'!M27*'U10'!M$4, 0) +
IF('U11'!$A$4="1ª", 'U11'!M27*'U11'!M$4, 0) +
IF('U12'!$A$4="1ª", 'U12'!M27*'U12'!M$4, 0) +
IF('U13'!$A$4="1ª", 'U13'!M27*'U13'!M$4, 0) +
IF('U14'!$A$4="1ª", 'U14'!M27*'U14'!M$4, 0) +
IF('U15'!$A$4="1ª", 'U15'!M27*'U15'!M$4, 0)
)
      /$CB$12
   )
   /Z$13,
"")</f>
        <v/>
      </c>
      <c r="AA41" s="122"/>
      <c r="AB41" s="121">
        <f t="shared" ca="1" si="25"/>
        <v>0</v>
      </c>
      <c r="AC41" s="105" t="str">
        <f>IF(AC$13&gt;0,
(
(
IF('U1'!$A$4="1ª", 'U1'!N27*'U1'!N$4, 0) +
IF('U2'!$A$4="1ª", 'U2'!N27*'U2'!N$4, 0) +
IF('U3'!$A$4="1ª", 'U3'!N27*'U3'!N$4, 0) +
IF('U4'!$A$4="1ª", 'U4'!N27*'U4'!N$4, 0) +
IF('U5'!$A$4="1ª", 'U5'!N27*'U5'!N$4, 0) +
IF('U6'!$A$4="1ª", 'U6'!N27*'U6'!N$4, 0) +
IF('U7'!$A$4="1ª", 'U7'!N27*'U7'!N$4, 0) +
IF('U8'!$A$4="1ª", 'U8'!N27*'U8'!N$4, 0) +
IF('U9'!$A$4="1ª", 'U9'!N27*'U9'!N$4, 0) +
IF('U10'!$A$4="1ª", 'U10'!N27*'U10'!N$4, 0) +
IF('U11'!$A$4="1ª", 'U11'!N27*'U11'!N$4, 0) +
IF('U12'!$A$4="1ª", 'U12'!N27*'U12'!N$4, 0) +
IF('U13'!$A$4="1ª", 'U13'!N27*'U13'!N$4, 0) +
IF('U14'!$A$4="1ª", 'U14'!N27*'U14'!N$4, 0) +
IF('U15'!$A$4="1ª", 'U15'!N27*'U15'!N$4, 0)
)
      /$CB$12
   )
   /AC$13,
"")</f>
        <v/>
      </c>
      <c r="AD41" s="122"/>
      <c r="AE41" s="105" t="str">
        <f>IF(AE$13&gt;0,
(
(
IF('U1'!$A$4="1ª", 'U1'!O27*'U1'!O$4, 0)+
IF('U2'!$A$4="1ª", 'U2'!O27*'U2'!O$4, 0)+
IF('U3'!$A$4="1ª", 'U3'!O27*'U3'!O$4, 0)+
IF('U4'!$A$4="1ª", 'U4'!O27*'U4'!O$4, 0)+
IF('U5'!$A$4="1ª", 'U5'!O27*'U5'!O$4, 0)+
IF('U6'!$A$4="1ª", 'U6'!O27*'U6'!O$4, 0)+
IF('U7'!$A$4="1ª", 'U7'!O27*'U7'!O$4, 0)+
IF('U8'!$A$4="1ª", 'U8'!O27*'U8'!O$4, 0)+
IF('U9'!$A$4="1ª", 'U9'!O27*'U9'!O$4, 0)+
IF('U10'!$A$4="1ª", 'U10'!O27*'U10'!O$4, 0)+
IF('U11'!$A$4="1ª", 'U11'!O27*'U11'!O$4, 0)+
IF('U12'!$A$4="1ª", 'U12'!O27*'U12'!O$4, 0)+
IF('U13'!$A$4="1ª", 'U13'!O27*'U13'!O$4, 0)+
IF('U14'!$A$4="1ª", 'U14'!O27*'U14'!O$4, 0)+
IF('U15'!$A$4="1ª", 'U15'!O27*'U15'!O$4, 0)
)
      /$CB$12
   )
   /AE$13,
"")</f>
        <v/>
      </c>
      <c r="AF41" s="122"/>
      <c r="AG41" s="105" t="str">
        <f>IF(AG$13&gt;0,
(
(
IF('U1'!$A$4="1ª", 'U1'!P27*'U1'!P$4, 0)+
IF('U2'!$A$4="1ª", 'U2'!P27*'U2'!P$4, 0)+
IF('U3'!$A$4="1ª", 'U3'!P27*'U3'!P$4, 0)+
IF('U4'!$A$4="1ª", 'U4'!P27*'U4'!P$4, 0)+
IF('U5'!$A$4="1ª", 'U5'!P27*'U5'!P$4, 0)+
IF('U6'!$A$4="1ª", 'U6'!P27*'U6'!P$4, 0)+
IF('U7'!$A$4="1ª", 'U7'!P27*'U7'!P$4, 0)+
IF('U8'!$A$4="1ª", 'U8'!P27*'U8'!P$4, 0)+
IF('U9'!$A$4="1ª", 'U9'!P27*'U9'!P$4, 0)+
IF('U10'!$A$4="1ª", 'U10'!P27*'U10'!P$4, 0)+
IF('U11'!$A$4="1ª", 'U11'!P27*'U11'!P$4, 0)+
IF('U12'!$A$4="1ª", 'U12'!P27*'U12'!P$4, 0)+
IF('U13'!$A$4="1ª", 'U13'!P27*'U13'!P$4, 0)+
IF('U14'!$A$4="1ª", 'U14'!P27*'U14'!P$4, 0)+
IF('U15'!$A$4="1ª", 'U15'!P27*'U15'!P$4, 0)
)
      /$CB$12
   )
   /AG$13,
"")</f>
        <v/>
      </c>
      <c r="AH41" s="122"/>
      <c r="AI41" s="105">
        <f ca="1">IF(AI$13&gt;0,
(
(
IF('U1'!$A$4="1ª", 'U1'!Q27*'U1'!Q$4, 0)+
IF('U2'!$A$4="1ª", 'U2'!Q27*'U2'!Q$4, 0)+
IF('U3'!$A$4="1ª", 'U3'!Q27*'U3'!Q$4, 0)+
IF('U4'!$A$4="1ª", 'U4'!Q27*'U4'!Q$4, 0)+
IF('U5'!$A$4="1ª", 'U5'!Q27*'U5'!Q$4, 0)+
IF('U6'!$A$4="1ª", 'U6'!Q27*'U6'!Q$4, 0)+
IF('U7'!$A$4="1ª", 'U7'!Q27*'U7'!Q$4, 0)+
IF('U8'!$A$4="1ª", 'U8'!Q27*'U8'!Q$4, 0)+
IF('U9'!$A$4="1ª", 'U9'!Q27*'U9'!Q$4, 0)+
IF('U10'!$A$4="1ª", 'U10'!Q27*'U10'!Q$4, 0)+
IF('U11'!$A$4="1ª", 'U11'!Q27*'U11'!Q$4, 0)+
IF('U12'!$A$4="1ª", 'U12'!Q27*'U12'!Q$4, 0)+
IF('U13'!$A$4="1ª", 'U13'!Q27*'U13'!Q$4, 0)+
IF('U14'!$A$4="1ª", 'U14'!Q27*'U14'!Q$4, 0)+
IF('U15'!$A$4="1ª", 'U15'!Q27*'U15'!Q$4, 0)
)
      /$CB$12
   )
   /AI$13,
"")</f>
        <v>0</v>
      </c>
      <c r="AJ41" s="122"/>
      <c r="AK41" s="105">
        <f ca="1">IF(AK$13&gt;0,
(
(
IF('U1'!$A$4="1ª", 'U1'!R27*'U1'!R$4, 0)+
IF('U2'!$A$4="1ª", 'U2'!R27*'U2'!R$4, 0)+
IF('U3'!$A$4="1ª", 'U3'!R27*'U3'!R$4, 0)+
IF('U4'!$A$4="1ª", 'U4'!R27*'U4'!R$4, 0)+
IF('U5'!$A$4="1ª", 'U5'!R27*'U5'!R$4, 0)+
IF('U6'!$A$4="1ª", 'U6'!R27*'U6'!R$4, 0)+
IF('U7'!$A$4="1ª", 'U7'!R27*'U7'!R$4, 0)+
IF('U8'!$A$4="1ª", 'U8'!R27*'U8'!R$4, 0)+
IF('U9'!$A$4="1ª", 'U9'!R27*'U9'!R$4, 0)+
IF('U10'!$A$4="1ª", 'U10'!R27*'U10'!R$4, 0)+
IF('U11'!$A$4="1ª", 'U11'!R27*'U11'!R$4, 0)+
IF('U12'!$A$4="1ª", 'U12'!R27*'U12'!R$4, 0)+
IF('U13'!$A$4="1ª", 'U13'!R27*'U13'!R$4, 0)+
IF('U14'!$A$4="1ª", 'U14'!R27*'U14'!R$4, 0)+
IF('U15'!$A$4="1ª", 'U15'!R27*'U15'!R$4, 0)
)
      /$CB$12
   )
   /AK$13,
"")</f>
        <v>0</v>
      </c>
      <c r="AL41" s="122"/>
      <c r="AM41" s="105" t="str">
        <f>IF(AM$13&gt;0,
(
(
IF('U1'!$A$4="1ª", 'U1'!S27*'U1'!S$4, 0)+
IF('U2'!$A$4="1ª", 'U2'!S27*'U2'!S$4, 0)+
IF('U3'!$A$4="1ª", 'U3'!S27*'U3'!S$4, 0)+
IF('U4'!$A$4="1ª", 'U4'!S27*'U4'!S$4, 0)+
IF('U5'!$A$4="1ª", 'U5'!S27*'U5'!S$4, 0)+
IF('U6'!$A$4="1ª", 'U6'!S27*'U6'!S$4, 0)+
IF('U7'!$A$4="1ª", 'U7'!S27*'U7'!S$4, 0)+
IF('U8'!$A$4="1ª", 'U8'!S27*'U8'!S$4, 0)+
IF('U9'!$A$4="1ª", 'U9'!S27*'U9'!S$4, 0)+
IF('U10'!$A$4="1ª", 'U10'!S27*'U10'!S$4, 0)+
IF('U11'!$A$4="1ª", 'U11'!S27*'U11'!S$4, 0)+
IF('U12'!$A$4="1ª", 'U12'!S27*'U12'!S$4, 0)+
IF('U13'!$A$4="1ª", 'U13'!S27*'U13'!S$4, 0)+
IF('U14'!$A$4="1ª", 'U14'!S27*'U14'!S$4, 0)+
IF('U15'!$A$4="1ª", 'U15'!S27*'U15'!S$4, 0)
)
      /$CB$12
   )
   /AM$13,
"")</f>
        <v/>
      </c>
      <c r="AN41" s="122"/>
      <c r="AO41" s="121">
        <f t="shared" ca="1" si="26"/>
        <v>0</v>
      </c>
      <c r="AP41" s="105">
        <f ca="1">IF(AP$13&gt;0,
   (
      (
         IF('U1'!$A$4="1ª", 'U1'!T27*'U1'!T$4, 0) +
         IF('U2'!$A$4="1ª", 'U2'!T27*'U2'!T$4, 0) +
         IF('U3'!$A$4="1ª", 'U3'!T27*'U3'!T$4, 0) +
         IF('U4'!$A$4="1ª", 'U4'!T27*'U4'!T$4, 0) +
         IF('U5'!$A$4="1ª", 'U5'!T27*'U5'!T$4, 0) +
         IF('U6'!$A$4="1ª", 'U6'!T27*'U6'!T$4, 0) +
         IF('U7'!$A$4="1ª", 'U7'!T27*'U7'!T$4, 0) +
         IF('U8'!$A$4="1ª", 'U8'!T27*'U8'!T$4, 0) +
         IF('U9'!$A$4="1ª", 'U9'!T27*'U9'!T$4, 0) +
         IF('U10'!$A$4="1ª", 'U10'!T27*'U10'!T$4, 0) +
         IF('U11'!$A$4="1ª", 'U11'!T27*'U11'!T$4, 0) +
         IF('U12'!$A$4="1ª", 'U12'!T27*'U12'!T$4, 0) +
         IF('U13'!$A$4="1ª", 'U13'!T27*'U13'!T$4, 0) +
         IF('U14'!$A$4="1ª", 'U14'!T27*'U14'!T$4, 0) +
         IF('U15'!$A$4="1ª", 'U15'!T27*'U15'!T$4, 0)
      )
      /$CB$12
   ) / AP$13,
"")</f>
        <v>0</v>
      </c>
      <c r="AQ41" s="122"/>
      <c r="AR41" s="105">
        <f ca="1">IF(AR$13&gt;0,
(
(
IF('U1'!$A$4="1ª", 'U1'!U27*'U1'!U$4, 0)+
IF('U2'!$A$4="1ª", 'U2'!U27*'U2'!U$4, 0)+
IF('U3'!$A$4="1ª", 'U3'!U27*'U3'!U$4, 0)+
IF('U4'!$A$4="1ª", 'U4'!U27*'U4'!U$4, 0)+
IF('U5'!$A$4="1ª", 'U5'!U27*'U5'!U$4, 0)+
IF('U6'!$A$4="1ª", 'U6'!U27*'U6'!U$4, 0)+
IF('U7'!$A$4="1ª", 'U7'!U27*'U7'!U$4, 0)+
IF('U8'!$A$4="1ª", 'U8'!U27*'U8'!U$4, 0)+
IF('U9'!$A$4="1ª", 'U9'!U27*'U9'!U$4, 0)+
IF('U10'!$A$4="1ª", 'U10'!U27*'U10'!U$4, 0)+
IF('U11'!$A$4="1ª", 'U11'!U27*'U11'!U$4, 0)+
IF('U12'!$A$4="1ª", 'U12'!U27*'U12'!U$4, 0)+
IF('U13'!$A$4="1ª", 'U13'!U27*'U13'!U$4, 0)+
IF('U14'!$A$4="1ª", 'U14'!U27*'U14'!U$4, 0)+
IF('U15'!$A$4="1ª", 'U15'!U27*'U15'!U$4, 0)
)
      /$CB$12
   )
   /AR$13,
"")</f>
        <v>0</v>
      </c>
      <c r="AS41" s="122"/>
      <c r="AT41" s="105" t="str">
        <f>IF(AT$13&gt;0,
(
(
IF('U1'!$A$4="1ª", 'U1'!V27*'U1'!V$4, 0)+
IF('U2'!$A$4="1ª", 'U2'!V27*'U2'!V$4, 0)+
IF('U3'!$A$4="1ª", 'U3'!V27*'U3'!V$4, 0)+
IF('U4'!$A$4="1ª", 'U4'!V27*'U4'!V$4, 0)+
IF('U5'!$A$4="1ª", 'U5'!V27*'U5'!V$4, 0)+
IF('U6'!$A$4="1ª", 'U6'!V27*'U6'!V$4, 0)+
IF('U7'!$A$4="1ª", 'U7'!V27*'U7'!V$4, 0)+
IF('U8'!$A$4="1ª", 'U8'!V27*'U8'!V$4, 0)+
IF('U9'!$A$4="1ª", 'U9'!V27*'U9'!V$4, 0)+
IF('U10'!$A$4="1ª", 'U10'!V27*'U10'!V$4, 0)+
IF('U11'!$A$4="1ª", 'U11'!V27*'U11'!V$4, 0)+
IF('U12'!$A$4="1ª", 'U12'!V27*'U12'!V$4, 0)+
IF('U13'!$A$4="1ª", 'U13'!V27*'U13'!V$4, 0)+
IF('U14'!$A$4="1ª", 'U14'!V27*'U14'!V$4, 0)+
IF('U15'!$A$4="1ª", 'U15'!V27*'U15'!V$4, 0)
)
      /$CB$12
   )
   /AT$13,
"")</f>
        <v/>
      </c>
      <c r="AU41" s="122"/>
      <c r="AV41" s="105">
        <f ca="1">IF(AV$13&gt;0,
(
(
IF('U1'!$A$4="1ª", 'U1'!W27*'U1'!W$4, 0)+
IF('U2'!$A$4="1ª", 'U2'!W27*'U2'!W$4, 0)+
IF('U3'!$A$4="1ª", 'U3'!W27*'U3'!W$4, 0)+
IF('U4'!$A$4="1ª", 'U4'!W27*'U4'!W$4, 0)+
IF('U5'!$A$4="1ª", 'U5'!W27*'U5'!W$4, 0)+
IF('U6'!$A$4="1ª", 'U6'!W27*'U6'!W$4, 0)+
IF('U7'!$A$4="1ª", 'U7'!W27*'U7'!W$4, 0)+
IF('U8'!$A$4="1ª", 'U8'!W27*'U8'!W$4, 0)+
IF('U9'!$A$4="1ª", 'U9'!W27*'U9'!W$4, 0)+
IF('U10'!$A$4="1ª", 'U10'!W27*'U10'!W$4, 0)+
IF('U11'!$A$4="1ª", 'U11'!W27*'U11'!W$4, 0)+
IF('U12'!$A$4="1ª", 'U12'!W27*'U12'!W$4, 0)+
IF('U13'!$A$4="1ª", 'U13'!W27*'U13'!W$4, 0)+
IF('U14'!$A$4="1ª", 'U14'!W27*'U14'!W$4, 0)+
IF('U15'!$A$4="1ª", 'U15'!W27*'U15'!W$4, 0)
)
      /$CB$12
   )
   /AV$13,
"")</f>
        <v>0</v>
      </c>
      <c r="AW41" s="122"/>
      <c r="AX41" s="105" t="str">
        <f>IF(AX$13&gt;0,
(
(
IF('U1'!$A$4="1ª", 'U1'!X27*'U1'!X$4, 0)+
IF('U2'!$A$4="1ª", 'U2'!X27*'U2'!X$4, 0)+
IF('U3'!$A$4="1ª", 'U3'!X27*'U3'!X$4, 0)+
IF('U4'!$A$4="1ª", 'U4'!X27*'U4'!X$4, 0)+
IF('U5'!$A$4="1ª", 'U5'!X27*'U5'!X$4, 0)+
IF('U6'!$A$4="1ª", 'U6'!X27*'U6'!X$4, 0)+
IF('U7'!$A$4="1ª", 'U7'!X27*'U7'!X$4, 0)+
IF('U8'!$A$4="1ª", 'U8'!X27*'U8'!X$4, 0)+
IF('U9'!$A$4="1ª", 'U9'!X27*'U9'!X$4, 0)+
IF('U10'!$A$4="1ª", 'U10'!X27*'U10'!X$4, 0)+
IF('U11'!$A$4="1ª", 'U11'!X27*'U11'!X$4, 0)+
IF('U12'!$A$4="1ª", 'U12'!X27*'U12'!X$4, 0)+
IF('U13'!$A$4="1ª", 'U13'!X27*'U13'!X$4, 0)+
IF('U14'!$A$4="1ª", 'U14'!X27*'U14'!X$4, 0)+
IF('U15'!$A$4="1ª", 'U15'!X27*'U15'!X$4, 0)
)
      /$CB$12
   )
   /AX$13,
"")</f>
        <v/>
      </c>
      <c r="AY41" s="122"/>
      <c r="AZ41" s="105" t="str">
        <f>IF(AZ$13&gt;0,
(
(
IF('U1'!$A$4="1ª", 'U1'!Y27*'U1'!Y$4, 0)+
IF('U2'!$A$4="1ª", 'U2'!Y27*'U2'!Y$4, 0)+
IF('U3'!$A$4="1ª", 'U3'!Y27*'U3'!Y$4, 0)+
IF('U4'!$A$4="1ª", 'U4'!Y27*'U4'!Y$4, 0)+
IF('U5'!$A$4="1ª", 'U5'!Y27*'U5'!Y$4, 0)+
IF('U6'!$A$4="1ª", 'U6'!Y27*'U6'!Y$4, 0)+
IF('U7'!$A$4="1ª", 'U7'!Y27*'U7'!Y$4, 0)+
IF('U8'!$A$4="1ª", 'U8'!Y27*'U8'!Y$4, 0)+
IF('U9'!$A$4="1ª", 'U9'!Y27*'U9'!Y$4, 0)+
IF('U10'!$A$4="1ª", 'U10'!Y27*'U10'!Y$4, 0)+
IF('U11'!$A$4="1ª", 'U11'!Y27*'U11'!Y$4, 0)+
IF('U12'!$A$4="1ª", 'U12'!Y27*'U12'!Y$4, 0)+
IF('U13'!$A$4="1ª", 'U13'!Y27*'U13'!Y$4, 0)+
IF('U14'!$A$4="1ª", 'U14'!Y27*'U14'!Y$4, 0)+
IF('U15'!$A$4="1ª", 'U15'!Y27*'U15'!Y$4, 0)
)
      /$CB$12
   )
   /AZ$13,
"")</f>
        <v/>
      </c>
      <c r="BA41" s="122"/>
      <c r="BB41" s="121">
        <f t="shared" ca="1" si="27"/>
        <v>0</v>
      </c>
      <c r="BC41" s="105" t="str">
        <f>IF(BC$13&gt;0,
(
(
IF('U1'!$A$4="1ª", 'U1'!Z27*'U1'!Z$4, 0)+
IF('U2'!$A$4="1ª", 'U2'!Z27*'U2'!Z$4, 0)+
IF('U3'!$A$4="1ª", 'U3'!Z27*'U3'!Z$4, 0)+
IF('U4'!$A$4="1ª", 'U4'!Z27*'U4'!Z$4, 0)+
IF('U5'!$A$4="1ª", 'U5'!Z27*'U5'!Z$4, 0)+
IF('U6'!$A$4="1ª", 'U6'!Z27*'U6'!Z$4, 0)+
IF('U7'!$A$4="1ª", 'U7'!Z27*'U7'!Z$4, 0)+
IF('U8'!$A$4="1ª", 'U8'!Z27*'U8'!Z$4, 0)+
IF('U9'!$A$4="1ª", 'U9'!Z27*'U9'!Z$4, 0)+
IF('U10'!$A$4="1ª", 'U10'!Z27*'U10'!Z$4, 0)+
IF('U11'!$A$4="1ª", 'U11'!Z27*'U11'!Z$4, 0)+
IF('U12'!$A$4="1ª", 'U12'!Z27*'U12'!Z$4, 0)+
IF('U13'!$A$4="1ª", 'U13'!Z27*'U13'!Z$4, 0)+
IF('U14'!$A$4="1ª", 'U14'!Z27*'U14'!Z$4, 0)+
IF('U15'!$A$4="1ª", 'U15'!Z27*'U15'!Z$4, 0)
)
      /$CB$12
   )
   /BC$13,
"")</f>
        <v/>
      </c>
      <c r="BD41" s="122"/>
      <c r="BE41" s="105" t="str">
        <f>IF(BE$13&gt;0,
(
(
IF('U1'!$A$4="1ª", 'U1'!AA27*'U1'!AA$4, 0)+
IF('U2'!$A$4="1ª", 'U2'!AA27*'U2'!AA$4, 0)+
IF('U3'!$A$4="1ª", 'U3'!AA27*'U3'!AA$4, 0)+
IF('U4'!$A$4="1ª", 'U4'!AA27*'U4'!AA$4, 0)+
IF('U5'!$A$4="1ª", 'U5'!AA27*'U5'!AA$4, 0)+
IF('U6'!$A$4="1ª", 'U6'!AA27*'U6'!AA$4, 0)+
IF('U7'!$A$4="1ª", 'U7'!AA27*'U7'!AA$4, 0)+
IF('U8'!$A$4="1ª", 'U8'!AA27*'U8'!AA$4, 0)+
IF('U9'!$A$4="1ª", 'U9'!AA27*'U9'!AA$4, 0)+
IF('U10'!$A$4="1ª", 'U10'!AA27*'U10'!AA$4, 0)+
IF('U11'!$A$4="1ª", 'U11'!AA27*'U11'!AA$4, 0)+
IF('U12'!$A$4="1ª", 'U12'!AA27*'U12'!AA$4, 0)+
IF('U13'!$A$4="1ª", 'U13'!AA27*'U13'!AA$4, 0)+
IF('U14'!$A$4="1ª", 'U14'!AA27*'U14'!AA$4, 0)+
IF('U15'!$A$4="1ª", 'U15'!AA27*'U15'!AA$4, 0)
)
      /$CB$12
   )
   /BE$13,
"")</f>
        <v/>
      </c>
      <c r="BF41" s="122"/>
      <c r="BG41" s="105" t="str">
        <f>IF(BG$13&gt;0,
(
(
IF('U1'!$A$4="1ª", 'U1'!AB27*'U1'!AB$4, 0)+
IF('U2'!$A$4="1ª", 'U2'!AB27*'U2'!AB$4, 0)+
IF('U3'!$A$4="1ª", 'U3'!AB27*'U3'!AB$4, 0)+
IF('U4'!$A$4="1ª", 'U4'!AB27*'U4'!AB$4, 0)+
IF('U5'!$A$4="1ª", 'U5'!AB27*'U5'!AB$4, 0)+
IF('U6'!$A$4="1ª", 'U6'!AB27*'U6'!AB$4, 0)+
IF('U7'!$A$4="1ª", 'U7'!AB27*'U7'!AB$4, 0)+
IF('U8'!$A$4="1ª", 'U8'!AB27*'U8'!AB$4, 0)+
IF('U9'!$A$4="1ª", 'U9'!AB27*'U9'!AB$4, 0)+
IF('U10'!$A$4="1ª", 'U10'!AB27*'U10'!AB$4, 0)+
IF('U11'!$A$4="1ª", 'U11'!AB27*'U11'!AB$4, 0)+
IF('U12'!$A$4="1ª", 'U12'!AB27*'U12'!AB$4, 0)+
IF('U13'!$A$4="1ª", 'U13'!AB27*'U13'!AB$4, 0)+
IF('U14'!$A$4="1ª", 'U14'!AB27*'U14'!AB$4, 0)+
IF('U15'!$A$4="1ª", 'U15'!AB27*'U15'!AB$4, 0)
)
      /$CB$12
   )
   /BG$13,
"")</f>
        <v/>
      </c>
      <c r="BH41" s="122"/>
      <c r="BI41" s="105">
        <f ca="1">IF(BI$13&gt;0,
(
(
IF('U1'!$A$4="1ª", 'U1'!AC27*'U1'!AC$4, 0)+
IF('U2'!$A$4="1ª", 'U2'!AC27*'U2'!AC$4, 0)+
IF('U3'!$A$4="1ª", 'U3'!AC27*'U3'!AC$4, 0)+
IF('U4'!$A$4="1ª", 'U4'!AC27*'U4'!AC$4, 0)+
IF('U5'!$A$4="1ª", 'U5'!AC27*'U5'!AC$4, 0)+
IF('U6'!$A$4="1ª", 'U6'!AC27*'U6'!AC$4, 0)+
IF('U7'!$A$4="1ª", 'U7'!AC27*'U7'!AC$4, 0)+
IF('U8'!$A$4="1ª", 'U8'!AC27*'U8'!AC$4, 0)+
IF('U9'!$A$4="1ª", 'U9'!AC27*'U9'!AC$4, 0)+
IF('U10'!$A$4="1ª", 'U10'!AC27*'U10'!AC$4, 0)+
IF('U11'!$A$4="1ª", 'U11'!AC27*'U11'!AC$4, 0)+
IF('U12'!$A$4="1ª", 'U12'!AC27*'U12'!AC$4, 0)+
IF('U13'!$A$4="1ª", 'U13'!AC27*'U13'!AC$4, 0)+
IF('U14'!$A$4="1ª", 'U14'!AC27*'U14'!AC$4, 0)+
IF('U15'!$A$4="1ª", 'U15'!AC27*'U15'!AC$4, 0)
)
      /$CB$12
   )
   /BI$13,
"")</f>
        <v>0</v>
      </c>
      <c r="BJ41" s="122"/>
      <c r="BK41" s="105" t="str">
        <f>IF(BK$13&gt;0,
(
(
IF('U1'!$A$4="1ª", 'U1'!AD27*'U1'!AD$4, 0)+
IF('U2'!$A$4="1ª", 'U2'!AD27*'U2'!AD$4, 0)+
IF('U3'!$A$4="1ª", 'U3'!AD27*'U3'!AD$4, 0)+
IF('U4'!$A$4="1ª", 'U4'!AD27*'U4'!AD$4, 0)+
IF('U5'!$A$4="1ª", 'U5'!AD27*'U5'!AD$4, 0)+
IF('U6'!$A$4="1ª", 'U6'!AD27*'U6'!AD$4, 0)+
IF('U7'!$A$4="1ª", 'U7'!AD27*'U7'!AD$4, 0)+
IF('U8'!$A$4="1ª", 'U8'!AD27*'U8'!AD$4, 0)+
IF('U9'!$A$4="1ª", 'U9'!AD27*'U9'!AD$4, 0)+
IF('U10'!$A$4="1ª", 'U10'!AD27*'U10'!AD$4, 0)+
IF('U11'!$A$4="1ª", 'U11'!AD27*'U11'!AD$4, 0)+
IF('U12'!$A$4="1ª", 'U12'!AD27*'U12'!AD$4, 0)+
IF('U13'!$A$4="1ª", 'U13'!AD27*'U13'!AD$4, 0)+
IF('U14'!$A$4="1ª", 'U14'!AD27*'U14'!AD$4, 0)+
IF('U15'!$A$4="1ª", 'U15'!AD27*'U15'!AD$4, 0)
)
      /$CB$12
   )
   /BK$13,
"")</f>
        <v/>
      </c>
      <c r="BL41" s="122"/>
      <c r="BM41" s="105" t="str">
        <f>IF(BM$13&gt;0,
(
(
IF('U1'!$A$4="1ª", 'U1'!AE27*'U1'!AE$4, 0)+
IF('U2'!$A$4="1ª", 'U2'!AE27*'U2'!AE$4, 0)+
IF('U3'!$A$4="1ª", 'U3'!AE27*'U3'!AE$4, 0)+
IF('U4'!$A$4="1ª", 'U4'!AE27*'U4'!AE$4, 0)+
IF('U5'!$A$4="1ª", 'U5'!AE27*'U5'!AE$4, 0)+
IF('U6'!$A$4="1ª", 'U6'!AE27*'U6'!AE$4, 0)+
IF('U7'!$A$4="1ª", 'U7'!AE27*'U7'!AE$4, 0)+
IF('U8'!$A$4="1ª", 'U8'!AE27*'U8'!AE$4, 0)+
IF('U9'!$A$4="1ª", 'U9'!AE27*'U9'!AE$4, 0)+
IF('U10'!$A$4="1ª", 'U10'!AE27*'U10'!AE$4, 0)+
IF('U11'!$A$4="1ª", 'U11'!AE27*'U11'!AE$4, 0)+
IF('U12'!$A$4="1ª", 'U12'!AE27*'U12'!AE$4, 0)+
IF('U13'!$A$4="1ª", 'U13'!AE27*'U13'!AE$4, 0)+
IF('U14'!$A$4="1ª", 'U14'!AE27*'U14'!AE$4, 0)+
IF('U15'!$A$4="1ª", 'U15'!AE27*'U15'!AE$4, 0)
)
      /$CB$12
   )
   /BM$13,
"")</f>
        <v/>
      </c>
      <c r="BN41" s="122"/>
      <c r="BO41" s="121" t="str">
        <f t="shared" si="28"/>
        <v/>
      </c>
      <c r="BP41" s="105" t="str">
        <f>IF(BP$13&gt;0,
(
(
IF('U1'!$A$4="1ª", 'U1'!AF27*'U1'!AF$4, 0)+
IF('U2'!$A$4="1ª", 'U2'!AF27*'U2'!AF$4, 0)+
IF('U3'!$A$4="1ª", 'U3'!AF27*'U3'!AF$4, 0)+
IF('U4'!$A$4="1ª", 'U4'!AF27*'U4'!AF$4, 0)+
IF('U5'!$A$4="1ª", 'U5'!AF27*'U5'!AF$4, 0)+
IF('U6'!$A$4="1ª", 'U6'!AF27*'U6'!AF$4, 0)+
IF('U7'!$A$4="1ª", 'U7'!AF27*'U7'!AF$4, 0)+
IF('U8'!$A$4="1ª", 'U8'!AF27*'U8'!AF$4, 0)+
IF('U9'!$A$4="1ª", 'U9'!AF27*'U9'!AF$4, 0)+
IF('U10'!$A$4="1ª", 'U10'!AF27*'U10'!AF$4, 0)+
IF('U11'!$A$4="1ª", 'U11'!AF27*'U11'!AF$4, 0)+
IF('U12'!$A$4="1ª", 'U12'!AF27*'U12'!AF$4, 0)+
IF('U13'!$A$4="1ª", 'U13'!AF27*'U13'!AF$4, 0)+
IF('U14'!$A$4="1ª", 'U14'!AF27*'U14'!AF$4, 0)+
IF('U15'!$A$4="1ª", 'U15'!AF27*'U15'!AF$4, 0)
)
      /$CB$12
   )
   /BP$13,
"")</f>
        <v/>
      </c>
      <c r="BQ41" s="122"/>
      <c r="BR41" s="105" t="str">
        <f>IF(BR$13&gt;0,
(
(
IF('U1'!$A$4="1ª", 'U1'!AG27*'U1'!AG$4, 0)+
IF('U2'!$A$4="1ª", 'U2'!AG27*'U2'!AG$4, 0)+
IF('U3'!$A$4="1ª", 'U3'!AG27*'U3'!AG$4, 0)+
IF('U4'!$A$4="1ª", 'U4'!AG27*'U4'!AG$4, 0)+
IF('U5'!$A$4="1ª", 'U5'!AG27*'U5'!AG$4, 0)+
IF('U6'!$A$4="1ª", 'U6'!AG27*'U6'!AG$4, 0)+
IF('U7'!$A$4="1ª", 'U7'!AG27*'U7'!AG$4, 0)+
IF('U8'!$A$4="1ª", 'U8'!AG27*'U8'!AG$4, 0)+
IF('U9'!$A$4="1ª", 'U9'!AG27*'U9'!AG$4, 0)+
IF('U10'!$A$4="1ª", 'U10'!AG27*'U10'!AG$4, 0)+
IF('U11'!$A$4="1ª", 'U11'!AG27*'U11'!AG$4, 0)+
IF('U12'!$A$4="1ª", 'U12'!AG27*'U12'!AG$4, 0)+
IF('U13'!$A$4="1ª", 'U13'!AG27*'U13'!AG$4, 0)+
IF('U14'!$A$4="1ª", 'U14'!AG27*'U14'!AG$4, 0)+
IF('U15'!$A$4="1ª", 'U15'!AG27*'U15'!AG$4, 0)
)
      /$CB$12
   )
   /BR$13,
"")</f>
        <v/>
      </c>
      <c r="BS41" s="122"/>
      <c r="BT41" s="105" t="str">
        <f>IF(BT$13&gt;0,
(
(
IF('U1'!$A$4="1ª", 'U1'!AH27*'U1'!AH$4, 0)+
IF('U2'!$A$4="1ª", 'U2'!AH27*'U2'!AH$4, 0)+
IF('U3'!$A$4="1ª", 'U3'!AH27*'U3'!AH$4, 0)+
IF('U4'!$A$4="1ª", 'U4'!AH27*'U4'!AH$4, 0)+
IF('U5'!$A$4="1ª", 'U5'!AH27*'U5'!AH$4, 0)+
IF('U6'!$A$4="1ª", 'U6'!AH27*'U6'!AH$4, 0)+
IF('U7'!$A$4="1ª", 'U7'!AH27*'U7'!AH$4, 0)+
IF('U8'!$A$4="1ª", 'U8'!AH27*'U8'!AH$4, 0)+
IF('U9'!$A$4="1ª", 'U9'!AH27*'U9'!AH$4, 0)+
IF('U10'!$A$4="1ª", 'U10'!AH27*'U10'!AH$4, 0)+
IF('U11'!$A$4="1ª", 'U11'!AH27*'U11'!AH$4, 0)+
IF('U12'!$A$4="1ª", 'U12'!AH27*'U12'!AH$4, 0)+
IF('U13'!$A$4="1ª", 'U13'!AH27*'U13'!AH$4, 0)+
IF('U14'!$A$4="1ª", 'U14'!AH27*'U14'!AH$4, 0)+
IF('U15'!$A$4="1ª", 'U15'!AH27*'U15'!AH$4, 0)
)
      /$CB$12
   )
   /BT$13,
"")</f>
        <v/>
      </c>
      <c r="BU41" s="122"/>
      <c r="BV41" s="105" t="str">
        <f>IF(BT$13&gt;0,
(
(
IF('U1'!$A$4="1ª", 'U1'!AH27*'U1'!AH$4, 0)+
IF('U2'!$A$4="1ª", 'U2'!AH27*'U2'!AH$4, 0)+
IF('U3'!$A$4="1ª", 'U3'!AH27*'U3'!AH$4, 0)+
IF('U4'!$A$4="1ª", 'U4'!AH27*'U4'!AH$4, 0)+
IF('U5'!$A$4="1ª", 'U5'!AH27*'U5'!AH$4, 0)+
IF('U6'!$A$4="1ª", 'U6'!AH27*'U6'!AH$4, 0)+
IF('U7'!$A$4="1ª", 'U7'!AH27*'U7'!AH$4, 0)+
IF('U8'!$A$4="1ª", 'U8'!AH27*'U8'!AH$4, 0)+
IF('U9'!$A$4="1ª", 'U9'!AH27*'U9'!AH$4, 0)+
IF('U10'!$A$4="1ª", 'U10'!AH27*'U10'!AH$4, 0)+
IF('U11'!$A$4="1ª", 'U11'!AH27*'U11'!AH$4, 0)+
IF('U12'!$A$4="1ª", 'U12'!AH27*'U12'!AH$4, 0)+
IF('U13'!$A$4="1ª", 'U13'!AH27*'U13'!AH$4, 0)+
IF('U14'!$A$4="1ª", 'U14'!AH27*'U14'!AH$4, 0)+
IF('U15'!$A$4="1ª", 'U15'!AH27*'U15'!AH$4, 0)
)
      /$CB$12
   )
   /BT$13,
"")</f>
        <v/>
      </c>
      <c r="BW41" s="122"/>
      <c r="BX41" s="105" t="str">
        <f>IF(BV$13&gt;0,
(
(
IF('U1'!$A$4="1ª", 'U1'!AI27*'U1'!AI$4, 0)+
IF('U2'!$A$4="1ª", 'U2'!AI27*'U2'!AI$4, 0)+
IF('U3'!$A$4="1ª", 'U3'!AI27*'U3'!AI$4, 0)+
IF('U4'!$A$4="1ª", 'U4'!AI27*'U4'!AI$4, 0)+
IF('U5'!$A$4="1ª", 'U5'!AI27*'U5'!AI$4, 0)+
IF('U6'!$A$4="1ª", 'U6'!AI27*'U6'!AI$4, 0)+
IF('U7'!$A$4="1ª", 'U7'!AI27*'U7'!AI$4, 0)+
IF('U8'!$A$4="1ª", 'U8'!AI27*'U8'!AI$4, 0)+
IF('U9'!$A$4="1ª", 'U9'!AI27*'U9'!AI$4, 0)+
IF('U10'!$A$4="1ª", 'U10'!AI27*'U10'!AI$4, 0)+
IF('U11'!$A$4="1ª", 'U11'!AI27*'U11'!AI$4, 0)+
IF('U12'!$A$4="1ª", 'U12'!AI27*'U12'!AI$4, 0)+
IF('U13'!$A$4="1ª", 'U13'!AI27*'U13'!AI$4, 0)+
IF('U14'!$A$4="1ª", 'U14'!AI27*'U14'!AI$4, 0)+
IF('U15'!$A$4="1ª", 'U15'!AI27*'U15'!AI$4, 0)
)
      /$CB$12
   )
   /BV$13,
"")</f>
        <v/>
      </c>
      <c r="BY41" s="122"/>
      <c r="BZ41" s="105" t="str">
        <f>IF(BZ$13&gt;0,
(
(
IF('U1'!$A$4="1ª", 'U1'!AK27*'U1'!AK$4, 0)+
IF('U2'!$A$4="1ª", 'U2'!AK27*'U2'!AK$4, 0)+
IF('U3'!$A$4="1ª", 'U3'!AK27*'U3'!AK$4, 0)+
IF('U4'!$A$4="1ª", 'U4'!AK27*'U4'!AK$4, 0)+
IF('U5'!$A$4="1ª", 'U5'!AK27*'U5'!AK$4, 0)+
IF('U6'!$A$4="1ª", 'U6'!AK27*'U6'!AK$4, 0)+
IF('U7'!$A$4="1ª", 'U7'!AK27*'U7'!AK$4, 0)+
IF('U8'!$A$4="1ª", 'U8'!AK27*'U8'!AK$4, 0)+
IF('U9'!$A$4="1ª", 'U9'!AK27*'U9'!AK$4, 0)+
IF('U10'!$A$4="1ª", 'U10'!AK27*'U10'!AK$4, 0)+
IF('U11'!$A$4="1ª", 'U11'!AK27*'U11'!AK$4, 0)+
IF('U12'!$A$4="1ª", 'U12'!AK27*'U12'!AK$4, 0)+
IF('U13'!$A$4="1ª", 'U13'!AK27*'U13'!AK$4, 0)+
IF('U14'!$A$4="1ª", 'U14'!AK27*'U14'!AK$4, 0)+
IF('U15'!$A$4="1ª", 'U15'!AK27*'U15'!AK$4, 0)
)
      /$CB$12
   )
   /BZ$13,
"")</f>
        <v/>
      </c>
      <c r="CA41" s="122"/>
      <c r="CB41" s="136">
        <f t="shared" ca="1" si="22"/>
        <v>0</v>
      </c>
      <c r="CC41">
        <f t="shared" ca="1" si="29"/>
        <v>0</v>
      </c>
    </row>
    <row r="42" spans="1:81" ht="18" x14ac:dyDescent="0.25">
      <c r="A42" s="65">
        <v>0</v>
      </c>
      <c r="B42" s="121">
        <f t="shared" ca="1" si="23"/>
        <v>0</v>
      </c>
      <c r="C42" s="105">
        <f ca="1">IF(C$13&gt;0,
   (
      (
         IF('U1'!$A$4="1ª", 'U1'!B28*'U1'!B$4, 0) +
         IF('U2'!$A$4="1ª", 'U2'!B28*'U2'!B$4, 0) +
         IF('U3'!$A$4="1ª", 'U3'!B28*'U3'!B$4, 0) +
         IF('U4'!$A$4="1ª", 'U4'!B28*'U4'!B$4, 0) +
         IF('U5'!$A$4="1ª", 'U5'!B28*'U5'!B$4, 0) +
         IF('U6'!$A$4="1ª", 'U6'!B28*'U6'!B$4, 0) +
         IF('U7'!$A$4="1ª", 'U7'!B28*'U7'!B$4, 0) +
         IF('U8'!$A$4="1ª", 'U8'!B28*'U8'!B$4, 0) +
         IF('U9'!$A$4="1ª", 'U9'!B28*'U9'!B$4, 0) +
         IF('U10'!$A$4="1ª", 'U10'!B28*'U10'!B$4, 0) +
         IF('U11'!$A$4="1ª", 'U11'!B28*'U11'!B$4, 0) +
         IF('U12'!$A$4="1ª", 'U12'!B28*'U12'!B$4, 0) +
         IF('U13'!$A$4="1ª", 'U13'!B28*'U13'!B$4, 0) +
         IF('U14'!$A$4="1ª", 'U14'!B28*'U14'!B$4, 0) +
         IF('U15'!$A$4="1ª", 'U15'!B28*'U15'!B$4, 0)
      )
      /$CB$12
   )
   /C$13,
"")</f>
        <v>0</v>
      </c>
      <c r="D42" s="122"/>
      <c r="E42" s="105">
        <f ca="1">IF(E$13&gt;0,
   (
      (
         IF('U1'!$A$4="1ª", 'U1'!C28*'U1'!C$4, 0) +
         IF('U2'!$A$4="1ª", 'U2'!C28*'U2'!C$4, 0) +
         IF('U3'!$A$4="1ª", 'U3'!C28*'U3'!C$4, 0) +
         IF('U4'!$A$4="1ª", 'U4'!C28*'U4'!C$4, 0) +
         IF('U5'!$A$4="1ª", 'U5'!C28*'U5'!C$4, 0) +
         IF('U6'!$A$4="1ª", 'U6'!C28*'U6'!C$4, 0) +
         IF('U7'!$A$4="1ª", 'U7'!C28*'U7'!C$4, 0) +
         IF('U8'!$A$4="1ª", 'U8'!C28*'U8'!C$4, 0) +
         IF('U9'!$A$4="1ª", 'U9'!C28*'U9'!C$4, 0) +
         IF('U10'!$A$4="1ª", 'U10'!C28*'U10'!C$4, 0) +
         IF('U11'!$A$4="1ª", 'U11'!C28*'U11'!C$4, 0) +
         IF('U12'!$A$4="1ª", 'U12'!C28*'U12'!C$4, 0) +
         IF('U13'!$A$4="1ª", 'U13'!C28*'U13'!C$4, 0) +
         IF('U14'!$A$4="1ª", 'U14'!C28*'U14'!C$4, 0) +
         IF('U15'!$A$4="1ª", 'U15'!C28*'U15'!C$4, 0)
      )
      /$CB$12
   )
   /E$13,
"")</f>
        <v>0</v>
      </c>
      <c r="F42" s="122"/>
      <c r="G42" s="105">
        <f ca="1">IF(G$13&gt;0,
   (
      (
         IF('U1'!$A$4="1ª", 'U1'!D28*'U1'!D$4, 0) +
         IF('U2'!$A$4="1ª", 'U2'!D28*'U2'!D$4, 0) +
         IF('U3'!$A$4="1ª", 'U3'!D28*'U3'!D$4, 0) +
         IF('U4'!$A$4="1ª", 'U4'!D28*'U4'!D$4, 0) +
         IF('U5'!$A$4="1ª", 'U5'!D28*'U5'!D$4, 0) +
         IF('U6'!$A$4="1ª", 'U6'!D28*'U6'!D$4, 0) +
         IF('U7'!$A$4="1ª", 'U7'!D28*'U7'!D$4, 0) +
         IF('U8'!$A$4="1ª", 'U8'!D28*'U8'!D$4, 0) +
         IF('U9'!$A$4="1ª", 'U9'!D28*'U9'!D$4, 0) +
         IF('U10'!$A$4="1ª", 'U10'!D28*'U10'!D$4, 0) +
         IF('U11'!$A$4="1ª", 'U11'!D28*'U11'!D$4, 0) +
         IF('U12'!$A$4="1ª", 'U12'!D28*'U12'!D$4, 0) +
         IF('U13'!$A$4="1ª", 'U13'!D28*'U13'!D$4, 0) +
         IF('U14'!$A$4="1ª", 'U14'!D28*'U14'!D$4, 0) +
         IF('U15'!$A$4="1ª", 'U15'!D28*'U15'!D$4, 0)
      )
      /$CB$12
   )
   /G$13,
"")</f>
        <v>0</v>
      </c>
      <c r="H42" s="122"/>
      <c r="I42" s="105">
        <f ca="1">IF(I$13&gt;0,
   (
      (
         IF('U1'!$A$4="1ª", 'U1'!E28*'U1'!E$4, 0) +
         IF('U2'!$A$4="1ª", 'U2'!E28*'U2'!E$4, 0) +
         IF('U3'!$A$4="1ª", 'U3'!E28*'U3'!E$4, 0) +
         IF('U4'!$A$4="1ª", 'U4'!E28*'U4'!E$4, 0) +
         IF('U5'!$A$4="1ª", 'U5'!E28*'U5'!E$4, 0) +
         IF('U6'!$A$4="1ª", 'U6'!E28*'U6'!E$4, 0) +
         IF('U7'!$A$4="1ª", 'U7'!E28*'U7'!E$4, 0) +
         IF('U8'!$A$4="1ª", 'U8'!E28*'U8'!E$4, 0) +
         IF('U9'!$A$4="1ª", 'U9'!E28*'U9'!E$4, 0) +
         IF('U10'!$A$4="1ª", 'U10'!E28*'U10'!E$4, 0) +
         IF('U11'!$A$4="1ª", 'U11'!E28*'U11'!E$4, 0) +
         IF('U12'!$A$4="1ª", 'U12'!E28*'U12'!E$4, 0) +
         IF('U13'!$A$4="1ª", 'U13'!E28*'U13'!E$4, 0) +
         IF('U14'!$A$4="1ª", 'U14'!E28*'U14'!E$4, 0) +
         IF('U15'!$A$4="1ª", 'U15'!E28*'U15'!E$4, 0)
      )
      /$CB$12
   )
   /I$13,
"")</f>
        <v>0</v>
      </c>
      <c r="J42" s="122"/>
      <c r="K42" s="105">
        <f ca="1">IF(K$13&gt;0,
   (
      (
         IF('U1'!$A$4="1ª", 'U1'!F28*'U1'!F$4, 0) +
         IF('U2'!$A$4="1ª", 'U2'!F28*'U2'!F$4, 0) +
         IF('U3'!$A$4="1ª", 'U3'!F28*'U3'!F$4, 0) +
         IF('U4'!$A$4="1ª", 'U4'!F28*'U4'!F$4, 0) +
         IF('U5'!$A$4="1ª", 'U5'!F28*'U5'!F$4, 0) +
         IF('U6'!$A$4="1ª", 'U6'!F28*'U6'!F$4, 0) +
         IF('U7'!$A$4="1ª", 'U7'!F28*'U7'!F$4, 0) +
         IF('U8'!$A$4="1ª", 'U8'!F28*'U8'!F$4, 0) +
         IF('U9'!$A$4="1ª", 'U9'!F28*'U9'!F$4, 0) +
         IF('U10'!$A$4="1ª", 'U10'!F28*'U10'!F$4, 0) +
         IF('U11'!$A$4="1ª", 'U11'!F28*'U11'!F$4, 0) +
         IF('U12'!$A$4="1ª", 'U12'!F28*'U12'!F$4, 0) +
         IF('U13'!$A$4="1ª", 'U13'!F28*'U13'!F$4, 0) +
         IF('U14'!$A$4="1ª", 'U14'!F28*'U14'!F$4, 0) +
         IF('U15'!$A$4="1ª", 'U15'!F28*'U15'!F$4, 0)
      )
      /$CB$12
   )
   /K$13,
"")</f>
        <v>0</v>
      </c>
      <c r="L42" s="122"/>
      <c r="M42" s="105" t="str">
        <f>IF(M$13&gt;0,
   (
      (
         IF('U1'!$A$4="1ª", 'U1'!G28*'U1'!G$4, 0) +
         IF('U2'!$A$4="1ª", 'U2'!G28*'U2'!G$4, 0) +
         IF('U3'!$A$4="1ª", 'U3'!G28*'U3'!G$4, 0) +
         IF('U4'!$A$4="1ª", 'U4'!G28*'U4'!G$4, 0) +
         IF('U5'!$A$4="1ª", 'U5'!G28*'U5'!G$4, 0) +
         IF('U6'!$A$4="1ª", 'U6'!G28*'U6'!G$4, 0) +
         IF('U7'!$A$4="1ª", 'U7'!G28*'U7'!G$4, 0) +
         IF('U8'!$A$4="1ª", 'U8'!G28*'U8'!G$4, 0) +
         IF('U9'!$A$4="1ª", 'U9'!G28*'U9'!G$4, 0) +
         IF('U10'!$A$4="1ª", 'U10'!G28*'U10'!G$4, 0) +
         IF('U11'!$A$4="1ª", 'U11'!G28*'U11'!G$4, 0) +
         IF('U12'!$A$4="1ª", 'U12'!G28*'U12'!G$4, 0) +
         IF('U13'!$A$4="1ª", 'U13'!G28*'U13'!G$4, 0) +
         IF('U14'!$A$4="1ª", 'U14'!G28*'U14'!G$4, 0) +
         IF('U15'!$A$4="1ª", 'U15'!G28*'U15'!G$4, 0)
      )
      /$CB$12
   )
   /M$13,
"")</f>
        <v/>
      </c>
      <c r="N42" s="122"/>
      <c r="O42" s="121">
        <f t="shared" ca="1" si="24"/>
        <v>0</v>
      </c>
      <c r="P42" s="105">
        <f ca="1">IF(P$13&gt;0,
   (
      (
         IF('U1'!$A$4="1ª", 'U1'!H28*'U1'!H$4, 0) +
         IF('U2'!$A$4="1ª", 'U2'!H28*'U2'!H$4, 0) +
         IF('U3'!$A$4="1ª", 'U3'!H28*'U3'!H$4, 0) +
         IF('U4'!$A$4="1ª", 'U4'!H28*'U4'!H$4, 0) +
         IF('U5'!$A$4="1ª", 'U5'!H28*'U5'!H$4, 0) +
         IF('U6'!$A$4="1ª", 'U6'!H28*'U6'!H$4, 0) +
         IF('U7'!$A$4="1ª", 'U7'!H28*'U7'!H$4, 0) +
         IF('U8'!$A$4="1ª", 'U8'!H28*'U8'!H$4, 0) +
         IF('U9'!$A$4="1ª", 'U9'!H28*'U9'!H$4, 0) +
         IF('U10'!$A$4="1ª", 'U10'!H28*'U10'!H$4, 0) +
         IF('U11'!$A$4="1ª", 'U11'!H28*'U11'!H$4, 0) +
         IF('U12'!$A$4="1ª", 'U12'!H28*'U12'!H$4, 0) +
         IF('U13'!$A$4="1ª", 'U13'!H28*'U13'!H$4, 0) +
         IF('U14'!$A$4="1ª", 'U14'!H28*'U14'!H$4, 0) +
         IF('U15'!$A$4="1ª", 'U15'!H28*'U15'!H$4, 0)
      )
      /$CB$12
   )
   /P$13,
"")</f>
        <v>0</v>
      </c>
      <c r="Q42" s="122"/>
      <c r="R42" s="105">
        <f ca="1">IF(R$13&gt;0,
   (
      (
         IF('U1'!$A$4="1ª", 'U1'!I28*'U1'!I$4, 0) +
         IF('U2'!$A$4="1ª", 'U2'!I28*'U2'!I$4, 0) +
         IF('U3'!$A$4="1ª", 'U3'!I28*'U3'!I$4, 0) +
         IF('U4'!$A$4="1ª", 'U4'!I28*'U4'!I$4, 0) +
         IF('U5'!$A$4="1ª", 'U5'!I28*'U5'!I$4, 0) +
         IF('U6'!$A$4="1ª", 'U6'!I28*'U6'!I$4, 0) +
         IF('U7'!$A$4="1ª", 'U7'!I28*'U7'!I$4, 0) +
         IF('U8'!$A$4="1ª", 'U8'!I28*'U8'!I$4, 0) +
         IF('U9'!$A$4="1ª", 'U9'!I28*'U9'!I$4, 0) +
         IF('U10'!$A$4="1ª", 'U10'!I28*'U10'!I$4, 0) +
         IF('U11'!$A$4="1ª", 'U11'!I28*'U11'!I$4, 0) +
         IF('U12'!$A$4="1ª", 'U12'!I28*'U12'!I$4, 0) +
         IF('U13'!$A$4="1ª", 'U13'!I28*'U13'!I$4, 0) +
         IF('U14'!$A$4="1ª", 'U14'!I28*'U14'!I$4, 0) +
         IF('U15'!$A$4="1ª", 'U15'!I28*'U15'!I$4, 0)
      )
      /$CB$12
   )
   /R$13,
"")</f>
        <v>0</v>
      </c>
      <c r="S42" s="122"/>
      <c r="T42" s="105">
        <f ca="1">IF(T$13&gt;0,
(
(
IF('U1'!$A$4="1ª", 'U1'!J28*'U1'!J$4, 0) +
IF('U2'!$A$4="1ª", 'U2'!J28*'U2'!J$4, 0) +
IF('U3'!$A$4="1ª", 'U3'!J28*'U3'!J$4, 0) +
IF('U4'!$A$4="1ª", 'U4'!J28*'U4'!J$4, 0) +
IF('U5'!$A$4="1ª", 'U5'!J28*'U5'!J$4, 0) +
IF('U6'!$A$4="1ª", 'U6'!J28*'U6'!J$4, 0) +
IF('U7'!$A$4="1ª", 'U7'!J28*'U7'!J$4, 0) +
IF('U8'!$A$4="1ª", 'U8'!J28*'U8'!J$4, 0) +
IF('U9'!$A$4="1ª", 'U9'!J28*'U9'!J$4, 0) +
IF('U10'!$A$4="1ª", 'U10'!J28*'U10'!J$4, 0) +
IF('U11'!$A$4="1ª", 'U11'!J28*'U11'!J$4, 0) +
IF('U12'!$A$4="1ª", 'U12'!J28*'U12'!J$4, 0) +
IF('U13'!$A$4="1ª", 'U13'!J28*'U13'!J$4, 0) +
IF('U14'!$A$4="1ª", 'U14'!J28*'U14'!J$4, 0) +
IF('U15'!$A$4="1ª", 'U15'!J28*'U15'!J$4, 0)
)
      /$CB$12
   )
   /T$13,
"")</f>
        <v>0</v>
      </c>
      <c r="U42" s="122"/>
      <c r="V42" s="105">
        <f ca="1">IF(V$13&gt;0,
(
(
IF('U1'!$A$4="1ª", 'U1'!K28*'U1'!K$4, 0) +
IF('U2'!$A$4="1ª", 'U2'!K28*'U2'!K$4, 0) +
IF('U3'!$A$4="1ª", 'U3'!K28*'U3'!K$4, 0) +
IF('U4'!$A$4="1ª", 'U4'!K28*'U4'!K$4, 0) +
IF('U5'!$A$4="1ª", 'U5'!K28*'U5'!K$4, 0) +
IF('U6'!$A$4="1ª", 'U6'!K28*'U6'!K$4, 0) +
IF('U7'!$A$4="1ª", 'U7'!K28*'U7'!K$4, 0) +
IF('U8'!$A$4="1ª", 'U8'!K28*'U8'!K$4, 0) +
IF('U9'!$A$4="1ª", 'U9'!K28*'U9'!K$4, 0) +
IF('U10'!$A$4="1ª", 'U10'!K28*'U10'!K$4, 0) +
IF('U11'!$A$4="1ª", 'U11'!K28*'U11'!K$4, 0) +
IF('U12'!$A$4="1ª", 'U12'!K28*'U12'!K$4, 0) +
IF('U13'!$A$4="1ª", 'U13'!K28*'U13'!K$4, 0) +
IF('U14'!$A$4="1ª", 'U14'!K28*'U14'!K$4, 0) +
IF('U15'!$A$4="1ª", 'U15'!K28*'U15'!K$4, 0)
)
      /$CB$12
   )
   /V$13,
"")</f>
        <v>0</v>
      </c>
      <c r="W42" s="122"/>
      <c r="X42" s="105" t="str">
        <f>IF(X$13&gt;0,
(
(
IF('U1'!$A$4="1ª", 'U1'!L28*'U1'!L$4, 0) +
IF('U2'!$A$4="1ª", 'U2'!L28*'U2'!L$4, 0) +
IF('U3'!$A$4="1ª", 'U3'!L28*'U3'!L$4, 0) +
IF('U4'!$A$4="1ª", 'U4'!L28*'U4'!L$4, 0) +
IF('U5'!$A$4="1ª", 'U5'!L28*'U5'!L$4, 0) +
IF('U6'!$A$4="1ª", 'U6'!L28*'U6'!L$4, 0) +
IF('U7'!$A$4="1ª", 'U7'!L28*'U7'!L$4, 0) +
IF('U8'!$A$4="1ª", 'U8'!L28*'U8'!L$4, 0) +
IF('U9'!$A$4="1ª", 'U9'!L28*'U9'!L$4, 0) +
IF('U10'!$A$4="1ª", 'U10'!L28*'U10'!L$4, 0) +
IF('U11'!$A$4="1ª", 'U11'!L28*'U11'!L$4, 0) +
IF('U12'!$A$4="1ª", 'U12'!L28*'U12'!L$4, 0) +
IF('U13'!$A$4="1ª", 'U13'!L28*'U13'!L$4, 0) +
IF('U14'!$A$4="1ª", 'U14'!L28*'U14'!L$4, 0) +
IF('U15'!$A$4="1ª", 'U15'!L28*'U15'!L$4, 0)
)
      /$CB$12
   )
   /X$13,
"")</f>
        <v/>
      </c>
      <c r="Y42" s="122"/>
      <c r="Z42" s="105" t="str">
        <f>IF(Z$13&gt;0,
(
(
IF('U1'!$A$4="1ª", 'U1'!M28*'U1'!M$4, 0) +
IF('U2'!$A$4="1ª", 'U2'!M28*'U2'!M$4, 0) +
IF('U3'!$A$4="1ª", 'U3'!M28*'U3'!M$4, 0) +
IF('U4'!$A$4="1ª", 'U4'!M28*'U4'!M$4, 0) +
IF('U5'!$A$4="1ª", 'U5'!M28*'U5'!M$4, 0) +
IF('U6'!$A$4="1ª", 'U6'!M28*'U6'!M$4, 0) +
IF('U7'!$A$4="1ª", 'U7'!M28*'U7'!M$4, 0) +
IF('U8'!$A$4="1ª", 'U8'!M28*'U8'!M$4, 0) +
IF('U9'!$A$4="1ª", 'U9'!M28*'U9'!M$4, 0) +
IF('U10'!$A$4="1ª", 'U10'!M28*'U10'!M$4, 0) +
IF('U11'!$A$4="1ª", 'U11'!M28*'U11'!M$4, 0) +
IF('U12'!$A$4="1ª", 'U12'!M28*'U12'!M$4, 0) +
IF('U13'!$A$4="1ª", 'U13'!M28*'U13'!M$4, 0) +
IF('U14'!$A$4="1ª", 'U14'!M28*'U14'!M$4, 0) +
IF('U15'!$A$4="1ª", 'U15'!M28*'U15'!M$4, 0)
)
      /$CB$12
   )
   /Z$13,
"")</f>
        <v/>
      </c>
      <c r="AA42" s="122"/>
      <c r="AB42" s="121">
        <f t="shared" ca="1" si="25"/>
        <v>0</v>
      </c>
      <c r="AC42" s="105" t="str">
        <f>IF(AC$13&gt;0,
(
(
IF('U1'!$A$4="1ª", 'U1'!N28*'U1'!N$4, 0) +
IF('U2'!$A$4="1ª", 'U2'!N28*'U2'!N$4, 0) +
IF('U3'!$A$4="1ª", 'U3'!N28*'U3'!N$4, 0) +
IF('U4'!$A$4="1ª", 'U4'!N28*'U4'!N$4, 0) +
IF('U5'!$A$4="1ª", 'U5'!N28*'U5'!N$4, 0) +
IF('U6'!$A$4="1ª", 'U6'!N28*'U6'!N$4, 0) +
IF('U7'!$A$4="1ª", 'U7'!N28*'U7'!N$4, 0) +
IF('U8'!$A$4="1ª", 'U8'!N28*'U8'!N$4, 0) +
IF('U9'!$A$4="1ª", 'U9'!N28*'U9'!N$4, 0) +
IF('U10'!$A$4="1ª", 'U10'!N28*'U10'!N$4, 0) +
IF('U11'!$A$4="1ª", 'U11'!N28*'U11'!N$4, 0) +
IF('U12'!$A$4="1ª", 'U12'!N28*'U12'!N$4, 0) +
IF('U13'!$A$4="1ª", 'U13'!N28*'U13'!N$4, 0) +
IF('U14'!$A$4="1ª", 'U14'!N28*'U14'!N$4, 0) +
IF('U15'!$A$4="1ª", 'U15'!N28*'U15'!N$4, 0)
)
      /$CB$12
   )
   /AC$13,
"")</f>
        <v/>
      </c>
      <c r="AD42" s="122"/>
      <c r="AE42" s="105" t="str">
        <f>IF(AE$13&gt;0,
(
(
IF('U1'!$A$4="1ª", 'U1'!O28*'U1'!O$4, 0)+
IF('U2'!$A$4="1ª", 'U2'!O28*'U2'!O$4, 0)+
IF('U3'!$A$4="1ª", 'U3'!O28*'U3'!O$4, 0)+
IF('U4'!$A$4="1ª", 'U4'!O28*'U4'!O$4, 0)+
IF('U5'!$A$4="1ª", 'U5'!O28*'U5'!O$4, 0)+
IF('U6'!$A$4="1ª", 'U6'!O28*'U6'!O$4, 0)+
IF('U7'!$A$4="1ª", 'U7'!O28*'U7'!O$4, 0)+
IF('U8'!$A$4="1ª", 'U8'!O28*'U8'!O$4, 0)+
IF('U9'!$A$4="1ª", 'U9'!O28*'U9'!O$4, 0)+
IF('U10'!$A$4="1ª", 'U10'!O28*'U10'!O$4, 0)+
IF('U11'!$A$4="1ª", 'U11'!O28*'U11'!O$4, 0)+
IF('U12'!$A$4="1ª", 'U12'!O28*'U12'!O$4, 0)+
IF('U13'!$A$4="1ª", 'U13'!O28*'U13'!O$4, 0)+
IF('U14'!$A$4="1ª", 'U14'!O28*'U14'!O$4, 0)+
IF('U15'!$A$4="1ª", 'U15'!O28*'U15'!O$4, 0)
)
      /$CB$12
   )
   /AE$13,
"")</f>
        <v/>
      </c>
      <c r="AF42" s="122"/>
      <c r="AG42" s="105" t="str">
        <f>IF(AG$13&gt;0,
(
(
IF('U1'!$A$4="1ª", 'U1'!P28*'U1'!P$4, 0)+
IF('U2'!$A$4="1ª", 'U2'!P28*'U2'!P$4, 0)+
IF('U3'!$A$4="1ª", 'U3'!P28*'U3'!P$4, 0)+
IF('U4'!$A$4="1ª", 'U4'!P28*'U4'!P$4, 0)+
IF('U5'!$A$4="1ª", 'U5'!P28*'U5'!P$4, 0)+
IF('U6'!$A$4="1ª", 'U6'!P28*'U6'!P$4, 0)+
IF('U7'!$A$4="1ª", 'U7'!P28*'U7'!P$4, 0)+
IF('U8'!$A$4="1ª", 'U8'!P28*'U8'!P$4, 0)+
IF('U9'!$A$4="1ª", 'U9'!P28*'U9'!P$4, 0)+
IF('U10'!$A$4="1ª", 'U10'!P28*'U10'!P$4, 0)+
IF('U11'!$A$4="1ª", 'U11'!P28*'U11'!P$4, 0)+
IF('U12'!$A$4="1ª", 'U12'!P28*'U12'!P$4, 0)+
IF('U13'!$A$4="1ª", 'U13'!P28*'U13'!P$4, 0)+
IF('U14'!$A$4="1ª", 'U14'!P28*'U14'!P$4, 0)+
IF('U15'!$A$4="1ª", 'U15'!P28*'U15'!P$4, 0)
)
      /$CB$12
   )
   /AG$13,
"")</f>
        <v/>
      </c>
      <c r="AH42" s="122"/>
      <c r="AI42" s="105">
        <f ca="1">IF(AI$13&gt;0,
(
(
IF('U1'!$A$4="1ª", 'U1'!Q28*'U1'!Q$4, 0)+
IF('U2'!$A$4="1ª", 'U2'!Q28*'U2'!Q$4, 0)+
IF('U3'!$A$4="1ª", 'U3'!Q28*'U3'!Q$4, 0)+
IF('U4'!$A$4="1ª", 'U4'!Q28*'U4'!Q$4, 0)+
IF('U5'!$A$4="1ª", 'U5'!Q28*'U5'!Q$4, 0)+
IF('U6'!$A$4="1ª", 'U6'!Q28*'U6'!Q$4, 0)+
IF('U7'!$A$4="1ª", 'U7'!Q28*'U7'!Q$4, 0)+
IF('U8'!$A$4="1ª", 'U8'!Q28*'U8'!Q$4, 0)+
IF('U9'!$A$4="1ª", 'U9'!Q28*'U9'!Q$4, 0)+
IF('U10'!$A$4="1ª", 'U10'!Q28*'U10'!Q$4, 0)+
IF('U11'!$A$4="1ª", 'U11'!Q28*'U11'!Q$4, 0)+
IF('U12'!$A$4="1ª", 'U12'!Q28*'U12'!Q$4, 0)+
IF('U13'!$A$4="1ª", 'U13'!Q28*'U13'!Q$4, 0)+
IF('U14'!$A$4="1ª", 'U14'!Q28*'U14'!Q$4, 0)+
IF('U15'!$A$4="1ª", 'U15'!Q28*'U15'!Q$4, 0)
)
      /$CB$12
   )
   /AI$13,
"")</f>
        <v>0</v>
      </c>
      <c r="AJ42" s="122"/>
      <c r="AK42" s="105">
        <f ca="1">IF(AK$13&gt;0,
(
(
IF('U1'!$A$4="1ª", 'U1'!R28*'U1'!R$4, 0)+
IF('U2'!$A$4="1ª", 'U2'!R28*'U2'!R$4, 0)+
IF('U3'!$A$4="1ª", 'U3'!R28*'U3'!R$4, 0)+
IF('U4'!$A$4="1ª", 'U4'!R28*'U4'!R$4, 0)+
IF('U5'!$A$4="1ª", 'U5'!R28*'U5'!R$4, 0)+
IF('U6'!$A$4="1ª", 'U6'!R28*'U6'!R$4, 0)+
IF('U7'!$A$4="1ª", 'U7'!R28*'U7'!R$4, 0)+
IF('U8'!$A$4="1ª", 'U8'!R28*'U8'!R$4, 0)+
IF('U9'!$A$4="1ª", 'U9'!R28*'U9'!R$4, 0)+
IF('U10'!$A$4="1ª", 'U10'!R28*'U10'!R$4, 0)+
IF('U11'!$A$4="1ª", 'U11'!R28*'U11'!R$4, 0)+
IF('U12'!$A$4="1ª", 'U12'!R28*'U12'!R$4, 0)+
IF('U13'!$A$4="1ª", 'U13'!R28*'U13'!R$4, 0)+
IF('U14'!$A$4="1ª", 'U14'!R28*'U14'!R$4, 0)+
IF('U15'!$A$4="1ª", 'U15'!R28*'U15'!R$4, 0)
)
      /$CB$12
   )
   /AK$13,
"")</f>
        <v>0</v>
      </c>
      <c r="AL42" s="122"/>
      <c r="AM42" s="105" t="str">
        <f>IF(AM$13&gt;0,
(
(
IF('U1'!$A$4="1ª", 'U1'!S28*'U1'!S$4, 0)+
IF('U2'!$A$4="1ª", 'U2'!S28*'U2'!S$4, 0)+
IF('U3'!$A$4="1ª", 'U3'!S28*'U3'!S$4, 0)+
IF('U4'!$A$4="1ª", 'U4'!S28*'U4'!S$4, 0)+
IF('U5'!$A$4="1ª", 'U5'!S28*'U5'!S$4, 0)+
IF('U6'!$A$4="1ª", 'U6'!S28*'U6'!S$4, 0)+
IF('U7'!$A$4="1ª", 'U7'!S28*'U7'!S$4, 0)+
IF('U8'!$A$4="1ª", 'U8'!S28*'U8'!S$4, 0)+
IF('U9'!$A$4="1ª", 'U9'!S28*'U9'!S$4, 0)+
IF('U10'!$A$4="1ª", 'U10'!S28*'U10'!S$4, 0)+
IF('U11'!$A$4="1ª", 'U11'!S28*'U11'!S$4, 0)+
IF('U12'!$A$4="1ª", 'U12'!S28*'U12'!S$4, 0)+
IF('U13'!$A$4="1ª", 'U13'!S28*'U13'!S$4, 0)+
IF('U14'!$A$4="1ª", 'U14'!S28*'U14'!S$4, 0)+
IF('U15'!$A$4="1ª", 'U15'!S28*'U15'!S$4, 0)
)
      /$CB$12
   )
   /AM$13,
"")</f>
        <v/>
      </c>
      <c r="AN42" s="122"/>
      <c r="AO42" s="121">
        <f t="shared" ca="1" si="26"/>
        <v>0</v>
      </c>
      <c r="AP42" s="105">
        <f ca="1">IF(AP$13&gt;0,
   (
      (
         IF('U1'!$A$4="1ª", 'U1'!T28*'U1'!T$4, 0) +
         IF('U2'!$A$4="1ª", 'U2'!T28*'U2'!T$4, 0) +
         IF('U3'!$A$4="1ª", 'U3'!T28*'U3'!T$4, 0) +
         IF('U4'!$A$4="1ª", 'U4'!T28*'U4'!T$4, 0) +
         IF('U5'!$A$4="1ª", 'U5'!T28*'U5'!T$4, 0) +
         IF('U6'!$A$4="1ª", 'U6'!T28*'U6'!T$4, 0) +
         IF('U7'!$A$4="1ª", 'U7'!T28*'U7'!T$4, 0) +
         IF('U8'!$A$4="1ª", 'U8'!T28*'U8'!T$4, 0) +
         IF('U9'!$A$4="1ª", 'U9'!T28*'U9'!T$4, 0) +
         IF('U10'!$A$4="1ª", 'U10'!T28*'U10'!T$4, 0) +
         IF('U11'!$A$4="1ª", 'U11'!T28*'U11'!T$4, 0) +
         IF('U12'!$A$4="1ª", 'U12'!T28*'U12'!T$4, 0) +
         IF('U13'!$A$4="1ª", 'U13'!T28*'U13'!T$4, 0) +
         IF('U14'!$A$4="1ª", 'U14'!T28*'U14'!T$4, 0) +
         IF('U15'!$A$4="1ª", 'U15'!T28*'U15'!T$4, 0)
      )
      /$CB$12
   ) / AP$13,
"")</f>
        <v>0</v>
      </c>
      <c r="AQ42" s="122"/>
      <c r="AR42" s="105">
        <f ca="1">IF(AR$13&gt;0,
(
(
IF('U1'!$A$4="1ª", 'U1'!U28*'U1'!U$4, 0)+
IF('U2'!$A$4="1ª", 'U2'!U28*'U2'!U$4, 0)+
IF('U3'!$A$4="1ª", 'U3'!U28*'U3'!U$4, 0)+
IF('U4'!$A$4="1ª", 'U4'!U28*'U4'!U$4, 0)+
IF('U5'!$A$4="1ª", 'U5'!U28*'U5'!U$4, 0)+
IF('U6'!$A$4="1ª", 'U6'!U28*'U6'!U$4, 0)+
IF('U7'!$A$4="1ª", 'U7'!U28*'U7'!U$4, 0)+
IF('U8'!$A$4="1ª", 'U8'!U28*'U8'!U$4, 0)+
IF('U9'!$A$4="1ª", 'U9'!U28*'U9'!U$4, 0)+
IF('U10'!$A$4="1ª", 'U10'!U28*'U10'!U$4, 0)+
IF('U11'!$A$4="1ª", 'U11'!U28*'U11'!U$4, 0)+
IF('U12'!$A$4="1ª", 'U12'!U28*'U12'!U$4, 0)+
IF('U13'!$A$4="1ª", 'U13'!U28*'U13'!U$4, 0)+
IF('U14'!$A$4="1ª", 'U14'!U28*'U14'!U$4, 0)+
IF('U15'!$A$4="1ª", 'U15'!U28*'U15'!U$4, 0)
)
      /$CB$12
   )
   /AR$13,
"")</f>
        <v>0</v>
      </c>
      <c r="AS42" s="122"/>
      <c r="AT42" s="105" t="str">
        <f>IF(AT$13&gt;0,
(
(
IF('U1'!$A$4="1ª", 'U1'!V28*'U1'!V$4, 0)+
IF('U2'!$A$4="1ª", 'U2'!V28*'U2'!V$4, 0)+
IF('U3'!$A$4="1ª", 'U3'!V28*'U3'!V$4, 0)+
IF('U4'!$A$4="1ª", 'U4'!V28*'U4'!V$4, 0)+
IF('U5'!$A$4="1ª", 'U5'!V28*'U5'!V$4, 0)+
IF('U6'!$A$4="1ª", 'U6'!V28*'U6'!V$4, 0)+
IF('U7'!$A$4="1ª", 'U7'!V28*'U7'!V$4, 0)+
IF('U8'!$A$4="1ª", 'U8'!V28*'U8'!V$4, 0)+
IF('U9'!$A$4="1ª", 'U9'!V28*'U9'!V$4, 0)+
IF('U10'!$A$4="1ª", 'U10'!V28*'U10'!V$4, 0)+
IF('U11'!$A$4="1ª", 'U11'!V28*'U11'!V$4, 0)+
IF('U12'!$A$4="1ª", 'U12'!V28*'U12'!V$4, 0)+
IF('U13'!$A$4="1ª", 'U13'!V28*'U13'!V$4, 0)+
IF('U14'!$A$4="1ª", 'U14'!V28*'U14'!V$4, 0)+
IF('U15'!$A$4="1ª", 'U15'!V28*'U15'!V$4, 0)
)
      /$CB$12
   )
   /AT$13,
"")</f>
        <v/>
      </c>
      <c r="AU42" s="122"/>
      <c r="AV42" s="105">
        <f ca="1">IF(AV$13&gt;0,
(
(
IF('U1'!$A$4="1ª", 'U1'!W28*'U1'!W$4, 0)+
IF('U2'!$A$4="1ª", 'U2'!W28*'U2'!W$4, 0)+
IF('U3'!$A$4="1ª", 'U3'!W28*'U3'!W$4, 0)+
IF('U4'!$A$4="1ª", 'U4'!W28*'U4'!W$4, 0)+
IF('U5'!$A$4="1ª", 'U5'!W28*'U5'!W$4, 0)+
IF('U6'!$A$4="1ª", 'U6'!W28*'U6'!W$4, 0)+
IF('U7'!$A$4="1ª", 'U7'!W28*'U7'!W$4, 0)+
IF('U8'!$A$4="1ª", 'U8'!W28*'U8'!W$4, 0)+
IF('U9'!$A$4="1ª", 'U9'!W28*'U9'!W$4, 0)+
IF('U10'!$A$4="1ª", 'U10'!W28*'U10'!W$4, 0)+
IF('U11'!$A$4="1ª", 'U11'!W28*'U11'!W$4, 0)+
IF('U12'!$A$4="1ª", 'U12'!W28*'U12'!W$4, 0)+
IF('U13'!$A$4="1ª", 'U13'!W28*'U13'!W$4, 0)+
IF('U14'!$A$4="1ª", 'U14'!W28*'U14'!W$4, 0)+
IF('U15'!$A$4="1ª", 'U15'!W28*'U15'!W$4, 0)
)
      /$CB$12
   )
   /AV$13,
"")</f>
        <v>0</v>
      </c>
      <c r="AW42" s="122"/>
      <c r="AX42" s="105" t="str">
        <f>IF(AX$13&gt;0,
(
(
IF('U1'!$A$4="1ª", 'U1'!X28*'U1'!X$4, 0)+
IF('U2'!$A$4="1ª", 'U2'!X28*'U2'!X$4, 0)+
IF('U3'!$A$4="1ª", 'U3'!X28*'U3'!X$4, 0)+
IF('U4'!$A$4="1ª", 'U4'!X28*'U4'!X$4, 0)+
IF('U5'!$A$4="1ª", 'U5'!X28*'U5'!X$4, 0)+
IF('U6'!$A$4="1ª", 'U6'!X28*'U6'!X$4, 0)+
IF('U7'!$A$4="1ª", 'U7'!X28*'U7'!X$4, 0)+
IF('U8'!$A$4="1ª", 'U8'!X28*'U8'!X$4, 0)+
IF('U9'!$A$4="1ª", 'U9'!X28*'U9'!X$4, 0)+
IF('U10'!$A$4="1ª", 'U10'!X28*'U10'!X$4, 0)+
IF('U11'!$A$4="1ª", 'U11'!X28*'U11'!X$4, 0)+
IF('U12'!$A$4="1ª", 'U12'!X28*'U12'!X$4, 0)+
IF('U13'!$A$4="1ª", 'U13'!X28*'U13'!X$4, 0)+
IF('U14'!$A$4="1ª", 'U14'!X28*'U14'!X$4, 0)+
IF('U15'!$A$4="1ª", 'U15'!X28*'U15'!X$4, 0)
)
      /$CB$12
   )
   /AX$13,
"")</f>
        <v/>
      </c>
      <c r="AY42" s="122"/>
      <c r="AZ42" s="105" t="str">
        <f>IF(AZ$13&gt;0,
(
(
IF('U1'!$A$4="1ª", 'U1'!Y28*'U1'!Y$4, 0)+
IF('U2'!$A$4="1ª", 'U2'!Y28*'U2'!Y$4, 0)+
IF('U3'!$A$4="1ª", 'U3'!Y28*'U3'!Y$4, 0)+
IF('U4'!$A$4="1ª", 'U4'!Y28*'U4'!Y$4, 0)+
IF('U5'!$A$4="1ª", 'U5'!Y28*'U5'!Y$4, 0)+
IF('U6'!$A$4="1ª", 'U6'!Y28*'U6'!Y$4, 0)+
IF('U7'!$A$4="1ª", 'U7'!Y28*'U7'!Y$4, 0)+
IF('U8'!$A$4="1ª", 'U8'!Y28*'U8'!Y$4, 0)+
IF('U9'!$A$4="1ª", 'U9'!Y28*'U9'!Y$4, 0)+
IF('U10'!$A$4="1ª", 'U10'!Y28*'U10'!Y$4, 0)+
IF('U11'!$A$4="1ª", 'U11'!Y28*'U11'!Y$4, 0)+
IF('U12'!$A$4="1ª", 'U12'!Y28*'U12'!Y$4, 0)+
IF('U13'!$A$4="1ª", 'U13'!Y28*'U13'!Y$4, 0)+
IF('U14'!$A$4="1ª", 'U14'!Y28*'U14'!Y$4, 0)+
IF('U15'!$A$4="1ª", 'U15'!Y28*'U15'!Y$4, 0)
)
      /$CB$12
   )
   /AZ$13,
"")</f>
        <v/>
      </c>
      <c r="BA42" s="122"/>
      <c r="BB42" s="121">
        <f t="shared" ca="1" si="27"/>
        <v>0</v>
      </c>
      <c r="BC42" s="105" t="str">
        <f>IF(BC$13&gt;0,
(
(
IF('U1'!$A$4="1ª", 'U1'!Z28*'U1'!Z$4, 0)+
IF('U2'!$A$4="1ª", 'U2'!Z28*'U2'!Z$4, 0)+
IF('U3'!$A$4="1ª", 'U3'!Z28*'U3'!Z$4, 0)+
IF('U4'!$A$4="1ª", 'U4'!Z28*'U4'!Z$4, 0)+
IF('U5'!$A$4="1ª", 'U5'!Z28*'U5'!Z$4, 0)+
IF('U6'!$A$4="1ª", 'U6'!Z28*'U6'!Z$4, 0)+
IF('U7'!$A$4="1ª", 'U7'!Z28*'U7'!Z$4, 0)+
IF('U8'!$A$4="1ª", 'U8'!Z28*'U8'!Z$4, 0)+
IF('U9'!$A$4="1ª", 'U9'!Z28*'U9'!Z$4, 0)+
IF('U10'!$A$4="1ª", 'U10'!Z28*'U10'!Z$4, 0)+
IF('U11'!$A$4="1ª", 'U11'!Z28*'U11'!Z$4, 0)+
IF('U12'!$A$4="1ª", 'U12'!Z28*'U12'!Z$4, 0)+
IF('U13'!$A$4="1ª", 'U13'!Z28*'U13'!Z$4, 0)+
IF('U14'!$A$4="1ª", 'U14'!Z28*'U14'!Z$4, 0)+
IF('U15'!$A$4="1ª", 'U15'!Z28*'U15'!Z$4, 0)
)
      /$CB$12
   )
   /BC$13,
"")</f>
        <v/>
      </c>
      <c r="BD42" s="122"/>
      <c r="BE42" s="105" t="str">
        <f>IF(BE$13&gt;0,
(
(
IF('U1'!$A$4="1ª", 'U1'!AA28*'U1'!AA$4, 0)+
IF('U2'!$A$4="1ª", 'U2'!AA28*'U2'!AA$4, 0)+
IF('U3'!$A$4="1ª", 'U3'!AA28*'U3'!AA$4, 0)+
IF('U4'!$A$4="1ª", 'U4'!AA28*'U4'!AA$4, 0)+
IF('U5'!$A$4="1ª", 'U5'!AA28*'U5'!AA$4, 0)+
IF('U6'!$A$4="1ª", 'U6'!AA28*'U6'!AA$4, 0)+
IF('U7'!$A$4="1ª", 'U7'!AA28*'U7'!AA$4, 0)+
IF('U8'!$A$4="1ª", 'U8'!AA28*'U8'!AA$4, 0)+
IF('U9'!$A$4="1ª", 'U9'!AA28*'U9'!AA$4, 0)+
IF('U10'!$A$4="1ª", 'U10'!AA28*'U10'!AA$4, 0)+
IF('U11'!$A$4="1ª", 'U11'!AA28*'U11'!AA$4, 0)+
IF('U12'!$A$4="1ª", 'U12'!AA28*'U12'!AA$4, 0)+
IF('U13'!$A$4="1ª", 'U13'!AA28*'U13'!AA$4, 0)+
IF('U14'!$A$4="1ª", 'U14'!AA28*'U14'!AA$4, 0)+
IF('U15'!$A$4="1ª", 'U15'!AA28*'U15'!AA$4, 0)
)
      /$CB$12
   )
   /BE$13,
"")</f>
        <v/>
      </c>
      <c r="BF42" s="122"/>
      <c r="BG42" s="105" t="str">
        <f>IF(BG$13&gt;0,
(
(
IF('U1'!$A$4="1ª", 'U1'!AB28*'U1'!AB$4, 0)+
IF('U2'!$A$4="1ª", 'U2'!AB28*'U2'!AB$4, 0)+
IF('U3'!$A$4="1ª", 'U3'!AB28*'U3'!AB$4, 0)+
IF('U4'!$A$4="1ª", 'U4'!AB28*'U4'!AB$4, 0)+
IF('U5'!$A$4="1ª", 'U5'!AB28*'U5'!AB$4, 0)+
IF('U6'!$A$4="1ª", 'U6'!AB28*'U6'!AB$4, 0)+
IF('U7'!$A$4="1ª", 'U7'!AB28*'U7'!AB$4, 0)+
IF('U8'!$A$4="1ª", 'U8'!AB28*'U8'!AB$4, 0)+
IF('U9'!$A$4="1ª", 'U9'!AB28*'U9'!AB$4, 0)+
IF('U10'!$A$4="1ª", 'U10'!AB28*'U10'!AB$4, 0)+
IF('U11'!$A$4="1ª", 'U11'!AB28*'U11'!AB$4, 0)+
IF('U12'!$A$4="1ª", 'U12'!AB28*'U12'!AB$4, 0)+
IF('U13'!$A$4="1ª", 'U13'!AB28*'U13'!AB$4, 0)+
IF('U14'!$A$4="1ª", 'U14'!AB28*'U14'!AB$4, 0)+
IF('U15'!$A$4="1ª", 'U15'!AB28*'U15'!AB$4, 0)
)
      /$CB$12
   )
   /BG$13,
"")</f>
        <v/>
      </c>
      <c r="BH42" s="122"/>
      <c r="BI42" s="105">
        <f ca="1">IF(BI$13&gt;0,
(
(
IF('U1'!$A$4="1ª", 'U1'!AC28*'U1'!AC$4, 0)+
IF('U2'!$A$4="1ª", 'U2'!AC28*'U2'!AC$4, 0)+
IF('U3'!$A$4="1ª", 'U3'!AC28*'U3'!AC$4, 0)+
IF('U4'!$A$4="1ª", 'U4'!AC28*'U4'!AC$4, 0)+
IF('U5'!$A$4="1ª", 'U5'!AC28*'U5'!AC$4, 0)+
IF('U6'!$A$4="1ª", 'U6'!AC28*'U6'!AC$4, 0)+
IF('U7'!$A$4="1ª", 'U7'!AC28*'U7'!AC$4, 0)+
IF('U8'!$A$4="1ª", 'U8'!AC28*'U8'!AC$4, 0)+
IF('U9'!$A$4="1ª", 'U9'!AC28*'U9'!AC$4, 0)+
IF('U10'!$A$4="1ª", 'U10'!AC28*'U10'!AC$4, 0)+
IF('U11'!$A$4="1ª", 'U11'!AC28*'U11'!AC$4, 0)+
IF('U12'!$A$4="1ª", 'U12'!AC28*'U12'!AC$4, 0)+
IF('U13'!$A$4="1ª", 'U13'!AC28*'U13'!AC$4, 0)+
IF('U14'!$A$4="1ª", 'U14'!AC28*'U14'!AC$4, 0)+
IF('U15'!$A$4="1ª", 'U15'!AC28*'U15'!AC$4, 0)
)
      /$CB$12
   )
   /BI$13,
"")</f>
        <v>0</v>
      </c>
      <c r="BJ42" s="122"/>
      <c r="BK42" s="105" t="str">
        <f>IF(BK$13&gt;0,
(
(
IF('U1'!$A$4="1ª", 'U1'!AD28*'U1'!AD$4, 0)+
IF('U2'!$A$4="1ª", 'U2'!AD28*'U2'!AD$4, 0)+
IF('U3'!$A$4="1ª", 'U3'!AD28*'U3'!AD$4, 0)+
IF('U4'!$A$4="1ª", 'U4'!AD28*'U4'!AD$4, 0)+
IF('U5'!$A$4="1ª", 'U5'!AD28*'U5'!AD$4, 0)+
IF('U6'!$A$4="1ª", 'U6'!AD28*'U6'!AD$4, 0)+
IF('U7'!$A$4="1ª", 'U7'!AD28*'U7'!AD$4, 0)+
IF('U8'!$A$4="1ª", 'U8'!AD28*'U8'!AD$4, 0)+
IF('U9'!$A$4="1ª", 'U9'!AD28*'U9'!AD$4, 0)+
IF('U10'!$A$4="1ª", 'U10'!AD28*'U10'!AD$4, 0)+
IF('U11'!$A$4="1ª", 'U11'!AD28*'U11'!AD$4, 0)+
IF('U12'!$A$4="1ª", 'U12'!AD28*'U12'!AD$4, 0)+
IF('U13'!$A$4="1ª", 'U13'!AD28*'U13'!AD$4, 0)+
IF('U14'!$A$4="1ª", 'U14'!AD28*'U14'!AD$4, 0)+
IF('U15'!$A$4="1ª", 'U15'!AD28*'U15'!AD$4, 0)
)
      /$CB$12
   )
   /BK$13,
"")</f>
        <v/>
      </c>
      <c r="BL42" s="122"/>
      <c r="BM42" s="105" t="str">
        <f>IF(BM$13&gt;0,
(
(
IF('U1'!$A$4="1ª", 'U1'!AE28*'U1'!AE$4, 0)+
IF('U2'!$A$4="1ª", 'U2'!AE28*'U2'!AE$4, 0)+
IF('U3'!$A$4="1ª", 'U3'!AE28*'U3'!AE$4, 0)+
IF('U4'!$A$4="1ª", 'U4'!AE28*'U4'!AE$4, 0)+
IF('U5'!$A$4="1ª", 'U5'!AE28*'U5'!AE$4, 0)+
IF('U6'!$A$4="1ª", 'U6'!AE28*'U6'!AE$4, 0)+
IF('U7'!$A$4="1ª", 'U7'!AE28*'U7'!AE$4, 0)+
IF('U8'!$A$4="1ª", 'U8'!AE28*'U8'!AE$4, 0)+
IF('U9'!$A$4="1ª", 'U9'!AE28*'U9'!AE$4, 0)+
IF('U10'!$A$4="1ª", 'U10'!AE28*'U10'!AE$4, 0)+
IF('U11'!$A$4="1ª", 'U11'!AE28*'U11'!AE$4, 0)+
IF('U12'!$A$4="1ª", 'U12'!AE28*'U12'!AE$4, 0)+
IF('U13'!$A$4="1ª", 'U13'!AE28*'U13'!AE$4, 0)+
IF('U14'!$A$4="1ª", 'U14'!AE28*'U14'!AE$4, 0)+
IF('U15'!$A$4="1ª", 'U15'!AE28*'U15'!AE$4, 0)
)
      /$CB$12
   )
   /BM$13,
"")</f>
        <v/>
      </c>
      <c r="BN42" s="122"/>
      <c r="BO42" s="121" t="str">
        <f t="shared" si="28"/>
        <v/>
      </c>
      <c r="BP42" s="105" t="str">
        <f>IF(BP$13&gt;0,
(
(
IF('U1'!$A$4="1ª", 'U1'!AF28*'U1'!AF$4, 0)+
IF('U2'!$A$4="1ª", 'U2'!AF28*'U2'!AF$4, 0)+
IF('U3'!$A$4="1ª", 'U3'!AF28*'U3'!AF$4, 0)+
IF('U4'!$A$4="1ª", 'U4'!AF28*'U4'!AF$4, 0)+
IF('U5'!$A$4="1ª", 'U5'!AF28*'U5'!AF$4, 0)+
IF('U6'!$A$4="1ª", 'U6'!AF28*'U6'!AF$4, 0)+
IF('U7'!$A$4="1ª", 'U7'!AF28*'U7'!AF$4, 0)+
IF('U8'!$A$4="1ª", 'U8'!AF28*'U8'!AF$4, 0)+
IF('U9'!$A$4="1ª", 'U9'!AF28*'U9'!AF$4, 0)+
IF('U10'!$A$4="1ª", 'U10'!AF28*'U10'!AF$4, 0)+
IF('U11'!$A$4="1ª", 'U11'!AF28*'U11'!AF$4, 0)+
IF('U12'!$A$4="1ª", 'U12'!AF28*'U12'!AF$4, 0)+
IF('U13'!$A$4="1ª", 'U13'!AF28*'U13'!AF$4, 0)+
IF('U14'!$A$4="1ª", 'U14'!AF28*'U14'!AF$4, 0)+
IF('U15'!$A$4="1ª", 'U15'!AF28*'U15'!AF$4, 0)
)
      /$CB$12
   )
   /BP$13,
"")</f>
        <v/>
      </c>
      <c r="BQ42" s="122"/>
      <c r="BR42" s="105" t="str">
        <f>IF(BR$13&gt;0,
(
(
IF('U1'!$A$4="1ª", 'U1'!AG28*'U1'!AG$4, 0)+
IF('U2'!$A$4="1ª", 'U2'!AG28*'U2'!AG$4, 0)+
IF('U3'!$A$4="1ª", 'U3'!AG28*'U3'!AG$4, 0)+
IF('U4'!$A$4="1ª", 'U4'!AG28*'U4'!AG$4, 0)+
IF('U5'!$A$4="1ª", 'U5'!AG28*'U5'!AG$4, 0)+
IF('U6'!$A$4="1ª", 'U6'!AG28*'U6'!AG$4, 0)+
IF('U7'!$A$4="1ª", 'U7'!AG28*'U7'!AG$4, 0)+
IF('U8'!$A$4="1ª", 'U8'!AG28*'U8'!AG$4, 0)+
IF('U9'!$A$4="1ª", 'U9'!AG28*'U9'!AG$4, 0)+
IF('U10'!$A$4="1ª", 'U10'!AG28*'U10'!AG$4, 0)+
IF('U11'!$A$4="1ª", 'U11'!AG28*'U11'!AG$4, 0)+
IF('U12'!$A$4="1ª", 'U12'!AG28*'U12'!AG$4, 0)+
IF('U13'!$A$4="1ª", 'U13'!AG28*'U13'!AG$4, 0)+
IF('U14'!$A$4="1ª", 'U14'!AG28*'U14'!AG$4, 0)+
IF('U15'!$A$4="1ª", 'U15'!AG28*'U15'!AG$4, 0)
)
      /$CB$12
   )
   /BR$13,
"")</f>
        <v/>
      </c>
      <c r="BS42" s="122"/>
      <c r="BT42" s="105" t="str">
        <f>IF(BT$13&gt;0,
(
(
IF('U1'!$A$4="1ª", 'U1'!AH28*'U1'!AH$4, 0)+
IF('U2'!$A$4="1ª", 'U2'!AH28*'U2'!AH$4, 0)+
IF('U3'!$A$4="1ª", 'U3'!AH28*'U3'!AH$4, 0)+
IF('U4'!$A$4="1ª", 'U4'!AH28*'U4'!AH$4, 0)+
IF('U5'!$A$4="1ª", 'U5'!AH28*'U5'!AH$4, 0)+
IF('U6'!$A$4="1ª", 'U6'!AH28*'U6'!AH$4, 0)+
IF('U7'!$A$4="1ª", 'U7'!AH28*'U7'!AH$4, 0)+
IF('U8'!$A$4="1ª", 'U8'!AH28*'U8'!AH$4, 0)+
IF('U9'!$A$4="1ª", 'U9'!AH28*'U9'!AH$4, 0)+
IF('U10'!$A$4="1ª", 'U10'!AH28*'U10'!AH$4, 0)+
IF('U11'!$A$4="1ª", 'U11'!AH28*'U11'!AH$4, 0)+
IF('U12'!$A$4="1ª", 'U12'!AH28*'U12'!AH$4, 0)+
IF('U13'!$A$4="1ª", 'U13'!AH28*'U13'!AH$4, 0)+
IF('U14'!$A$4="1ª", 'U14'!AH28*'U14'!AH$4, 0)+
IF('U15'!$A$4="1ª", 'U15'!AH28*'U15'!AH$4, 0)
)
      /$CB$12
   )
   /BT$13,
"")</f>
        <v/>
      </c>
      <c r="BU42" s="122"/>
      <c r="BV42" s="105" t="str">
        <f>IF(BT$13&gt;0,
(
(
IF('U1'!$A$4="1ª", 'U1'!AH28*'U1'!AH$4, 0)+
IF('U2'!$A$4="1ª", 'U2'!AH28*'U2'!AH$4, 0)+
IF('U3'!$A$4="1ª", 'U3'!AH28*'U3'!AH$4, 0)+
IF('U4'!$A$4="1ª", 'U4'!AH28*'U4'!AH$4, 0)+
IF('U5'!$A$4="1ª", 'U5'!AH28*'U5'!AH$4, 0)+
IF('U6'!$A$4="1ª", 'U6'!AH28*'U6'!AH$4, 0)+
IF('U7'!$A$4="1ª", 'U7'!AH28*'U7'!AH$4, 0)+
IF('U8'!$A$4="1ª", 'U8'!AH28*'U8'!AH$4, 0)+
IF('U9'!$A$4="1ª", 'U9'!AH28*'U9'!AH$4, 0)+
IF('U10'!$A$4="1ª", 'U10'!AH28*'U10'!AH$4, 0)+
IF('U11'!$A$4="1ª", 'U11'!AH28*'U11'!AH$4, 0)+
IF('U12'!$A$4="1ª", 'U12'!AH28*'U12'!AH$4, 0)+
IF('U13'!$A$4="1ª", 'U13'!AH28*'U13'!AH$4, 0)+
IF('U14'!$A$4="1ª", 'U14'!AH28*'U14'!AH$4, 0)+
IF('U15'!$A$4="1ª", 'U15'!AH28*'U15'!AH$4, 0)
)
      /$CB$12
   )
   /BT$13,
"")</f>
        <v/>
      </c>
      <c r="BW42" s="122"/>
      <c r="BX42" s="105" t="str">
        <f>IF(BV$13&gt;0,
(
(
IF('U1'!$A$4="1ª", 'U1'!AI28*'U1'!AI$4, 0)+
IF('U2'!$A$4="1ª", 'U2'!AI28*'U2'!AI$4, 0)+
IF('U3'!$A$4="1ª", 'U3'!AI28*'U3'!AI$4, 0)+
IF('U4'!$A$4="1ª", 'U4'!AI28*'U4'!AI$4, 0)+
IF('U5'!$A$4="1ª", 'U5'!AI28*'U5'!AI$4, 0)+
IF('U6'!$A$4="1ª", 'U6'!AI28*'U6'!AI$4, 0)+
IF('U7'!$A$4="1ª", 'U7'!AI28*'U7'!AI$4, 0)+
IF('U8'!$A$4="1ª", 'U8'!AI28*'U8'!AI$4, 0)+
IF('U9'!$A$4="1ª", 'U9'!AI28*'U9'!AI$4, 0)+
IF('U10'!$A$4="1ª", 'U10'!AI28*'U10'!AI$4, 0)+
IF('U11'!$A$4="1ª", 'U11'!AI28*'U11'!AI$4, 0)+
IF('U12'!$A$4="1ª", 'U12'!AI28*'U12'!AI$4, 0)+
IF('U13'!$A$4="1ª", 'U13'!AI28*'U13'!AI$4, 0)+
IF('U14'!$A$4="1ª", 'U14'!AI28*'U14'!AI$4, 0)+
IF('U15'!$A$4="1ª", 'U15'!AI28*'U15'!AI$4, 0)
)
      /$CB$12
   )
   /BV$13,
"")</f>
        <v/>
      </c>
      <c r="BY42" s="122"/>
      <c r="BZ42" s="105" t="str">
        <f>IF(BZ$13&gt;0,
(
(
IF('U1'!$A$4="1ª", 'U1'!AK28*'U1'!AK$4, 0)+
IF('U2'!$A$4="1ª", 'U2'!AK28*'U2'!AK$4, 0)+
IF('U3'!$A$4="1ª", 'U3'!AK28*'U3'!AK$4, 0)+
IF('U4'!$A$4="1ª", 'U4'!AK28*'U4'!AK$4, 0)+
IF('U5'!$A$4="1ª", 'U5'!AK28*'U5'!AK$4, 0)+
IF('U6'!$A$4="1ª", 'U6'!AK28*'U6'!AK$4, 0)+
IF('U7'!$A$4="1ª", 'U7'!AK28*'U7'!AK$4, 0)+
IF('U8'!$A$4="1ª", 'U8'!AK28*'U8'!AK$4, 0)+
IF('U9'!$A$4="1ª", 'U9'!AK28*'U9'!AK$4, 0)+
IF('U10'!$A$4="1ª", 'U10'!AK28*'U10'!AK$4, 0)+
IF('U11'!$A$4="1ª", 'U11'!AK28*'U11'!AK$4, 0)+
IF('U12'!$A$4="1ª", 'U12'!AK28*'U12'!AK$4, 0)+
IF('U13'!$A$4="1ª", 'U13'!AK28*'U13'!AK$4, 0)+
IF('U14'!$A$4="1ª", 'U14'!AK28*'U14'!AK$4, 0)+
IF('U15'!$A$4="1ª", 'U15'!AK28*'U15'!AK$4, 0)
)
      /$CB$12
   )
   /BZ$13,
"")</f>
        <v/>
      </c>
      <c r="CA42" s="122"/>
      <c r="CB42" s="136">
        <f t="shared" ca="1" si="22"/>
        <v>0</v>
      </c>
      <c r="CC42">
        <f t="shared" ca="1" si="29"/>
        <v>0</v>
      </c>
    </row>
    <row r="43" spans="1:81" ht="18" x14ac:dyDescent="0.25">
      <c r="A43" s="65">
        <v>0</v>
      </c>
      <c r="B43" s="121">
        <f t="shared" ca="1" si="23"/>
        <v>0</v>
      </c>
      <c r="C43" s="105">
        <f ca="1">IF(C$13&gt;0,
   (
      (
         IF('U1'!$A$4="1ª", 'U1'!B29*'U1'!B$4, 0) +
         IF('U2'!$A$4="1ª", 'U2'!B29*'U2'!B$4, 0) +
         IF('U3'!$A$4="1ª", 'U3'!B29*'U3'!B$4, 0) +
         IF('U4'!$A$4="1ª", 'U4'!B29*'U4'!B$4, 0) +
         IF('U5'!$A$4="1ª", 'U5'!B29*'U5'!B$4, 0) +
         IF('U6'!$A$4="1ª", 'U6'!B29*'U6'!B$4, 0) +
         IF('U7'!$A$4="1ª", 'U7'!B29*'U7'!B$4, 0) +
         IF('U8'!$A$4="1ª", 'U8'!B29*'U8'!B$4, 0) +
         IF('U9'!$A$4="1ª", 'U9'!B29*'U9'!B$4, 0) +
         IF('U10'!$A$4="1ª", 'U10'!B29*'U10'!B$4, 0) +
         IF('U11'!$A$4="1ª", 'U11'!B29*'U11'!B$4, 0) +
         IF('U12'!$A$4="1ª", 'U12'!B29*'U12'!B$4, 0) +
         IF('U13'!$A$4="1ª", 'U13'!B29*'U13'!B$4, 0) +
         IF('U14'!$A$4="1ª", 'U14'!B29*'U14'!B$4, 0) +
         IF('U15'!$A$4="1ª", 'U15'!B29*'U15'!B$4, 0)
      )
      /$CB$12
   )
   /C$13,
"")</f>
        <v>0</v>
      </c>
      <c r="D43" s="122"/>
      <c r="E43" s="105">
        <f ca="1">IF(E$13&gt;0,
   (
      (
         IF('U1'!$A$4="1ª", 'U1'!C29*'U1'!C$4, 0) +
         IF('U2'!$A$4="1ª", 'U2'!C29*'U2'!C$4, 0) +
         IF('U3'!$A$4="1ª", 'U3'!C29*'U3'!C$4, 0) +
         IF('U4'!$A$4="1ª", 'U4'!C29*'U4'!C$4, 0) +
         IF('U5'!$A$4="1ª", 'U5'!C29*'U5'!C$4, 0) +
         IF('U6'!$A$4="1ª", 'U6'!C29*'U6'!C$4, 0) +
         IF('U7'!$A$4="1ª", 'U7'!C29*'U7'!C$4, 0) +
         IF('U8'!$A$4="1ª", 'U8'!C29*'U8'!C$4, 0) +
         IF('U9'!$A$4="1ª", 'U9'!C29*'U9'!C$4, 0) +
         IF('U10'!$A$4="1ª", 'U10'!C29*'U10'!C$4, 0) +
         IF('U11'!$A$4="1ª", 'U11'!C29*'U11'!C$4, 0) +
         IF('U12'!$A$4="1ª", 'U12'!C29*'U12'!C$4, 0) +
         IF('U13'!$A$4="1ª", 'U13'!C29*'U13'!C$4, 0) +
         IF('U14'!$A$4="1ª", 'U14'!C29*'U14'!C$4, 0) +
         IF('U15'!$A$4="1ª", 'U15'!C29*'U15'!C$4, 0)
      )
      /$CB$12
   )
   /E$13,
"")</f>
        <v>0</v>
      </c>
      <c r="F43" s="122"/>
      <c r="G43" s="105">
        <f ca="1">IF(G$13&gt;0,
   (
      (
         IF('U1'!$A$4="1ª", 'U1'!D29*'U1'!D$4, 0) +
         IF('U2'!$A$4="1ª", 'U2'!D29*'U2'!D$4, 0) +
         IF('U3'!$A$4="1ª", 'U3'!D29*'U3'!D$4, 0) +
         IF('U4'!$A$4="1ª", 'U4'!D29*'U4'!D$4, 0) +
         IF('U5'!$A$4="1ª", 'U5'!D29*'U5'!D$4, 0) +
         IF('U6'!$A$4="1ª", 'U6'!D29*'U6'!D$4, 0) +
         IF('U7'!$A$4="1ª", 'U7'!D29*'U7'!D$4, 0) +
         IF('U8'!$A$4="1ª", 'U8'!D29*'U8'!D$4, 0) +
         IF('U9'!$A$4="1ª", 'U9'!D29*'U9'!D$4, 0) +
         IF('U10'!$A$4="1ª", 'U10'!D29*'U10'!D$4, 0) +
         IF('U11'!$A$4="1ª", 'U11'!D29*'U11'!D$4, 0) +
         IF('U12'!$A$4="1ª", 'U12'!D29*'U12'!D$4, 0) +
         IF('U13'!$A$4="1ª", 'U13'!D29*'U13'!D$4, 0) +
         IF('U14'!$A$4="1ª", 'U14'!D29*'U14'!D$4, 0) +
         IF('U15'!$A$4="1ª", 'U15'!D29*'U15'!D$4, 0)
      )
      /$CB$12
   )
   /G$13,
"")</f>
        <v>0</v>
      </c>
      <c r="H43" s="122"/>
      <c r="I43" s="105">
        <f ca="1">IF(I$13&gt;0,
   (
      (
         IF('U1'!$A$4="1ª", 'U1'!E29*'U1'!E$4, 0) +
         IF('U2'!$A$4="1ª", 'U2'!E29*'U2'!E$4, 0) +
         IF('U3'!$A$4="1ª", 'U3'!E29*'U3'!E$4, 0) +
         IF('U4'!$A$4="1ª", 'U4'!E29*'U4'!E$4, 0) +
         IF('U5'!$A$4="1ª", 'U5'!E29*'U5'!E$4, 0) +
         IF('U6'!$A$4="1ª", 'U6'!E29*'U6'!E$4, 0) +
         IF('U7'!$A$4="1ª", 'U7'!E29*'U7'!E$4, 0) +
         IF('U8'!$A$4="1ª", 'U8'!E29*'U8'!E$4, 0) +
         IF('U9'!$A$4="1ª", 'U9'!E29*'U9'!E$4, 0) +
         IF('U10'!$A$4="1ª", 'U10'!E29*'U10'!E$4, 0) +
         IF('U11'!$A$4="1ª", 'U11'!E29*'U11'!E$4, 0) +
         IF('U12'!$A$4="1ª", 'U12'!E29*'U12'!E$4, 0) +
         IF('U13'!$A$4="1ª", 'U13'!E29*'U13'!E$4, 0) +
         IF('U14'!$A$4="1ª", 'U14'!E29*'U14'!E$4, 0) +
         IF('U15'!$A$4="1ª", 'U15'!E29*'U15'!E$4, 0)
      )
      /$CB$12
   )
   /I$13,
"")</f>
        <v>0</v>
      </c>
      <c r="J43" s="122"/>
      <c r="K43" s="105">
        <f ca="1">IF(K$13&gt;0,
   (
      (
         IF('U1'!$A$4="1ª", 'U1'!F29*'U1'!F$4, 0) +
         IF('U2'!$A$4="1ª", 'U2'!F29*'U2'!F$4, 0) +
         IF('U3'!$A$4="1ª", 'U3'!F29*'U3'!F$4, 0) +
         IF('U4'!$A$4="1ª", 'U4'!F29*'U4'!F$4, 0) +
         IF('U5'!$A$4="1ª", 'U5'!F29*'U5'!F$4, 0) +
         IF('U6'!$A$4="1ª", 'U6'!F29*'U6'!F$4, 0) +
         IF('U7'!$A$4="1ª", 'U7'!F29*'U7'!F$4, 0) +
         IF('U8'!$A$4="1ª", 'U8'!F29*'U8'!F$4, 0) +
         IF('U9'!$A$4="1ª", 'U9'!F29*'U9'!F$4, 0) +
         IF('U10'!$A$4="1ª", 'U10'!F29*'U10'!F$4, 0) +
         IF('U11'!$A$4="1ª", 'U11'!F29*'U11'!F$4, 0) +
         IF('U12'!$A$4="1ª", 'U12'!F29*'U12'!F$4, 0) +
         IF('U13'!$A$4="1ª", 'U13'!F29*'U13'!F$4, 0) +
         IF('U14'!$A$4="1ª", 'U14'!F29*'U14'!F$4, 0) +
         IF('U15'!$A$4="1ª", 'U15'!F29*'U15'!F$4, 0)
      )
      /$CB$12
   )
   /K$13,
"")</f>
        <v>0</v>
      </c>
      <c r="L43" s="122"/>
      <c r="M43" s="105" t="str">
        <f>IF(M$13&gt;0,
   (
      (
         IF('U1'!$A$4="1ª", 'U1'!G29*'U1'!G$4, 0) +
         IF('U2'!$A$4="1ª", 'U2'!G29*'U2'!G$4, 0) +
         IF('U3'!$A$4="1ª", 'U3'!G29*'U3'!G$4, 0) +
         IF('U4'!$A$4="1ª", 'U4'!G29*'U4'!G$4, 0) +
         IF('U5'!$A$4="1ª", 'U5'!G29*'U5'!G$4, 0) +
         IF('U6'!$A$4="1ª", 'U6'!G29*'U6'!G$4, 0) +
         IF('U7'!$A$4="1ª", 'U7'!G29*'U7'!G$4, 0) +
         IF('U8'!$A$4="1ª", 'U8'!G29*'U8'!G$4, 0) +
         IF('U9'!$A$4="1ª", 'U9'!G29*'U9'!G$4, 0) +
         IF('U10'!$A$4="1ª", 'U10'!G29*'U10'!G$4, 0) +
         IF('U11'!$A$4="1ª", 'U11'!G29*'U11'!G$4, 0) +
         IF('U12'!$A$4="1ª", 'U12'!G29*'U12'!G$4, 0) +
         IF('U13'!$A$4="1ª", 'U13'!G29*'U13'!G$4, 0) +
         IF('U14'!$A$4="1ª", 'U14'!G29*'U14'!G$4, 0) +
         IF('U15'!$A$4="1ª", 'U15'!G29*'U15'!G$4, 0)
      )
      /$CB$12
   )
   /M$13,
"")</f>
        <v/>
      </c>
      <c r="N43" s="122"/>
      <c r="O43" s="121">
        <f t="shared" ca="1" si="24"/>
        <v>0</v>
      </c>
      <c r="P43" s="105">
        <f ca="1">IF(P$13&gt;0,
   (
      (
         IF('U1'!$A$4="1ª", 'U1'!H29*'U1'!H$4, 0) +
         IF('U2'!$A$4="1ª", 'U2'!H29*'U2'!H$4, 0) +
         IF('U3'!$A$4="1ª", 'U3'!H29*'U3'!H$4, 0) +
         IF('U4'!$A$4="1ª", 'U4'!H29*'U4'!H$4, 0) +
         IF('U5'!$A$4="1ª", 'U5'!H29*'U5'!H$4, 0) +
         IF('U6'!$A$4="1ª", 'U6'!H29*'U6'!H$4, 0) +
         IF('U7'!$A$4="1ª", 'U7'!H29*'U7'!H$4, 0) +
         IF('U8'!$A$4="1ª", 'U8'!H29*'U8'!H$4, 0) +
         IF('U9'!$A$4="1ª", 'U9'!H29*'U9'!H$4, 0) +
         IF('U10'!$A$4="1ª", 'U10'!H29*'U10'!H$4, 0) +
         IF('U11'!$A$4="1ª", 'U11'!H29*'U11'!H$4, 0) +
         IF('U12'!$A$4="1ª", 'U12'!H29*'U12'!H$4, 0) +
         IF('U13'!$A$4="1ª", 'U13'!H29*'U13'!H$4, 0) +
         IF('U14'!$A$4="1ª", 'U14'!H29*'U14'!H$4, 0) +
         IF('U15'!$A$4="1ª", 'U15'!H29*'U15'!H$4, 0)
      )
      /$CB$12
   )
   /P$13,
"")</f>
        <v>0</v>
      </c>
      <c r="Q43" s="122"/>
      <c r="R43" s="105">
        <f ca="1">IF(R$13&gt;0,
   (
      (
         IF('U1'!$A$4="1ª", 'U1'!I29*'U1'!I$4, 0) +
         IF('U2'!$A$4="1ª", 'U2'!I29*'U2'!I$4, 0) +
         IF('U3'!$A$4="1ª", 'U3'!I29*'U3'!I$4, 0) +
         IF('U4'!$A$4="1ª", 'U4'!I29*'U4'!I$4, 0) +
         IF('U5'!$A$4="1ª", 'U5'!I29*'U5'!I$4, 0) +
         IF('U6'!$A$4="1ª", 'U6'!I29*'U6'!I$4, 0) +
         IF('U7'!$A$4="1ª", 'U7'!I29*'U7'!I$4, 0) +
         IF('U8'!$A$4="1ª", 'U8'!I29*'U8'!I$4, 0) +
         IF('U9'!$A$4="1ª", 'U9'!I29*'U9'!I$4, 0) +
         IF('U10'!$A$4="1ª", 'U10'!I29*'U10'!I$4, 0) +
         IF('U11'!$A$4="1ª", 'U11'!I29*'U11'!I$4, 0) +
         IF('U12'!$A$4="1ª", 'U12'!I29*'U12'!I$4, 0) +
         IF('U13'!$A$4="1ª", 'U13'!I29*'U13'!I$4, 0) +
         IF('U14'!$A$4="1ª", 'U14'!I29*'U14'!I$4, 0) +
         IF('U15'!$A$4="1ª", 'U15'!I29*'U15'!I$4, 0)
      )
      /$CB$12
   )
   /R$13,
"")</f>
        <v>0</v>
      </c>
      <c r="S43" s="122"/>
      <c r="T43" s="105">
        <f ca="1">IF(T$13&gt;0,
(
(
IF('U1'!$A$4="1ª", 'U1'!J29*'U1'!J$4, 0) +
IF('U2'!$A$4="1ª", 'U2'!J29*'U2'!J$4, 0) +
IF('U3'!$A$4="1ª", 'U3'!J29*'U3'!J$4, 0) +
IF('U4'!$A$4="1ª", 'U4'!J29*'U4'!J$4, 0) +
IF('U5'!$A$4="1ª", 'U5'!J29*'U5'!J$4, 0) +
IF('U6'!$A$4="1ª", 'U6'!J29*'U6'!J$4, 0) +
IF('U7'!$A$4="1ª", 'U7'!J29*'U7'!J$4, 0) +
IF('U8'!$A$4="1ª", 'U8'!J29*'U8'!J$4, 0) +
IF('U9'!$A$4="1ª", 'U9'!J29*'U9'!J$4, 0) +
IF('U10'!$A$4="1ª", 'U10'!J29*'U10'!J$4, 0) +
IF('U11'!$A$4="1ª", 'U11'!J29*'U11'!J$4, 0) +
IF('U12'!$A$4="1ª", 'U12'!J29*'U12'!J$4, 0) +
IF('U13'!$A$4="1ª", 'U13'!J29*'U13'!J$4, 0) +
IF('U14'!$A$4="1ª", 'U14'!J29*'U14'!J$4, 0) +
IF('U15'!$A$4="1ª", 'U15'!J29*'U15'!J$4, 0)
)
      /$CB$12
   )
   /T$13,
"")</f>
        <v>0</v>
      </c>
      <c r="U43" s="122"/>
      <c r="V43" s="105">
        <f ca="1">IF(V$13&gt;0,
(
(
IF('U1'!$A$4="1ª", 'U1'!K29*'U1'!K$4, 0) +
IF('U2'!$A$4="1ª", 'U2'!K29*'U2'!K$4, 0) +
IF('U3'!$A$4="1ª", 'U3'!K29*'U3'!K$4, 0) +
IF('U4'!$A$4="1ª", 'U4'!K29*'U4'!K$4, 0) +
IF('U5'!$A$4="1ª", 'U5'!K29*'U5'!K$4, 0) +
IF('U6'!$A$4="1ª", 'U6'!K29*'U6'!K$4, 0) +
IF('U7'!$A$4="1ª", 'U7'!K29*'U7'!K$4, 0) +
IF('U8'!$A$4="1ª", 'U8'!K29*'U8'!K$4, 0) +
IF('U9'!$A$4="1ª", 'U9'!K29*'U9'!K$4, 0) +
IF('U10'!$A$4="1ª", 'U10'!K29*'U10'!K$4, 0) +
IF('U11'!$A$4="1ª", 'U11'!K29*'U11'!K$4, 0) +
IF('U12'!$A$4="1ª", 'U12'!K29*'U12'!K$4, 0) +
IF('U13'!$A$4="1ª", 'U13'!K29*'U13'!K$4, 0) +
IF('U14'!$A$4="1ª", 'U14'!K29*'U14'!K$4, 0) +
IF('U15'!$A$4="1ª", 'U15'!K29*'U15'!K$4, 0)
)
      /$CB$12
   )
   /V$13,
"")</f>
        <v>0</v>
      </c>
      <c r="W43" s="122"/>
      <c r="X43" s="105" t="str">
        <f>IF(X$13&gt;0,
(
(
IF('U1'!$A$4="1ª", 'U1'!L29*'U1'!L$4, 0) +
IF('U2'!$A$4="1ª", 'U2'!L29*'U2'!L$4, 0) +
IF('U3'!$A$4="1ª", 'U3'!L29*'U3'!L$4, 0) +
IF('U4'!$A$4="1ª", 'U4'!L29*'U4'!L$4, 0) +
IF('U5'!$A$4="1ª", 'U5'!L29*'U5'!L$4, 0) +
IF('U6'!$A$4="1ª", 'U6'!L29*'U6'!L$4, 0) +
IF('U7'!$A$4="1ª", 'U7'!L29*'U7'!L$4, 0) +
IF('U8'!$A$4="1ª", 'U8'!L29*'U8'!L$4, 0) +
IF('U9'!$A$4="1ª", 'U9'!L29*'U9'!L$4, 0) +
IF('U10'!$A$4="1ª", 'U10'!L29*'U10'!L$4, 0) +
IF('U11'!$A$4="1ª", 'U11'!L29*'U11'!L$4, 0) +
IF('U12'!$A$4="1ª", 'U12'!L29*'U12'!L$4, 0) +
IF('U13'!$A$4="1ª", 'U13'!L29*'U13'!L$4, 0) +
IF('U14'!$A$4="1ª", 'U14'!L29*'U14'!L$4, 0) +
IF('U15'!$A$4="1ª", 'U15'!L29*'U15'!L$4, 0)
)
      /$CB$12
   )
   /X$13,
"")</f>
        <v/>
      </c>
      <c r="Y43" s="122"/>
      <c r="Z43" s="105" t="str">
        <f>IF(Z$13&gt;0,
(
(
IF('U1'!$A$4="1ª", 'U1'!M29*'U1'!M$4, 0) +
IF('U2'!$A$4="1ª", 'U2'!M29*'U2'!M$4, 0) +
IF('U3'!$A$4="1ª", 'U3'!M29*'U3'!M$4, 0) +
IF('U4'!$A$4="1ª", 'U4'!M29*'U4'!M$4, 0) +
IF('U5'!$A$4="1ª", 'U5'!M29*'U5'!M$4, 0) +
IF('U6'!$A$4="1ª", 'U6'!M29*'U6'!M$4, 0) +
IF('U7'!$A$4="1ª", 'U7'!M29*'U7'!M$4, 0) +
IF('U8'!$A$4="1ª", 'U8'!M29*'U8'!M$4, 0) +
IF('U9'!$A$4="1ª", 'U9'!M29*'U9'!M$4, 0) +
IF('U10'!$A$4="1ª", 'U10'!M29*'U10'!M$4, 0) +
IF('U11'!$A$4="1ª", 'U11'!M29*'U11'!M$4, 0) +
IF('U12'!$A$4="1ª", 'U12'!M29*'U12'!M$4, 0) +
IF('U13'!$A$4="1ª", 'U13'!M29*'U13'!M$4, 0) +
IF('U14'!$A$4="1ª", 'U14'!M29*'U14'!M$4, 0) +
IF('U15'!$A$4="1ª", 'U15'!M29*'U15'!M$4, 0)
)
      /$CB$12
   )
   /Z$13,
"")</f>
        <v/>
      </c>
      <c r="AA43" s="122"/>
      <c r="AB43" s="121">
        <f t="shared" ca="1" si="25"/>
        <v>0</v>
      </c>
      <c r="AC43" s="105" t="str">
        <f>IF(AC$13&gt;0,
(
(
IF('U1'!$A$4="1ª", 'U1'!N29*'U1'!N$4, 0) +
IF('U2'!$A$4="1ª", 'U2'!N29*'U2'!N$4, 0) +
IF('U3'!$A$4="1ª", 'U3'!N29*'U3'!N$4, 0) +
IF('U4'!$A$4="1ª", 'U4'!N29*'U4'!N$4, 0) +
IF('U5'!$A$4="1ª", 'U5'!N29*'U5'!N$4, 0) +
IF('U6'!$A$4="1ª", 'U6'!N29*'U6'!N$4, 0) +
IF('U7'!$A$4="1ª", 'U7'!N29*'U7'!N$4, 0) +
IF('U8'!$A$4="1ª", 'U8'!N29*'U8'!N$4, 0) +
IF('U9'!$A$4="1ª", 'U9'!N29*'U9'!N$4, 0) +
IF('U10'!$A$4="1ª", 'U10'!N29*'U10'!N$4, 0) +
IF('U11'!$A$4="1ª", 'U11'!N29*'U11'!N$4, 0) +
IF('U12'!$A$4="1ª", 'U12'!N29*'U12'!N$4, 0) +
IF('U13'!$A$4="1ª", 'U13'!N29*'U13'!N$4, 0) +
IF('U14'!$A$4="1ª", 'U14'!N29*'U14'!N$4, 0) +
IF('U15'!$A$4="1ª", 'U15'!N29*'U15'!N$4, 0)
)
      /$CB$12
   )
   /AC$13,
"")</f>
        <v/>
      </c>
      <c r="AD43" s="122"/>
      <c r="AE43" s="105" t="str">
        <f>IF(AE$13&gt;0,
(
(
IF('U1'!$A$4="1ª", 'U1'!O29*'U1'!O$4, 0)+
IF('U2'!$A$4="1ª", 'U2'!O29*'U2'!O$4, 0)+
IF('U3'!$A$4="1ª", 'U3'!O29*'U3'!O$4, 0)+
IF('U4'!$A$4="1ª", 'U4'!O29*'U4'!O$4, 0)+
IF('U5'!$A$4="1ª", 'U5'!O29*'U5'!O$4, 0)+
IF('U6'!$A$4="1ª", 'U6'!O29*'U6'!O$4, 0)+
IF('U7'!$A$4="1ª", 'U7'!O29*'U7'!O$4, 0)+
IF('U8'!$A$4="1ª", 'U8'!O29*'U8'!O$4, 0)+
IF('U9'!$A$4="1ª", 'U9'!O29*'U9'!O$4, 0)+
IF('U10'!$A$4="1ª", 'U10'!O29*'U10'!O$4, 0)+
IF('U11'!$A$4="1ª", 'U11'!O29*'U11'!O$4, 0)+
IF('U12'!$A$4="1ª", 'U12'!O29*'U12'!O$4, 0)+
IF('U13'!$A$4="1ª", 'U13'!O29*'U13'!O$4, 0)+
IF('U14'!$A$4="1ª", 'U14'!O29*'U14'!O$4, 0)+
IF('U15'!$A$4="1ª", 'U15'!O29*'U15'!O$4, 0)
)
      /$CB$12
   )
   /AE$13,
"")</f>
        <v/>
      </c>
      <c r="AF43" s="122"/>
      <c r="AG43" s="105" t="str">
        <f>IF(AG$13&gt;0,
(
(
IF('U1'!$A$4="1ª", 'U1'!P29*'U1'!P$4, 0)+
IF('U2'!$A$4="1ª", 'U2'!P29*'U2'!P$4, 0)+
IF('U3'!$A$4="1ª", 'U3'!P29*'U3'!P$4, 0)+
IF('U4'!$A$4="1ª", 'U4'!P29*'U4'!P$4, 0)+
IF('U5'!$A$4="1ª", 'U5'!P29*'U5'!P$4, 0)+
IF('U6'!$A$4="1ª", 'U6'!P29*'U6'!P$4, 0)+
IF('U7'!$A$4="1ª", 'U7'!P29*'U7'!P$4, 0)+
IF('U8'!$A$4="1ª", 'U8'!P29*'U8'!P$4, 0)+
IF('U9'!$A$4="1ª", 'U9'!P29*'U9'!P$4, 0)+
IF('U10'!$A$4="1ª", 'U10'!P29*'U10'!P$4, 0)+
IF('U11'!$A$4="1ª", 'U11'!P29*'U11'!P$4, 0)+
IF('U12'!$A$4="1ª", 'U12'!P29*'U12'!P$4, 0)+
IF('U13'!$A$4="1ª", 'U13'!P29*'U13'!P$4, 0)+
IF('U14'!$A$4="1ª", 'U14'!P29*'U14'!P$4, 0)+
IF('U15'!$A$4="1ª", 'U15'!P29*'U15'!P$4, 0)
)
      /$CB$12
   )
   /AG$13,
"")</f>
        <v/>
      </c>
      <c r="AH43" s="122"/>
      <c r="AI43" s="105">
        <f ca="1">IF(AI$13&gt;0,
(
(
IF('U1'!$A$4="1ª", 'U1'!Q29*'U1'!Q$4, 0)+
IF('U2'!$A$4="1ª", 'U2'!Q29*'U2'!Q$4, 0)+
IF('U3'!$A$4="1ª", 'U3'!Q29*'U3'!Q$4, 0)+
IF('U4'!$A$4="1ª", 'U4'!Q29*'U4'!Q$4, 0)+
IF('U5'!$A$4="1ª", 'U5'!Q29*'U5'!Q$4, 0)+
IF('U6'!$A$4="1ª", 'U6'!Q29*'U6'!Q$4, 0)+
IF('U7'!$A$4="1ª", 'U7'!Q29*'U7'!Q$4, 0)+
IF('U8'!$A$4="1ª", 'U8'!Q29*'U8'!Q$4, 0)+
IF('U9'!$A$4="1ª", 'U9'!Q29*'U9'!Q$4, 0)+
IF('U10'!$A$4="1ª", 'U10'!Q29*'U10'!Q$4, 0)+
IF('U11'!$A$4="1ª", 'U11'!Q29*'U11'!Q$4, 0)+
IF('U12'!$A$4="1ª", 'U12'!Q29*'U12'!Q$4, 0)+
IF('U13'!$A$4="1ª", 'U13'!Q29*'U13'!Q$4, 0)+
IF('U14'!$A$4="1ª", 'U14'!Q29*'U14'!Q$4, 0)+
IF('U15'!$A$4="1ª", 'U15'!Q29*'U15'!Q$4, 0)
)
      /$CB$12
   )
   /AI$13,
"")</f>
        <v>0</v>
      </c>
      <c r="AJ43" s="122"/>
      <c r="AK43" s="105">
        <f ca="1">IF(AK$13&gt;0,
(
(
IF('U1'!$A$4="1ª", 'U1'!R29*'U1'!R$4, 0)+
IF('U2'!$A$4="1ª", 'U2'!R29*'U2'!R$4, 0)+
IF('U3'!$A$4="1ª", 'U3'!R29*'U3'!R$4, 0)+
IF('U4'!$A$4="1ª", 'U4'!R29*'U4'!R$4, 0)+
IF('U5'!$A$4="1ª", 'U5'!R29*'U5'!R$4, 0)+
IF('U6'!$A$4="1ª", 'U6'!R29*'U6'!R$4, 0)+
IF('U7'!$A$4="1ª", 'U7'!R29*'U7'!R$4, 0)+
IF('U8'!$A$4="1ª", 'U8'!R29*'U8'!R$4, 0)+
IF('U9'!$A$4="1ª", 'U9'!R29*'U9'!R$4, 0)+
IF('U10'!$A$4="1ª", 'U10'!R29*'U10'!R$4, 0)+
IF('U11'!$A$4="1ª", 'U11'!R29*'U11'!R$4, 0)+
IF('U12'!$A$4="1ª", 'U12'!R29*'U12'!R$4, 0)+
IF('U13'!$A$4="1ª", 'U13'!R29*'U13'!R$4, 0)+
IF('U14'!$A$4="1ª", 'U14'!R29*'U14'!R$4, 0)+
IF('U15'!$A$4="1ª", 'U15'!R29*'U15'!R$4, 0)
)
      /$CB$12
   )
   /AK$13,
"")</f>
        <v>0</v>
      </c>
      <c r="AL43" s="122"/>
      <c r="AM43" s="105" t="str">
        <f>IF(AM$13&gt;0,
(
(
IF('U1'!$A$4="1ª", 'U1'!S29*'U1'!S$4, 0)+
IF('U2'!$A$4="1ª", 'U2'!S29*'U2'!S$4, 0)+
IF('U3'!$A$4="1ª", 'U3'!S29*'U3'!S$4, 0)+
IF('U4'!$A$4="1ª", 'U4'!S29*'U4'!S$4, 0)+
IF('U5'!$A$4="1ª", 'U5'!S29*'U5'!S$4, 0)+
IF('U6'!$A$4="1ª", 'U6'!S29*'U6'!S$4, 0)+
IF('U7'!$A$4="1ª", 'U7'!S29*'U7'!S$4, 0)+
IF('U8'!$A$4="1ª", 'U8'!S29*'U8'!S$4, 0)+
IF('U9'!$A$4="1ª", 'U9'!S29*'U9'!S$4, 0)+
IF('U10'!$A$4="1ª", 'U10'!S29*'U10'!S$4, 0)+
IF('U11'!$A$4="1ª", 'U11'!S29*'U11'!S$4, 0)+
IF('U12'!$A$4="1ª", 'U12'!S29*'U12'!S$4, 0)+
IF('U13'!$A$4="1ª", 'U13'!S29*'U13'!S$4, 0)+
IF('U14'!$A$4="1ª", 'U14'!S29*'U14'!S$4, 0)+
IF('U15'!$A$4="1ª", 'U15'!S29*'U15'!S$4, 0)
)
      /$CB$12
   )
   /AM$13,
"")</f>
        <v/>
      </c>
      <c r="AN43" s="122"/>
      <c r="AO43" s="121">
        <f t="shared" ca="1" si="26"/>
        <v>0</v>
      </c>
      <c r="AP43" s="105">
        <f ca="1">IF(AP$13&gt;0,
   (
      (
         IF('U1'!$A$4="1ª", 'U1'!T29*'U1'!T$4, 0) +
         IF('U2'!$A$4="1ª", 'U2'!T29*'U2'!T$4, 0) +
         IF('U3'!$A$4="1ª", 'U3'!T29*'U3'!T$4, 0) +
         IF('U4'!$A$4="1ª", 'U4'!T29*'U4'!T$4, 0) +
         IF('U5'!$A$4="1ª", 'U5'!T29*'U5'!T$4, 0) +
         IF('U6'!$A$4="1ª", 'U6'!T29*'U6'!T$4, 0) +
         IF('U7'!$A$4="1ª", 'U7'!T29*'U7'!T$4, 0) +
         IF('U8'!$A$4="1ª", 'U8'!T29*'U8'!T$4, 0) +
         IF('U9'!$A$4="1ª", 'U9'!T29*'U9'!T$4, 0) +
         IF('U10'!$A$4="1ª", 'U10'!T29*'U10'!T$4, 0) +
         IF('U11'!$A$4="1ª", 'U11'!T29*'U11'!T$4, 0) +
         IF('U12'!$A$4="1ª", 'U12'!T29*'U12'!T$4, 0) +
         IF('U13'!$A$4="1ª", 'U13'!T29*'U13'!T$4, 0) +
         IF('U14'!$A$4="1ª", 'U14'!T29*'U14'!T$4, 0) +
         IF('U15'!$A$4="1ª", 'U15'!T29*'U15'!T$4, 0)
      )
      /$CB$12
   ) / AP$13,
"")</f>
        <v>0</v>
      </c>
      <c r="AQ43" s="122"/>
      <c r="AR43" s="105">
        <f ca="1">IF(AR$13&gt;0,
(
(
IF('U1'!$A$4="1ª", 'U1'!U29*'U1'!U$4, 0)+
IF('U2'!$A$4="1ª", 'U2'!U29*'U2'!U$4, 0)+
IF('U3'!$A$4="1ª", 'U3'!U29*'U3'!U$4, 0)+
IF('U4'!$A$4="1ª", 'U4'!U29*'U4'!U$4, 0)+
IF('U5'!$A$4="1ª", 'U5'!U29*'U5'!U$4, 0)+
IF('U6'!$A$4="1ª", 'U6'!U29*'U6'!U$4, 0)+
IF('U7'!$A$4="1ª", 'U7'!U29*'U7'!U$4, 0)+
IF('U8'!$A$4="1ª", 'U8'!U29*'U8'!U$4, 0)+
IF('U9'!$A$4="1ª", 'U9'!U29*'U9'!U$4, 0)+
IF('U10'!$A$4="1ª", 'U10'!U29*'U10'!U$4, 0)+
IF('U11'!$A$4="1ª", 'U11'!U29*'U11'!U$4, 0)+
IF('U12'!$A$4="1ª", 'U12'!U29*'U12'!U$4, 0)+
IF('U13'!$A$4="1ª", 'U13'!U29*'U13'!U$4, 0)+
IF('U14'!$A$4="1ª", 'U14'!U29*'U14'!U$4, 0)+
IF('U15'!$A$4="1ª", 'U15'!U29*'U15'!U$4, 0)
)
      /$CB$12
   )
   /AR$13,
"")</f>
        <v>0</v>
      </c>
      <c r="AS43" s="122"/>
      <c r="AT43" s="105" t="str">
        <f>IF(AT$13&gt;0,
(
(
IF('U1'!$A$4="1ª", 'U1'!V29*'U1'!V$4, 0)+
IF('U2'!$A$4="1ª", 'U2'!V29*'U2'!V$4, 0)+
IF('U3'!$A$4="1ª", 'U3'!V29*'U3'!V$4, 0)+
IF('U4'!$A$4="1ª", 'U4'!V29*'U4'!V$4, 0)+
IF('U5'!$A$4="1ª", 'U5'!V29*'U5'!V$4, 0)+
IF('U6'!$A$4="1ª", 'U6'!V29*'U6'!V$4, 0)+
IF('U7'!$A$4="1ª", 'U7'!V29*'U7'!V$4, 0)+
IF('U8'!$A$4="1ª", 'U8'!V29*'U8'!V$4, 0)+
IF('U9'!$A$4="1ª", 'U9'!V29*'U9'!V$4, 0)+
IF('U10'!$A$4="1ª", 'U10'!V29*'U10'!V$4, 0)+
IF('U11'!$A$4="1ª", 'U11'!V29*'U11'!V$4, 0)+
IF('U12'!$A$4="1ª", 'U12'!V29*'U12'!V$4, 0)+
IF('U13'!$A$4="1ª", 'U13'!V29*'U13'!V$4, 0)+
IF('U14'!$A$4="1ª", 'U14'!V29*'U14'!V$4, 0)+
IF('U15'!$A$4="1ª", 'U15'!V29*'U15'!V$4, 0)
)
      /$CB$12
   )
   /AT$13,
"")</f>
        <v/>
      </c>
      <c r="AU43" s="122"/>
      <c r="AV43" s="105">
        <f ca="1">IF(AV$13&gt;0,
(
(
IF('U1'!$A$4="1ª", 'U1'!W29*'U1'!W$4, 0)+
IF('U2'!$A$4="1ª", 'U2'!W29*'U2'!W$4, 0)+
IF('U3'!$A$4="1ª", 'U3'!W29*'U3'!W$4, 0)+
IF('U4'!$A$4="1ª", 'U4'!W29*'U4'!W$4, 0)+
IF('U5'!$A$4="1ª", 'U5'!W29*'U5'!W$4, 0)+
IF('U6'!$A$4="1ª", 'U6'!W29*'U6'!W$4, 0)+
IF('U7'!$A$4="1ª", 'U7'!W29*'U7'!W$4, 0)+
IF('U8'!$A$4="1ª", 'U8'!W29*'U8'!W$4, 0)+
IF('U9'!$A$4="1ª", 'U9'!W29*'U9'!W$4, 0)+
IF('U10'!$A$4="1ª", 'U10'!W29*'U10'!W$4, 0)+
IF('U11'!$A$4="1ª", 'U11'!W29*'U11'!W$4, 0)+
IF('U12'!$A$4="1ª", 'U12'!W29*'U12'!W$4, 0)+
IF('U13'!$A$4="1ª", 'U13'!W29*'U13'!W$4, 0)+
IF('U14'!$A$4="1ª", 'U14'!W29*'U14'!W$4, 0)+
IF('U15'!$A$4="1ª", 'U15'!W29*'U15'!W$4, 0)
)
      /$CB$12
   )
   /AV$13,
"")</f>
        <v>0</v>
      </c>
      <c r="AW43" s="122"/>
      <c r="AX43" s="105" t="str">
        <f>IF(AX$13&gt;0,
(
(
IF('U1'!$A$4="1ª", 'U1'!X29*'U1'!X$4, 0)+
IF('U2'!$A$4="1ª", 'U2'!X29*'U2'!X$4, 0)+
IF('U3'!$A$4="1ª", 'U3'!X29*'U3'!X$4, 0)+
IF('U4'!$A$4="1ª", 'U4'!X29*'U4'!X$4, 0)+
IF('U5'!$A$4="1ª", 'U5'!X29*'U5'!X$4, 0)+
IF('U6'!$A$4="1ª", 'U6'!X29*'U6'!X$4, 0)+
IF('U7'!$A$4="1ª", 'U7'!X29*'U7'!X$4, 0)+
IF('U8'!$A$4="1ª", 'U8'!X29*'U8'!X$4, 0)+
IF('U9'!$A$4="1ª", 'U9'!X29*'U9'!X$4, 0)+
IF('U10'!$A$4="1ª", 'U10'!X29*'U10'!X$4, 0)+
IF('U11'!$A$4="1ª", 'U11'!X29*'U11'!X$4, 0)+
IF('U12'!$A$4="1ª", 'U12'!X29*'U12'!X$4, 0)+
IF('U13'!$A$4="1ª", 'U13'!X29*'U13'!X$4, 0)+
IF('U14'!$A$4="1ª", 'U14'!X29*'U14'!X$4, 0)+
IF('U15'!$A$4="1ª", 'U15'!X29*'U15'!X$4, 0)
)
      /$CB$12
   )
   /AX$13,
"")</f>
        <v/>
      </c>
      <c r="AY43" s="122"/>
      <c r="AZ43" s="105" t="str">
        <f>IF(AZ$13&gt;0,
(
(
IF('U1'!$A$4="1ª", 'U1'!Y29*'U1'!Y$4, 0)+
IF('U2'!$A$4="1ª", 'U2'!Y29*'U2'!Y$4, 0)+
IF('U3'!$A$4="1ª", 'U3'!Y29*'U3'!Y$4, 0)+
IF('U4'!$A$4="1ª", 'U4'!Y29*'U4'!Y$4, 0)+
IF('U5'!$A$4="1ª", 'U5'!Y29*'U5'!Y$4, 0)+
IF('U6'!$A$4="1ª", 'U6'!Y29*'U6'!Y$4, 0)+
IF('U7'!$A$4="1ª", 'U7'!Y29*'U7'!Y$4, 0)+
IF('U8'!$A$4="1ª", 'U8'!Y29*'U8'!Y$4, 0)+
IF('U9'!$A$4="1ª", 'U9'!Y29*'U9'!Y$4, 0)+
IF('U10'!$A$4="1ª", 'U10'!Y29*'U10'!Y$4, 0)+
IF('U11'!$A$4="1ª", 'U11'!Y29*'U11'!Y$4, 0)+
IF('U12'!$A$4="1ª", 'U12'!Y29*'U12'!Y$4, 0)+
IF('U13'!$A$4="1ª", 'U13'!Y29*'U13'!Y$4, 0)+
IF('U14'!$A$4="1ª", 'U14'!Y29*'U14'!Y$4, 0)+
IF('U15'!$A$4="1ª", 'U15'!Y29*'U15'!Y$4, 0)
)
      /$CB$12
   )
   /AZ$13,
"")</f>
        <v/>
      </c>
      <c r="BA43" s="122"/>
      <c r="BB43" s="121">
        <f t="shared" ca="1" si="27"/>
        <v>0</v>
      </c>
      <c r="BC43" s="105" t="str">
        <f>IF(BC$13&gt;0,
(
(
IF('U1'!$A$4="1ª", 'U1'!Z29*'U1'!Z$4, 0)+
IF('U2'!$A$4="1ª", 'U2'!Z29*'U2'!Z$4, 0)+
IF('U3'!$A$4="1ª", 'U3'!Z29*'U3'!Z$4, 0)+
IF('U4'!$A$4="1ª", 'U4'!Z29*'U4'!Z$4, 0)+
IF('U5'!$A$4="1ª", 'U5'!Z29*'U5'!Z$4, 0)+
IF('U6'!$A$4="1ª", 'U6'!Z29*'U6'!Z$4, 0)+
IF('U7'!$A$4="1ª", 'U7'!Z29*'U7'!Z$4, 0)+
IF('U8'!$A$4="1ª", 'U8'!Z29*'U8'!Z$4, 0)+
IF('U9'!$A$4="1ª", 'U9'!Z29*'U9'!Z$4, 0)+
IF('U10'!$A$4="1ª", 'U10'!Z29*'U10'!Z$4, 0)+
IF('U11'!$A$4="1ª", 'U11'!Z29*'U11'!Z$4, 0)+
IF('U12'!$A$4="1ª", 'U12'!Z29*'U12'!Z$4, 0)+
IF('U13'!$A$4="1ª", 'U13'!Z29*'U13'!Z$4, 0)+
IF('U14'!$A$4="1ª", 'U14'!Z29*'U14'!Z$4, 0)+
IF('U15'!$A$4="1ª", 'U15'!Z29*'U15'!Z$4, 0)
)
      /$CB$12
   )
   /BC$13,
"")</f>
        <v/>
      </c>
      <c r="BD43" s="122"/>
      <c r="BE43" s="105" t="str">
        <f>IF(BE$13&gt;0,
(
(
IF('U1'!$A$4="1ª", 'U1'!AA29*'U1'!AA$4, 0)+
IF('U2'!$A$4="1ª", 'U2'!AA29*'U2'!AA$4, 0)+
IF('U3'!$A$4="1ª", 'U3'!AA29*'U3'!AA$4, 0)+
IF('U4'!$A$4="1ª", 'U4'!AA29*'U4'!AA$4, 0)+
IF('U5'!$A$4="1ª", 'U5'!AA29*'U5'!AA$4, 0)+
IF('U6'!$A$4="1ª", 'U6'!AA29*'U6'!AA$4, 0)+
IF('U7'!$A$4="1ª", 'U7'!AA29*'U7'!AA$4, 0)+
IF('U8'!$A$4="1ª", 'U8'!AA29*'U8'!AA$4, 0)+
IF('U9'!$A$4="1ª", 'U9'!AA29*'U9'!AA$4, 0)+
IF('U10'!$A$4="1ª", 'U10'!AA29*'U10'!AA$4, 0)+
IF('U11'!$A$4="1ª", 'U11'!AA29*'U11'!AA$4, 0)+
IF('U12'!$A$4="1ª", 'U12'!AA29*'U12'!AA$4, 0)+
IF('U13'!$A$4="1ª", 'U13'!AA29*'U13'!AA$4, 0)+
IF('U14'!$A$4="1ª", 'U14'!AA29*'U14'!AA$4, 0)+
IF('U15'!$A$4="1ª", 'U15'!AA29*'U15'!AA$4, 0)
)
      /$CB$12
   )
   /BE$13,
"")</f>
        <v/>
      </c>
      <c r="BF43" s="122"/>
      <c r="BG43" s="105" t="str">
        <f>IF(BG$13&gt;0,
(
(
IF('U1'!$A$4="1ª", 'U1'!AB29*'U1'!AB$4, 0)+
IF('U2'!$A$4="1ª", 'U2'!AB29*'U2'!AB$4, 0)+
IF('U3'!$A$4="1ª", 'U3'!AB29*'U3'!AB$4, 0)+
IF('U4'!$A$4="1ª", 'U4'!AB29*'U4'!AB$4, 0)+
IF('U5'!$A$4="1ª", 'U5'!AB29*'U5'!AB$4, 0)+
IF('U6'!$A$4="1ª", 'U6'!AB29*'U6'!AB$4, 0)+
IF('U7'!$A$4="1ª", 'U7'!AB29*'U7'!AB$4, 0)+
IF('U8'!$A$4="1ª", 'U8'!AB29*'U8'!AB$4, 0)+
IF('U9'!$A$4="1ª", 'U9'!AB29*'U9'!AB$4, 0)+
IF('U10'!$A$4="1ª", 'U10'!AB29*'U10'!AB$4, 0)+
IF('U11'!$A$4="1ª", 'U11'!AB29*'U11'!AB$4, 0)+
IF('U12'!$A$4="1ª", 'U12'!AB29*'U12'!AB$4, 0)+
IF('U13'!$A$4="1ª", 'U13'!AB29*'U13'!AB$4, 0)+
IF('U14'!$A$4="1ª", 'U14'!AB29*'U14'!AB$4, 0)+
IF('U15'!$A$4="1ª", 'U15'!AB29*'U15'!AB$4, 0)
)
      /$CB$12
   )
   /BG$13,
"")</f>
        <v/>
      </c>
      <c r="BH43" s="122"/>
      <c r="BI43" s="105">
        <f ca="1">IF(BI$13&gt;0,
(
(
IF('U1'!$A$4="1ª", 'U1'!AC29*'U1'!AC$4, 0)+
IF('U2'!$A$4="1ª", 'U2'!AC29*'U2'!AC$4, 0)+
IF('U3'!$A$4="1ª", 'U3'!AC29*'U3'!AC$4, 0)+
IF('U4'!$A$4="1ª", 'U4'!AC29*'U4'!AC$4, 0)+
IF('U5'!$A$4="1ª", 'U5'!AC29*'U5'!AC$4, 0)+
IF('U6'!$A$4="1ª", 'U6'!AC29*'U6'!AC$4, 0)+
IF('U7'!$A$4="1ª", 'U7'!AC29*'U7'!AC$4, 0)+
IF('U8'!$A$4="1ª", 'U8'!AC29*'U8'!AC$4, 0)+
IF('U9'!$A$4="1ª", 'U9'!AC29*'U9'!AC$4, 0)+
IF('U10'!$A$4="1ª", 'U10'!AC29*'U10'!AC$4, 0)+
IF('U11'!$A$4="1ª", 'U11'!AC29*'U11'!AC$4, 0)+
IF('U12'!$A$4="1ª", 'U12'!AC29*'U12'!AC$4, 0)+
IF('U13'!$A$4="1ª", 'U13'!AC29*'U13'!AC$4, 0)+
IF('U14'!$A$4="1ª", 'U14'!AC29*'U14'!AC$4, 0)+
IF('U15'!$A$4="1ª", 'U15'!AC29*'U15'!AC$4, 0)
)
      /$CB$12
   )
   /BI$13,
"")</f>
        <v>0</v>
      </c>
      <c r="BJ43" s="122"/>
      <c r="BK43" s="105" t="str">
        <f>IF(BK$13&gt;0,
(
(
IF('U1'!$A$4="1ª", 'U1'!AD29*'U1'!AD$4, 0)+
IF('U2'!$A$4="1ª", 'U2'!AD29*'U2'!AD$4, 0)+
IF('U3'!$A$4="1ª", 'U3'!AD29*'U3'!AD$4, 0)+
IF('U4'!$A$4="1ª", 'U4'!AD29*'U4'!AD$4, 0)+
IF('U5'!$A$4="1ª", 'U5'!AD29*'U5'!AD$4, 0)+
IF('U6'!$A$4="1ª", 'U6'!AD29*'U6'!AD$4, 0)+
IF('U7'!$A$4="1ª", 'U7'!AD29*'U7'!AD$4, 0)+
IF('U8'!$A$4="1ª", 'U8'!AD29*'U8'!AD$4, 0)+
IF('U9'!$A$4="1ª", 'U9'!AD29*'U9'!AD$4, 0)+
IF('U10'!$A$4="1ª", 'U10'!AD29*'U10'!AD$4, 0)+
IF('U11'!$A$4="1ª", 'U11'!AD29*'U11'!AD$4, 0)+
IF('U12'!$A$4="1ª", 'U12'!AD29*'U12'!AD$4, 0)+
IF('U13'!$A$4="1ª", 'U13'!AD29*'U13'!AD$4, 0)+
IF('U14'!$A$4="1ª", 'U14'!AD29*'U14'!AD$4, 0)+
IF('U15'!$A$4="1ª", 'U15'!AD29*'U15'!AD$4, 0)
)
      /$CB$12
   )
   /BK$13,
"")</f>
        <v/>
      </c>
      <c r="BL43" s="122"/>
      <c r="BM43" s="105" t="str">
        <f>IF(BM$13&gt;0,
(
(
IF('U1'!$A$4="1ª", 'U1'!AE29*'U1'!AE$4, 0)+
IF('U2'!$A$4="1ª", 'U2'!AE29*'U2'!AE$4, 0)+
IF('U3'!$A$4="1ª", 'U3'!AE29*'U3'!AE$4, 0)+
IF('U4'!$A$4="1ª", 'U4'!AE29*'U4'!AE$4, 0)+
IF('U5'!$A$4="1ª", 'U5'!AE29*'U5'!AE$4, 0)+
IF('U6'!$A$4="1ª", 'U6'!AE29*'U6'!AE$4, 0)+
IF('U7'!$A$4="1ª", 'U7'!AE29*'U7'!AE$4, 0)+
IF('U8'!$A$4="1ª", 'U8'!AE29*'U8'!AE$4, 0)+
IF('U9'!$A$4="1ª", 'U9'!AE29*'U9'!AE$4, 0)+
IF('U10'!$A$4="1ª", 'U10'!AE29*'U10'!AE$4, 0)+
IF('U11'!$A$4="1ª", 'U11'!AE29*'U11'!AE$4, 0)+
IF('U12'!$A$4="1ª", 'U12'!AE29*'U12'!AE$4, 0)+
IF('U13'!$A$4="1ª", 'U13'!AE29*'U13'!AE$4, 0)+
IF('U14'!$A$4="1ª", 'U14'!AE29*'U14'!AE$4, 0)+
IF('U15'!$A$4="1ª", 'U15'!AE29*'U15'!AE$4, 0)
)
      /$CB$12
   )
   /BM$13,
"")</f>
        <v/>
      </c>
      <c r="BN43" s="122"/>
      <c r="BO43" s="121" t="str">
        <f t="shared" si="28"/>
        <v/>
      </c>
      <c r="BP43" s="105" t="str">
        <f>IF(BP$13&gt;0,
(
(
IF('U1'!$A$4="1ª", 'U1'!AF29*'U1'!AF$4, 0)+
IF('U2'!$A$4="1ª", 'U2'!AF29*'U2'!AF$4, 0)+
IF('U3'!$A$4="1ª", 'U3'!AF29*'U3'!AF$4, 0)+
IF('U4'!$A$4="1ª", 'U4'!AF29*'U4'!AF$4, 0)+
IF('U5'!$A$4="1ª", 'U5'!AF29*'U5'!AF$4, 0)+
IF('U6'!$A$4="1ª", 'U6'!AF29*'U6'!AF$4, 0)+
IF('U7'!$A$4="1ª", 'U7'!AF29*'U7'!AF$4, 0)+
IF('U8'!$A$4="1ª", 'U8'!AF29*'U8'!AF$4, 0)+
IF('U9'!$A$4="1ª", 'U9'!AF29*'U9'!AF$4, 0)+
IF('U10'!$A$4="1ª", 'U10'!AF29*'U10'!AF$4, 0)+
IF('U11'!$A$4="1ª", 'U11'!AF29*'U11'!AF$4, 0)+
IF('U12'!$A$4="1ª", 'U12'!AF29*'U12'!AF$4, 0)+
IF('U13'!$A$4="1ª", 'U13'!AF29*'U13'!AF$4, 0)+
IF('U14'!$A$4="1ª", 'U14'!AF29*'U14'!AF$4, 0)+
IF('U15'!$A$4="1ª", 'U15'!AF29*'U15'!AF$4, 0)
)
      /$CB$12
   )
   /BP$13,
"")</f>
        <v/>
      </c>
      <c r="BQ43" s="122"/>
      <c r="BR43" s="105" t="str">
        <f>IF(BR$13&gt;0,
(
(
IF('U1'!$A$4="1ª", 'U1'!AG29*'U1'!AG$4, 0)+
IF('U2'!$A$4="1ª", 'U2'!AG29*'U2'!AG$4, 0)+
IF('U3'!$A$4="1ª", 'U3'!AG29*'U3'!AG$4, 0)+
IF('U4'!$A$4="1ª", 'U4'!AG29*'U4'!AG$4, 0)+
IF('U5'!$A$4="1ª", 'U5'!AG29*'U5'!AG$4, 0)+
IF('U6'!$A$4="1ª", 'U6'!AG29*'U6'!AG$4, 0)+
IF('U7'!$A$4="1ª", 'U7'!AG29*'U7'!AG$4, 0)+
IF('U8'!$A$4="1ª", 'U8'!AG29*'U8'!AG$4, 0)+
IF('U9'!$A$4="1ª", 'U9'!AG29*'U9'!AG$4, 0)+
IF('U10'!$A$4="1ª", 'U10'!AG29*'U10'!AG$4, 0)+
IF('U11'!$A$4="1ª", 'U11'!AG29*'U11'!AG$4, 0)+
IF('U12'!$A$4="1ª", 'U12'!AG29*'U12'!AG$4, 0)+
IF('U13'!$A$4="1ª", 'U13'!AG29*'U13'!AG$4, 0)+
IF('U14'!$A$4="1ª", 'U14'!AG29*'U14'!AG$4, 0)+
IF('U15'!$A$4="1ª", 'U15'!AG29*'U15'!AG$4, 0)
)
      /$CB$12
   )
   /BR$13,
"")</f>
        <v/>
      </c>
      <c r="BS43" s="122"/>
      <c r="BT43" s="105" t="str">
        <f>IF(BT$13&gt;0,
(
(
IF('U1'!$A$4="1ª", 'U1'!AH29*'U1'!AH$4, 0)+
IF('U2'!$A$4="1ª", 'U2'!AH29*'U2'!AH$4, 0)+
IF('U3'!$A$4="1ª", 'U3'!AH29*'U3'!AH$4, 0)+
IF('U4'!$A$4="1ª", 'U4'!AH29*'U4'!AH$4, 0)+
IF('U5'!$A$4="1ª", 'U5'!AH29*'U5'!AH$4, 0)+
IF('U6'!$A$4="1ª", 'U6'!AH29*'U6'!AH$4, 0)+
IF('U7'!$A$4="1ª", 'U7'!AH29*'U7'!AH$4, 0)+
IF('U8'!$A$4="1ª", 'U8'!AH29*'U8'!AH$4, 0)+
IF('U9'!$A$4="1ª", 'U9'!AH29*'U9'!AH$4, 0)+
IF('U10'!$A$4="1ª", 'U10'!AH29*'U10'!AH$4, 0)+
IF('U11'!$A$4="1ª", 'U11'!AH29*'U11'!AH$4, 0)+
IF('U12'!$A$4="1ª", 'U12'!AH29*'U12'!AH$4, 0)+
IF('U13'!$A$4="1ª", 'U13'!AH29*'U13'!AH$4, 0)+
IF('U14'!$A$4="1ª", 'U14'!AH29*'U14'!AH$4, 0)+
IF('U15'!$A$4="1ª", 'U15'!AH29*'U15'!AH$4, 0)
)
      /$CB$12
   )
   /BT$13,
"")</f>
        <v/>
      </c>
      <c r="BU43" s="122"/>
      <c r="BV43" s="105" t="str">
        <f>IF(BT$13&gt;0,
(
(
IF('U1'!$A$4="1ª", 'U1'!AH29*'U1'!AH$4, 0)+
IF('U2'!$A$4="1ª", 'U2'!AH29*'U2'!AH$4, 0)+
IF('U3'!$A$4="1ª", 'U3'!AH29*'U3'!AH$4, 0)+
IF('U4'!$A$4="1ª", 'U4'!AH29*'U4'!AH$4, 0)+
IF('U5'!$A$4="1ª", 'U5'!AH29*'U5'!AH$4, 0)+
IF('U6'!$A$4="1ª", 'U6'!AH29*'U6'!AH$4, 0)+
IF('U7'!$A$4="1ª", 'U7'!AH29*'U7'!AH$4, 0)+
IF('U8'!$A$4="1ª", 'U8'!AH29*'U8'!AH$4, 0)+
IF('U9'!$A$4="1ª", 'U9'!AH29*'U9'!AH$4, 0)+
IF('U10'!$A$4="1ª", 'U10'!AH29*'U10'!AH$4, 0)+
IF('U11'!$A$4="1ª", 'U11'!AH29*'U11'!AH$4, 0)+
IF('U12'!$A$4="1ª", 'U12'!AH29*'U12'!AH$4, 0)+
IF('U13'!$A$4="1ª", 'U13'!AH29*'U13'!AH$4, 0)+
IF('U14'!$A$4="1ª", 'U14'!AH29*'U14'!AH$4, 0)+
IF('U15'!$A$4="1ª", 'U15'!AH29*'U15'!AH$4, 0)
)
      /$CB$12
   )
   /BT$13,
"")</f>
        <v/>
      </c>
      <c r="BW43" s="122"/>
      <c r="BX43" s="105" t="str">
        <f>IF(BV$13&gt;0,
(
(
IF('U1'!$A$4="1ª", 'U1'!AI29*'U1'!AI$4, 0)+
IF('U2'!$A$4="1ª", 'U2'!AI29*'U2'!AI$4, 0)+
IF('U3'!$A$4="1ª", 'U3'!AI29*'U3'!AI$4, 0)+
IF('U4'!$A$4="1ª", 'U4'!AI29*'U4'!AI$4, 0)+
IF('U5'!$A$4="1ª", 'U5'!AI29*'U5'!AI$4, 0)+
IF('U6'!$A$4="1ª", 'U6'!AI29*'U6'!AI$4, 0)+
IF('U7'!$A$4="1ª", 'U7'!AI29*'U7'!AI$4, 0)+
IF('U8'!$A$4="1ª", 'U8'!AI29*'U8'!AI$4, 0)+
IF('U9'!$A$4="1ª", 'U9'!AI29*'U9'!AI$4, 0)+
IF('U10'!$A$4="1ª", 'U10'!AI29*'U10'!AI$4, 0)+
IF('U11'!$A$4="1ª", 'U11'!AI29*'U11'!AI$4, 0)+
IF('U12'!$A$4="1ª", 'U12'!AI29*'U12'!AI$4, 0)+
IF('U13'!$A$4="1ª", 'U13'!AI29*'U13'!AI$4, 0)+
IF('U14'!$A$4="1ª", 'U14'!AI29*'U14'!AI$4, 0)+
IF('U15'!$A$4="1ª", 'U15'!AI29*'U15'!AI$4, 0)
)
      /$CB$12
   )
   /BV$13,
"")</f>
        <v/>
      </c>
      <c r="BY43" s="122"/>
      <c r="BZ43" s="105" t="str">
        <f>IF(BZ$13&gt;0,
(
(
IF('U1'!$A$4="1ª", 'U1'!AK29*'U1'!AK$4, 0)+
IF('U2'!$A$4="1ª", 'U2'!AK29*'U2'!AK$4, 0)+
IF('U3'!$A$4="1ª", 'U3'!AK29*'U3'!AK$4, 0)+
IF('U4'!$A$4="1ª", 'U4'!AK29*'U4'!AK$4, 0)+
IF('U5'!$A$4="1ª", 'U5'!AK29*'U5'!AK$4, 0)+
IF('U6'!$A$4="1ª", 'U6'!AK29*'U6'!AK$4, 0)+
IF('U7'!$A$4="1ª", 'U7'!AK29*'U7'!AK$4, 0)+
IF('U8'!$A$4="1ª", 'U8'!AK29*'U8'!AK$4, 0)+
IF('U9'!$A$4="1ª", 'U9'!AK29*'U9'!AK$4, 0)+
IF('U10'!$A$4="1ª", 'U10'!AK29*'U10'!AK$4, 0)+
IF('U11'!$A$4="1ª", 'U11'!AK29*'U11'!AK$4, 0)+
IF('U12'!$A$4="1ª", 'U12'!AK29*'U12'!AK$4, 0)+
IF('U13'!$A$4="1ª", 'U13'!AK29*'U13'!AK$4, 0)+
IF('U14'!$A$4="1ª", 'U14'!AK29*'U14'!AK$4, 0)+
IF('U15'!$A$4="1ª", 'U15'!AK29*'U15'!AK$4, 0)
)
      /$CB$12
   )
   /BZ$13,
"")</f>
        <v/>
      </c>
      <c r="CA43" s="122"/>
      <c r="CB43" s="136">
        <f t="shared" ca="1" si="22"/>
        <v>0</v>
      </c>
      <c r="CC43">
        <f t="shared" ca="1" si="29"/>
        <v>0</v>
      </c>
    </row>
    <row r="44" spans="1:81" ht="18" x14ac:dyDescent="0.25">
      <c r="A44" s="65">
        <v>0</v>
      </c>
      <c r="B44" s="121">
        <f t="shared" ca="1" si="23"/>
        <v>0</v>
      </c>
      <c r="C44" s="105">
        <f ca="1">IF(C$13&gt;0,
   (
      (
         IF('U1'!$A$4="1ª", 'U1'!B30*'U1'!B$4, 0) +
         IF('U2'!$A$4="1ª", 'U2'!B30*'U2'!B$4, 0) +
         IF('U3'!$A$4="1ª", 'U3'!B30*'U3'!B$4, 0) +
         IF('U4'!$A$4="1ª", 'U4'!B30*'U4'!B$4, 0) +
         IF('U5'!$A$4="1ª", 'U5'!B30*'U5'!B$4, 0) +
         IF('U6'!$A$4="1ª", 'U6'!B30*'U6'!B$4, 0) +
         IF('U7'!$A$4="1ª", 'U7'!B30*'U7'!B$4, 0) +
         IF('U8'!$A$4="1ª", 'U8'!B30*'U8'!B$4, 0) +
         IF('U9'!$A$4="1ª", 'U9'!B30*'U9'!B$4, 0) +
         IF('U10'!$A$4="1ª", 'U10'!B30*'U10'!B$4, 0) +
         IF('U11'!$A$4="1ª", 'U11'!B30*'U11'!B$4, 0) +
         IF('U12'!$A$4="1ª", 'U12'!B30*'U12'!B$4, 0) +
         IF('U13'!$A$4="1ª", 'U13'!B30*'U13'!B$4, 0) +
         IF('U14'!$A$4="1ª", 'U14'!B30*'U14'!B$4, 0) +
         IF('U15'!$A$4="1ª", 'U15'!B30*'U15'!B$4, 0)
      )
      /$CB$12
   )
   /C$13,
"")</f>
        <v>0</v>
      </c>
      <c r="D44" s="122"/>
      <c r="E44" s="105">
        <f ca="1">IF(E$13&gt;0,
   (
      (
         IF('U1'!$A$4="1ª", 'U1'!C30*'U1'!C$4, 0) +
         IF('U2'!$A$4="1ª", 'U2'!C30*'U2'!C$4, 0) +
         IF('U3'!$A$4="1ª", 'U3'!C30*'U3'!C$4, 0) +
         IF('U4'!$A$4="1ª", 'U4'!C30*'U4'!C$4, 0) +
         IF('U5'!$A$4="1ª", 'U5'!C30*'U5'!C$4, 0) +
         IF('U6'!$A$4="1ª", 'U6'!C30*'U6'!C$4, 0) +
         IF('U7'!$A$4="1ª", 'U7'!C30*'U7'!C$4, 0) +
         IF('U8'!$A$4="1ª", 'U8'!C30*'U8'!C$4, 0) +
         IF('U9'!$A$4="1ª", 'U9'!C30*'U9'!C$4, 0) +
         IF('U10'!$A$4="1ª", 'U10'!C30*'U10'!C$4, 0) +
         IF('U11'!$A$4="1ª", 'U11'!C30*'U11'!C$4, 0) +
         IF('U12'!$A$4="1ª", 'U12'!C30*'U12'!C$4, 0) +
         IF('U13'!$A$4="1ª", 'U13'!C30*'U13'!C$4, 0) +
         IF('U14'!$A$4="1ª", 'U14'!C30*'U14'!C$4, 0) +
         IF('U15'!$A$4="1ª", 'U15'!C30*'U15'!C$4, 0)
      )
      /$CB$12
   )
   /E$13,
"")</f>
        <v>0</v>
      </c>
      <c r="F44" s="122"/>
      <c r="G44" s="105">
        <f ca="1">IF(G$13&gt;0,
   (
      (
         IF('U1'!$A$4="1ª", 'U1'!D30*'U1'!D$4, 0) +
         IF('U2'!$A$4="1ª", 'U2'!D30*'U2'!D$4, 0) +
         IF('U3'!$A$4="1ª", 'U3'!D30*'U3'!D$4, 0) +
         IF('U4'!$A$4="1ª", 'U4'!D30*'U4'!D$4, 0) +
         IF('U5'!$A$4="1ª", 'U5'!D30*'U5'!D$4, 0) +
         IF('U6'!$A$4="1ª", 'U6'!D30*'U6'!D$4, 0) +
         IF('U7'!$A$4="1ª", 'U7'!D30*'U7'!D$4, 0) +
         IF('U8'!$A$4="1ª", 'U8'!D30*'U8'!D$4, 0) +
         IF('U9'!$A$4="1ª", 'U9'!D30*'U9'!D$4, 0) +
         IF('U10'!$A$4="1ª", 'U10'!D30*'U10'!D$4, 0) +
         IF('U11'!$A$4="1ª", 'U11'!D30*'U11'!D$4, 0) +
         IF('U12'!$A$4="1ª", 'U12'!D30*'U12'!D$4, 0) +
         IF('U13'!$A$4="1ª", 'U13'!D30*'U13'!D$4, 0) +
         IF('U14'!$A$4="1ª", 'U14'!D30*'U14'!D$4, 0) +
         IF('U15'!$A$4="1ª", 'U15'!D30*'U15'!D$4, 0)
      )
      /$CB$12
   )
   /G$13,
"")</f>
        <v>0</v>
      </c>
      <c r="H44" s="122"/>
      <c r="I44" s="105">
        <f ca="1">IF(I$13&gt;0,
   (
      (
         IF('U1'!$A$4="1ª", 'U1'!E30*'U1'!E$4, 0) +
         IF('U2'!$A$4="1ª", 'U2'!E30*'U2'!E$4, 0) +
         IF('U3'!$A$4="1ª", 'U3'!E30*'U3'!E$4, 0) +
         IF('U4'!$A$4="1ª", 'U4'!E30*'U4'!E$4, 0) +
         IF('U5'!$A$4="1ª", 'U5'!E30*'U5'!E$4, 0) +
         IF('U6'!$A$4="1ª", 'U6'!E30*'U6'!E$4, 0) +
         IF('U7'!$A$4="1ª", 'U7'!E30*'U7'!E$4, 0) +
         IF('U8'!$A$4="1ª", 'U8'!E30*'U8'!E$4, 0) +
         IF('U9'!$A$4="1ª", 'U9'!E30*'U9'!E$4, 0) +
         IF('U10'!$A$4="1ª", 'U10'!E30*'U10'!E$4, 0) +
         IF('U11'!$A$4="1ª", 'U11'!E30*'U11'!E$4, 0) +
         IF('U12'!$A$4="1ª", 'U12'!E30*'U12'!E$4, 0) +
         IF('U13'!$A$4="1ª", 'U13'!E30*'U13'!E$4, 0) +
         IF('U14'!$A$4="1ª", 'U14'!E30*'U14'!E$4, 0) +
         IF('U15'!$A$4="1ª", 'U15'!E30*'U15'!E$4, 0)
      )
      /$CB$12
   )
   /I$13,
"")</f>
        <v>0</v>
      </c>
      <c r="J44" s="122"/>
      <c r="K44" s="105">
        <f ca="1">IF(K$13&gt;0,
   (
      (
         IF('U1'!$A$4="1ª", 'U1'!F30*'U1'!F$4, 0) +
         IF('U2'!$A$4="1ª", 'U2'!F30*'U2'!F$4, 0) +
         IF('U3'!$A$4="1ª", 'U3'!F30*'U3'!F$4, 0) +
         IF('U4'!$A$4="1ª", 'U4'!F30*'U4'!F$4, 0) +
         IF('U5'!$A$4="1ª", 'U5'!F30*'U5'!F$4, 0) +
         IF('U6'!$A$4="1ª", 'U6'!F30*'U6'!F$4, 0) +
         IF('U7'!$A$4="1ª", 'U7'!F30*'U7'!F$4, 0) +
         IF('U8'!$A$4="1ª", 'U8'!F30*'U8'!F$4, 0) +
         IF('U9'!$A$4="1ª", 'U9'!F30*'U9'!F$4, 0) +
         IF('U10'!$A$4="1ª", 'U10'!F30*'U10'!F$4, 0) +
         IF('U11'!$A$4="1ª", 'U11'!F30*'U11'!F$4, 0) +
         IF('U12'!$A$4="1ª", 'U12'!F30*'U12'!F$4, 0) +
         IF('U13'!$A$4="1ª", 'U13'!F30*'U13'!F$4, 0) +
         IF('U14'!$A$4="1ª", 'U14'!F30*'U14'!F$4, 0) +
         IF('U15'!$A$4="1ª", 'U15'!F30*'U15'!F$4, 0)
      )
      /$CB$12
   )
   /K$13,
"")</f>
        <v>0</v>
      </c>
      <c r="L44" s="122"/>
      <c r="M44" s="105" t="str">
        <f>IF(M$13&gt;0,
   (
      (
         IF('U1'!$A$4="1ª", 'U1'!G30*'U1'!G$4, 0) +
         IF('U2'!$A$4="1ª", 'U2'!G30*'U2'!G$4, 0) +
         IF('U3'!$A$4="1ª", 'U3'!G30*'U3'!G$4, 0) +
         IF('U4'!$A$4="1ª", 'U4'!G30*'U4'!G$4, 0) +
         IF('U5'!$A$4="1ª", 'U5'!G30*'U5'!G$4, 0) +
         IF('U6'!$A$4="1ª", 'U6'!G30*'U6'!G$4, 0) +
         IF('U7'!$A$4="1ª", 'U7'!G30*'U7'!G$4, 0) +
         IF('U8'!$A$4="1ª", 'U8'!G30*'U8'!G$4, 0) +
         IF('U9'!$A$4="1ª", 'U9'!G30*'U9'!G$4, 0) +
         IF('U10'!$A$4="1ª", 'U10'!G30*'U10'!G$4, 0) +
         IF('U11'!$A$4="1ª", 'U11'!G30*'U11'!G$4, 0) +
         IF('U12'!$A$4="1ª", 'U12'!G30*'U12'!G$4, 0) +
         IF('U13'!$A$4="1ª", 'U13'!G30*'U13'!G$4, 0) +
         IF('U14'!$A$4="1ª", 'U14'!G30*'U14'!G$4, 0) +
         IF('U15'!$A$4="1ª", 'U15'!G30*'U15'!G$4, 0)
      )
      /$CB$12
   )
   /M$13,
"")</f>
        <v/>
      </c>
      <c r="N44" s="122"/>
      <c r="O44" s="121">
        <f t="shared" ca="1" si="24"/>
        <v>0</v>
      </c>
      <c r="P44" s="105">
        <f ca="1">IF(P$13&gt;0,
   (
      (
         IF('U1'!$A$4="1ª", 'U1'!H30*'U1'!H$4, 0) +
         IF('U2'!$A$4="1ª", 'U2'!H30*'U2'!H$4, 0) +
         IF('U3'!$A$4="1ª", 'U3'!H30*'U3'!H$4, 0) +
         IF('U4'!$A$4="1ª", 'U4'!H30*'U4'!H$4, 0) +
         IF('U5'!$A$4="1ª", 'U5'!H30*'U5'!H$4, 0) +
         IF('U6'!$A$4="1ª", 'U6'!H30*'U6'!H$4, 0) +
         IF('U7'!$A$4="1ª", 'U7'!H30*'U7'!H$4, 0) +
         IF('U8'!$A$4="1ª", 'U8'!H30*'U8'!H$4, 0) +
         IF('U9'!$A$4="1ª", 'U9'!H30*'U9'!H$4, 0) +
         IF('U10'!$A$4="1ª", 'U10'!H30*'U10'!H$4, 0) +
         IF('U11'!$A$4="1ª", 'U11'!H30*'U11'!H$4, 0) +
         IF('U12'!$A$4="1ª", 'U12'!H30*'U12'!H$4, 0) +
         IF('U13'!$A$4="1ª", 'U13'!H30*'U13'!H$4, 0) +
         IF('U14'!$A$4="1ª", 'U14'!H30*'U14'!H$4, 0) +
         IF('U15'!$A$4="1ª", 'U15'!H30*'U15'!H$4, 0)
      )
      /$CB$12
   )
   /P$13,
"")</f>
        <v>0</v>
      </c>
      <c r="Q44" s="122"/>
      <c r="R44" s="105">
        <f ca="1">IF(R$13&gt;0,
   (
      (
         IF('U1'!$A$4="1ª", 'U1'!I30*'U1'!I$4, 0) +
         IF('U2'!$A$4="1ª", 'U2'!I30*'U2'!I$4, 0) +
         IF('U3'!$A$4="1ª", 'U3'!I30*'U3'!I$4, 0) +
         IF('U4'!$A$4="1ª", 'U4'!I30*'U4'!I$4, 0) +
         IF('U5'!$A$4="1ª", 'U5'!I30*'U5'!I$4, 0) +
         IF('U6'!$A$4="1ª", 'U6'!I30*'U6'!I$4, 0) +
         IF('U7'!$A$4="1ª", 'U7'!I30*'U7'!I$4, 0) +
         IF('U8'!$A$4="1ª", 'U8'!I30*'U8'!I$4, 0) +
         IF('U9'!$A$4="1ª", 'U9'!I30*'U9'!I$4, 0) +
         IF('U10'!$A$4="1ª", 'U10'!I30*'U10'!I$4, 0) +
         IF('U11'!$A$4="1ª", 'U11'!I30*'U11'!I$4, 0) +
         IF('U12'!$A$4="1ª", 'U12'!I30*'U12'!I$4, 0) +
         IF('U13'!$A$4="1ª", 'U13'!I30*'U13'!I$4, 0) +
         IF('U14'!$A$4="1ª", 'U14'!I30*'U14'!I$4, 0) +
         IF('U15'!$A$4="1ª", 'U15'!I30*'U15'!I$4, 0)
      )
      /$CB$12
   )
   /R$13,
"")</f>
        <v>0</v>
      </c>
      <c r="S44" s="122"/>
      <c r="T44" s="105">
        <f ca="1">IF(T$13&gt;0,
(
(
IF('U1'!$A$4="1ª", 'U1'!J30*'U1'!J$4, 0) +
IF('U2'!$A$4="1ª", 'U2'!J30*'U2'!J$4, 0) +
IF('U3'!$A$4="1ª", 'U3'!J30*'U3'!J$4, 0) +
IF('U4'!$A$4="1ª", 'U4'!J30*'U4'!J$4, 0) +
IF('U5'!$A$4="1ª", 'U5'!J30*'U5'!J$4, 0) +
IF('U6'!$A$4="1ª", 'U6'!J30*'U6'!J$4, 0) +
IF('U7'!$A$4="1ª", 'U7'!J30*'U7'!J$4, 0) +
IF('U8'!$A$4="1ª", 'U8'!J30*'U8'!J$4, 0) +
IF('U9'!$A$4="1ª", 'U9'!J30*'U9'!J$4, 0) +
IF('U10'!$A$4="1ª", 'U10'!J30*'U10'!J$4, 0) +
IF('U11'!$A$4="1ª", 'U11'!J30*'U11'!J$4, 0) +
IF('U12'!$A$4="1ª", 'U12'!J30*'U12'!J$4, 0) +
IF('U13'!$A$4="1ª", 'U13'!J30*'U13'!J$4, 0) +
IF('U14'!$A$4="1ª", 'U14'!J30*'U14'!J$4, 0) +
IF('U15'!$A$4="1ª", 'U15'!J30*'U15'!J$4, 0)
)
      /$CB$12
   )
   /T$13,
"")</f>
        <v>0</v>
      </c>
      <c r="U44" s="122"/>
      <c r="V44" s="105">
        <f ca="1">IF(V$13&gt;0,
(
(
IF('U1'!$A$4="1ª", 'U1'!K30*'U1'!K$4, 0) +
IF('U2'!$A$4="1ª", 'U2'!K30*'U2'!K$4, 0) +
IF('U3'!$A$4="1ª", 'U3'!K30*'U3'!K$4, 0) +
IF('U4'!$A$4="1ª", 'U4'!K30*'U4'!K$4, 0) +
IF('U5'!$A$4="1ª", 'U5'!K30*'U5'!K$4, 0) +
IF('U6'!$A$4="1ª", 'U6'!K30*'U6'!K$4, 0) +
IF('U7'!$A$4="1ª", 'U7'!K30*'U7'!K$4, 0) +
IF('U8'!$A$4="1ª", 'U8'!K30*'U8'!K$4, 0) +
IF('U9'!$A$4="1ª", 'U9'!K30*'U9'!K$4, 0) +
IF('U10'!$A$4="1ª", 'U10'!K30*'U10'!K$4, 0) +
IF('U11'!$A$4="1ª", 'U11'!K30*'U11'!K$4, 0) +
IF('U12'!$A$4="1ª", 'U12'!K30*'U12'!K$4, 0) +
IF('U13'!$A$4="1ª", 'U13'!K30*'U13'!K$4, 0) +
IF('U14'!$A$4="1ª", 'U14'!K30*'U14'!K$4, 0) +
IF('U15'!$A$4="1ª", 'U15'!K30*'U15'!K$4, 0)
)
      /$CB$12
   )
   /V$13,
"")</f>
        <v>0</v>
      </c>
      <c r="W44" s="122"/>
      <c r="X44" s="105" t="str">
        <f>IF(X$13&gt;0,
(
(
IF('U1'!$A$4="1ª", 'U1'!L30*'U1'!L$4, 0) +
IF('U2'!$A$4="1ª", 'U2'!L30*'U2'!L$4, 0) +
IF('U3'!$A$4="1ª", 'U3'!L30*'U3'!L$4, 0) +
IF('U4'!$A$4="1ª", 'U4'!L30*'U4'!L$4, 0) +
IF('U5'!$A$4="1ª", 'U5'!L30*'U5'!L$4, 0) +
IF('U6'!$A$4="1ª", 'U6'!L30*'U6'!L$4, 0) +
IF('U7'!$A$4="1ª", 'U7'!L30*'U7'!L$4, 0) +
IF('U8'!$A$4="1ª", 'U8'!L30*'U8'!L$4, 0) +
IF('U9'!$A$4="1ª", 'U9'!L30*'U9'!L$4, 0) +
IF('U10'!$A$4="1ª", 'U10'!L30*'U10'!L$4, 0) +
IF('U11'!$A$4="1ª", 'U11'!L30*'U11'!L$4, 0) +
IF('U12'!$A$4="1ª", 'U12'!L30*'U12'!L$4, 0) +
IF('U13'!$A$4="1ª", 'U13'!L30*'U13'!L$4, 0) +
IF('U14'!$A$4="1ª", 'U14'!L30*'U14'!L$4, 0) +
IF('U15'!$A$4="1ª", 'U15'!L30*'U15'!L$4, 0)
)
      /$CB$12
   )
   /X$13,
"")</f>
        <v/>
      </c>
      <c r="Y44" s="122"/>
      <c r="Z44" s="105" t="str">
        <f>IF(Z$13&gt;0,
(
(
IF('U1'!$A$4="1ª", 'U1'!M30*'U1'!M$4, 0) +
IF('U2'!$A$4="1ª", 'U2'!M30*'U2'!M$4, 0) +
IF('U3'!$A$4="1ª", 'U3'!M30*'U3'!M$4, 0) +
IF('U4'!$A$4="1ª", 'U4'!M30*'U4'!M$4, 0) +
IF('U5'!$A$4="1ª", 'U5'!M30*'U5'!M$4, 0) +
IF('U6'!$A$4="1ª", 'U6'!M30*'U6'!M$4, 0) +
IF('U7'!$A$4="1ª", 'U7'!M30*'U7'!M$4, 0) +
IF('U8'!$A$4="1ª", 'U8'!M30*'U8'!M$4, 0) +
IF('U9'!$A$4="1ª", 'U9'!M30*'U9'!M$4, 0) +
IF('U10'!$A$4="1ª", 'U10'!M30*'U10'!M$4, 0) +
IF('U11'!$A$4="1ª", 'U11'!M30*'U11'!M$4, 0) +
IF('U12'!$A$4="1ª", 'U12'!M30*'U12'!M$4, 0) +
IF('U13'!$A$4="1ª", 'U13'!M30*'U13'!M$4, 0) +
IF('U14'!$A$4="1ª", 'U14'!M30*'U14'!M$4, 0) +
IF('U15'!$A$4="1ª", 'U15'!M30*'U15'!M$4, 0)
)
      /$CB$12
   )
   /Z$13,
"")</f>
        <v/>
      </c>
      <c r="AA44" s="122"/>
      <c r="AB44" s="121">
        <f t="shared" ca="1" si="25"/>
        <v>0</v>
      </c>
      <c r="AC44" s="105" t="str">
        <f>IF(AC$13&gt;0,
(
(
IF('U1'!$A$4="1ª", 'U1'!N30*'U1'!N$4, 0) +
IF('U2'!$A$4="1ª", 'U2'!N30*'U2'!N$4, 0) +
IF('U3'!$A$4="1ª", 'U3'!N30*'U3'!N$4, 0) +
IF('U4'!$A$4="1ª", 'U4'!N30*'U4'!N$4, 0) +
IF('U5'!$A$4="1ª", 'U5'!N30*'U5'!N$4, 0) +
IF('U6'!$A$4="1ª", 'U6'!N30*'U6'!N$4, 0) +
IF('U7'!$A$4="1ª", 'U7'!N30*'U7'!N$4, 0) +
IF('U8'!$A$4="1ª", 'U8'!N30*'U8'!N$4, 0) +
IF('U9'!$A$4="1ª", 'U9'!N30*'U9'!N$4, 0) +
IF('U10'!$A$4="1ª", 'U10'!N30*'U10'!N$4, 0) +
IF('U11'!$A$4="1ª", 'U11'!N30*'U11'!N$4, 0) +
IF('U12'!$A$4="1ª", 'U12'!N30*'U12'!N$4, 0) +
IF('U13'!$A$4="1ª", 'U13'!N30*'U13'!N$4, 0) +
IF('U14'!$A$4="1ª", 'U14'!N30*'U14'!N$4, 0) +
IF('U15'!$A$4="1ª", 'U15'!N30*'U15'!N$4, 0)
)
      /$CB$12
   )
   /AC$13,
"")</f>
        <v/>
      </c>
      <c r="AD44" s="122"/>
      <c r="AE44" s="105" t="str">
        <f>IF(AE$13&gt;0,
(
(
IF('U1'!$A$4="1ª", 'U1'!O30*'U1'!O$4, 0)+
IF('U2'!$A$4="1ª", 'U2'!O30*'U2'!O$4, 0)+
IF('U3'!$A$4="1ª", 'U3'!O30*'U3'!O$4, 0)+
IF('U4'!$A$4="1ª", 'U4'!O30*'U4'!O$4, 0)+
IF('U5'!$A$4="1ª", 'U5'!O30*'U5'!O$4, 0)+
IF('U6'!$A$4="1ª", 'U6'!O30*'U6'!O$4, 0)+
IF('U7'!$A$4="1ª", 'U7'!O30*'U7'!O$4, 0)+
IF('U8'!$A$4="1ª", 'U8'!O30*'U8'!O$4, 0)+
IF('U9'!$A$4="1ª", 'U9'!O30*'U9'!O$4, 0)+
IF('U10'!$A$4="1ª", 'U10'!O30*'U10'!O$4, 0)+
IF('U11'!$A$4="1ª", 'U11'!O30*'U11'!O$4, 0)+
IF('U12'!$A$4="1ª", 'U12'!O30*'U12'!O$4, 0)+
IF('U13'!$A$4="1ª", 'U13'!O30*'U13'!O$4, 0)+
IF('U14'!$A$4="1ª", 'U14'!O30*'U14'!O$4, 0)+
IF('U15'!$A$4="1ª", 'U15'!O30*'U15'!O$4, 0)
)
      /$CB$12
   )
   /AE$13,
"")</f>
        <v/>
      </c>
      <c r="AF44" s="122"/>
      <c r="AG44" s="105" t="str">
        <f>IF(AG$13&gt;0,
(
(
IF('U1'!$A$4="1ª", 'U1'!P30*'U1'!P$4, 0)+
IF('U2'!$A$4="1ª", 'U2'!P30*'U2'!P$4, 0)+
IF('U3'!$A$4="1ª", 'U3'!P30*'U3'!P$4, 0)+
IF('U4'!$A$4="1ª", 'U4'!P30*'U4'!P$4, 0)+
IF('U5'!$A$4="1ª", 'U5'!P30*'U5'!P$4, 0)+
IF('U6'!$A$4="1ª", 'U6'!P30*'U6'!P$4, 0)+
IF('U7'!$A$4="1ª", 'U7'!P30*'U7'!P$4, 0)+
IF('U8'!$A$4="1ª", 'U8'!P30*'U8'!P$4, 0)+
IF('U9'!$A$4="1ª", 'U9'!P30*'U9'!P$4, 0)+
IF('U10'!$A$4="1ª", 'U10'!P30*'U10'!P$4, 0)+
IF('U11'!$A$4="1ª", 'U11'!P30*'U11'!P$4, 0)+
IF('U12'!$A$4="1ª", 'U12'!P30*'U12'!P$4, 0)+
IF('U13'!$A$4="1ª", 'U13'!P30*'U13'!P$4, 0)+
IF('U14'!$A$4="1ª", 'U14'!P30*'U14'!P$4, 0)+
IF('U15'!$A$4="1ª", 'U15'!P30*'U15'!P$4, 0)
)
      /$CB$12
   )
   /AG$13,
"")</f>
        <v/>
      </c>
      <c r="AH44" s="122"/>
      <c r="AI44" s="105">
        <f ca="1">IF(AI$13&gt;0,
(
(
IF('U1'!$A$4="1ª", 'U1'!Q30*'U1'!Q$4, 0)+
IF('U2'!$A$4="1ª", 'U2'!Q30*'U2'!Q$4, 0)+
IF('U3'!$A$4="1ª", 'U3'!Q30*'U3'!Q$4, 0)+
IF('U4'!$A$4="1ª", 'U4'!Q30*'U4'!Q$4, 0)+
IF('U5'!$A$4="1ª", 'U5'!Q30*'U5'!Q$4, 0)+
IF('U6'!$A$4="1ª", 'U6'!Q30*'U6'!Q$4, 0)+
IF('U7'!$A$4="1ª", 'U7'!Q30*'U7'!Q$4, 0)+
IF('U8'!$A$4="1ª", 'U8'!Q30*'U8'!Q$4, 0)+
IF('U9'!$A$4="1ª", 'U9'!Q30*'U9'!Q$4, 0)+
IF('U10'!$A$4="1ª", 'U10'!Q30*'U10'!Q$4, 0)+
IF('U11'!$A$4="1ª", 'U11'!Q30*'U11'!Q$4, 0)+
IF('U12'!$A$4="1ª", 'U12'!Q30*'U12'!Q$4, 0)+
IF('U13'!$A$4="1ª", 'U13'!Q30*'U13'!Q$4, 0)+
IF('U14'!$A$4="1ª", 'U14'!Q30*'U14'!Q$4, 0)+
IF('U15'!$A$4="1ª", 'U15'!Q30*'U15'!Q$4, 0)
)
      /$CB$12
   )
   /AI$13,
"")</f>
        <v>0</v>
      </c>
      <c r="AJ44" s="122"/>
      <c r="AK44" s="105">
        <f ca="1">IF(AK$13&gt;0,
(
(
IF('U1'!$A$4="1ª", 'U1'!R30*'U1'!R$4, 0)+
IF('U2'!$A$4="1ª", 'U2'!R30*'U2'!R$4, 0)+
IF('U3'!$A$4="1ª", 'U3'!R30*'U3'!R$4, 0)+
IF('U4'!$A$4="1ª", 'U4'!R30*'U4'!R$4, 0)+
IF('U5'!$A$4="1ª", 'U5'!R30*'U5'!R$4, 0)+
IF('U6'!$A$4="1ª", 'U6'!R30*'U6'!R$4, 0)+
IF('U7'!$A$4="1ª", 'U7'!R30*'U7'!R$4, 0)+
IF('U8'!$A$4="1ª", 'U8'!R30*'U8'!R$4, 0)+
IF('U9'!$A$4="1ª", 'U9'!R30*'U9'!R$4, 0)+
IF('U10'!$A$4="1ª", 'U10'!R30*'U10'!R$4, 0)+
IF('U11'!$A$4="1ª", 'U11'!R30*'U11'!R$4, 0)+
IF('U12'!$A$4="1ª", 'U12'!R30*'U12'!R$4, 0)+
IF('U13'!$A$4="1ª", 'U13'!R30*'U13'!R$4, 0)+
IF('U14'!$A$4="1ª", 'U14'!R30*'U14'!R$4, 0)+
IF('U15'!$A$4="1ª", 'U15'!R30*'U15'!R$4, 0)
)
      /$CB$12
   )
   /AK$13,
"")</f>
        <v>0</v>
      </c>
      <c r="AL44" s="122"/>
      <c r="AM44" s="105" t="str">
        <f>IF(AM$13&gt;0,
(
(
IF('U1'!$A$4="1ª", 'U1'!S30*'U1'!S$4, 0)+
IF('U2'!$A$4="1ª", 'U2'!S30*'U2'!S$4, 0)+
IF('U3'!$A$4="1ª", 'U3'!S30*'U3'!S$4, 0)+
IF('U4'!$A$4="1ª", 'U4'!S30*'U4'!S$4, 0)+
IF('U5'!$A$4="1ª", 'U5'!S30*'U5'!S$4, 0)+
IF('U6'!$A$4="1ª", 'U6'!S30*'U6'!S$4, 0)+
IF('U7'!$A$4="1ª", 'U7'!S30*'U7'!S$4, 0)+
IF('U8'!$A$4="1ª", 'U8'!S30*'U8'!S$4, 0)+
IF('U9'!$A$4="1ª", 'U9'!S30*'U9'!S$4, 0)+
IF('U10'!$A$4="1ª", 'U10'!S30*'U10'!S$4, 0)+
IF('U11'!$A$4="1ª", 'U11'!S30*'U11'!S$4, 0)+
IF('U12'!$A$4="1ª", 'U12'!S30*'U12'!S$4, 0)+
IF('U13'!$A$4="1ª", 'U13'!S30*'U13'!S$4, 0)+
IF('U14'!$A$4="1ª", 'U14'!S30*'U14'!S$4, 0)+
IF('U15'!$A$4="1ª", 'U15'!S30*'U15'!S$4, 0)
)
      /$CB$12
   )
   /AM$13,
"")</f>
        <v/>
      </c>
      <c r="AN44" s="122"/>
      <c r="AO44" s="121">
        <f t="shared" ca="1" si="26"/>
        <v>0</v>
      </c>
      <c r="AP44" s="105">
        <f ca="1">IF(AP$13&gt;0,
   (
      (
         IF('U1'!$A$4="1ª", 'U1'!T30*'U1'!T$4, 0) +
         IF('U2'!$A$4="1ª", 'U2'!T30*'U2'!T$4, 0) +
         IF('U3'!$A$4="1ª", 'U3'!T30*'U3'!T$4, 0) +
         IF('U4'!$A$4="1ª", 'U4'!T30*'U4'!T$4, 0) +
         IF('U5'!$A$4="1ª", 'U5'!T30*'U5'!T$4, 0) +
         IF('U6'!$A$4="1ª", 'U6'!T30*'U6'!T$4, 0) +
         IF('U7'!$A$4="1ª", 'U7'!T30*'U7'!T$4, 0) +
         IF('U8'!$A$4="1ª", 'U8'!T30*'U8'!T$4, 0) +
         IF('U9'!$A$4="1ª", 'U9'!T30*'U9'!T$4, 0) +
         IF('U10'!$A$4="1ª", 'U10'!T30*'U10'!T$4, 0) +
         IF('U11'!$A$4="1ª", 'U11'!T30*'U11'!T$4, 0) +
         IF('U12'!$A$4="1ª", 'U12'!T30*'U12'!T$4, 0) +
         IF('U13'!$A$4="1ª", 'U13'!T30*'U13'!T$4, 0) +
         IF('U14'!$A$4="1ª", 'U14'!T30*'U14'!T$4, 0) +
         IF('U15'!$A$4="1ª", 'U15'!T30*'U15'!T$4, 0)
      )
      /$CB$12
   ) / AP$13,
"")</f>
        <v>0</v>
      </c>
      <c r="AQ44" s="122"/>
      <c r="AR44" s="105">
        <f ca="1">IF(AR$13&gt;0,
(
(
IF('U1'!$A$4="1ª", 'U1'!U30*'U1'!U$4, 0)+
IF('U2'!$A$4="1ª", 'U2'!U30*'U2'!U$4, 0)+
IF('U3'!$A$4="1ª", 'U3'!U30*'U3'!U$4, 0)+
IF('U4'!$A$4="1ª", 'U4'!U30*'U4'!U$4, 0)+
IF('U5'!$A$4="1ª", 'U5'!U30*'U5'!U$4, 0)+
IF('U6'!$A$4="1ª", 'U6'!U30*'U6'!U$4, 0)+
IF('U7'!$A$4="1ª", 'U7'!U30*'U7'!U$4, 0)+
IF('U8'!$A$4="1ª", 'U8'!U30*'U8'!U$4, 0)+
IF('U9'!$A$4="1ª", 'U9'!U30*'U9'!U$4, 0)+
IF('U10'!$A$4="1ª", 'U10'!U30*'U10'!U$4, 0)+
IF('U11'!$A$4="1ª", 'U11'!U30*'U11'!U$4, 0)+
IF('U12'!$A$4="1ª", 'U12'!U30*'U12'!U$4, 0)+
IF('U13'!$A$4="1ª", 'U13'!U30*'U13'!U$4, 0)+
IF('U14'!$A$4="1ª", 'U14'!U30*'U14'!U$4, 0)+
IF('U15'!$A$4="1ª", 'U15'!U30*'U15'!U$4, 0)
)
      /$CB$12
   )
   /AR$13,
"")</f>
        <v>0</v>
      </c>
      <c r="AS44" s="122"/>
      <c r="AT44" s="105" t="str">
        <f>IF(AT$13&gt;0,
(
(
IF('U1'!$A$4="1ª", 'U1'!V30*'U1'!V$4, 0)+
IF('U2'!$A$4="1ª", 'U2'!V30*'U2'!V$4, 0)+
IF('U3'!$A$4="1ª", 'U3'!V30*'U3'!V$4, 0)+
IF('U4'!$A$4="1ª", 'U4'!V30*'U4'!V$4, 0)+
IF('U5'!$A$4="1ª", 'U5'!V30*'U5'!V$4, 0)+
IF('U6'!$A$4="1ª", 'U6'!V30*'U6'!V$4, 0)+
IF('U7'!$A$4="1ª", 'U7'!V30*'U7'!V$4, 0)+
IF('U8'!$A$4="1ª", 'U8'!V30*'U8'!V$4, 0)+
IF('U9'!$A$4="1ª", 'U9'!V30*'U9'!V$4, 0)+
IF('U10'!$A$4="1ª", 'U10'!V30*'U10'!V$4, 0)+
IF('U11'!$A$4="1ª", 'U11'!V30*'U11'!V$4, 0)+
IF('U12'!$A$4="1ª", 'U12'!V30*'U12'!V$4, 0)+
IF('U13'!$A$4="1ª", 'U13'!V30*'U13'!V$4, 0)+
IF('U14'!$A$4="1ª", 'U14'!V30*'U14'!V$4, 0)+
IF('U15'!$A$4="1ª", 'U15'!V30*'U15'!V$4, 0)
)
      /$CB$12
   )
   /AT$13,
"")</f>
        <v/>
      </c>
      <c r="AU44" s="122"/>
      <c r="AV44" s="105">
        <f ca="1">IF(AV$13&gt;0,
(
(
IF('U1'!$A$4="1ª", 'U1'!W30*'U1'!W$4, 0)+
IF('U2'!$A$4="1ª", 'U2'!W30*'U2'!W$4, 0)+
IF('U3'!$A$4="1ª", 'U3'!W30*'U3'!W$4, 0)+
IF('U4'!$A$4="1ª", 'U4'!W30*'U4'!W$4, 0)+
IF('U5'!$A$4="1ª", 'U5'!W30*'U5'!W$4, 0)+
IF('U6'!$A$4="1ª", 'U6'!W30*'U6'!W$4, 0)+
IF('U7'!$A$4="1ª", 'U7'!W30*'U7'!W$4, 0)+
IF('U8'!$A$4="1ª", 'U8'!W30*'U8'!W$4, 0)+
IF('U9'!$A$4="1ª", 'U9'!W30*'U9'!W$4, 0)+
IF('U10'!$A$4="1ª", 'U10'!W30*'U10'!W$4, 0)+
IF('U11'!$A$4="1ª", 'U11'!W30*'U11'!W$4, 0)+
IF('U12'!$A$4="1ª", 'U12'!W30*'U12'!W$4, 0)+
IF('U13'!$A$4="1ª", 'U13'!W30*'U13'!W$4, 0)+
IF('U14'!$A$4="1ª", 'U14'!W30*'U14'!W$4, 0)+
IF('U15'!$A$4="1ª", 'U15'!W30*'U15'!W$4, 0)
)
      /$CB$12
   )
   /AV$13,
"")</f>
        <v>0</v>
      </c>
      <c r="AW44" s="122"/>
      <c r="AX44" s="105" t="str">
        <f>IF(AX$13&gt;0,
(
(
IF('U1'!$A$4="1ª", 'U1'!X30*'U1'!X$4, 0)+
IF('U2'!$A$4="1ª", 'U2'!X30*'U2'!X$4, 0)+
IF('U3'!$A$4="1ª", 'U3'!X30*'U3'!X$4, 0)+
IF('U4'!$A$4="1ª", 'U4'!X30*'U4'!X$4, 0)+
IF('U5'!$A$4="1ª", 'U5'!X30*'U5'!X$4, 0)+
IF('U6'!$A$4="1ª", 'U6'!X30*'U6'!X$4, 0)+
IF('U7'!$A$4="1ª", 'U7'!X30*'U7'!X$4, 0)+
IF('U8'!$A$4="1ª", 'U8'!X30*'U8'!X$4, 0)+
IF('U9'!$A$4="1ª", 'U9'!X30*'U9'!X$4, 0)+
IF('U10'!$A$4="1ª", 'U10'!X30*'U10'!X$4, 0)+
IF('U11'!$A$4="1ª", 'U11'!X30*'U11'!X$4, 0)+
IF('U12'!$A$4="1ª", 'U12'!X30*'U12'!X$4, 0)+
IF('U13'!$A$4="1ª", 'U13'!X30*'U13'!X$4, 0)+
IF('U14'!$A$4="1ª", 'U14'!X30*'U14'!X$4, 0)+
IF('U15'!$A$4="1ª", 'U15'!X30*'U15'!X$4, 0)
)
      /$CB$12
   )
   /AX$13,
"")</f>
        <v/>
      </c>
      <c r="AY44" s="122"/>
      <c r="AZ44" s="105" t="str">
        <f>IF(AZ$13&gt;0,
(
(
IF('U1'!$A$4="1ª", 'U1'!Y30*'U1'!Y$4, 0)+
IF('U2'!$A$4="1ª", 'U2'!Y30*'U2'!Y$4, 0)+
IF('U3'!$A$4="1ª", 'U3'!Y30*'U3'!Y$4, 0)+
IF('U4'!$A$4="1ª", 'U4'!Y30*'U4'!Y$4, 0)+
IF('U5'!$A$4="1ª", 'U5'!Y30*'U5'!Y$4, 0)+
IF('U6'!$A$4="1ª", 'U6'!Y30*'U6'!Y$4, 0)+
IF('U7'!$A$4="1ª", 'U7'!Y30*'U7'!Y$4, 0)+
IF('U8'!$A$4="1ª", 'U8'!Y30*'U8'!Y$4, 0)+
IF('U9'!$A$4="1ª", 'U9'!Y30*'U9'!Y$4, 0)+
IF('U10'!$A$4="1ª", 'U10'!Y30*'U10'!Y$4, 0)+
IF('U11'!$A$4="1ª", 'U11'!Y30*'U11'!Y$4, 0)+
IF('U12'!$A$4="1ª", 'U12'!Y30*'U12'!Y$4, 0)+
IF('U13'!$A$4="1ª", 'U13'!Y30*'U13'!Y$4, 0)+
IF('U14'!$A$4="1ª", 'U14'!Y30*'U14'!Y$4, 0)+
IF('U15'!$A$4="1ª", 'U15'!Y30*'U15'!Y$4, 0)
)
      /$CB$12
   )
   /AZ$13,
"")</f>
        <v/>
      </c>
      <c r="BA44" s="122"/>
      <c r="BB44" s="121">
        <f t="shared" ca="1" si="27"/>
        <v>0</v>
      </c>
      <c r="BC44" s="105" t="str">
        <f>IF(BC$13&gt;0,
(
(
IF('U1'!$A$4="1ª", 'U1'!Z30*'U1'!Z$4, 0)+
IF('U2'!$A$4="1ª", 'U2'!Z30*'U2'!Z$4, 0)+
IF('U3'!$A$4="1ª", 'U3'!Z30*'U3'!Z$4, 0)+
IF('U4'!$A$4="1ª", 'U4'!Z30*'U4'!Z$4, 0)+
IF('U5'!$A$4="1ª", 'U5'!Z30*'U5'!Z$4, 0)+
IF('U6'!$A$4="1ª", 'U6'!Z30*'U6'!Z$4, 0)+
IF('U7'!$A$4="1ª", 'U7'!Z30*'U7'!Z$4, 0)+
IF('U8'!$A$4="1ª", 'U8'!Z30*'U8'!Z$4, 0)+
IF('U9'!$A$4="1ª", 'U9'!Z30*'U9'!Z$4, 0)+
IF('U10'!$A$4="1ª", 'U10'!Z30*'U10'!Z$4, 0)+
IF('U11'!$A$4="1ª", 'U11'!Z30*'U11'!Z$4, 0)+
IF('U12'!$A$4="1ª", 'U12'!Z30*'U12'!Z$4, 0)+
IF('U13'!$A$4="1ª", 'U13'!Z30*'U13'!Z$4, 0)+
IF('U14'!$A$4="1ª", 'U14'!Z30*'U14'!Z$4, 0)+
IF('U15'!$A$4="1ª", 'U15'!Z30*'U15'!Z$4, 0)
)
      /$CB$12
   )
   /BC$13,
"")</f>
        <v/>
      </c>
      <c r="BD44" s="122"/>
      <c r="BE44" s="105" t="str">
        <f>IF(BE$13&gt;0,
(
(
IF('U1'!$A$4="1ª", 'U1'!AA30*'U1'!AA$4, 0)+
IF('U2'!$A$4="1ª", 'U2'!AA30*'U2'!AA$4, 0)+
IF('U3'!$A$4="1ª", 'U3'!AA30*'U3'!AA$4, 0)+
IF('U4'!$A$4="1ª", 'U4'!AA30*'U4'!AA$4, 0)+
IF('U5'!$A$4="1ª", 'U5'!AA30*'U5'!AA$4, 0)+
IF('U6'!$A$4="1ª", 'U6'!AA30*'U6'!AA$4, 0)+
IF('U7'!$A$4="1ª", 'U7'!AA30*'U7'!AA$4, 0)+
IF('U8'!$A$4="1ª", 'U8'!AA30*'U8'!AA$4, 0)+
IF('U9'!$A$4="1ª", 'U9'!AA30*'U9'!AA$4, 0)+
IF('U10'!$A$4="1ª", 'U10'!AA30*'U10'!AA$4, 0)+
IF('U11'!$A$4="1ª", 'U11'!AA30*'U11'!AA$4, 0)+
IF('U12'!$A$4="1ª", 'U12'!AA30*'U12'!AA$4, 0)+
IF('U13'!$A$4="1ª", 'U13'!AA30*'U13'!AA$4, 0)+
IF('U14'!$A$4="1ª", 'U14'!AA30*'U14'!AA$4, 0)+
IF('U15'!$A$4="1ª", 'U15'!AA30*'U15'!AA$4, 0)
)
      /$CB$12
   )
   /BE$13,
"")</f>
        <v/>
      </c>
      <c r="BF44" s="122"/>
      <c r="BG44" s="105" t="str">
        <f>IF(BG$13&gt;0,
(
(
IF('U1'!$A$4="1ª", 'U1'!AB30*'U1'!AB$4, 0)+
IF('U2'!$A$4="1ª", 'U2'!AB30*'U2'!AB$4, 0)+
IF('U3'!$A$4="1ª", 'U3'!AB30*'U3'!AB$4, 0)+
IF('U4'!$A$4="1ª", 'U4'!AB30*'U4'!AB$4, 0)+
IF('U5'!$A$4="1ª", 'U5'!AB30*'U5'!AB$4, 0)+
IF('U6'!$A$4="1ª", 'U6'!AB30*'U6'!AB$4, 0)+
IF('U7'!$A$4="1ª", 'U7'!AB30*'U7'!AB$4, 0)+
IF('U8'!$A$4="1ª", 'U8'!AB30*'U8'!AB$4, 0)+
IF('U9'!$A$4="1ª", 'U9'!AB30*'U9'!AB$4, 0)+
IF('U10'!$A$4="1ª", 'U10'!AB30*'U10'!AB$4, 0)+
IF('U11'!$A$4="1ª", 'U11'!AB30*'U11'!AB$4, 0)+
IF('U12'!$A$4="1ª", 'U12'!AB30*'U12'!AB$4, 0)+
IF('U13'!$A$4="1ª", 'U13'!AB30*'U13'!AB$4, 0)+
IF('U14'!$A$4="1ª", 'U14'!AB30*'U14'!AB$4, 0)+
IF('U15'!$A$4="1ª", 'U15'!AB30*'U15'!AB$4, 0)
)
      /$CB$12
   )
   /BG$13,
"")</f>
        <v/>
      </c>
      <c r="BH44" s="122"/>
      <c r="BI44" s="105">
        <f ca="1">IF(BI$13&gt;0,
(
(
IF('U1'!$A$4="1ª", 'U1'!AC30*'U1'!AC$4, 0)+
IF('U2'!$A$4="1ª", 'U2'!AC30*'U2'!AC$4, 0)+
IF('U3'!$A$4="1ª", 'U3'!AC30*'U3'!AC$4, 0)+
IF('U4'!$A$4="1ª", 'U4'!AC30*'U4'!AC$4, 0)+
IF('U5'!$A$4="1ª", 'U5'!AC30*'U5'!AC$4, 0)+
IF('U6'!$A$4="1ª", 'U6'!AC30*'U6'!AC$4, 0)+
IF('U7'!$A$4="1ª", 'U7'!AC30*'U7'!AC$4, 0)+
IF('U8'!$A$4="1ª", 'U8'!AC30*'U8'!AC$4, 0)+
IF('U9'!$A$4="1ª", 'U9'!AC30*'U9'!AC$4, 0)+
IF('U10'!$A$4="1ª", 'U10'!AC30*'U10'!AC$4, 0)+
IF('U11'!$A$4="1ª", 'U11'!AC30*'U11'!AC$4, 0)+
IF('U12'!$A$4="1ª", 'U12'!AC30*'U12'!AC$4, 0)+
IF('U13'!$A$4="1ª", 'U13'!AC30*'U13'!AC$4, 0)+
IF('U14'!$A$4="1ª", 'U14'!AC30*'U14'!AC$4, 0)+
IF('U15'!$A$4="1ª", 'U15'!AC30*'U15'!AC$4, 0)
)
      /$CB$12
   )
   /BI$13,
"")</f>
        <v>0</v>
      </c>
      <c r="BJ44" s="122"/>
      <c r="BK44" s="105" t="str">
        <f>IF(BK$13&gt;0,
(
(
IF('U1'!$A$4="1ª", 'U1'!AD30*'U1'!AD$4, 0)+
IF('U2'!$A$4="1ª", 'U2'!AD30*'U2'!AD$4, 0)+
IF('U3'!$A$4="1ª", 'U3'!AD30*'U3'!AD$4, 0)+
IF('U4'!$A$4="1ª", 'U4'!AD30*'U4'!AD$4, 0)+
IF('U5'!$A$4="1ª", 'U5'!AD30*'U5'!AD$4, 0)+
IF('U6'!$A$4="1ª", 'U6'!AD30*'U6'!AD$4, 0)+
IF('U7'!$A$4="1ª", 'U7'!AD30*'U7'!AD$4, 0)+
IF('U8'!$A$4="1ª", 'U8'!AD30*'U8'!AD$4, 0)+
IF('U9'!$A$4="1ª", 'U9'!AD30*'U9'!AD$4, 0)+
IF('U10'!$A$4="1ª", 'U10'!AD30*'U10'!AD$4, 0)+
IF('U11'!$A$4="1ª", 'U11'!AD30*'U11'!AD$4, 0)+
IF('U12'!$A$4="1ª", 'U12'!AD30*'U12'!AD$4, 0)+
IF('U13'!$A$4="1ª", 'U13'!AD30*'U13'!AD$4, 0)+
IF('U14'!$A$4="1ª", 'U14'!AD30*'U14'!AD$4, 0)+
IF('U15'!$A$4="1ª", 'U15'!AD30*'U15'!AD$4, 0)
)
      /$CB$12
   )
   /BK$13,
"")</f>
        <v/>
      </c>
      <c r="BL44" s="122"/>
      <c r="BM44" s="105" t="str">
        <f>IF(BM$13&gt;0,
(
(
IF('U1'!$A$4="1ª", 'U1'!AE30*'U1'!AE$4, 0)+
IF('U2'!$A$4="1ª", 'U2'!AE30*'U2'!AE$4, 0)+
IF('U3'!$A$4="1ª", 'U3'!AE30*'U3'!AE$4, 0)+
IF('U4'!$A$4="1ª", 'U4'!AE30*'U4'!AE$4, 0)+
IF('U5'!$A$4="1ª", 'U5'!AE30*'U5'!AE$4, 0)+
IF('U6'!$A$4="1ª", 'U6'!AE30*'U6'!AE$4, 0)+
IF('U7'!$A$4="1ª", 'U7'!AE30*'U7'!AE$4, 0)+
IF('U8'!$A$4="1ª", 'U8'!AE30*'U8'!AE$4, 0)+
IF('U9'!$A$4="1ª", 'U9'!AE30*'U9'!AE$4, 0)+
IF('U10'!$A$4="1ª", 'U10'!AE30*'U10'!AE$4, 0)+
IF('U11'!$A$4="1ª", 'U11'!AE30*'U11'!AE$4, 0)+
IF('U12'!$A$4="1ª", 'U12'!AE30*'U12'!AE$4, 0)+
IF('U13'!$A$4="1ª", 'U13'!AE30*'U13'!AE$4, 0)+
IF('U14'!$A$4="1ª", 'U14'!AE30*'U14'!AE$4, 0)+
IF('U15'!$A$4="1ª", 'U15'!AE30*'U15'!AE$4, 0)
)
      /$CB$12
   )
   /BM$13,
"")</f>
        <v/>
      </c>
      <c r="BN44" s="122"/>
      <c r="BO44" s="121" t="str">
        <f t="shared" si="28"/>
        <v/>
      </c>
      <c r="BP44" s="105" t="str">
        <f>IF(BP$13&gt;0,
(
(
IF('U1'!$A$4="1ª", 'U1'!AF30*'U1'!AF$4, 0)+
IF('U2'!$A$4="1ª", 'U2'!AF30*'U2'!AF$4, 0)+
IF('U3'!$A$4="1ª", 'U3'!AF30*'U3'!AF$4, 0)+
IF('U4'!$A$4="1ª", 'U4'!AF30*'U4'!AF$4, 0)+
IF('U5'!$A$4="1ª", 'U5'!AF30*'U5'!AF$4, 0)+
IF('U6'!$A$4="1ª", 'U6'!AF30*'U6'!AF$4, 0)+
IF('U7'!$A$4="1ª", 'U7'!AF30*'U7'!AF$4, 0)+
IF('U8'!$A$4="1ª", 'U8'!AF30*'U8'!AF$4, 0)+
IF('U9'!$A$4="1ª", 'U9'!AF30*'U9'!AF$4, 0)+
IF('U10'!$A$4="1ª", 'U10'!AF30*'U10'!AF$4, 0)+
IF('U11'!$A$4="1ª", 'U11'!AF30*'U11'!AF$4, 0)+
IF('U12'!$A$4="1ª", 'U12'!AF30*'U12'!AF$4, 0)+
IF('U13'!$A$4="1ª", 'U13'!AF30*'U13'!AF$4, 0)+
IF('U14'!$A$4="1ª", 'U14'!AF30*'U14'!AF$4, 0)+
IF('U15'!$A$4="1ª", 'U15'!AF30*'U15'!AF$4, 0)
)
      /$CB$12
   )
   /BP$13,
"")</f>
        <v/>
      </c>
      <c r="BQ44" s="122"/>
      <c r="BR44" s="105" t="str">
        <f>IF(BR$13&gt;0,
(
(
IF('U1'!$A$4="1ª", 'U1'!AG30*'U1'!AG$4, 0)+
IF('U2'!$A$4="1ª", 'U2'!AG30*'U2'!AG$4, 0)+
IF('U3'!$A$4="1ª", 'U3'!AG30*'U3'!AG$4, 0)+
IF('U4'!$A$4="1ª", 'U4'!AG30*'U4'!AG$4, 0)+
IF('U5'!$A$4="1ª", 'U5'!AG30*'U5'!AG$4, 0)+
IF('U6'!$A$4="1ª", 'U6'!AG30*'U6'!AG$4, 0)+
IF('U7'!$A$4="1ª", 'U7'!AG30*'U7'!AG$4, 0)+
IF('U8'!$A$4="1ª", 'U8'!AG30*'U8'!AG$4, 0)+
IF('U9'!$A$4="1ª", 'U9'!AG30*'U9'!AG$4, 0)+
IF('U10'!$A$4="1ª", 'U10'!AG30*'U10'!AG$4, 0)+
IF('U11'!$A$4="1ª", 'U11'!AG30*'U11'!AG$4, 0)+
IF('U12'!$A$4="1ª", 'U12'!AG30*'U12'!AG$4, 0)+
IF('U13'!$A$4="1ª", 'U13'!AG30*'U13'!AG$4, 0)+
IF('U14'!$A$4="1ª", 'U14'!AG30*'U14'!AG$4, 0)+
IF('U15'!$A$4="1ª", 'U15'!AG30*'U15'!AG$4, 0)
)
      /$CB$12
   )
   /BR$13,
"")</f>
        <v/>
      </c>
      <c r="BS44" s="122"/>
      <c r="BT44" s="105" t="str">
        <f>IF(BT$13&gt;0,
(
(
IF('U1'!$A$4="1ª", 'U1'!AH30*'U1'!AH$4, 0)+
IF('U2'!$A$4="1ª", 'U2'!AH30*'U2'!AH$4, 0)+
IF('U3'!$A$4="1ª", 'U3'!AH30*'U3'!AH$4, 0)+
IF('U4'!$A$4="1ª", 'U4'!AH30*'U4'!AH$4, 0)+
IF('U5'!$A$4="1ª", 'U5'!AH30*'U5'!AH$4, 0)+
IF('U6'!$A$4="1ª", 'U6'!AH30*'U6'!AH$4, 0)+
IF('U7'!$A$4="1ª", 'U7'!AH30*'U7'!AH$4, 0)+
IF('U8'!$A$4="1ª", 'U8'!AH30*'U8'!AH$4, 0)+
IF('U9'!$A$4="1ª", 'U9'!AH30*'U9'!AH$4, 0)+
IF('U10'!$A$4="1ª", 'U10'!AH30*'U10'!AH$4, 0)+
IF('U11'!$A$4="1ª", 'U11'!AH30*'U11'!AH$4, 0)+
IF('U12'!$A$4="1ª", 'U12'!AH30*'U12'!AH$4, 0)+
IF('U13'!$A$4="1ª", 'U13'!AH30*'U13'!AH$4, 0)+
IF('U14'!$A$4="1ª", 'U14'!AH30*'U14'!AH$4, 0)+
IF('U15'!$A$4="1ª", 'U15'!AH30*'U15'!AH$4, 0)
)
      /$CB$12
   )
   /BT$13,
"")</f>
        <v/>
      </c>
      <c r="BU44" s="122"/>
      <c r="BV44" s="105" t="str">
        <f>IF(BT$13&gt;0,
(
(
IF('U1'!$A$4="1ª", 'U1'!AH30*'U1'!AH$4, 0)+
IF('U2'!$A$4="1ª", 'U2'!AH30*'U2'!AH$4, 0)+
IF('U3'!$A$4="1ª", 'U3'!AH30*'U3'!AH$4, 0)+
IF('U4'!$A$4="1ª", 'U4'!AH30*'U4'!AH$4, 0)+
IF('U5'!$A$4="1ª", 'U5'!AH30*'U5'!AH$4, 0)+
IF('U6'!$A$4="1ª", 'U6'!AH30*'U6'!AH$4, 0)+
IF('U7'!$A$4="1ª", 'U7'!AH30*'U7'!AH$4, 0)+
IF('U8'!$A$4="1ª", 'U8'!AH30*'U8'!AH$4, 0)+
IF('U9'!$A$4="1ª", 'U9'!AH30*'U9'!AH$4, 0)+
IF('U10'!$A$4="1ª", 'U10'!AH30*'U10'!AH$4, 0)+
IF('U11'!$A$4="1ª", 'U11'!AH30*'U11'!AH$4, 0)+
IF('U12'!$A$4="1ª", 'U12'!AH30*'U12'!AH$4, 0)+
IF('U13'!$A$4="1ª", 'U13'!AH30*'U13'!AH$4, 0)+
IF('U14'!$A$4="1ª", 'U14'!AH30*'U14'!AH$4, 0)+
IF('U15'!$A$4="1ª", 'U15'!AH30*'U15'!AH$4, 0)
)
      /$CB$12
   )
   /BT$13,
"")</f>
        <v/>
      </c>
      <c r="BW44" s="122"/>
      <c r="BX44" s="105" t="str">
        <f>IF(BV$13&gt;0,
(
(
IF('U1'!$A$4="1ª", 'U1'!AI30*'U1'!AI$4, 0)+
IF('U2'!$A$4="1ª", 'U2'!AI30*'U2'!AI$4, 0)+
IF('U3'!$A$4="1ª", 'U3'!AI30*'U3'!AI$4, 0)+
IF('U4'!$A$4="1ª", 'U4'!AI30*'U4'!AI$4, 0)+
IF('U5'!$A$4="1ª", 'U5'!AI30*'U5'!AI$4, 0)+
IF('U6'!$A$4="1ª", 'U6'!AI30*'U6'!AI$4, 0)+
IF('U7'!$A$4="1ª", 'U7'!AI30*'U7'!AI$4, 0)+
IF('U8'!$A$4="1ª", 'U8'!AI30*'U8'!AI$4, 0)+
IF('U9'!$A$4="1ª", 'U9'!AI30*'U9'!AI$4, 0)+
IF('U10'!$A$4="1ª", 'U10'!AI30*'U10'!AI$4, 0)+
IF('U11'!$A$4="1ª", 'U11'!AI30*'U11'!AI$4, 0)+
IF('U12'!$A$4="1ª", 'U12'!AI30*'U12'!AI$4, 0)+
IF('U13'!$A$4="1ª", 'U13'!AI30*'U13'!AI$4, 0)+
IF('U14'!$A$4="1ª", 'U14'!AI30*'U14'!AI$4, 0)+
IF('U15'!$A$4="1ª", 'U15'!AI30*'U15'!AI$4, 0)
)
      /$CB$12
   )
   /BV$13,
"")</f>
        <v/>
      </c>
      <c r="BY44" s="122"/>
      <c r="BZ44" s="105" t="str">
        <f>IF(BZ$13&gt;0,
(
(
IF('U1'!$A$4="1ª", 'U1'!AK30*'U1'!AK$4, 0)+
IF('U2'!$A$4="1ª", 'U2'!AK30*'U2'!AK$4, 0)+
IF('U3'!$A$4="1ª", 'U3'!AK30*'U3'!AK$4, 0)+
IF('U4'!$A$4="1ª", 'U4'!AK30*'U4'!AK$4, 0)+
IF('U5'!$A$4="1ª", 'U5'!AK30*'U5'!AK$4, 0)+
IF('U6'!$A$4="1ª", 'U6'!AK30*'U6'!AK$4, 0)+
IF('U7'!$A$4="1ª", 'U7'!AK30*'U7'!AK$4, 0)+
IF('U8'!$A$4="1ª", 'U8'!AK30*'U8'!AK$4, 0)+
IF('U9'!$A$4="1ª", 'U9'!AK30*'U9'!AK$4, 0)+
IF('U10'!$A$4="1ª", 'U10'!AK30*'U10'!AK$4, 0)+
IF('U11'!$A$4="1ª", 'U11'!AK30*'U11'!AK$4, 0)+
IF('U12'!$A$4="1ª", 'U12'!AK30*'U12'!AK$4, 0)+
IF('U13'!$A$4="1ª", 'U13'!AK30*'U13'!AK$4, 0)+
IF('U14'!$A$4="1ª", 'U14'!AK30*'U14'!AK$4, 0)+
IF('U15'!$A$4="1ª", 'U15'!AK30*'U15'!AK$4, 0)
)
      /$CB$12
   )
   /BZ$13,
"")</f>
        <v/>
      </c>
      <c r="CA44" s="122"/>
      <c r="CB44" s="136">
        <f t="shared" ca="1" si="22"/>
        <v>0</v>
      </c>
      <c r="CC44">
        <f t="shared" ca="1" si="29"/>
        <v>0</v>
      </c>
    </row>
    <row r="45" spans="1:81" ht="18" x14ac:dyDescent="0.25">
      <c r="A45" s="65">
        <v>0</v>
      </c>
      <c r="B45" s="121">
        <f t="shared" ca="1" si="23"/>
        <v>0</v>
      </c>
      <c r="C45" s="105">
        <f ca="1">IF(C$13&gt;0,
   (
      (
         IF('U1'!$A$4="1ª", 'U1'!B31*'U1'!B$4, 0) +
         IF('U2'!$A$4="1ª", 'U2'!B31*'U2'!B$4, 0) +
         IF('U3'!$A$4="1ª", 'U3'!B31*'U3'!B$4, 0) +
         IF('U4'!$A$4="1ª", 'U4'!B31*'U4'!B$4, 0) +
         IF('U5'!$A$4="1ª", 'U5'!B31*'U5'!B$4, 0) +
         IF('U6'!$A$4="1ª", 'U6'!B31*'U6'!B$4, 0) +
         IF('U7'!$A$4="1ª", 'U7'!B31*'U7'!B$4, 0) +
         IF('U8'!$A$4="1ª", 'U8'!B31*'U8'!B$4, 0) +
         IF('U9'!$A$4="1ª", 'U9'!B31*'U9'!B$4, 0) +
         IF('U10'!$A$4="1ª", 'U10'!B31*'U10'!B$4, 0) +
         IF('U11'!$A$4="1ª", 'U11'!B31*'U11'!B$4, 0) +
         IF('U12'!$A$4="1ª", 'U12'!B31*'U12'!B$4, 0) +
         IF('U13'!$A$4="1ª", 'U13'!B31*'U13'!B$4, 0) +
         IF('U14'!$A$4="1ª", 'U14'!B31*'U14'!B$4, 0) +
         IF('U15'!$A$4="1ª", 'U15'!B31*'U15'!B$4, 0)
      )
      /$CB$12
   )
   /C$13,
"")</f>
        <v>0</v>
      </c>
      <c r="D45" s="122"/>
      <c r="E45" s="105">
        <f ca="1">IF(E$13&gt;0,
   (
      (
         IF('U1'!$A$4="1ª", 'U1'!C31*'U1'!C$4, 0) +
         IF('U2'!$A$4="1ª", 'U2'!C31*'U2'!C$4, 0) +
         IF('U3'!$A$4="1ª", 'U3'!C31*'U3'!C$4, 0) +
         IF('U4'!$A$4="1ª", 'U4'!C31*'U4'!C$4, 0) +
         IF('U5'!$A$4="1ª", 'U5'!C31*'U5'!C$4, 0) +
         IF('U6'!$A$4="1ª", 'U6'!C31*'U6'!C$4, 0) +
         IF('U7'!$A$4="1ª", 'U7'!C31*'U7'!C$4, 0) +
         IF('U8'!$A$4="1ª", 'U8'!C31*'U8'!C$4, 0) +
         IF('U9'!$A$4="1ª", 'U9'!C31*'U9'!C$4, 0) +
         IF('U10'!$A$4="1ª", 'U10'!C31*'U10'!C$4, 0) +
         IF('U11'!$A$4="1ª", 'U11'!C31*'U11'!C$4, 0) +
         IF('U12'!$A$4="1ª", 'U12'!C31*'U12'!C$4, 0) +
         IF('U13'!$A$4="1ª", 'U13'!C31*'U13'!C$4, 0) +
         IF('U14'!$A$4="1ª", 'U14'!C31*'U14'!C$4, 0) +
         IF('U15'!$A$4="1ª", 'U15'!C31*'U15'!C$4, 0)
      )
      /$CB$12
   )
   /E$13,
"")</f>
        <v>0</v>
      </c>
      <c r="F45" s="122"/>
      <c r="G45" s="105">
        <f ca="1">IF(G$13&gt;0,
   (
      (
         IF('U1'!$A$4="1ª", 'U1'!D31*'U1'!D$4, 0) +
         IF('U2'!$A$4="1ª", 'U2'!D31*'U2'!D$4, 0) +
         IF('U3'!$A$4="1ª", 'U3'!D31*'U3'!D$4, 0) +
         IF('U4'!$A$4="1ª", 'U4'!D31*'U4'!D$4, 0) +
         IF('U5'!$A$4="1ª", 'U5'!D31*'U5'!D$4, 0) +
         IF('U6'!$A$4="1ª", 'U6'!D31*'U6'!D$4, 0) +
         IF('U7'!$A$4="1ª", 'U7'!D31*'U7'!D$4, 0) +
         IF('U8'!$A$4="1ª", 'U8'!D31*'U8'!D$4, 0) +
         IF('U9'!$A$4="1ª", 'U9'!D31*'U9'!D$4, 0) +
         IF('U10'!$A$4="1ª", 'U10'!D31*'U10'!D$4, 0) +
         IF('U11'!$A$4="1ª", 'U11'!D31*'U11'!D$4, 0) +
         IF('U12'!$A$4="1ª", 'U12'!D31*'U12'!D$4, 0) +
         IF('U13'!$A$4="1ª", 'U13'!D31*'U13'!D$4, 0) +
         IF('U14'!$A$4="1ª", 'U14'!D31*'U14'!D$4, 0) +
         IF('U15'!$A$4="1ª", 'U15'!D31*'U15'!D$4, 0)
      )
      /$CB$12
   )
   /G$13,
"")</f>
        <v>0</v>
      </c>
      <c r="H45" s="122"/>
      <c r="I45" s="105">
        <f ca="1">IF(I$13&gt;0,
   (
      (
         IF('U1'!$A$4="1ª", 'U1'!E31*'U1'!E$4, 0) +
         IF('U2'!$A$4="1ª", 'U2'!E31*'U2'!E$4, 0) +
         IF('U3'!$A$4="1ª", 'U3'!E31*'U3'!E$4, 0) +
         IF('U4'!$A$4="1ª", 'U4'!E31*'U4'!E$4, 0) +
         IF('U5'!$A$4="1ª", 'U5'!E31*'U5'!E$4, 0) +
         IF('U6'!$A$4="1ª", 'U6'!E31*'U6'!E$4, 0) +
         IF('U7'!$A$4="1ª", 'U7'!E31*'U7'!E$4, 0) +
         IF('U8'!$A$4="1ª", 'U8'!E31*'U8'!E$4, 0) +
         IF('U9'!$A$4="1ª", 'U9'!E31*'U9'!E$4, 0) +
         IF('U10'!$A$4="1ª", 'U10'!E31*'U10'!E$4, 0) +
         IF('U11'!$A$4="1ª", 'U11'!E31*'U11'!E$4, 0) +
         IF('U12'!$A$4="1ª", 'U12'!E31*'U12'!E$4, 0) +
         IF('U13'!$A$4="1ª", 'U13'!E31*'U13'!E$4, 0) +
         IF('U14'!$A$4="1ª", 'U14'!E31*'U14'!E$4, 0) +
         IF('U15'!$A$4="1ª", 'U15'!E31*'U15'!E$4, 0)
      )
      /$CB$12
   )
   /I$13,
"")</f>
        <v>0</v>
      </c>
      <c r="J45" s="122"/>
      <c r="K45" s="105">
        <f ca="1">IF(K$13&gt;0,
   (
      (
         IF('U1'!$A$4="1ª", 'U1'!F31*'U1'!F$4, 0) +
         IF('U2'!$A$4="1ª", 'U2'!F31*'U2'!F$4, 0) +
         IF('U3'!$A$4="1ª", 'U3'!F31*'U3'!F$4, 0) +
         IF('U4'!$A$4="1ª", 'U4'!F31*'U4'!F$4, 0) +
         IF('U5'!$A$4="1ª", 'U5'!F31*'U5'!F$4, 0) +
         IF('U6'!$A$4="1ª", 'U6'!F31*'U6'!F$4, 0) +
         IF('U7'!$A$4="1ª", 'U7'!F31*'U7'!F$4, 0) +
         IF('U8'!$A$4="1ª", 'U8'!F31*'U8'!F$4, 0) +
         IF('U9'!$A$4="1ª", 'U9'!F31*'U9'!F$4, 0) +
         IF('U10'!$A$4="1ª", 'U10'!F31*'U10'!F$4, 0) +
         IF('U11'!$A$4="1ª", 'U11'!F31*'U11'!F$4, 0) +
         IF('U12'!$A$4="1ª", 'U12'!F31*'U12'!F$4, 0) +
         IF('U13'!$A$4="1ª", 'U13'!F31*'U13'!F$4, 0) +
         IF('U14'!$A$4="1ª", 'U14'!F31*'U14'!F$4, 0) +
         IF('U15'!$A$4="1ª", 'U15'!F31*'U15'!F$4, 0)
      )
      /$CB$12
   )
   /K$13,
"")</f>
        <v>0</v>
      </c>
      <c r="L45" s="122"/>
      <c r="M45" s="105" t="str">
        <f>IF(M$13&gt;0,
   (
      (
         IF('U1'!$A$4="1ª", 'U1'!G31*'U1'!G$4, 0) +
         IF('U2'!$A$4="1ª", 'U2'!G31*'U2'!G$4, 0) +
         IF('U3'!$A$4="1ª", 'U3'!G31*'U3'!G$4, 0) +
         IF('U4'!$A$4="1ª", 'U4'!G31*'U4'!G$4, 0) +
         IF('U5'!$A$4="1ª", 'U5'!G31*'U5'!G$4, 0) +
         IF('U6'!$A$4="1ª", 'U6'!G31*'U6'!G$4, 0) +
         IF('U7'!$A$4="1ª", 'U7'!G31*'U7'!G$4, 0) +
         IF('U8'!$A$4="1ª", 'U8'!G31*'U8'!G$4, 0) +
         IF('U9'!$A$4="1ª", 'U9'!G31*'U9'!G$4, 0) +
         IF('U10'!$A$4="1ª", 'U10'!G31*'U10'!G$4, 0) +
         IF('U11'!$A$4="1ª", 'U11'!G31*'U11'!G$4, 0) +
         IF('U12'!$A$4="1ª", 'U12'!G31*'U12'!G$4, 0) +
         IF('U13'!$A$4="1ª", 'U13'!G31*'U13'!G$4, 0) +
         IF('U14'!$A$4="1ª", 'U14'!G31*'U14'!G$4, 0) +
         IF('U15'!$A$4="1ª", 'U15'!G31*'U15'!G$4, 0)
      )
      /$CB$12
   )
   /M$13,
"")</f>
        <v/>
      </c>
      <c r="N45" s="122"/>
      <c r="O45" s="121">
        <f t="shared" ca="1" si="24"/>
        <v>0</v>
      </c>
      <c r="P45" s="105">
        <f ca="1">IF(P$13&gt;0,
   (
      (
         IF('U1'!$A$4="1ª", 'U1'!H31*'U1'!H$4, 0) +
         IF('U2'!$A$4="1ª", 'U2'!H31*'U2'!H$4, 0) +
         IF('U3'!$A$4="1ª", 'U3'!H31*'U3'!H$4, 0) +
         IF('U4'!$A$4="1ª", 'U4'!H31*'U4'!H$4, 0) +
         IF('U5'!$A$4="1ª", 'U5'!H31*'U5'!H$4, 0) +
         IF('U6'!$A$4="1ª", 'U6'!H31*'U6'!H$4, 0) +
         IF('U7'!$A$4="1ª", 'U7'!H31*'U7'!H$4, 0) +
         IF('U8'!$A$4="1ª", 'U8'!H31*'U8'!H$4, 0) +
         IF('U9'!$A$4="1ª", 'U9'!H31*'U9'!H$4, 0) +
         IF('U10'!$A$4="1ª", 'U10'!H31*'U10'!H$4, 0) +
         IF('U11'!$A$4="1ª", 'U11'!H31*'U11'!H$4, 0) +
         IF('U12'!$A$4="1ª", 'U12'!H31*'U12'!H$4, 0) +
         IF('U13'!$A$4="1ª", 'U13'!H31*'U13'!H$4, 0) +
         IF('U14'!$A$4="1ª", 'U14'!H31*'U14'!H$4, 0) +
         IF('U15'!$A$4="1ª", 'U15'!H31*'U15'!H$4, 0)
      )
      /$CB$12
   )
   /P$13,
"")</f>
        <v>0</v>
      </c>
      <c r="Q45" s="122"/>
      <c r="R45" s="105">
        <f ca="1">IF(R$13&gt;0,
   (
      (
         IF('U1'!$A$4="1ª", 'U1'!I31*'U1'!I$4, 0) +
         IF('U2'!$A$4="1ª", 'U2'!I31*'U2'!I$4, 0) +
         IF('U3'!$A$4="1ª", 'U3'!I31*'U3'!I$4, 0) +
         IF('U4'!$A$4="1ª", 'U4'!I31*'U4'!I$4, 0) +
         IF('U5'!$A$4="1ª", 'U5'!I31*'U5'!I$4, 0) +
         IF('U6'!$A$4="1ª", 'U6'!I31*'U6'!I$4, 0) +
         IF('U7'!$A$4="1ª", 'U7'!I31*'U7'!I$4, 0) +
         IF('U8'!$A$4="1ª", 'U8'!I31*'U8'!I$4, 0) +
         IF('U9'!$A$4="1ª", 'U9'!I31*'U9'!I$4, 0) +
         IF('U10'!$A$4="1ª", 'U10'!I31*'U10'!I$4, 0) +
         IF('U11'!$A$4="1ª", 'U11'!I31*'U11'!I$4, 0) +
         IF('U12'!$A$4="1ª", 'U12'!I31*'U12'!I$4, 0) +
         IF('U13'!$A$4="1ª", 'U13'!I31*'U13'!I$4, 0) +
         IF('U14'!$A$4="1ª", 'U14'!I31*'U14'!I$4, 0) +
         IF('U15'!$A$4="1ª", 'U15'!I31*'U15'!I$4, 0)
      )
      /$CB$12
   )
   /R$13,
"")</f>
        <v>0</v>
      </c>
      <c r="S45" s="122"/>
      <c r="T45" s="105">
        <f ca="1">IF(T$13&gt;0,
(
(
IF('U1'!$A$4="1ª", 'U1'!J31*'U1'!J$4, 0) +
IF('U2'!$A$4="1ª", 'U2'!J31*'U2'!J$4, 0) +
IF('U3'!$A$4="1ª", 'U3'!J31*'U3'!J$4, 0) +
IF('U4'!$A$4="1ª", 'U4'!J31*'U4'!J$4, 0) +
IF('U5'!$A$4="1ª", 'U5'!J31*'U5'!J$4, 0) +
IF('U6'!$A$4="1ª", 'U6'!J31*'U6'!J$4, 0) +
IF('U7'!$A$4="1ª", 'U7'!J31*'U7'!J$4, 0) +
IF('U8'!$A$4="1ª", 'U8'!J31*'U8'!J$4, 0) +
IF('U9'!$A$4="1ª", 'U9'!J31*'U9'!J$4, 0) +
IF('U10'!$A$4="1ª", 'U10'!J31*'U10'!J$4, 0) +
IF('U11'!$A$4="1ª", 'U11'!J31*'U11'!J$4, 0) +
IF('U12'!$A$4="1ª", 'U12'!J31*'U12'!J$4, 0) +
IF('U13'!$A$4="1ª", 'U13'!J31*'U13'!J$4, 0) +
IF('U14'!$A$4="1ª", 'U14'!J31*'U14'!J$4, 0) +
IF('U15'!$A$4="1ª", 'U15'!J31*'U15'!J$4, 0)
)
      /$CB$12
   )
   /T$13,
"")</f>
        <v>0</v>
      </c>
      <c r="U45" s="122"/>
      <c r="V45" s="105">
        <f ca="1">IF(V$13&gt;0,
(
(
IF('U1'!$A$4="1ª", 'U1'!K31*'U1'!K$4, 0) +
IF('U2'!$A$4="1ª", 'U2'!K31*'U2'!K$4, 0) +
IF('U3'!$A$4="1ª", 'U3'!K31*'U3'!K$4, 0) +
IF('U4'!$A$4="1ª", 'U4'!K31*'U4'!K$4, 0) +
IF('U5'!$A$4="1ª", 'U5'!K31*'U5'!K$4, 0) +
IF('U6'!$A$4="1ª", 'U6'!K31*'U6'!K$4, 0) +
IF('U7'!$A$4="1ª", 'U7'!K31*'U7'!K$4, 0) +
IF('U8'!$A$4="1ª", 'U8'!K31*'U8'!K$4, 0) +
IF('U9'!$A$4="1ª", 'U9'!K31*'U9'!K$4, 0) +
IF('U10'!$A$4="1ª", 'U10'!K31*'U10'!K$4, 0) +
IF('U11'!$A$4="1ª", 'U11'!K31*'U11'!K$4, 0) +
IF('U12'!$A$4="1ª", 'U12'!K31*'U12'!K$4, 0) +
IF('U13'!$A$4="1ª", 'U13'!K31*'U13'!K$4, 0) +
IF('U14'!$A$4="1ª", 'U14'!K31*'U14'!K$4, 0) +
IF('U15'!$A$4="1ª", 'U15'!K31*'U15'!K$4, 0)
)
      /$CB$12
   )
   /V$13,
"")</f>
        <v>0</v>
      </c>
      <c r="W45" s="122"/>
      <c r="X45" s="105" t="str">
        <f>IF(X$13&gt;0,
(
(
IF('U1'!$A$4="1ª", 'U1'!L31*'U1'!L$4, 0) +
IF('U2'!$A$4="1ª", 'U2'!L31*'U2'!L$4, 0) +
IF('U3'!$A$4="1ª", 'U3'!L31*'U3'!L$4, 0) +
IF('U4'!$A$4="1ª", 'U4'!L31*'U4'!L$4, 0) +
IF('U5'!$A$4="1ª", 'U5'!L31*'U5'!L$4, 0) +
IF('U6'!$A$4="1ª", 'U6'!L31*'U6'!L$4, 0) +
IF('U7'!$A$4="1ª", 'U7'!L31*'U7'!L$4, 0) +
IF('U8'!$A$4="1ª", 'U8'!L31*'U8'!L$4, 0) +
IF('U9'!$A$4="1ª", 'U9'!L31*'U9'!L$4, 0) +
IF('U10'!$A$4="1ª", 'U10'!L31*'U10'!L$4, 0) +
IF('U11'!$A$4="1ª", 'U11'!L31*'U11'!L$4, 0) +
IF('U12'!$A$4="1ª", 'U12'!L31*'U12'!L$4, 0) +
IF('U13'!$A$4="1ª", 'U13'!L31*'U13'!L$4, 0) +
IF('U14'!$A$4="1ª", 'U14'!L31*'U14'!L$4, 0) +
IF('U15'!$A$4="1ª", 'U15'!L31*'U15'!L$4, 0)
)
      /$CB$12
   )
   /X$13,
"")</f>
        <v/>
      </c>
      <c r="Y45" s="122"/>
      <c r="Z45" s="105" t="str">
        <f>IF(Z$13&gt;0,
(
(
IF('U1'!$A$4="1ª", 'U1'!M31*'U1'!M$4, 0) +
IF('U2'!$A$4="1ª", 'U2'!M31*'U2'!M$4, 0) +
IF('U3'!$A$4="1ª", 'U3'!M31*'U3'!M$4, 0) +
IF('U4'!$A$4="1ª", 'U4'!M31*'U4'!M$4, 0) +
IF('U5'!$A$4="1ª", 'U5'!M31*'U5'!M$4, 0) +
IF('U6'!$A$4="1ª", 'U6'!M31*'U6'!M$4, 0) +
IF('U7'!$A$4="1ª", 'U7'!M31*'U7'!M$4, 0) +
IF('U8'!$A$4="1ª", 'U8'!M31*'U8'!M$4, 0) +
IF('U9'!$A$4="1ª", 'U9'!M31*'U9'!M$4, 0) +
IF('U10'!$A$4="1ª", 'U10'!M31*'U10'!M$4, 0) +
IF('U11'!$A$4="1ª", 'U11'!M31*'U11'!M$4, 0) +
IF('U12'!$A$4="1ª", 'U12'!M31*'U12'!M$4, 0) +
IF('U13'!$A$4="1ª", 'U13'!M31*'U13'!M$4, 0) +
IF('U14'!$A$4="1ª", 'U14'!M31*'U14'!M$4, 0) +
IF('U15'!$A$4="1ª", 'U15'!M31*'U15'!M$4, 0)
)
      /$CB$12
   )
   /Z$13,
"")</f>
        <v/>
      </c>
      <c r="AA45" s="122"/>
      <c r="AB45" s="121">
        <f t="shared" ca="1" si="25"/>
        <v>0</v>
      </c>
      <c r="AC45" s="105" t="str">
        <f>IF(AC$13&gt;0,
(
(
IF('U1'!$A$4="1ª", 'U1'!N31*'U1'!N$4, 0) +
IF('U2'!$A$4="1ª", 'U2'!N31*'U2'!N$4, 0) +
IF('U3'!$A$4="1ª", 'U3'!N31*'U3'!N$4, 0) +
IF('U4'!$A$4="1ª", 'U4'!N31*'U4'!N$4, 0) +
IF('U5'!$A$4="1ª", 'U5'!N31*'U5'!N$4, 0) +
IF('U6'!$A$4="1ª", 'U6'!N31*'U6'!N$4, 0) +
IF('U7'!$A$4="1ª", 'U7'!N31*'U7'!N$4, 0) +
IF('U8'!$A$4="1ª", 'U8'!N31*'U8'!N$4, 0) +
IF('U9'!$A$4="1ª", 'U9'!N31*'U9'!N$4, 0) +
IF('U10'!$A$4="1ª", 'U10'!N31*'U10'!N$4, 0) +
IF('U11'!$A$4="1ª", 'U11'!N31*'U11'!N$4, 0) +
IF('U12'!$A$4="1ª", 'U12'!N31*'U12'!N$4, 0) +
IF('U13'!$A$4="1ª", 'U13'!N31*'U13'!N$4, 0) +
IF('U14'!$A$4="1ª", 'U14'!N31*'U14'!N$4, 0) +
IF('U15'!$A$4="1ª", 'U15'!N31*'U15'!N$4, 0)
)
      /$CB$12
   )
   /AC$13,
"")</f>
        <v/>
      </c>
      <c r="AD45" s="122"/>
      <c r="AE45" s="105" t="str">
        <f>IF(AE$13&gt;0,
(
(
IF('U1'!$A$4="1ª", 'U1'!O31*'U1'!O$4, 0)+
IF('U2'!$A$4="1ª", 'U2'!O31*'U2'!O$4, 0)+
IF('U3'!$A$4="1ª", 'U3'!O31*'U3'!O$4, 0)+
IF('U4'!$A$4="1ª", 'U4'!O31*'U4'!O$4, 0)+
IF('U5'!$A$4="1ª", 'U5'!O31*'U5'!O$4, 0)+
IF('U6'!$A$4="1ª", 'U6'!O31*'U6'!O$4, 0)+
IF('U7'!$A$4="1ª", 'U7'!O31*'U7'!O$4, 0)+
IF('U8'!$A$4="1ª", 'U8'!O31*'U8'!O$4, 0)+
IF('U9'!$A$4="1ª", 'U9'!O31*'U9'!O$4, 0)+
IF('U10'!$A$4="1ª", 'U10'!O31*'U10'!O$4, 0)+
IF('U11'!$A$4="1ª", 'U11'!O31*'U11'!O$4, 0)+
IF('U12'!$A$4="1ª", 'U12'!O31*'U12'!O$4, 0)+
IF('U13'!$A$4="1ª", 'U13'!O31*'U13'!O$4, 0)+
IF('U14'!$A$4="1ª", 'U14'!O31*'U14'!O$4, 0)+
IF('U15'!$A$4="1ª", 'U15'!O31*'U15'!O$4, 0)
)
      /$CB$12
   )
   /AE$13,
"")</f>
        <v/>
      </c>
      <c r="AF45" s="122"/>
      <c r="AG45" s="105" t="str">
        <f>IF(AG$13&gt;0,
(
(
IF('U1'!$A$4="1ª", 'U1'!P31*'U1'!P$4, 0)+
IF('U2'!$A$4="1ª", 'U2'!P31*'U2'!P$4, 0)+
IF('U3'!$A$4="1ª", 'U3'!P31*'U3'!P$4, 0)+
IF('U4'!$A$4="1ª", 'U4'!P31*'U4'!P$4, 0)+
IF('U5'!$A$4="1ª", 'U5'!P31*'U5'!P$4, 0)+
IF('U6'!$A$4="1ª", 'U6'!P31*'U6'!P$4, 0)+
IF('U7'!$A$4="1ª", 'U7'!P31*'U7'!P$4, 0)+
IF('U8'!$A$4="1ª", 'U8'!P31*'U8'!P$4, 0)+
IF('U9'!$A$4="1ª", 'U9'!P31*'U9'!P$4, 0)+
IF('U10'!$A$4="1ª", 'U10'!P31*'U10'!P$4, 0)+
IF('U11'!$A$4="1ª", 'U11'!P31*'U11'!P$4, 0)+
IF('U12'!$A$4="1ª", 'U12'!P31*'U12'!P$4, 0)+
IF('U13'!$A$4="1ª", 'U13'!P31*'U13'!P$4, 0)+
IF('U14'!$A$4="1ª", 'U14'!P31*'U14'!P$4, 0)+
IF('U15'!$A$4="1ª", 'U15'!P31*'U15'!P$4, 0)
)
      /$CB$12
   )
   /AG$13,
"")</f>
        <v/>
      </c>
      <c r="AH45" s="122"/>
      <c r="AI45" s="105">
        <f ca="1">IF(AI$13&gt;0,
(
(
IF('U1'!$A$4="1ª", 'U1'!Q31*'U1'!Q$4, 0)+
IF('U2'!$A$4="1ª", 'U2'!Q31*'U2'!Q$4, 0)+
IF('U3'!$A$4="1ª", 'U3'!Q31*'U3'!Q$4, 0)+
IF('U4'!$A$4="1ª", 'U4'!Q31*'U4'!Q$4, 0)+
IF('U5'!$A$4="1ª", 'U5'!Q31*'U5'!Q$4, 0)+
IF('U6'!$A$4="1ª", 'U6'!Q31*'U6'!Q$4, 0)+
IF('U7'!$A$4="1ª", 'U7'!Q31*'U7'!Q$4, 0)+
IF('U8'!$A$4="1ª", 'U8'!Q31*'U8'!Q$4, 0)+
IF('U9'!$A$4="1ª", 'U9'!Q31*'U9'!Q$4, 0)+
IF('U10'!$A$4="1ª", 'U10'!Q31*'U10'!Q$4, 0)+
IF('U11'!$A$4="1ª", 'U11'!Q31*'U11'!Q$4, 0)+
IF('U12'!$A$4="1ª", 'U12'!Q31*'U12'!Q$4, 0)+
IF('U13'!$A$4="1ª", 'U13'!Q31*'U13'!Q$4, 0)+
IF('U14'!$A$4="1ª", 'U14'!Q31*'U14'!Q$4, 0)+
IF('U15'!$A$4="1ª", 'U15'!Q31*'U15'!Q$4, 0)
)
      /$CB$12
   )
   /AI$13,
"")</f>
        <v>0</v>
      </c>
      <c r="AJ45" s="122"/>
      <c r="AK45" s="105">
        <f ca="1">IF(AK$13&gt;0,
(
(
IF('U1'!$A$4="1ª", 'U1'!R31*'U1'!R$4, 0)+
IF('U2'!$A$4="1ª", 'U2'!R31*'U2'!R$4, 0)+
IF('U3'!$A$4="1ª", 'U3'!R31*'U3'!R$4, 0)+
IF('U4'!$A$4="1ª", 'U4'!R31*'U4'!R$4, 0)+
IF('U5'!$A$4="1ª", 'U5'!R31*'U5'!R$4, 0)+
IF('U6'!$A$4="1ª", 'U6'!R31*'U6'!R$4, 0)+
IF('U7'!$A$4="1ª", 'U7'!R31*'U7'!R$4, 0)+
IF('U8'!$A$4="1ª", 'U8'!R31*'U8'!R$4, 0)+
IF('U9'!$A$4="1ª", 'U9'!R31*'U9'!R$4, 0)+
IF('U10'!$A$4="1ª", 'U10'!R31*'U10'!R$4, 0)+
IF('U11'!$A$4="1ª", 'U11'!R31*'U11'!R$4, 0)+
IF('U12'!$A$4="1ª", 'U12'!R31*'U12'!R$4, 0)+
IF('U13'!$A$4="1ª", 'U13'!R31*'U13'!R$4, 0)+
IF('U14'!$A$4="1ª", 'U14'!R31*'U14'!R$4, 0)+
IF('U15'!$A$4="1ª", 'U15'!R31*'U15'!R$4, 0)
)
      /$CB$12
   )
   /AK$13,
"")</f>
        <v>0</v>
      </c>
      <c r="AL45" s="122"/>
      <c r="AM45" s="105" t="str">
        <f>IF(AM$13&gt;0,
(
(
IF('U1'!$A$4="1ª", 'U1'!S31*'U1'!S$4, 0)+
IF('U2'!$A$4="1ª", 'U2'!S31*'U2'!S$4, 0)+
IF('U3'!$A$4="1ª", 'U3'!S31*'U3'!S$4, 0)+
IF('U4'!$A$4="1ª", 'U4'!S31*'U4'!S$4, 0)+
IF('U5'!$A$4="1ª", 'U5'!S31*'U5'!S$4, 0)+
IF('U6'!$A$4="1ª", 'U6'!S31*'U6'!S$4, 0)+
IF('U7'!$A$4="1ª", 'U7'!S31*'U7'!S$4, 0)+
IF('U8'!$A$4="1ª", 'U8'!S31*'U8'!S$4, 0)+
IF('U9'!$A$4="1ª", 'U9'!S31*'U9'!S$4, 0)+
IF('U10'!$A$4="1ª", 'U10'!S31*'U10'!S$4, 0)+
IF('U11'!$A$4="1ª", 'U11'!S31*'U11'!S$4, 0)+
IF('U12'!$A$4="1ª", 'U12'!S31*'U12'!S$4, 0)+
IF('U13'!$A$4="1ª", 'U13'!S31*'U13'!S$4, 0)+
IF('U14'!$A$4="1ª", 'U14'!S31*'U14'!S$4, 0)+
IF('U15'!$A$4="1ª", 'U15'!S31*'U15'!S$4, 0)
)
      /$CB$12
   )
   /AM$13,
"")</f>
        <v/>
      </c>
      <c r="AN45" s="122"/>
      <c r="AO45" s="121">
        <f t="shared" ca="1" si="26"/>
        <v>0</v>
      </c>
      <c r="AP45" s="105">
        <f ca="1">IF(AP$13&gt;0,
   (
      (
         IF('U1'!$A$4="1ª", 'U1'!T31*'U1'!T$4, 0) +
         IF('U2'!$A$4="1ª", 'U2'!T31*'U2'!T$4, 0) +
         IF('U3'!$A$4="1ª", 'U3'!T31*'U3'!T$4, 0) +
         IF('U4'!$A$4="1ª", 'U4'!T31*'U4'!T$4, 0) +
         IF('U5'!$A$4="1ª", 'U5'!T31*'U5'!T$4, 0) +
         IF('U6'!$A$4="1ª", 'U6'!T31*'U6'!T$4, 0) +
         IF('U7'!$A$4="1ª", 'U7'!T31*'U7'!T$4, 0) +
         IF('U8'!$A$4="1ª", 'U8'!T31*'U8'!T$4, 0) +
         IF('U9'!$A$4="1ª", 'U9'!T31*'U9'!T$4, 0) +
         IF('U10'!$A$4="1ª", 'U10'!T31*'U10'!T$4, 0) +
         IF('U11'!$A$4="1ª", 'U11'!T31*'U11'!T$4, 0) +
         IF('U12'!$A$4="1ª", 'U12'!T31*'U12'!T$4, 0) +
         IF('U13'!$A$4="1ª", 'U13'!T31*'U13'!T$4, 0) +
         IF('U14'!$A$4="1ª", 'U14'!T31*'U14'!T$4, 0) +
         IF('U15'!$A$4="1ª", 'U15'!T31*'U15'!T$4, 0)
      )
      /$CB$12
   ) / AP$13,
"")</f>
        <v>0</v>
      </c>
      <c r="AQ45" s="122"/>
      <c r="AR45" s="105">
        <f ca="1">IF(AR$13&gt;0,
(
(
IF('U1'!$A$4="1ª", 'U1'!U31*'U1'!U$4, 0)+
IF('U2'!$A$4="1ª", 'U2'!U31*'U2'!U$4, 0)+
IF('U3'!$A$4="1ª", 'U3'!U31*'U3'!U$4, 0)+
IF('U4'!$A$4="1ª", 'U4'!U31*'U4'!U$4, 0)+
IF('U5'!$A$4="1ª", 'U5'!U31*'U5'!U$4, 0)+
IF('U6'!$A$4="1ª", 'U6'!U31*'U6'!U$4, 0)+
IF('U7'!$A$4="1ª", 'U7'!U31*'U7'!U$4, 0)+
IF('U8'!$A$4="1ª", 'U8'!U31*'U8'!U$4, 0)+
IF('U9'!$A$4="1ª", 'U9'!U31*'U9'!U$4, 0)+
IF('U10'!$A$4="1ª", 'U10'!U31*'U10'!U$4, 0)+
IF('U11'!$A$4="1ª", 'U11'!U31*'U11'!U$4, 0)+
IF('U12'!$A$4="1ª", 'U12'!U31*'U12'!U$4, 0)+
IF('U13'!$A$4="1ª", 'U13'!U31*'U13'!U$4, 0)+
IF('U14'!$A$4="1ª", 'U14'!U31*'U14'!U$4, 0)+
IF('U15'!$A$4="1ª", 'U15'!U31*'U15'!U$4, 0)
)
      /$CB$12
   )
   /AR$13,
"")</f>
        <v>0</v>
      </c>
      <c r="AS45" s="122"/>
      <c r="AT45" s="105" t="str">
        <f>IF(AT$13&gt;0,
(
(
IF('U1'!$A$4="1ª", 'U1'!V31*'U1'!V$4, 0)+
IF('U2'!$A$4="1ª", 'U2'!V31*'U2'!V$4, 0)+
IF('U3'!$A$4="1ª", 'U3'!V31*'U3'!V$4, 0)+
IF('U4'!$A$4="1ª", 'U4'!V31*'U4'!V$4, 0)+
IF('U5'!$A$4="1ª", 'U5'!V31*'U5'!V$4, 0)+
IF('U6'!$A$4="1ª", 'U6'!V31*'U6'!V$4, 0)+
IF('U7'!$A$4="1ª", 'U7'!V31*'U7'!V$4, 0)+
IF('U8'!$A$4="1ª", 'U8'!V31*'U8'!V$4, 0)+
IF('U9'!$A$4="1ª", 'U9'!V31*'U9'!V$4, 0)+
IF('U10'!$A$4="1ª", 'U10'!V31*'U10'!V$4, 0)+
IF('U11'!$A$4="1ª", 'U11'!V31*'U11'!V$4, 0)+
IF('U12'!$A$4="1ª", 'U12'!V31*'U12'!V$4, 0)+
IF('U13'!$A$4="1ª", 'U13'!V31*'U13'!V$4, 0)+
IF('U14'!$A$4="1ª", 'U14'!V31*'U14'!V$4, 0)+
IF('U15'!$A$4="1ª", 'U15'!V31*'U15'!V$4, 0)
)
      /$CB$12
   )
   /AT$13,
"")</f>
        <v/>
      </c>
      <c r="AU45" s="122"/>
      <c r="AV45" s="105">
        <f ca="1">IF(AV$13&gt;0,
(
(
IF('U1'!$A$4="1ª", 'U1'!W31*'U1'!W$4, 0)+
IF('U2'!$A$4="1ª", 'U2'!W31*'U2'!W$4, 0)+
IF('U3'!$A$4="1ª", 'U3'!W31*'U3'!W$4, 0)+
IF('U4'!$A$4="1ª", 'U4'!W31*'U4'!W$4, 0)+
IF('U5'!$A$4="1ª", 'U5'!W31*'U5'!W$4, 0)+
IF('U6'!$A$4="1ª", 'U6'!W31*'U6'!W$4, 0)+
IF('U7'!$A$4="1ª", 'U7'!W31*'U7'!W$4, 0)+
IF('U8'!$A$4="1ª", 'U8'!W31*'U8'!W$4, 0)+
IF('U9'!$A$4="1ª", 'U9'!W31*'U9'!W$4, 0)+
IF('U10'!$A$4="1ª", 'U10'!W31*'U10'!W$4, 0)+
IF('U11'!$A$4="1ª", 'U11'!W31*'U11'!W$4, 0)+
IF('U12'!$A$4="1ª", 'U12'!W31*'U12'!W$4, 0)+
IF('U13'!$A$4="1ª", 'U13'!W31*'U13'!W$4, 0)+
IF('U14'!$A$4="1ª", 'U14'!W31*'U14'!W$4, 0)+
IF('U15'!$A$4="1ª", 'U15'!W31*'U15'!W$4, 0)
)
      /$CB$12
   )
   /AV$13,
"")</f>
        <v>0</v>
      </c>
      <c r="AW45" s="122"/>
      <c r="AX45" s="105" t="str">
        <f>IF(AX$13&gt;0,
(
(
IF('U1'!$A$4="1ª", 'U1'!X31*'U1'!X$4, 0)+
IF('U2'!$A$4="1ª", 'U2'!X31*'U2'!X$4, 0)+
IF('U3'!$A$4="1ª", 'U3'!X31*'U3'!X$4, 0)+
IF('U4'!$A$4="1ª", 'U4'!X31*'U4'!X$4, 0)+
IF('U5'!$A$4="1ª", 'U5'!X31*'U5'!X$4, 0)+
IF('U6'!$A$4="1ª", 'U6'!X31*'U6'!X$4, 0)+
IF('U7'!$A$4="1ª", 'U7'!X31*'U7'!X$4, 0)+
IF('U8'!$A$4="1ª", 'U8'!X31*'U8'!X$4, 0)+
IF('U9'!$A$4="1ª", 'U9'!X31*'U9'!X$4, 0)+
IF('U10'!$A$4="1ª", 'U10'!X31*'U10'!X$4, 0)+
IF('U11'!$A$4="1ª", 'U11'!X31*'U11'!X$4, 0)+
IF('U12'!$A$4="1ª", 'U12'!X31*'U12'!X$4, 0)+
IF('U13'!$A$4="1ª", 'U13'!X31*'U13'!X$4, 0)+
IF('U14'!$A$4="1ª", 'U14'!X31*'U14'!X$4, 0)+
IF('U15'!$A$4="1ª", 'U15'!X31*'U15'!X$4, 0)
)
      /$CB$12
   )
   /AX$13,
"")</f>
        <v/>
      </c>
      <c r="AY45" s="122"/>
      <c r="AZ45" s="105" t="str">
        <f>IF(AZ$13&gt;0,
(
(
IF('U1'!$A$4="1ª", 'U1'!Y31*'U1'!Y$4, 0)+
IF('U2'!$A$4="1ª", 'U2'!Y31*'U2'!Y$4, 0)+
IF('U3'!$A$4="1ª", 'U3'!Y31*'U3'!Y$4, 0)+
IF('U4'!$A$4="1ª", 'U4'!Y31*'U4'!Y$4, 0)+
IF('U5'!$A$4="1ª", 'U5'!Y31*'U5'!Y$4, 0)+
IF('U6'!$A$4="1ª", 'U6'!Y31*'U6'!Y$4, 0)+
IF('U7'!$A$4="1ª", 'U7'!Y31*'U7'!Y$4, 0)+
IF('U8'!$A$4="1ª", 'U8'!Y31*'U8'!Y$4, 0)+
IF('U9'!$A$4="1ª", 'U9'!Y31*'U9'!Y$4, 0)+
IF('U10'!$A$4="1ª", 'U10'!Y31*'U10'!Y$4, 0)+
IF('U11'!$A$4="1ª", 'U11'!Y31*'U11'!Y$4, 0)+
IF('U12'!$A$4="1ª", 'U12'!Y31*'U12'!Y$4, 0)+
IF('U13'!$A$4="1ª", 'U13'!Y31*'U13'!Y$4, 0)+
IF('U14'!$A$4="1ª", 'U14'!Y31*'U14'!Y$4, 0)+
IF('U15'!$A$4="1ª", 'U15'!Y31*'U15'!Y$4, 0)
)
      /$CB$12
   )
   /AZ$13,
"")</f>
        <v/>
      </c>
      <c r="BA45" s="122"/>
      <c r="BB45" s="121">
        <f t="shared" ca="1" si="27"/>
        <v>0</v>
      </c>
      <c r="BC45" s="105" t="str">
        <f>IF(BC$13&gt;0,
(
(
IF('U1'!$A$4="1ª", 'U1'!Z31*'U1'!Z$4, 0)+
IF('U2'!$A$4="1ª", 'U2'!Z31*'U2'!Z$4, 0)+
IF('U3'!$A$4="1ª", 'U3'!Z31*'U3'!Z$4, 0)+
IF('U4'!$A$4="1ª", 'U4'!Z31*'U4'!Z$4, 0)+
IF('U5'!$A$4="1ª", 'U5'!Z31*'U5'!Z$4, 0)+
IF('U6'!$A$4="1ª", 'U6'!Z31*'U6'!Z$4, 0)+
IF('U7'!$A$4="1ª", 'U7'!Z31*'U7'!Z$4, 0)+
IF('U8'!$A$4="1ª", 'U8'!Z31*'U8'!Z$4, 0)+
IF('U9'!$A$4="1ª", 'U9'!Z31*'U9'!Z$4, 0)+
IF('U10'!$A$4="1ª", 'U10'!Z31*'U10'!Z$4, 0)+
IF('U11'!$A$4="1ª", 'U11'!Z31*'U11'!Z$4, 0)+
IF('U12'!$A$4="1ª", 'U12'!Z31*'U12'!Z$4, 0)+
IF('U13'!$A$4="1ª", 'U13'!Z31*'U13'!Z$4, 0)+
IF('U14'!$A$4="1ª", 'U14'!Z31*'U14'!Z$4, 0)+
IF('U15'!$A$4="1ª", 'U15'!Z31*'U15'!Z$4, 0)
)
      /$CB$12
   )
   /BC$13,
"")</f>
        <v/>
      </c>
      <c r="BD45" s="122"/>
      <c r="BE45" s="105" t="str">
        <f>IF(BE$13&gt;0,
(
(
IF('U1'!$A$4="1ª", 'U1'!AA31*'U1'!AA$4, 0)+
IF('U2'!$A$4="1ª", 'U2'!AA31*'U2'!AA$4, 0)+
IF('U3'!$A$4="1ª", 'U3'!AA31*'U3'!AA$4, 0)+
IF('U4'!$A$4="1ª", 'U4'!AA31*'U4'!AA$4, 0)+
IF('U5'!$A$4="1ª", 'U5'!AA31*'U5'!AA$4, 0)+
IF('U6'!$A$4="1ª", 'U6'!AA31*'U6'!AA$4, 0)+
IF('U7'!$A$4="1ª", 'U7'!AA31*'U7'!AA$4, 0)+
IF('U8'!$A$4="1ª", 'U8'!AA31*'U8'!AA$4, 0)+
IF('U9'!$A$4="1ª", 'U9'!AA31*'U9'!AA$4, 0)+
IF('U10'!$A$4="1ª", 'U10'!AA31*'U10'!AA$4, 0)+
IF('U11'!$A$4="1ª", 'U11'!AA31*'U11'!AA$4, 0)+
IF('U12'!$A$4="1ª", 'U12'!AA31*'U12'!AA$4, 0)+
IF('U13'!$A$4="1ª", 'U13'!AA31*'U13'!AA$4, 0)+
IF('U14'!$A$4="1ª", 'U14'!AA31*'U14'!AA$4, 0)+
IF('U15'!$A$4="1ª", 'U15'!AA31*'U15'!AA$4, 0)
)
      /$CB$12
   )
   /BE$13,
"")</f>
        <v/>
      </c>
      <c r="BF45" s="122"/>
      <c r="BG45" s="105" t="str">
        <f>IF(BG$13&gt;0,
(
(
IF('U1'!$A$4="1ª", 'U1'!AB31*'U1'!AB$4, 0)+
IF('U2'!$A$4="1ª", 'U2'!AB31*'U2'!AB$4, 0)+
IF('U3'!$A$4="1ª", 'U3'!AB31*'U3'!AB$4, 0)+
IF('U4'!$A$4="1ª", 'U4'!AB31*'U4'!AB$4, 0)+
IF('U5'!$A$4="1ª", 'U5'!AB31*'U5'!AB$4, 0)+
IF('U6'!$A$4="1ª", 'U6'!AB31*'U6'!AB$4, 0)+
IF('U7'!$A$4="1ª", 'U7'!AB31*'U7'!AB$4, 0)+
IF('U8'!$A$4="1ª", 'U8'!AB31*'U8'!AB$4, 0)+
IF('U9'!$A$4="1ª", 'U9'!AB31*'U9'!AB$4, 0)+
IF('U10'!$A$4="1ª", 'U10'!AB31*'U10'!AB$4, 0)+
IF('U11'!$A$4="1ª", 'U11'!AB31*'U11'!AB$4, 0)+
IF('U12'!$A$4="1ª", 'U12'!AB31*'U12'!AB$4, 0)+
IF('U13'!$A$4="1ª", 'U13'!AB31*'U13'!AB$4, 0)+
IF('U14'!$A$4="1ª", 'U14'!AB31*'U14'!AB$4, 0)+
IF('U15'!$A$4="1ª", 'U15'!AB31*'U15'!AB$4, 0)
)
      /$CB$12
   )
   /BG$13,
"")</f>
        <v/>
      </c>
      <c r="BH45" s="122"/>
      <c r="BI45" s="105">
        <f ca="1">IF(BI$13&gt;0,
(
(
IF('U1'!$A$4="1ª", 'U1'!AC31*'U1'!AC$4, 0)+
IF('U2'!$A$4="1ª", 'U2'!AC31*'U2'!AC$4, 0)+
IF('U3'!$A$4="1ª", 'U3'!AC31*'U3'!AC$4, 0)+
IF('U4'!$A$4="1ª", 'U4'!AC31*'U4'!AC$4, 0)+
IF('U5'!$A$4="1ª", 'U5'!AC31*'U5'!AC$4, 0)+
IF('U6'!$A$4="1ª", 'U6'!AC31*'U6'!AC$4, 0)+
IF('U7'!$A$4="1ª", 'U7'!AC31*'U7'!AC$4, 0)+
IF('U8'!$A$4="1ª", 'U8'!AC31*'U8'!AC$4, 0)+
IF('U9'!$A$4="1ª", 'U9'!AC31*'U9'!AC$4, 0)+
IF('U10'!$A$4="1ª", 'U10'!AC31*'U10'!AC$4, 0)+
IF('U11'!$A$4="1ª", 'U11'!AC31*'U11'!AC$4, 0)+
IF('U12'!$A$4="1ª", 'U12'!AC31*'U12'!AC$4, 0)+
IF('U13'!$A$4="1ª", 'U13'!AC31*'U13'!AC$4, 0)+
IF('U14'!$A$4="1ª", 'U14'!AC31*'U14'!AC$4, 0)+
IF('U15'!$A$4="1ª", 'U15'!AC31*'U15'!AC$4, 0)
)
      /$CB$12
   )
   /BI$13,
"")</f>
        <v>0</v>
      </c>
      <c r="BJ45" s="122"/>
      <c r="BK45" s="105" t="str">
        <f>IF(BK$13&gt;0,
(
(
IF('U1'!$A$4="1ª", 'U1'!AD31*'U1'!AD$4, 0)+
IF('U2'!$A$4="1ª", 'U2'!AD31*'U2'!AD$4, 0)+
IF('U3'!$A$4="1ª", 'U3'!AD31*'U3'!AD$4, 0)+
IF('U4'!$A$4="1ª", 'U4'!AD31*'U4'!AD$4, 0)+
IF('U5'!$A$4="1ª", 'U5'!AD31*'U5'!AD$4, 0)+
IF('U6'!$A$4="1ª", 'U6'!AD31*'U6'!AD$4, 0)+
IF('U7'!$A$4="1ª", 'U7'!AD31*'U7'!AD$4, 0)+
IF('U8'!$A$4="1ª", 'U8'!AD31*'U8'!AD$4, 0)+
IF('U9'!$A$4="1ª", 'U9'!AD31*'U9'!AD$4, 0)+
IF('U10'!$A$4="1ª", 'U10'!AD31*'U10'!AD$4, 0)+
IF('U11'!$A$4="1ª", 'U11'!AD31*'U11'!AD$4, 0)+
IF('U12'!$A$4="1ª", 'U12'!AD31*'U12'!AD$4, 0)+
IF('U13'!$A$4="1ª", 'U13'!AD31*'U13'!AD$4, 0)+
IF('U14'!$A$4="1ª", 'U14'!AD31*'U14'!AD$4, 0)+
IF('U15'!$A$4="1ª", 'U15'!AD31*'U15'!AD$4, 0)
)
      /$CB$12
   )
   /BK$13,
"")</f>
        <v/>
      </c>
      <c r="BL45" s="122"/>
      <c r="BM45" s="105" t="str">
        <f>IF(BM$13&gt;0,
(
(
IF('U1'!$A$4="1ª", 'U1'!AE31*'U1'!AE$4, 0)+
IF('U2'!$A$4="1ª", 'U2'!AE31*'U2'!AE$4, 0)+
IF('U3'!$A$4="1ª", 'U3'!AE31*'U3'!AE$4, 0)+
IF('U4'!$A$4="1ª", 'U4'!AE31*'U4'!AE$4, 0)+
IF('U5'!$A$4="1ª", 'U5'!AE31*'U5'!AE$4, 0)+
IF('U6'!$A$4="1ª", 'U6'!AE31*'U6'!AE$4, 0)+
IF('U7'!$A$4="1ª", 'U7'!AE31*'U7'!AE$4, 0)+
IF('U8'!$A$4="1ª", 'U8'!AE31*'U8'!AE$4, 0)+
IF('U9'!$A$4="1ª", 'U9'!AE31*'U9'!AE$4, 0)+
IF('U10'!$A$4="1ª", 'U10'!AE31*'U10'!AE$4, 0)+
IF('U11'!$A$4="1ª", 'U11'!AE31*'U11'!AE$4, 0)+
IF('U12'!$A$4="1ª", 'U12'!AE31*'U12'!AE$4, 0)+
IF('U13'!$A$4="1ª", 'U13'!AE31*'U13'!AE$4, 0)+
IF('U14'!$A$4="1ª", 'U14'!AE31*'U14'!AE$4, 0)+
IF('U15'!$A$4="1ª", 'U15'!AE31*'U15'!AE$4, 0)
)
      /$CB$12
   )
   /BM$13,
"")</f>
        <v/>
      </c>
      <c r="BN45" s="122"/>
      <c r="BO45" s="121" t="str">
        <f t="shared" si="28"/>
        <v/>
      </c>
      <c r="BP45" s="105" t="str">
        <f>IF(BP$13&gt;0,
(
(
IF('U1'!$A$4="1ª", 'U1'!AF31*'U1'!AF$4, 0)+
IF('U2'!$A$4="1ª", 'U2'!AF31*'U2'!AF$4, 0)+
IF('U3'!$A$4="1ª", 'U3'!AF31*'U3'!AF$4, 0)+
IF('U4'!$A$4="1ª", 'U4'!AF31*'U4'!AF$4, 0)+
IF('U5'!$A$4="1ª", 'U5'!AF31*'U5'!AF$4, 0)+
IF('U6'!$A$4="1ª", 'U6'!AF31*'U6'!AF$4, 0)+
IF('U7'!$A$4="1ª", 'U7'!AF31*'U7'!AF$4, 0)+
IF('U8'!$A$4="1ª", 'U8'!AF31*'U8'!AF$4, 0)+
IF('U9'!$A$4="1ª", 'U9'!AF31*'U9'!AF$4, 0)+
IF('U10'!$A$4="1ª", 'U10'!AF31*'U10'!AF$4, 0)+
IF('U11'!$A$4="1ª", 'U11'!AF31*'U11'!AF$4, 0)+
IF('U12'!$A$4="1ª", 'U12'!AF31*'U12'!AF$4, 0)+
IF('U13'!$A$4="1ª", 'U13'!AF31*'U13'!AF$4, 0)+
IF('U14'!$A$4="1ª", 'U14'!AF31*'U14'!AF$4, 0)+
IF('U15'!$A$4="1ª", 'U15'!AF31*'U15'!AF$4, 0)
)
      /$CB$12
   )
   /BP$13,
"")</f>
        <v/>
      </c>
      <c r="BQ45" s="122"/>
      <c r="BR45" s="105" t="str">
        <f>IF(BR$13&gt;0,
(
(
IF('U1'!$A$4="1ª", 'U1'!AG31*'U1'!AG$4, 0)+
IF('U2'!$A$4="1ª", 'U2'!AG31*'U2'!AG$4, 0)+
IF('U3'!$A$4="1ª", 'U3'!AG31*'U3'!AG$4, 0)+
IF('U4'!$A$4="1ª", 'U4'!AG31*'U4'!AG$4, 0)+
IF('U5'!$A$4="1ª", 'U5'!AG31*'U5'!AG$4, 0)+
IF('U6'!$A$4="1ª", 'U6'!AG31*'U6'!AG$4, 0)+
IF('U7'!$A$4="1ª", 'U7'!AG31*'U7'!AG$4, 0)+
IF('U8'!$A$4="1ª", 'U8'!AG31*'U8'!AG$4, 0)+
IF('U9'!$A$4="1ª", 'U9'!AG31*'U9'!AG$4, 0)+
IF('U10'!$A$4="1ª", 'U10'!AG31*'U10'!AG$4, 0)+
IF('U11'!$A$4="1ª", 'U11'!AG31*'U11'!AG$4, 0)+
IF('U12'!$A$4="1ª", 'U12'!AG31*'U12'!AG$4, 0)+
IF('U13'!$A$4="1ª", 'U13'!AG31*'U13'!AG$4, 0)+
IF('U14'!$A$4="1ª", 'U14'!AG31*'U14'!AG$4, 0)+
IF('U15'!$A$4="1ª", 'U15'!AG31*'U15'!AG$4, 0)
)
      /$CB$12
   )
   /BR$13,
"")</f>
        <v/>
      </c>
      <c r="BS45" s="122"/>
      <c r="BT45" s="105" t="str">
        <f>IF(BT$13&gt;0,
(
(
IF('U1'!$A$4="1ª", 'U1'!AH31*'U1'!AH$4, 0)+
IF('U2'!$A$4="1ª", 'U2'!AH31*'U2'!AH$4, 0)+
IF('U3'!$A$4="1ª", 'U3'!AH31*'U3'!AH$4, 0)+
IF('U4'!$A$4="1ª", 'U4'!AH31*'U4'!AH$4, 0)+
IF('U5'!$A$4="1ª", 'U5'!AH31*'U5'!AH$4, 0)+
IF('U6'!$A$4="1ª", 'U6'!AH31*'U6'!AH$4, 0)+
IF('U7'!$A$4="1ª", 'U7'!AH31*'U7'!AH$4, 0)+
IF('U8'!$A$4="1ª", 'U8'!AH31*'U8'!AH$4, 0)+
IF('U9'!$A$4="1ª", 'U9'!AH31*'U9'!AH$4, 0)+
IF('U10'!$A$4="1ª", 'U10'!AH31*'U10'!AH$4, 0)+
IF('U11'!$A$4="1ª", 'U11'!AH31*'U11'!AH$4, 0)+
IF('U12'!$A$4="1ª", 'U12'!AH31*'U12'!AH$4, 0)+
IF('U13'!$A$4="1ª", 'U13'!AH31*'U13'!AH$4, 0)+
IF('U14'!$A$4="1ª", 'U14'!AH31*'U14'!AH$4, 0)+
IF('U15'!$A$4="1ª", 'U15'!AH31*'U15'!AH$4, 0)
)
      /$CB$12
   )
   /BT$13,
"")</f>
        <v/>
      </c>
      <c r="BU45" s="122"/>
      <c r="BV45" s="105" t="str">
        <f>IF(BT$13&gt;0,
(
(
IF('U1'!$A$4="1ª", 'U1'!AH31*'U1'!AH$4, 0)+
IF('U2'!$A$4="1ª", 'U2'!AH31*'U2'!AH$4, 0)+
IF('U3'!$A$4="1ª", 'U3'!AH31*'U3'!AH$4, 0)+
IF('U4'!$A$4="1ª", 'U4'!AH31*'U4'!AH$4, 0)+
IF('U5'!$A$4="1ª", 'U5'!AH31*'U5'!AH$4, 0)+
IF('U6'!$A$4="1ª", 'U6'!AH31*'U6'!AH$4, 0)+
IF('U7'!$A$4="1ª", 'U7'!AH31*'U7'!AH$4, 0)+
IF('U8'!$A$4="1ª", 'U8'!AH31*'U8'!AH$4, 0)+
IF('U9'!$A$4="1ª", 'U9'!AH31*'U9'!AH$4, 0)+
IF('U10'!$A$4="1ª", 'U10'!AH31*'U10'!AH$4, 0)+
IF('U11'!$A$4="1ª", 'U11'!AH31*'U11'!AH$4, 0)+
IF('U12'!$A$4="1ª", 'U12'!AH31*'U12'!AH$4, 0)+
IF('U13'!$A$4="1ª", 'U13'!AH31*'U13'!AH$4, 0)+
IF('U14'!$A$4="1ª", 'U14'!AH31*'U14'!AH$4, 0)+
IF('U15'!$A$4="1ª", 'U15'!AH31*'U15'!AH$4, 0)
)
      /$CB$12
   )
   /BT$13,
"")</f>
        <v/>
      </c>
      <c r="BW45" s="122"/>
      <c r="BX45" s="105" t="str">
        <f>IF(BV$13&gt;0,
(
(
IF('U1'!$A$4="1ª", 'U1'!AI31*'U1'!AI$4, 0)+
IF('U2'!$A$4="1ª", 'U2'!AI31*'U2'!AI$4, 0)+
IF('U3'!$A$4="1ª", 'U3'!AI31*'U3'!AI$4, 0)+
IF('U4'!$A$4="1ª", 'U4'!AI31*'U4'!AI$4, 0)+
IF('U5'!$A$4="1ª", 'U5'!AI31*'U5'!AI$4, 0)+
IF('U6'!$A$4="1ª", 'U6'!AI31*'U6'!AI$4, 0)+
IF('U7'!$A$4="1ª", 'U7'!AI31*'U7'!AI$4, 0)+
IF('U8'!$A$4="1ª", 'U8'!AI31*'U8'!AI$4, 0)+
IF('U9'!$A$4="1ª", 'U9'!AI31*'U9'!AI$4, 0)+
IF('U10'!$A$4="1ª", 'U10'!AI31*'U10'!AI$4, 0)+
IF('U11'!$A$4="1ª", 'U11'!AI31*'U11'!AI$4, 0)+
IF('U12'!$A$4="1ª", 'U12'!AI31*'U12'!AI$4, 0)+
IF('U13'!$A$4="1ª", 'U13'!AI31*'U13'!AI$4, 0)+
IF('U14'!$A$4="1ª", 'U14'!AI31*'U14'!AI$4, 0)+
IF('U15'!$A$4="1ª", 'U15'!AI31*'U15'!AI$4, 0)
)
      /$CB$12
   )
   /BV$13,
"")</f>
        <v/>
      </c>
      <c r="BY45" s="122"/>
      <c r="BZ45" s="105" t="str">
        <f>IF(BZ$13&gt;0,
(
(
IF('U1'!$A$4="1ª", 'U1'!AK31*'U1'!AK$4, 0)+
IF('U2'!$A$4="1ª", 'U2'!AK31*'U2'!AK$4, 0)+
IF('U3'!$A$4="1ª", 'U3'!AK31*'U3'!AK$4, 0)+
IF('U4'!$A$4="1ª", 'U4'!AK31*'U4'!AK$4, 0)+
IF('U5'!$A$4="1ª", 'U5'!AK31*'U5'!AK$4, 0)+
IF('U6'!$A$4="1ª", 'U6'!AK31*'U6'!AK$4, 0)+
IF('U7'!$A$4="1ª", 'U7'!AK31*'U7'!AK$4, 0)+
IF('U8'!$A$4="1ª", 'U8'!AK31*'U8'!AK$4, 0)+
IF('U9'!$A$4="1ª", 'U9'!AK31*'U9'!AK$4, 0)+
IF('U10'!$A$4="1ª", 'U10'!AK31*'U10'!AK$4, 0)+
IF('U11'!$A$4="1ª", 'U11'!AK31*'U11'!AK$4, 0)+
IF('U12'!$A$4="1ª", 'U12'!AK31*'U12'!AK$4, 0)+
IF('U13'!$A$4="1ª", 'U13'!AK31*'U13'!AK$4, 0)+
IF('U14'!$A$4="1ª", 'U14'!AK31*'U14'!AK$4, 0)+
IF('U15'!$A$4="1ª", 'U15'!AK31*'U15'!AK$4, 0)
)
      /$CB$12
   )
   /BZ$13,
"")</f>
        <v/>
      </c>
      <c r="CA45" s="122"/>
      <c r="CB45" s="136">
        <f t="shared" ca="1" si="22"/>
        <v>0</v>
      </c>
      <c r="CC45">
        <f t="shared" ca="1" si="29"/>
        <v>0</v>
      </c>
    </row>
    <row r="46" spans="1:81" ht="18" x14ac:dyDescent="0.25">
      <c r="A46" s="65">
        <v>0</v>
      </c>
      <c r="B46" s="121">
        <f t="shared" ca="1" si="23"/>
        <v>0</v>
      </c>
      <c r="C46" s="105">
        <f ca="1">IF(C$13&gt;0,
   (
      (
         IF('U1'!$A$4="1ª", 'U1'!B32*'U1'!B$4, 0) +
         IF('U2'!$A$4="1ª", 'U2'!B32*'U2'!B$4, 0) +
         IF('U3'!$A$4="1ª", 'U3'!B32*'U3'!B$4, 0) +
         IF('U4'!$A$4="1ª", 'U4'!B32*'U4'!B$4, 0) +
         IF('U5'!$A$4="1ª", 'U5'!B32*'U5'!B$4, 0) +
         IF('U6'!$A$4="1ª", 'U6'!B32*'U6'!B$4, 0) +
         IF('U7'!$A$4="1ª", 'U7'!B32*'U7'!B$4, 0) +
         IF('U8'!$A$4="1ª", 'U8'!B32*'U8'!B$4, 0) +
         IF('U9'!$A$4="1ª", 'U9'!B32*'U9'!B$4, 0) +
         IF('U10'!$A$4="1ª", 'U10'!B32*'U10'!B$4, 0) +
         IF('U11'!$A$4="1ª", 'U11'!B32*'U11'!B$4, 0) +
         IF('U12'!$A$4="1ª", 'U12'!B32*'U12'!B$4, 0) +
         IF('U13'!$A$4="1ª", 'U13'!B32*'U13'!B$4, 0) +
         IF('U14'!$A$4="1ª", 'U14'!B32*'U14'!B$4, 0) +
         IF('U15'!$A$4="1ª", 'U15'!B32*'U15'!B$4, 0)
      )
      /$CB$12
   )
   /C$13,
"")</f>
        <v>0</v>
      </c>
      <c r="D46" s="122"/>
      <c r="E46" s="105">
        <f ca="1">IF(E$13&gt;0,
   (
      (
         IF('U1'!$A$4="1ª", 'U1'!C32*'U1'!C$4, 0) +
         IF('U2'!$A$4="1ª", 'U2'!C32*'U2'!C$4, 0) +
         IF('U3'!$A$4="1ª", 'U3'!C32*'U3'!C$4, 0) +
         IF('U4'!$A$4="1ª", 'U4'!C32*'U4'!C$4, 0) +
         IF('U5'!$A$4="1ª", 'U5'!C32*'U5'!C$4, 0) +
         IF('U6'!$A$4="1ª", 'U6'!C32*'U6'!C$4, 0) +
         IF('U7'!$A$4="1ª", 'U7'!C32*'U7'!C$4, 0) +
         IF('U8'!$A$4="1ª", 'U8'!C32*'U8'!C$4, 0) +
         IF('U9'!$A$4="1ª", 'U9'!C32*'U9'!C$4, 0) +
         IF('U10'!$A$4="1ª", 'U10'!C32*'U10'!C$4, 0) +
         IF('U11'!$A$4="1ª", 'U11'!C32*'U11'!C$4, 0) +
         IF('U12'!$A$4="1ª", 'U12'!C32*'U12'!C$4, 0) +
         IF('U13'!$A$4="1ª", 'U13'!C32*'U13'!C$4, 0) +
         IF('U14'!$A$4="1ª", 'U14'!C32*'U14'!C$4, 0) +
         IF('U15'!$A$4="1ª", 'U15'!C32*'U15'!C$4, 0)
      )
      /$CB$12
   )
   /E$13,
"")</f>
        <v>0</v>
      </c>
      <c r="F46" s="122"/>
      <c r="G46" s="105">
        <f ca="1">IF(G$13&gt;0,
   (
      (
         IF('U1'!$A$4="1ª", 'U1'!D32*'U1'!D$4, 0) +
         IF('U2'!$A$4="1ª", 'U2'!D32*'U2'!D$4, 0) +
         IF('U3'!$A$4="1ª", 'U3'!D32*'U3'!D$4, 0) +
         IF('U4'!$A$4="1ª", 'U4'!D32*'U4'!D$4, 0) +
         IF('U5'!$A$4="1ª", 'U5'!D32*'U5'!D$4, 0) +
         IF('U6'!$A$4="1ª", 'U6'!D32*'U6'!D$4, 0) +
         IF('U7'!$A$4="1ª", 'U7'!D32*'U7'!D$4, 0) +
         IF('U8'!$A$4="1ª", 'U8'!D32*'U8'!D$4, 0) +
         IF('U9'!$A$4="1ª", 'U9'!D32*'U9'!D$4, 0) +
         IF('U10'!$A$4="1ª", 'U10'!D32*'U10'!D$4, 0) +
         IF('U11'!$A$4="1ª", 'U11'!D32*'U11'!D$4, 0) +
         IF('U12'!$A$4="1ª", 'U12'!D32*'U12'!D$4, 0) +
         IF('U13'!$A$4="1ª", 'U13'!D32*'U13'!D$4, 0) +
         IF('U14'!$A$4="1ª", 'U14'!D32*'U14'!D$4, 0) +
         IF('U15'!$A$4="1ª", 'U15'!D32*'U15'!D$4, 0)
      )
      /$CB$12
   )
   /G$13,
"")</f>
        <v>0</v>
      </c>
      <c r="H46" s="122"/>
      <c r="I46" s="105">
        <f ca="1">IF(I$13&gt;0,
   (
      (
         IF('U1'!$A$4="1ª", 'U1'!E32*'U1'!E$4, 0) +
         IF('U2'!$A$4="1ª", 'U2'!E32*'U2'!E$4, 0) +
         IF('U3'!$A$4="1ª", 'U3'!E32*'U3'!E$4, 0) +
         IF('U4'!$A$4="1ª", 'U4'!E32*'U4'!E$4, 0) +
         IF('U5'!$A$4="1ª", 'U5'!E32*'U5'!E$4, 0) +
         IF('U6'!$A$4="1ª", 'U6'!E32*'U6'!E$4, 0) +
         IF('U7'!$A$4="1ª", 'U7'!E32*'U7'!E$4, 0) +
         IF('U8'!$A$4="1ª", 'U8'!E32*'U8'!E$4, 0) +
         IF('U9'!$A$4="1ª", 'U9'!E32*'U9'!E$4, 0) +
         IF('U10'!$A$4="1ª", 'U10'!E32*'U10'!E$4, 0) +
         IF('U11'!$A$4="1ª", 'U11'!E32*'U11'!E$4, 0) +
         IF('U12'!$A$4="1ª", 'U12'!E32*'U12'!E$4, 0) +
         IF('U13'!$A$4="1ª", 'U13'!E32*'U13'!E$4, 0) +
         IF('U14'!$A$4="1ª", 'U14'!E32*'U14'!E$4, 0) +
         IF('U15'!$A$4="1ª", 'U15'!E32*'U15'!E$4, 0)
      )
      /$CB$12
   )
   /I$13,
"")</f>
        <v>0</v>
      </c>
      <c r="J46" s="122"/>
      <c r="K46" s="105">
        <f ca="1">IF(K$13&gt;0,
   (
      (
         IF('U1'!$A$4="1ª", 'U1'!F32*'U1'!F$4, 0) +
         IF('U2'!$A$4="1ª", 'U2'!F32*'U2'!F$4, 0) +
         IF('U3'!$A$4="1ª", 'U3'!F32*'U3'!F$4, 0) +
         IF('U4'!$A$4="1ª", 'U4'!F32*'U4'!F$4, 0) +
         IF('U5'!$A$4="1ª", 'U5'!F32*'U5'!F$4, 0) +
         IF('U6'!$A$4="1ª", 'U6'!F32*'U6'!F$4, 0) +
         IF('U7'!$A$4="1ª", 'U7'!F32*'U7'!F$4, 0) +
         IF('U8'!$A$4="1ª", 'U8'!F32*'U8'!F$4, 0) +
         IF('U9'!$A$4="1ª", 'U9'!F32*'U9'!F$4, 0) +
         IF('U10'!$A$4="1ª", 'U10'!F32*'U10'!F$4, 0) +
         IF('U11'!$A$4="1ª", 'U11'!F32*'U11'!F$4, 0) +
         IF('U12'!$A$4="1ª", 'U12'!F32*'U12'!F$4, 0) +
         IF('U13'!$A$4="1ª", 'U13'!F32*'U13'!F$4, 0) +
         IF('U14'!$A$4="1ª", 'U14'!F32*'U14'!F$4, 0) +
         IF('U15'!$A$4="1ª", 'U15'!F32*'U15'!F$4, 0)
      )
      /$CB$12
   )
   /K$13,
"")</f>
        <v>0</v>
      </c>
      <c r="L46" s="122"/>
      <c r="M46" s="105" t="str">
        <f>IF(M$13&gt;0,
   (
      (
         IF('U1'!$A$4="1ª", 'U1'!G32*'U1'!G$4, 0) +
         IF('U2'!$A$4="1ª", 'U2'!G32*'U2'!G$4, 0) +
         IF('U3'!$A$4="1ª", 'U3'!G32*'U3'!G$4, 0) +
         IF('U4'!$A$4="1ª", 'U4'!G32*'U4'!G$4, 0) +
         IF('U5'!$A$4="1ª", 'U5'!G32*'U5'!G$4, 0) +
         IF('U6'!$A$4="1ª", 'U6'!G32*'U6'!G$4, 0) +
         IF('U7'!$A$4="1ª", 'U7'!G32*'U7'!G$4, 0) +
         IF('U8'!$A$4="1ª", 'U8'!G32*'U8'!G$4, 0) +
         IF('U9'!$A$4="1ª", 'U9'!G32*'U9'!G$4, 0) +
         IF('U10'!$A$4="1ª", 'U10'!G32*'U10'!G$4, 0) +
         IF('U11'!$A$4="1ª", 'U11'!G32*'U11'!G$4, 0) +
         IF('U12'!$A$4="1ª", 'U12'!G32*'U12'!G$4, 0) +
         IF('U13'!$A$4="1ª", 'U13'!G32*'U13'!G$4, 0) +
         IF('U14'!$A$4="1ª", 'U14'!G32*'U14'!G$4, 0) +
         IF('U15'!$A$4="1ª", 'U15'!G32*'U15'!G$4, 0)
      )
      /$CB$12
   )
   /M$13,
"")</f>
        <v/>
      </c>
      <c r="N46" s="122"/>
      <c r="O46" s="121">
        <f t="shared" ca="1" si="24"/>
        <v>0</v>
      </c>
      <c r="P46" s="105">
        <f ca="1">IF(P$13&gt;0,
   (
      (
         IF('U1'!$A$4="1ª", 'U1'!H32*'U1'!H$4, 0) +
         IF('U2'!$A$4="1ª", 'U2'!H32*'U2'!H$4, 0) +
         IF('U3'!$A$4="1ª", 'U3'!H32*'U3'!H$4, 0) +
         IF('U4'!$A$4="1ª", 'U4'!H32*'U4'!H$4, 0) +
         IF('U5'!$A$4="1ª", 'U5'!H32*'U5'!H$4, 0) +
         IF('U6'!$A$4="1ª", 'U6'!H32*'U6'!H$4, 0) +
         IF('U7'!$A$4="1ª", 'U7'!H32*'U7'!H$4, 0) +
         IF('U8'!$A$4="1ª", 'U8'!H32*'U8'!H$4, 0) +
         IF('U9'!$A$4="1ª", 'U9'!H32*'U9'!H$4, 0) +
         IF('U10'!$A$4="1ª", 'U10'!H32*'U10'!H$4, 0) +
         IF('U11'!$A$4="1ª", 'U11'!H32*'U11'!H$4, 0) +
         IF('U12'!$A$4="1ª", 'U12'!H32*'U12'!H$4, 0) +
         IF('U13'!$A$4="1ª", 'U13'!H32*'U13'!H$4, 0) +
         IF('U14'!$A$4="1ª", 'U14'!H32*'U14'!H$4, 0) +
         IF('U15'!$A$4="1ª", 'U15'!H32*'U15'!H$4, 0)
      )
      /$CB$12
   )
   /P$13,
"")</f>
        <v>0</v>
      </c>
      <c r="Q46" s="122"/>
      <c r="R46" s="105">
        <f ca="1">IF(R$13&gt;0,
   (
      (
         IF('U1'!$A$4="1ª", 'U1'!I32*'U1'!I$4, 0) +
         IF('U2'!$A$4="1ª", 'U2'!I32*'U2'!I$4, 0) +
         IF('U3'!$A$4="1ª", 'U3'!I32*'U3'!I$4, 0) +
         IF('U4'!$A$4="1ª", 'U4'!I32*'U4'!I$4, 0) +
         IF('U5'!$A$4="1ª", 'U5'!I32*'U5'!I$4, 0) +
         IF('U6'!$A$4="1ª", 'U6'!I32*'U6'!I$4, 0) +
         IF('U7'!$A$4="1ª", 'U7'!I32*'U7'!I$4, 0) +
         IF('U8'!$A$4="1ª", 'U8'!I32*'U8'!I$4, 0) +
         IF('U9'!$A$4="1ª", 'U9'!I32*'U9'!I$4, 0) +
         IF('U10'!$A$4="1ª", 'U10'!I32*'U10'!I$4, 0) +
         IF('U11'!$A$4="1ª", 'U11'!I32*'U11'!I$4, 0) +
         IF('U12'!$A$4="1ª", 'U12'!I32*'U12'!I$4, 0) +
         IF('U13'!$A$4="1ª", 'U13'!I32*'U13'!I$4, 0) +
         IF('U14'!$A$4="1ª", 'U14'!I32*'U14'!I$4, 0) +
         IF('U15'!$A$4="1ª", 'U15'!I32*'U15'!I$4, 0)
      )
      /$CB$12
   )
   /R$13,
"")</f>
        <v>0</v>
      </c>
      <c r="S46" s="122"/>
      <c r="T46" s="105">
        <f ca="1">IF(T$13&gt;0,
(
(
IF('U1'!$A$4="1ª", 'U1'!J32*'U1'!J$4, 0) +
IF('U2'!$A$4="1ª", 'U2'!J32*'U2'!J$4, 0) +
IF('U3'!$A$4="1ª", 'U3'!J32*'U3'!J$4, 0) +
IF('U4'!$A$4="1ª", 'U4'!J32*'U4'!J$4, 0) +
IF('U5'!$A$4="1ª", 'U5'!J32*'U5'!J$4, 0) +
IF('U6'!$A$4="1ª", 'U6'!J32*'U6'!J$4, 0) +
IF('U7'!$A$4="1ª", 'U7'!J32*'U7'!J$4, 0) +
IF('U8'!$A$4="1ª", 'U8'!J32*'U8'!J$4, 0) +
IF('U9'!$A$4="1ª", 'U9'!J32*'U9'!J$4, 0) +
IF('U10'!$A$4="1ª", 'U10'!J32*'U10'!J$4, 0) +
IF('U11'!$A$4="1ª", 'U11'!J32*'U11'!J$4, 0) +
IF('U12'!$A$4="1ª", 'U12'!J32*'U12'!J$4, 0) +
IF('U13'!$A$4="1ª", 'U13'!J32*'U13'!J$4, 0) +
IF('U14'!$A$4="1ª", 'U14'!J32*'U14'!J$4, 0) +
IF('U15'!$A$4="1ª", 'U15'!J32*'U15'!J$4, 0)
)
      /$CB$12
   )
   /T$13,
"")</f>
        <v>0</v>
      </c>
      <c r="U46" s="122"/>
      <c r="V46" s="105">
        <f ca="1">IF(V$13&gt;0,
(
(
IF('U1'!$A$4="1ª", 'U1'!K32*'U1'!K$4, 0) +
IF('U2'!$A$4="1ª", 'U2'!K32*'U2'!K$4, 0) +
IF('U3'!$A$4="1ª", 'U3'!K32*'U3'!K$4, 0) +
IF('U4'!$A$4="1ª", 'U4'!K32*'U4'!K$4, 0) +
IF('U5'!$A$4="1ª", 'U5'!K32*'U5'!K$4, 0) +
IF('U6'!$A$4="1ª", 'U6'!K32*'U6'!K$4, 0) +
IF('U7'!$A$4="1ª", 'U7'!K32*'U7'!K$4, 0) +
IF('U8'!$A$4="1ª", 'U8'!K32*'U8'!K$4, 0) +
IF('U9'!$A$4="1ª", 'U9'!K32*'U9'!K$4, 0) +
IF('U10'!$A$4="1ª", 'U10'!K32*'U10'!K$4, 0) +
IF('U11'!$A$4="1ª", 'U11'!K32*'U11'!K$4, 0) +
IF('U12'!$A$4="1ª", 'U12'!K32*'U12'!K$4, 0) +
IF('U13'!$A$4="1ª", 'U13'!K32*'U13'!K$4, 0) +
IF('U14'!$A$4="1ª", 'U14'!K32*'U14'!K$4, 0) +
IF('U15'!$A$4="1ª", 'U15'!K32*'U15'!K$4, 0)
)
      /$CB$12
   )
   /V$13,
"")</f>
        <v>0</v>
      </c>
      <c r="W46" s="122"/>
      <c r="X46" s="105" t="str">
        <f>IF(X$13&gt;0,
(
(
IF('U1'!$A$4="1ª", 'U1'!L32*'U1'!L$4, 0) +
IF('U2'!$A$4="1ª", 'U2'!L32*'U2'!L$4, 0) +
IF('U3'!$A$4="1ª", 'U3'!L32*'U3'!L$4, 0) +
IF('U4'!$A$4="1ª", 'U4'!L32*'U4'!L$4, 0) +
IF('U5'!$A$4="1ª", 'U5'!L32*'U5'!L$4, 0) +
IF('U6'!$A$4="1ª", 'U6'!L32*'U6'!L$4, 0) +
IF('U7'!$A$4="1ª", 'U7'!L32*'U7'!L$4, 0) +
IF('U8'!$A$4="1ª", 'U8'!L32*'U8'!L$4, 0) +
IF('U9'!$A$4="1ª", 'U9'!L32*'U9'!L$4, 0) +
IF('U10'!$A$4="1ª", 'U10'!L32*'U10'!L$4, 0) +
IF('U11'!$A$4="1ª", 'U11'!L32*'U11'!L$4, 0) +
IF('U12'!$A$4="1ª", 'U12'!L32*'U12'!L$4, 0) +
IF('U13'!$A$4="1ª", 'U13'!L32*'U13'!L$4, 0) +
IF('U14'!$A$4="1ª", 'U14'!L32*'U14'!L$4, 0) +
IF('U15'!$A$4="1ª", 'U15'!L32*'U15'!L$4, 0)
)
      /$CB$12
   )
   /X$13,
"")</f>
        <v/>
      </c>
      <c r="Y46" s="122"/>
      <c r="Z46" s="105" t="str">
        <f>IF(Z$13&gt;0,
(
(
IF('U1'!$A$4="1ª", 'U1'!M32*'U1'!M$4, 0) +
IF('U2'!$A$4="1ª", 'U2'!M32*'U2'!M$4, 0) +
IF('U3'!$A$4="1ª", 'U3'!M32*'U3'!M$4, 0) +
IF('U4'!$A$4="1ª", 'U4'!M32*'U4'!M$4, 0) +
IF('U5'!$A$4="1ª", 'U5'!M32*'U5'!M$4, 0) +
IF('U6'!$A$4="1ª", 'U6'!M32*'U6'!M$4, 0) +
IF('U7'!$A$4="1ª", 'U7'!M32*'U7'!M$4, 0) +
IF('U8'!$A$4="1ª", 'U8'!M32*'U8'!M$4, 0) +
IF('U9'!$A$4="1ª", 'U9'!M32*'U9'!M$4, 0) +
IF('U10'!$A$4="1ª", 'U10'!M32*'U10'!M$4, 0) +
IF('U11'!$A$4="1ª", 'U11'!M32*'U11'!M$4, 0) +
IF('U12'!$A$4="1ª", 'U12'!M32*'U12'!M$4, 0) +
IF('U13'!$A$4="1ª", 'U13'!M32*'U13'!M$4, 0) +
IF('U14'!$A$4="1ª", 'U14'!M32*'U14'!M$4, 0) +
IF('U15'!$A$4="1ª", 'U15'!M32*'U15'!M$4, 0)
)
      /$CB$12
   )
   /Z$13,
"")</f>
        <v/>
      </c>
      <c r="AA46" s="122"/>
      <c r="AB46" s="121">
        <f t="shared" ca="1" si="25"/>
        <v>0</v>
      </c>
      <c r="AC46" s="105" t="str">
        <f>IF(AC$13&gt;0,
(
(
IF('U1'!$A$4="1ª", 'U1'!N32*'U1'!N$4, 0) +
IF('U2'!$A$4="1ª", 'U2'!N32*'U2'!N$4, 0) +
IF('U3'!$A$4="1ª", 'U3'!N32*'U3'!N$4, 0) +
IF('U4'!$A$4="1ª", 'U4'!N32*'U4'!N$4, 0) +
IF('U5'!$A$4="1ª", 'U5'!N32*'U5'!N$4, 0) +
IF('U6'!$A$4="1ª", 'U6'!N32*'U6'!N$4, 0) +
IF('U7'!$A$4="1ª", 'U7'!N32*'U7'!N$4, 0) +
IF('U8'!$A$4="1ª", 'U8'!N32*'U8'!N$4, 0) +
IF('U9'!$A$4="1ª", 'U9'!N32*'U9'!N$4, 0) +
IF('U10'!$A$4="1ª", 'U10'!N32*'U10'!N$4, 0) +
IF('U11'!$A$4="1ª", 'U11'!N32*'U11'!N$4, 0) +
IF('U12'!$A$4="1ª", 'U12'!N32*'U12'!N$4, 0) +
IF('U13'!$A$4="1ª", 'U13'!N32*'U13'!N$4, 0) +
IF('U14'!$A$4="1ª", 'U14'!N32*'U14'!N$4, 0) +
IF('U15'!$A$4="1ª", 'U15'!N32*'U15'!N$4, 0)
)
      /$CB$12
   )
   /AC$13,
"")</f>
        <v/>
      </c>
      <c r="AD46" s="122"/>
      <c r="AE46" s="105" t="str">
        <f>IF(AE$13&gt;0,
(
(
IF('U1'!$A$4="1ª", 'U1'!O32*'U1'!O$4, 0)+
IF('U2'!$A$4="1ª", 'U2'!O32*'U2'!O$4, 0)+
IF('U3'!$A$4="1ª", 'U3'!O32*'U3'!O$4, 0)+
IF('U4'!$A$4="1ª", 'U4'!O32*'U4'!O$4, 0)+
IF('U5'!$A$4="1ª", 'U5'!O32*'U5'!O$4, 0)+
IF('U6'!$A$4="1ª", 'U6'!O32*'U6'!O$4, 0)+
IF('U7'!$A$4="1ª", 'U7'!O32*'U7'!O$4, 0)+
IF('U8'!$A$4="1ª", 'U8'!O32*'U8'!O$4, 0)+
IF('U9'!$A$4="1ª", 'U9'!O32*'U9'!O$4, 0)+
IF('U10'!$A$4="1ª", 'U10'!O32*'U10'!O$4, 0)+
IF('U11'!$A$4="1ª", 'U11'!O32*'U11'!O$4, 0)+
IF('U12'!$A$4="1ª", 'U12'!O32*'U12'!O$4, 0)+
IF('U13'!$A$4="1ª", 'U13'!O32*'U13'!O$4, 0)+
IF('U14'!$A$4="1ª", 'U14'!O32*'U14'!O$4, 0)+
IF('U15'!$A$4="1ª", 'U15'!O32*'U15'!O$4, 0)
)
      /$CB$12
   )
   /AE$13,
"")</f>
        <v/>
      </c>
      <c r="AF46" s="122"/>
      <c r="AG46" s="105" t="str">
        <f>IF(AG$13&gt;0,
(
(
IF('U1'!$A$4="1ª", 'U1'!P32*'U1'!P$4, 0)+
IF('U2'!$A$4="1ª", 'U2'!P32*'U2'!P$4, 0)+
IF('U3'!$A$4="1ª", 'U3'!P32*'U3'!P$4, 0)+
IF('U4'!$A$4="1ª", 'U4'!P32*'U4'!P$4, 0)+
IF('U5'!$A$4="1ª", 'U5'!P32*'U5'!P$4, 0)+
IF('U6'!$A$4="1ª", 'U6'!P32*'U6'!P$4, 0)+
IF('U7'!$A$4="1ª", 'U7'!P32*'U7'!P$4, 0)+
IF('U8'!$A$4="1ª", 'U8'!P32*'U8'!P$4, 0)+
IF('U9'!$A$4="1ª", 'U9'!P32*'U9'!P$4, 0)+
IF('U10'!$A$4="1ª", 'U10'!P32*'U10'!P$4, 0)+
IF('U11'!$A$4="1ª", 'U11'!P32*'U11'!P$4, 0)+
IF('U12'!$A$4="1ª", 'U12'!P32*'U12'!P$4, 0)+
IF('U13'!$A$4="1ª", 'U13'!P32*'U13'!P$4, 0)+
IF('U14'!$A$4="1ª", 'U14'!P32*'U14'!P$4, 0)+
IF('U15'!$A$4="1ª", 'U15'!P32*'U15'!P$4, 0)
)
      /$CB$12
   )
   /AG$13,
"")</f>
        <v/>
      </c>
      <c r="AH46" s="122"/>
      <c r="AI46" s="105">
        <f ca="1">IF(AI$13&gt;0,
(
(
IF('U1'!$A$4="1ª", 'U1'!Q32*'U1'!Q$4, 0)+
IF('U2'!$A$4="1ª", 'U2'!Q32*'U2'!Q$4, 0)+
IF('U3'!$A$4="1ª", 'U3'!Q32*'U3'!Q$4, 0)+
IF('U4'!$A$4="1ª", 'U4'!Q32*'U4'!Q$4, 0)+
IF('U5'!$A$4="1ª", 'U5'!Q32*'U5'!Q$4, 0)+
IF('U6'!$A$4="1ª", 'U6'!Q32*'U6'!Q$4, 0)+
IF('U7'!$A$4="1ª", 'U7'!Q32*'U7'!Q$4, 0)+
IF('U8'!$A$4="1ª", 'U8'!Q32*'U8'!Q$4, 0)+
IF('U9'!$A$4="1ª", 'U9'!Q32*'U9'!Q$4, 0)+
IF('U10'!$A$4="1ª", 'U10'!Q32*'U10'!Q$4, 0)+
IF('U11'!$A$4="1ª", 'U11'!Q32*'U11'!Q$4, 0)+
IF('U12'!$A$4="1ª", 'U12'!Q32*'U12'!Q$4, 0)+
IF('U13'!$A$4="1ª", 'U13'!Q32*'U13'!Q$4, 0)+
IF('U14'!$A$4="1ª", 'U14'!Q32*'U14'!Q$4, 0)+
IF('U15'!$A$4="1ª", 'U15'!Q32*'U15'!Q$4, 0)
)
      /$CB$12
   )
   /AI$13,
"")</f>
        <v>0</v>
      </c>
      <c r="AJ46" s="122"/>
      <c r="AK46" s="105">
        <f ca="1">IF(AK$13&gt;0,
(
(
IF('U1'!$A$4="1ª", 'U1'!R32*'U1'!R$4, 0)+
IF('U2'!$A$4="1ª", 'U2'!R32*'U2'!R$4, 0)+
IF('U3'!$A$4="1ª", 'U3'!R32*'U3'!R$4, 0)+
IF('U4'!$A$4="1ª", 'U4'!R32*'U4'!R$4, 0)+
IF('U5'!$A$4="1ª", 'U5'!R32*'U5'!R$4, 0)+
IF('U6'!$A$4="1ª", 'U6'!R32*'U6'!R$4, 0)+
IF('U7'!$A$4="1ª", 'U7'!R32*'U7'!R$4, 0)+
IF('U8'!$A$4="1ª", 'U8'!R32*'U8'!R$4, 0)+
IF('U9'!$A$4="1ª", 'U9'!R32*'U9'!R$4, 0)+
IF('U10'!$A$4="1ª", 'U10'!R32*'U10'!R$4, 0)+
IF('U11'!$A$4="1ª", 'U11'!R32*'U11'!R$4, 0)+
IF('U12'!$A$4="1ª", 'U12'!R32*'U12'!R$4, 0)+
IF('U13'!$A$4="1ª", 'U13'!R32*'U13'!R$4, 0)+
IF('U14'!$A$4="1ª", 'U14'!R32*'U14'!R$4, 0)+
IF('U15'!$A$4="1ª", 'U15'!R32*'U15'!R$4, 0)
)
      /$CB$12
   )
   /AK$13,
"")</f>
        <v>0</v>
      </c>
      <c r="AL46" s="122"/>
      <c r="AM46" s="105" t="str">
        <f>IF(AM$13&gt;0,
(
(
IF('U1'!$A$4="1ª", 'U1'!S32*'U1'!S$4, 0)+
IF('U2'!$A$4="1ª", 'U2'!S32*'U2'!S$4, 0)+
IF('U3'!$A$4="1ª", 'U3'!S32*'U3'!S$4, 0)+
IF('U4'!$A$4="1ª", 'U4'!S32*'U4'!S$4, 0)+
IF('U5'!$A$4="1ª", 'U5'!S32*'U5'!S$4, 0)+
IF('U6'!$A$4="1ª", 'U6'!S32*'U6'!S$4, 0)+
IF('U7'!$A$4="1ª", 'U7'!S32*'U7'!S$4, 0)+
IF('U8'!$A$4="1ª", 'U8'!S32*'U8'!S$4, 0)+
IF('U9'!$A$4="1ª", 'U9'!S32*'U9'!S$4, 0)+
IF('U10'!$A$4="1ª", 'U10'!S32*'U10'!S$4, 0)+
IF('U11'!$A$4="1ª", 'U11'!S32*'U11'!S$4, 0)+
IF('U12'!$A$4="1ª", 'U12'!S32*'U12'!S$4, 0)+
IF('U13'!$A$4="1ª", 'U13'!S32*'U13'!S$4, 0)+
IF('U14'!$A$4="1ª", 'U14'!S32*'U14'!S$4, 0)+
IF('U15'!$A$4="1ª", 'U15'!S32*'U15'!S$4, 0)
)
      /$CB$12
   )
   /AM$13,
"")</f>
        <v/>
      </c>
      <c r="AN46" s="122"/>
      <c r="AO46" s="121">
        <f t="shared" ca="1" si="26"/>
        <v>0</v>
      </c>
      <c r="AP46" s="105">
        <f ca="1">IF(AP$13&gt;0,
   (
      (
         IF('U1'!$A$4="1ª", 'U1'!T32*'U1'!T$4, 0) +
         IF('U2'!$A$4="1ª", 'U2'!T32*'U2'!T$4, 0) +
         IF('U3'!$A$4="1ª", 'U3'!T32*'U3'!T$4, 0) +
         IF('U4'!$A$4="1ª", 'U4'!T32*'U4'!T$4, 0) +
         IF('U5'!$A$4="1ª", 'U5'!T32*'U5'!T$4, 0) +
         IF('U6'!$A$4="1ª", 'U6'!T32*'U6'!T$4, 0) +
         IF('U7'!$A$4="1ª", 'U7'!T32*'U7'!T$4, 0) +
         IF('U8'!$A$4="1ª", 'U8'!T32*'U8'!T$4, 0) +
         IF('U9'!$A$4="1ª", 'U9'!T32*'U9'!T$4, 0) +
         IF('U10'!$A$4="1ª", 'U10'!T32*'U10'!T$4, 0) +
         IF('U11'!$A$4="1ª", 'U11'!T32*'U11'!T$4, 0) +
         IF('U12'!$A$4="1ª", 'U12'!T32*'U12'!T$4, 0) +
         IF('U13'!$A$4="1ª", 'U13'!T32*'U13'!T$4, 0) +
         IF('U14'!$A$4="1ª", 'U14'!T32*'U14'!T$4, 0) +
         IF('U15'!$A$4="1ª", 'U15'!T32*'U15'!T$4, 0)
      )
      /$CB$12
   ) / AP$13,
"")</f>
        <v>0</v>
      </c>
      <c r="AQ46" s="122"/>
      <c r="AR46" s="105">
        <f ca="1">IF(AR$13&gt;0,
(
(
IF('U1'!$A$4="1ª", 'U1'!U32*'U1'!U$4, 0)+
IF('U2'!$A$4="1ª", 'U2'!U32*'U2'!U$4, 0)+
IF('U3'!$A$4="1ª", 'U3'!U32*'U3'!U$4, 0)+
IF('U4'!$A$4="1ª", 'U4'!U32*'U4'!U$4, 0)+
IF('U5'!$A$4="1ª", 'U5'!U32*'U5'!U$4, 0)+
IF('U6'!$A$4="1ª", 'U6'!U32*'U6'!U$4, 0)+
IF('U7'!$A$4="1ª", 'U7'!U32*'U7'!U$4, 0)+
IF('U8'!$A$4="1ª", 'U8'!U32*'U8'!U$4, 0)+
IF('U9'!$A$4="1ª", 'U9'!U32*'U9'!U$4, 0)+
IF('U10'!$A$4="1ª", 'U10'!U32*'U10'!U$4, 0)+
IF('U11'!$A$4="1ª", 'U11'!U32*'U11'!U$4, 0)+
IF('U12'!$A$4="1ª", 'U12'!U32*'U12'!U$4, 0)+
IF('U13'!$A$4="1ª", 'U13'!U32*'U13'!U$4, 0)+
IF('U14'!$A$4="1ª", 'U14'!U32*'U14'!U$4, 0)+
IF('U15'!$A$4="1ª", 'U15'!U32*'U15'!U$4, 0)
)
      /$CB$12
   )
   /AR$13,
"")</f>
        <v>0</v>
      </c>
      <c r="AS46" s="122"/>
      <c r="AT46" s="105" t="str">
        <f>IF(AT$13&gt;0,
(
(
IF('U1'!$A$4="1ª", 'U1'!V32*'U1'!V$4, 0)+
IF('U2'!$A$4="1ª", 'U2'!V32*'U2'!V$4, 0)+
IF('U3'!$A$4="1ª", 'U3'!V32*'U3'!V$4, 0)+
IF('U4'!$A$4="1ª", 'U4'!V32*'U4'!V$4, 0)+
IF('U5'!$A$4="1ª", 'U5'!V32*'U5'!V$4, 0)+
IF('U6'!$A$4="1ª", 'U6'!V32*'U6'!V$4, 0)+
IF('U7'!$A$4="1ª", 'U7'!V32*'U7'!V$4, 0)+
IF('U8'!$A$4="1ª", 'U8'!V32*'U8'!V$4, 0)+
IF('U9'!$A$4="1ª", 'U9'!V32*'U9'!V$4, 0)+
IF('U10'!$A$4="1ª", 'U10'!V32*'U10'!V$4, 0)+
IF('U11'!$A$4="1ª", 'U11'!V32*'U11'!V$4, 0)+
IF('U12'!$A$4="1ª", 'U12'!V32*'U12'!V$4, 0)+
IF('U13'!$A$4="1ª", 'U13'!V32*'U13'!V$4, 0)+
IF('U14'!$A$4="1ª", 'U14'!V32*'U14'!V$4, 0)+
IF('U15'!$A$4="1ª", 'U15'!V32*'U15'!V$4, 0)
)
      /$CB$12
   )
   /AT$13,
"")</f>
        <v/>
      </c>
      <c r="AU46" s="122"/>
      <c r="AV46" s="105">
        <f ca="1">IF(AV$13&gt;0,
(
(
IF('U1'!$A$4="1ª", 'U1'!W32*'U1'!W$4, 0)+
IF('U2'!$A$4="1ª", 'U2'!W32*'U2'!W$4, 0)+
IF('U3'!$A$4="1ª", 'U3'!W32*'U3'!W$4, 0)+
IF('U4'!$A$4="1ª", 'U4'!W32*'U4'!W$4, 0)+
IF('U5'!$A$4="1ª", 'U5'!W32*'U5'!W$4, 0)+
IF('U6'!$A$4="1ª", 'U6'!W32*'U6'!W$4, 0)+
IF('U7'!$A$4="1ª", 'U7'!W32*'U7'!W$4, 0)+
IF('U8'!$A$4="1ª", 'U8'!W32*'U8'!W$4, 0)+
IF('U9'!$A$4="1ª", 'U9'!W32*'U9'!W$4, 0)+
IF('U10'!$A$4="1ª", 'U10'!W32*'U10'!W$4, 0)+
IF('U11'!$A$4="1ª", 'U11'!W32*'U11'!W$4, 0)+
IF('U12'!$A$4="1ª", 'U12'!W32*'U12'!W$4, 0)+
IF('U13'!$A$4="1ª", 'U13'!W32*'U13'!W$4, 0)+
IF('U14'!$A$4="1ª", 'U14'!W32*'U14'!W$4, 0)+
IF('U15'!$A$4="1ª", 'U15'!W32*'U15'!W$4, 0)
)
      /$CB$12
   )
   /AV$13,
"")</f>
        <v>0</v>
      </c>
      <c r="AW46" s="122"/>
      <c r="AX46" s="105" t="str">
        <f>IF(AX$13&gt;0,
(
(
IF('U1'!$A$4="1ª", 'U1'!X32*'U1'!X$4, 0)+
IF('U2'!$A$4="1ª", 'U2'!X32*'U2'!X$4, 0)+
IF('U3'!$A$4="1ª", 'U3'!X32*'U3'!X$4, 0)+
IF('U4'!$A$4="1ª", 'U4'!X32*'U4'!X$4, 0)+
IF('U5'!$A$4="1ª", 'U5'!X32*'U5'!X$4, 0)+
IF('U6'!$A$4="1ª", 'U6'!X32*'U6'!X$4, 0)+
IF('U7'!$A$4="1ª", 'U7'!X32*'U7'!X$4, 0)+
IF('U8'!$A$4="1ª", 'U8'!X32*'U8'!X$4, 0)+
IF('U9'!$A$4="1ª", 'U9'!X32*'U9'!X$4, 0)+
IF('U10'!$A$4="1ª", 'U10'!X32*'U10'!X$4, 0)+
IF('U11'!$A$4="1ª", 'U11'!X32*'U11'!X$4, 0)+
IF('U12'!$A$4="1ª", 'U12'!X32*'U12'!X$4, 0)+
IF('U13'!$A$4="1ª", 'U13'!X32*'U13'!X$4, 0)+
IF('U14'!$A$4="1ª", 'U14'!X32*'U14'!X$4, 0)+
IF('U15'!$A$4="1ª", 'U15'!X32*'U15'!X$4, 0)
)
      /$CB$12
   )
   /AX$13,
"")</f>
        <v/>
      </c>
      <c r="AY46" s="122"/>
      <c r="AZ46" s="105" t="str">
        <f>IF(AZ$13&gt;0,
(
(
IF('U1'!$A$4="1ª", 'U1'!Y32*'U1'!Y$4, 0)+
IF('U2'!$A$4="1ª", 'U2'!Y32*'U2'!Y$4, 0)+
IF('U3'!$A$4="1ª", 'U3'!Y32*'U3'!Y$4, 0)+
IF('U4'!$A$4="1ª", 'U4'!Y32*'U4'!Y$4, 0)+
IF('U5'!$A$4="1ª", 'U5'!Y32*'U5'!Y$4, 0)+
IF('U6'!$A$4="1ª", 'U6'!Y32*'U6'!Y$4, 0)+
IF('U7'!$A$4="1ª", 'U7'!Y32*'U7'!Y$4, 0)+
IF('U8'!$A$4="1ª", 'U8'!Y32*'U8'!Y$4, 0)+
IF('U9'!$A$4="1ª", 'U9'!Y32*'U9'!Y$4, 0)+
IF('U10'!$A$4="1ª", 'U10'!Y32*'U10'!Y$4, 0)+
IF('U11'!$A$4="1ª", 'U11'!Y32*'U11'!Y$4, 0)+
IF('U12'!$A$4="1ª", 'U12'!Y32*'U12'!Y$4, 0)+
IF('U13'!$A$4="1ª", 'U13'!Y32*'U13'!Y$4, 0)+
IF('U14'!$A$4="1ª", 'U14'!Y32*'U14'!Y$4, 0)+
IF('U15'!$A$4="1ª", 'U15'!Y32*'U15'!Y$4, 0)
)
      /$CB$12
   )
   /AZ$13,
"")</f>
        <v/>
      </c>
      <c r="BA46" s="122"/>
      <c r="BB46" s="121">
        <f t="shared" ca="1" si="27"/>
        <v>0</v>
      </c>
      <c r="BC46" s="105" t="str">
        <f>IF(BC$13&gt;0,
(
(
IF('U1'!$A$4="1ª", 'U1'!Z32*'U1'!Z$4, 0)+
IF('U2'!$A$4="1ª", 'U2'!Z32*'U2'!Z$4, 0)+
IF('U3'!$A$4="1ª", 'U3'!Z32*'U3'!Z$4, 0)+
IF('U4'!$A$4="1ª", 'U4'!Z32*'U4'!Z$4, 0)+
IF('U5'!$A$4="1ª", 'U5'!Z32*'U5'!Z$4, 0)+
IF('U6'!$A$4="1ª", 'U6'!Z32*'U6'!Z$4, 0)+
IF('U7'!$A$4="1ª", 'U7'!Z32*'U7'!Z$4, 0)+
IF('U8'!$A$4="1ª", 'U8'!Z32*'U8'!Z$4, 0)+
IF('U9'!$A$4="1ª", 'U9'!Z32*'U9'!Z$4, 0)+
IF('U10'!$A$4="1ª", 'U10'!Z32*'U10'!Z$4, 0)+
IF('U11'!$A$4="1ª", 'U11'!Z32*'U11'!Z$4, 0)+
IF('U12'!$A$4="1ª", 'U12'!Z32*'U12'!Z$4, 0)+
IF('U13'!$A$4="1ª", 'U13'!Z32*'U13'!Z$4, 0)+
IF('U14'!$A$4="1ª", 'U14'!Z32*'U14'!Z$4, 0)+
IF('U15'!$A$4="1ª", 'U15'!Z32*'U15'!Z$4, 0)
)
      /$CB$12
   )
   /BC$13,
"")</f>
        <v/>
      </c>
      <c r="BD46" s="122"/>
      <c r="BE46" s="105" t="str">
        <f>IF(BE$13&gt;0,
(
(
IF('U1'!$A$4="1ª", 'U1'!AA32*'U1'!AA$4, 0)+
IF('U2'!$A$4="1ª", 'U2'!AA32*'U2'!AA$4, 0)+
IF('U3'!$A$4="1ª", 'U3'!AA32*'U3'!AA$4, 0)+
IF('U4'!$A$4="1ª", 'U4'!AA32*'U4'!AA$4, 0)+
IF('U5'!$A$4="1ª", 'U5'!AA32*'U5'!AA$4, 0)+
IF('U6'!$A$4="1ª", 'U6'!AA32*'U6'!AA$4, 0)+
IF('U7'!$A$4="1ª", 'U7'!AA32*'U7'!AA$4, 0)+
IF('U8'!$A$4="1ª", 'U8'!AA32*'U8'!AA$4, 0)+
IF('U9'!$A$4="1ª", 'U9'!AA32*'U9'!AA$4, 0)+
IF('U10'!$A$4="1ª", 'U10'!AA32*'U10'!AA$4, 0)+
IF('U11'!$A$4="1ª", 'U11'!AA32*'U11'!AA$4, 0)+
IF('U12'!$A$4="1ª", 'U12'!AA32*'U12'!AA$4, 0)+
IF('U13'!$A$4="1ª", 'U13'!AA32*'U13'!AA$4, 0)+
IF('U14'!$A$4="1ª", 'U14'!AA32*'U14'!AA$4, 0)+
IF('U15'!$A$4="1ª", 'U15'!AA32*'U15'!AA$4, 0)
)
      /$CB$12
   )
   /BE$13,
"")</f>
        <v/>
      </c>
      <c r="BF46" s="122"/>
      <c r="BG46" s="105" t="str">
        <f>IF(BG$13&gt;0,
(
(
IF('U1'!$A$4="1ª", 'U1'!AB32*'U1'!AB$4, 0)+
IF('U2'!$A$4="1ª", 'U2'!AB32*'U2'!AB$4, 0)+
IF('U3'!$A$4="1ª", 'U3'!AB32*'U3'!AB$4, 0)+
IF('U4'!$A$4="1ª", 'U4'!AB32*'U4'!AB$4, 0)+
IF('U5'!$A$4="1ª", 'U5'!AB32*'U5'!AB$4, 0)+
IF('U6'!$A$4="1ª", 'U6'!AB32*'U6'!AB$4, 0)+
IF('U7'!$A$4="1ª", 'U7'!AB32*'U7'!AB$4, 0)+
IF('U8'!$A$4="1ª", 'U8'!AB32*'U8'!AB$4, 0)+
IF('U9'!$A$4="1ª", 'U9'!AB32*'U9'!AB$4, 0)+
IF('U10'!$A$4="1ª", 'U10'!AB32*'U10'!AB$4, 0)+
IF('U11'!$A$4="1ª", 'U11'!AB32*'U11'!AB$4, 0)+
IF('U12'!$A$4="1ª", 'U12'!AB32*'U12'!AB$4, 0)+
IF('U13'!$A$4="1ª", 'U13'!AB32*'U13'!AB$4, 0)+
IF('U14'!$A$4="1ª", 'U14'!AB32*'U14'!AB$4, 0)+
IF('U15'!$A$4="1ª", 'U15'!AB32*'U15'!AB$4, 0)
)
      /$CB$12
   )
   /BG$13,
"")</f>
        <v/>
      </c>
      <c r="BH46" s="122"/>
      <c r="BI46" s="105">
        <f ca="1">IF(BI$13&gt;0,
(
(
IF('U1'!$A$4="1ª", 'U1'!AC32*'U1'!AC$4, 0)+
IF('U2'!$A$4="1ª", 'U2'!AC32*'U2'!AC$4, 0)+
IF('U3'!$A$4="1ª", 'U3'!AC32*'U3'!AC$4, 0)+
IF('U4'!$A$4="1ª", 'U4'!AC32*'U4'!AC$4, 0)+
IF('U5'!$A$4="1ª", 'U5'!AC32*'U5'!AC$4, 0)+
IF('U6'!$A$4="1ª", 'U6'!AC32*'U6'!AC$4, 0)+
IF('U7'!$A$4="1ª", 'U7'!AC32*'U7'!AC$4, 0)+
IF('U8'!$A$4="1ª", 'U8'!AC32*'U8'!AC$4, 0)+
IF('U9'!$A$4="1ª", 'U9'!AC32*'U9'!AC$4, 0)+
IF('U10'!$A$4="1ª", 'U10'!AC32*'U10'!AC$4, 0)+
IF('U11'!$A$4="1ª", 'U11'!AC32*'U11'!AC$4, 0)+
IF('U12'!$A$4="1ª", 'U12'!AC32*'U12'!AC$4, 0)+
IF('U13'!$A$4="1ª", 'U13'!AC32*'U13'!AC$4, 0)+
IF('U14'!$A$4="1ª", 'U14'!AC32*'U14'!AC$4, 0)+
IF('U15'!$A$4="1ª", 'U15'!AC32*'U15'!AC$4, 0)
)
      /$CB$12
   )
   /BI$13,
"")</f>
        <v>0</v>
      </c>
      <c r="BJ46" s="122"/>
      <c r="BK46" s="105" t="str">
        <f>IF(BK$13&gt;0,
(
(
IF('U1'!$A$4="1ª", 'U1'!AD32*'U1'!AD$4, 0)+
IF('U2'!$A$4="1ª", 'U2'!AD32*'U2'!AD$4, 0)+
IF('U3'!$A$4="1ª", 'U3'!AD32*'U3'!AD$4, 0)+
IF('U4'!$A$4="1ª", 'U4'!AD32*'U4'!AD$4, 0)+
IF('U5'!$A$4="1ª", 'U5'!AD32*'U5'!AD$4, 0)+
IF('U6'!$A$4="1ª", 'U6'!AD32*'U6'!AD$4, 0)+
IF('U7'!$A$4="1ª", 'U7'!AD32*'U7'!AD$4, 0)+
IF('U8'!$A$4="1ª", 'U8'!AD32*'U8'!AD$4, 0)+
IF('U9'!$A$4="1ª", 'U9'!AD32*'U9'!AD$4, 0)+
IF('U10'!$A$4="1ª", 'U10'!AD32*'U10'!AD$4, 0)+
IF('U11'!$A$4="1ª", 'U11'!AD32*'U11'!AD$4, 0)+
IF('U12'!$A$4="1ª", 'U12'!AD32*'U12'!AD$4, 0)+
IF('U13'!$A$4="1ª", 'U13'!AD32*'U13'!AD$4, 0)+
IF('U14'!$A$4="1ª", 'U14'!AD32*'U14'!AD$4, 0)+
IF('U15'!$A$4="1ª", 'U15'!AD32*'U15'!AD$4, 0)
)
      /$CB$12
   )
   /BK$13,
"")</f>
        <v/>
      </c>
      <c r="BL46" s="122"/>
      <c r="BM46" s="105" t="str">
        <f>IF(BM$13&gt;0,
(
(
IF('U1'!$A$4="1ª", 'U1'!AE32*'U1'!AE$4, 0)+
IF('U2'!$A$4="1ª", 'U2'!AE32*'U2'!AE$4, 0)+
IF('U3'!$A$4="1ª", 'U3'!AE32*'U3'!AE$4, 0)+
IF('U4'!$A$4="1ª", 'U4'!AE32*'U4'!AE$4, 0)+
IF('U5'!$A$4="1ª", 'U5'!AE32*'U5'!AE$4, 0)+
IF('U6'!$A$4="1ª", 'U6'!AE32*'U6'!AE$4, 0)+
IF('U7'!$A$4="1ª", 'U7'!AE32*'U7'!AE$4, 0)+
IF('U8'!$A$4="1ª", 'U8'!AE32*'U8'!AE$4, 0)+
IF('U9'!$A$4="1ª", 'U9'!AE32*'U9'!AE$4, 0)+
IF('U10'!$A$4="1ª", 'U10'!AE32*'U10'!AE$4, 0)+
IF('U11'!$A$4="1ª", 'U11'!AE32*'U11'!AE$4, 0)+
IF('U12'!$A$4="1ª", 'U12'!AE32*'U12'!AE$4, 0)+
IF('U13'!$A$4="1ª", 'U13'!AE32*'U13'!AE$4, 0)+
IF('U14'!$A$4="1ª", 'U14'!AE32*'U14'!AE$4, 0)+
IF('U15'!$A$4="1ª", 'U15'!AE32*'U15'!AE$4, 0)
)
      /$CB$12
   )
   /BM$13,
"")</f>
        <v/>
      </c>
      <c r="BN46" s="122"/>
      <c r="BO46" s="121" t="str">
        <f t="shared" si="28"/>
        <v/>
      </c>
      <c r="BP46" s="105" t="str">
        <f>IF(BP$13&gt;0,
(
(
IF('U1'!$A$4="1ª", 'U1'!AF32*'U1'!AF$4, 0)+
IF('U2'!$A$4="1ª", 'U2'!AF32*'U2'!AF$4, 0)+
IF('U3'!$A$4="1ª", 'U3'!AF32*'U3'!AF$4, 0)+
IF('U4'!$A$4="1ª", 'U4'!AF32*'U4'!AF$4, 0)+
IF('U5'!$A$4="1ª", 'U5'!AF32*'U5'!AF$4, 0)+
IF('U6'!$A$4="1ª", 'U6'!AF32*'U6'!AF$4, 0)+
IF('U7'!$A$4="1ª", 'U7'!AF32*'U7'!AF$4, 0)+
IF('U8'!$A$4="1ª", 'U8'!AF32*'U8'!AF$4, 0)+
IF('U9'!$A$4="1ª", 'U9'!AF32*'U9'!AF$4, 0)+
IF('U10'!$A$4="1ª", 'U10'!AF32*'U10'!AF$4, 0)+
IF('U11'!$A$4="1ª", 'U11'!AF32*'U11'!AF$4, 0)+
IF('U12'!$A$4="1ª", 'U12'!AF32*'U12'!AF$4, 0)+
IF('U13'!$A$4="1ª", 'U13'!AF32*'U13'!AF$4, 0)+
IF('U14'!$A$4="1ª", 'U14'!AF32*'U14'!AF$4, 0)+
IF('U15'!$A$4="1ª", 'U15'!AF32*'U15'!AF$4, 0)
)
      /$CB$12
   )
   /BP$13,
"")</f>
        <v/>
      </c>
      <c r="BQ46" s="122"/>
      <c r="BR46" s="105" t="str">
        <f>IF(BR$13&gt;0,
(
(
IF('U1'!$A$4="1ª", 'U1'!AG32*'U1'!AG$4, 0)+
IF('U2'!$A$4="1ª", 'U2'!AG32*'U2'!AG$4, 0)+
IF('U3'!$A$4="1ª", 'U3'!AG32*'U3'!AG$4, 0)+
IF('U4'!$A$4="1ª", 'U4'!AG32*'U4'!AG$4, 0)+
IF('U5'!$A$4="1ª", 'U5'!AG32*'U5'!AG$4, 0)+
IF('U6'!$A$4="1ª", 'U6'!AG32*'U6'!AG$4, 0)+
IF('U7'!$A$4="1ª", 'U7'!AG32*'U7'!AG$4, 0)+
IF('U8'!$A$4="1ª", 'U8'!AG32*'U8'!AG$4, 0)+
IF('U9'!$A$4="1ª", 'U9'!AG32*'U9'!AG$4, 0)+
IF('U10'!$A$4="1ª", 'U10'!AG32*'U10'!AG$4, 0)+
IF('U11'!$A$4="1ª", 'U11'!AG32*'U11'!AG$4, 0)+
IF('U12'!$A$4="1ª", 'U12'!AG32*'U12'!AG$4, 0)+
IF('U13'!$A$4="1ª", 'U13'!AG32*'U13'!AG$4, 0)+
IF('U14'!$A$4="1ª", 'U14'!AG32*'U14'!AG$4, 0)+
IF('U15'!$A$4="1ª", 'U15'!AG32*'U15'!AG$4, 0)
)
      /$CB$12
   )
   /BR$13,
"")</f>
        <v/>
      </c>
      <c r="BS46" s="122"/>
      <c r="BT46" s="105" t="str">
        <f>IF(BT$13&gt;0,
(
(
IF('U1'!$A$4="1ª", 'U1'!AH32*'U1'!AH$4, 0)+
IF('U2'!$A$4="1ª", 'U2'!AH32*'U2'!AH$4, 0)+
IF('U3'!$A$4="1ª", 'U3'!AH32*'U3'!AH$4, 0)+
IF('U4'!$A$4="1ª", 'U4'!AH32*'U4'!AH$4, 0)+
IF('U5'!$A$4="1ª", 'U5'!AH32*'U5'!AH$4, 0)+
IF('U6'!$A$4="1ª", 'U6'!AH32*'U6'!AH$4, 0)+
IF('U7'!$A$4="1ª", 'U7'!AH32*'U7'!AH$4, 0)+
IF('U8'!$A$4="1ª", 'U8'!AH32*'U8'!AH$4, 0)+
IF('U9'!$A$4="1ª", 'U9'!AH32*'U9'!AH$4, 0)+
IF('U10'!$A$4="1ª", 'U10'!AH32*'U10'!AH$4, 0)+
IF('U11'!$A$4="1ª", 'U11'!AH32*'U11'!AH$4, 0)+
IF('U12'!$A$4="1ª", 'U12'!AH32*'U12'!AH$4, 0)+
IF('U13'!$A$4="1ª", 'U13'!AH32*'U13'!AH$4, 0)+
IF('U14'!$A$4="1ª", 'U14'!AH32*'U14'!AH$4, 0)+
IF('U15'!$A$4="1ª", 'U15'!AH32*'U15'!AH$4, 0)
)
      /$CB$12
   )
   /BT$13,
"")</f>
        <v/>
      </c>
      <c r="BU46" s="122"/>
      <c r="BV46" s="105" t="str">
        <f>IF(BT$13&gt;0,
(
(
IF('U1'!$A$4="1ª", 'U1'!AH32*'U1'!AH$4, 0)+
IF('U2'!$A$4="1ª", 'U2'!AH32*'U2'!AH$4, 0)+
IF('U3'!$A$4="1ª", 'U3'!AH32*'U3'!AH$4, 0)+
IF('U4'!$A$4="1ª", 'U4'!AH32*'U4'!AH$4, 0)+
IF('U5'!$A$4="1ª", 'U5'!AH32*'U5'!AH$4, 0)+
IF('U6'!$A$4="1ª", 'U6'!AH32*'U6'!AH$4, 0)+
IF('U7'!$A$4="1ª", 'U7'!AH32*'U7'!AH$4, 0)+
IF('U8'!$A$4="1ª", 'U8'!AH32*'U8'!AH$4, 0)+
IF('U9'!$A$4="1ª", 'U9'!AH32*'U9'!AH$4, 0)+
IF('U10'!$A$4="1ª", 'U10'!AH32*'U10'!AH$4, 0)+
IF('U11'!$A$4="1ª", 'U11'!AH32*'U11'!AH$4, 0)+
IF('U12'!$A$4="1ª", 'U12'!AH32*'U12'!AH$4, 0)+
IF('U13'!$A$4="1ª", 'U13'!AH32*'U13'!AH$4, 0)+
IF('U14'!$A$4="1ª", 'U14'!AH32*'U14'!AH$4, 0)+
IF('U15'!$A$4="1ª", 'U15'!AH32*'U15'!AH$4, 0)
)
      /$CB$12
   )
   /BT$13,
"")</f>
        <v/>
      </c>
      <c r="BW46" s="122"/>
      <c r="BX46" s="105" t="str">
        <f>IF(BV$13&gt;0,
(
(
IF('U1'!$A$4="1ª", 'U1'!AI32*'U1'!AI$4, 0)+
IF('U2'!$A$4="1ª", 'U2'!AI32*'U2'!AI$4, 0)+
IF('U3'!$A$4="1ª", 'U3'!AI32*'U3'!AI$4, 0)+
IF('U4'!$A$4="1ª", 'U4'!AI32*'U4'!AI$4, 0)+
IF('U5'!$A$4="1ª", 'U5'!AI32*'U5'!AI$4, 0)+
IF('U6'!$A$4="1ª", 'U6'!AI32*'U6'!AI$4, 0)+
IF('U7'!$A$4="1ª", 'U7'!AI32*'U7'!AI$4, 0)+
IF('U8'!$A$4="1ª", 'U8'!AI32*'U8'!AI$4, 0)+
IF('U9'!$A$4="1ª", 'U9'!AI32*'U9'!AI$4, 0)+
IF('U10'!$A$4="1ª", 'U10'!AI32*'U10'!AI$4, 0)+
IF('U11'!$A$4="1ª", 'U11'!AI32*'U11'!AI$4, 0)+
IF('U12'!$A$4="1ª", 'U12'!AI32*'U12'!AI$4, 0)+
IF('U13'!$A$4="1ª", 'U13'!AI32*'U13'!AI$4, 0)+
IF('U14'!$A$4="1ª", 'U14'!AI32*'U14'!AI$4, 0)+
IF('U15'!$A$4="1ª", 'U15'!AI32*'U15'!AI$4, 0)
)
      /$CB$12
   )
   /BV$13,
"")</f>
        <v/>
      </c>
      <c r="BY46" s="122"/>
      <c r="BZ46" s="105" t="str">
        <f>IF(BZ$13&gt;0,
(
(
IF('U1'!$A$4="1ª", 'U1'!AK32*'U1'!AK$4, 0)+
IF('U2'!$A$4="1ª", 'U2'!AK32*'U2'!AK$4, 0)+
IF('U3'!$A$4="1ª", 'U3'!AK32*'U3'!AK$4, 0)+
IF('U4'!$A$4="1ª", 'U4'!AK32*'U4'!AK$4, 0)+
IF('U5'!$A$4="1ª", 'U5'!AK32*'U5'!AK$4, 0)+
IF('U6'!$A$4="1ª", 'U6'!AK32*'U6'!AK$4, 0)+
IF('U7'!$A$4="1ª", 'U7'!AK32*'U7'!AK$4, 0)+
IF('U8'!$A$4="1ª", 'U8'!AK32*'U8'!AK$4, 0)+
IF('U9'!$A$4="1ª", 'U9'!AK32*'U9'!AK$4, 0)+
IF('U10'!$A$4="1ª", 'U10'!AK32*'U10'!AK$4, 0)+
IF('U11'!$A$4="1ª", 'U11'!AK32*'U11'!AK$4, 0)+
IF('U12'!$A$4="1ª", 'U12'!AK32*'U12'!AK$4, 0)+
IF('U13'!$A$4="1ª", 'U13'!AK32*'U13'!AK$4, 0)+
IF('U14'!$A$4="1ª", 'U14'!AK32*'U14'!AK$4, 0)+
IF('U15'!$A$4="1ª", 'U15'!AK32*'U15'!AK$4, 0)
)
      /$CB$12
   )
   /BZ$13,
"")</f>
        <v/>
      </c>
      <c r="CA46" s="122"/>
      <c r="CB46" s="136">
        <f t="shared" ca="1" si="22"/>
        <v>0</v>
      </c>
      <c r="CC46">
        <f t="shared" ca="1" si="29"/>
        <v>0</v>
      </c>
    </row>
    <row r="47" spans="1:81" ht="18" x14ac:dyDescent="0.25">
      <c r="A47" s="65">
        <v>0</v>
      </c>
      <c r="B47" s="121">
        <f t="shared" ca="1" si="23"/>
        <v>0</v>
      </c>
      <c r="C47" s="105">
        <f ca="1">IF(C$13&gt;0,
   (
      (
         IF('U1'!$A$4="1ª", 'U1'!B33*'U1'!B$4, 0) +
         IF('U2'!$A$4="1ª", 'U2'!B33*'U2'!B$4, 0) +
         IF('U3'!$A$4="1ª", 'U3'!B33*'U3'!B$4, 0) +
         IF('U4'!$A$4="1ª", 'U4'!B33*'U4'!B$4, 0) +
         IF('U5'!$A$4="1ª", 'U5'!B33*'U5'!B$4, 0) +
         IF('U6'!$A$4="1ª", 'U6'!B33*'U6'!B$4, 0) +
         IF('U7'!$A$4="1ª", 'U7'!B33*'U7'!B$4, 0) +
         IF('U8'!$A$4="1ª", 'U8'!B33*'U8'!B$4, 0) +
         IF('U9'!$A$4="1ª", 'U9'!B33*'U9'!B$4, 0) +
         IF('U10'!$A$4="1ª", 'U10'!B33*'U10'!B$4, 0) +
         IF('U11'!$A$4="1ª", 'U11'!B33*'U11'!B$4, 0) +
         IF('U12'!$A$4="1ª", 'U12'!B33*'U12'!B$4, 0) +
         IF('U13'!$A$4="1ª", 'U13'!B33*'U13'!B$4, 0) +
         IF('U14'!$A$4="1ª", 'U14'!B33*'U14'!B$4, 0) +
         IF('U15'!$A$4="1ª", 'U15'!B33*'U15'!B$4, 0)
      )
      /$CB$12
   )
   /C$13,
"")</f>
        <v>0</v>
      </c>
      <c r="D47" s="122"/>
      <c r="E47" s="105">
        <f ca="1">IF(E$13&gt;0,
   (
      (
         IF('U1'!$A$4="1ª", 'U1'!C33*'U1'!C$4, 0) +
         IF('U2'!$A$4="1ª", 'U2'!C33*'U2'!C$4, 0) +
         IF('U3'!$A$4="1ª", 'U3'!C33*'U3'!C$4, 0) +
         IF('U4'!$A$4="1ª", 'U4'!C33*'U4'!C$4, 0) +
         IF('U5'!$A$4="1ª", 'U5'!C33*'U5'!C$4, 0) +
         IF('U6'!$A$4="1ª", 'U6'!C33*'U6'!C$4, 0) +
         IF('U7'!$A$4="1ª", 'U7'!C33*'U7'!C$4, 0) +
         IF('U8'!$A$4="1ª", 'U8'!C33*'U8'!C$4, 0) +
         IF('U9'!$A$4="1ª", 'U9'!C33*'U9'!C$4, 0) +
         IF('U10'!$A$4="1ª", 'U10'!C33*'U10'!C$4, 0) +
         IF('U11'!$A$4="1ª", 'U11'!C33*'U11'!C$4, 0) +
         IF('U12'!$A$4="1ª", 'U12'!C33*'U12'!C$4, 0) +
         IF('U13'!$A$4="1ª", 'U13'!C33*'U13'!C$4, 0) +
         IF('U14'!$A$4="1ª", 'U14'!C33*'U14'!C$4, 0) +
         IF('U15'!$A$4="1ª", 'U15'!C33*'U15'!C$4, 0)
      )
      /$CB$12
   )
   /E$13,
"")</f>
        <v>0</v>
      </c>
      <c r="F47" s="122"/>
      <c r="G47" s="105">
        <f ca="1">IF(G$13&gt;0,
   (
      (
         IF('U1'!$A$4="1ª", 'U1'!D33*'U1'!D$4, 0) +
         IF('U2'!$A$4="1ª", 'U2'!D33*'U2'!D$4, 0) +
         IF('U3'!$A$4="1ª", 'U3'!D33*'U3'!D$4, 0) +
         IF('U4'!$A$4="1ª", 'U4'!D33*'U4'!D$4, 0) +
         IF('U5'!$A$4="1ª", 'U5'!D33*'U5'!D$4, 0) +
         IF('U6'!$A$4="1ª", 'U6'!D33*'U6'!D$4, 0) +
         IF('U7'!$A$4="1ª", 'U7'!D33*'U7'!D$4, 0) +
         IF('U8'!$A$4="1ª", 'U8'!D33*'U8'!D$4, 0) +
         IF('U9'!$A$4="1ª", 'U9'!D33*'U9'!D$4, 0) +
         IF('U10'!$A$4="1ª", 'U10'!D33*'U10'!D$4, 0) +
         IF('U11'!$A$4="1ª", 'U11'!D33*'U11'!D$4, 0) +
         IF('U12'!$A$4="1ª", 'U12'!D33*'U12'!D$4, 0) +
         IF('U13'!$A$4="1ª", 'U13'!D33*'U13'!D$4, 0) +
         IF('U14'!$A$4="1ª", 'U14'!D33*'U14'!D$4, 0) +
         IF('U15'!$A$4="1ª", 'U15'!D33*'U15'!D$4, 0)
      )
      /$CB$12
   )
   /G$13,
"")</f>
        <v>0</v>
      </c>
      <c r="H47" s="122"/>
      <c r="I47" s="105">
        <f ca="1">IF(I$13&gt;0,
   (
      (
         IF('U1'!$A$4="1ª", 'U1'!E33*'U1'!E$4, 0) +
         IF('U2'!$A$4="1ª", 'U2'!E33*'U2'!E$4, 0) +
         IF('U3'!$A$4="1ª", 'U3'!E33*'U3'!E$4, 0) +
         IF('U4'!$A$4="1ª", 'U4'!E33*'U4'!E$4, 0) +
         IF('U5'!$A$4="1ª", 'U5'!E33*'U5'!E$4, 0) +
         IF('U6'!$A$4="1ª", 'U6'!E33*'U6'!E$4, 0) +
         IF('U7'!$A$4="1ª", 'U7'!E33*'U7'!E$4, 0) +
         IF('U8'!$A$4="1ª", 'U8'!E33*'U8'!E$4, 0) +
         IF('U9'!$A$4="1ª", 'U9'!E33*'U9'!E$4, 0) +
         IF('U10'!$A$4="1ª", 'U10'!E33*'U10'!E$4, 0) +
         IF('U11'!$A$4="1ª", 'U11'!E33*'U11'!E$4, 0) +
         IF('U12'!$A$4="1ª", 'U12'!E33*'U12'!E$4, 0) +
         IF('U13'!$A$4="1ª", 'U13'!E33*'U13'!E$4, 0) +
         IF('U14'!$A$4="1ª", 'U14'!E33*'U14'!E$4, 0) +
         IF('U15'!$A$4="1ª", 'U15'!E33*'U15'!E$4, 0)
      )
      /$CB$12
   )
   /I$13,
"")</f>
        <v>0</v>
      </c>
      <c r="J47" s="122"/>
      <c r="K47" s="105">
        <f ca="1">IF(K$13&gt;0,
   (
      (
         IF('U1'!$A$4="1ª", 'U1'!F33*'U1'!F$4, 0) +
         IF('U2'!$A$4="1ª", 'U2'!F33*'U2'!F$4, 0) +
         IF('U3'!$A$4="1ª", 'U3'!F33*'U3'!F$4, 0) +
         IF('U4'!$A$4="1ª", 'U4'!F33*'U4'!F$4, 0) +
         IF('U5'!$A$4="1ª", 'U5'!F33*'U5'!F$4, 0) +
         IF('U6'!$A$4="1ª", 'U6'!F33*'U6'!F$4, 0) +
         IF('U7'!$A$4="1ª", 'U7'!F33*'U7'!F$4, 0) +
         IF('U8'!$A$4="1ª", 'U8'!F33*'U8'!F$4, 0) +
         IF('U9'!$A$4="1ª", 'U9'!F33*'U9'!F$4, 0) +
         IF('U10'!$A$4="1ª", 'U10'!F33*'U10'!F$4, 0) +
         IF('U11'!$A$4="1ª", 'U11'!F33*'U11'!F$4, 0) +
         IF('U12'!$A$4="1ª", 'U12'!F33*'U12'!F$4, 0) +
         IF('U13'!$A$4="1ª", 'U13'!F33*'U13'!F$4, 0) +
         IF('U14'!$A$4="1ª", 'U14'!F33*'U14'!F$4, 0) +
         IF('U15'!$A$4="1ª", 'U15'!F33*'U15'!F$4, 0)
      )
      /$CB$12
   )
   /K$13,
"")</f>
        <v>0</v>
      </c>
      <c r="L47" s="122"/>
      <c r="M47" s="105" t="str">
        <f>IF(M$13&gt;0,
   (
      (
         IF('U1'!$A$4="1ª", 'U1'!G33*'U1'!G$4, 0) +
         IF('U2'!$A$4="1ª", 'U2'!G33*'U2'!G$4, 0) +
         IF('U3'!$A$4="1ª", 'U3'!G33*'U3'!G$4, 0) +
         IF('U4'!$A$4="1ª", 'U4'!G33*'U4'!G$4, 0) +
         IF('U5'!$A$4="1ª", 'U5'!G33*'U5'!G$4, 0) +
         IF('U6'!$A$4="1ª", 'U6'!G33*'U6'!G$4, 0) +
         IF('U7'!$A$4="1ª", 'U7'!G33*'U7'!G$4, 0) +
         IF('U8'!$A$4="1ª", 'U8'!G33*'U8'!G$4, 0) +
         IF('U9'!$A$4="1ª", 'U9'!G33*'U9'!G$4, 0) +
         IF('U10'!$A$4="1ª", 'U10'!G33*'U10'!G$4, 0) +
         IF('U11'!$A$4="1ª", 'U11'!G33*'U11'!G$4, 0) +
         IF('U12'!$A$4="1ª", 'U12'!G33*'U12'!G$4, 0) +
         IF('U13'!$A$4="1ª", 'U13'!G33*'U13'!G$4, 0) +
         IF('U14'!$A$4="1ª", 'U14'!G33*'U14'!G$4, 0) +
         IF('U15'!$A$4="1ª", 'U15'!G33*'U15'!G$4, 0)
      )
      /$CB$12
   )
   /M$13,
"")</f>
        <v/>
      </c>
      <c r="N47" s="122"/>
      <c r="O47" s="121">
        <f t="shared" ca="1" si="24"/>
        <v>0</v>
      </c>
      <c r="P47" s="105">
        <f ca="1">IF(P$13&gt;0,
   (
      (
         IF('U1'!$A$4="1ª", 'U1'!H33*'U1'!H$4, 0) +
         IF('U2'!$A$4="1ª", 'U2'!H33*'U2'!H$4, 0) +
         IF('U3'!$A$4="1ª", 'U3'!H33*'U3'!H$4, 0) +
         IF('U4'!$A$4="1ª", 'U4'!H33*'U4'!H$4, 0) +
         IF('U5'!$A$4="1ª", 'U5'!H33*'U5'!H$4, 0) +
         IF('U6'!$A$4="1ª", 'U6'!H33*'U6'!H$4, 0) +
         IF('U7'!$A$4="1ª", 'U7'!H33*'U7'!H$4, 0) +
         IF('U8'!$A$4="1ª", 'U8'!H33*'U8'!H$4, 0) +
         IF('U9'!$A$4="1ª", 'U9'!H33*'U9'!H$4, 0) +
         IF('U10'!$A$4="1ª", 'U10'!H33*'U10'!H$4, 0) +
         IF('U11'!$A$4="1ª", 'U11'!H33*'U11'!H$4, 0) +
         IF('U12'!$A$4="1ª", 'U12'!H33*'U12'!H$4, 0) +
         IF('U13'!$A$4="1ª", 'U13'!H33*'U13'!H$4, 0) +
         IF('U14'!$A$4="1ª", 'U14'!H33*'U14'!H$4, 0) +
         IF('U15'!$A$4="1ª", 'U15'!H33*'U15'!H$4, 0)
      )
      /$CB$12
   )
   /P$13,
"")</f>
        <v>0</v>
      </c>
      <c r="Q47" s="122"/>
      <c r="R47" s="105">
        <f ca="1">IF(R$13&gt;0,
   (
      (
         IF('U1'!$A$4="1ª", 'U1'!I33*'U1'!I$4, 0) +
         IF('U2'!$A$4="1ª", 'U2'!I33*'U2'!I$4, 0) +
         IF('U3'!$A$4="1ª", 'U3'!I33*'U3'!I$4, 0) +
         IF('U4'!$A$4="1ª", 'U4'!I33*'U4'!I$4, 0) +
         IF('U5'!$A$4="1ª", 'U5'!I33*'U5'!I$4, 0) +
         IF('U6'!$A$4="1ª", 'U6'!I33*'U6'!I$4, 0) +
         IF('U7'!$A$4="1ª", 'U7'!I33*'U7'!I$4, 0) +
         IF('U8'!$A$4="1ª", 'U8'!I33*'U8'!I$4, 0) +
         IF('U9'!$A$4="1ª", 'U9'!I33*'U9'!I$4, 0) +
         IF('U10'!$A$4="1ª", 'U10'!I33*'U10'!I$4, 0) +
         IF('U11'!$A$4="1ª", 'U11'!I33*'U11'!I$4, 0) +
         IF('U12'!$A$4="1ª", 'U12'!I33*'U12'!I$4, 0) +
         IF('U13'!$A$4="1ª", 'U13'!I33*'U13'!I$4, 0) +
         IF('U14'!$A$4="1ª", 'U14'!I33*'U14'!I$4, 0) +
         IF('U15'!$A$4="1ª", 'U15'!I33*'U15'!I$4, 0)
      )
      /$CB$12
   )
   /R$13,
"")</f>
        <v>0</v>
      </c>
      <c r="S47" s="122"/>
      <c r="T47" s="105">
        <f ca="1">IF(T$13&gt;0,
(
(
IF('U1'!$A$4="1ª", 'U1'!J33*'U1'!J$4, 0) +
IF('U2'!$A$4="1ª", 'U2'!J33*'U2'!J$4, 0) +
IF('U3'!$A$4="1ª", 'U3'!J33*'U3'!J$4, 0) +
IF('U4'!$A$4="1ª", 'U4'!J33*'U4'!J$4, 0) +
IF('U5'!$A$4="1ª", 'U5'!J33*'U5'!J$4, 0) +
IF('U6'!$A$4="1ª", 'U6'!J33*'U6'!J$4, 0) +
IF('U7'!$A$4="1ª", 'U7'!J33*'U7'!J$4, 0) +
IF('U8'!$A$4="1ª", 'U8'!J33*'U8'!J$4, 0) +
IF('U9'!$A$4="1ª", 'U9'!J33*'U9'!J$4, 0) +
IF('U10'!$A$4="1ª", 'U10'!J33*'U10'!J$4, 0) +
IF('U11'!$A$4="1ª", 'U11'!J33*'U11'!J$4, 0) +
IF('U12'!$A$4="1ª", 'U12'!J33*'U12'!J$4, 0) +
IF('U13'!$A$4="1ª", 'U13'!J33*'U13'!J$4, 0) +
IF('U14'!$A$4="1ª", 'U14'!J33*'U14'!J$4, 0) +
IF('U15'!$A$4="1ª", 'U15'!J33*'U15'!J$4, 0)
)
      /$CB$12
   )
   /T$13,
"")</f>
        <v>0</v>
      </c>
      <c r="U47" s="122"/>
      <c r="V47" s="105">
        <f ca="1">IF(V$13&gt;0,
(
(
IF('U1'!$A$4="1ª", 'U1'!K33*'U1'!K$4, 0) +
IF('U2'!$A$4="1ª", 'U2'!K33*'U2'!K$4, 0) +
IF('U3'!$A$4="1ª", 'U3'!K33*'U3'!K$4, 0) +
IF('U4'!$A$4="1ª", 'U4'!K33*'U4'!K$4, 0) +
IF('U5'!$A$4="1ª", 'U5'!K33*'U5'!K$4, 0) +
IF('U6'!$A$4="1ª", 'U6'!K33*'U6'!K$4, 0) +
IF('U7'!$A$4="1ª", 'U7'!K33*'U7'!K$4, 0) +
IF('U8'!$A$4="1ª", 'U8'!K33*'U8'!K$4, 0) +
IF('U9'!$A$4="1ª", 'U9'!K33*'U9'!K$4, 0) +
IF('U10'!$A$4="1ª", 'U10'!K33*'U10'!K$4, 0) +
IF('U11'!$A$4="1ª", 'U11'!K33*'U11'!K$4, 0) +
IF('U12'!$A$4="1ª", 'U12'!K33*'U12'!K$4, 0) +
IF('U13'!$A$4="1ª", 'U13'!K33*'U13'!K$4, 0) +
IF('U14'!$A$4="1ª", 'U14'!K33*'U14'!K$4, 0) +
IF('U15'!$A$4="1ª", 'U15'!K33*'U15'!K$4, 0)
)
      /$CB$12
   )
   /V$13,
"")</f>
        <v>0</v>
      </c>
      <c r="W47" s="122"/>
      <c r="X47" s="105" t="str">
        <f>IF(X$13&gt;0,
(
(
IF('U1'!$A$4="1ª", 'U1'!L33*'U1'!L$4, 0) +
IF('U2'!$A$4="1ª", 'U2'!L33*'U2'!L$4, 0) +
IF('U3'!$A$4="1ª", 'U3'!L33*'U3'!L$4, 0) +
IF('U4'!$A$4="1ª", 'U4'!L33*'U4'!L$4, 0) +
IF('U5'!$A$4="1ª", 'U5'!L33*'U5'!L$4, 0) +
IF('U6'!$A$4="1ª", 'U6'!L33*'U6'!L$4, 0) +
IF('U7'!$A$4="1ª", 'U7'!L33*'U7'!L$4, 0) +
IF('U8'!$A$4="1ª", 'U8'!L33*'U8'!L$4, 0) +
IF('U9'!$A$4="1ª", 'U9'!L33*'U9'!L$4, 0) +
IF('U10'!$A$4="1ª", 'U10'!L33*'U10'!L$4, 0) +
IF('U11'!$A$4="1ª", 'U11'!L33*'U11'!L$4, 0) +
IF('U12'!$A$4="1ª", 'U12'!L33*'U12'!L$4, 0) +
IF('U13'!$A$4="1ª", 'U13'!L33*'U13'!L$4, 0) +
IF('U14'!$A$4="1ª", 'U14'!L33*'U14'!L$4, 0) +
IF('U15'!$A$4="1ª", 'U15'!L33*'U15'!L$4, 0)
)
      /$CB$12
   )
   /X$13,
"")</f>
        <v/>
      </c>
      <c r="Y47" s="122"/>
      <c r="Z47" s="105" t="str">
        <f>IF(Z$13&gt;0,
(
(
IF('U1'!$A$4="1ª", 'U1'!M33*'U1'!M$4, 0) +
IF('U2'!$A$4="1ª", 'U2'!M33*'U2'!M$4, 0) +
IF('U3'!$A$4="1ª", 'U3'!M33*'U3'!M$4, 0) +
IF('U4'!$A$4="1ª", 'U4'!M33*'U4'!M$4, 0) +
IF('U5'!$A$4="1ª", 'U5'!M33*'U5'!M$4, 0) +
IF('U6'!$A$4="1ª", 'U6'!M33*'U6'!M$4, 0) +
IF('U7'!$A$4="1ª", 'U7'!M33*'U7'!M$4, 0) +
IF('U8'!$A$4="1ª", 'U8'!M33*'U8'!M$4, 0) +
IF('U9'!$A$4="1ª", 'U9'!M33*'U9'!M$4, 0) +
IF('U10'!$A$4="1ª", 'U10'!M33*'U10'!M$4, 0) +
IF('U11'!$A$4="1ª", 'U11'!M33*'U11'!M$4, 0) +
IF('U12'!$A$4="1ª", 'U12'!M33*'U12'!M$4, 0) +
IF('U13'!$A$4="1ª", 'U13'!M33*'U13'!M$4, 0) +
IF('U14'!$A$4="1ª", 'U14'!M33*'U14'!M$4, 0) +
IF('U15'!$A$4="1ª", 'U15'!M33*'U15'!M$4, 0)
)
      /$CB$12
   )
   /Z$13,
"")</f>
        <v/>
      </c>
      <c r="AA47" s="122"/>
      <c r="AB47" s="121">
        <f t="shared" ca="1" si="25"/>
        <v>0</v>
      </c>
      <c r="AC47" s="105" t="str">
        <f>IF(AC$13&gt;0,
(
(
IF('U1'!$A$4="1ª", 'U1'!N33*'U1'!N$4, 0) +
IF('U2'!$A$4="1ª", 'U2'!N33*'U2'!N$4, 0) +
IF('U3'!$A$4="1ª", 'U3'!N33*'U3'!N$4, 0) +
IF('U4'!$A$4="1ª", 'U4'!N33*'U4'!N$4, 0) +
IF('U5'!$A$4="1ª", 'U5'!N33*'U5'!N$4, 0) +
IF('U6'!$A$4="1ª", 'U6'!N33*'U6'!N$4, 0) +
IF('U7'!$A$4="1ª", 'U7'!N33*'U7'!N$4, 0) +
IF('U8'!$A$4="1ª", 'U8'!N33*'U8'!N$4, 0) +
IF('U9'!$A$4="1ª", 'U9'!N33*'U9'!N$4, 0) +
IF('U10'!$A$4="1ª", 'U10'!N33*'U10'!N$4, 0) +
IF('U11'!$A$4="1ª", 'U11'!N33*'U11'!N$4, 0) +
IF('U12'!$A$4="1ª", 'U12'!N33*'U12'!N$4, 0) +
IF('U13'!$A$4="1ª", 'U13'!N33*'U13'!N$4, 0) +
IF('U14'!$A$4="1ª", 'U14'!N33*'U14'!N$4, 0) +
IF('U15'!$A$4="1ª", 'U15'!N33*'U15'!N$4, 0)
)
      /$CB$12
   )
   /AC$13,
"")</f>
        <v/>
      </c>
      <c r="AD47" s="122"/>
      <c r="AE47" s="105" t="str">
        <f>IF(AE$13&gt;0,
(
(
IF('U1'!$A$4="1ª", 'U1'!O33*'U1'!O$4, 0)+
IF('U2'!$A$4="1ª", 'U2'!O33*'U2'!O$4, 0)+
IF('U3'!$A$4="1ª", 'U3'!O33*'U3'!O$4, 0)+
IF('U4'!$A$4="1ª", 'U4'!O33*'U4'!O$4, 0)+
IF('U5'!$A$4="1ª", 'U5'!O33*'U5'!O$4, 0)+
IF('U6'!$A$4="1ª", 'U6'!O33*'U6'!O$4, 0)+
IF('U7'!$A$4="1ª", 'U7'!O33*'U7'!O$4, 0)+
IF('U8'!$A$4="1ª", 'U8'!O33*'U8'!O$4, 0)+
IF('U9'!$A$4="1ª", 'U9'!O33*'U9'!O$4, 0)+
IF('U10'!$A$4="1ª", 'U10'!O33*'U10'!O$4, 0)+
IF('U11'!$A$4="1ª", 'U11'!O33*'U11'!O$4, 0)+
IF('U12'!$A$4="1ª", 'U12'!O33*'U12'!O$4, 0)+
IF('U13'!$A$4="1ª", 'U13'!O33*'U13'!O$4, 0)+
IF('U14'!$A$4="1ª", 'U14'!O33*'U14'!O$4, 0)+
IF('U15'!$A$4="1ª", 'U15'!O33*'U15'!O$4, 0)
)
      /$CB$12
   )
   /AE$13,
"")</f>
        <v/>
      </c>
      <c r="AF47" s="122"/>
      <c r="AG47" s="105" t="str">
        <f>IF(AG$13&gt;0,
(
(
IF('U1'!$A$4="1ª", 'U1'!P33*'U1'!P$4, 0)+
IF('U2'!$A$4="1ª", 'U2'!P33*'U2'!P$4, 0)+
IF('U3'!$A$4="1ª", 'U3'!P33*'U3'!P$4, 0)+
IF('U4'!$A$4="1ª", 'U4'!P33*'U4'!P$4, 0)+
IF('U5'!$A$4="1ª", 'U5'!P33*'U5'!P$4, 0)+
IF('U6'!$A$4="1ª", 'U6'!P33*'U6'!P$4, 0)+
IF('U7'!$A$4="1ª", 'U7'!P33*'U7'!P$4, 0)+
IF('U8'!$A$4="1ª", 'U8'!P33*'U8'!P$4, 0)+
IF('U9'!$A$4="1ª", 'U9'!P33*'U9'!P$4, 0)+
IF('U10'!$A$4="1ª", 'U10'!P33*'U10'!P$4, 0)+
IF('U11'!$A$4="1ª", 'U11'!P33*'U11'!P$4, 0)+
IF('U12'!$A$4="1ª", 'U12'!P33*'U12'!P$4, 0)+
IF('U13'!$A$4="1ª", 'U13'!P33*'U13'!P$4, 0)+
IF('U14'!$A$4="1ª", 'U14'!P33*'U14'!P$4, 0)+
IF('U15'!$A$4="1ª", 'U15'!P33*'U15'!P$4, 0)
)
      /$CB$12
   )
   /AG$13,
"")</f>
        <v/>
      </c>
      <c r="AH47" s="122"/>
      <c r="AI47" s="105">
        <f ca="1">IF(AI$13&gt;0,
(
(
IF('U1'!$A$4="1ª", 'U1'!Q33*'U1'!Q$4, 0)+
IF('U2'!$A$4="1ª", 'U2'!Q33*'U2'!Q$4, 0)+
IF('U3'!$A$4="1ª", 'U3'!Q33*'U3'!Q$4, 0)+
IF('U4'!$A$4="1ª", 'U4'!Q33*'U4'!Q$4, 0)+
IF('U5'!$A$4="1ª", 'U5'!Q33*'U5'!Q$4, 0)+
IF('U6'!$A$4="1ª", 'U6'!Q33*'U6'!Q$4, 0)+
IF('U7'!$A$4="1ª", 'U7'!Q33*'U7'!Q$4, 0)+
IF('U8'!$A$4="1ª", 'U8'!Q33*'U8'!Q$4, 0)+
IF('U9'!$A$4="1ª", 'U9'!Q33*'U9'!Q$4, 0)+
IF('U10'!$A$4="1ª", 'U10'!Q33*'U10'!Q$4, 0)+
IF('U11'!$A$4="1ª", 'U11'!Q33*'U11'!Q$4, 0)+
IF('U12'!$A$4="1ª", 'U12'!Q33*'U12'!Q$4, 0)+
IF('U13'!$A$4="1ª", 'U13'!Q33*'U13'!Q$4, 0)+
IF('U14'!$A$4="1ª", 'U14'!Q33*'U14'!Q$4, 0)+
IF('U15'!$A$4="1ª", 'U15'!Q33*'U15'!Q$4, 0)
)
      /$CB$12
   )
   /AI$13,
"")</f>
        <v>0</v>
      </c>
      <c r="AJ47" s="122"/>
      <c r="AK47" s="105">
        <f ca="1">IF(AK$13&gt;0,
(
(
IF('U1'!$A$4="1ª", 'U1'!R33*'U1'!R$4, 0)+
IF('U2'!$A$4="1ª", 'U2'!R33*'U2'!R$4, 0)+
IF('U3'!$A$4="1ª", 'U3'!R33*'U3'!R$4, 0)+
IF('U4'!$A$4="1ª", 'U4'!R33*'U4'!R$4, 0)+
IF('U5'!$A$4="1ª", 'U5'!R33*'U5'!R$4, 0)+
IF('U6'!$A$4="1ª", 'U6'!R33*'U6'!R$4, 0)+
IF('U7'!$A$4="1ª", 'U7'!R33*'U7'!R$4, 0)+
IF('U8'!$A$4="1ª", 'U8'!R33*'U8'!R$4, 0)+
IF('U9'!$A$4="1ª", 'U9'!R33*'U9'!R$4, 0)+
IF('U10'!$A$4="1ª", 'U10'!R33*'U10'!R$4, 0)+
IF('U11'!$A$4="1ª", 'U11'!R33*'U11'!R$4, 0)+
IF('U12'!$A$4="1ª", 'U12'!R33*'U12'!R$4, 0)+
IF('U13'!$A$4="1ª", 'U13'!R33*'U13'!R$4, 0)+
IF('U14'!$A$4="1ª", 'U14'!R33*'U14'!R$4, 0)+
IF('U15'!$A$4="1ª", 'U15'!R33*'U15'!R$4, 0)
)
      /$CB$12
   )
   /AK$13,
"")</f>
        <v>0</v>
      </c>
      <c r="AL47" s="122"/>
      <c r="AM47" s="105" t="str">
        <f>IF(AM$13&gt;0,
(
(
IF('U1'!$A$4="1ª", 'U1'!S33*'U1'!S$4, 0)+
IF('U2'!$A$4="1ª", 'U2'!S33*'U2'!S$4, 0)+
IF('U3'!$A$4="1ª", 'U3'!S33*'U3'!S$4, 0)+
IF('U4'!$A$4="1ª", 'U4'!S33*'U4'!S$4, 0)+
IF('U5'!$A$4="1ª", 'U5'!S33*'U5'!S$4, 0)+
IF('U6'!$A$4="1ª", 'U6'!S33*'U6'!S$4, 0)+
IF('U7'!$A$4="1ª", 'U7'!S33*'U7'!S$4, 0)+
IF('U8'!$A$4="1ª", 'U8'!S33*'U8'!S$4, 0)+
IF('U9'!$A$4="1ª", 'U9'!S33*'U9'!S$4, 0)+
IF('U10'!$A$4="1ª", 'U10'!S33*'U10'!S$4, 0)+
IF('U11'!$A$4="1ª", 'U11'!S33*'U11'!S$4, 0)+
IF('U12'!$A$4="1ª", 'U12'!S33*'U12'!S$4, 0)+
IF('U13'!$A$4="1ª", 'U13'!S33*'U13'!S$4, 0)+
IF('U14'!$A$4="1ª", 'U14'!S33*'U14'!S$4, 0)+
IF('U15'!$A$4="1ª", 'U15'!S33*'U15'!S$4, 0)
)
      /$CB$12
   )
   /AM$13,
"")</f>
        <v/>
      </c>
      <c r="AN47" s="122"/>
      <c r="AO47" s="121">
        <f t="shared" ca="1" si="26"/>
        <v>0</v>
      </c>
      <c r="AP47" s="105">
        <f ca="1">IF(AP$13&gt;0,
   (
      (
         IF('U1'!$A$4="1ª", 'U1'!T33*'U1'!T$4, 0) +
         IF('U2'!$A$4="1ª", 'U2'!T33*'U2'!T$4, 0) +
         IF('U3'!$A$4="1ª", 'U3'!T33*'U3'!T$4, 0) +
         IF('U4'!$A$4="1ª", 'U4'!T33*'U4'!T$4, 0) +
         IF('U5'!$A$4="1ª", 'U5'!T33*'U5'!T$4, 0) +
         IF('U6'!$A$4="1ª", 'U6'!T33*'U6'!T$4, 0) +
         IF('U7'!$A$4="1ª", 'U7'!T33*'U7'!T$4, 0) +
         IF('U8'!$A$4="1ª", 'U8'!T33*'U8'!T$4, 0) +
         IF('U9'!$A$4="1ª", 'U9'!T33*'U9'!T$4, 0) +
         IF('U10'!$A$4="1ª", 'U10'!T33*'U10'!T$4, 0) +
         IF('U11'!$A$4="1ª", 'U11'!T33*'U11'!T$4, 0) +
         IF('U12'!$A$4="1ª", 'U12'!T33*'U12'!T$4, 0) +
         IF('U13'!$A$4="1ª", 'U13'!T33*'U13'!T$4, 0) +
         IF('U14'!$A$4="1ª", 'U14'!T33*'U14'!T$4, 0) +
         IF('U15'!$A$4="1ª", 'U15'!T33*'U15'!T$4, 0)
      )
      /$CB$12
   ) / AP$13,
"")</f>
        <v>0</v>
      </c>
      <c r="AQ47" s="122"/>
      <c r="AR47" s="105">
        <f ca="1">IF(AR$13&gt;0,
(
(
IF('U1'!$A$4="1ª", 'U1'!U33*'U1'!U$4, 0)+
IF('U2'!$A$4="1ª", 'U2'!U33*'U2'!U$4, 0)+
IF('U3'!$A$4="1ª", 'U3'!U33*'U3'!U$4, 0)+
IF('U4'!$A$4="1ª", 'U4'!U33*'U4'!U$4, 0)+
IF('U5'!$A$4="1ª", 'U5'!U33*'U5'!U$4, 0)+
IF('U6'!$A$4="1ª", 'U6'!U33*'U6'!U$4, 0)+
IF('U7'!$A$4="1ª", 'U7'!U33*'U7'!U$4, 0)+
IF('U8'!$A$4="1ª", 'U8'!U33*'U8'!U$4, 0)+
IF('U9'!$A$4="1ª", 'U9'!U33*'U9'!U$4, 0)+
IF('U10'!$A$4="1ª", 'U10'!U33*'U10'!U$4, 0)+
IF('U11'!$A$4="1ª", 'U11'!U33*'U11'!U$4, 0)+
IF('U12'!$A$4="1ª", 'U12'!U33*'U12'!U$4, 0)+
IF('U13'!$A$4="1ª", 'U13'!U33*'U13'!U$4, 0)+
IF('U14'!$A$4="1ª", 'U14'!U33*'U14'!U$4, 0)+
IF('U15'!$A$4="1ª", 'U15'!U33*'U15'!U$4, 0)
)
      /$CB$12
   )
   /AR$13,
"")</f>
        <v>0</v>
      </c>
      <c r="AS47" s="122"/>
      <c r="AT47" s="105" t="str">
        <f>IF(AT$13&gt;0,
(
(
IF('U1'!$A$4="1ª", 'U1'!V33*'U1'!V$4, 0)+
IF('U2'!$A$4="1ª", 'U2'!V33*'U2'!V$4, 0)+
IF('U3'!$A$4="1ª", 'U3'!V33*'U3'!V$4, 0)+
IF('U4'!$A$4="1ª", 'U4'!V33*'U4'!V$4, 0)+
IF('U5'!$A$4="1ª", 'U5'!V33*'U5'!V$4, 0)+
IF('U6'!$A$4="1ª", 'U6'!V33*'U6'!V$4, 0)+
IF('U7'!$A$4="1ª", 'U7'!V33*'U7'!V$4, 0)+
IF('U8'!$A$4="1ª", 'U8'!V33*'U8'!V$4, 0)+
IF('U9'!$A$4="1ª", 'U9'!V33*'U9'!V$4, 0)+
IF('U10'!$A$4="1ª", 'U10'!V33*'U10'!V$4, 0)+
IF('U11'!$A$4="1ª", 'U11'!V33*'U11'!V$4, 0)+
IF('U12'!$A$4="1ª", 'U12'!V33*'U12'!V$4, 0)+
IF('U13'!$A$4="1ª", 'U13'!V33*'U13'!V$4, 0)+
IF('U14'!$A$4="1ª", 'U14'!V33*'U14'!V$4, 0)+
IF('U15'!$A$4="1ª", 'U15'!V33*'U15'!V$4, 0)
)
      /$CB$12
   )
   /AT$13,
"")</f>
        <v/>
      </c>
      <c r="AU47" s="122"/>
      <c r="AV47" s="105">
        <f ca="1">IF(AV$13&gt;0,
(
(
IF('U1'!$A$4="1ª", 'U1'!W33*'U1'!W$4, 0)+
IF('U2'!$A$4="1ª", 'U2'!W33*'U2'!W$4, 0)+
IF('U3'!$A$4="1ª", 'U3'!W33*'U3'!W$4, 0)+
IF('U4'!$A$4="1ª", 'U4'!W33*'U4'!W$4, 0)+
IF('U5'!$A$4="1ª", 'U5'!W33*'U5'!W$4, 0)+
IF('U6'!$A$4="1ª", 'U6'!W33*'U6'!W$4, 0)+
IF('U7'!$A$4="1ª", 'U7'!W33*'U7'!W$4, 0)+
IF('U8'!$A$4="1ª", 'U8'!W33*'U8'!W$4, 0)+
IF('U9'!$A$4="1ª", 'U9'!W33*'U9'!W$4, 0)+
IF('U10'!$A$4="1ª", 'U10'!W33*'U10'!W$4, 0)+
IF('U11'!$A$4="1ª", 'U11'!W33*'U11'!W$4, 0)+
IF('U12'!$A$4="1ª", 'U12'!W33*'U12'!W$4, 0)+
IF('U13'!$A$4="1ª", 'U13'!W33*'U13'!W$4, 0)+
IF('U14'!$A$4="1ª", 'U14'!W33*'U14'!W$4, 0)+
IF('U15'!$A$4="1ª", 'U15'!W33*'U15'!W$4, 0)
)
      /$CB$12
   )
   /AV$13,
"")</f>
        <v>0</v>
      </c>
      <c r="AW47" s="122"/>
      <c r="AX47" s="105" t="str">
        <f>IF(AX$13&gt;0,
(
(
IF('U1'!$A$4="1ª", 'U1'!X33*'U1'!X$4, 0)+
IF('U2'!$A$4="1ª", 'U2'!X33*'U2'!X$4, 0)+
IF('U3'!$A$4="1ª", 'U3'!X33*'U3'!X$4, 0)+
IF('U4'!$A$4="1ª", 'U4'!X33*'U4'!X$4, 0)+
IF('U5'!$A$4="1ª", 'U5'!X33*'U5'!X$4, 0)+
IF('U6'!$A$4="1ª", 'U6'!X33*'U6'!X$4, 0)+
IF('U7'!$A$4="1ª", 'U7'!X33*'U7'!X$4, 0)+
IF('U8'!$A$4="1ª", 'U8'!X33*'U8'!X$4, 0)+
IF('U9'!$A$4="1ª", 'U9'!X33*'U9'!X$4, 0)+
IF('U10'!$A$4="1ª", 'U10'!X33*'U10'!X$4, 0)+
IF('U11'!$A$4="1ª", 'U11'!X33*'U11'!X$4, 0)+
IF('U12'!$A$4="1ª", 'U12'!X33*'U12'!X$4, 0)+
IF('U13'!$A$4="1ª", 'U13'!X33*'U13'!X$4, 0)+
IF('U14'!$A$4="1ª", 'U14'!X33*'U14'!X$4, 0)+
IF('U15'!$A$4="1ª", 'U15'!X33*'U15'!X$4, 0)
)
      /$CB$12
   )
   /AX$13,
"")</f>
        <v/>
      </c>
      <c r="AY47" s="122"/>
      <c r="AZ47" s="105" t="str">
        <f>IF(AZ$13&gt;0,
(
(
IF('U1'!$A$4="1ª", 'U1'!Y33*'U1'!Y$4, 0)+
IF('U2'!$A$4="1ª", 'U2'!Y33*'U2'!Y$4, 0)+
IF('U3'!$A$4="1ª", 'U3'!Y33*'U3'!Y$4, 0)+
IF('U4'!$A$4="1ª", 'U4'!Y33*'U4'!Y$4, 0)+
IF('U5'!$A$4="1ª", 'U5'!Y33*'U5'!Y$4, 0)+
IF('U6'!$A$4="1ª", 'U6'!Y33*'U6'!Y$4, 0)+
IF('U7'!$A$4="1ª", 'U7'!Y33*'U7'!Y$4, 0)+
IF('U8'!$A$4="1ª", 'U8'!Y33*'U8'!Y$4, 0)+
IF('U9'!$A$4="1ª", 'U9'!Y33*'U9'!Y$4, 0)+
IF('U10'!$A$4="1ª", 'U10'!Y33*'U10'!Y$4, 0)+
IF('U11'!$A$4="1ª", 'U11'!Y33*'U11'!Y$4, 0)+
IF('U12'!$A$4="1ª", 'U12'!Y33*'U12'!Y$4, 0)+
IF('U13'!$A$4="1ª", 'U13'!Y33*'U13'!Y$4, 0)+
IF('U14'!$A$4="1ª", 'U14'!Y33*'U14'!Y$4, 0)+
IF('U15'!$A$4="1ª", 'U15'!Y33*'U15'!Y$4, 0)
)
      /$CB$12
   )
   /AZ$13,
"")</f>
        <v/>
      </c>
      <c r="BA47" s="122"/>
      <c r="BB47" s="121">
        <f t="shared" ca="1" si="27"/>
        <v>0</v>
      </c>
      <c r="BC47" s="105" t="str">
        <f>IF(BC$13&gt;0,
(
(
IF('U1'!$A$4="1ª", 'U1'!Z33*'U1'!Z$4, 0)+
IF('U2'!$A$4="1ª", 'U2'!Z33*'U2'!Z$4, 0)+
IF('U3'!$A$4="1ª", 'U3'!Z33*'U3'!Z$4, 0)+
IF('U4'!$A$4="1ª", 'U4'!Z33*'U4'!Z$4, 0)+
IF('U5'!$A$4="1ª", 'U5'!Z33*'U5'!Z$4, 0)+
IF('U6'!$A$4="1ª", 'U6'!Z33*'U6'!Z$4, 0)+
IF('U7'!$A$4="1ª", 'U7'!Z33*'U7'!Z$4, 0)+
IF('U8'!$A$4="1ª", 'U8'!Z33*'U8'!Z$4, 0)+
IF('U9'!$A$4="1ª", 'U9'!Z33*'U9'!Z$4, 0)+
IF('U10'!$A$4="1ª", 'U10'!Z33*'U10'!Z$4, 0)+
IF('U11'!$A$4="1ª", 'U11'!Z33*'U11'!Z$4, 0)+
IF('U12'!$A$4="1ª", 'U12'!Z33*'U12'!Z$4, 0)+
IF('U13'!$A$4="1ª", 'U13'!Z33*'U13'!Z$4, 0)+
IF('U14'!$A$4="1ª", 'U14'!Z33*'U14'!Z$4, 0)+
IF('U15'!$A$4="1ª", 'U15'!Z33*'U15'!Z$4, 0)
)
      /$CB$12
   )
   /BC$13,
"")</f>
        <v/>
      </c>
      <c r="BD47" s="122"/>
      <c r="BE47" s="105" t="str">
        <f>IF(BE$13&gt;0,
(
(
IF('U1'!$A$4="1ª", 'U1'!AA33*'U1'!AA$4, 0)+
IF('U2'!$A$4="1ª", 'U2'!AA33*'U2'!AA$4, 0)+
IF('U3'!$A$4="1ª", 'U3'!AA33*'U3'!AA$4, 0)+
IF('U4'!$A$4="1ª", 'U4'!AA33*'U4'!AA$4, 0)+
IF('U5'!$A$4="1ª", 'U5'!AA33*'U5'!AA$4, 0)+
IF('U6'!$A$4="1ª", 'U6'!AA33*'U6'!AA$4, 0)+
IF('U7'!$A$4="1ª", 'U7'!AA33*'U7'!AA$4, 0)+
IF('U8'!$A$4="1ª", 'U8'!AA33*'U8'!AA$4, 0)+
IF('U9'!$A$4="1ª", 'U9'!AA33*'U9'!AA$4, 0)+
IF('U10'!$A$4="1ª", 'U10'!AA33*'U10'!AA$4, 0)+
IF('U11'!$A$4="1ª", 'U11'!AA33*'U11'!AA$4, 0)+
IF('U12'!$A$4="1ª", 'U12'!AA33*'U12'!AA$4, 0)+
IF('U13'!$A$4="1ª", 'U13'!AA33*'U13'!AA$4, 0)+
IF('U14'!$A$4="1ª", 'U14'!AA33*'U14'!AA$4, 0)+
IF('U15'!$A$4="1ª", 'U15'!AA33*'U15'!AA$4, 0)
)
      /$CB$12
   )
   /BE$13,
"")</f>
        <v/>
      </c>
      <c r="BF47" s="122"/>
      <c r="BG47" s="105" t="str">
        <f>IF(BG$13&gt;0,
(
(
IF('U1'!$A$4="1ª", 'U1'!AB33*'U1'!AB$4, 0)+
IF('U2'!$A$4="1ª", 'U2'!AB33*'U2'!AB$4, 0)+
IF('U3'!$A$4="1ª", 'U3'!AB33*'U3'!AB$4, 0)+
IF('U4'!$A$4="1ª", 'U4'!AB33*'U4'!AB$4, 0)+
IF('U5'!$A$4="1ª", 'U5'!AB33*'U5'!AB$4, 0)+
IF('U6'!$A$4="1ª", 'U6'!AB33*'U6'!AB$4, 0)+
IF('U7'!$A$4="1ª", 'U7'!AB33*'U7'!AB$4, 0)+
IF('U8'!$A$4="1ª", 'U8'!AB33*'U8'!AB$4, 0)+
IF('U9'!$A$4="1ª", 'U9'!AB33*'U9'!AB$4, 0)+
IF('U10'!$A$4="1ª", 'U10'!AB33*'U10'!AB$4, 0)+
IF('U11'!$A$4="1ª", 'U11'!AB33*'U11'!AB$4, 0)+
IF('U12'!$A$4="1ª", 'U12'!AB33*'U12'!AB$4, 0)+
IF('U13'!$A$4="1ª", 'U13'!AB33*'U13'!AB$4, 0)+
IF('U14'!$A$4="1ª", 'U14'!AB33*'U14'!AB$4, 0)+
IF('U15'!$A$4="1ª", 'U15'!AB33*'U15'!AB$4, 0)
)
      /$CB$12
   )
   /BG$13,
"")</f>
        <v/>
      </c>
      <c r="BH47" s="122"/>
      <c r="BI47" s="105">
        <f ca="1">IF(BI$13&gt;0,
(
(
IF('U1'!$A$4="1ª", 'U1'!AC33*'U1'!AC$4, 0)+
IF('U2'!$A$4="1ª", 'U2'!AC33*'U2'!AC$4, 0)+
IF('U3'!$A$4="1ª", 'U3'!AC33*'U3'!AC$4, 0)+
IF('U4'!$A$4="1ª", 'U4'!AC33*'U4'!AC$4, 0)+
IF('U5'!$A$4="1ª", 'U5'!AC33*'U5'!AC$4, 0)+
IF('U6'!$A$4="1ª", 'U6'!AC33*'U6'!AC$4, 0)+
IF('U7'!$A$4="1ª", 'U7'!AC33*'U7'!AC$4, 0)+
IF('U8'!$A$4="1ª", 'U8'!AC33*'U8'!AC$4, 0)+
IF('U9'!$A$4="1ª", 'U9'!AC33*'U9'!AC$4, 0)+
IF('U10'!$A$4="1ª", 'U10'!AC33*'U10'!AC$4, 0)+
IF('U11'!$A$4="1ª", 'U11'!AC33*'U11'!AC$4, 0)+
IF('U12'!$A$4="1ª", 'U12'!AC33*'U12'!AC$4, 0)+
IF('U13'!$A$4="1ª", 'U13'!AC33*'U13'!AC$4, 0)+
IF('U14'!$A$4="1ª", 'U14'!AC33*'U14'!AC$4, 0)+
IF('U15'!$A$4="1ª", 'U15'!AC33*'U15'!AC$4, 0)
)
      /$CB$12
   )
   /BI$13,
"")</f>
        <v>0</v>
      </c>
      <c r="BJ47" s="122"/>
      <c r="BK47" s="105" t="str">
        <f>IF(BK$13&gt;0,
(
(
IF('U1'!$A$4="1ª", 'U1'!AD33*'U1'!AD$4, 0)+
IF('U2'!$A$4="1ª", 'U2'!AD33*'U2'!AD$4, 0)+
IF('U3'!$A$4="1ª", 'U3'!AD33*'U3'!AD$4, 0)+
IF('U4'!$A$4="1ª", 'U4'!AD33*'U4'!AD$4, 0)+
IF('U5'!$A$4="1ª", 'U5'!AD33*'U5'!AD$4, 0)+
IF('U6'!$A$4="1ª", 'U6'!AD33*'U6'!AD$4, 0)+
IF('U7'!$A$4="1ª", 'U7'!AD33*'U7'!AD$4, 0)+
IF('U8'!$A$4="1ª", 'U8'!AD33*'U8'!AD$4, 0)+
IF('U9'!$A$4="1ª", 'U9'!AD33*'U9'!AD$4, 0)+
IF('U10'!$A$4="1ª", 'U10'!AD33*'U10'!AD$4, 0)+
IF('U11'!$A$4="1ª", 'U11'!AD33*'U11'!AD$4, 0)+
IF('U12'!$A$4="1ª", 'U12'!AD33*'U12'!AD$4, 0)+
IF('U13'!$A$4="1ª", 'U13'!AD33*'U13'!AD$4, 0)+
IF('U14'!$A$4="1ª", 'U14'!AD33*'U14'!AD$4, 0)+
IF('U15'!$A$4="1ª", 'U15'!AD33*'U15'!AD$4, 0)
)
      /$CB$12
   )
   /BK$13,
"")</f>
        <v/>
      </c>
      <c r="BL47" s="122"/>
      <c r="BM47" s="105" t="str">
        <f>IF(BM$13&gt;0,
(
(
IF('U1'!$A$4="1ª", 'U1'!AE33*'U1'!AE$4, 0)+
IF('U2'!$A$4="1ª", 'U2'!AE33*'U2'!AE$4, 0)+
IF('U3'!$A$4="1ª", 'U3'!AE33*'U3'!AE$4, 0)+
IF('U4'!$A$4="1ª", 'U4'!AE33*'U4'!AE$4, 0)+
IF('U5'!$A$4="1ª", 'U5'!AE33*'U5'!AE$4, 0)+
IF('U6'!$A$4="1ª", 'U6'!AE33*'U6'!AE$4, 0)+
IF('U7'!$A$4="1ª", 'U7'!AE33*'U7'!AE$4, 0)+
IF('U8'!$A$4="1ª", 'U8'!AE33*'U8'!AE$4, 0)+
IF('U9'!$A$4="1ª", 'U9'!AE33*'U9'!AE$4, 0)+
IF('U10'!$A$4="1ª", 'U10'!AE33*'U10'!AE$4, 0)+
IF('U11'!$A$4="1ª", 'U11'!AE33*'U11'!AE$4, 0)+
IF('U12'!$A$4="1ª", 'U12'!AE33*'U12'!AE$4, 0)+
IF('U13'!$A$4="1ª", 'U13'!AE33*'U13'!AE$4, 0)+
IF('U14'!$A$4="1ª", 'U14'!AE33*'U14'!AE$4, 0)+
IF('U15'!$A$4="1ª", 'U15'!AE33*'U15'!AE$4, 0)
)
      /$CB$12
   )
   /BM$13,
"")</f>
        <v/>
      </c>
      <c r="BN47" s="122"/>
      <c r="BO47" s="121" t="str">
        <f t="shared" si="28"/>
        <v/>
      </c>
      <c r="BP47" s="105" t="str">
        <f>IF(BP$13&gt;0,
(
(
IF('U1'!$A$4="1ª", 'U1'!AF33*'U1'!AF$4, 0)+
IF('U2'!$A$4="1ª", 'U2'!AF33*'U2'!AF$4, 0)+
IF('U3'!$A$4="1ª", 'U3'!AF33*'U3'!AF$4, 0)+
IF('U4'!$A$4="1ª", 'U4'!AF33*'U4'!AF$4, 0)+
IF('U5'!$A$4="1ª", 'U5'!AF33*'U5'!AF$4, 0)+
IF('U6'!$A$4="1ª", 'U6'!AF33*'U6'!AF$4, 0)+
IF('U7'!$A$4="1ª", 'U7'!AF33*'U7'!AF$4, 0)+
IF('U8'!$A$4="1ª", 'U8'!AF33*'U8'!AF$4, 0)+
IF('U9'!$A$4="1ª", 'U9'!AF33*'U9'!AF$4, 0)+
IF('U10'!$A$4="1ª", 'U10'!AF33*'U10'!AF$4, 0)+
IF('U11'!$A$4="1ª", 'U11'!AF33*'U11'!AF$4, 0)+
IF('U12'!$A$4="1ª", 'U12'!AF33*'U12'!AF$4, 0)+
IF('U13'!$A$4="1ª", 'U13'!AF33*'U13'!AF$4, 0)+
IF('U14'!$A$4="1ª", 'U14'!AF33*'U14'!AF$4, 0)+
IF('U15'!$A$4="1ª", 'U15'!AF33*'U15'!AF$4, 0)
)
      /$CB$12
   )
   /BP$13,
"")</f>
        <v/>
      </c>
      <c r="BQ47" s="122"/>
      <c r="BR47" s="105" t="str">
        <f>IF(BR$13&gt;0,
(
(
IF('U1'!$A$4="1ª", 'U1'!AG33*'U1'!AG$4, 0)+
IF('U2'!$A$4="1ª", 'U2'!AG33*'U2'!AG$4, 0)+
IF('U3'!$A$4="1ª", 'U3'!AG33*'U3'!AG$4, 0)+
IF('U4'!$A$4="1ª", 'U4'!AG33*'U4'!AG$4, 0)+
IF('U5'!$A$4="1ª", 'U5'!AG33*'U5'!AG$4, 0)+
IF('U6'!$A$4="1ª", 'U6'!AG33*'U6'!AG$4, 0)+
IF('U7'!$A$4="1ª", 'U7'!AG33*'U7'!AG$4, 0)+
IF('U8'!$A$4="1ª", 'U8'!AG33*'U8'!AG$4, 0)+
IF('U9'!$A$4="1ª", 'U9'!AG33*'U9'!AG$4, 0)+
IF('U10'!$A$4="1ª", 'U10'!AG33*'U10'!AG$4, 0)+
IF('U11'!$A$4="1ª", 'U11'!AG33*'U11'!AG$4, 0)+
IF('U12'!$A$4="1ª", 'U12'!AG33*'U12'!AG$4, 0)+
IF('U13'!$A$4="1ª", 'U13'!AG33*'U13'!AG$4, 0)+
IF('U14'!$A$4="1ª", 'U14'!AG33*'U14'!AG$4, 0)+
IF('U15'!$A$4="1ª", 'U15'!AG33*'U15'!AG$4, 0)
)
      /$CB$12
   )
   /BR$13,
"")</f>
        <v/>
      </c>
      <c r="BS47" s="122"/>
      <c r="BT47" s="105" t="str">
        <f>IF(BT$13&gt;0,
(
(
IF('U1'!$A$4="1ª", 'U1'!AH33*'U1'!AH$4, 0)+
IF('U2'!$A$4="1ª", 'U2'!AH33*'U2'!AH$4, 0)+
IF('U3'!$A$4="1ª", 'U3'!AH33*'U3'!AH$4, 0)+
IF('U4'!$A$4="1ª", 'U4'!AH33*'U4'!AH$4, 0)+
IF('U5'!$A$4="1ª", 'U5'!AH33*'U5'!AH$4, 0)+
IF('U6'!$A$4="1ª", 'U6'!AH33*'U6'!AH$4, 0)+
IF('U7'!$A$4="1ª", 'U7'!AH33*'U7'!AH$4, 0)+
IF('U8'!$A$4="1ª", 'U8'!AH33*'U8'!AH$4, 0)+
IF('U9'!$A$4="1ª", 'U9'!AH33*'U9'!AH$4, 0)+
IF('U10'!$A$4="1ª", 'U10'!AH33*'U10'!AH$4, 0)+
IF('U11'!$A$4="1ª", 'U11'!AH33*'U11'!AH$4, 0)+
IF('U12'!$A$4="1ª", 'U12'!AH33*'U12'!AH$4, 0)+
IF('U13'!$A$4="1ª", 'U13'!AH33*'U13'!AH$4, 0)+
IF('U14'!$A$4="1ª", 'U14'!AH33*'U14'!AH$4, 0)+
IF('U15'!$A$4="1ª", 'U15'!AH33*'U15'!AH$4, 0)
)
      /$CB$12
   )
   /BT$13,
"")</f>
        <v/>
      </c>
      <c r="BU47" s="122"/>
      <c r="BV47" s="105" t="str">
        <f>IF(BT$13&gt;0,
(
(
IF('U1'!$A$4="1ª", 'U1'!AH33*'U1'!AH$4, 0)+
IF('U2'!$A$4="1ª", 'U2'!AH33*'U2'!AH$4, 0)+
IF('U3'!$A$4="1ª", 'U3'!AH33*'U3'!AH$4, 0)+
IF('U4'!$A$4="1ª", 'U4'!AH33*'U4'!AH$4, 0)+
IF('U5'!$A$4="1ª", 'U5'!AH33*'U5'!AH$4, 0)+
IF('U6'!$A$4="1ª", 'U6'!AH33*'U6'!AH$4, 0)+
IF('U7'!$A$4="1ª", 'U7'!AH33*'U7'!AH$4, 0)+
IF('U8'!$A$4="1ª", 'U8'!AH33*'U8'!AH$4, 0)+
IF('U9'!$A$4="1ª", 'U9'!AH33*'U9'!AH$4, 0)+
IF('U10'!$A$4="1ª", 'U10'!AH33*'U10'!AH$4, 0)+
IF('U11'!$A$4="1ª", 'U11'!AH33*'U11'!AH$4, 0)+
IF('U12'!$A$4="1ª", 'U12'!AH33*'U12'!AH$4, 0)+
IF('U13'!$A$4="1ª", 'U13'!AH33*'U13'!AH$4, 0)+
IF('U14'!$A$4="1ª", 'U14'!AH33*'U14'!AH$4, 0)+
IF('U15'!$A$4="1ª", 'U15'!AH33*'U15'!AH$4, 0)
)
      /$CB$12
   )
   /BT$13,
"")</f>
        <v/>
      </c>
      <c r="BW47" s="122"/>
      <c r="BX47" s="105" t="str">
        <f>IF(BV$13&gt;0,
(
(
IF('U1'!$A$4="1ª", 'U1'!AI33*'U1'!AI$4, 0)+
IF('U2'!$A$4="1ª", 'U2'!AI33*'U2'!AI$4, 0)+
IF('U3'!$A$4="1ª", 'U3'!AI33*'U3'!AI$4, 0)+
IF('U4'!$A$4="1ª", 'U4'!AI33*'U4'!AI$4, 0)+
IF('U5'!$A$4="1ª", 'U5'!AI33*'U5'!AI$4, 0)+
IF('U6'!$A$4="1ª", 'U6'!AI33*'U6'!AI$4, 0)+
IF('U7'!$A$4="1ª", 'U7'!AI33*'U7'!AI$4, 0)+
IF('U8'!$A$4="1ª", 'U8'!AI33*'U8'!AI$4, 0)+
IF('U9'!$A$4="1ª", 'U9'!AI33*'U9'!AI$4, 0)+
IF('U10'!$A$4="1ª", 'U10'!AI33*'U10'!AI$4, 0)+
IF('U11'!$A$4="1ª", 'U11'!AI33*'U11'!AI$4, 0)+
IF('U12'!$A$4="1ª", 'U12'!AI33*'U12'!AI$4, 0)+
IF('U13'!$A$4="1ª", 'U13'!AI33*'U13'!AI$4, 0)+
IF('U14'!$A$4="1ª", 'U14'!AI33*'U14'!AI$4, 0)+
IF('U15'!$A$4="1ª", 'U15'!AI33*'U15'!AI$4, 0)
)
      /$CB$12
   )
   /BV$13,
"")</f>
        <v/>
      </c>
      <c r="BY47" s="122"/>
      <c r="BZ47" s="105" t="str">
        <f>IF(BZ$13&gt;0,
(
(
IF('U1'!$A$4="1ª", 'U1'!AK33*'U1'!AK$4, 0)+
IF('U2'!$A$4="1ª", 'U2'!AK33*'U2'!AK$4, 0)+
IF('U3'!$A$4="1ª", 'U3'!AK33*'U3'!AK$4, 0)+
IF('U4'!$A$4="1ª", 'U4'!AK33*'U4'!AK$4, 0)+
IF('U5'!$A$4="1ª", 'U5'!AK33*'U5'!AK$4, 0)+
IF('U6'!$A$4="1ª", 'U6'!AK33*'U6'!AK$4, 0)+
IF('U7'!$A$4="1ª", 'U7'!AK33*'U7'!AK$4, 0)+
IF('U8'!$A$4="1ª", 'U8'!AK33*'U8'!AK$4, 0)+
IF('U9'!$A$4="1ª", 'U9'!AK33*'U9'!AK$4, 0)+
IF('U10'!$A$4="1ª", 'U10'!AK33*'U10'!AK$4, 0)+
IF('U11'!$A$4="1ª", 'U11'!AK33*'U11'!AK$4, 0)+
IF('U12'!$A$4="1ª", 'U12'!AK33*'U12'!AK$4, 0)+
IF('U13'!$A$4="1ª", 'U13'!AK33*'U13'!AK$4, 0)+
IF('U14'!$A$4="1ª", 'U14'!AK33*'U14'!AK$4, 0)+
IF('U15'!$A$4="1ª", 'U15'!AK33*'U15'!AK$4, 0)
)
      /$CB$12
   )
   /BZ$13,
"")</f>
        <v/>
      </c>
      <c r="CA47" s="122"/>
      <c r="CB47" s="136">
        <f t="shared" ca="1" si="22"/>
        <v>0</v>
      </c>
      <c r="CC47">
        <f t="shared" ca="1" si="29"/>
        <v>0</v>
      </c>
    </row>
    <row r="48" spans="1:81" ht="18" x14ac:dyDescent="0.25">
      <c r="A48" s="65">
        <v>0</v>
      </c>
      <c r="B48" s="121">
        <f t="shared" ca="1" si="23"/>
        <v>0</v>
      </c>
      <c r="C48" s="105">
        <f ca="1">IF(C$13&gt;0,
   (
      (
         IF('U1'!$A$4="1ª", 'U1'!B34*'U1'!B$4, 0) +
         IF('U2'!$A$4="1ª", 'U2'!B34*'U2'!B$4, 0) +
         IF('U3'!$A$4="1ª", 'U3'!B34*'U3'!B$4, 0) +
         IF('U4'!$A$4="1ª", 'U4'!B34*'U4'!B$4, 0) +
         IF('U5'!$A$4="1ª", 'U5'!B34*'U5'!B$4, 0) +
         IF('U6'!$A$4="1ª", 'U6'!B34*'U6'!B$4, 0) +
         IF('U7'!$A$4="1ª", 'U7'!B34*'U7'!B$4, 0) +
         IF('U8'!$A$4="1ª", 'U8'!B34*'U8'!B$4, 0) +
         IF('U9'!$A$4="1ª", 'U9'!B34*'U9'!B$4, 0) +
         IF('U10'!$A$4="1ª", 'U10'!B34*'U10'!B$4, 0) +
         IF('U11'!$A$4="1ª", 'U11'!B34*'U11'!B$4, 0) +
         IF('U12'!$A$4="1ª", 'U12'!B34*'U12'!B$4, 0) +
         IF('U13'!$A$4="1ª", 'U13'!B34*'U13'!B$4, 0) +
         IF('U14'!$A$4="1ª", 'U14'!B34*'U14'!B$4, 0) +
         IF('U15'!$A$4="1ª", 'U15'!B34*'U15'!B$4, 0)
      )
      /$CB$12
   )
   /C$13,
"")</f>
        <v>0</v>
      </c>
      <c r="D48" s="122"/>
      <c r="E48" s="105">
        <f ca="1">IF(E$13&gt;0,
   (
      (
         IF('U1'!$A$4="1ª", 'U1'!C34*'U1'!C$4, 0) +
         IF('U2'!$A$4="1ª", 'U2'!C34*'U2'!C$4, 0) +
         IF('U3'!$A$4="1ª", 'U3'!C34*'U3'!C$4, 0) +
         IF('U4'!$A$4="1ª", 'U4'!C34*'U4'!C$4, 0) +
         IF('U5'!$A$4="1ª", 'U5'!C34*'U5'!C$4, 0) +
         IF('U6'!$A$4="1ª", 'U6'!C34*'U6'!C$4, 0) +
         IF('U7'!$A$4="1ª", 'U7'!C34*'U7'!C$4, 0) +
         IF('U8'!$A$4="1ª", 'U8'!C34*'U8'!C$4, 0) +
         IF('U9'!$A$4="1ª", 'U9'!C34*'U9'!C$4, 0) +
         IF('U10'!$A$4="1ª", 'U10'!C34*'U10'!C$4, 0) +
         IF('U11'!$A$4="1ª", 'U11'!C34*'U11'!C$4, 0) +
         IF('U12'!$A$4="1ª", 'U12'!C34*'U12'!C$4, 0) +
         IF('U13'!$A$4="1ª", 'U13'!C34*'U13'!C$4, 0) +
         IF('U14'!$A$4="1ª", 'U14'!C34*'U14'!C$4, 0) +
         IF('U15'!$A$4="1ª", 'U15'!C34*'U15'!C$4, 0)
      )
      /$CB$12
   )
   /E$13,
"")</f>
        <v>0</v>
      </c>
      <c r="F48" s="122"/>
      <c r="G48" s="105">
        <f ca="1">IF(G$13&gt;0,
   (
      (
         IF('U1'!$A$4="1ª", 'U1'!D34*'U1'!D$4, 0) +
         IF('U2'!$A$4="1ª", 'U2'!D34*'U2'!D$4, 0) +
         IF('U3'!$A$4="1ª", 'U3'!D34*'U3'!D$4, 0) +
         IF('U4'!$A$4="1ª", 'U4'!D34*'U4'!D$4, 0) +
         IF('U5'!$A$4="1ª", 'U5'!D34*'U5'!D$4, 0) +
         IF('U6'!$A$4="1ª", 'U6'!D34*'U6'!D$4, 0) +
         IF('U7'!$A$4="1ª", 'U7'!D34*'U7'!D$4, 0) +
         IF('U8'!$A$4="1ª", 'U8'!D34*'U8'!D$4, 0) +
         IF('U9'!$A$4="1ª", 'U9'!D34*'U9'!D$4, 0) +
         IF('U10'!$A$4="1ª", 'U10'!D34*'U10'!D$4, 0) +
         IF('U11'!$A$4="1ª", 'U11'!D34*'U11'!D$4, 0) +
         IF('U12'!$A$4="1ª", 'U12'!D34*'U12'!D$4, 0) +
         IF('U13'!$A$4="1ª", 'U13'!D34*'U13'!D$4, 0) +
         IF('U14'!$A$4="1ª", 'U14'!D34*'U14'!D$4, 0) +
         IF('U15'!$A$4="1ª", 'U15'!D34*'U15'!D$4, 0)
      )
      /$CB$12
   )
   /G$13,
"")</f>
        <v>0</v>
      </c>
      <c r="H48" s="122"/>
      <c r="I48" s="105">
        <f ca="1">IF(I$13&gt;0,
   (
      (
         IF('U1'!$A$4="1ª", 'U1'!E34*'U1'!E$4, 0) +
         IF('U2'!$A$4="1ª", 'U2'!E34*'U2'!E$4, 0) +
         IF('U3'!$A$4="1ª", 'U3'!E34*'U3'!E$4, 0) +
         IF('U4'!$A$4="1ª", 'U4'!E34*'U4'!E$4, 0) +
         IF('U5'!$A$4="1ª", 'U5'!E34*'U5'!E$4, 0) +
         IF('U6'!$A$4="1ª", 'U6'!E34*'U6'!E$4, 0) +
         IF('U7'!$A$4="1ª", 'U7'!E34*'U7'!E$4, 0) +
         IF('U8'!$A$4="1ª", 'U8'!E34*'U8'!E$4, 0) +
         IF('U9'!$A$4="1ª", 'U9'!E34*'U9'!E$4, 0) +
         IF('U10'!$A$4="1ª", 'U10'!E34*'U10'!E$4, 0) +
         IF('U11'!$A$4="1ª", 'U11'!E34*'U11'!E$4, 0) +
         IF('U12'!$A$4="1ª", 'U12'!E34*'U12'!E$4, 0) +
         IF('U13'!$A$4="1ª", 'U13'!E34*'U13'!E$4, 0) +
         IF('U14'!$A$4="1ª", 'U14'!E34*'U14'!E$4, 0) +
         IF('U15'!$A$4="1ª", 'U15'!E34*'U15'!E$4, 0)
      )
      /$CB$12
   )
   /I$13,
"")</f>
        <v>0</v>
      </c>
      <c r="J48" s="122"/>
      <c r="K48" s="105">
        <f ca="1">IF(K$13&gt;0,
   (
      (
         IF('U1'!$A$4="1ª", 'U1'!F34*'U1'!F$4, 0) +
         IF('U2'!$A$4="1ª", 'U2'!F34*'U2'!F$4, 0) +
         IF('U3'!$A$4="1ª", 'U3'!F34*'U3'!F$4, 0) +
         IF('U4'!$A$4="1ª", 'U4'!F34*'U4'!F$4, 0) +
         IF('U5'!$A$4="1ª", 'U5'!F34*'U5'!F$4, 0) +
         IF('U6'!$A$4="1ª", 'U6'!F34*'U6'!F$4, 0) +
         IF('U7'!$A$4="1ª", 'U7'!F34*'U7'!F$4, 0) +
         IF('U8'!$A$4="1ª", 'U8'!F34*'U8'!F$4, 0) +
         IF('U9'!$A$4="1ª", 'U9'!F34*'U9'!F$4, 0) +
         IF('U10'!$A$4="1ª", 'U10'!F34*'U10'!F$4, 0) +
         IF('U11'!$A$4="1ª", 'U11'!F34*'U11'!F$4, 0) +
         IF('U12'!$A$4="1ª", 'U12'!F34*'U12'!F$4, 0) +
         IF('U13'!$A$4="1ª", 'U13'!F34*'U13'!F$4, 0) +
         IF('U14'!$A$4="1ª", 'U14'!F34*'U14'!F$4, 0) +
         IF('U15'!$A$4="1ª", 'U15'!F34*'U15'!F$4, 0)
      )
      /$CB$12
   )
   /K$13,
"")</f>
        <v>0</v>
      </c>
      <c r="L48" s="122"/>
      <c r="M48" s="105" t="str">
        <f>IF(M$13&gt;0,
   (
      (
         IF('U1'!$A$4="1ª", 'U1'!G34*'U1'!G$4, 0) +
         IF('U2'!$A$4="1ª", 'U2'!G34*'U2'!G$4, 0) +
         IF('U3'!$A$4="1ª", 'U3'!G34*'U3'!G$4, 0) +
         IF('U4'!$A$4="1ª", 'U4'!G34*'U4'!G$4, 0) +
         IF('U5'!$A$4="1ª", 'U5'!G34*'U5'!G$4, 0) +
         IF('U6'!$A$4="1ª", 'U6'!G34*'U6'!G$4, 0) +
         IF('U7'!$A$4="1ª", 'U7'!G34*'U7'!G$4, 0) +
         IF('U8'!$A$4="1ª", 'U8'!G34*'U8'!G$4, 0) +
         IF('U9'!$A$4="1ª", 'U9'!G34*'U9'!G$4, 0) +
         IF('U10'!$A$4="1ª", 'U10'!G34*'U10'!G$4, 0) +
         IF('U11'!$A$4="1ª", 'U11'!G34*'U11'!G$4, 0) +
         IF('U12'!$A$4="1ª", 'U12'!G34*'U12'!G$4, 0) +
         IF('U13'!$A$4="1ª", 'U13'!G34*'U13'!G$4, 0) +
         IF('U14'!$A$4="1ª", 'U14'!G34*'U14'!G$4, 0) +
         IF('U15'!$A$4="1ª", 'U15'!G34*'U15'!G$4, 0)
      )
      /$CB$12
   )
   /M$13,
"")</f>
        <v/>
      </c>
      <c r="N48" s="122"/>
      <c r="O48" s="121">
        <f t="shared" ca="1" si="24"/>
        <v>0</v>
      </c>
      <c r="P48" s="105">
        <f ca="1">IF(P$13&gt;0,
   (
      (
         IF('U1'!$A$4="1ª", 'U1'!H34*'U1'!H$4, 0) +
         IF('U2'!$A$4="1ª", 'U2'!H34*'U2'!H$4, 0) +
         IF('U3'!$A$4="1ª", 'U3'!H34*'U3'!H$4, 0) +
         IF('U4'!$A$4="1ª", 'U4'!H34*'U4'!H$4, 0) +
         IF('U5'!$A$4="1ª", 'U5'!H34*'U5'!H$4, 0) +
         IF('U6'!$A$4="1ª", 'U6'!H34*'U6'!H$4, 0) +
         IF('U7'!$A$4="1ª", 'U7'!H34*'U7'!H$4, 0) +
         IF('U8'!$A$4="1ª", 'U8'!H34*'U8'!H$4, 0) +
         IF('U9'!$A$4="1ª", 'U9'!H34*'U9'!H$4, 0) +
         IF('U10'!$A$4="1ª", 'U10'!H34*'U10'!H$4, 0) +
         IF('U11'!$A$4="1ª", 'U11'!H34*'U11'!H$4, 0) +
         IF('U12'!$A$4="1ª", 'U12'!H34*'U12'!H$4, 0) +
         IF('U13'!$A$4="1ª", 'U13'!H34*'U13'!H$4, 0) +
         IF('U14'!$A$4="1ª", 'U14'!H34*'U14'!H$4, 0) +
         IF('U15'!$A$4="1ª", 'U15'!H34*'U15'!H$4, 0)
      )
      /$CB$12
   )
   /P$13,
"")</f>
        <v>0</v>
      </c>
      <c r="Q48" s="122"/>
      <c r="R48" s="105">
        <f ca="1">IF(R$13&gt;0,
   (
      (
         IF('U1'!$A$4="1ª", 'U1'!I34*'U1'!I$4, 0) +
         IF('U2'!$A$4="1ª", 'U2'!I34*'U2'!I$4, 0) +
         IF('U3'!$A$4="1ª", 'U3'!I34*'U3'!I$4, 0) +
         IF('U4'!$A$4="1ª", 'U4'!I34*'U4'!I$4, 0) +
         IF('U5'!$A$4="1ª", 'U5'!I34*'U5'!I$4, 0) +
         IF('U6'!$A$4="1ª", 'U6'!I34*'U6'!I$4, 0) +
         IF('U7'!$A$4="1ª", 'U7'!I34*'U7'!I$4, 0) +
         IF('U8'!$A$4="1ª", 'U8'!I34*'U8'!I$4, 0) +
         IF('U9'!$A$4="1ª", 'U9'!I34*'U9'!I$4, 0) +
         IF('U10'!$A$4="1ª", 'U10'!I34*'U10'!I$4, 0) +
         IF('U11'!$A$4="1ª", 'U11'!I34*'U11'!I$4, 0) +
         IF('U12'!$A$4="1ª", 'U12'!I34*'U12'!I$4, 0) +
         IF('U13'!$A$4="1ª", 'U13'!I34*'U13'!I$4, 0) +
         IF('U14'!$A$4="1ª", 'U14'!I34*'U14'!I$4, 0) +
         IF('U15'!$A$4="1ª", 'U15'!I34*'U15'!I$4, 0)
      )
      /$CB$12
   )
   /R$13,
"")</f>
        <v>0</v>
      </c>
      <c r="S48" s="122"/>
      <c r="T48" s="105">
        <f ca="1">IF(T$13&gt;0,
(
(
IF('U1'!$A$4="1ª", 'U1'!J34*'U1'!J$4, 0) +
IF('U2'!$A$4="1ª", 'U2'!J34*'U2'!J$4, 0) +
IF('U3'!$A$4="1ª", 'U3'!J34*'U3'!J$4, 0) +
IF('U4'!$A$4="1ª", 'U4'!J34*'U4'!J$4, 0) +
IF('U5'!$A$4="1ª", 'U5'!J34*'U5'!J$4, 0) +
IF('U6'!$A$4="1ª", 'U6'!J34*'U6'!J$4, 0) +
IF('U7'!$A$4="1ª", 'U7'!J34*'U7'!J$4, 0) +
IF('U8'!$A$4="1ª", 'U8'!J34*'U8'!J$4, 0) +
IF('U9'!$A$4="1ª", 'U9'!J34*'U9'!J$4, 0) +
IF('U10'!$A$4="1ª", 'U10'!J34*'U10'!J$4, 0) +
IF('U11'!$A$4="1ª", 'U11'!J34*'U11'!J$4, 0) +
IF('U12'!$A$4="1ª", 'U12'!J34*'U12'!J$4, 0) +
IF('U13'!$A$4="1ª", 'U13'!J34*'U13'!J$4, 0) +
IF('U14'!$A$4="1ª", 'U14'!J34*'U14'!J$4, 0) +
IF('U15'!$A$4="1ª", 'U15'!J34*'U15'!J$4, 0)
)
      /$CB$12
   )
   /T$13,
"")</f>
        <v>0</v>
      </c>
      <c r="U48" s="122"/>
      <c r="V48" s="105">
        <f ca="1">IF(V$13&gt;0,
(
(
IF('U1'!$A$4="1ª", 'U1'!K34*'U1'!K$4, 0) +
IF('U2'!$A$4="1ª", 'U2'!K34*'U2'!K$4, 0) +
IF('U3'!$A$4="1ª", 'U3'!K34*'U3'!K$4, 0) +
IF('U4'!$A$4="1ª", 'U4'!K34*'U4'!K$4, 0) +
IF('U5'!$A$4="1ª", 'U5'!K34*'U5'!K$4, 0) +
IF('U6'!$A$4="1ª", 'U6'!K34*'U6'!K$4, 0) +
IF('U7'!$A$4="1ª", 'U7'!K34*'U7'!K$4, 0) +
IF('U8'!$A$4="1ª", 'U8'!K34*'U8'!K$4, 0) +
IF('U9'!$A$4="1ª", 'U9'!K34*'U9'!K$4, 0) +
IF('U10'!$A$4="1ª", 'U10'!K34*'U10'!K$4, 0) +
IF('U11'!$A$4="1ª", 'U11'!K34*'U11'!K$4, 0) +
IF('U12'!$A$4="1ª", 'U12'!K34*'U12'!K$4, 0) +
IF('U13'!$A$4="1ª", 'U13'!K34*'U13'!K$4, 0) +
IF('U14'!$A$4="1ª", 'U14'!K34*'U14'!K$4, 0) +
IF('U15'!$A$4="1ª", 'U15'!K34*'U15'!K$4, 0)
)
      /$CB$12
   )
   /V$13,
"")</f>
        <v>0</v>
      </c>
      <c r="W48" s="122"/>
      <c r="X48" s="105" t="str">
        <f>IF(X$13&gt;0,
(
(
IF('U1'!$A$4="1ª", 'U1'!L34*'U1'!L$4, 0) +
IF('U2'!$A$4="1ª", 'U2'!L34*'U2'!L$4, 0) +
IF('U3'!$A$4="1ª", 'U3'!L34*'U3'!L$4, 0) +
IF('U4'!$A$4="1ª", 'U4'!L34*'U4'!L$4, 0) +
IF('U5'!$A$4="1ª", 'U5'!L34*'U5'!L$4, 0) +
IF('U6'!$A$4="1ª", 'U6'!L34*'U6'!L$4, 0) +
IF('U7'!$A$4="1ª", 'U7'!L34*'U7'!L$4, 0) +
IF('U8'!$A$4="1ª", 'U8'!L34*'U8'!L$4, 0) +
IF('U9'!$A$4="1ª", 'U9'!L34*'U9'!L$4, 0) +
IF('U10'!$A$4="1ª", 'U10'!L34*'U10'!L$4, 0) +
IF('U11'!$A$4="1ª", 'U11'!L34*'U11'!L$4, 0) +
IF('U12'!$A$4="1ª", 'U12'!L34*'U12'!L$4, 0) +
IF('U13'!$A$4="1ª", 'U13'!L34*'U13'!L$4, 0) +
IF('U14'!$A$4="1ª", 'U14'!L34*'U14'!L$4, 0) +
IF('U15'!$A$4="1ª", 'U15'!L34*'U15'!L$4, 0)
)
      /$CB$12
   )
   /X$13,
"")</f>
        <v/>
      </c>
      <c r="Y48" s="122"/>
      <c r="Z48" s="105" t="str">
        <f>IF(Z$13&gt;0,
(
(
IF('U1'!$A$4="1ª", 'U1'!M34*'U1'!M$4, 0) +
IF('U2'!$A$4="1ª", 'U2'!M34*'U2'!M$4, 0) +
IF('U3'!$A$4="1ª", 'U3'!M34*'U3'!M$4, 0) +
IF('U4'!$A$4="1ª", 'U4'!M34*'U4'!M$4, 0) +
IF('U5'!$A$4="1ª", 'U5'!M34*'U5'!M$4, 0) +
IF('U6'!$A$4="1ª", 'U6'!M34*'U6'!M$4, 0) +
IF('U7'!$A$4="1ª", 'U7'!M34*'U7'!M$4, 0) +
IF('U8'!$A$4="1ª", 'U8'!M34*'U8'!M$4, 0) +
IF('U9'!$A$4="1ª", 'U9'!M34*'U9'!M$4, 0) +
IF('U10'!$A$4="1ª", 'U10'!M34*'U10'!M$4, 0) +
IF('U11'!$A$4="1ª", 'U11'!M34*'U11'!M$4, 0) +
IF('U12'!$A$4="1ª", 'U12'!M34*'U12'!M$4, 0) +
IF('U13'!$A$4="1ª", 'U13'!M34*'U13'!M$4, 0) +
IF('U14'!$A$4="1ª", 'U14'!M34*'U14'!M$4, 0) +
IF('U15'!$A$4="1ª", 'U15'!M34*'U15'!M$4, 0)
)
      /$CB$12
   )
   /Z$13,
"")</f>
        <v/>
      </c>
      <c r="AA48" s="122"/>
      <c r="AB48" s="121">
        <f t="shared" ca="1" si="25"/>
        <v>0</v>
      </c>
      <c r="AC48" s="105" t="str">
        <f>IF(AC$13&gt;0,
(
(
IF('U1'!$A$4="1ª", 'U1'!N34*'U1'!N$4, 0) +
IF('U2'!$A$4="1ª", 'U2'!N34*'U2'!N$4, 0) +
IF('U3'!$A$4="1ª", 'U3'!N34*'U3'!N$4, 0) +
IF('U4'!$A$4="1ª", 'U4'!N34*'U4'!N$4, 0) +
IF('U5'!$A$4="1ª", 'U5'!N34*'U5'!N$4, 0) +
IF('U6'!$A$4="1ª", 'U6'!N34*'U6'!N$4, 0) +
IF('U7'!$A$4="1ª", 'U7'!N34*'U7'!N$4, 0) +
IF('U8'!$A$4="1ª", 'U8'!N34*'U8'!N$4, 0) +
IF('U9'!$A$4="1ª", 'U9'!N34*'U9'!N$4, 0) +
IF('U10'!$A$4="1ª", 'U10'!N34*'U10'!N$4, 0) +
IF('U11'!$A$4="1ª", 'U11'!N34*'U11'!N$4, 0) +
IF('U12'!$A$4="1ª", 'U12'!N34*'U12'!N$4, 0) +
IF('U13'!$A$4="1ª", 'U13'!N34*'U13'!N$4, 0) +
IF('U14'!$A$4="1ª", 'U14'!N34*'U14'!N$4, 0) +
IF('U15'!$A$4="1ª", 'U15'!N34*'U15'!N$4, 0)
)
      /$CB$12
   )
   /AC$13,
"")</f>
        <v/>
      </c>
      <c r="AD48" s="122"/>
      <c r="AE48" s="105" t="str">
        <f>IF(AE$13&gt;0,
(
(
IF('U1'!$A$4="1ª", 'U1'!O34*'U1'!O$4, 0)+
IF('U2'!$A$4="1ª", 'U2'!O34*'U2'!O$4, 0)+
IF('U3'!$A$4="1ª", 'U3'!O34*'U3'!O$4, 0)+
IF('U4'!$A$4="1ª", 'U4'!O34*'U4'!O$4, 0)+
IF('U5'!$A$4="1ª", 'U5'!O34*'U5'!O$4, 0)+
IF('U6'!$A$4="1ª", 'U6'!O34*'U6'!O$4, 0)+
IF('U7'!$A$4="1ª", 'U7'!O34*'U7'!O$4, 0)+
IF('U8'!$A$4="1ª", 'U8'!O34*'U8'!O$4, 0)+
IF('U9'!$A$4="1ª", 'U9'!O34*'U9'!O$4, 0)+
IF('U10'!$A$4="1ª", 'U10'!O34*'U10'!O$4, 0)+
IF('U11'!$A$4="1ª", 'U11'!O34*'U11'!O$4, 0)+
IF('U12'!$A$4="1ª", 'U12'!O34*'U12'!O$4, 0)+
IF('U13'!$A$4="1ª", 'U13'!O34*'U13'!O$4, 0)+
IF('U14'!$A$4="1ª", 'U14'!O34*'U14'!O$4, 0)+
IF('U15'!$A$4="1ª", 'U15'!O34*'U15'!O$4, 0)
)
      /$CB$12
   )
   /AE$13,
"")</f>
        <v/>
      </c>
      <c r="AF48" s="122"/>
      <c r="AG48" s="105" t="str">
        <f>IF(AG$13&gt;0,
(
(
IF('U1'!$A$4="1ª", 'U1'!P34*'U1'!P$4, 0)+
IF('U2'!$A$4="1ª", 'U2'!P34*'U2'!P$4, 0)+
IF('U3'!$A$4="1ª", 'U3'!P34*'U3'!P$4, 0)+
IF('U4'!$A$4="1ª", 'U4'!P34*'U4'!P$4, 0)+
IF('U5'!$A$4="1ª", 'U5'!P34*'U5'!P$4, 0)+
IF('U6'!$A$4="1ª", 'U6'!P34*'U6'!P$4, 0)+
IF('U7'!$A$4="1ª", 'U7'!P34*'U7'!P$4, 0)+
IF('U8'!$A$4="1ª", 'U8'!P34*'U8'!P$4, 0)+
IF('U9'!$A$4="1ª", 'U9'!P34*'U9'!P$4, 0)+
IF('U10'!$A$4="1ª", 'U10'!P34*'U10'!P$4, 0)+
IF('U11'!$A$4="1ª", 'U11'!P34*'U11'!P$4, 0)+
IF('U12'!$A$4="1ª", 'U12'!P34*'U12'!P$4, 0)+
IF('U13'!$A$4="1ª", 'U13'!P34*'U13'!P$4, 0)+
IF('U14'!$A$4="1ª", 'U14'!P34*'U14'!P$4, 0)+
IF('U15'!$A$4="1ª", 'U15'!P34*'U15'!P$4, 0)
)
      /$CB$12
   )
   /AG$13,
"")</f>
        <v/>
      </c>
      <c r="AH48" s="122"/>
      <c r="AI48" s="105">
        <f ca="1">IF(AI$13&gt;0,
(
(
IF('U1'!$A$4="1ª", 'U1'!Q34*'U1'!Q$4, 0)+
IF('U2'!$A$4="1ª", 'U2'!Q34*'U2'!Q$4, 0)+
IF('U3'!$A$4="1ª", 'U3'!Q34*'U3'!Q$4, 0)+
IF('U4'!$A$4="1ª", 'U4'!Q34*'U4'!Q$4, 0)+
IF('U5'!$A$4="1ª", 'U5'!Q34*'U5'!Q$4, 0)+
IF('U6'!$A$4="1ª", 'U6'!Q34*'U6'!Q$4, 0)+
IF('U7'!$A$4="1ª", 'U7'!Q34*'U7'!Q$4, 0)+
IF('U8'!$A$4="1ª", 'U8'!Q34*'U8'!Q$4, 0)+
IF('U9'!$A$4="1ª", 'U9'!Q34*'U9'!Q$4, 0)+
IF('U10'!$A$4="1ª", 'U10'!Q34*'U10'!Q$4, 0)+
IF('U11'!$A$4="1ª", 'U11'!Q34*'U11'!Q$4, 0)+
IF('U12'!$A$4="1ª", 'U12'!Q34*'U12'!Q$4, 0)+
IF('U13'!$A$4="1ª", 'U13'!Q34*'U13'!Q$4, 0)+
IF('U14'!$A$4="1ª", 'U14'!Q34*'U14'!Q$4, 0)+
IF('U15'!$A$4="1ª", 'U15'!Q34*'U15'!Q$4, 0)
)
      /$CB$12
   )
   /AI$13,
"")</f>
        <v>0</v>
      </c>
      <c r="AJ48" s="122"/>
      <c r="AK48" s="105">
        <f ca="1">IF(AK$13&gt;0,
(
(
IF('U1'!$A$4="1ª", 'U1'!R34*'U1'!R$4, 0)+
IF('U2'!$A$4="1ª", 'U2'!R34*'U2'!R$4, 0)+
IF('U3'!$A$4="1ª", 'U3'!R34*'U3'!R$4, 0)+
IF('U4'!$A$4="1ª", 'U4'!R34*'U4'!R$4, 0)+
IF('U5'!$A$4="1ª", 'U5'!R34*'U5'!R$4, 0)+
IF('U6'!$A$4="1ª", 'U6'!R34*'U6'!R$4, 0)+
IF('U7'!$A$4="1ª", 'U7'!R34*'U7'!R$4, 0)+
IF('U8'!$A$4="1ª", 'U8'!R34*'U8'!R$4, 0)+
IF('U9'!$A$4="1ª", 'U9'!R34*'U9'!R$4, 0)+
IF('U10'!$A$4="1ª", 'U10'!R34*'U10'!R$4, 0)+
IF('U11'!$A$4="1ª", 'U11'!R34*'U11'!R$4, 0)+
IF('U12'!$A$4="1ª", 'U12'!R34*'U12'!R$4, 0)+
IF('U13'!$A$4="1ª", 'U13'!R34*'U13'!R$4, 0)+
IF('U14'!$A$4="1ª", 'U14'!R34*'U14'!R$4, 0)+
IF('U15'!$A$4="1ª", 'U15'!R34*'U15'!R$4, 0)
)
      /$CB$12
   )
   /AK$13,
"")</f>
        <v>0</v>
      </c>
      <c r="AL48" s="122"/>
      <c r="AM48" s="105" t="str">
        <f>IF(AM$13&gt;0,
(
(
IF('U1'!$A$4="1ª", 'U1'!S34*'U1'!S$4, 0)+
IF('U2'!$A$4="1ª", 'U2'!S34*'U2'!S$4, 0)+
IF('U3'!$A$4="1ª", 'U3'!S34*'U3'!S$4, 0)+
IF('U4'!$A$4="1ª", 'U4'!S34*'U4'!S$4, 0)+
IF('U5'!$A$4="1ª", 'U5'!S34*'U5'!S$4, 0)+
IF('U6'!$A$4="1ª", 'U6'!S34*'U6'!S$4, 0)+
IF('U7'!$A$4="1ª", 'U7'!S34*'U7'!S$4, 0)+
IF('U8'!$A$4="1ª", 'U8'!S34*'U8'!S$4, 0)+
IF('U9'!$A$4="1ª", 'U9'!S34*'U9'!S$4, 0)+
IF('U10'!$A$4="1ª", 'U10'!S34*'U10'!S$4, 0)+
IF('U11'!$A$4="1ª", 'U11'!S34*'U11'!S$4, 0)+
IF('U12'!$A$4="1ª", 'U12'!S34*'U12'!S$4, 0)+
IF('U13'!$A$4="1ª", 'U13'!S34*'U13'!S$4, 0)+
IF('U14'!$A$4="1ª", 'U14'!S34*'U14'!S$4, 0)+
IF('U15'!$A$4="1ª", 'U15'!S34*'U15'!S$4, 0)
)
      /$CB$12
   )
   /AM$13,
"")</f>
        <v/>
      </c>
      <c r="AN48" s="122"/>
      <c r="AO48" s="121">
        <f t="shared" ca="1" si="26"/>
        <v>0</v>
      </c>
      <c r="AP48" s="105">
        <f ca="1">IF(AP$13&gt;0,
   (
      (
         IF('U1'!$A$4="1ª", 'U1'!T34*'U1'!T$4, 0) +
         IF('U2'!$A$4="1ª", 'U2'!T34*'U2'!T$4, 0) +
         IF('U3'!$A$4="1ª", 'U3'!T34*'U3'!T$4, 0) +
         IF('U4'!$A$4="1ª", 'U4'!T34*'U4'!T$4, 0) +
         IF('U5'!$A$4="1ª", 'U5'!T34*'U5'!T$4, 0) +
         IF('U6'!$A$4="1ª", 'U6'!T34*'U6'!T$4, 0) +
         IF('U7'!$A$4="1ª", 'U7'!T34*'U7'!T$4, 0) +
         IF('U8'!$A$4="1ª", 'U8'!T34*'U8'!T$4, 0) +
         IF('U9'!$A$4="1ª", 'U9'!T34*'U9'!T$4, 0) +
         IF('U10'!$A$4="1ª", 'U10'!T34*'U10'!T$4, 0) +
         IF('U11'!$A$4="1ª", 'U11'!T34*'U11'!T$4, 0) +
         IF('U12'!$A$4="1ª", 'U12'!T34*'U12'!T$4, 0) +
         IF('U13'!$A$4="1ª", 'U13'!T34*'U13'!T$4, 0) +
         IF('U14'!$A$4="1ª", 'U14'!T34*'U14'!T$4, 0) +
         IF('U15'!$A$4="1ª", 'U15'!T34*'U15'!T$4, 0)
      )
      /$CB$12
   ) / AP$13,
"")</f>
        <v>0</v>
      </c>
      <c r="AQ48" s="122"/>
      <c r="AR48" s="105">
        <f ca="1">IF(AR$13&gt;0,
(
(
IF('U1'!$A$4="1ª", 'U1'!U34*'U1'!U$4, 0)+
IF('U2'!$A$4="1ª", 'U2'!U34*'U2'!U$4, 0)+
IF('U3'!$A$4="1ª", 'U3'!U34*'U3'!U$4, 0)+
IF('U4'!$A$4="1ª", 'U4'!U34*'U4'!U$4, 0)+
IF('U5'!$A$4="1ª", 'U5'!U34*'U5'!U$4, 0)+
IF('U6'!$A$4="1ª", 'U6'!U34*'U6'!U$4, 0)+
IF('U7'!$A$4="1ª", 'U7'!U34*'U7'!U$4, 0)+
IF('U8'!$A$4="1ª", 'U8'!U34*'U8'!U$4, 0)+
IF('U9'!$A$4="1ª", 'U9'!U34*'U9'!U$4, 0)+
IF('U10'!$A$4="1ª", 'U10'!U34*'U10'!U$4, 0)+
IF('U11'!$A$4="1ª", 'U11'!U34*'U11'!U$4, 0)+
IF('U12'!$A$4="1ª", 'U12'!U34*'U12'!U$4, 0)+
IF('U13'!$A$4="1ª", 'U13'!U34*'U13'!U$4, 0)+
IF('U14'!$A$4="1ª", 'U14'!U34*'U14'!U$4, 0)+
IF('U15'!$A$4="1ª", 'U15'!U34*'U15'!U$4, 0)
)
      /$CB$12
   )
   /AR$13,
"")</f>
        <v>0</v>
      </c>
      <c r="AS48" s="122"/>
      <c r="AT48" s="105" t="str">
        <f>IF(AT$13&gt;0,
(
(
IF('U1'!$A$4="1ª", 'U1'!V34*'U1'!V$4, 0)+
IF('U2'!$A$4="1ª", 'U2'!V34*'U2'!V$4, 0)+
IF('U3'!$A$4="1ª", 'U3'!V34*'U3'!V$4, 0)+
IF('U4'!$A$4="1ª", 'U4'!V34*'U4'!V$4, 0)+
IF('U5'!$A$4="1ª", 'U5'!V34*'U5'!V$4, 0)+
IF('U6'!$A$4="1ª", 'U6'!V34*'U6'!V$4, 0)+
IF('U7'!$A$4="1ª", 'U7'!V34*'U7'!V$4, 0)+
IF('U8'!$A$4="1ª", 'U8'!V34*'U8'!V$4, 0)+
IF('U9'!$A$4="1ª", 'U9'!V34*'U9'!V$4, 0)+
IF('U10'!$A$4="1ª", 'U10'!V34*'U10'!V$4, 0)+
IF('U11'!$A$4="1ª", 'U11'!V34*'U11'!V$4, 0)+
IF('U12'!$A$4="1ª", 'U12'!V34*'U12'!V$4, 0)+
IF('U13'!$A$4="1ª", 'U13'!V34*'U13'!V$4, 0)+
IF('U14'!$A$4="1ª", 'U14'!V34*'U14'!V$4, 0)+
IF('U15'!$A$4="1ª", 'U15'!V34*'U15'!V$4, 0)
)
      /$CB$12
   )
   /AT$13,
"")</f>
        <v/>
      </c>
      <c r="AU48" s="122"/>
      <c r="AV48" s="105">
        <f ca="1">IF(AV$13&gt;0,
(
(
IF('U1'!$A$4="1ª", 'U1'!W34*'U1'!W$4, 0)+
IF('U2'!$A$4="1ª", 'U2'!W34*'U2'!W$4, 0)+
IF('U3'!$A$4="1ª", 'U3'!W34*'U3'!W$4, 0)+
IF('U4'!$A$4="1ª", 'U4'!W34*'U4'!W$4, 0)+
IF('U5'!$A$4="1ª", 'U5'!W34*'U5'!W$4, 0)+
IF('U6'!$A$4="1ª", 'U6'!W34*'U6'!W$4, 0)+
IF('U7'!$A$4="1ª", 'U7'!W34*'U7'!W$4, 0)+
IF('U8'!$A$4="1ª", 'U8'!W34*'U8'!W$4, 0)+
IF('U9'!$A$4="1ª", 'U9'!W34*'U9'!W$4, 0)+
IF('U10'!$A$4="1ª", 'U10'!W34*'U10'!W$4, 0)+
IF('U11'!$A$4="1ª", 'U11'!W34*'U11'!W$4, 0)+
IF('U12'!$A$4="1ª", 'U12'!W34*'U12'!W$4, 0)+
IF('U13'!$A$4="1ª", 'U13'!W34*'U13'!W$4, 0)+
IF('U14'!$A$4="1ª", 'U14'!W34*'U14'!W$4, 0)+
IF('U15'!$A$4="1ª", 'U15'!W34*'U15'!W$4, 0)
)
      /$CB$12
   )
   /AV$13,
"")</f>
        <v>0</v>
      </c>
      <c r="AW48" s="122"/>
      <c r="AX48" s="105" t="str">
        <f>IF(AX$13&gt;0,
(
(
IF('U1'!$A$4="1ª", 'U1'!X34*'U1'!X$4, 0)+
IF('U2'!$A$4="1ª", 'U2'!X34*'U2'!X$4, 0)+
IF('U3'!$A$4="1ª", 'U3'!X34*'U3'!X$4, 0)+
IF('U4'!$A$4="1ª", 'U4'!X34*'U4'!X$4, 0)+
IF('U5'!$A$4="1ª", 'U5'!X34*'U5'!X$4, 0)+
IF('U6'!$A$4="1ª", 'U6'!X34*'U6'!X$4, 0)+
IF('U7'!$A$4="1ª", 'U7'!X34*'U7'!X$4, 0)+
IF('U8'!$A$4="1ª", 'U8'!X34*'U8'!X$4, 0)+
IF('U9'!$A$4="1ª", 'U9'!X34*'U9'!X$4, 0)+
IF('U10'!$A$4="1ª", 'U10'!X34*'U10'!X$4, 0)+
IF('U11'!$A$4="1ª", 'U11'!X34*'U11'!X$4, 0)+
IF('U12'!$A$4="1ª", 'U12'!X34*'U12'!X$4, 0)+
IF('U13'!$A$4="1ª", 'U13'!X34*'U13'!X$4, 0)+
IF('U14'!$A$4="1ª", 'U14'!X34*'U14'!X$4, 0)+
IF('U15'!$A$4="1ª", 'U15'!X34*'U15'!X$4, 0)
)
      /$CB$12
   )
   /AX$13,
"")</f>
        <v/>
      </c>
      <c r="AY48" s="122"/>
      <c r="AZ48" s="105" t="str">
        <f>IF(AZ$13&gt;0,
(
(
IF('U1'!$A$4="1ª", 'U1'!Y34*'U1'!Y$4, 0)+
IF('U2'!$A$4="1ª", 'U2'!Y34*'U2'!Y$4, 0)+
IF('U3'!$A$4="1ª", 'U3'!Y34*'U3'!Y$4, 0)+
IF('U4'!$A$4="1ª", 'U4'!Y34*'U4'!Y$4, 0)+
IF('U5'!$A$4="1ª", 'U5'!Y34*'U5'!Y$4, 0)+
IF('U6'!$A$4="1ª", 'U6'!Y34*'U6'!Y$4, 0)+
IF('U7'!$A$4="1ª", 'U7'!Y34*'U7'!Y$4, 0)+
IF('U8'!$A$4="1ª", 'U8'!Y34*'U8'!Y$4, 0)+
IF('U9'!$A$4="1ª", 'U9'!Y34*'U9'!Y$4, 0)+
IF('U10'!$A$4="1ª", 'U10'!Y34*'U10'!Y$4, 0)+
IF('U11'!$A$4="1ª", 'U11'!Y34*'U11'!Y$4, 0)+
IF('U12'!$A$4="1ª", 'U12'!Y34*'U12'!Y$4, 0)+
IF('U13'!$A$4="1ª", 'U13'!Y34*'U13'!Y$4, 0)+
IF('U14'!$A$4="1ª", 'U14'!Y34*'U14'!Y$4, 0)+
IF('U15'!$A$4="1ª", 'U15'!Y34*'U15'!Y$4, 0)
)
      /$CB$12
   )
   /AZ$13,
"")</f>
        <v/>
      </c>
      <c r="BA48" s="122"/>
      <c r="BB48" s="121">
        <f t="shared" ca="1" si="27"/>
        <v>0</v>
      </c>
      <c r="BC48" s="105" t="str">
        <f>IF(BC$13&gt;0,
(
(
IF('U1'!$A$4="1ª", 'U1'!Z34*'U1'!Z$4, 0)+
IF('U2'!$A$4="1ª", 'U2'!Z34*'U2'!Z$4, 0)+
IF('U3'!$A$4="1ª", 'U3'!Z34*'U3'!Z$4, 0)+
IF('U4'!$A$4="1ª", 'U4'!Z34*'U4'!Z$4, 0)+
IF('U5'!$A$4="1ª", 'U5'!Z34*'U5'!Z$4, 0)+
IF('U6'!$A$4="1ª", 'U6'!Z34*'U6'!Z$4, 0)+
IF('U7'!$A$4="1ª", 'U7'!Z34*'U7'!Z$4, 0)+
IF('U8'!$A$4="1ª", 'U8'!Z34*'U8'!Z$4, 0)+
IF('U9'!$A$4="1ª", 'U9'!Z34*'U9'!Z$4, 0)+
IF('U10'!$A$4="1ª", 'U10'!Z34*'U10'!Z$4, 0)+
IF('U11'!$A$4="1ª", 'U11'!Z34*'U11'!Z$4, 0)+
IF('U12'!$A$4="1ª", 'U12'!Z34*'U12'!Z$4, 0)+
IF('U13'!$A$4="1ª", 'U13'!Z34*'U13'!Z$4, 0)+
IF('U14'!$A$4="1ª", 'U14'!Z34*'U14'!Z$4, 0)+
IF('U15'!$A$4="1ª", 'U15'!Z34*'U15'!Z$4, 0)
)
      /$CB$12
   )
   /BC$13,
"")</f>
        <v/>
      </c>
      <c r="BD48" s="122"/>
      <c r="BE48" s="105" t="str">
        <f>IF(BE$13&gt;0,
(
(
IF('U1'!$A$4="1ª", 'U1'!AA34*'U1'!AA$4, 0)+
IF('U2'!$A$4="1ª", 'U2'!AA34*'U2'!AA$4, 0)+
IF('U3'!$A$4="1ª", 'U3'!AA34*'U3'!AA$4, 0)+
IF('U4'!$A$4="1ª", 'U4'!AA34*'U4'!AA$4, 0)+
IF('U5'!$A$4="1ª", 'U5'!AA34*'U5'!AA$4, 0)+
IF('U6'!$A$4="1ª", 'U6'!AA34*'U6'!AA$4, 0)+
IF('U7'!$A$4="1ª", 'U7'!AA34*'U7'!AA$4, 0)+
IF('U8'!$A$4="1ª", 'U8'!AA34*'U8'!AA$4, 0)+
IF('U9'!$A$4="1ª", 'U9'!AA34*'U9'!AA$4, 0)+
IF('U10'!$A$4="1ª", 'U10'!AA34*'U10'!AA$4, 0)+
IF('U11'!$A$4="1ª", 'U11'!AA34*'U11'!AA$4, 0)+
IF('U12'!$A$4="1ª", 'U12'!AA34*'U12'!AA$4, 0)+
IF('U13'!$A$4="1ª", 'U13'!AA34*'U13'!AA$4, 0)+
IF('U14'!$A$4="1ª", 'U14'!AA34*'U14'!AA$4, 0)+
IF('U15'!$A$4="1ª", 'U15'!AA34*'U15'!AA$4, 0)
)
      /$CB$12
   )
   /BE$13,
"")</f>
        <v/>
      </c>
      <c r="BF48" s="122"/>
      <c r="BG48" s="105" t="str">
        <f>IF(BG$13&gt;0,
(
(
IF('U1'!$A$4="1ª", 'U1'!AB34*'U1'!AB$4, 0)+
IF('U2'!$A$4="1ª", 'U2'!AB34*'U2'!AB$4, 0)+
IF('U3'!$A$4="1ª", 'U3'!AB34*'U3'!AB$4, 0)+
IF('U4'!$A$4="1ª", 'U4'!AB34*'U4'!AB$4, 0)+
IF('U5'!$A$4="1ª", 'U5'!AB34*'U5'!AB$4, 0)+
IF('U6'!$A$4="1ª", 'U6'!AB34*'U6'!AB$4, 0)+
IF('U7'!$A$4="1ª", 'U7'!AB34*'U7'!AB$4, 0)+
IF('U8'!$A$4="1ª", 'U8'!AB34*'U8'!AB$4, 0)+
IF('U9'!$A$4="1ª", 'U9'!AB34*'U9'!AB$4, 0)+
IF('U10'!$A$4="1ª", 'U10'!AB34*'U10'!AB$4, 0)+
IF('U11'!$A$4="1ª", 'U11'!AB34*'U11'!AB$4, 0)+
IF('U12'!$A$4="1ª", 'U12'!AB34*'U12'!AB$4, 0)+
IF('U13'!$A$4="1ª", 'U13'!AB34*'U13'!AB$4, 0)+
IF('U14'!$A$4="1ª", 'U14'!AB34*'U14'!AB$4, 0)+
IF('U15'!$A$4="1ª", 'U15'!AB34*'U15'!AB$4, 0)
)
      /$CB$12
   )
   /BG$13,
"")</f>
        <v/>
      </c>
      <c r="BH48" s="122"/>
      <c r="BI48" s="105">
        <f ca="1">IF(BI$13&gt;0,
(
(
IF('U1'!$A$4="1ª", 'U1'!AC34*'U1'!AC$4, 0)+
IF('U2'!$A$4="1ª", 'U2'!AC34*'U2'!AC$4, 0)+
IF('U3'!$A$4="1ª", 'U3'!AC34*'U3'!AC$4, 0)+
IF('U4'!$A$4="1ª", 'U4'!AC34*'U4'!AC$4, 0)+
IF('U5'!$A$4="1ª", 'U5'!AC34*'U5'!AC$4, 0)+
IF('U6'!$A$4="1ª", 'U6'!AC34*'U6'!AC$4, 0)+
IF('U7'!$A$4="1ª", 'U7'!AC34*'U7'!AC$4, 0)+
IF('U8'!$A$4="1ª", 'U8'!AC34*'U8'!AC$4, 0)+
IF('U9'!$A$4="1ª", 'U9'!AC34*'U9'!AC$4, 0)+
IF('U10'!$A$4="1ª", 'U10'!AC34*'U10'!AC$4, 0)+
IF('U11'!$A$4="1ª", 'U11'!AC34*'U11'!AC$4, 0)+
IF('U12'!$A$4="1ª", 'U12'!AC34*'U12'!AC$4, 0)+
IF('U13'!$A$4="1ª", 'U13'!AC34*'U13'!AC$4, 0)+
IF('U14'!$A$4="1ª", 'U14'!AC34*'U14'!AC$4, 0)+
IF('U15'!$A$4="1ª", 'U15'!AC34*'U15'!AC$4, 0)
)
      /$CB$12
   )
   /BI$13,
"")</f>
        <v>0</v>
      </c>
      <c r="BJ48" s="122"/>
      <c r="BK48" s="105" t="str">
        <f>IF(BK$13&gt;0,
(
(
IF('U1'!$A$4="1ª", 'U1'!AD34*'U1'!AD$4, 0)+
IF('U2'!$A$4="1ª", 'U2'!AD34*'U2'!AD$4, 0)+
IF('U3'!$A$4="1ª", 'U3'!AD34*'U3'!AD$4, 0)+
IF('U4'!$A$4="1ª", 'U4'!AD34*'U4'!AD$4, 0)+
IF('U5'!$A$4="1ª", 'U5'!AD34*'U5'!AD$4, 0)+
IF('U6'!$A$4="1ª", 'U6'!AD34*'U6'!AD$4, 0)+
IF('U7'!$A$4="1ª", 'U7'!AD34*'U7'!AD$4, 0)+
IF('U8'!$A$4="1ª", 'U8'!AD34*'U8'!AD$4, 0)+
IF('U9'!$A$4="1ª", 'U9'!AD34*'U9'!AD$4, 0)+
IF('U10'!$A$4="1ª", 'U10'!AD34*'U10'!AD$4, 0)+
IF('U11'!$A$4="1ª", 'U11'!AD34*'U11'!AD$4, 0)+
IF('U12'!$A$4="1ª", 'U12'!AD34*'U12'!AD$4, 0)+
IF('U13'!$A$4="1ª", 'U13'!AD34*'U13'!AD$4, 0)+
IF('U14'!$A$4="1ª", 'U14'!AD34*'U14'!AD$4, 0)+
IF('U15'!$A$4="1ª", 'U15'!AD34*'U15'!AD$4, 0)
)
      /$CB$12
   )
   /BK$13,
"")</f>
        <v/>
      </c>
      <c r="BL48" s="122"/>
      <c r="BM48" s="105" t="str">
        <f>IF(BM$13&gt;0,
(
(
IF('U1'!$A$4="1ª", 'U1'!AE34*'U1'!AE$4, 0)+
IF('U2'!$A$4="1ª", 'U2'!AE34*'U2'!AE$4, 0)+
IF('U3'!$A$4="1ª", 'U3'!AE34*'U3'!AE$4, 0)+
IF('U4'!$A$4="1ª", 'U4'!AE34*'U4'!AE$4, 0)+
IF('U5'!$A$4="1ª", 'U5'!AE34*'U5'!AE$4, 0)+
IF('U6'!$A$4="1ª", 'U6'!AE34*'U6'!AE$4, 0)+
IF('U7'!$A$4="1ª", 'U7'!AE34*'U7'!AE$4, 0)+
IF('U8'!$A$4="1ª", 'U8'!AE34*'U8'!AE$4, 0)+
IF('U9'!$A$4="1ª", 'U9'!AE34*'U9'!AE$4, 0)+
IF('U10'!$A$4="1ª", 'U10'!AE34*'U10'!AE$4, 0)+
IF('U11'!$A$4="1ª", 'U11'!AE34*'U11'!AE$4, 0)+
IF('U12'!$A$4="1ª", 'U12'!AE34*'U12'!AE$4, 0)+
IF('U13'!$A$4="1ª", 'U13'!AE34*'U13'!AE$4, 0)+
IF('U14'!$A$4="1ª", 'U14'!AE34*'U14'!AE$4, 0)+
IF('U15'!$A$4="1ª", 'U15'!AE34*'U15'!AE$4, 0)
)
      /$CB$12
   )
   /BM$13,
"")</f>
        <v/>
      </c>
      <c r="BN48" s="122"/>
      <c r="BO48" s="121" t="str">
        <f t="shared" si="28"/>
        <v/>
      </c>
      <c r="BP48" s="105" t="str">
        <f>IF(BP$13&gt;0,
(
(
IF('U1'!$A$4="1ª", 'U1'!AF34*'U1'!AF$4, 0)+
IF('U2'!$A$4="1ª", 'U2'!AF34*'U2'!AF$4, 0)+
IF('U3'!$A$4="1ª", 'U3'!AF34*'U3'!AF$4, 0)+
IF('U4'!$A$4="1ª", 'U4'!AF34*'U4'!AF$4, 0)+
IF('U5'!$A$4="1ª", 'U5'!AF34*'U5'!AF$4, 0)+
IF('U6'!$A$4="1ª", 'U6'!AF34*'U6'!AF$4, 0)+
IF('U7'!$A$4="1ª", 'U7'!AF34*'U7'!AF$4, 0)+
IF('U8'!$A$4="1ª", 'U8'!AF34*'U8'!AF$4, 0)+
IF('U9'!$A$4="1ª", 'U9'!AF34*'U9'!AF$4, 0)+
IF('U10'!$A$4="1ª", 'U10'!AF34*'U10'!AF$4, 0)+
IF('U11'!$A$4="1ª", 'U11'!AF34*'U11'!AF$4, 0)+
IF('U12'!$A$4="1ª", 'U12'!AF34*'U12'!AF$4, 0)+
IF('U13'!$A$4="1ª", 'U13'!AF34*'U13'!AF$4, 0)+
IF('U14'!$A$4="1ª", 'U14'!AF34*'U14'!AF$4, 0)+
IF('U15'!$A$4="1ª", 'U15'!AF34*'U15'!AF$4, 0)
)
      /$CB$12
   )
   /BP$13,
"")</f>
        <v/>
      </c>
      <c r="BQ48" s="122"/>
      <c r="BR48" s="105" t="str">
        <f>IF(BR$13&gt;0,
(
(
IF('U1'!$A$4="1ª", 'U1'!AG34*'U1'!AG$4, 0)+
IF('U2'!$A$4="1ª", 'U2'!AG34*'U2'!AG$4, 0)+
IF('U3'!$A$4="1ª", 'U3'!AG34*'U3'!AG$4, 0)+
IF('U4'!$A$4="1ª", 'U4'!AG34*'U4'!AG$4, 0)+
IF('U5'!$A$4="1ª", 'U5'!AG34*'U5'!AG$4, 0)+
IF('U6'!$A$4="1ª", 'U6'!AG34*'U6'!AG$4, 0)+
IF('U7'!$A$4="1ª", 'U7'!AG34*'U7'!AG$4, 0)+
IF('U8'!$A$4="1ª", 'U8'!AG34*'U8'!AG$4, 0)+
IF('U9'!$A$4="1ª", 'U9'!AG34*'U9'!AG$4, 0)+
IF('U10'!$A$4="1ª", 'U10'!AG34*'U10'!AG$4, 0)+
IF('U11'!$A$4="1ª", 'U11'!AG34*'U11'!AG$4, 0)+
IF('U12'!$A$4="1ª", 'U12'!AG34*'U12'!AG$4, 0)+
IF('U13'!$A$4="1ª", 'U13'!AG34*'U13'!AG$4, 0)+
IF('U14'!$A$4="1ª", 'U14'!AG34*'U14'!AG$4, 0)+
IF('U15'!$A$4="1ª", 'U15'!AG34*'U15'!AG$4, 0)
)
      /$CB$12
   )
   /BR$13,
"")</f>
        <v/>
      </c>
      <c r="BS48" s="122"/>
      <c r="BT48" s="105" t="str">
        <f>IF(BT$13&gt;0,
(
(
IF('U1'!$A$4="1ª", 'U1'!AH34*'U1'!AH$4, 0)+
IF('U2'!$A$4="1ª", 'U2'!AH34*'U2'!AH$4, 0)+
IF('U3'!$A$4="1ª", 'U3'!AH34*'U3'!AH$4, 0)+
IF('U4'!$A$4="1ª", 'U4'!AH34*'U4'!AH$4, 0)+
IF('U5'!$A$4="1ª", 'U5'!AH34*'U5'!AH$4, 0)+
IF('U6'!$A$4="1ª", 'U6'!AH34*'U6'!AH$4, 0)+
IF('U7'!$A$4="1ª", 'U7'!AH34*'U7'!AH$4, 0)+
IF('U8'!$A$4="1ª", 'U8'!AH34*'U8'!AH$4, 0)+
IF('U9'!$A$4="1ª", 'U9'!AH34*'U9'!AH$4, 0)+
IF('U10'!$A$4="1ª", 'U10'!AH34*'U10'!AH$4, 0)+
IF('U11'!$A$4="1ª", 'U11'!AH34*'U11'!AH$4, 0)+
IF('U12'!$A$4="1ª", 'U12'!AH34*'U12'!AH$4, 0)+
IF('U13'!$A$4="1ª", 'U13'!AH34*'U13'!AH$4, 0)+
IF('U14'!$A$4="1ª", 'U14'!AH34*'U14'!AH$4, 0)+
IF('U15'!$A$4="1ª", 'U15'!AH34*'U15'!AH$4, 0)
)
      /$CB$12
   )
   /BT$13,
"")</f>
        <v/>
      </c>
      <c r="BU48" s="122"/>
      <c r="BV48" s="105" t="str">
        <f>IF(BT$13&gt;0,
(
(
IF('U1'!$A$4="1ª", 'U1'!AH34*'U1'!AH$4, 0)+
IF('U2'!$A$4="1ª", 'U2'!AH34*'U2'!AH$4, 0)+
IF('U3'!$A$4="1ª", 'U3'!AH34*'U3'!AH$4, 0)+
IF('U4'!$A$4="1ª", 'U4'!AH34*'U4'!AH$4, 0)+
IF('U5'!$A$4="1ª", 'U5'!AH34*'U5'!AH$4, 0)+
IF('U6'!$A$4="1ª", 'U6'!AH34*'U6'!AH$4, 0)+
IF('U7'!$A$4="1ª", 'U7'!AH34*'U7'!AH$4, 0)+
IF('U8'!$A$4="1ª", 'U8'!AH34*'U8'!AH$4, 0)+
IF('U9'!$A$4="1ª", 'U9'!AH34*'U9'!AH$4, 0)+
IF('U10'!$A$4="1ª", 'U10'!AH34*'U10'!AH$4, 0)+
IF('U11'!$A$4="1ª", 'U11'!AH34*'U11'!AH$4, 0)+
IF('U12'!$A$4="1ª", 'U12'!AH34*'U12'!AH$4, 0)+
IF('U13'!$A$4="1ª", 'U13'!AH34*'U13'!AH$4, 0)+
IF('U14'!$A$4="1ª", 'U14'!AH34*'U14'!AH$4, 0)+
IF('U15'!$A$4="1ª", 'U15'!AH34*'U15'!AH$4, 0)
)
      /$CB$12
   )
   /BT$13,
"")</f>
        <v/>
      </c>
      <c r="BW48" s="122"/>
      <c r="BX48" s="105" t="str">
        <f>IF(BV$13&gt;0,
(
(
IF('U1'!$A$4="1ª", 'U1'!AI34*'U1'!AI$4, 0)+
IF('U2'!$A$4="1ª", 'U2'!AI34*'U2'!AI$4, 0)+
IF('U3'!$A$4="1ª", 'U3'!AI34*'U3'!AI$4, 0)+
IF('U4'!$A$4="1ª", 'U4'!AI34*'U4'!AI$4, 0)+
IF('U5'!$A$4="1ª", 'U5'!AI34*'U5'!AI$4, 0)+
IF('U6'!$A$4="1ª", 'U6'!AI34*'U6'!AI$4, 0)+
IF('U7'!$A$4="1ª", 'U7'!AI34*'U7'!AI$4, 0)+
IF('U8'!$A$4="1ª", 'U8'!AI34*'U8'!AI$4, 0)+
IF('U9'!$A$4="1ª", 'U9'!AI34*'U9'!AI$4, 0)+
IF('U10'!$A$4="1ª", 'U10'!AI34*'U10'!AI$4, 0)+
IF('U11'!$A$4="1ª", 'U11'!AI34*'U11'!AI$4, 0)+
IF('U12'!$A$4="1ª", 'U12'!AI34*'U12'!AI$4, 0)+
IF('U13'!$A$4="1ª", 'U13'!AI34*'U13'!AI$4, 0)+
IF('U14'!$A$4="1ª", 'U14'!AI34*'U14'!AI$4, 0)+
IF('U15'!$A$4="1ª", 'U15'!AI34*'U15'!AI$4, 0)
)
      /$CB$12
   )
   /BV$13,
"")</f>
        <v/>
      </c>
      <c r="BY48" s="122"/>
      <c r="BZ48" s="105" t="str">
        <f>IF(BZ$13&gt;0,
(
(
IF('U1'!$A$4="1ª", 'U1'!AK34*'U1'!AK$4, 0)+
IF('U2'!$A$4="1ª", 'U2'!AK34*'U2'!AK$4, 0)+
IF('U3'!$A$4="1ª", 'U3'!AK34*'U3'!AK$4, 0)+
IF('U4'!$A$4="1ª", 'U4'!AK34*'U4'!AK$4, 0)+
IF('U5'!$A$4="1ª", 'U5'!AK34*'U5'!AK$4, 0)+
IF('U6'!$A$4="1ª", 'U6'!AK34*'U6'!AK$4, 0)+
IF('U7'!$A$4="1ª", 'U7'!AK34*'U7'!AK$4, 0)+
IF('U8'!$A$4="1ª", 'U8'!AK34*'U8'!AK$4, 0)+
IF('U9'!$A$4="1ª", 'U9'!AK34*'U9'!AK$4, 0)+
IF('U10'!$A$4="1ª", 'U10'!AK34*'U10'!AK$4, 0)+
IF('U11'!$A$4="1ª", 'U11'!AK34*'U11'!AK$4, 0)+
IF('U12'!$A$4="1ª", 'U12'!AK34*'U12'!AK$4, 0)+
IF('U13'!$A$4="1ª", 'U13'!AK34*'U13'!AK$4, 0)+
IF('U14'!$A$4="1ª", 'U14'!AK34*'U14'!AK$4, 0)+
IF('U15'!$A$4="1ª", 'U15'!AK34*'U15'!AK$4, 0)
)
      /$CB$12
   )
   /BZ$13,
"")</f>
        <v/>
      </c>
      <c r="CA48" s="122"/>
      <c r="CB48" s="136">
        <f t="shared" ca="1" si="22"/>
        <v>0</v>
      </c>
      <c r="CC48">
        <f t="shared" ca="1" si="29"/>
        <v>0</v>
      </c>
    </row>
    <row r="49" spans="1:81" ht="18" x14ac:dyDescent="0.25">
      <c r="A49" s="65">
        <v>0</v>
      </c>
      <c r="B49" s="121">
        <f t="shared" ca="1" si="23"/>
        <v>0</v>
      </c>
      <c r="C49" s="105">
        <f ca="1">IF(C$13&gt;0,
   (
      (
         IF('U1'!$A$4="1ª", 'U1'!B35*'U1'!B$4, 0) +
         IF('U2'!$A$4="1ª", 'U2'!B35*'U2'!B$4, 0) +
         IF('U3'!$A$4="1ª", 'U3'!B35*'U3'!B$4, 0) +
         IF('U4'!$A$4="1ª", 'U4'!B35*'U4'!B$4, 0) +
         IF('U5'!$A$4="1ª", 'U5'!B35*'U5'!B$4, 0) +
         IF('U6'!$A$4="1ª", 'U6'!B35*'U6'!B$4, 0) +
         IF('U7'!$A$4="1ª", 'U7'!B35*'U7'!B$4, 0) +
         IF('U8'!$A$4="1ª", 'U8'!B35*'U8'!B$4, 0) +
         IF('U9'!$A$4="1ª", 'U9'!B35*'U9'!B$4, 0) +
         IF('U10'!$A$4="1ª", 'U10'!B35*'U10'!B$4, 0) +
         IF('U11'!$A$4="1ª", 'U11'!B35*'U11'!B$4, 0) +
         IF('U12'!$A$4="1ª", 'U12'!B35*'U12'!B$4, 0) +
         IF('U13'!$A$4="1ª", 'U13'!B35*'U13'!B$4, 0) +
         IF('U14'!$A$4="1ª", 'U14'!B35*'U14'!B$4, 0) +
         IF('U15'!$A$4="1ª", 'U15'!B35*'U15'!B$4, 0)
      )
      /$CB$12
   )
   /C$13,
"")</f>
        <v>0</v>
      </c>
      <c r="D49" s="122"/>
      <c r="E49" s="105">
        <f ca="1">IF(E$13&gt;0,
   (
      (
         IF('U1'!$A$4="1ª", 'U1'!C35*'U1'!C$4, 0) +
         IF('U2'!$A$4="1ª", 'U2'!C35*'U2'!C$4, 0) +
         IF('U3'!$A$4="1ª", 'U3'!C35*'U3'!C$4, 0) +
         IF('U4'!$A$4="1ª", 'U4'!C35*'U4'!C$4, 0) +
         IF('U5'!$A$4="1ª", 'U5'!C35*'U5'!C$4, 0) +
         IF('U6'!$A$4="1ª", 'U6'!C35*'U6'!C$4, 0) +
         IF('U7'!$A$4="1ª", 'U7'!C35*'U7'!C$4, 0) +
         IF('U8'!$A$4="1ª", 'U8'!C35*'U8'!C$4, 0) +
         IF('U9'!$A$4="1ª", 'U9'!C35*'U9'!C$4, 0) +
         IF('U10'!$A$4="1ª", 'U10'!C35*'U10'!C$4, 0) +
         IF('U11'!$A$4="1ª", 'U11'!C35*'U11'!C$4, 0) +
         IF('U12'!$A$4="1ª", 'U12'!C35*'U12'!C$4, 0) +
         IF('U13'!$A$4="1ª", 'U13'!C35*'U13'!C$4, 0) +
         IF('U14'!$A$4="1ª", 'U14'!C35*'U14'!C$4, 0) +
         IF('U15'!$A$4="1ª", 'U15'!C35*'U15'!C$4, 0)
      )
      /$CB$12
   )
   /E$13,
"")</f>
        <v>0</v>
      </c>
      <c r="F49" s="122"/>
      <c r="G49" s="105">
        <f ca="1">IF(G$13&gt;0,
   (
      (
         IF('U1'!$A$4="1ª", 'U1'!D35*'U1'!D$4, 0) +
         IF('U2'!$A$4="1ª", 'U2'!D35*'U2'!D$4, 0) +
         IF('U3'!$A$4="1ª", 'U3'!D35*'U3'!D$4, 0) +
         IF('U4'!$A$4="1ª", 'U4'!D35*'U4'!D$4, 0) +
         IF('U5'!$A$4="1ª", 'U5'!D35*'U5'!D$4, 0) +
         IF('U6'!$A$4="1ª", 'U6'!D35*'U6'!D$4, 0) +
         IF('U7'!$A$4="1ª", 'U7'!D35*'U7'!D$4, 0) +
         IF('U8'!$A$4="1ª", 'U8'!D35*'U8'!D$4, 0) +
         IF('U9'!$A$4="1ª", 'U9'!D35*'U9'!D$4, 0) +
         IF('U10'!$A$4="1ª", 'U10'!D35*'U10'!D$4, 0) +
         IF('U11'!$A$4="1ª", 'U11'!D35*'U11'!D$4, 0) +
         IF('U12'!$A$4="1ª", 'U12'!D35*'U12'!D$4, 0) +
         IF('U13'!$A$4="1ª", 'U13'!D35*'U13'!D$4, 0) +
         IF('U14'!$A$4="1ª", 'U14'!D35*'U14'!D$4, 0) +
         IF('U15'!$A$4="1ª", 'U15'!D35*'U15'!D$4, 0)
      )
      /$CB$12
   )
   /G$13,
"")</f>
        <v>0</v>
      </c>
      <c r="H49" s="122"/>
      <c r="I49" s="105">
        <f ca="1">IF(I$13&gt;0,
   (
      (
         IF('U1'!$A$4="1ª", 'U1'!E35*'U1'!E$4, 0) +
         IF('U2'!$A$4="1ª", 'U2'!E35*'U2'!E$4, 0) +
         IF('U3'!$A$4="1ª", 'U3'!E35*'U3'!E$4, 0) +
         IF('U4'!$A$4="1ª", 'U4'!E35*'U4'!E$4, 0) +
         IF('U5'!$A$4="1ª", 'U5'!E35*'U5'!E$4, 0) +
         IF('U6'!$A$4="1ª", 'U6'!E35*'U6'!E$4, 0) +
         IF('U7'!$A$4="1ª", 'U7'!E35*'U7'!E$4, 0) +
         IF('U8'!$A$4="1ª", 'U8'!E35*'U8'!E$4, 0) +
         IF('U9'!$A$4="1ª", 'U9'!E35*'U9'!E$4, 0) +
         IF('U10'!$A$4="1ª", 'U10'!E35*'U10'!E$4, 0) +
         IF('U11'!$A$4="1ª", 'U11'!E35*'U11'!E$4, 0) +
         IF('U12'!$A$4="1ª", 'U12'!E35*'U12'!E$4, 0) +
         IF('U13'!$A$4="1ª", 'U13'!E35*'U13'!E$4, 0) +
         IF('U14'!$A$4="1ª", 'U14'!E35*'U14'!E$4, 0) +
         IF('U15'!$A$4="1ª", 'U15'!E35*'U15'!E$4, 0)
      )
      /$CB$12
   )
   /I$13,
"")</f>
        <v>0</v>
      </c>
      <c r="J49" s="122"/>
      <c r="K49" s="105">
        <f ca="1">IF(K$13&gt;0,
   (
      (
         IF('U1'!$A$4="1ª", 'U1'!F35*'U1'!F$4, 0) +
         IF('U2'!$A$4="1ª", 'U2'!F35*'U2'!F$4, 0) +
         IF('U3'!$A$4="1ª", 'U3'!F35*'U3'!F$4, 0) +
         IF('U4'!$A$4="1ª", 'U4'!F35*'U4'!F$4, 0) +
         IF('U5'!$A$4="1ª", 'U5'!F35*'U5'!F$4, 0) +
         IF('U6'!$A$4="1ª", 'U6'!F35*'U6'!F$4, 0) +
         IF('U7'!$A$4="1ª", 'U7'!F35*'U7'!F$4, 0) +
         IF('U8'!$A$4="1ª", 'U8'!F35*'U8'!F$4, 0) +
         IF('U9'!$A$4="1ª", 'U9'!F35*'U9'!F$4, 0) +
         IF('U10'!$A$4="1ª", 'U10'!F35*'U10'!F$4, 0) +
         IF('U11'!$A$4="1ª", 'U11'!F35*'U11'!F$4, 0) +
         IF('U12'!$A$4="1ª", 'U12'!F35*'U12'!F$4, 0) +
         IF('U13'!$A$4="1ª", 'U13'!F35*'U13'!F$4, 0) +
         IF('U14'!$A$4="1ª", 'U14'!F35*'U14'!F$4, 0) +
         IF('U15'!$A$4="1ª", 'U15'!F35*'U15'!F$4, 0)
      )
      /$CB$12
   )
   /K$13,
"")</f>
        <v>0</v>
      </c>
      <c r="L49" s="122"/>
      <c r="M49" s="105" t="str">
        <f>IF(M$13&gt;0,
   (
      (
         IF('U1'!$A$4="1ª", 'U1'!G35*'U1'!G$4, 0) +
         IF('U2'!$A$4="1ª", 'U2'!G35*'U2'!G$4, 0) +
         IF('U3'!$A$4="1ª", 'U3'!G35*'U3'!G$4, 0) +
         IF('U4'!$A$4="1ª", 'U4'!G35*'U4'!G$4, 0) +
         IF('U5'!$A$4="1ª", 'U5'!G35*'U5'!G$4, 0) +
         IF('U6'!$A$4="1ª", 'U6'!G35*'U6'!G$4, 0) +
         IF('U7'!$A$4="1ª", 'U7'!G35*'U7'!G$4, 0) +
         IF('U8'!$A$4="1ª", 'U8'!G35*'U8'!G$4, 0) +
         IF('U9'!$A$4="1ª", 'U9'!G35*'U9'!G$4, 0) +
         IF('U10'!$A$4="1ª", 'U10'!G35*'U10'!G$4, 0) +
         IF('U11'!$A$4="1ª", 'U11'!G35*'U11'!G$4, 0) +
         IF('U12'!$A$4="1ª", 'U12'!G35*'U12'!G$4, 0) +
         IF('U13'!$A$4="1ª", 'U13'!G35*'U13'!G$4, 0) +
         IF('U14'!$A$4="1ª", 'U14'!G35*'U14'!G$4, 0) +
         IF('U15'!$A$4="1ª", 'U15'!G35*'U15'!G$4, 0)
      )
      /$CB$12
   )
   /M$13,
"")</f>
        <v/>
      </c>
      <c r="N49" s="122"/>
      <c r="O49" s="121">
        <f t="shared" ca="1" si="24"/>
        <v>0</v>
      </c>
      <c r="P49" s="105">
        <f ca="1">IF(P$13&gt;0,
   (
      (
         IF('U1'!$A$4="1ª", 'U1'!H35*'U1'!H$4, 0) +
         IF('U2'!$A$4="1ª", 'U2'!H35*'U2'!H$4, 0) +
         IF('U3'!$A$4="1ª", 'U3'!H35*'U3'!H$4, 0) +
         IF('U4'!$A$4="1ª", 'U4'!H35*'U4'!H$4, 0) +
         IF('U5'!$A$4="1ª", 'U5'!H35*'U5'!H$4, 0) +
         IF('U6'!$A$4="1ª", 'U6'!H35*'U6'!H$4, 0) +
         IF('U7'!$A$4="1ª", 'U7'!H35*'U7'!H$4, 0) +
         IF('U8'!$A$4="1ª", 'U8'!H35*'U8'!H$4, 0) +
         IF('U9'!$A$4="1ª", 'U9'!H35*'U9'!H$4, 0) +
         IF('U10'!$A$4="1ª", 'U10'!H35*'U10'!H$4, 0) +
         IF('U11'!$A$4="1ª", 'U11'!H35*'U11'!H$4, 0) +
         IF('U12'!$A$4="1ª", 'U12'!H35*'U12'!H$4, 0) +
         IF('U13'!$A$4="1ª", 'U13'!H35*'U13'!H$4, 0) +
         IF('U14'!$A$4="1ª", 'U14'!H35*'U14'!H$4, 0) +
         IF('U15'!$A$4="1ª", 'U15'!H35*'U15'!H$4, 0)
      )
      /$CB$12
   )
   /P$13,
"")</f>
        <v>0</v>
      </c>
      <c r="Q49" s="122"/>
      <c r="R49" s="105">
        <f ca="1">IF(R$13&gt;0,
   (
      (
         IF('U1'!$A$4="1ª", 'U1'!I35*'U1'!I$4, 0) +
         IF('U2'!$A$4="1ª", 'U2'!I35*'U2'!I$4, 0) +
         IF('U3'!$A$4="1ª", 'U3'!I35*'U3'!I$4, 0) +
         IF('U4'!$A$4="1ª", 'U4'!I35*'U4'!I$4, 0) +
         IF('U5'!$A$4="1ª", 'U5'!I35*'U5'!I$4, 0) +
         IF('U6'!$A$4="1ª", 'U6'!I35*'U6'!I$4, 0) +
         IF('U7'!$A$4="1ª", 'U7'!I35*'U7'!I$4, 0) +
         IF('U8'!$A$4="1ª", 'U8'!I35*'U8'!I$4, 0) +
         IF('U9'!$A$4="1ª", 'U9'!I35*'U9'!I$4, 0) +
         IF('U10'!$A$4="1ª", 'U10'!I35*'U10'!I$4, 0) +
         IF('U11'!$A$4="1ª", 'U11'!I35*'U11'!I$4, 0) +
         IF('U12'!$A$4="1ª", 'U12'!I35*'U12'!I$4, 0) +
         IF('U13'!$A$4="1ª", 'U13'!I35*'U13'!I$4, 0) +
         IF('U14'!$A$4="1ª", 'U14'!I35*'U14'!I$4, 0) +
         IF('U15'!$A$4="1ª", 'U15'!I35*'U15'!I$4, 0)
      )
      /$CB$12
   )
   /R$13,
"")</f>
        <v>0</v>
      </c>
      <c r="S49" s="122"/>
      <c r="T49" s="105">
        <f ca="1">IF(T$13&gt;0,
(
(
IF('U1'!$A$4="1ª", 'U1'!J35*'U1'!J$4, 0) +
IF('U2'!$A$4="1ª", 'U2'!J35*'U2'!J$4, 0) +
IF('U3'!$A$4="1ª", 'U3'!J35*'U3'!J$4, 0) +
IF('U4'!$A$4="1ª", 'U4'!J35*'U4'!J$4, 0) +
IF('U5'!$A$4="1ª", 'U5'!J35*'U5'!J$4, 0) +
IF('U6'!$A$4="1ª", 'U6'!J35*'U6'!J$4, 0) +
IF('U7'!$A$4="1ª", 'U7'!J35*'U7'!J$4, 0) +
IF('U8'!$A$4="1ª", 'U8'!J35*'U8'!J$4, 0) +
IF('U9'!$A$4="1ª", 'U9'!J35*'U9'!J$4, 0) +
IF('U10'!$A$4="1ª", 'U10'!J35*'U10'!J$4, 0) +
IF('U11'!$A$4="1ª", 'U11'!J35*'U11'!J$4, 0) +
IF('U12'!$A$4="1ª", 'U12'!J35*'U12'!J$4, 0) +
IF('U13'!$A$4="1ª", 'U13'!J35*'U13'!J$4, 0) +
IF('U14'!$A$4="1ª", 'U14'!J35*'U14'!J$4, 0) +
IF('U15'!$A$4="1ª", 'U15'!J35*'U15'!J$4, 0)
)
      /$CB$12
   )
   /T$13,
"")</f>
        <v>0</v>
      </c>
      <c r="U49" s="122"/>
      <c r="V49" s="105">
        <f ca="1">IF(V$13&gt;0,
(
(
IF('U1'!$A$4="1ª", 'U1'!K35*'U1'!K$4, 0) +
IF('U2'!$A$4="1ª", 'U2'!K35*'U2'!K$4, 0) +
IF('U3'!$A$4="1ª", 'U3'!K35*'U3'!K$4, 0) +
IF('U4'!$A$4="1ª", 'U4'!K35*'U4'!K$4, 0) +
IF('U5'!$A$4="1ª", 'U5'!K35*'U5'!K$4, 0) +
IF('U6'!$A$4="1ª", 'U6'!K35*'U6'!K$4, 0) +
IF('U7'!$A$4="1ª", 'U7'!K35*'U7'!K$4, 0) +
IF('U8'!$A$4="1ª", 'U8'!K35*'U8'!K$4, 0) +
IF('U9'!$A$4="1ª", 'U9'!K35*'U9'!K$4, 0) +
IF('U10'!$A$4="1ª", 'U10'!K35*'U10'!K$4, 0) +
IF('U11'!$A$4="1ª", 'U11'!K35*'U11'!K$4, 0) +
IF('U12'!$A$4="1ª", 'U12'!K35*'U12'!K$4, 0) +
IF('U13'!$A$4="1ª", 'U13'!K35*'U13'!K$4, 0) +
IF('U14'!$A$4="1ª", 'U14'!K35*'U14'!K$4, 0) +
IF('U15'!$A$4="1ª", 'U15'!K35*'U15'!K$4, 0)
)
      /$CB$12
   )
   /V$13,
"")</f>
        <v>0</v>
      </c>
      <c r="W49" s="122"/>
      <c r="X49" s="105" t="str">
        <f>IF(X$13&gt;0,
(
(
IF('U1'!$A$4="1ª", 'U1'!L35*'U1'!L$4, 0) +
IF('U2'!$A$4="1ª", 'U2'!L35*'U2'!L$4, 0) +
IF('U3'!$A$4="1ª", 'U3'!L35*'U3'!L$4, 0) +
IF('U4'!$A$4="1ª", 'U4'!L35*'U4'!L$4, 0) +
IF('U5'!$A$4="1ª", 'U5'!L35*'U5'!L$4, 0) +
IF('U6'!$A$4="1ª", 'U6'!L35*'U6'!L$4, 0) +
IF('U7'!$A$4="1ª", 'U7'!L35*'U7'!L$4, 0) +
IF('U8'!$A$4="1ª", 'U8'!L35*'U8'!L$4, 0) +
IF('U9'!$A$4="1ª", 'U9'!L35*'U9'!L$4, 0) +
IF('U10'!$A$4="1ª", 'U10'!L35*'U10'!L$4, 0) +
IF('U11'!$A$4="1ª", 'U11'!L35*'U11'!L$4, 0) +
IF('U12'!$A$4="1ª", 'U12'!L35*'U12'!L$4, 0) +
IF('U13'!$A$4="1ª", 'U13'!L35*'U13'!L$4, 0) +
IF('U14'!$A$4="1ª", 'U14'!L35*'U14'!L$4, 0) +
IF('U15'!$A$4="1ª", 'U15'!L35*'U15'!L$4, 0)
)
      /$CB$12
   )
   /X$13,
"")</f>
        <v/>
      </c>
      <c r="Y49" s="122"/>
      <c r="Z49" s="105" t="str">
        <f>IF(Z$13&gt;0,
(
(
IF('U1'!$A$4="1ª", 'U1'!M35*'U1'!M$4, 0) +
IF('U2'!$A$4="1ª", 'U2'!M35*'U2'!M$4, 0) +
IF('U3'!$A$4="1ª", 'U3'!M35*'U3'!M$4, 0) +
IF('U4'!$A$4="1ª", 'U4'!M35*'U4'!M$4, 0) +
IF('U5'!$A$4="1ª", 'U5'!M35*'U5'!M$4, 0) +
IF('U6'!$A$4="1ª", 'U6'!M35*'U6'!M$4, 0) +
IF('U7'!$A$4="1ª", 'U7'!M35*'U7'!M$4, 0) +
IF('U8'!$A$4="1ª", 'U8'!M35*'U8'!M$4, 0) +
IF('U9'!$A$4="1ª", 'U9'!M35*'U9'!M$4, 0) +
IF('U10'!$A$4="1ª", 'U10'!M35*'U10'!M$4, 0) +
IF('U11'!$A$4="1ª", 'U11'!M35*'U11'!M$4, 0) +
IF('U12'!$A$4="1ª", 'U12'!M35*'U12'!M$4, 0) +
IF('U13'!$A$4="1ª", 'U13'!M35*'U13'!M$4, 0) +
IF('U14'!$A$4="1ª", 'U14'!M35*'U14'!M$4, 0) +
IF('U15'!$A$4="1ª", 'U15'!M35*'U15'!M$4, 0)
)
      /$CB$12
   )
   /Z$13,
"")</f>
        <v/>
      </c>
      <c r="AA49" s="122"/>
      <c r="AB49" s="121">
        <f t="shared" ca="1" si="25"/>
        <v>0</v>
      </c>
      <c r="AC49" s="105" t="str">
        <f>IF(AC$13&gt;0,
(
(
IF('U1'!$A$4="1ª", 'U1'!N35*'U1'!N$4, 0) +
IF('U2'!$A$4="1ª", 'U2'!N35*'U2'!N$4, 0) +
IF('U3'!$A$4="1ª", 'U3'!N35*'U3'!N$4, 0) +
IF('U4'!$A$4="1ª", 'U4'!N35*'U4'!N$4, 0) +
IF('U5'!$A$4="1ª", 'U5'!N35*'U5'!N$4, 0) +
IF('U6'!$A$4="1ª", 'U6'!N35*'U6'!N$4, 0) +
IF('U7'!$A$4="1ª", 'U7'!N35*'U7'!N$4, 0) +
IF('U8'!$A$4="1ª", 'U8'!N35*'U8'!N$4, 0) +
IF('U9'!$A$4="1ª", 'U9'!N35*'U9'!N$4, 0) +
IF('U10'!$A$4="1ª", 'U10'!N35*'U10'!N$4, 0) +
IF('U11'!$A$4="1ª", 'U11'!N35*'U11'!N$4, 0) +
IF('U12'!$A$4="1ª", 'U12'!N35*'U12'!N$4, 0) +
IF('U13'!$A$4="1ª", 'U13'!N35*'U13'!N$4, 0) +
IF('U14'!$A$4="1ª", 'U14'!N35*'U14'!N$4, 0) +
IF('U15'!$A$4="1ª", 'U15'!N35*'U15'!N$4, 0)
)
      /$CB$12
   )
   /AC$13,
"")</f>
        <v/>
      </c>
      <c r="AD49" s="122"/>
      <c r="AE49" s="105" t="str">
        <f>IF(AE$13&gt;0,
(
(
IF('U1'!$A$4="1ª", 'U1'!O35*'U1'!O$4, 0)+
IF('U2'!$A$4="1ª", 'U2'!O35*'U2'!O$4, 0)+
IF('U3'!$A$4="1ª", 'U3'!O35*'U3'!O$4, 0)+
IF('U4'!$A$4="1ª", 'U4'!O35*'U4'!O$4, 0)+
IF('U5'!$A$4="1ª", 'U5'!O35*'U5'!O$4, 0)+
IF('U6'!$A$4="1ª", 'U6'!O35*'U6'!O$4, 0)+
IF('U7'!$A$4="1ª", 'U7'!O35*'U7'!O$4, 0)+
IF('U8'!$A$4="1ª", 'U8'!O35*'U8'!O$4, 0)+
IF('U9'!$A$4="1ª", 'U9'!O35*'U9'!O$4, 0)+
IF('U10'!$A$4="1ª", 'U10'!O35*'U10'!O$4, 0)+
IF('U11'!$A$4="1ª", 'U11'!O35*'U11'!O$4, 0)+
IF('U12'!$A$4="1ª", 'U12'!O35*'U12'!O$4, 0)+
IF('U13'!$A$4="1ª", 'U13'!O35*'U13'!O$4, 0)+
IF('U14'!$A$4="1ª", 'U14'!O35*'U14'!O$4, 0)+
IF('U15'!$A$4="1ª", 'U15'!O35*'U15'!O$4, 0)
)
      /$CB$12
   )
   /AE$13,
"")</f>
        <v/>
      </c>
      <c r="AF49" s="122"/>
      <c r="AG49" s="105" t="str">
        <f>IF(AG$13&gt;0,
(
(
IF('U1'!$A$4="1ª", 'U1'!P35*'U1'!P$4, 0)+
IF('U2'!$A$4="1ª", 'U2'!P35*'U2'!P$4, 0)+
IF('U3'!$A$4="1ª", 'U3'!P35*'U3'!P$4, 0)+
IF('U4'!$A$4="1ª", 'U4'!P35*'U4'!P$4, 0)+
IF('U5'!$A$4="1ª", 'U5'!P35*'U5'!P$4, 0)+
IF('U6'!$A$4="1ª", 'U6'!P35*'U6'!P$4, 0)+
IF('U7'!$A$4="1ª", 'U7'!P35*'U7'!P$4, 0)+
IF('U8'!$A$4="1ª", 'U8'!P35*'U8'!P$4, 0)+
IF('U9'!$A$4="1ª", 'U9'!P35*'U9'!P$4, 0)+
IF('U10'!$A$4="1ª", 'U10'!P35*'U10'!P$4, 0)+
IF('U11'!$A$4="1ª", 'U11'!P35*'U11'!P$4, 0)+
IF('U12'!$A$4="1ª", 'U12'!P35*'U12'!P$4, 0)+
IF('U13'!$A$4="1ª", 'U13'!P35*'U13'!P$4, 0)+
IF('U14'!$A$4="1ª", 'U14'!P35*'U14'!P$4, 0)+
IF('U15'!$A$4="1ª", 'U15'!P35*'U15'!P$4, 0)
)
      /$CB$12
   )
   /AG$13,
"")</f>
        <v/>
      </c>
      <c r="AH49" s="122"/>
      <c r="AI49" s="105">
        <f ca="1">IF(AI$13&gt;0,
(
(
IF('U1'!$A$4="1ª", 'U1'!Q35*'U1'!Q$4, 0)+
IF('U2'!$A$4="1ª", 'U2'!Q35*'U2'!Q$4, 0)+
IF('U3'!$A$4="1ª", 'U3'!Q35*'U3'!Q$4, 0)+
IF('U4'!$A$4="1ª", 'U4'!Q35*'U4'!Q$4, 0)+
IF('U5'!$A$4="1ª", 'U5'!Q35*'U5'!Q$4, 0)+
IF('U6'!$A$4="1ª", 'U6'!Q35*'U6'!Q$4, 0)+
IF('U7'!$A$4="1ª", 'U7'!Q35*'U7'!Q$4, 0)+
IF('U8'!$A$4="1ª", 'U8'!Q35*'U8'!Q$4, 0)+
IF('U9'!$A$4="1ª", 'U9'!Q35*'U9'!Q$4, 0)+
IF('U10'!$A$4="1ª", 'U10'!Q35*'U10'!Q$4, 0)+
IF('U11'!$A$4="1ª", 'U11'!Q35*'U11'!Q$4, 0)+
IF('U12'!$A$4="1ª", 'U12'!Q35*'U12'!Q$4, 0)+
IF('U13'!$A$4="1ª", 'U13'!Q35*'U13'!Q$4, 0)+
IF('U14'!$A$4="1ª", 'U14'!Q35*'U14'!Q$4, 0)+
IF('U15'!$A$4="1ª", 'U15'!Q35*'U15'!Q$4, 0)
)
      /$CB$12
   )
   /AI$13,
"")</f>
        <v>0</v>
      </c>
      <c r="AJ49" s="122"/>
      <c r="AK49" s="105">
        <f ca="1">IF(AK$13&gt;0,
(
(
IF('U1'!$A$4="1ª", 'U1'!R35*'U1'!R$4, 0)+
IF('U2'!$A$4="1ª", 'U2'!R35*'U2'!R$4, 0)+
IF('U3'!$A$4="1ª", 'U3'!R35*'U3'!R$4, 0)+
IF('U4'!$A$4="1ª", 'U4'!R35*'U4'!R$4, 0)+
IF('U5'!$A$4="1ª", 'U5'!R35*'U5'!R$4, 0)+
IF('U6'!$A$4="1ª", 'U6'!R35*'U6'!R$4, 0)+
IF('U7'!$A$4="1ª", 'U7'!R35*'U7'!R$4, 0)+
IF('U8'!$A$4="1ª", 'U8'!R35*'U8'!R$4, 0)+
IF('U9'!$A$4="1ª", 'U9'!R35*'U9'!R$4, 0)+
IF('U10'!$A$4="1ª", 'U10'!R35*'U10'!R$4, 0)+
IF('U11'!$A$4="1ª", 'U11'!R35*'U11'!R$4, 0)+
IF('U12'!$A$4="1ª", 'U12'!R35*'U12'!R$4, 0)+
IF('U13'!$A$4="1ª", 'U13'!R35*'U13'!R$4, 0)+
IF('U14'!$A$4="1ª", 'U14'!R35*'U14'!R$4, 0)+
IF('U15'!$A$4="1ª", 'U15'!R35*'U15'!R$4, 0)
)
      /$CB$12
   )
   /AK$13,
"")</f>
        <v>0</v>
      </c>
      <c r="AL49" s="122"/>
      <c r="AM49" s="105" t="str">
        <f>IF(AM$13&gt;0,
(
(
IF('U1'!$A$4="1ª", 'U1'!S35*'U1'!S$4, 0)+
IF('U2'!$A$4="1ª", 'U2'!S35*'U2'!S$4, 0)+
IF('U3'!$A$4="1ª", 'U3'!S35*'U3'!S$4, 0)+
IF('U4'!$A$4="1ª", 'U4'!S35*'U4'!S$4, 0)+
IF('U5'!$A$4="1ª", 'U5'!S35*'U5'!S$4, 0)+
IF('U6'!$A$4="1ª", 'U6'!S35*'U6'!S$4, 0)+
IF('U7'!$A$4="1ª", 'U7'!S35*'U7'!S$4, 0)+
IF('U8'!$A$4="1ª", 'U8'!S35*'U8'!S$4, 0)+
IF('U9'!$A$4="1ª", 'U9'!S35*'U9'!S$4, 0)+
IF('U10'!$A$4="1ª", 'U10'!S35*'U10'!S$4, 0)+
IF('U11'!$A$4="1ª", 'U11'!S35*'U11'!S$4, 0)+
IF('U12'!$A$4="1ª", 'U12'!S35*'U12'!S$4, 0)+
IF('U13'!$A$4="1ª", 'U13'!S35*'U13'!S$4, 0)+
IF('U14'!$A$4="1ª", 'U14'!S35*'U14'!S$4, 0)+
IF('U15'!$A$4="1ª", 'U15'!S35*'U15'!S$4, 0)
)
      /$CB$12
   )
   /AM$13,
"")</f>
        <v/>
      </c>
      <c r="AN49" s="122"/>
      <c r="AO49" s="121">
        <f t="shared" ca="1" si="26"/>
        <v>0</v>
      </c>
      <c r="AP49" s="105">
        <f ca="1">IF(AP$13&gt;0,
   (
      (
         IF('U1'!$A$4="1ª", 'U1'!T35*'U1'!T$4, 0) +
         IF('U2'!$A$4="1ª", 'U2'!T35*'U2'!T$4, 0) +
         IF('U3'!$A$4="1ª", 'U3'!T35*'U3'!T$4, 0) +
         IF('U4'!$A$4="1ª", 'U4'!T35*'U4'!T$4, 0) +
         IF('U5'!$A$4="1ª", 'U5'!T35*'U5'!T$4, 0) +
         IF('U6'!$A$4="1ª", 'U6'!T35*'U6'!T$4, 0) +
         IF('U7'!$A$4="1ª", 'U7'!T35*'U7'!T$4, 0) +
         IF('U8'!$A$4="1ª", 'U8'!T35*'U8'!T$4, 0) +
         IF('U9'!$A$4="1ª", 'U9'!T35*'U9'!T$4, 0) +
         IF('U10'!$A$4="1ª", 'U10'!T35*'U10'!T$4, 0) +
         IF('U11'!$A$4="1ª", 'U11'!T35*'U11'!T$4, 0) +
         IF('U12'!$A$4="1ª", 'U12'!T35*'U12'!T$4, 0) +
         IF('U13'!$A$4="1ª", 'U13'!T35*'U13'!T$4, 0) +
         IF('U14'!$A$4="1ª", 'U14'!T35*'U14'!T$4, 0) +
         IF('U15'!$A$4="1ª", 'U15'!T35*'U15'!T$4, 0)
      )
      /$CB$12
   ) / AP$13,
"")</f>
        <v>0</v>
      </c>
      <c r="AQ49" s="122"/>
      <c r="AR49" s="105">
        <f ca="1">IF(AR$13&gt;0,
(
(
IF('U1'!$A$4="1ª", 'U1'!U35*'U1'!U$4, 0)+
IF('U2'!$A$4="1ª", 'U2'!U35*'U2'!U$4, 0)+
IF('U3'!$A$4="1ª", 'U3'!U35*'U3'!U$4, 0)+
IF('U4'!$A$4="1ª", 'U4'!U35*'U4'!U$4, 0)+
IF('U5'!$A$4="1ª", 'U5'!U35*'U5'!U$4, 0)+
IF('U6'!$A$4="1ª", 'U6'!U35*'U6'!U$4, 0)+
IF('U7'!$A$4="1ª", 'U7'!U35*'U7'!U$4, 0)+
IF('U8'!$A$4="1ª", 'U8'!U35*'U8'!U$4, 0)+
IF('U9'!$A$4="1ª", 'U9'!U35*'U9'!U$4, 0)+
IF('U10'!$A$4="1ª", 'U10'!U35*'U10'!U$4, 0)+
IF('U11'!$A$4="1ª", 'U11'!U35*'U11'!U$4, 0)+
IF('U12'!$A$4="1ª", 'U12'!U35*'U12'!U$4, 0)+
IF('U13'!$A$4="1ª", 'U13'!U35*'U13'!U$4, 0)+
IF('U14'!$A$4="1ª", 'U14'!U35*'U14'!U$4, 0)+
IF('U15'!$A$4="1ª", 'U15'!U35*'U15'!U$4, 0)
)
      /$CB$12
   )
   /AR$13,
"")</f>
        <v>0</v>
      </c>
      <c r="AS49" s="122"/>
      <c r="AT49" s="105" t="str">
        <f>IF(AT$13&gt;0,
(
(
IF('U1'!$A$4="1ª", 'U1'!V35*'U1'!V$4, 0)+
IF('U2'!$A$4="1ª", 'U2'!V35*'U2'!V$4, 0)+
IF('U3'!$A$4="1ª", 'U3'!V35*'U3'!V$4, 0)+
IF('U4'!$A$4="1ª", 'U4'!V35*'U4'!V$4, 0)+
IF('U5'!$A$4="1ª", 'U5'!V35*'U5'!V$4, 0)+
IF('U6'!$A$4="1ª", 'U6'!V35*'U6'!V$4, 0)+
IF('U7'!$A$4="1ª", 'U7'!V35*'U7'!V$4, 0)+
IF('U8'!$A$4="1ª", 'U8'!V35*'U8'!V$4, 0)+
IF('U9'!$A$4="1ª", 'U9'!V35*'U9'!V$4, 0)+
IF('U10'!$A$4="1ª", 'U10'!V35*'U10'!V$4, 0)+
IF('U11'!$A$4="1ª", 'U11'!V35*'U11'!V$4, 0)+
IF('U12'!$A$4="1ª", 'U12'!V35*'U12'!V$4, 0)+
IF('U13'!$A$4="1ª", 'U13'!V35*'U13'!V$4, 0)+
IF('U14'!$A$4="1ª", 'U14'!V35*'U14'!V$4, 0)+
IF('U15'!$A$4="1ª", 'U15'!V35*'U15'!V$4, 0)
)
      /$CB$12
   )
   /AT$13,
"")</f>
        <v/>
      </c>
      <c r="AU49" s="122"/>
      <c r="AV49" s="105">
        <f ca="1">IF(AV$13&gt;0,
(
(
IF('U1'!$A$4="1ª", 'U1'!W35*'U1'!W$4, 0)+
IF('U2'!$A$4="1ª", 'U2'!W35*'U2'!W$4, 0)+
IF('U3'!$A$4="1ª", 'U3'!W35*'U3'!W$4, 0)+
IF('U4'!$A$4="1ª", 'U4'!W35*'U4'!W$4, 0)+
IF('U5'!$A$4="1ª", 'U5'!W35*'U5'!W$4, 0)+
IF('U6'!$A$4="1ª", 'U6'!W35*'U6'!W$4, 0)+
IF('U7'!$A$4="1ª", 'U7'!W35*'U7'!W$4, 0)+
IF('U8'!$A$4="1ª", 'U8'!W35*'U8'!W$4, 0)+
IF('U9'!$A$4="1ª", 'U9'!W35*'U9'!W$4, 0)+
IF('U10'!$A$4="1ª", 'U10'!W35*'U10'!W$4, 0)+
IF('U11'!$A$4="1ª", 'U11'!W35*'U11'!W$4, 0)+
IF('U12'!$A$4="1ª", 'U12'!W35*'U12'!W$4, 0)+
IF('U13'!$A$4="1ª", 'U13'!W35*'U13'!W$4, 0)+
IF('U14'!$A$4="1ª", 'U14'!W35*'U14'!W$4, 0)+
IF('U15'!$A$4="1ª", 'U15'!W35*'U15'!W$4, 0)
)
      /$CB$12
   )
   /AV$13,
"")</f>
        <v>0</v>
      </c>
      <c r="AW49" s="122"/>
      <c r="AX49" s="105" t="str">
        <f>IF(AX$13&gt;0,
(
(
IF('U1'!$A$4="1ª", 'U1'!X35*'U1'!X$4, 0)+
IF('U2'!$A$4="1ª", 'U2'!X35*'U2'!X$4, 0)+
IF('U3'!$A$4="1ª", 'U3'!X35*'U3'!X$4, 0)+
IF('U4'!$A$4="1ª", 'U4'!X35*'U4'!X$4, 0)+
IF('U5'!$A$4="1ª", 'U5'!X35*'U5'!X$4, 0)+
IF('U6'!$A$4="1ª", 'U6'!X35*'U6'!X$4, 0)+
IF('U7'!$A$4="1ª", 'U7'!X35*'U7'!X$4, 0)+
IF('U8'!$A$4="1ª", 'U8'!X35*'U8'!X$4, 0)+
IF('U9'!$A$4="1ª", 'U9'!X35*'U9'!X$4, 0)+
IF('U10'!$A$4="1ª", 'U10'!X35*'U10'!X$4, 0)+
IF('U11'!$A$4="1ª", 'U11'!X35*'U11'!X$4, 0)+
IF('U12'!$A$4="1ª", 'U12'!X35*'U12'!X$4, 0)+
IF('U13'!$A$4="1ª", 'U13'!X35*'U13'!X$4, 0)+
IF('U14'!$A$4="1ª", 'U14'!X35*'U14'!X$4, 0)+
IF('U15'!$A$4="1ª", 'U15'!X35*'U15'!X$4, 0)
)
      /$CB$12
   )
   /AX$13,
"")</f>
        <v/>
      </c>
      <c r="AY49" s="122"/>
      <c r="AZ49" s="105" t="str">
        <f>IF(AZ$13&gt;0,
(
(
IF('U1'!$A$4="1ª", 'U1'!Y35*'U1'!Y$4, 0)+
IF('U2'!$A$4="1ª", 'U2'!Y35*'U2'!Y$4, 0)+
IF('U3'!$A$4="1ª", 'U3'!Y35*'U3'!Y$4, 0)+
IF('U4'!$A$4="1ª", 'U4'!Y35*'U4'!Y$4, 0)+
IF('U5'!$A$4="1ª", 'U5'!Y35*'U5'!Y$4, 0)+
IF('U6'!$A$4="1ª", 'U6'!Y35*'U6'!Y$4, 0)+
IF('U7'!$A$4="1ª", 'U7'!Y35*'U7'!Y$4, 0)+
IF('U8'!$A$4="1ª", 'U8'!Y35*'U8'!Y$4, 0)+
IF('U9'!$A$4="1ª", 'U9'!Y35*'U9'!Y$4, 0)+
IF('U10'!$A$4="1ª", 'U10'!Y35*'U10'!Y$4, 0)+
IF('U11'!$A$4="1ª", 'U11'!Y35*'U11'!Y$4, 0)+
IF('U12'!$A$4="1ª", 'U12'!Y35*'U12'!Y$4, 0)+
IF('U13'!$A$4="1ª", 'U13'!Y35*'U13'!Y$4, 0)+
IF('U14'!$A$4="1ª", 'U14'!Y35*'U14'!Y$4, 0)+
IF('U15'!$A$4="1ª", 'U15'!Y35*'U15'!Y$4, 0)
)
      /$CB$12
   )
   /AZ$13,
"")</f>
        <v/>
      </c>
      <c r="BA49" s="122"/>
      <c r="BB49" s="121">
        <f t="shared" ca="1" si="27"/>
        <v>0</v>
      </c>
      <c r="BC49" s="105" t="str">
        <f>IF(BC$13&gt;0,
(
(
IF('U1'!$A$4="1ª", 'U1'!Z35*'U1'!Z$4, 0)+
IF('U2'!$A$4="1ª", 'U2'!Z35*'U2'!Z$4, 0)+
IF('U3'!$A$4="1ª", 'U3'!Z35*'U3'!Z$4, 0)+
IF('U4'!$A$4="1ª", 'U4'!Z35*'U4'!Z$4, 0)+
IF('U5'!$A$4="1ª", 'U5'!Z35*'U5'!Z$4, 0)+
IF('U6'!$A$4="1ª", 'U6'!Z35*'U6'!Z$4, 0)+
IF('U7'!$A$4="1ª", 'U7'!Z35*'U7'!Z$4, 0)+
IF('U8'!$A$4="1ª", 'U8'!Z35*'U8'!Z$4, 0)+
IF('U9'!$A$4="1ª", 'U9'!Z35*'U9'!Z$4, 0)+
IF('U10'!$A$4="1ª", 'U10'!Z35*'U10'!Z$4, 0)+
IF('U11'!$A$4="1ª", 'U11'!Z35*'U11'!Z$4, 0)+
IF('U12'!$A$4="1ª", 'U12'!Z35*'U12'!Z$4, 0)+
IF('U13'!$A$4="1ª", 'U13'!Z35*'U13'!Z$4, 0)+
IF('U14'!$A$4="1ª", 'U14'!Z35*'U14'!Z$4, 0)+
IF('U15'!$A$4="1ª", 'U15'!Z35*'U15'!Z$4, 0)
)
      /$CB$12
   )
   /BC$13,
"")</f>
        <v/>
      </c>
      <c r="BD49" s="122"/>
      <c r="BE49" s="105" t="str">
        <f>IF(BE$13&gt;0,
(
(
IF('U1'!$A$4="1ª", 'U1'!AA35*'U1'!AA$4, 0)+
IF('U2'!$A$4="1ª", 'U2'!AA35*'U2'!AA$4, 0)+
IF('U3'!$A$4="1ª", 'U3'!AA35*'U3'!AA$4, 0)+
IF('U4'!$A$4="1ª", 'U4'!AA35*'U4'!AA$4, 0)+
IF('U5'!$A$4="1ª", 'U5'!AA35*'U5'!AA$4, 0)+
IF('U6'!$A$4="1ª", 'U6'!AA35*'U6'!AA$4, 0)+
IF('U7'!$A$4="1ª", 'U7'!AA35*'U7'!AA$4, 0)+
IF('U8'!$A$4="1ª", 'U8'!AA35*'U8'!AA$4, 0)+
IF('U9'!$A$4="1ª", 'U9'!AA35*'U9'!AA$4, 0)+
IF('U10'!$A$4="1ª", 'U10'!AA35*'U10'!AA$4, 0)+
IF('U11'!$A$4="1ª", 'U11'!AA35*'U11'!AA$4, 0)+
IF('U12'!$A$4="1ª", 'U12'!AA35*'U12'!AA$4, 0)+
IF('U13'!$A$4="1ª", 'U13'!AA35*'U13'!AA$4, 0)+
IF('U14'!$A$4="1ª", 'U14'!AA35*'U14'!AA$4, 0)+
IF('U15'!$A$4="1ª", 'U15'!AA35*'U15'!AA$4, 0)
)
      /$CB$12
   )
   /BE$13,
"")</f>
        <v/>
      </c>
      <c r="BF49" s="122"/>
      <c r="BG49" s="105" t="str">
        <f>IF(BG$13&gt;0,
(
(
IF('U1'!$A$4="1ª", 'U1'!AB35*'U1'!AB$4, 0)+
IF('U2'!$A$4="1ª", 'U2'!AB35*'U2'!AB$4, 0)+
IF('U3'!$A$4="1ª", 'U3'!AB35*'U3'!AB$4, 0)+
IF('U4'!$A$4="1ª", 'U4'!AB35*'U4'!AB$4, 0)+
IF('U5'!$A$4="1ª", 'U5'!AB35*'U5'!AB$4, 0)+
IF('U6'!$A$4="1ª", 'U6'!AB35*'U6'!AB$4, 0)+
IF('U7'!$A$4="1ª", 'U7'!AB35*'U7'!AB$4, 0)+
IF('U8'!$A$4="1ª", 'U8'!AB35*'U8'!AB$4, 0)+
IF('U9'!$A$4="1ª", 'U9'!AB35*'U9'!AB$4, 0)+
IF('U10'!$A$4="1ª", 'U10'!AB35*'U10'!AB$4, 0)+
IF('U11'!$A$4="1ª", 'U11'!AB35*'U11'!AB$4, 0)+
IF('U12'!$A$4="1ª", 'U12'!AB35*'U12'!AB$4, 0)+
IF('U13'!$A$4="1ª", 'U13'!AB35*'U13'!AB$4, 0)+
IF('U14'!$A$4="1ª", 'U14'!AB35*'U14'!AB$4, 0)+
IF('U15'!$A$4="1ª", 'U15'!AB35*'U15'!AB$4, 0)
)
      /$CB$12
   )
   /BG$13,
"")</f>
        <v/>
      </c>
      <c r="BH49" s="122"/>
      <c r="BI49" s="105">
        <f ca="1">IF(BI$13&gt;0,
(
(
IF('U1'!$A$4="1ª", 'U1'!AC35*'U1'!AC$4, 0)+
IF('U2'!$A$4="1ª", 'U2'!AC35*'U2'!AC$4, 0)+
IF('U3'!$A$4="1ª", 'U3'!AC35*'U3'!AC$4, 0)+
IF('U4'!$A$4="1ª", 'U4'!AC35*'U4'!AC$4, 0)+
IF('U5'!$A$4="1ª", 'U5'!AC35*'U5'!AC$4, 0)+
IF('U6'!$A$4="1ª", 'U6'!AC35*'U6'!AC$4, 0)+
IF('U7'!$A$4="1ª", 'U7'!AC35*'U7'!AC$4, 0)+
IF('U8'!$A$4="1ª", 'U8'!AC35*'U8'!AC$4, 0)+
IF('U9'!$A$4="1ª", 'U9'!AC35*'U9'!AC$4, 0)+
IF('U10'!$A$4="1ª", 'U10'!AC35*'U10'!AC$4, 0)+
IF('U11'!$A$4="1ª", 'U11'!AC35*'U11'!AC$4, 0)+
IF('U12'!$A$4="1ª", 'U12'!AC35*'U12'!AC$4, 0)+
IF('U13'!$A$4="1ª", 'U13'!AC35*'U13'!AC$4, 0)+
IF('U14'!$A$4="1ª", 'U14'!AC35*'U14'!AC$4, 0)+
IF('U15'!$A$4="1ª", 'U15'!AC35*'U15'!AC$4, 0)
)
      /$CB$12
   )
   /BI$13,
"")</f>
        <v>0</v>
      </c>
      <c r="BJ49" s="122"/>
      <c r="BK49" s="105" t="str">
        <f>IF(BK$13&gt;0,
(
(
IF('U1'!$A$4="1ª", 'U1'!AD35*'U1'!AD$4, 0)+
IF('U2'!$A$4="1ª", 'U2'!AD35*'U2'!AD$4, 0)+
IF('U3'!$A$4="1ª", 'U3'!AD35*'U3'!AD$4, 0)+
IF('U4'!$A$4="1ª", 'U4'!AD35*'U4'!AD$4, 0)+
IF('U5'!$A$4="1ª", 'U5'!AD35*'U5'!AD$4, 0)+
IF('U6'!$A$4="1ª", 'U6'!AD35*'U6'!AD$4, 0)+
IF('U7'!$A$4="1ª", 'U7'!AD35*'U7'!AD$4, 0)+
IF('U8'!$A$4="1ª", 'U8'!AD35*'U8'!AD$4, 0)+
IF('U9'!$A$4="1ª", 'U9'!AD35*'U9'!AD$4, 0)+
IF('U10'!$A$4="1ª", 'U10'!AD35*'U10'!AD$4, 0)+
IF('U11'!$A$4="1ª", 'U11'!AD35*'U11'!AD$4, 0)+
IF('U12'!$A$4="1ª", 'U12'!AD35*'U12'!AD$4, 0)+
IF('U13'!$A$4="1ª", 'U13'!AD35*'U13'!AD$4, 0)+
IF('U14'!$A$4="1ª", 'U14'!AD35*'U14'!AD$4, 0)+
IF('U15'!$A$4="1ª", 'U15'!AD35*'U15'!AD$4, 0)
)
      /$CB$12
   )
   /BK$13,
"")</f>
        <v/>
      </c>
      <c r="BL49" s="122"/>
      <c r="BM49" s="105" t="str">
        <f>IF(BM$13&gt;0,
(
(
IF('U1'!$A$4="1ª", 'U1'!AE35*'U1'!AE$4, 0)+
IF('U2'!$A$4="1ª", 'U2'!AE35*'U2'!AE$4, 0)+
IF('U3'!$A$4="1ª", 'U3'!AE35*'U3'!AE$4, 0)+
IF('U4'!$A$4="1ª", 'U4'!AE35*'U4'!AE$4, 0)+
IF('U5'!$A$4="1ª", 'U5'!AE35*'U5'!AE$4, 0)+
IF('U6'!$A$4="1ª", 'U6'!AE35*'U6'!AE$4, 0)+
IF('U7'!$A$4="1ª", 'U7'!AE35*'U7'!AE$4, 0)+
IF('U8'!$A$4="1ª", 'U8'!AE35*'U8'!AE$4, 0)+
IF('U9'!$A$4="1ª", 'U9'!AE35*'U9'!AE$4, 0)+
IF('U10'!$A$4="1ª", 'U10'!AE35*'U10'!AE$4, 0)+
IF('U11'!$A$4="1ª", 'U11'!AE35*'U11'!AE$4, 0)+
IF('U12'!$A$4="1ª", 'U12'!AE35*'U12'!AE$4, 0)+
IF('U13'!$A$4="1ª", 'U13'!AE35*'U13'!AE$4, 0)+
IF('U14'!$A$4="1ª", 'U14'!AE35*'U14'!AE$4, 0)+
IF('U15'!$A$4="1ª", 'U15'!AE35*'U15'!AE$4, 0)
)
      /$CB$12
   )
   /BM$13,
"")</f>
        <v/>
      </c>
      <c r="BN49" s="122"/>
      <c r="BO49" s="121" t="str">
        <f t="shared" si="28"/>
        <v/>
      </c>
      <c r="BP49" s="105" t="str">
        <f>IF(BP$13&gt;0,
(
(
IF('U1'!$A$4="1ª", 'U1'!AF35*'U1'!AF$4, 0)+
IF('U2'!$A$4="1ª", 'U2'!AF35*'U2'!AF$4, 0)+
IF('U3'!$A$4="1ª", 'U3'!AF35*'U3'!AF$4, 0)+
IF('U4'!$A$4="1ª", 'U4'!AF35*'U4'!AF$4, 0)+
IF('U5'!$A$4="1ª", 'U5'!AF35*'U5'!AF$4, 0)+
IF('U6'!$A$4="1ª", 'U6'!AF35*'U6'!AF$4, 0)+
IF('U7'!$A$4="1ª", 'U7'!AF35*'U7'!AF$4, 0)+
IF('U8'!$A$4="1ª", 'U8'!AF35*'U8'!AF$4, 0)+
IF('U9'!$A$4="1ª", 'U9'!AF35*'U9'!AF$4, 0)+
IF('U10'!$A$4="1ª", 'U10'!AF35*'U10'!AF$4, 0)+
IF('U11'!$A$4="1ª", 'U11'!AF35*'U11'!AF$4, 0)+
IF('U12'!$A$4="1ª", 'U12'!AF35*'U12'!AF$4, 0)+
IF('U13'!$A$4="1ª", 'U13'!AF35*'U13'!AF$4, 0)+
IF('U14'!$A$4="1ª", 'U14'!AF35*'U14'!AF$4, 0)+
IF('U15'!$A$4="1ª", 'U15'!AF35*'U15'!AF$4, 0)
)
      /$CB$12
   )
   /BP$13,
"")</f>
        <v/>
      </c>
      <c r="BQ49" s="122"/>
      <c r="BR49" s="105" t="str">
        <f>IF(BR$13&gt;0,
(
(
IF('U1'!$A$4="1ª", 'U1'!AG35*'U1'!AG$4, 0)+
IF('U2'!$A$4="1ª", 'U2'!AG35*'U2'!AG$4, 0)+
IF('U3'!$A$4="1ª", 'U3'!AG35*'U3'!AG$4, 0)+
IF('U4'!$A$4="1ª", 'U4'!AG35*'U4'!AG$4, 0)+
IF('U5'!$A$4="1ª", 'U5'!AG35*'U5'!AG$4, 0)+
IF('U6'!$A$4="1ª", 'U6'!AG35*'U6'!AG$4, 0)+
IF('U7'!$A$4="1ª", 'U7'!AG35*'U7'!AG$4, 0)+
IF('U8'!$A$4="1ª", 'U8'!AG35*'U8'!AG$4, 0)+
IF('U9'!$A$4="1ª", 'U9'!AG35*'U9'!AG$4, 0)+
IF('U10'!$A$4="1ª", 'U10'!AG35*'U10'!AG$4, 0)+
IF('U11'!$A$4="1ª", 'U11'!AG35*'U11'!AG$4, 0)+
IF('U12'!$A$4="1ª", 'U12'!AG35*'U12'!AG$4, 0)+
IF('U13'!$A$4="1ª", 'U13'!AG35*'U13'!AG$4, 0)+
IF('U14'!$A$4="1ª", 'U14'!AG35*'U14'!AG$4, 0)+
IF('U15'!$A$4="1ª", 'U15'!AG35*'U15'!AG$4, 0)
)
      /$CB$12
   )
   /BR$13,
"")</f>
        <v/>
      </c>
      <c r="BS49" s="122"/>
      <c r="BT49" s="105" t="str">
        <f>IF(BT$13&gt;0,
(
(
IF('U1'!$A$4="1ª", 'U1'!AH35*'U1'!AH$4, 0)+
IF('U2'!$A$4="1ª", 'U2'!AH35*'U2'!AH$4, 0)+
IF('U3'!$A$4="1ª", 'U3'!AH35*'U3'!AH$4, 0)+
IF('U4'!$A$4="1ª", 'U4'!AH35*'U4'!AH$4, 0)+
IF('U5'!$A$4="1ª", 'U5'!AH35*'U5'!AH$4, 0)+
IF('U6'!$A$4="1ª", 'U6'!AH35*'U6'!AH$4, 0)+
IF('U7'!$A$4="1ª", 'U7'!AH35*'U7'!AH$4, 0)+
IF('U8'!$A$4="1ª", 'U8'!AH35*'U8'!AH$4, 0)+
IF('U9'!$A$4="1ª", 'U9'!AH35*'U9'!AH$4, 0)+
IF('U10'!$A$4="1ª", 'U10'!AH35*'U10'!AH$4, 0)+
IF('U11'!$A$4="1ª", 'U11'!AH35*'U11'!AH$4, 0)+
IF('U12'!$A$4="1ª", 'U12'!AH35*'U12'!AH$4, 0)+
IF('U13'!$A$4="1ª", 'U13'!AH35*'U13'!AH$4, 0)+
IF('U14'!$A$4="1ª", 'U14'!AH35*'U14'!AH$4, 0)+
IF('U15'!$A$4="1ª", 'U15'!AH35*'U15'!AH$4, 0)
)
      /$CB$12
   )
   /BT$13,
"")</f>
        <v/>
      </c>
      <c r="BU49" s="122"/>
      <c r="BV49" s="105" t="str">
        <f>IF(BT$13&gt;0,
(
(
IF('U1'!$A$4="1ª", 'U1'!AH35*'U1'!AH$4, 0)+
IF('U2'!$A$4="1ª", 'U2'!AH35*'U2'!AH$4, 0)+
IF('U3'!$A$4="1ª", 'U3'!AH35*'U3'!AH$4, 0)+
IF('U4'!$A$4="1ª", 'U4'!AH35*'U4'!AH$4, 0)+
IF('U5'!$A$4="1ª", 'U5'!AH35*'U5'!AH$4, 0)+
IF('U6'!$A$4="1ª", 'U6'!AH35*'U6'!AH$4, 0)+
IF('U7'!$A$4="1ª", 'U7'!AH35*'U7'!AH$4, 0)+
IF('U8'!$A$4="1ª", 'U8'!AH35*'U8'!AH$4, 0)+
IF('U9'!$A$4="1ª", 'U9'!AH35*'U9'!AH$4, 0)+
IF('U10'!$A$4="1ª", 'U10'!AH35*'U10'!AH$4, 0)+
IF('U11'!$A$4="1ª", 'U11'!AH35*'U11'!AH$4, 0)+
IF('U12'!$A$4="1ª", 'U12'!AH35*'U12'!AH$4, 0)+
IF('U13'!$A$4="1ª", 'U13'!AH35*'U13'!AH$4, 0)+
IF('U14'!$A$4="1ª", 'U14'!AH35*'U14'!AH$4, 0)+
IF('U15'!$A$4="1ª", 'U15'!AH35*'U15'!AH$4, 0)
)
      /$CB$12
   )
   /BT$13,
"")</f>
        <v/>
      </c>
      <c r="BW49" s="122"/>
      <c r="BX49" s="105" t="str">
        <f>IF(BV$13&gt;0,
(
(
IF('U1'!$A$4="1ª", 'U1'!AI35*'U1'!AI$4, 0)+
IF('U2'!$A$4="1ª", 'U2'!AI35*'U2'!AI$4, 0)+
IF('U3'!$A$4="1ª", 'U3'!AI35*'U3'!AI$4, 0)+
IF('U4'!$A$4="1ª", 'U4'!AI35*'U4'!AI$4, 0)+
IF('U5'!$A$4="1ª", 'U5'!AI35*'U5'!AI$4, 0)+
IF('U6'!$A$4="1ª", 'U6'!AI35*'U6'!AI$4, 0)+
IF('U7'!$A$4="1ª", 'U7'!AI35*'U7'!AI$4, 0)+
IF('U8'!$A$4="1ª", 'U8'!AI35*'U8'!AI$4, 0)+
IF('U9'!$A$4="1ª", 'U9'!AI35*'U9'!AI$4, 0)+
IF('U10'!$A$4="1ª", 'U10'!AI35*'U10'!AI$4, 0)+
IF('U11'!$A$4="1ª", 'U11'!AI35*'U11'!AI$4, 0)+
IF('U12'!$A$4="1ª", 'U12'!AI35*'U12'!AI$4, 0)+
IF('U13'!$A$4="1ª", 'U13'!AI35*'U13'!AI$4, 0)+
IF('U14'!$A$4="1ª", 'U14'!AI35*'U14'!AI$4, 0)+
IF('U15'!$A$4="1ª", 'U15'!AI35*'U15'!AI$4, 0)
)
      /$CB$12
   )
   /BV$13,
"")</f>
        <v/>
      </c>
      <c r="BY49" s="122"/>
      <c r="BZ49" s="105" t="str">
        <f>IF(BZ$13&gt;0,
(
(
IF('U1'!$A$4="1ª", 'U1'!AK35*'U1'!AK$4, 0)+
IF('U2'!$A$4="1ª", 'U2'!AK35*'U2'!AK$4, 0)+
IF('U3'!$A$4="1ª", 'U3'!AK35*'U3'!AK$4, 0)+
IF('U4'!$A$4="1ª", 'U4'!AK35*'U4'!AK$4, 0)+
IF('U5'!$A$4="1ª", 'U5'!AK35*'U5'!AK$4, 0)+
IF('U6'!$A$4="1ª", 'U6'!AK35*'U6'!AK$4, 0)+
IF('U7'!$A$4="1ª", 'U7'!AK35*'U7'!AK$4, 0)+
IF('U8'!$A$4="1ª", 'U8'!AK35*'U8'!AK$4, 0)+
IF('U9'!$A$4="1ª", 'U9'!AK35*'U9'!AK$4, 0)+
IF('U10'!$A$4="1ª", 'U10'!AK35*'U10'!AK$4, 0)+
IF('U11'!$A$4="1ª", 'U11'!AK35*'U11'!AK$4, 0)+
IF('U12'!$A$4="1ª", 'U12'!AK35*'U12'!AK$4, 0)+
IF('U13'!$A$4="1ª", 'U13'!AK35*'U13'!AK$4, 0)+
IF('U14'!$A$4="1ª", 'U14'!AK35*'U14'!AK$4, 0)+
IF('U15'!$A$4="1ª", 'U15'!AK35*'U15'!AK$4, 0)
)
      /$CB$12
   )
   /BZ$13,
"")</f>
        <v/>
      </c>
      <c r="CA49" s="122"/>
      <c r="CB49" s="136">
        <f t="shared" ca="1" si="22"/>
        <v>0</v>
      </c>
      <c r="CC49">
        <f t="shared" ca="1" si="29"/>
        <v>0</v>
      </c>
    </row>
    <row r="50" spans="1:81" ht="18" x14ac:dyDescent="0.25">
      <c r="A50" s="65">
        <v>0</v>
      </c>
      <c r="B50" s="121">
        <f t="shared" ca="1" si="23"/>
        <v>0</v>
      </c>
      <c r="C50" s="105">
        <f ca="1">IF(C$13&gt;0,
   (
      (
         IF('U1'!$A$4="1ª", 'U1'!B36*'U1'!B$4, 0) +
         IF('U2'!$A$4="1ª", 'U2'!B36*'U2'!B$4, 0) +
         IF('U3'!$A$4="1ª", 'U3'!B36*'U3'!B$4, 0) +
         IF('U4'!$A$4="1ª", 'U4'!B36*'U4'!B$4, 0) +
         IF('U5'!$A$4="1ª", 'U5'!B36*'U5'!B$4, 0) +
         IF('U6'!$A$4="1ª", 'U6'!B36*'U6'!B$4, 0) +
         IF('U7'!$A$4="1ª", 'U7'!B36*'U7'!B$4, 0) +
         IF('U8'!$A$4="1ª", 'U8'!B36*'U8'!B$4, 0) +
         IF('U9'!$A$4="1ª", 'U9'!B36*'U9'!B$4, 0) +
         IF('U10'!$A$4="1ª", 'U10'!B36*'U10'!B$4, 0) +
         IF('U11'!$A$4="1ª", 'U11'!B36*'U11'!B$4, 0) +
         IF('U12'!$A$4="1ª", 'U12'!B36*'U12'!B$4, 0) +
         IF('U13'!$A$4="1ª", 'U13'!B36*'U13'!B$4, 0) +
         IF('U14'!$A$4="1ª", 'U14'!B36*'U14'!B$4, 0) +
         IF('U15'!$A$4="1ª", 'U15'!B36*'U15'!B$4, 0)
      )
      /$CB$12
   )
   /C$13,
"")</f>
        <v>0</v>
      </c>
      <c r="D50" s="122"/>
      <c r="E50" s="105">
        <f ca="1">IF(E$13&gt;0,
   (
      (
         IF('U1'!$A$4="1ª", 'U1'!C36*'U1'!C$4, 0) +
         IF('U2'!$A$4="1ª", 'U2'!C36*'U2'!C$4, 0) +
         IF('U3'!$A$4="1ª", 'U3'!C36*'U3'!C$4, 0) +
         IF('U4'!$A$4="1ª", 'U4'!C36*'U4'!C$4, 0) +
         IF('U5'!$A$4="1ª", 'U5'!C36*'U5'!C$4, 0) +
         IF('U6'!$A$4="1ª", 'U6'!C36*'U6'!C$4, 0) +
         IF('U7'!$A$4="1ª", 'U7'!C36*'U7'!C$4, 0) +
         IF('U8'!$A$4="1ª", 'U8'!C36*'U8'!C$4, 0) +
         IF('U9'!$A$4="1ª", 'U9'!C36*'U9'!C$4, 0) +
         IF('U10'!$A$4="1ª", 'U10'!C36*'U10'!C$4, 0) +
         IF('U11'!$A$4="1ª", 'U11'!C36*'U11'!C$4, 0) +
         IF('U12'!$A$4="1ª", 'U12'!C36*'U12'!C$4, 0) +
         IF('U13'!$A$4="1ª", 'U13'!C36*'U13'!C$4, 0) +
         IF('U14'!$A$4="1ª", 'U14'!C36*'U14'!C$4, 0) +
         IF('U15'!$A$4="1ª", 'U15'!C36*'U15'!C$4, 0)
      )
      /$CB$12
   )
   /E$13,
"")</f>
        <v>0</v>
      </c>
      <c r="F50" s="122"/>
      <c r="G50" s="105">
        <f ca="1">IF(G$13&gt;0,
   (
      (
         IF('U1'!$A$4="1ª", 'U1'!D36*'U1'!D$4, 0) +
         IF('U2'!$A$4="1ª", 'U2'!D36*'U2'!D$4, 0) +
         IF('U3'!$A$4="1ª", 'U3'!D36*'U3'!D$4, 0) +
         IF('U4'!$A$4="1ª", 'U4'!D36*'U4'!D$4, 0) +
         IF('U5'!$A$4="1ª", 'U5'!D36*'U5'!D$4, 0) +
         IF('U6'!$A$4="1ª", 'U6'!D36*'U6'!D$4, 0) +
         IF('U7'!$A$4="1ª", 'U7'!D36*'U7'!D$4, 0) +
         IF('U8'!$A$4="1ª", 'U8'!D36*'U8'!D$4, 0) +
         IF('U9'!$A$4="1ª", 'U9'!D36*'U9'!D$4, 0) +
         IF('U10'!$A$4="1ª", 'U10'!D36*'U10'!D$4, 0) +
         IF('U11'!$A$4="1ª", 'U11'!D36*'U11'!D$4, 0) +
         IF('U12'!$A$4="1ª", 'U12'!D36*'U12'!D$4, 0) +
         IF('U13'!$A$4="1ª", 'U13'!D36*'U13'!D$4, 0) +
         IF('U14'!$A$4="1ª", 'U14'!D36*'U14'!D$4, 0) +
         IF('U15'!$A$4="1ª", 'U15'!D36*'U15'!D$4, 0)
      )
      /$CB$12
   )
   /G$13,
"")</f>
        <v>0</v>
      </c>
      <c r="H50" s="122"/>
      <c r="I50" s="105">
        <f ca="1">IF(I$13&gt;0,
   (
      (
         IF('U1'!$A$4="1ª", 'U1'!E36*'U1'!E$4, 0) +
         IF('U2'!$A$4="1ª", 'U2'!E36*'U2'!E$4, 0) +
         IF('U3'!$A$4="1ª", 'U3'!E36*'U3'!E$4, 0) +
         IF('U4'!$A$4="1ª", 'U4'!E36*'U4'!E$4, 0) +
         IF('U5'!$A$4="1ª", 'U5'!E36*'U5'!E$4, 0) +
         IF('U6'!$A$4="1ª", 'U6'!E36*'U6'!E$4, 0) +
         IF('U7'!$A$4="1ª", 'U7'!E36*'U7'!E$4, 0) +
         IF('U8'!$A$4="1ª", 'U8'!E36*'U8'!E$4, 0) +
         IF('U9'!$A$4="1ª", 'U9'!E36*'U9'!E$4, 0) +
         IF('U10'!$A$4="1ª", 'U10'!E36*'U10'!E$4, 0) +
         IF('U11'!$A$4="1ª", 'U11'!E36*'U11'!E$4, 0) +
         IF('U12'!$A$4="1ª", 'U12'!E36*'U12'!E$4, 0) +
         IF('U13'!$A$4="1ª", 'U13'!E36*'U13'!E$4, 0) +
         IF('U14'!$A$4="1ª", 'U14'!E36*'U14'!E$4, 0) +
         IF('U15'!$A$4="1ª", 'U15'!E36*'U15'!E$4, 0)
      )
      /$CB$12
   )
   /I$13,
"")</f>
        <v>0</v>
      </c>
      <c r="J50" s="122"/>
      <c r="K50" s="105">
        <f ca="1">IF(K$13&gt;0,
   (
      (
         IF('U1'!$A$4="1ª", 'U1'!F36*'U1'!F$4, 0) +
         IF('U2'!$A$4="1ª", 'U2'!F36*'U2'!F$4, 0) +
         IF('U3'!$A$4="1ª", 'U3'!F36*'U3'!F$4, 0) +
         IF('U4'!$A$4="1ª", 'U4'!F36*'U4'!F$4, 0) +
         IF('U5'!$A$4="1ª", 'U5'!F36*'U5'!F$4, 0) +
         IF('U6'!$A$4="1ª", 'U6'!F36*'U6'!F$4, 0) +
         IF('U7'!$A$4="1ª", 'U7'!F36*'U7'!F$4, 0) +
         IF('U8'!$A$4="1ª", 'U8'!F36*'U8'!F$4, 0) +
         IF('U9'!$A$4="1ª", 'U9'!F36*'U9'!F$4, 0) +
         IF('U10'!$A$4="1ª", 'U10'!F36*'U10'!F$4, 0) +
         IF('U11'!$A$4="1ª", 'U11'!F36*'U11'!F$4, 0) +
         IF('U12'!$A$4="1ª", 'U12'!F36*'U12'!F$4, 0) +
         IF('U13'!$A$4="1ª", 'U13'!F36*'U13'!F$4, 0) +
         IF('U14'!$A$4="1ª", 'U14'!F36*'U14'!F$4, 0) +
         IF('U15'!$A$4="1ª", 'U15'!F36*'U15'!F$4, 0)
      )
      /$CB$12
   )
   /K$13,
"")</f>
        <v>0</v>
      </c>
      <c r="L50" s="122"/>
      <c r="M50" s="105" t="str">
        <f>IF(M$13&gt;0,
   (
      (
         IF('U1'!$A$4="1ª", 'U1'!G36*'U1'!G$4, 0) +
         IF('U2'!$A$4="1ª", 'U2'!G36*'U2'!G$4, 0) +
         IF('U3'!$A$4="1ª", 'U3'!G36*'U3'!G$4, 0) +
         IF('U4'!$A$4="1ª", 'U4'!G36*'U4'!G$4, 0) +
         IF('U5'!$A$4="1ª", 'U5'!G36*'U5'!G$4, 0) +
         IF('U6'!$A$4="1ª", 'U6'!G36*'U6'!G$4, 0) +
         IF('U7'!$A$4="1ª", 'U7'!G36*'U7'!G$4, 0) +
         IF('U8'!$A$4="1ª", 'U8'!G36*'U8'!G$4, 0) +
         IF('U9'!$A$4="1ª", 'U9'!G36*'U9'!G$4, 0) +
         IF('U10'!$A$4="1ª", 'U10'!G36*'U10'!G$4, 0) +
         IF('U11'!$A$4="1ª", 'U11'!G36*'U11'!G$4, 0) +
         IF('U12'!$A$4="1ª", 'U12'!G36*'U12'!G$4, 0) +
         IF('U13'!$A$4="1ª", 'U13'!G36*'U13'!G$4, 0) +
         IF('U14'!$A$4="1ª", 'U14'!G36*'U14'!G$4, 0) +
         IF('U15'!$A$4="1ª", 'U15'!G36*'U15'!G$4, 0)
      )
      /$CB$12
   )
   /M$13,
"")</f>
        <v/>
      </c>
      <c r="N50" s="122"/>
      <c r="O50" s="121">
        <f t="shared" ca="1" si="24"/>
        <v>0</v>
      </c>
      <c r="P50" s="105">
        <f ca="1">IF(P$13&gt;0,
   (
      (
         IF('U1'!$A$4="1ª", 'U1'!H36*'U1'!H$4, 0) +
         IF('U2'!$A$4="1ª", 'U2'!H36*'U2'!H$4, 0) +
         IF('U3'!$A$4="1ª", 'U3'!H36*'U3'!H$4, 0) +
         IF('U4'!$A$4="1ª", 'U4'!H36*'U4'!H$4, 0) +
         IF('U5'!$A$4="1ª", 'U5'!H36*'U5'!H$4, 0) +
         IF('U6'!$A$4="1ª", 'U6'!H36*'U6'!H$4, 0) +
         IF('U7'!$A$4="1ª", 'U7'!H36*'U7'!H$4, 0) +
         IF('U8'!$A$4="1ª", 'U8'!H36*'U8'!H$4, 0) +
         IF('U9'!$A$4="1ª", 'U9'!H36*'U9'!H$4, 0) +
         IF('U10'!$A$4="1ª", 'U10'!H36*'U10'!H$4, 0) +
         IF('U11'!$A$4="1ª", 'U11'!H36*'U11'!H$4, 0) +
         IF('U12'!$A$4="1ª", 'U12'!H36*'U12'!H$4, 0) +
         IF('U13'!$A$4="1ª", 'U13'!H36*'U13'!H$4, 0) +
         IF('U14'!$A$4="1ª", 'U14'!H36*'U14'!H$4, 0) +
         IF('U15'!$A$4="1ª", 'U15'!H36*'U15'!H$4, 0)
      )
      /$CB$12
   )
   /P$13,
"")</f>
        <v>0</v>
      </c>
      <c r="Q50" s="122"/>
      <c r="R50" s="105">
        <f ca="1">IF(R$13&gt;0,
   (
      (
         IF('U1'!$A$4="1ª", 'U1'!I36*'U1'!I$4, 0) +
         IF('U2'!$A$4="1ª", 'U2'!I36*'U2'!I$4, 0) +
         IF('U3'!$A$4="1ª", 'U3'!I36*'U3'!I$4, 0) +
         IF('U4'!$A$4="1ª", 'U4'!I36*'U4'!I$4, 0) +
         IF('U5'!$A$4="1ª", 'U5'!I36*'U5'!I$4, 0) +
         IF('U6'!$A$4="1ª", 'U6'!I36*'U6'!I$4, 0) +
         IF('U7'!$A$4="1ª", 'U7'!I36*'U7'!I$4, 0) +
         IF('U8'!$A$4="1ª", 'U8'!I36*'U8'!I$4, 0) +
         IF('U9'!$A$4="1ª", 'U9'!I36*'U9'!I$4, 0) +
         IF('U10'!$A$4="1ª", 'U10'!I36*'U10'!I$4, 0) +
         IF('U11'!$A$4="1ª", 'U11'!I36*'U11'!I$4, 0) +
         IF('U12'!$A$4="1ª", 'U12'!I36*'U12'!I$4, 0) +
         IF('U13'!$A$4="1ª", 'U13'!I36*'U13'!I$4, 0) +
         IF('U14'!$A$4="1ª", 'U14'!I36*'U14'!I$4, 0) +
         IF('U15'!$A$4="1ª", 'U15'!I36*'U15'!I$4, 0)
      )
      /$CB$12
   )
   /R$13,
"")</f>
        <v>0</v>
      </c>
      <c r="S50" s="122"/>
      <c r="T50" s="105">
        <f ca="1">IF(T$13&gt;0,
(
(
IF('U1'!$A$4="1ª", 'U1'!J36*'U1'!J$4, 0) +
IF('U2'!$A$4="1ª", 'U2'!J36*'U2'!J$4, 0) +
IF('U3'!$A$4="1ª", 'U3'!J36*'U3'!J$4, 0) +
IF('U4'!$A$4="1ª", 'U4'!J36*'U4'!J$4, 0) +
IF('U5'!$A$4="1ª", 'U5'!J36*'U5'!J$4, 0) +
IF('U6'!$A$4="1ª", 'U6'!J36*'U6'!J$4, 0) +
IF('U7'!$A$4="1ª", 'U7'!J36*'U7'!J$4, 0) +
IF('U8'!$A$4="1ª", 'U8'!J36*'U8'!J$4, 0) +
IF('U9'!$A$4="1ª", 'U9'!J36*'U9'!J$4, 0) +
IF('U10'!$A$4="1ª", 'U10'!J36*'U10'!J$4, 0) +
IF('U11'!$A$4="1ª", 'U11'!J36*'U11'!J$4, 0) +
IF('U12'!$A$4="1ª", 'U12'!J36*'U12'!J$4, 0) +
IF('U13'!$A$4="1ª", 'U13'!J36*'U13'!J$4, 0) +
IF('U14'!$A$4="1ª", 'U14'!J36*'U14'!J$4, 0) +
IF('U15'!$A$4="1ª", 'U15'!J36*'U15'!J$4, 0)
)
      /$CB$12
   )
   /T$13,
"")</f>
        <v>0</v>
      </c>
      <c r="U50" s="122"/>
      <c r="V50" s="105">
        <f ca="1">IF(V$13&gt;0,
(
(
IF('U1'!$A$4="1ª", 'U1'!K36*'U1'!K$4, 0) +
IF('U2'!$A$4="1ª", 'U2'!K36*'U2'!K$4, 0) +
IF('U3'!$A$4="1ª", 'U3'!K36*'U3'!K$4, 0) +
IF('U4'!$A$4="1ª", 'U4'!K36*'U4'!K$4, 0) +
IF('U5'!$A$4="1ª", 'U5'!K36*'U5'!K$4, 0) +
IF('U6'!$A$4="1ª", 'U6'!K36*'U6'!K$4, 0) +
IF('U7'!$A$4="1ª", 'U7'!K36*'U7'!K$4, 0) +
IF('U8'!$A$4="1ª", 'U8'!K36*'U8'!K$4, 0) +
IF('U9'!$A$4="1ª", 'U9'!K36*'U9'!K$4, 0) +
IF('U10'!$A$4="1ª", 'U10'!K36*'U10'!K$4, 0) +
IF('U11'!$A$4="1ª", 'U11'!K36*'U11'!K$4, 0) +
IF('U12'!$A$4="1ª", 'U12'!K36*'U12'!K$4, 0) +
IF('U13'!$A$4="1ª", 'U13'!K36*'U13'!K$4, 0) +
IF('U14'!$A$4="1ª", 'U14'!K36*'U14'!K$4, 0) +
IF('U15'!$A$4="1ª", 'U15'!K36*'U15'!K$4, 0)
)
      /$CB$12
   )
   /V$13,
"")</f>
        <v>0</v>
      </c>
      <c r="W50" s="122"/>
      <c r="X50" s="105" t="str">
        <f>IF(X$13&gt;0,
(
(
IF('U1'!$A$4="1ª", 'U1'!L36*'U1'!L$4, 0) +
IF('U2'!$A$4="1ª", 'U2'!L36*'U2'!L$4, 0) +
IF('U3'!$A$4="1ª", 'U3'!L36*'U3'!L$4, 0) +
IF('U4'!$A$4="1ª", 'U4'!L36*'U4'!L$4, 0) +
IF('U5'!$A$4="1ª", 'U5'!L36*'U5'!L$4, 0) +
IF('U6'!$A$4="1ª", 'U6'!L36*'U6'!L$4, 0) +
IF('U7'!$A$4="1ª", 'U7'!L36*'U7'!L$4, 0) +
IF('U8'!$A$4="1ª", 'U8'!L36*'U8'!L$4, 0) +
IF('U9'!$A$4="1ª", 'U9'!L36*'U9'!L$4, 0) +
IF('U10'!$A$4="1ª", 'U10'!L36*'U10'!L$4, 0) +
IF('U11'!$A$4="1ª", 'U11'!L36*'U11'!L$4, 0) +
IF('U12'!$A$4="1ª", 'U12'!L36*'U12'!L$4, 0) +
IF('U13'!$A$4="1ª", 'U13'!L36*'U13'!L$4, 0) +
IF('U14'!$A$4="1ª", 'U14'!L36*'U14'!L$4, 0) +
IF('U15'!$A$4="1ª", 'U15'!L36*'U15'!L$4, 0)
)
      /$CB$12
   )
   /X$13,
"")</f>
        <v/>
      </c>
      <c r="Y50" s="122"/>
      <c r="Z50" s="105" t="str">
        <f>IF(Z$13&gt;0,
(
(
IF('U1'!$A$4="1ª", 'U1'!M36*'U1'!M$4, 0) +
IF('U2'!$A$4="1ª", 'U2'!M36*'U2'!M$4, 0) +
IF('U3'!$A$4="1ª", 'U3'!M36*'U3'!M$4, 0) +
IF('U4'!$A$4="1ª", 'U4'!M36*'U4'!M$4, 0) +
IF('U5'!$A$4="1ª", 'U5'!M36*'U5'!M$4, 0) +
IF('U6'!$A$4="1ª", 'U6'!M36*'U6'!M$4, 0) +
IF('U7'!$A$4="1ª", 'U7'!M36*'U7'!M$4, 0) +
IF('U8'!$A$4="1ª", 'U8'!M36*'U8'!M$4, 0) +
IF('U9'!$A$4="1ª", 'U9'!M36*'U9'!M$4, 0) +
IF('U10'!$A$4="1ª", 'U10'!M36*'U10'!M$4, 0) +
IF('U11'!$A$4="1ª", 'U11'!M36*'U11'!M$4, 0) +
IF('U12'!$A$4="1ª", 'U12'!M36*'U12'!M$4, 0) +
IF('U13'!$A$4="1ª", 'U13'!M36*'U13'!M$4, 0) +
IF('U14'!$A$4="1ª", 'U14'!M36*'U14'!M$4, 0) +
IF('U15'!$A$4="1ª", 'U15'!M36*'U15'!M$4, 0)
)
      /$CB$12
   )
   /Z$13,
"")</f>
        <v/>
      </c>
      <c r="AA50" s="122"/>
      <c r="AB50" s="121">
        <f t="shared" ca="1" si="25"/>
        <v>0</v>
      </c>
      <c r="AC50" s="105" t="str">
        <f>IF(AC$13&gt;0,
(
(
IF('U1'!$A$4="1ª", 'U1'!N36*'U1'!N$4, 0) +
IF('U2'!$A$4="1ª", 'U2'!N36*'U2'!N$4, 0) +
IF('U3'!$A$4="1ª", 'U3'!N36*'U3'!N$4, 0) +
IF('U4'!$A$4="1ª", 'U4'!N36*'U4'!N$4, 0) +
IF('U5'!$A$4="1ª", 'U5'!N36*'U5'!N$4, 0) +
IF('U6'!$A$4="1ª", 'U6'!N36*'U6'!N$4, 0) +
IF('U7'!$A$4="1ª", 'U7'!N36*'U7'!N$4, 0) +
IF('U8'!$A$4="1ª", 'U8'!N36*'U8'!N$4, 0) +
IF('U9'!$A$4="1ª", 'U9'!N36*'U9'!N$4, 0) +
IF('U10'!$A$4="1ª", 'U10'!N36*'U10'!N$4, 0) +
IF('U11'!$A$4="1ª", 'U11'!N36*'U11'!N$4, 0) +
IF('U12'!$A$4="1ª", 'U12'!N36*'U12'!N$4, 0) +
IF('U13'!$A$4="1ª", 'U13'!N36*'U13'!N$4, 0) +
IF('U14'!$A$4="1ª", 'U14'!N36*'U14'!N$4, 0) +
IF('U15'!$A$4="1ª", 'U15'!N36*'U15'!N$4, 0)
)
      /$CB$12
   )
   /AC$13,
"")</f>
        <v/>
      </c>
      <c r="AD50" s="122"/>
      <c r="AE50" s="105" t="str">
        <f>IF(AE$13&gt;0,
(
(
IF('U1'!$A$4="1ª", 'U1'!O36*'U1'!O$4, 0)+
IF('U2'!$A$4="1ª", 'U2'!O36*'U2'!O$4, 0)+
IF('U3'!$A$4="1ª", 'U3'!O36*'U3'!O$4, 0)+
IF('U4'!$A$4="1ª", 'U4'!O36*'U4'!O$4, 0)+
IF('U5'!$A$4="1ª", 'U5'!O36*'U5'!O$4, 0)+
IF('U6'!$A$4="1ª", 'U6'!O36*'U6'!O$4, 0)+
IF('U7'!$A$4="1ª", 'U7'!O36*'U7'!O$4, 0)+
IF('U8'!$A$4="1ª", 'U8'!O36*'U8'!O$4, 0)+
IF('U9'!$A$4="1ª", 'U9'!O36*'U9'!O$4, 0)+
IF('U10'!$A$4="1ª", 'U10'!O36*'U10'!O$4, 0)+
IF('U11'!$A$4="1ª", 'U11'!O36*'U11'!O$4, 0)+
IF('U12'!$A$4="1ª", 'U12'!O36*'U12'!O$4, 0)+
IF('U13'!$A$4="1ª", 'U13'!O36*'U13'!O$4, 0)+
IF('U14'!$A$4="1ª", 'U14'!O36*'U14'!O$4, 0)+
IF('U15'!$A$4="1ª", 'U15'!O36*'U15'!O$4, 0)
)
      /$CB$12
   )
   /AE$13,
"")</f>
        <v/>
      </c>
      <c r="AF50" s="122"/>
      <c r="AG50" s="105" t="str">
        <f>IF(AG$13&gt;0,
(
(
IF('U1'!$A$4="1ª", 'U1'!P36*'U1'!P$4, 0)+
IF('U2'!$A$4="1ª", 'U2'!P36*'U2'!P$4, 0)+
IF('U3'!$A$4="1ª", 'U3'!P36*'U3'!P$4, 0)+
IF('U4'!$A$4="1ª", 'U4'!P36*'U4'!P$4, 0)+
IF('U5'!$A$4="1ª", 'U5'!P36*'U5'!P$4, 0)+
IF('U6'!$A$4="1ª", 'U6'!P36*'U6'!P$4, 0)+
IF('U7'!$A$4="1ª", 'U7'!P36*'U7'!P$4, 0)+
IF('U8'!$A$4="1ª", 'U8'!P36*'U8'!P$4, 0)+
IF('U9'!$A$4="1ª", 'U9'!P36*'U9'!P$4, 0)+
IF('U10'!$A$4="1ª", 'U10'!P36*'U10'!P$4, 0)+
IF('U11'!$A$4="1ª", 'U11'!P36*'U11'!P$4, 0)+
IF('U12'!$A$4="1ª", 'U12'!P36*'U12'!P$4, 0)+
IF('U13'!$A$4="1ª", 'U13'!P36*'U13'!P$4, 0)+
IF('U14'!$A$4="1ª", 'U14'!P36*'U14'!P$4, 0)+
IF('U15'!$A$4="1ª", 'U15'!P36*'U15'!P$4, 0)
)
      /$CB$12
   )
   /AG$13,
"")</f>
        <v/>
      </c>
      <c r="AH50" s="122"/>
      <c r="AI50" s="105">
        <f ca="1">IF(AI$13&gt;0,
(
(
IF('U1'!$A$4="1ª", 'U1'!Q36*'U1'!Q$4, 0)+
IF('U2'!$A$4="1ª", 'U2'!Q36*'U2'!Q$4, 0)+
IF('U3'!$A$4="1ª", 'U3'!Q36*'U3'!Q$4, 0)+
IF('U4'!$A$4="1ª", 'U4'!Q36*'U4'!Q$4, 0)+
IF('U5'!$A$4="1ª", 'U5'!Q36*'U5'!Q$4, 0)+
IF('U6'!$A$4="1ª", 'U6'!Q36*'U6'!Q$4, 0)+
IF('U7'!$A$4="1ª", 'U7'!Q36*'U7'!Q$4, 0)+
IF('U8'!$A$4="1ª", 'U8'!Q36*'U8'!Q$4, 0)+
IF('U9'!$A$4="1ª", 'U9'!Q36*'U9'!Q$4, 0)+
IF('U10'!$A$4="1ª", 'U10'!Q36*'U10'!Q$4, 0)+
IF('U11'!$A$4="1ª", 'U11'!Q36*'U11'!Q$4, 0)+
IF('U12'!$A$4="1ª", 'U12'!Q36*'U12'!Q$4, 0)+
IF('U13'!$A$4="1ª", 'U13'!Q36*'U13'!Q$4, 0)+
IF('U14'!$A$4="1ª", 'U14'!Q36*'U14'!Q$4, 0)+
IF('U15'!$A$4="1ª", 'U15'!Q36*'U15'!Q$4, 0)
)
      /$CB$12
   )
   /AI$13,
"")</f>
        <v>0</v>
      </c>
      <c r="AJ50" s="122"/>
      <c r="AK50" s="105">
        <f ca="1">IF(AK$13&gt;0,
(
(
IF('U1'!$A$4="1ª", 'U1'!R36*'U1'!R$4, 0)+
IF('U2'!$A$4="1ª", 'U2'!R36*'U2'!R$4, 0)+
IF('U3'!$A$4="1ª", 'U3'!R36*'U3'!R$4, 0)+
IF('U4'!$A$4="1ª", 'U4'!R36*'U4'!R$4, 0)+
IF('U5'!$A$4="1ª", 'U5'!R36*'U5'!R$4, 0)+
IF('U6'!$A$4="1ª", 'U6'!R36*'U6'!R$4, 0)+
IF('U7'!$A$4="1ª", 'U7'!R36*'U7'!R$4, 0)+
IF('U8'!$A$4="1ª", 'U8'!R36*'U8'!R$4, 0)+
IF('U9'!$A$4="1ª", 'U9'!R36*'U9'!R$4, 0)+
IF('U10'!$A$4="1ª", 'U10'!R36*'U10'!R$4, 0)+
IF('U11'!$A$4="1ª", 'U11'!R36*'U11'!R$4, 0)+
IF('U12'!$A$4="1ª", 'U12'!R36*'U12'!R$4, 0)+
IF('U13'!$A$4="1ª", 'U13'!R36*'U13'!R$4, 0)+
IF('U14'!$A$4="1ª", 'U14'!R36*'U14'!R$4, 0)+
IF('U15'!$A$4="1ª", 'U15'!R36*'U15'!R$4, 0)
)
      /$CB$12
   )
   /AK$13,
"")</f>
        <v>0</v>
      </c>
      <c r="AL50" s="122"/>
      <c r="AM50" s="105" t="str">
        <f>IF(AM$13&gt;0,
(
(
IF('U1'!$A$4="1ª", 'U1'!S36*'U1'!S$4, 0)+
IF('U2'!$A$4="1ª", 'U2'!S36*'U2'!S$4, 0)+
IF('U3'!$A$4="1ª", 'U3'!S36*'U3'!S$4, 0)+
IF('U4'!$A$4="1ª", 'U4'!S36*'U4'!S$4, 0)+
IF('U5'!$A$4="1ª", 'U5'!S36*'U5'!S$4, 0)+
IF('U6'!$A$4="1ª", 'U6'!S36*'U6'!S$4, 0)+
IF('U7'!$A$4="1ª", 'U7'!S36*'U7'!S$4, 0)+
IF('U8'!$A$4="1ª", 'U8'!S36*'U8'!S$4, 0)+
IF('U9'!$A$4="1ª", 'U9'!S36*'U9'!S$4, 0)+
IF('U10'!$A$4="1ª", 'U10'!S36*'U10'!S$4, 0)+
IF('U11'!$A$4="1ª", 'U11'!S36*'U11'!S$4, 0)+
IF('U12'!$A$4="1ª", 'U12'!S36*'U12'!S$4, 0)+
IF('U13'!$A$4="1ª", 'U13'!S36*'U13'!S$4, 0)+
IF('U14'!$A$4="1ª", 'U14'!S36*'U14'!S$4, 0)+
IF('U15'!$A$4="1ª", 'U15'!S36*'U15'!S$4, 0)
)
      /$CB$12
   )
   /AM$13,
"")</f>
        <v/>
      </c>
      <c r="AN50" s="122"/>
      <c r="AO50" s="121">
        <f t="shared" ca="1" si="26"/>
        <v>0</v>
      </c>
      <c r="AP50" s="105">
        <f ca="1">IF(AP$13&gt;0,
   (
      (
         IF('U1'!$A$4="1ª", 'U1'!T36*'U1'!T$4, 0) +
         IF('U2'!$A$4="1ª", 'U2'!T36*'U2'!T$4, 0) +
         IF('U3'!$A$4="1ª", 'U3'!T36*'U3'!T$4, 0) +
         IF('U4'!$A$4="1ª", 'U4'!T36*'U4'!T$4, 0) +
         IF('U5'!$A$4="1ª", 'U5'!T36*'U5'!T$4, 0) +
         IF('U6'!$A$4="1ª", 'U6'!T36*'U6'!T$4, 0) +
         IF('U7'!$A$4="1ª", 'U7'!T36*'U7'!T$4, 0) +
         IF('U8'!$A$4="1ª", 'U8'!T36*'U8'!T$4, 0) +
         IF('U9'!$A$4="1ª", 'U9'!T36*'U9'!T$4, 0) +
         IF('U10'!$A$4="1ª", 'U10'!T36*'U10'!T$4, 0) +
         IF('U11'!$A$4="1ª", 'U11'!T36*'U11'!T$4, 0) +
         IF('U12'!$A$4="1ª", 'U12'!T36*'U12'!T$4, 0) +
         IF('U13'!$A$4="1ª", 'U13'!T36*'U13'!T$4, 0) +
         IF('U14'!$A$4="1ª", 'U14'!T36*'U14'!T$4, 0) +
         IF('U15'!$A$4="1ª", 'U15'!T36*'U15'!T$4, 0)
      )
      /$CB$12
   ) / AP$13,
"")</f>
        <v>0</v>
      </c>
      <c r="AQ50" s="122"/>
      <c r="AR50" s="105">
        <f ca="1">IF(AR$13&gt;0,
(
(
IF('U1'!$A$4="1ª", 'U1'!U36*'U1'!U$4, 0)+
IF('U2'!$A$4="1ª", 'U2'!U36*'U2'!U$4, 0)+
IF('U3'!$A$4="1ª", 'U3'!U36*'U3'!U$4, 0)+
IF('U4'!$A$4="1ª", 'U4'!U36*'U4'!U$4, 0)+
IF('U5'!$A$4="1ª", 'U5'!U36*'U5'!U$4, 0)+
IF('U6'!$A$4="1ª", 'U6'!U36*'U6'!U$4, 0)+
IF('U7'!$A$4="1ª", 'U7'!U36*'U7'!U$4, 0)+
IF('U8'!$A$4="1ª", 'U8'!U36*'U8'!U$4, 0)+
IF('U9'!$A$4="1ª", 'U9'!U36*'U9'!U$4, 0)+
IF('U10'!$A$4="1ª", 'U10'!U36*'U10'!U$4, 0)+
IF('U11'!$A$4="1ª", 'U11'!U36*'U11'!U$4, 0)+
IF('U12'!$A$4="1ª", 'U12'!U36*'U12'!U$4, 0)+
IF('U13'!$A$4="1ª", 'U13'!U36*'U13'!U$4, 0)+
IF('U14'!$A$4="1ª", 'U14'!U36*'U14'!U$4, 0)+
IF('U15'!$A$4="1ª", 'U15'!U36*'U15'!U$4, 0)
)
      /$CB$12
   )
   /AR$13,
"")</f>
        <v>0</v>
      </c>
      <c r="AS50" s="122"/>
      <c r="AT50" s="105" t="str">
        <f>IF(AT$13&gt;0,
(
(
IF('U1'!$A$4="1ª", 'U1'!V36*'U1'!V$4, 0)+
IF('U2'!$A$4="1ª", 'U2'!V36*'U2'!V$4, 0)+
IF('U3'!$A$4="1ª", 'U3'!V36*'U3'!V$4, 0)+
IF('U4'!$A$4="1ª", 'U4'!V36*'U4'!V$4, 0)+
IF('U5'!$A$4="1ª", 'U5'!V36*'U5'!V$4, 0)+
IF('U6'!$A$4="1ª", 'U6'!V36*'U6'!V$4, 0)+
IF('U7'!$A$4="1ª", 'U7'!V36*'U7'!V$4, 0)+
IF('U8'!$A$4="1ª", 'U8'!V36*'U8'!V$4, 0)+
IF('U9'!$A$4="1ª", 'U9'!V36*'U9'!V$4, 0)+
IF('U10'!$A$4="1ª", 'U10'!V36*'U10'!V$4, 0)+
IF('U11'!$A$4="1ª", 'U11'!V36*'U11'!V$4, 0)+
IF('U12'!$A$4="1ª", 'U12'!V36*'U12'!V$4, 0)+
IF('U13'!$A$4="1ª", 'U13'!V36*'U13'!V$4, 0)+
IF('U14'!$A$4="1ª", 'U14'!V36*'U14'!V$4, 0)+
IF('U15'!$A$4="1ª", 'U15'!V36*'U15'!V$4, 0)
)
      /$CB$12
   )
   /AT$13,
"")</f>
        <v/>
      </c>
      <c r="AU50" s="122"/>
      <c r="AV50" s="105">
        <f ca="1">IF(AV$13&gt;0,
(
(
IF('U1'!$A$4="1ª", 'U1'!W36*'U1'!W$4, 0)+
IF('U2'!$A$4="1ª", 'U2'!W36*'U2'!W$4, 0)+
IF('U3'!$A$4="1ª", 'U3'!W36*'U3'!W$4, 0)+
IF('U4'!$A$4="1ª", 'U4'!W36*'U4'!W$4, 0)+
IF('U5'!$A$4="1ª", 'U5'!W36*'U5'!W$4, 0)+
IF('U6'!$A$4="1ª", 'U6'!W36*'U6'!W$4, 0)+
IF('U7'!$A$4="1ª", 'U7'!W36*'U7'!W$4, 0)+
IF('U8'!$A$4="1ª", 'U8'!W36*'U8'!W$4, 0)+
IF('U9'!$A$4="1ª", 'U9'!W36*'U9'!W$4, 0)+
IF('U10'!$A$4="1ª", 'U10'!W36*'U10'!W$4, 0)+
IF('U11'!$A$4="1ª", 'U11'!W36*'U11'!W$4, 0)+
IF('U12'!$A$4="1ª", 'U12'!W36*'U12'!W$4, 0)+
IF('U13'!$A$4="1ª", 'U13'!W36*'U13'!W$4, 0)+
IF('U14'!$A$4="1ª", 'U14'!W36*'U14'!W$4, 0)+
IF('U15'!$A$4="1ª", 'U15'!W36*'U15'!W$4, 0)
)
      /$CB$12
   )
   /AV$13,
"")</f>
        <v>0</v>
      </c>
      <c r="AW50" s="122"/>
      <c r="AX50" s="105" t="str">
        <f>IF(AX$13&gt;0,
(
(
IF('U1'!$A$4="1ª", 'U1'!X36*'U1'!X$4, 0)+
IF('U2'!$A$4="1ª", 'U2'!X36*'U2'!X$4, 0)+
IF('U3'!$A$4="1ª", 'U3'!X36*'U3'!X$4, 0)+
IF('U4'!$A$4="1ª", 'U4'!X36*'U4'!X$4, 0)+
IF('U5'!$A$4="1ª", 'U5'!X36*'U5'!X$4, 0)+
IF('U6'!$A$4="1ª", 'U6'!X36*'U6'!X$4, 0)+
IF('U7'!$A$4="1ª", 'U7'!X36*'U7'!X$4, 0)+
IF('U8'!$A$4="1ª", 'U8'!X36*'U8'!X$4, 0)+
IF('U9'!$A$4="1ª", 'U9'!X36*'U9'!X$4, 0)+
IF('U10'!$A$4="1ª", 'U10'!X36*'U10'!X$4, 0)+
IF('U11'!$A$4="1ª", 'U11'!X36*'U11'!X$4, 0)+
IF('U12'!$A$4="1ª", 'U12'!X36*'U12'!X$4, 0)+
IF('U13'!$A$4="1ª", 'U13'!X36*'U13'!X$4, 0)+
IF('U14'!$A$4="1ª", 'U14'!X36*'U14'!X$4, 0)+
IF('U15'!$A$4="1ª", 'U15'!X36*'U15'!X$4, 0)
)
      /$CB$12
   )
   /AX$13,
"")</f>
        <v/>
      </c>
      <c r="AY50" s="122"/>
      <c r="AZ50" s="105" t="str">
        <f>IF(AZ$13&gt;0,
(
(
IF('U1'!$A$4="1ª", 'U1'!Y36*'U1'!Y$4, 0)+
IF('U2'!$A$4="1ª", 'U2'!Y36*'U2'!Y$4, 0)+
IF('U3'!$A$4="1ª", 'U3'!Y36*'U3'!Y$4, 0)+
IF('U4'!$A$4="1ª", 'U4'!Y36*'U4'!Y$4, 0)+
IF('U5'!$A$4="1ª", 'U5'!Y36*'U5'!Y$4, 0)+
IF('U6'!$A$4="1ª", 'U6'!Y36*'U6'!Y$4, 0)+
IF('U7'!$A$4="1ª", 'U7'!Y36*'U7'!Y$4, 0)+
IF('U8'!$A$4="1ª", 'U8'!Y36*'U8'!Y$4, 0)+
IF('U9'!$A$4="1ª", 'U9'!Y36*'U9'!Y$4, 0)+
IF('U10'!$A$4="1ª", 'U10'!Y36*'U10'!Y$4, 0)+
IF('U11'!$A$4="1ª", 'U11'!Y36*'U11'!Y$4, 0)+
IF('U12'!$A$4="1ª", 'U12'!Y36*'U12'!Y$4, 0)+
IF('U13'!$A$4="1ª", 'U13'!Y36*'U13'!Y$4, 0)+
IF('U14'!$A$4="1ª", 'U14'!Y36*'U14'!Y$4, 0)+
IF('U15'!$A$4="1ª", 'U15'!Y36*'U15'!Y$4, 0)
)
      /$CB$12
   )
   /AZ$13,
"")</f>
        <v/>
      </c>
      <c r="BA50" s="122"/>
      <c r="BB50" s="121">
        <f t="shared" ca="1" si="27"/>
        <v>0</v>
      </c>
      <c r="BC50" s="105" t="str">
        <f>IF(BC$13&gt;0,
(
(
IF('U1'!$A$4="1ª", 'U1'!Z36*'U1'!Z$4, 0)+
IF('U2'!$A$4="1ª", 'U2'!Z36*'U2'!Z$4, 0)+
IF('U3'!$A$4="1ª", 'U3'!Z36*'U3'!Z$4, 0)+
IF('U4'!$A$4="1ª", 'U4'!Z36*'U4'!Z$4, 0)+
IF('U5'!$A$4="1ª", 'U5'!Z36*'U5'!Z$4, 0)+
IF('U6'!$A$4="1ª", 'U6'!Z36*'U6'!Z$4, 0)+
IF('U7'!$A$4="1ª", 'U7'!Z36*'U7'!Z$4, 0)+
IF('U8'!$A$4="1ª", 'U8'!Z36*'U8'!Z$4, 0)+
IF('U9'!$A$4="1ª", 'U9'!Z36*'U9'!Z$4, 0)+
IF('U10'!$A$4="1ª", 'U10'!Z36*'U10'!Z$4, 0)+
IF('U11'!$A$4="1ª", 'U11'!Z36*'U11'!Z$4, 0)+
IF('U12'!$A$4="1ª", 'U12'!Z36*'U12'!Z$4, 0)+
IF('U13'!$A$4="1ª", 'U13'!Z36*'U13'!Z$4, 0)+
IF('U14'!$A$4="1ª", 'U14'!Z36*'U14'!Z$4, 0)+
IF('U15'!$A$4="1ª", 'U15'!Z36*'U15'!Z$4, 0)
)
      /$CB$12
   )
   /BC$13,
"")</f>
        <v/>
      </c>
      <c r="BD50" s="122"/>
      <c r="BE50" s="105" t="str">
        <f>IF(BE$13&gt;0,
(
(
IF('U1'!$A$4="1ª", 'U1'!AA36*'U1'!AA$4, 0)+
IF('U2'!$A$4="1ª", 'U2'!AA36*'U2'!AA$4, 0)+
IF('U3'!$A$4="1ª", 'U3'!AA36*'U3'!AA$4, 0)+
IF('U4'!$A$4="1ª", 'U4'!AA36*'U4'!AA$4, 0)+
IF('U5'!$A$4="1ª", 'U5'!AA36*'U5'!AA$4, 0)+
IF('U6'!$A$4="1ª", 'U6'!AA36*'U6'!AA$4, 0)+
IF('U7'!$A$4="1ª", 'U7'!AA36*'U7'!AA$4, 0)+
IF('U8'!$A$4="1ª", 'U8'!AA36*'U8'!AA$4, 0)+
IF('U9'!$A$4="1ª", 'U9'!AA36*'U9'!AA$4, 0)+
IF('U10'!$A$4="1ª", 'U10'!AA36*'U10'!AA$4, 0)+
IF('U11'!$A$4="1ª", 'U11'!AA36*'U11'!AA$4, 0)+
IF('U12'!$A$4="1ª", 'U12'!AA36*'U12'!AA$4, 0)+
IF('U13'!$A$4="1ª", 'U13'!AA36*'U13'!AA$4, 0)+
IF('U14'!$A$4="1ª", 'U14'!AA36*'U14'!AA$4, 0)+
IF('U15'!$A$4="1ª", 'U15'!AA36*'U15'!AA$4, 0)
)
      /$CB$12
   )
   /BE$13,
"")</f>
        <v/>
      </c>
      <c r="BF50" s="122"/>
      <c r="BG50" s="105" t="str">
        <f>IF(BG$13&gt;0,
(
(
IF('U1'!$A$4="1ª", 'U1'!AB36*'U1'!AB$4, 0)+
IF('U2'!$A$4="1ª", 'U2'!AB36*'U2'!AB$4, 0)+
IF('U3'!$A$4="1ª", 'U3'!AB36*'U3'!AB$4, 0)+
IF('U4'!$A$4="1ª", 'U4'!AB36*'U4'!AB$4, 0)+
IF('U5'!$A$4="1ª", 'U5'!AB36*'U5'!AB$4, 0)+
IF('U6'!$A$4="1ª", 'U6'!AB36*'U6'!AB$4, 0)+
IF('U7'!$A$4="1ª", 'U7'!AB36*'U7'!AB$4, 0)+
IF('U8'!$A$4="1ª", 'U8'!AB36*'U8'!AB$4, 0)+
IF('U9'!$A$4="1ª", 'U9'!AB36*'U9'!AB$4, 0)+
IF('U10'!$A$4="1ª", 'U10'!AB36*'U10'!AB$4, 0)+
IF('U11'!$A$4="1ª", 'U11'!AB36*'U11'!AB$4, 0)+
IF('U12'!$A$4="1ª", 'U12'!AB36*'U12'!AB$4, 0)+
IF('U13'!$A$4="1ª", 'U13'!AB36*'U13'!AB$4, 0)+
IF('U14'!$A$4="1ª", 'U14'!AB36*'U14'!AB$4, 0)+
IF('U15'!$A$4="1ª", 'U15'!AB36*'U15'!AB$4, 0)
)
      /$CB$12
   )
   /BG$13,
"")</f>
        <v/>
      </c>
      <c r="BH50" s="122"/>
      <c r="BI50" s="105">
        <f ca="1">IF(BI$13&gt;0,
(
(
IF('U1'!$A$4="1ª", 'U1'!AC36*'U1'!AC$4, 0)+
IF('U2'!$A$4="1ª", 'U2'!AC36*'U2'!AC$4, 0)+
IF('U3'!$A$4="1ª", 'U3'!AC36*'U3'!AC$4, 0)+
IF('U4'!$A$4="1ª", 'U4'!AC36*'U4'!AC$4, 0)+
IF('U5'!$A$4="1ª", 'U5'!AC36*'U5'!AC$4, 0)+
IF('U6'!$A$4="1ª", 'U6'!AC36*'U6'!AC$4, 0)+
IF('U7'!$A$4="1ª", 'U7'!AC36*'U7'!AC$4, 0)+
IF('U8'!$A$4="1ª", 'U8'!AC36*'U8'!AC$4, 0)+
IF('U9'!$A$4="1ª", 'U9'!AC36*'U9'!AC$4, 0)+
IF('U10'!$A$4="1ª", 'U10'!AC36*'U10'!AC$4, 0)+
IF('U11'!$A$4="1ª", 'U11'!AC36*'U11'!AC$4, 0)+
IF('U12'!$A$4="1ª", 'U12'!AC36*'U12'!AC$4, 0)+
IF('U13'!$A$4="1ª", 'U13'!AC36*'U13'!AC$4, 0)+
IF('U14'!$A$4="1ª", 'U14'!AC36*'U14'!AC$4, 0)+
IF('U15'!$A$4="1ª", 'U15'!AC36*'U15'!AC$4, 0)
)
      /$CB$12
   )
   /BI$13,
"")</f>
        <v>0</v>
      </c>
      <c r="BJ50" s="122"/>
      <c r="BK50" s="105" t="str">
        <f>IF(BK$13&gt;0,
(
(
IF('U1'!$A$4="1ª", 'U1'!AD36*'U1'!AD$4, 0)+
IF('U2'!$A$4="1ª", 'U2'!AD36*'U2'!AD$4, 0)+
IF('U3'!$A$4="1ª", 'U3'!AD36*'U3'!AD$4, 0)+
IF('U4'!$A$4="1ª", 'U4'!AD36*'U4'!AD$4, 0)+
IF('U5'!$A$4="1ª", 'U5'!AD36*'U5'!AD$4, 0)+
IF('U6'!$A$4="1ª", 'U6'!AD36*'U6'!AD$4, 0)+
IF('U7'!$A$4="1ª", 'U7'!AD36*'U7'!AD$4, 0)+
IF('U8'!$A$4="1ª", 'U8'!AD36*'U8'!AD$4, 0)+
IF('U9'!$A$4="1ª", 'U9'!AD36*'U9'!AD$4, 0)+
IF('U10'!$A$4="1ª", 'U10'!AD36*'U10'!AD$4, 0)+
IF('U11'!$A$4="1ª", 'U11'!AD36*'U11'!AD$4, 0)+
IF('U12'!$A$4="1ª", 'U12'!AD36*'U12'!AD$4, 0)+
IF('U13'!$A$4="1ª", 'U13'!AD36*'U13'!AD$4, 0)+
IF('U14'!$A$4="1ª", 'U14'!AD36*'U14'!AD$4, 0)+
IF('U15'!$A$4="1ª", 'U15'!AD36*'U15'!AD$4, 0)
)
      /$CB$12
   )
   /BK$13,
"")</f>
        <v/>
      </c>
      <c r="BL50" s="122"/>
      <c r="BM50" s="105" t="str">
        <f>IF(BM$13&gt;0,
(
(
IF('U1'!$A$4="1ª", 'U1'!AE36*'U1'!AE$4, 0)+
IF('U2'!$A$4="1ª", 'U2'!AE36*'U2'!AE$4, 0)+
IF('U3'!$A$4="1ª", 'U3'!AE36*'U3'!AE$4, 0)+
IF('U4'!$A$4="1ª", 'U4'!AE36*'U4'!AE$4, 0)+
IF('U5'!$A$4="1ª", 'U5'!AE36*'U5'!AE$4, 0)+
IF('U6'!$A$4="1ª", 'U6'!AE36*'U6'!AE$4, 0)+
IF('U7'!$A$4="1ª", 'U7'!AE36*'U7'!AE$4, 0)+
IF('U8'!$A$4="1ª", 'U8'!AE36*'U8'!AE$4, 0)+
IF('U9'!$A$4="1ª", 'U9'!AE36*'U9'!AE$4, 0)+
IF('U10'!$A$4="1ª", 'U10'!AE36*'U10'!AE$4, 0)+
IF('U11'!$A$4="1ª", 'U11'!AE36*'U11'!AE$4, 0)+
IF('U12'!$A$4="1ª", 'U12'!AE36*'U12'!AE$4, 0)+
IF('U13'!$A$4="1ª", 'U13'!AE36*'U13'!AE$4, 0)+
IF('U14'!$A$4="1ª", 'U14'!AE36*'U14'!AE$4, 0)+
IF('U15'!$A$4="1ª", 'U15'!AE36*'U15'!AE$4, 0)
)
      /$CB$12
   )
   /BM$13,
"")</f>
        <v/>
      </c>
      <c r="BN50" s="122"/>
      <c r="BO50" s="121" t="str">
        <f t="shared" si="28"/>
        <v/>
      </c>
      <c r="BP50" s="105" t="str">
        <f>IF(BP$13&gt;0,
(
(
IF('U1'!$A$4="1ª", 'U1'!AF36*'U1'!AF$4, 0)+
IF('U2'!$A$4="1ª", 'U2'!AF36*'U2'!AF$4, 0)+
IF('U3'!$A$4="1ª", 'U3'!AF36*'U3'!AF$4, 0)+
IF('U4'!$A$4="1ª", 'U4'!AF36*'U4'!AF$4, 0)+
IF('U5'!$A$4="1ª", 'U5'!AF36*'U5'!AF$4, 0)+
IF('U6'!$A$4="1ª", 'U6'!AF36*'U6'!AF$4, 0)+
IF('U7'!$A$4="1ª", 'U7'!AF36*'U7'!AF$4, 0)+
IF('U8'!$A$4="1ª", 'U8'!AF36*'U8'!AF$4, 0)+
IF('U9'!$A$4="1ª", 'U9'!AF36*'U9'!AF$4, 0)+
IF('U10'!$A$4="1ª", 'U10'!AF36*'U10'!AF$4, 0)+
IF('U11'!$A$4="1ª", 'U11'!AF36*'U11'!AF$4, 0)+
IF('U12'!$A$4="1ª", 'U12'!AF36*'U12'!AF$4, 0)+
IF('U13'!$A$4="1ª", 'U13'!AF36*'U13'!AF$4, 0)+
IF('U14'!$A$4="1ª", 'U14'!AF36*'U14'!AF$4, 0)+
IF('U15'!$A$4="1ª", 'U15'!AF36*'U15'!AF$4, 0)
)
      /$CB$12
   )
   /BP$13,
"")</f>
        <v/>
      </c>
      <c r="BQ50" s="122"/>
      <c r="BR50" s="105" t="str">
        <f>IF(BR$13&gt;0,
(
(
IF('U1'!$A$4="1ª", 'U1'!AG36*'U1'!AG$4, 0)+
IF('U2'!$A$4="1ª", 'U2'!AG36*'U2'!AG$4, 0)+
IF('U3'!$A$4="1ª", 'U3'!AG36*'U3'!AG$4, 0)+
IF('U4'!$A$4="1ª", 'U4'!AG36*'U4'!AG$4, 0)+
IF('U5'!$A$4="1ª", 'U5'!AG36*'U5'!AG$4, 0)+
IF('U6'!$A$4="1ª", 'U6'!AG36*'U6'!AG$4, 0)+
IF('U7'!$A$4="1ª", 'U7'!AG36*'U7'!AG$4, 0)+
IF('U8'!$A$4="1ª", 'U8'!AG36*'U8'!AG$4, 0)+
IF('U9'!$A$4="1ª", 'U9'!AG36*'U9'!AG$4, 0)+
IF('U10'!$A$4="1ª", 'U10'!AG36*'U10'!AG$4, 0)+
IF('U11'!$A$4="1ª", 'U11'!AG36*'U11'!AG$4, 0)+
IF('U12'!$A$4="1ª", 'U12'!AG36*'U12'!AG$4, 0)+
IF('U13'!$A$4="1ª", 'U13'!AG36*'U13'!AG$4, 0)+
IF('U14'!$A$4="1ª", 'U14'!AG36*'U14'!AG$4, 0)+
IF('U15'!$A$4="1ª", 'U15'!AG36*'U15'!AG$4, 0)
)
      /$CB$12
   )
   /BR$13,
"")</f>
        <v/>
      </c>
      <c r="BS50" s="122"/>
      <c r="BT50" s="105" t="str">
        <f>IF(BT$13&gt;0,
(
(
IF('U1'!$A$4="1ª", 'U1'!AH36*'U1'!AH$4, 0)+
IF('U2'!$A$4="1ª", 'U2'!AH36*'U2'!AH$4, 0)+
IF('U3'!$A$4="1ª", 'U3'!AH36*'U3'!AH$4, 0)+
IF('U4'!$A$4="1ª", 'U4'!AH36*'U4'!AH$4, 0)+
IF('U5'!$A$4="1ª", 'U5'!AH36*'U5'!AH$4, 0)+
IF('U6'!$A$4="1ª", 'U6'!AH36*'U6'!AH$4, 0)+
IF('U7'!$A$4="1ª", 'U7'!AH36*'U7'!AH$4, 0)+
IF('U8'!$A$4="1ª", 'U8'!AH36*'U8'!AH$4, 0)+
IF('U9'!$A$4="1ª", 'U9'!AH36*'U9'!AH$4, 0)+
IF('U10'!$A$4="1ª", 'U10'!AH36*'U10'!AH$4, 0)+
IF('U11'!$A$4="1ª", 'U11'!AH36*'U11'!AH$4, 0)+
IF('U12'!$A$4="1ª", 'U12'!AH36*'U12'!AH$4, 0)+
IF('U13'!$A$4="1ª", 'U13'!AH36*'U13'!AH$4, 0)+
IF('U14'!$A$4="1ª", 'U14'!AH36*'U14'!AH$4, 0)+
IF('U15'!$A$4="1ª", 'U15'!AH36*'U15'!AH$4, 0)
)
      /$CB$12
   )
   /BT$13,
"")</f>
        <v/>
      </c>
      <c r="BU50" s="122"/>
      <c r="BV50" s="105" t="str">
        <f>IF(BT$13&gt;0,
(
(
IF('U1'!$A$4="1ª", 'U1'!AH36*'U1'!AH$4, 0)+
IF('U2'!$A$4="1ª", 'U2'!AH36*'U2'!AH$4, 0)+
IF('U3'!$A$4="1ª", 'U3'!AH36*'U3'!AH$4, 0)+
IF('U4'!$A$4="1ª", 'U4'!AH36*'U4'!AH$4, 0)+
IF('U5'!$A$4="1ª", 'U5'!AH36*'U5'!AH$4, 0)+
IF('U6'!$A$4="1ª", 'U6'!AH36*'U6'!AH$4, 0)+
IF('U7'!$A$4="1ª", 'U7'!AH36*'U7'!AH$4, 0)+
IF('U8'!$A$4="1ª", 'U8'!AH36*'U8'!AH$4, 0)+
IF('U9'!$A$4="1ª", 'U9'!AH36*'U9'!AH$4, 0)+
IF('U10'!$A$4="1ª", 'U10'!AH36*'U10'!AH$4, 0)+
IF('U11'!$A$4="1ª", 'U11'!AH36*'U11'!AH$4, 0)+
IF('U12'!$A$4="1ª", 'U12'!AH36*'U12'!AH$4, 0)+
IF('U13'!$A$4="1ª", 'U13'!AH36*'U13'!AH$4, 0)+
IF('U14'!$A$4="1ª", 'U14'!AH36*'U14'!AH$4, 0)+
IF('U15'!$A$4="1ª", 'U15'!AH36*'U15'!AH$4, 0)
)
      /$CB$12
   )
   /BT$13,
"")</f>
        <v/>
      </c>
      <c r="BW50" s="122"/>
      <c r="BX50" s="105" t="str">
        <f>IF(BV$13&gt;0,
(
(
IF('U1'!$A$4="1ª", 'U1'!AI36*'U1'!AI$4, 0)+
IF('U2'!$A$4="1ª", 'U2'!AI36*'U2'!AI$4, 0)+
IF('U3'!$A$4="1ª", 'U3'!AI36*'U3'!AI$4, 0)+
IF('U4'!$A$4="1ª", 'U4'!AI36*'U4'!AI$4, 0)+
IF('U5'!$A$4="1ª", 'U5'!AI36*'U5'!AI$4, 0)+
IF('U6'!$A$4="1ª", 'U6'!AI36*'U6'!AI$4, 0)+
IF('U7'!$A$4="1ª", 'U7'!AI36*'U7'!AI$4, 0)+
IF('U8'!$A$4="1ª", 'U8'!AI36*'U8'!AI$4, 0)+
IF('U9'!$A$4="1ª", 'U9'!AI36*'U9'!AI$4, 0)+
IF('U10'!$A$4="1ª", 'U10'!AI36*'U10'!AI$4, 0)+
IF('U11'!$A$4="1ª", 'U11'!AI36*'U11'!AI$4, 0)+
IF('U12'!$A$4="1ª", 'U12'!AI36*'U12'!AI$4, 0)+
IF('U13'!$A$4="1ª", 'U13'!AI36*'U13'!AI$4, 0)+
IF('U14'!$A$4="1ª", 'U14'!AI36*'U14'!AI$4, 0)+
IF('U15'!$A$4="1ª", 'U15'!AI36*'U15'!AI$4, 0)
)
      /$CB$12
   )
   /BV$13,
"")</f>
        <v/>
      </c>
      <c r="BY50" s="122"/>
      <c r="BZ50" s="105" t="str">
        <f>IF(BZ$13&gt;0,
(
(
IF('U1'!$A$4="1ª", 'U1'!AK36*'U1'!AK$4, 0)+
IF('U2'!$A$4="1ª", 'U2'!AK36*'U2'!AK$4, 0)+
IF('U3'!$A$4="1ª", 'U3'!AK36*'U3'!AK$4, 0)+
IF('U4'!$A$4="1ª", 'U4'!AK36*'U4'!AK$4, 0)+
IF('U5'!$A$4="1ª", 'U5'!AK36*'U5'!AK$4, 0)+
IF('U6'!$A$4="1ª", 'U6'!AK36*'U6'!AK$4, 0)+
IF('U7'!$A$4="1ª", 'U7'!AK36*'U7'!AK$4, 0)+
IF('U8'!$A$4="1ª", 'U8'!AK36*'U8'!AK$4, 0)+
IF('U9'!$A$4="1ª", 'U9'!AK36*'U9'!AK$4, 0)+
IF('U10'!$A$4="1ª", 'U10'!AK36*'U10'!AK$4, 0)+
IF('U11'!$A$4="1ª", 'U11'!AK36*'U11'!AK$4, 0)+
IF('U12'!$A$4="1ª", 'U12'!AK36*'U12'!AK$4, 0)+
IF('U13'!$A$4="1ª", 'U13'!AK36*'U13'!AK$4, 0)+
IF('U14'!$A$4="1ª", 'U14'!AK36*'U14'!AK$4, 0)+
IF('U15'!$A$4="1ª", 'U15'!AK36*'U15'!AK$4, 0)
)
      /$CB$12
   )
   /BZ$13,
"")</f>
        <v/>
      </c>
      <c r="CA50" s="122"/>
      <c r="CB50" s="136">
        <f t="shared" ca="1" si="22"/>
        <v>0</v>
      </c>
      <c r="CC50">
        <f t="shared" ca="1" si="29"/>
        <v>0</v>
      </c>
    </row>
    <row r="51" spans="1:81" ht="18" x14ac:dyDescent="0.25">
      <c r="A51" s="65">
        <v>0</v>
      </c>
      <c r="B51" s="121">
        <f t="shared" ca="1" si="23"/>
        <v>0</v>
      </c>
      <c r="C51" s="105">
        <f ca="1">IF(C$13&gt;0,
   (
      (
         IF('U1'!$A$4="1ª", 'U1'!B37*'U1'!B$4, 0) +
         IF('U2'!$A$4="1ª", 'U2'!B37*'U2'!B$4, 0) +
         IF('U3'!$A$4="1ª", 'U3'!B37*'U3'!B$4, 0) +
         IF('U4'!$A$4="1ª", 'U4'!B37*'U4'!B$4, 0) +
         IF('U5'!$A$4="1ª", 'U5'!B37*'U5'!B$4, 0) +
         IF('U6'!$A$4="1ª", 'U6'!B37*'U6'!B$4, 0) +
         IF('U7'!$A$4="1ª", 'U7'!B37*'U7'!B$4, 0) +
         IF('U8'!$A$4="1ª", 'U8'!B37*'U8'!B$4, 0) +
         IF('U9'!$A$4="1ª", 'U9'!B37*'U9'!B$4, 0) +
         IF('U10'!$A$4="1ª", 'U10'!B37*'U10'!B$4, 0) +
         IF('U11'!$A$4="1ª", 'U11'!B37*'U11'!B$4, 0) +
         IF('U12'!$A$4="1ª", 'U12'!B37*'U12'!B$4, 0) +
         IF('U13'!$A$4="1ª", 'U13'!B37*'U13'!B$4, 0) +
         IF('U14'!$A$4="1ª", 'U14'!B37*'U14'!B$4, 0) +
         IF('U15'!$A$4="1ª", 'U15'!B37*'U15'!B$4, 0)
      )
      /$CB$12
   )
   /C$13,
"")</f>
        <v>0</v>
      </c>
      <c r="D51" s="122"/>
      <c r="E51" s="105">
        <f ca="1">IF(E$13&gt;0,
   (
      (
         IF('U1'!$A$4="1ª", 'U1'!C37*'U1'!C$4, 0) +
         IF('U2'!$A$4="1ª", 'U2'!C37*'U2'!C$4, 0) +
         IF('U3'!$A$4="1ª", 'U3'!C37*'U3'!C$4, 0) +
         IF('U4'!$A$4="1ª", 'U4'!C37*'U4'!C$4, 0) +
         IF('U5'!$A$4="1ª", 'U5'!C37*'U5'!C$4, 0) +
         IF('U6'!$A$4="1ª", 'U6'!C37*'U6'!C$4, 0) +
         IF('U7'!$A$4="1ª", 'U7'!C37*'U7'!C$4, 0) +
         IF('U8'!$A$4="1ª", 'U8'!C37*'U8'!C$4, 0) +
         IF('U9'!$A$4="1ª", 'U9'!C37*'U9'!C$4, 0) +
         IF('U10'!$A$4="1ª", 'U10'!C37*'U10'!C$4, 0) +
         IF('U11'!$A$4="1ª", 'U11'!C37*'U11'!C$4, 0) +
         IF('U12'!$A$4="1ª", 'U12'!C37*'U12'!C$4, 0) +
         IF('U13'!$A$4="1ª", 'U13'!C37*'U13'!C$4, 0) +
         IF('U14'!$A$4="1ª", 'U14'!C37*'U14'!C$4, 0) +
         IF('U15'!$A$4="1ª", 'U15'!C37*'U15'!C$4, 0)
      )
      /$CB$12
   )
   /E$13,
"")</f>
        <v>0</v>
      </c>
      <c r="F51" s="122"/>
      <c r="G51" s="105">
        <f ca="1">IF(G$13&gt;0,
   (
      (
         IF('U1'!$A$4="1ª", 'U1'!D37*'U1'!D$4, 0) +
         IF('U2'!$A$4="1ª", 'U2'!D37*'U2'!D$4, 0) +
         IF('U3'!$A$4="1ª", 'U3'!D37*'U3'!D$4, 0) +
         IF('U4'!$A$4="1ª", 'U4'!D37*'U4'!D$4, 0) +
         IF('U5'!$A$4="1ª", 'U5'!D37*'U5'!D$4, 0) +
         IF('U6'!$A$4="1ª", 'U6'!D37*'U6'!D$4, 0) +
         IF('U7'!$A$4="1ª", 'U7'!D37*'U7'!D$4, 0) +
         IF('U8'!$A$4="1ª", 'U8'!D37*'U8'!D$4, 0) +
         IF('U9'!$A$4="1ª", 'U9'!D37*'U9'!D$4, 0) +
         IF('U10'!$A$4="1ª", 'U10'!D37*'U10'!D$4, 0) +
         IF('U11'!$A$4="1ª", 'U11'!D37*'U11'!D$4, 0) +
         IF('U12'!$A$4="1ª", 'U12'!D37*'U12'!D$4, 0) +
         IF('U13'!$A$4="1ª", 'U13'!D37*'U13'!D$4, 0) +
         IF('U14'!$A$4="1ª", 'U14'!D37*'U14'!D$4, 0) +
         IF('U15'!$A$4="1ª", 'U15'!D37*'U15'!D$4, 0)
      )
      /$CB$12
   )
   /G$13,
"")</f>
        <v>0</v>
      </c>
      <c r="H51" s="122"/>
      <c r="I51" s="105">
        <f ca="1">IF(I$13&gt;0,
   (
      (
         IF('U1'!$A$4="1ª", 'U1'!E37*'U1'!E$4, 0) +
         IF('U2'!$A$4="1ª", 'U2'!E37*'U2'!E$4, 0) +
         IF('U3'!$A$4="1ª", 'U3'!E37*'U3'!E$4, 0) +
         IF('U4'!$A$4="1ª", 'U4'!E37*'U4'!E$4, 0) +
         IF('U5'!$A$4="1ª", 'U5'!E37*'U5'!E$4, 0) +
         IF('U6'!$A$4="1ª", 'U6'!E37*'U6'!E$4, 0) +
         IF('U7'!$A$4="1ª", 'U7'!E37*'U7'!E$4, 0) +
         IF('U8'!$A$4="1ª", 'U8'!E37*'U8'!E$4, 0) +
         IF('U9'!$A$4="1ª", 'U9'!E37*'U9'!E$4, 0) +
         IF('U10'!$A$4="1ª", 'U10'!E37*'U10'!E$4, 0) +
         IF('U11'!$A$4="1ª", 'U11'!E37*'U11'!E$4, 0) +
         IF('U12'!$A$4="1ª", 'U12'!E37*'U12'!E$4, 0) +
         IF('U13'!$A$4="1ª", 'U13'!E37*'U13'!E$4, 0) +
         IF('U14'!$A$4="1ª", 'U14'!E37*'U14'!E$4, 0) +
         IF('U15'!$A$4="1ª", 'U15'!E37*'U15'!E$4, 0)
      )
      /$CB$12
   )
   /I$13,
"")</f>
        <v>0</v>
      </c>
      <c r="J51" s="122"/>
      <c r="K51" s="105">
        <f ca="1">IF(K$13&gt;0,
   (
      (
         IF('U1'!$A$4="1ª", 'U1'!F37*'U1'!F$4, 0) +
         IF('U2'!$A$4="1ª", 'U2'!F37*'U2'!F$4, 0) +
         IF('U3'!$A$4="1ª", 'U3'!F37*'U3'!F$4, 0) +
         IF('U4'!$A$4="1ª", 'U4'!F37*'U4'!F$4, 0) +
         IF('U5'!$A$4="1ª", 'U5'!F37*'U5'!F$4, 0) +
         IF('U6'!$A$4="1ª", 'U6'!F37*'U6'!F$4, 0) +
         IF('U7'!$A$4="1ª", 'U7'!F37*'U7'!F$4, 0) +
         IF('U8'!$A$4="1ª", 'U8'!F37*'U8'!F$4, 0) +
         IF('U9'!$A$4="1ª", 'U9'!F37*'U9'!F$4, 0) +
         IF('U10'!$A$4="1ª", 'U10'!F37*'U10'!F$4, 0) +
         IF('U11'!$A$4="1ª", 'U11'!F37*'U11'!F$4, 0) +
         IF('U12'!$A$4="1ª", 'U12'!F37*'U12'!F$4, 0) +
         IF('U13'!$A$4="1ª", 'U13'!F37*'U13'!F$4, 0) +
         IF('U14'!$A$4="1ª", 'U14'!F37*'U14'!F$4, 0) +
         IF('U15'!$A$4="1ª", 'U15'!F37*'U15'!F$4, 0)
      )
      /$CB$12
   )
   /K$13,
"")</f>
        <v>0</v>
      </c>
      <c r="L51" s="122"/>
      <c r="M51" s="105" t="str">
        <f>IF(M$13&gt;0,
   (
      (
         IF('U1'!$A$4="1ª", 'U1'!G37*'U1'!G$4, 0) +
         IF('U2'!$A$4="1ª", 'U2'!G37*'U2'!G$4, 0) +
         IF('U3'!$A$4="1ª", 'U3'!G37*'U3'!G$4, 0) +
         IF('U4'!$A$4="1ª", 'U4'!G37*'U4'!G$4, 0) +
         IF('U5'!$A$4="1ª", 'U5'!G37*'U5'!G$4, 0) +
         IF('U6'!$A$4="1ª", 'U6'!G37*'U6'!G$4, 0) +
         IF('U7'!$A$4="1ª", 'U7'!G37*'U7'!G$4, 0) +
         IF('U8'!$A$4="1ª", 'U8'!G37*'U8'!G$4, 0) +
         IF('U9'!$A$4="1ª", 'U9'!G37*'U9'!G$4, 0) +
         IF('U10'!$A$4="1ª", 'U10'!G37*'U10'!G$4, 0) +
         IF('U11'!$A$4="1ª", 'U11'!G37*'U11'!G$4, 0) +
         IF('U12'!$A$4="1ª", 'U12'!G37*'U12'!G$4, 0) +
         IF('U13'!$A$4="1ª", 'U13'!G37*'U13'!G$4, 0) +
         IF('U14'!$A$4="1ª", 'U14'!G37*'U14'!G$4, 0) +
         IF('U15'!$A$4="1ª", 'U15'!G37*'U15'!G$4, 0)
      )
      /$CB$12
   )
   /M$13,
"")</f>
        <v/>
      </c>
      <c r="N51" s="122"/>
      <c r="O51" s="121">
        <f t="shared" ca="1" si="24"/>
        <v>0</v>
      </c>
      <c r="P51" s="105">
        <f ca="1">IF(P$13&gt;0,
   (
      (
         IF('U1'!$A$4="1ª", 'U1'!H37*'U1'!H$4, 0) +
         IF('U2'!$A$4="1ª", 'U2'!H37*'U2'!H$4, 0) +
         IF('U3'!$A$4="1ª", 'U3'!H37*'U3'!H$4, 0) +
         IF('U4'!$A$4="1ª", 'U4'!H37*'U4'!H$4, 0) +
         IF('U5'!$A$4="1ª", 'U5'!H37*'U5'!H$4, 0) +
         IF('U6'!$A$4="1ª", 'U6'!H37*'U6'!H$4, 0) +
         IF('U7'!$A$4="1ª", 'U7'!H37*'U7'!H$4, 0) +
         IF('U8'!$A$4="1ª", 'U8'!H37*'U8'!H$4, 0) +
         IF('U9'!$A$4="1ª", 'U9'!H37*'U9'!H$4, 0) +
         IF('U10'!$A$4="1ª", 'U10'!H37*'U10'!H$4, 0) +
         IF('U11'!$A$4="1ª", 'U11'!H37*'U11'!H$4, 0) +
         IF('U12'!$A$4="1ª", 'U12'!H37*'U12'!H$4, 0) +
         IF('U13'!$A$4="1ª", 'U13'!H37*'U13'!H$4, 0) +
         IF('U14'!$A$4="1ª", 'U14'!H37*'U14'!H$4, 0) +
         IF('U15'!$A$4="1ª", 'U15'!H37*'U15'!H$4, 0)
      )
      /$CB$12
   )
   /P$13,
"")</f>
        <v>0</v>
      </c>
      <c r="Q51" s="122"/>
      <c r="R51" s="105">
        <f ca="1">IF(R$13&gt;0,
   (
      (
         IF('U1'!$A$4="1ª", 'U1'!I37*'U1'!I$4, 0) +
         IF('U2'!$A$4="1ª", 'U2'!I37*'U2'!I$4, 0) +
         IF('U3'!$A$4="1ª", 'U3'!I37*'U3'!I$4, 0) +
         IF('U4'!$A$4="1ª", 'U4'!I37*'U4'!I$4, 0) +
         IF('U5'!$A$4="1ª", 'U5'!I37*'U5'!I$4, 0) +
         IF('U6'!$A$4="1ª", 'U6'!I37*'U6'!I$4, 0) +
         IF('U7'!$A$4="1ª", 'U7'!I37*'U7'!I$4, 0) +
         IF('U8'!$A$4="1ª", 'U8'!I37*'U8'!I$4, 0) +
         IF('U9'!$A$4="1ª", 'U9'!I37*'U9'!I$4, 0) +
         IF('U10'!$A$4="1ª", 'U10'!I37*'U10'!I$4, 0) +
         IF('U11'!$A$4="1ª", 'U11'!I37*'U11'!I$4, 0) +
         IF('U12'!$A$4="1ª", 'U12'!I37*'U12'!I$4, 0) +
         IF('U13'!$A$4="1ª", 'U13'!I37*'U13'!I$4, 0) +
         IF('U14'!$A$4="1ª", 'U14'!I37*'U14'!I$4, 0) +
         IF('U15'!$A$4="1ª", 'U15'!I37*'U15'!I$4, 0)
      )
      /$CB$12
   )
   /R$13,
"")</f>
        <v>0</v>
      </c>
      <c r="S51" s="122"/>
      <c r="T51" s="105">
        <f ca="1">IF(T$13&gt;0,
(
(
IF('U1'!$A$4="1ª", 'U1'!J37*'U1'!J$4, 0) +
IF('U2'!$A$4="1ª", 'U2'!J37*'U2'!J$4, 0) +
IF('U3'!$A$4="1ª", 'U3'!J37*'U3'!J$4, 0) +
IF('U4'!$A$4="1ª", 'U4'!J37*'U4'!J$4, 0) +
IF('U5'!$A$4="1ª", 'U5'!J37*'U5'!J$4, 0) +
IF('U6'!$A$4="1ª", 'U6'!J37*'U6'!J$4, 0) +
IF('U7'!$A$4="1ª", 'U7'!J37*'U7'!J$4, 0) +
IF('U8'!$A$4="1ª", 'U8'!J37*'U8'!J$4, 0) +
IF('U9'!$A$4="1ª", 'U9'!J37*'U9'!J$4, 0) +
IF('U10'!$A$4="1ª", 'U10'!J37*'U10'!J$4, 0) +
IF('U11'!$A$4="1ª", 'U11'!J37*'U11'!J$4, 0) +
IF('U12'!$A$4="1ª", 'U12'!J37*'U12'!J$4, 0) +
IF('U13'!$A$4="1ª", 'U13'!J37*'U13'!J$4, 0) +
IF('U14'!$A$4="1ª", 'U14'!J37*'U14'!J$4, 0) +
IF('U15'!$A$4="1ª", 'U15'!J37*'U15'!J$4, 0)
)
      /$CB$12
   )
   /T$13,
"")</f>
        <v>0</v>
      </c>
      <c r="U51" s="122"/>
      <c r="V51" s="105">
        <f ca="1">IF(V$13&gt;0,
(
(
IF('U1'!$A$4="1ª", 'U1'!K37*'U1'!K$4, 0) +
IF('U2'!$A$4="1ª", 'U2'!K37*'U2'!K$4, 0) +
IF('U3'!$A$4="1ª", 'U3'!K37*'U3'!K$4, 0) +
IF('U4'!$A$4="1ª", 'U4'!K37*'U4'!K$4, 0) +
IF('U5'!$A$4="1ª", 'U5'!K37*'U5'!K$4, 0) +
IF('U6'!$A$4="1ª", 'U6'!K37*'U6'!K$4, 0) +
IF('U7'!$A$4="1ª", 'U7'!K37*'U7'!K$4, 0) +
IF('U8'!$A$4="1ª", 'U8'!K37*'U8'!K$4, 0) +
IF('U9'!$A$4="1ª", 'U9'!K37*'U9'!K$4, 0) +
IF('U10'!$A$4="1ª", 'U10'!K37*'U10'!K$4, 0) +
IF('U11'!$A$4="1ª", 'U11'!K37*'U11'!K$4, 0) +
IF('U12'!$A$4="1ª", 'U12'!K37*'U12'!K$4, 0) +
IF('U13'!$A$4="1ª", 'U13'!K37*'U13'!K$4, 0) +
IF('U14'!$A$4="1ª", 'U14'!K37*'U14'!K$4, 0) +
IF('U15'!$A$4="1ª", 'U15'!K37*'U15'!K$4, 0)
)
      /$CB$12
   )
   /V$13,
"")</f>
        <v>0</v>
      </c>
      <c r="W51" s="122"/>
      <c r="X51" s="105" t="str">
        <f>IF(X$13&gt;0,
(
(
IF('U1'!$A$4="1ª", 'U1'!L37*'U1'!L$4, 0) +
IF('U2'!$A$4="1ª", 'U2'!L37*'U2'!L$4, 0) +
IF('U3'!$A$4="1ª", 'U3'!L37*'U3'!L$4, 0) +
IF('U4'!$A$4="1ª", 'U4'!L37*'U4'!L$4, 0) +
IF('U5'!$A$4="1ª", 'U5'!L37*'U5'!L$4, 0) +
IF('U6'!$A$4="1ª", 'U6'!L37*'U6'!L$4, 0) +
IF('U7'!$A$4="1ª", 'U7'!L37*'U7'!L$4, 0) +
IF('U8'!$A$4="1ª", 'U8'!L37*'U8'!L$4, 0) +
IF('U9'!$A$4="1ª", 'U9'!L37*'U9'!L$4, 0) +
IF('U10'!$A$4="1ª", 'U10'!L37*'U10'!L$4, 0) +
IF('U11'!$A$4="1ª", 'U11'!L37*'U11'!L$4, 0) +
IF('U12'!$A$4="1ª", 'U12'!L37*'U12'!L$4, 0) +
IF('U13'!$A$4="1ª", 'U13'!L37*'U13'!L$4, 0) +
IF('U14'!$A$4="1ª", 'U14'!L37*'U14'!L$4, 0) +
IF('U15'!$A$4="1ª", 'U15'!L37*'U15'!L$4, 0)
)
      /$CB$12
   )
   /X$13,
"")</f>
        <v/>
      </c>
      <c r="Y51" s="122"/>
      <c r="Z51" s="105" t="str">
        <f>IF(Z$13&gt;0,
(
(
IF('U1'!$A$4="1ª", 'U1'!M37*'U1'!M$4, 0) +
IF('U2'!$A$4="1ª", 'U2'!M37*'U2'!M$4, 0) +
IF('U3'!$A$4="1ª", 'U3'!M37*'U3'!M$4, 0) +
IF('U4'!$A$4="1ª", 'U4'!M37*'U4'!M$4, 0) +
IF('U5'!$A$4="1ª", 'U5'!M37*'U5'!M$4, 0) +
IF('U6'!$A$4="1ª", 'U6'!M37*'U6'!M$4, 0) +
IF('U7'!$A$4="1ª", 'U7'!M37*'U7'!M$4, 0) +
IF('U8'!$A$4="1ª", 'U8'!M37*'U8'!M$4, 0) +
IF('U9'!$A$4="1ª", 'U9'!M37*'U9'!M$4, 0) +
IF('U10'!$A$4="1ª", 'U10'!M37*'U10'!M$4, 0) +
IF('U11'!$A$4="1ª", 'U11'!M37*'U11'!M$4, 0) +
IF('U12'!$A$4="1ª", 'U12'!M37*'U12'!M$4, 0) +
IF('U13'!$A$4="1ª", 'U13'!M37*'U13'!M$4, 0) +
IF('U14'!$A$4="1ª", 'U14'!M37*'U14'!M$4, 0) +
IF('U15'!$A$4="1ª", 'U15'!M37*'U15'!M$4, 0)
)
      /$CB$12
   )
   /Z$13,
"")</f>
        <v/>
      </c>
      <c r="AA51" s="122"/>
      <c r="AB51" s="121">
        <f t="shared" ca="1" si="25"/>
        <v>0</v>
      </c>
      <c r="AC51" s="105" t="str">
        <f>IF(AC$13&gt;0,
(
(
IF('U1'!$A$4="1ª", 'U1'!N37*'U1'!N$4, 0) +
IF('U2'!$A$4="1ª", 'U2'!N37*'U2'!N$4, 0) +
IF('U3'!$A$4="1ª", 'U3'!N37*'U3'!N$4, 0) +
IF('U4'!$A$4="1ª", 'U4'!N37*'U4'!N$4, 0) +
IF('U5'!$A$4="1ª", 'U5'!N37*'U5'!N$4, 0) +
IF('U6'!$A$4="1ª", 'U6'!N37*'U6'!N$4, 0) +
IF('U7'!$A$4="1ª", 'U7'!N37*'U7'!N$4, 0) +
IF('U8'!$A$4="1ª", 'U8'!N37*'U8'!N$4, 0) +
IF('U9'!$A$4="1ª", 'U9'!N37*'U9'!N$4, 0) +
IF('U10'!$A$4="1ª", 'U10'!N37*'U10'!N$4, 0) +
IF('U11'!$A$4="1ª", 'U11'!N37*'U11'!N$4, 0) +
IF('U12'!$A$4="1ª", 'U12'!N37*'U12'!N$4, 0) +
IF('U13'!$A$4="1ª", 'U13'!N37*'U13'!N$4, 0) +
IF('U14'!$A$4="1ª", 'U14'!N37*'U14'!N$4, 0) +
IF('U15'!$A$4="1ª", 'U15'!N37*'U15'!N$4, 0)
)
      /$CB$12
   )
   /AC$13,
"")</f>
        <v/>
      </c>
      <c r="AD51" s="122"/>
      <c r="AE51" s="105" t="str">
        <f>IF(AE$13&gt;0,
(
(
IF('U1'!$A$4="1ª", 'U1'!O37*'U1'!O$4, 0)+
IF('U2'!$A$4="1ª", 'U2'!O37*'U2'!O$4, 0)+
IF('U3'!$A$4="1ª", 'U3'!O37*'U3'!O$4, 0)+
IF('U4'!$A$4="1ª", 'U4'!O37*'U4'!O$4, 0)+
IF('U5'!$A$4="1ª", 'U5'!O37*'U5'!O$4, 0)+
IF('U6'!$A$4="1ª", 'U6'!O37*'U6'!O$4, 0)+
IF('U7'!$A$4="1ª", 'U7'!O37*'U7'!O$4, 0)+
IF('U8'!$A$4="1ª", 'U8'!O37*'U8'!O$4, 0)+
IF('U9'!$A$4="1ª", 'U9'!O37*'U9'!O$4, 0)+
IF('U10'!$A$4="1ª", 'U10'!O37*'U10'!O$4, 0)+
IF('U11'!$A$4="1ª", 'U11'!O37*'U11'!O$4, 0)+
IF('U12'!$A$4="1ª", 'U12'!O37*'U12'!O$4, 0)+
IF('U13'!$A$4="1ª", 'U13'!O37*'U13'!O$4, 0)+
IF('U14'!$A$4="1ª", 'U14'!O37*'U14'!O$4, 0)+
IF('U15'!$A$4="1ª", 'U15'!O37*'U15'!O$4, 0)
)
      /$CB$12
   )
   /AE$13,
"")</f>
        <v/>
      </c>
      <c r="AF51" s="122"/>
      <c r="AG51" s="105" t="str">
        <f>IF(AG$13&gt;0,
(
(
IF('U1'!$A$4="1ª", 'U1'!P37*'U1'!P$4, 0)+
IF('U2'!$A$4="1ª", 'U2'!P37*'U2'!P$4, 0)+
IF('U3'!$A$4="1ª", 'U3'!P37*'U3'!P$4, 0)+
IF('U4'!$A$4="1ª", 'U4'!P37*'U4'!P$4, 0)+
IF('U5'!$A$4="1ª", 'U5'!P37*'U5'!P$4, 0)+
IF('U6'!$A$4="1ª", 'U6'!P37*'U6'!P$4, 0)+
IF('U7'!$A$4="1ª", 'U7'!P37*'U7'!P$4, 0)+
IF('U8'!$A$4="1ª", 'U8'!P37*'U8'!P$4, 0)+
IF('U9'!$A$4="1ª", 'U9'!P37*'U9'!P$4, 0)+
IF('U10'!$A$4="1ª", 'U10'!P37*'U10'!P$4, 0)+
IF('U11'!$A$4="1ª", 'U11'!P37*'U11'!P$4, 0)+
IF('U12'!$A$4="1ª", 'U12'!P37*'U12'!P$4, 0)+
IF('U13'!$A$4="1ª", 'U13'!P37*'U13'!P$4, 0)+
IF('U14'!$A$4="1ª", 'U14'!P37*'U14'!P$4, 0)+
IF('U15'!$A$4="1ª", 'U15'!P37*'U15'!P$4, 0)
)
      /$CB$12
   )
   /AG$13,
"")</f>
        <v/>
      </c>
      <c r="AH51" s="122"/>
      <c r="AI51" s="105">
        <f ca="1">IF(AI$13&gt;0,
(
(
IF('U1'!$A$4="1ª", 'U1'!Q37*'U1'!Q$4, 0)+
IF('U2'!$A$4="1ª", 'U2'!Q37*'U2'!Q$4, 0)+
IF('U3'!$A$4="1ª", 'U3'!Q37*'U3'!Q$4, 0)+
IF('U4'!$A$4="1ª", 'U4'!Q37*'U4'!Q$4, 0)+
IF('U5'!$A$4="1ª", 'U5'!Q37*'U5'!Q$4, 0)+
IF('U6'!$A$4="1ª", 'U6'!Q37*'U6'!Q$4, 0)+
IF('U7'!$A$4="1ª", 'U7'!Q37*'U7'!Q$4, 0)+
IF('U8'!$A$4="1ª", 'U8'!Q37*'U8'!Q$4, 0)+
IF('U9'!$A$4="1ª", 'U9'!Q37*'U9'!Q$4, 0)+
IF('U10'!$A$4="1ª", 'U10'!Q37*'U10'!Q$4, 0)+
IF('U11'!$A$4="1ª", 'U11'!Q37*'U11'!Q$4, 0)+
IF('U12'!$A$4="1ª", 'U12'!Q37*'U12'!Q$4, 0)+
IF('U13'!$A$4="1ª", 'U13'!Q37*'U13'!Q$4, 0)+
IF('U14'!$A$4="1ª", 'U14'!Q37*'U14'!Q$4, 0)+
IF('U15'!$A$4="1ª", 'U15'!Q37*'U15'!Q$4, 0)
)
      /$CB$12
   )
   /AI$13,
"")</f>
        <v>0</v>
      </c>
      <c r="AJ51" s="122"/>
      <c r="AK51" s="105">
        <f ca="1">IF(AK$13&gt;0,
(
(
IF('U1'!$A$4="1ª", 'U1'!R37*'U1'!R$4, 0)+
IF('U2'!$A$4="1ª", 'U2'!R37*'U2'!R$4, 0)+
IF('U3'!$A$4="1ª", 'U3'!R37*'U3'!R$4, 0)+
IF('U4'!$A$4="1ª", 'U4'!R37*'U4'!R$4, 0)+
IF('U5'!$A$4="1ª", 'U5'!R37*'U5'!R$4, 0)+
IF('U6'!$A$4="1ª", 'U6'!R37*'U6'!R$4, 0)+
IF('U7'!$A$4="1ª", 'U7'!R37*'U7'!R$4, 0)+
IF('U8'!$A$4="1ª", 'U8'!R37*'U8'!R$4, 0)+
IF('U9'!$A$4="1ª", 'U9'!R37*'U9'!R$4, 0)+
IF('U10'!$A$4="1ª", 'U10'!R37*'U10'!R$4, 0)+
IF('U11'!$A$4="1ª", 'U11'!R37*'U11'!R$4, 0)+
IF('U12'!$A$4="1ª", 'U12'!R37*'U12'!R$4, 0)+
IF('U13'!$A$4="1ª", 'U13'!R37*'U13'!R$4, 0)+
IF('U14'!$A$4="1ª", 'U14'!R37*'U14'!R$4, 0)+
IF('U15'!$A$4="1ª", 'U15'!R37*'U15'!R$4, 0)
)
      /$CB$12
   )
   /AK$13,
"")</f>
        <v>0</v>
      </c>
      <c r="AL51" s="122"/>
      <c r="AM51" s="105" t="str">
        <f>IF(AM$13&gt;0,
(
(
IF('U1'!$A$4="1ª", 'U1'!S37*'U1'!S$4, 0)+
IF('U2'!$A$4="1ª", 'U2'!S37*'U2'!S$4, 0)+
IF('U3'!$A$4="1ª", 'U3'!S37*'U3'!S$4, 0)+
IF('U4'!$A$4="1ª", 'U4'!S37*'U4'!S$4, 0)+
IF('U5'!$A$4="1ª", 'U5'!S37*'U5'!S$4, 0)+
IF('U6'!$A$4="1ª", 'U6'!S37*'U6'!S$4, 0)+
IF('U7'!$A$4="1ª", 'U7'!S37*'U7'!S$4, 0)+
IF('U8'!$A$4="1ª", 'U8'!S37*'U8'!S$4, 0)+
IF('U9'!$A$4="1ª", 'U9'!S37*'U9'!S$4, 0)+
IF('U10'!$A$4="1ª", 'U10'!S37*'U10'!S$4, 0)+
IF('U11'!$A$4="1ª", 'U11'!S37*'U11'!S$4, 0)+
IF('U12'!$A$4="1ª", 'U12'!S37*'U12'!S$4, 0)+
IF('U13'!$A$4="1ª", 'U13'!S37*'U13'!S$4, 0)+
IF('U14'!$A$4="1ª", 'U14'!S37*'U14'!S$4, 0)+
IF('U15'!$A$4="1ª", 'U15'!S37*'U15'!S$4, 0)
)
      /$CB$12
   )
   /AM$13,
"")</f>
        <v/>
      </c>
      <c r="AN51" s="122"/>
      <c r="AO51" s="121">
        <f t="shared" ca="1" si="26"/>
        <v>0</v>
      </c>
      <c r="AP51" s="105">
        <f ca="1">IF(AP$13&gt;0,
   (
      (
         IF('U1'!$A$4="1ª", 'U1'!T37*'U1'!T$4, 0) +
         IF('U2'!$A$4="1ª", 'U2'!T37*'U2'!T$4, 0) +
         IF('U3'!$A$4="1ª", 'U3'!T37*'U3'!T$4, 0) +
         IF('U4'!$A$4="1ª", 'U4'!T37*'U4'!T$4, 0) +
         IF('U5'!$A$4="1ª", 'U5'!T37*'U5'!T$4, 0) +
         IF('U6'!$A$4="1ª", 'U6'!T37*'U6'!T$4, 0) +
         IF('U7'!$A$4="1ª", 'U7'!T37*'U7'!T$4, 0) +
         IF('U8'!$A$4="1ª", 'U8'!T37*'U8'!T$4, 0) +
         IF('U9'!$A$4="1ª", 'U9'!T37*'U9'!T$4, 0) +
         IF('U10'!$A$4="1ª", 'U10'!T37*'U10'!T$4, 0) +
         IF('U11'!$A$4="1ª", 'U11'!T37*'U11'!T$4, 0) +
         IF('U12'!$A$4="1ª", 'U12'!T37*'U12'!T$4, 0) +
         IF('U13'!$A$4="1ª", 'U13'!T37*'U13'!T$4, 0) +
         IF('U14'!$A$4="1ª", 'U14'!T37*'U14'!T$4, 0) +
         IF('U15'!$A$4="1ª", 'U15'!T37*'U15'!T$4, 0)
      )
      /$CB$12
   ) / AP$13,
"")</f>
        <v>0</v>
      </c>
      <c r="AQ51" s="122"/>
      <c r="AR51" s="105">
        <f ca="1">IF(AR$13&gt;0,
(
(
IF('U1'!$A$4="1ª", 'U1'!U37*'U1'!U$4, 0)+
IF('U2'!$A$4="1ª", 'U2'!U37*'U2'!U$4, 0)+
IF('U3'!$A$4="1ª", 'U3'!U37*'U3'!U$4, 0)+
IF('U4'!$A$4="1ª", 'U4'!U37*'U4'!U$4, 0)+
IF('U5'!$A$4="1ª", 'U5'!U37*'U5'!U$4, 0)+
IF('U6'!$A$4="1ª", 'U6'!U37*'U6'!U$4, 0)+
IF('U7'!$A$4="1ª", 'U7'!U37*'U7'!U$4, 0)+
IF('U8'!$A$4="1ª", 'U8'!U37*'U8'!U$4, 0)+
IF('U9'!$A$4="1ª", 'U9'!U37*'U9'!U$4, 0)+
IF('U10'!$A$4="1ª", 'U10'!U37*'U10'!U$4, 0)+
IF('U11'!$A$4="1ª", 'U11'!U37*'U11'!U$4, 0)+
IF('U12'!$A$4="1ª", 'U12'!U37*'U12'!U$4, 0)+
IF('U13'!$A$4="1ª", 'U13'!U37*'U13'!U$4, 0)+
IF('U14'!$A$4="1ª", 'U14'!U37*'U14'!U$4, 0)+
IF('U15'!$A$4="1ª", 'U15'!U37*'U15'!U$4, 0)
)
      /$CB$12
   )
   /AR$13,
"")</f>
        <v>0</v>
      </c>
      <c r="AS51" s="122"/>
      <c r="AT51" s="105" t="str">
        <f>IF(AT$13&gt;0,
(
(
IF('U1'!$A$4="1ª", 'U1'!V37*'U1'!V$4, 0)+
IF('U2'!$A$4="1ª", 'U2'!V37*'U2'!V$4, 0)+
IF('U3'!$A$4="1ª", 'U3'!V37*'U3'!V$4, 0)+
IF('U4'!$A$4="1ª", 'U4'!V37*'U4'!V$4, 0)+
IF('U5'!$A$4="1ª", 'U5'!V37*'U5'!V$4, 0)+
IF('U6'!$A$4="1ª", 'U6'!V37*'U6'!V$4, 0)+
IF('U7'!$A$4="1ª", 'U7'!V37*'U7'!V$4, 0)+
IF('U8'!$A$4="1ª", 'U8'!V37*'U8'!V$4, 0)+
IF('U9'!$A$4="1ª", 'U9'!V37*'U9'!V$4, 0)+
IF('U10'!$A$4="1ª", 'U10'!V37*'U10'!V$4, 0)+
IF('U11'!$A$4="1ª", 'U11'!V37*'U11'!V$4, 0)+
IF('U12'!$A$4="1ª", 'U12'!V37*'U12'!V$4, 0)+
IF('U13'!$A$4="1ª", 'U13'!V37*'U13'!V$4, 0)+
IF('U14'!$A$4="1ª", 'U14'!V37*'U14'!V$4, 0)+
IF('U15'!$A$4="1ª", 'U15'!V37*'U15'!V$4, 0)
)
      /$CB$12
   )
   /AT$13,
"")</f>
        <v/>
      </c>
      <c r="AU51" s="122"/>
      <c r="AV51" s="105">
        <f ca="1">IF(AV$13&gt;0,
(
(
IF('U1'!$A$4="1ª", 'U1'!W37*'U1'!W$4, 0)+
IF('U2'!$A$4="1ª", 'U2'!W37*'U2'!W$4, 0)+
IF('U3'!$A$4="1ª", 'U3'!W37*'U3'!W$4, 0)+
IF('U4'!$A$4="1ª", 'U4'!W37*'U4'!W$4, 0)+
IF('U5'!$A$4="1ª", 'U5'!W37*'U5'!W$4, 0)+
IF('U6'!$A$4="1ª", 'U6'!W37*'U6'!W$4, 0)+
IF('U7'!$A$4="1ª", 'U7'!W37*'U7'!W$4, 0)+
IF('U8'!$A$4="1ª", 'U8'!W37*'U8'!W$4, 0)+
IF('U9'!$A$4="1ª", 'U9'!W37*'U9'!W$4, 0)+
IF('U10'!$A$4="1ª", 'U10'!W37*'U10'!W$4, 0)+
IF('U11'!$A$4="1ª", 'U11'!W37*'U11'!W$4, 0)+
IF('U12'!$A$4="1ª", 'U12'!W37*'U12'!W$4, 0)+
IF('U13'!$A$4="1ª", 'U13'!W37*'U13'!W$4, 0)+
IF('U14'!$A$4="1ª", 'U14'!W37*'U14'!W$4, 0)+
IF('U15'!$A$4="1ª", 'U15'!W37*'U15'!W$4, 0)
)
      /$CB$12
   )
   /AV$13,
"")</f>
        <v>0</v>
      </c>
      <c r="AW51" s="122"/>
      <c r="AX51" s="105" t="str">
        <f>IF(AX$13&gt;0,
(
(
IF('U1'!$A$4="1ª", 'U1'!X37*'U1'!X$4, 0)+
IF('U2'!$A$4="1ª", 'U2'!X37*'U2'!X$4, 0)+
IF('U3'!$A$4="1ª", 'U3'!X37*'U3'!X$4, 0)+
IF('U4'!$A$4="1ª", 'U4'!X37*'U4'!X$4, 0)+
IF('U5'!$A$4="1ª", 'U5'!X37*'U5'!X$4, 0)+
IF('U6'!$A$4="1ª", 'U6'!X37*'U6'!X$4, 0)+
IF('U7'!$A$4="1ª", 'U7'!X37*'U7'!X$4, 0)+
IF('U8'!$A$4="1ª", 'U8'!X37*'U8'!X$4, 0)+
IF('U9'!$A$4="1ª", 'U9'!X37*'U9'!X$4, 0)+
IF('U10'!$A$4="1ª", 'U10'!X37*'U10'!X$4, 0)+
IF('U11'!$A$4="1ª", 'U11'!X37*'U11'!X$4, 0)+
IF('U12'!$A$4="1ª", 'U12'!X37*'U12'!X$4, 0)+
IF('U13'!$A$4="1ª", 'U13'!X37*'U13'!X$4, 0)+
IF('U14'!$A$4="1ª", 'U14'!X37*'U14'!X$4, 0)+
IF('U15'!$A$4="1ª", 'U15'!X37*'U15'!X$4, 0)
)
      /$CB$12
   )
   /AX$13,
"")</f>
        <v/>
      </c>
      <c r="AY51" s="122"/>
      <c r="AZ51" s="105" t="str">
        <f>IF(AZ$13&gt;0,
(
(
IF('U1'!$A$4="1ª", 'U1'!Y37*'U1'!Y$4, 0)+
IF('U2'!$A$4="1ª", 'U2'!Y37*'U2'!Y$4, 0)+
IF('U3'!$A$4="1ª", 'U3'!Y37*'U3'!Y$4, 0)+
IF('U4'!$A$4="1ª", 'U4'!Y37*'U4'!Y$4, 0)+
IF('U5'!$A$4="1ª", 'U5'!Y37*'U5'!Y$4, 0)+
IF('U6'!$A$4="1ª", 'U6'!Y37*'U6'!Y$4, 0)+
IF('U7'!$A$4="1ª", 'U7'!Y37*'U7'!Y$4, 0)+
IF('U8'!$A$4="1ª", 'U8'!Y37*'U8'!Y$4, 0)+
IF('U9'!$A$4="1ª", 'U9'!Y37*'U9'!Y$4, 0)+
IF('U10'!$A$4="1ª", 'U10'!Y37*'U10'!Y$4, 0)+
IF('U11'!$A$4="1ª", 'U11'!Y37*'U11'!Y$4, 0)+
IF('U12'!$A$4="1ª", 'U12'!Y37*'U12'!Y$4, 0)+
IF('U13'!$A$4="1ª", 'U13'!Y37*'U13'!Y$4, 0)+
IF('U14'!$A$4="1ª", 'U14'!Y37*'U14'!Y$4, 0)+
IF('U15'!$A$4="1ª", 'U15'!Y37*'U15'!Y$4, 0)
)
      /$CB$12
   )
   /AZ$13,
"")</f>
        <v/>
      </c>
      <c r="BA51" s="122"/>
      <c r="BB51" s="121">
        <f t="shared" ca="1" si="27"/>
        <v>0</v>
      </c>
      <c r="BC51" s="105" t="str">
        <f>IF(BC$13&gt;0,
(
(
IF('U1'!$A$4="1ª", 'U1'!Z37*'U1'!Z$4, 0)+
IF('U2'!$A$4="1ª", 'U2'!Z37*'U2'!Z$4, 0)+
IF('U3'!$A$4="1ª", 'U3'!Z37*'U3'!Z$4, 0)+
IF('U4'!$A$4="1ª", 'U4'!Z37*'U4'!Z$4, 0)+
IF('U5'!$A$4="1ª", 'U5'!Z37*'U5'!Z$4, 0)+
IF('U6'!$A$4="1ª", 'U6'!Z37*'U6'!Z$4, 0)+
IF('U7'!$A$4="1ª", 'U7'!Z37*'U7'!Z$4, 0)+
IF('U8'!$A$4="1ª", 'U8'!Z37*'U8'!Z$4, 0)+
IF('U9'!$A$4="1ª", 'U9'!Z37*'U9'!Z$4, 0)+
IF('U10'!$A$4="1ª", 'U10'!Z37*'U10'!Z$4, 0)+
IF('U11'!$A$4="1ª", 'U11'!Z37*'U11'!Z$4, 0)+
IF('U12'!$A$4="1ª", 'U12'!Z37*'U12'!Z$4, 0)+
IF('U13'!$A$4="1ª", 'U13'!Z37*'U13'!Z$4, 0)+
IF('U14'!$A$4="1ª", 'U14'!Z37*'U14'!Z$4, 0)+
IF('U15'!$A$4="1ª", 'U15'!Z37*'U15'!Z$4, 0)
)
      /$CB$12
   )
   /BC$13,
"")</f>
        <v/>
      </c>
      <c r="BD51" s="122"/>
      <c r="BE51" s="105" t="str">
        <f>IF(BE$13&gt;0,
(
(
IF('U1'!$A$4="1ª", 'U1'!AA37*'U1'!AA$4, 0)+
IF('U2'!$A$4="1ª", 'U2'!AA37*'U2'!AA$4, 0)+
IF('U3'!$A$4="1ª", 'U3'!AA37*'U3'!AA$4, 0)+
IF('U4'!$A$4="1ª", 'U4'!AA37*'U4'!AA$4, 0)+
IF('U5'!$A$4="1ª", 'U5'!AA37*'U5'!AA$4, 0)+
IF('U6'!$A$4="1ª", 'U6'!AA37*'U6'!AA$4, 0)+
IF('U7'!$A$4="1ª", 'U7'!AA37*'U7'!AA$4, 0)+
IF('U8'!$A$4="1ª", 'U8'!AA37*'U8'!AA$4, 0)+
IF('U9'!$A$4="1ª", 'U9'!AA37*'U9'!AA$4, 0)+
IF('U10'!$A$4="1ª", 'U10'!AA37*'U10'!AA$4, 0)+
IF('U11'!$A$4="1ª", 'U11'!AA37*'U11'!AA$4, 0)+
IF('U12'!$A$4="1ª", 'U12'!AA37*'U12'!AA$4, 0)+
IF('U13'!$A$4="1ª", 'U13'!AA37*'U13'!AA$4, 0)+
IF('U14'!$A$4="1ª", 'U14'!AA37*'U14'!AA$4, 0)+
IF('U15'!$A$4="1ª", 'U15'!AA37*'U15'!AA$4, 0)
)
      /$CB$12
   )
   /BE$13,
"")</f>
        <v/>
      </c>
      <c r="BF51" s="122"/>
      <c r="BG51" s="105" t="str">
        <f>IF(BG$13&gt;0,
(
(
IF('U1'!$A$4="1ª", 'U1'!AB37*'U1'!AB$4, 0)+
IF('U2'!$A$4="1ª", 'U2'!AB37*'U2'!AB$4, 0)+
IF('U3'!$A$4="1ª", 'U3'!AB37*'U3'!AB$4, 0)+
IF('U4'!$A$4="1ª", 'U4'!AB37*'U4'!AB$4, 0)+
IF('U5'!$A$4="1ª", 'U5'!AB37*'U5'!AB$4, 0)+
IF('U6'!$A$4="1ª", 'U6'!AB37*'U6'!AB$4, 0)+
IF('U7'!$A$4="1ª", 'U7'!AB37*'U7'!AB$4, 0)+
IF('U8'!$A$4="1ª", 'U8'!AB37*'U8'!AB$4, 0)+
IF('U9'!$A$4="1ª", 'U9'!AB37*'U9'!AB$4, 0)+
IF('U10'!$A$4="1ª", 'U10'!AB37*'U10'!AB$4, 0)+
IF('U11'!$A$4="1ª", 'U11'!AB37*'U11'!AB$4, 0)+
IF('U12'!$A$4="1ª", 'U12'!AB37*'U12'!AB$4, 0)+
IF('U13'!$A$4="1ª", 'U13'!AB37*'U13'!AB$4, 0)+
IF('U14'!$A$4="1ª", 'U14'!AB37*'U14'!AB$4, 0)+
IF('U15'!$A$4="1ª", 'U15'!AB37*'U15'!AB$4, 0)
)
      /$CB$12
   )
   /BG$13,
"")</f>
        <v/>
      </c>
      <c r="BH51" s="122"/>
      <c r="BI51" s="105">
        <f ca="1">IF(BI$13&gt;0,
(
(
IF('U1'!$A$4="1ª", 'U1'!AC37*'U1'!AC$4, 0)+
IF('U2'!$A$4="1ª", 'U2'!AC37*'U2'!AC$4, 0)+
IF('U3'!$A$4="1ª", 'U3'!AC37*'U3'!AC$4, 0)+
IF('U4'!$A$4="1ª", 'U4'!AC37*'U4'!AC$4, 0)+
IF('U5'!$A$4="1ª", 'U5'!AC37*'U5'!AC$4, 0)+
IF('U6'!$A$4="1ª", 'U6'!AC37*'U6'!AC$4, 0)+
IF('U7'!$A$4="1ª", 'U7'!AC37*'U7'!AC$4, 0)+
IF('U8'!$A$4="1ª", 'U8'!AC37*'U8'!AC$4, 0)+
IF('U9'!$A$4="1ª", 'U9'!AC37*'U9'!AC$4, 0)+
IF('U10'!$A$4="1ª", 'U10'!AC37*'U10'!AC$4, 0)+
IF('U11'!$A$4="1ª", 'U11'!AC37*'U11'!AC$4, 0)+
IF('U12'!$A$4="1ª", 'U12'!AC37*'U12'!AC$4, 0)+
IF('U13'!$A$4="1ª", 'U13'!AC37*'U13'!AC$4, 0)+
IF('U14'!$A$4="1ª", 'U14'!AC37*'U14'!AC$4, 0)+
IF('U15'!$A$4="1ª", 'U15'!AC37*'U15'!AC$4, 0)
)
      /$CB$12
   )
   /BI$13,
"")</f>
        <v>0</v>
      </c>
      <c r="BJ51" s="122"/>
      <c r="BK51" s="105" t="str">
        <f>IF(BK$13&gt;0,
(
(
IF('U1'!$A$4="1ª", 'U1'!AD37*'U1'!AD$4, 0)+
IF('U2'!$A$4="1ª", 'U2'!AD37*'U2'!AD$4, 0)+
IF('U3'!$A$4="1ª", 'U3'!AD37*'U3'!AD$4, 0)+
IF('U4'!$A$4="1ª", 'U4'!AD37*'U4'!AD$4, 0)+
IF('U5'!$A$4="1ª", 'U5'!AD37*'U5'!AD$4, 0)+
IF('U6'!$A$4="1ª", 'U6'!AD37*'U6'!AD$4, 0)+
IF('U7'!$A$4="1ª", 'U7'!AD37*'U7'!AD$4, 0)+
IF('U8'!$A$4="1ª", 'U8'!AD37*'U8'!AD$4, 0)+
IF('U9'!$A$4="1ª", 'U9'!AD37*'U9'!AD$4, 0)+
IF('U10'!$A$4="1ª", 'U10'!AD37*'U10'!AD$4, 0)+
IF('U11'!$A$4="1ª", 'U11'!AD37*'U11'!AD$4, 0)+
IF('U12'!$A$4="1ª", 'U12'!AD37*'U12'!AD$4, 0)+
IF('U13'!$A$4="1ª", 'U13'!AD37*'U13'!AD$4, 0)+
IF('U14'!$A$4="1ª", 'U14'!AD37*'U14'!AD$4, 0)+
IF('U15'!$A$4="1ª", 'U15'!AD37*'U15'!AD$4, 0)
)
      /$CB$12
   )
   /BK$13,
"")</f>
        <v/>
      </c>
      <c r="BL51" s="122"/>
      <c r="BM51" s="105" t="str">
        <f>IF(BM$13&gt;0,
(
(
IF('U1'!$A$4="1ª", 'U1'!AE37*'U1'!AE$4, 0)+
IF('U2'!$A$4="1ª", 'U2'!AE37*'U2'!AE$4, 0)+
IF('U3'!$A$4="1ª", 'U3'!AE37*'U3'!AE$4, 0)+
IF('U4'!$A$4="1ª", 'U4'!AE37*'U4'!AE$4, 0)+
IF('U5'!$A$4="1ª", 'U5'!AE37*'U5'!AE$4, 0)+
IF('U6'!$A$4="1ª", 'U6'!AE37*'U6'!AE$4, 0)+
IF('U7'!$A$4="1ª", 'U7'!AE37*'U7'!AE$4, 0)+
IF('U8'!$A$4="1ª", 'U8'!AE37*'U8'!AE$4, 0)+
IF('U9'!$A$4="1ª", 'U9'!AE37*'U9'!AE$4, 0)+
IF('U10'!$A$4="1ª", 'U10'!AE37*'U10'!AE$4, 0)+
IF('U11'!$A$4="1ª", 'U11'!AE37*'U11'!AE$4, 0)+
IF('U12'!$A$4="1ª", 'U12'!AE37*'U12'!AE$4, 0)+
IF('U13'!$A$4="1ª", 'U13'!AE37*'U13'!AE$4, 0)+
IF('U14'!$A$4="1ª", 'U14'!AE37*'U14'!AE$4, 0)+
IF('U15'!$A$4="1ª", 'U15'!AE37*'U15'!AE$4, 0)
)
      /$CB$12
   )
   /BM$13,
"")</f>
        <v/>
      </c>
      <c r="BN51" s="122"/>
      <c r="BO51" s="121" t="str">
        <f t="shared" si="28"/>
        <v/>
      </c>
      <c r="BP51" s="105" t="str">
        <f>IF(BP$13&gt;0,
(
(
IF('U1'!$A$4="1ª", 'U1'!AF37*'U1'!AF$4, 0)+
IF('U2'!$A$4="1ª", 'U2'!AF37*'U2'!AF$4, 0)+
IF('U3'!$A$4="1ª", 'U3'!AF37*'U3'!AF$4, 0)+
IF('U4'!$A$4="1ª", 'U4'!AF37*'U4'!AF$4, 0)+
IF('U5'!$A$4="1ª", 'U5'!AF37*'U5'!AF$4, 0)+
IF('U6'!$A$4="1ª", 'U6'!AF37*'U6'!AF$4, 0)+
IF('U7'!$A$4="1ª", 'U7'!AF37*'U7'!AF$4, 0)+
IF('U8'!$A$4="1ª", 'U8'!AF37*'U8'!AF$4, 0)+
IF('U9'!$A$4="1ª", 'U9'!AF37*'U9'!AF$4, 0)+
IF('U10'!$A$4="1ª", 'U10'!AF37*'U10'!AF$4, 0)+
IF('U11'!$A$4="1ª", 'U11'!AF37*'U11'!AF$4, 0)+
IF('U12'!$A$4="1ª", 'U12'!AF37*'U12'!AF$4, 0)+
IF('U13'!$A$4="1ª", 'U13'!AF37*'U13'!AF$4, 0)+
IF('U14'!$A$4="1ª", 'U14'!AF37*'U14'!AF$4, 0)+
IF('U15'!$A$4="1ª", 'U15'!AF37*'U15'!AF$4, 0)
)
      /$CB$12
   )
   /BP$13,
"")</f>
        <v/>
      </c>
      <c r="BQ51" s="122"/>
      <c r="BR51" s="105" t="str">
        <f>IF(BR$13&gt;0,
(
(
IF('U1'!$A$4="1ª", 'U1'!AG37*'U1'!AG$4, 0)+
IF('U2'!$A$4="1ª", 'U2'!AG37*'U2'!AG$4, 0)+
IF('U3'!$A$4="1ª", 'U3'!AG37*'U3'!AG$4, 0)+
IF('U4'!$A$4="1ª", 'U4'!AG37*'U4'!AG$4, 0)+
IF('U5'!$A$4="1ª", 'U5'!AG37*'U5'!AG$4, 0)+
IF('U6'!$A$4="1ª", 'U6'!AG37*'U6'!AG$4, 0)+
IF('U7'!$A$4="1ª", 'U7'!AG37*'U7'!AG$4, 0)+
IF('U8'!$A$4="1ª", 'U8'!AG37*'U8'!AG$4, 0)+
IF('U9'!$A$4="1ª", 'U9'!AG37*'U9'!AG$4, 0)+
IF('U10'!$A$4="1ª", 'U10'!AG37*'U10'!AG$4, 0)+
IF('U11'!$A$4="1ª", 'U11'!AG37*'U11'!AG$4, 0)+
IF('U12'!$A$4="1ª", 'U12'!AG37*'U12'!AG$4, 0)+
IF('U13'!$A$4="1ª", 'U13'!AG37*'U13'!AG$4, 0)+
IF('U14'!$A$4="1ª", 'U14'!AG37*'U14'!AG$4, 0)+
IF('U15'!$A$4="1ª", 'U15'!AG37*'U15'!AG$4, 0)
)
      /$CB$12
   )
   /BR$13,
"")</f>
        <v/>
      </c>
      <c r="BS51" s="122"/>
      <c r="BT51" s="105" t="str">
        <f>IF(BT$13&gt;0,
(
(
IF('U1'!$A$4="1ª", 'U1'!AH37*'U1'!AH$4, 0)+
IF('U2'!$A$4="1ª", 'U2'!AH37*'U2'!AH$4, 0)+
IF('U3'!$A$4="1ª", 'U3'!AH37*'U3'!AH$4, 0)+
IF('U4'!$A$4="1ª", 'U4'!AH37*'U4'!AH$4, 0)+
IF('U5'!$A$4="1ª", 'U5'!AH37*'U5'!AH$4, 0)+
IF('U6'!$A$4="1ª", 'U6'!AH37*'U6'!AH$4, 0)+
IF('U7'!$A$4="1ª", 'U7'!AH37*'U7'!AH$4, 0)+
IF('U8'!$A$4="1ª", 'U8'!AH37*'U8'!AH$4, 0)+
IF('U9'!$A$4="1ª", 'U9'!AH37*'U9'!AH$4, 0)+
IF('U10'!$A$4="1ª", 'U10'!AH37*'U10'!AH$4, 0)+
IF('U11'!$A$4="1ª", 'U11'!AH37*'U11'!AH$4, 0)+
IF('U12'!$A$4="1ª", 'U12'!AH37*'U12'!AH$4, 0)+
IF('U13'!$A$4="1ª", 'U13'!AH37*'U13'!AH$4, 0)+
IF('U14'!$A$4="1ª", 'U14'!AH37*'U14'!AH$4, 0)+
IF('U15'!$A$4="1ª", 'U15'!AH37*'U15'!AH$4, 0)
)
      /$CB$12
   )
   /BT$13,
"")</f>
        <v/>
      </c>
      <c r="BU51" s="122"/>
      <c r="BV51" s="105" t="str">
        <f>IF(BT$13&gt;0,
(
(
IF('U1'!$A$4="1ª", 'U1'!AH37*'U1'!AH$4, 0)+
IF('U2'!$A$4="1ª", 'U2'!AH37*'U2'!AH$4, 0)+
IF('U3'!$A$4="1ª", 'U3'!AH37*'U3'!AH$4, 0)+
IF('U4'!$A$4="1ª", 'U4'!AH37*'U4'!AH$4, 0)+
IF('U5'!$A$4="1ª", 'U5'!AH37*'U5'!AH$4, 0)+
IF('U6'!$A$4="1ª", 'U6'!AH37*'U6'!AH$4, 0)+
IF('U7'!$A$4="1ª", 'U7'!AH37*'U7'!AH$4, 0)+
IF('U8'!$A$4="1ª", 'U8'!AH37*'U8'!AH$4, 0)+
IF('U9'!$A$4="1ª", 'U9'!AH37*'U9'!AH$4, 0)+
IF('U10'!$A$4="1ª", 'U10'!AH37*'U10'!AH$4, 0)+
IF('U11'!$A$4="1ª", 'U11'!AH37*'U11'!AH$4, 0)+
IF('U12'!$A$4="1ª", 'U12'!AH37*'U12'!AH$4, 0)+
IF('U13'!$A$4="1ª", 'U13'!AH37*'U13'!AH$4, 0)+
IF('U14'!$A$4="1ª", 'U14'!AH37*'U14'!AH$4, 0)+
IF('U15'!$A$4="1ª", 'U15'!AH37*'U15'!AH$4, 0)
)
      /$CB$12
   )
   /BT$13,
"")</f>
        <v/>
      </c>
      <c r="BW51" s="122"/>
      <c r="BX51" s="105" t="str">
        <f>IF(BV$13&gt;0,
(
(
IF('U1'!$A$4="1ª", 'U1'!AI37*'U1'!AI$4, 0)+
IF('U2'!$A$4="1ª", 'U2'!AI37*'U2'!AI$4, 0)+
IF('U3'!$A$4="1ª", 'U3'!AI37*'U3'!AI$4, 0)+
IF('U4'!$A$4="1ª", 'U4'!AI37*'U4'!AI$4, 0)+
IF('U5'!$A$4="1ª", 'U5'!AI37*'U5'!AI$4, 0)+
IF('U6'!$A$4="1ª", 'U6'!AI37*'U6'!AI$4, 0)+
IF('U7'!$A$4="1ª", 'U7'!AI37*'U7'!AI$4, 0)+
IF('U8'!$A$4="1ª", 'U8'!AI37*'U8'!AI$4, 0)+
IF('U9'!$A$4="1ª", 'U9'!AI37*'U9'!AI$4, 0)+
IF('U10'!$A$4="1ª", 'U10'!AI37*'U10'!AI$4, 0)+
IF('U11'!$A$4="1ª", 'U11'!AI37*'U11'!AI$4, 0)+
IF('U12'!$A$4="1ª", 'U12'!AI37*'U12'!AI$4, 0)+
IF('U13'!$A$4="1ª", 'U13'!AI37*'U13'!AI$4, 0)+
IF('U14'!$A$4="1ª", 'U14'!AI37*'U14'!AI$4, 0)+
IF('U15'!$A$4="1ª", 'U15'!AI37*'U15'!AI$4, 0)
)
      /$CB$12
   )
   /BV$13,
"")</f>
        <v/>
      </c>
      <c r="BY51" s="122"/>
      <c r="BZ51" s="105" t="str">
        <f>IF(BZ$13&gt;0,
(
(
IF('U1'!$A$4="1ª", 'U1'!AK37*'U1'!AK$4, 0)+
IF('U2'!$A$4="1ª", 'U2'!AK37*'U2'!AK$4, 0)+
IF('U3'!$A$4="1ª", 'U3'!AK37*'U3'!AK$4, 0)+
IF('U4'!$A$4="1ª", 'U4'!AK37*'U4'!AK$4, 0)+
IF('U5'!$A$4="1ª", 'U5'!AK37*'U5'!AK$4, 0)+
IF('U6'!$A$4="1ª", 'U6'!AK37*'U6'!AK$4, 0)+
IF('U7'!$A$4="1ª", 'U7'!AK37*'U7'!AK$4, 0)+
IF('U8'!$A$4="1ª", 'U8'!AK37*'U8'!AK$4, 0)+
IF('U9'!$A$4="1ª", 'U9'!AK37*'U9'!AK$4, 0)+
IF('U10'!$A$4="1ª", 'U10'!AK37*'U10'!AK$4, 0)+
IF('U11'!$A$4="1ª", 'U11'!AK37*'U11'!AK$4, 0)+
IF('U12'!$A$4="1ª", 'U12'!AK37*'U12'!AK$4, 0)+
IF('U13'!$A$4="1ª", 'U13'!AK37*'U13'!AK$4, 0)+
IF('U14'!$A$4="1ª", 'U14'!AK37*'U14'!AK$4, 0)+
IF('U15'!$A$4="1ª", 'U15'!AK37*'U15'!AK$4, 0)
)
      /$CB$12
   )
   /BZ$13,
"")</f>
        <v/>
      </c>
      <c r="CA51" s="122"/>
      <c r="CB51" s="136">
        <f t="shared" ca="1" si="22"/>
        <v>0</v>
      </c>
      <c r="CC51">
        <f t="shared" ca="1" si="29"/>
        <v>0</v>
      </c>
    </row>
    <row r="52" spans="1:81" ht="18" x14ac:dyDescent="0.25">
      <c r="A52" s="65">
        <v>0</v>
      </c>
      <c r="B52" s="121">
        <f t="shared" ca="1" si="23"/>
        <v>0</v>
      </c>
      <c r="C52" s="105">
        <f ca="1">IF(C$13&gt;0,
   (
      (
         IF('U1'!$A$4="1ª", 'U1'!B38*'U1'!B$4, 0) +
         IF('U2'!$A$4="1ª", 'U2'!B38*'U2'!B$4, 0) +
         IF('U3'!$A$4="1ª", 'U3'!B38*'U3'!B$4, 0) +
         IF('U4'!$A$4="1ª", 'U4'!B38*'U4'!B$4, 0) +
         IF('U5'!$A$4="1ª", 'U5'!B38*'U5'!B$4, 0) +
         IF('U6'!$A$4="1ª", 'U6'!B38*'U6'!B$4, 0) +
         IF('U7'!$A$4="1ª", 'U7'!B38*'U7'!B$4, 0) +
         IF('U8'!$A$4="1ª", 'U8'!B38*'U8'!B$4, 0) +
         IF('U9'!$A$4="1ª", 'U9'!B38*'U9'!B$4, 0) +
         IF('U10'!$A$4="1ª", 'U10'!B38*'U10'!B$4, 0) +
         IF('U11'!$A$4="1ª", 'U11'!B38*'U11'!B$4, 0) +
         IF('U12'!$A$4="1ª", 'U12'!B38*'U12'!B$4, 0) +
         IF('U13'!$A$4="1ª", 'U13'!B38*'U13'!B$4, 0) +
         IF('U14'!$A$4="1ª", 'U14'!B38*'U14'!B$4, 0) +
         IF('U15'!$A$4="1ª", 'U15'!B38*'U15'!B$4, 0)
      )
      /$CB$12
   )
   /C$13,
"")</f>
        <v>0</v>
      </c>
      <c r="D52" s="122"/>
      <c r="E52" s="105">
        <f ca="1">IF(E$13&gt;0,
   (
      (
         IF('U1'!$A$4="1ª", 'U1'!C38*'U1'!C$4, 0) +
         IF('U2'!$A$4="1ª", 'U2'!C38*'U2'!C$4, 0) +
         IF('U3'!$A$4="1ª", 'U3'!C38*'U3'!C$4, 0) +
         IF('U4'!$A$4="1ª", 'U4'!C38*'U4'!C$4, 0) +
         IF('U5'!$A$4="1ª", 'U5'!C38*'U5'!C$4, 0) +
         IF('U6'!$A$4="1ª", 'U6'!C38*'U6'!C$4, 0) +
         IF('U7'!$A$4="1ª", 'U7'!C38*'U7'!C$4, 0) +
         IF('U8'!$A$4="1ª", 'U8'!C38*'U8'!C$4, 0) +
         IF('U9'!$A$4="1ª", 'U9'!C38*'U9'!C$4, 0) +
         IF('U10'!$A$4="1ª", 'U10'!C38*'U10'!C$4, 0) +
         IF('U11'!$A$4="1ª", 'U11'!C38*'U11'!C$4, 0) +
         IF('U12'!$A$4="1ª", 'U12'!C38*'U12'!C$4, 0) +
         IF('U13'!$A$4="1ª", 'U13'!C38*'U13'!C$4, 0) +
         IF('U14'!$A$4="1ª", 'U14'!C38*'U14'!C$4, 0) +
         IF('U15'!$A$4="1ª", 'U15'!C38*'U15'!C$4, 0)
      )
      /$CB$12
   )
   /E$13,
"")</f>
        <v>0</v>
      </c>
      <c r="F52" s="122"/>
      <c r="G52" s="105">
        <f ca="1">IF(G$13&gt;0,
   (
      (
         IF('U1'!$A$4="1ª", 'U1'!D38*'U1'!D$4, 0) +
         IF('U2'!$A$4="1ª", 'U2'!D38*'U2'!D$4, 0) +
         IF('U3'!$A$4="1ª", 'U3'!D38*'U3'!D$4, 0) +
         IF('U4'!$A$4="1ª", 'U4'!D38*'U4'!D$4, 0) +
         IF('U5'!$A$4="1ª", 'U5'!D38*'U5'!D$4, 0) +
         IF('U6'!$A$4="1ª", 'U6'!D38*'U6'!D$4, 0) +
         IF('U7'!$A$4="1ª", 'U7'!D38*'U7'!D$4, 0) +
         IF('U8'!$A$4="1ª", 'U8'!D38*'U8'!D$4, 0) +
         IF('U9'!$A$4="1ª", 'U9'!D38*'U9'!D$4, 0) +
         IF('U10'!$A$4="1ª", 'U10'!D38*'U10'!D$4, 0) +
         IF('U11'!$A$4="1ª", 'U11'!D38*'U11'!D$4, 0) +
         IF('U12'!$A$4="1ª", 'U12'!D38*'U12'!D$4, 0) +
         IF('U13'!$A$4="1ª", 'U13'!D38*'U13'!D$4, 0) +
         IF('U14'!$A$4="1ª", 'U14'!D38*'U14'!D$4, 0) +
         IF('U15'!$A$4="1ª", 'U15'!D38*'U15'!D$4, 0)
      )
      /$CB$12
   )
   /G$13,
"")</f>
        <v>0</v>
      </c>
      <c r="H52" s="122"/>
      <c r="I52" s="105">
        <f ca="1">IF(I$13&gt;0,
   (
      (
         IF('U1'!$A$4="1ª", 'U1'!E38*'U1'!E$4, 0) +
         IF('U2'!$A$4="1ª", 'U2'!E38*'U2'!E$4, 0) +
         IF('U3'!$A$4="1ª", 'U3'!E38*'U3'!E$4, 0) +
         IF('U4'!$A$4="1ª", 'U4'!E38*'U4'!E$4, 0) +
         IF('U5'!$A$4="1ª", 'U5'!E38*'U5'!E$4, 0) +
         IF('U6'!$A$4="1ª", 'U6'!E38*'U6'!E$4, 0) +
         IF('U7'!$A$4="1ª", 'U7'!E38*'U7'!E$4, 0) +
         IF('U8'!$A$4="1ª", 'U8'!E38*'U8'!E$4, 0) +
         IF('U9'!$A$4="1ª", 'U9'!E38*'U9'!E$4, 0) +
         IF('U10'!$A$4="1ª", 'U10'!E38*'U10'!E$4, 0) +
         IF('U11'!$A$4="1ª", 'U11'!E38*'U11'!E$4, 0) +
         IF('U12'!$A$4="1ª", 'U12'!E38*'U12'!E$4, 0) +
         IF('U13'!$A$4="1ª", 'U13'!E38*'U13'!E$4, 0) +
         IF('U14'!$A$4="1ª", 'U14'!E38*'U14'!E$4, 0) +
         IF('U15'!$A$4="1ª", 'U15'!E38*'U15'!E$4, 0)
      )
      /$CB$12
   )
   /I$13,
"")</f>
        <v>0</v>
      </c>
      <c r="J52" s="122"/>
      <c r="K52" s="105">
        <f ca="1">IF(K$13&gt;0,
   (
      (
         IF('U1'!$A$4="1ª", 'U1'!F38*'U1'!F$4, 0) +
         IF('U2'!$A$4="1ª", 'U2'!F38*'U2'!F$4, 0) +
         IF('U3'!$A$4="1ª", 'U3'!F38*'U3'!F$4, 0) +
         IF('U4'!$A$4="1ª", 'U4'!F38*'U4'!F$4, 0) +
         IF('U5'!$A$4="1ª", 'U5'!F38*'U5'!F$4, 0) +
         IF('U6'!$A$4="1ª", 'U6'!F38*'U6'!F$4, 0) +
         IF('U7'!$A$4="1ª", 'U7'!F38*'U7'!F$4, 0) +
         IF('U8'!$A$4="1ª", 'U8'!F38*'U8'!F$4, 0) +
         IF('U9'!$A$4="1ª", 'U9'!F38*'U9'!F$4, 0) +
         IF('U10'!$A$4="1ª", 'U10'!F38*'U10'!F$4, 0) +
         IF('U11'!$A$4="1ª", 'U11'!F38*'U11'!F$4, 0) +
         IF('U12'!$A$4="1ª", 'U12'!F38*'U12'!F$4, 0) +
         IF('U13'!$A$4="1ª", 'U13'!F38*'U13'!F$4, 0) +
         IF('U14'!$A$4="1ª", 'U14'!F38*'U14'!F$4, 0) +
         IF('U15'!$A$4="1ª", 'U15'!F38*'U15'!F$4, 0)
      )
      /$CB$12
   )
   /K$13,
"")</f>
        <v>0</v>
      </c>
      <c r="L52" s="122"/>
      <c r="M52" s="105" t="str">
        <f>IF(M$13&gt;0,
   (
      (
         IF('U1'!$A$4="1ª", 'U1'!G38*'U1'!G$4, 0) +
         IF('U2'!$A$4="1ª", 'U2'!G38*'U2'!G$4, 0) +
         IF('U3'!$A$4="1ª", 'U3'!G38*'U3'!G$4, 0) +
         IF('U4'!$A$4="1ª", 'U4'!G38*'U4'!G$4, 0) +
         IF('U5'!$A$4="1ª", 'U5'!G38*'U5'!G$4, 0) +
         IF('U6'!$A$4="1ª", 'U6'!G38*'U6'!G$4, 0) +
         IF('U7'!$A$4="1ª", 'U7'!G38*'U7'!G$4, 0) +
         IF('U8'!$A$4="1ª", 'U8'!G38*'U8'!G$4, 0) +
         IF('U9'!$A$4="1ª", 'U9'!G38*'U9'!G$4, 0) +
         IF('U10'!$A$4="1ª", 'U10'!G38*'U10'!G$4, 0) +
         IF('U11'!$A$4="1ª", 'U11'!G38*'U11'!G$4, 0) +
         IF('U12'!$A$4="1ª", 'U12'!G38*'U12'!G$4, 0) +
         IF('U13'!$A$4="1ª", 'U13'!G38*'U13'!G$4, 0) +
         IF('U14'!$A$4="1ª", 'U14'!G38*'U14'!G$4, 0) +
         IF('U15'!$A$4="1ª", 'U15'!G38*'U15'!G$4, 0)
      )
      /$CB$12
   )
   /M$13,
"")</f>
        <v/>
      </c>
      <c r="N52" s="122"/>
      <c r="O52" s="121">
        <f t="shared" ca="1" si="24"/>
        <v>0</v>
      </c>
      <c r="P52" s="105">
        <f ca="1">IF(P$13&gt;0,
   (
      (
         IF('U1'!$A$4="1ª", 'U1'!H38*'U1'!H$4, 0) +
         IF('U2'!$A$4="1ª", 'U2'!H38*'U2'!H$4, 0) +
         IF('U3'!$A$4="1ª", 'U3'!H38*'U3'!H$4, 0) +
         IF('U4'!$A$4="1ª", 'U4'!H38*'U4'!H$4, 0) +
         IF('U5'!$A$4="1ª", 'U5'!H38*'U5'!H$4, 0) +
         IF('U6'!$A$4="1ª", 'U6'!H38*'U6'!H$4, 0) +
         IF('U7'!$A$4="1ª", 'U7'!H38*'U7'!H$4, 0) +
         IF('U8'!$A$4="1ª", 'U8'!H38*'U8'!H$4, 0) +
         IF('U9'!$A$4="1ª", 'U9'!H38*'U9'!H$4, 0) +
         IF('U10'!$A$4="1ª", 'U10'!H38*'U10'!H$4, 0) +
         IF('U11'!$A$4="1ª", 'U11'!H38*'U11'!H$4, 0) +
         IF('U12'!$A$4="1ª", 'U12'!H38*'U12'!H$4, 0) +
         IF('U13'!$A$4="1ª", 'U13'!H38*'U13'!H$4, 0) +
         IF('U14'!$A$4="1ª", 'U14'!H38*'U14'!H$4, 0) +
         IF('U15'!$A$4="1ª", 'U15'!H38*'U15'!H$4, 0)
      )
      /$CB$12
   )
   /P$13,
"")</f>
        <v>0</v>
      </c>
      <c r="Q52" s="122"/>
      <c r="R52" s="105">
        <f ca="1">IF(R$13&gt;0,
   (
      (
         IF('U1'!$A$4="1ª", 'U1'!I38*'U1'!I$4, 0) +
         IF('U2'!$A$4="1ª", 'U2'!I38*'U2'!I$4, 0) +
         IF('U3'!$A$4="1ª", 'U3'!I38*'U3'!I$4, 0) +
         IF('U4'!$A$4="1ª", 'U4'!I38*'U4'!I$4, 0) +
         IF('U5'!$A$4="1ª", 'U5'!I38*'U5'!I$4, 0) +
         IF('U6'!$A$4="1ª", 'U6'!I38*'U6'!I$4, 0) +
         IF('U7'!$A$4="1ª", 'U7'!I38*'U7'!I$4, 0) +
         IF('U8'!$A$4="1ª", 'U8'!I38*'U8'!I$4, 0) +
         IF('U9'!$A$4="1ª", 'U9'!I38*'U9'!I$4, 0) +
         IF('U10'!$A$4="1ª", 'U10'!I38*'U10'!I$4, 0) +
         IF('U11'!$A$4="1ª", 'U11'!I38*'U11'!I$4, 0) +
         IF('U12'!$A$4="1ª", 'U12'!I38*'U12'!I$4, 0) +
         IF('U13'!$A$4="1ª", 'U13'!I38*'U13'!I$4, 0) +
         IF('U14'!$A$4="1ª", 'U14'!I38*'U14'!I$4, 0) +
         IF('U15'!$A$4="1ª", 'U15'!I38*'U15'!I$4, 0)
      )
      /$CB$12
   )
   /R$13,
"")</f>
        <v>0</v>
      </c>
      <c r="S52" s="122"/>
      <c r="T52" s="105">
        <f ca="1">IF(T$13&gt;0,
(
(
IF('U1'!$A$4="1ª", 'U1'!J38*'U1'!J$4, 0) +
IF('U2'!$A$4="1ª", 'U2'!J38*'U2'!J$4, 0) +
IF('U3'!$A$4="1ª", 'U3'!J38*'U3'!J$4, 0) +
IF('U4'!$A$4="1ª", 'U4'!J38*'U4'!J$4, 0) +
IF('U5'!$A$4="1ª", 'U5'!J38*'U5'!J$4, 0) +
IF('U6'!$A$4="1ª", 'U6'!J38*'U6'!J$4, 0) +
IF('U7'!$A$4="1ª", 'U7'!J38*'U7'!J$4, 0) +
IF('U8'!$A$4="1ª", 'U8'!J38*'U8'!J$4, 0) +
IF('U9'!$A$4="1ª", 'U9'!J38*'U9'!J$4, 0) +
IF('U10'!$A$4="1ª", 'U10'!J38*'U10'!J$4, 0) +
IF('U11'!$A$4="1ª", 'U11'!J38*'U11'!J$4, 0) +
IF('U12'!$A$4="1ª", 'U12'!J38*'U12'!J$4, 0) +
IF('U13'!$A$4="1ª", 'U13'!J38*'U13'!J$4, 0) +
IF('U14'!$A$4="1ª", 'U14'!J38*'U14'!J$4, 0) +
IF('U15'!$A$4="1ª", 'U15'!J38*'U15'!J$4, 0)
)
      /$CB$12
   )
   /T$13,
"")</f>
        <v>0</v>
      </c>
      <c r="U52" s="122"/>
      <c r="V52" s="105">
        <f ca="1">IF(V$13&gt;0,
(
(
IF('U1'!$A$4="1ª", 'U1'!K38*'U1'!K$4, 0) +
IF('U2'!$A$4="1ª", 'U2'!K38*'U2'!K$4, 0) +
IF('U3'!$A$4="1ª", 'U3'!K38*'U3'!K$4, 0) +
IF('U4'!$A$4="1ª", 'U4'!K38*'U4'!K$4, 0) +
IF('U5'!$A$4="1ª", 'U5'!K38*'U5'!K$4, 0) +
IF('U6'!$A$4="1ª", 'U6'!K38*'U6'!K$4, 0) +
IF('U7'!$A$4="1ª", 'U7'!K38*'U7'!K$4, 0) +
IF('U8'!$A$4="1ª", 'U8'!K38*'U8'!K$4, 0) +
IF('U9'!$A$4="1ª", 'U9'!K38*'U9'!K$4, 0) +
IF('U10'!$A$4="1ª", 'U10'!K38*'U10'!K$4, 0) +
IF('U11'!$A$4="1ª", 'U11'!K38*'U11'!K$4, 0) +
IF('U12'!$A$4="1ª", 'U12'!K38*'U12'!K$4, 0) +
IF('U13'!$A$4="1ª", 'U13'!K38*'U13'!K$4, 0) +
IF('U14'!$A$4="1ª", 'U14'!K38*'U14'!K$4, 0) +
IF('U15'!$A$4="1ª", 'U15'!K38*'U15'!K$4, 0)
)
      /$CB$12
   )
   /V$13,
"")</f>
        <v>0</v>
      </c>
      <c r="W52" s="122"/>
      <c r="X52" s="105" t="str">
        <f>IF(X$13&gt;0,
(
(
IF('U1'!$A$4="1ª", 'U1'!L38*'U1'!L$4, 0) +
IF('U2'!$A$4="1ª", 'U2'!L38*'U2'!L$4, 0) +
IF('U3'!$A$4="1ª", 'U3'!L38*'U3'!L$4, 0) +
IF('U4'!$A$4="1ª", 'U4'!L38*'U4'!L$4, 0) +
IF('U5'!$A$4="1ª", 'U5'!L38*'U5'!L$4, 0) +
IF('U6'!$A$4="1ª", 'U6'!L38*'U6'!L$4, 0) +
IF('U7'!$A$4="1ª", 'U7'!L38*'U7'!L$4, 0) +
IF('U8'!$A$4="1ª", 'U8'!L38*'U8'!L$4, 0) +
IF('U9'!$A$4="1ª", 'U9'!L38*'U9'!L$4, 0) +
IF('U10'!$A$4="1ª", 'U10'!L38*'U10'!L$4, 0) +
IF('U11'!$A$4="1ª", 'U11'!L38*'U11'!L$4, 0) +
IF('U12'!$A$4="1ª", 'U12'!L38*'U12'!L$4, 0) +
IF('U13'!$A$4="1ª", 'U13'!L38*'U13'!L$4, 0) +
IF('U14'!$A$4="1ª", 'U14'!L38*'U14'!L$4, 0) +
IF('U15'!$A$4="1ª", 'U15'!L38*'U15'!L$4, 0)
)
      /$CB$12
   )
   /X$13,
"")</f>
        <v/>
      </c>
      <c r="Y52" s="122"/>
      <c r="Z52" s="105" t="str">
        <f>IF(Z$13&gt;0,
(
(
IF('U1'!$A$4="1ª", 'U1'!M38*'U1'!M$4, 0) +
IF('U2'!$A$4="1ª", 'U2'!M38*'U2'!M$4, 0) +
IF('U3'!$A$4="1ª", 'U3'!M38*'U3'!M$4, 0) +
IF('U4'!$A$4="1ª", 'U4'!M38*'U4'!M$4, 0) +
IF('U5'!$A$4="1ª", 'U5'!M38*'U5'!M$4, 0) +
IF('U6'!$A$4="1ª", 'U6'!M38*'U6'!M$4, 0) +
IF('U7'!$A$4="1ª", 'U7'!M38*'U7'!M$4, 0) +
IF('U8'!$A$4="1ª", 'U8'!M38*'U8'!M$4, 0) +
IF('U9'!$A$4="1ª", 'U9'!M38*'U9'!M$4, 0) +
IF('U10'!$A$4="1ª", 'U10'!M38*'U10'!M$4, 0) +
IF('U11'!$A$4="1ª", 'U11'!M38*'U11'!M$4, 0) +
IF('U12'!$A$4="1ª", 'U12'!M38*'U12'!M$4, 0) +
IF('U13'!$A$4="1ª", 'U13'!M38*'U13'!M$4, 0) +
IF('U14'!$A$4="1ª", 'U14'!M38*'U14'!M$4, 0) +
IF('U15'!$A$4="1ª", 'U15'!M38*'U15'!M$4, 0)
)
      /$CB$12
   )
   /Z$13,
"")</f>
        <v/>
      </c>
      <c r="AA52" s="122"/>
      <c r="AB52" s="121">
        <f t="shared" ca="1" si="25"/>
        <v>0</v>
      </c>
      <c r="AC52" s="105" t="str">
        <f>IF(AC$13&gt;0,
(
(
IF('U1'!$A$4="1ª", 'U1'!N38*'U1'!N$4, 0) +
IF('U2'!$A$4="1ª", 'U2'!N38*'U2'!N$4, 0) +
IF('U3'!$A$4="1ª", 'U3'!N38*'U3'!N$4, 0) +
IF('U4'!$A$4="1ª", 'U4'!N38*'U4'!N$4, 0) +
IF('U5'!$A$4="1ª", 'U5'!N38*'U5'!N$4, 0) +
IF('U6'!$A$4="1ª", 'U6'!N38*'U6'!N$4, 0) +
IF('U7'!$A$4="1ª", 'U7'!N38*'U7'!N$4, 0) +
IF('U8'!$A$4="1ª", 'U8'!N38*'U8'!N$4, 0) +
IF('U9'!$A$4="1ª", 'U9'!N38*'U9'!N$4, 0) +
IF('U10'!$A$4="1ª", 'U10'!N38*'U10'!N$4, 0) +
IF('U11'!$A$4="1ª", 'U11'!N38*'U11'!N$4, 0) +
IF('U12'!$A$4="1ª", 'U12'!N38*'U12'!N$4, 0) +
IF('U13'!$A$4="1ª", 'U13'!N38*'U13'!N$4, 0) +
IF('U14'!$A$4="1ª", 'U14'!N38*'U14'!N$4, 0) +
IF('U15'!$A$4="1ª", 'U15'!N38*'U15'!N$4, 0)
)
      /$CB$12
   )
   /AC$13,
"")</f>
        <v/>
      </c>
      <c r="AD52" s="122"/>
      <c r="AE52" s="105" t="str">
        <f>IF(AE$13&gt;0,
(
(
IF('U1'!$A$4="1ª", 'U1'!O38*'U1'!O$4, 0)+
IF('U2'!$A$4="1ª", 'U2'!O38*'U2'!O$4, 0)+
IF('U3'!$A$4="1ª", 'U3'!O38*'U3'!O$4, 0)+
IF('U4'!$A$4="1ª", 'U4'!O38*'U4'!O$4, 0)+
IF('U5'!$A$4="1ª", 'U5'!O38*'U5'!O$4, 0)+
IF('U6'!$A$4="1ª", 'U6'!O38*'U6'!O$4, 0)+
IF('U7'!$A$4="1ª", 'U7'!O38*'U7'!O$4, 0)+
IF('U8'!$A$4="1ª", 'U8'!O38*'U8'!O$4, 0)+
IF('U9'!$A$4="1ª", 'U9'!O38*'U9'!O$4, 0)+
IF('U10'!$A$4="1ª", 'U10'!O38*'U10'!O$4, 0)+
IF('U11'!$A$4="1ª", 'U11'!O38*'U11'!O$4, 0)+
IF('U12'!$A$4="1ª", 'U12'!O38*'U12'!O$4, 0)+
IF('U13'!$A$4="1ª", 'U13'!O38*'U13'!O$4, 0)+
IF('U14'!$A$4="1ª", 'U14'!O38*'U14'!O$4, 0)+
IF('U15'!$A$4="1ª", 'U15'!O38*'U15'!O$4, 0)
)
      /$CB$12
   )
   /AE$13,
"")</f>
        <v/>
      </c>
      <c r="AF52" s="122"/>
      <c r="AG52" s="105" t="str">
        <f>IF(AG$13&gt;0,
(
(
IF('U1'!$A$4="1ª", 'U1'!P38*'U1'!P$4, 0)+
IF('U2'!$A$4="1ª", 'U2'!P38*'U2'!P$4, 0)+
IF('U3'!$A$4="1ª", 'U3'!P38*'U3'!P$4, 0)+
IF('U4'!$A$4="1ª", 'U4'!P38*'U4'!P$4, 0)+
IF('U5'!$A$4="1ª", 'U5'!P38*'U5'!P$4, 0)+
IF('U6'!$A$4="1ª", 'U6'!P38*'U6'!P$4, 0)+
IF('U7'!$A$4="1ª", 'U7'!P38*'U7'!P$4, 0)+
IF('U8'!$A$4="1ª", 'U8'!P38*'U8'!P$4, 0)+
IF('U9'!$A$4="1ª", 'U9'!P38*'U9'!P$4, 0)+
IF('U10'!$A$4="1ª", 'U10'!P38*'U10'!P$4, 0)+
IF('U11'!$A$4="1ª", 'U11'!P38*'U11'!P$4, 0)+
IF('U12'!$A$4="1ª", 'U12'!P38*'U12'!P$4, 0)+
IF('U13'!$A$4="1ª", 'U13'!P38*'U13'!P$4, 0)+
IF('U14'!$A$4="1ª", 'U14'!P38*'U14'!P$4, 0)+
IF('U15'!$A$4="1ª", 'U15'!P38*'U15'!P$4, 0)
)
      /$CB$12
   )
   /AG$13,
"")</f>
        <v/>
      </c>
      <c r="AH52" s="122"/>
      <c r="AI52" s="105">
        <f ca="1">IF(AI$13&gt;0,
(
(
IF('U1'!$A$4="1ª", 'U1'!Q38*'U1'!Q$4, 0)+
IF('U2'!$A$4="1ª", 'U2'!Q38*'U2'!Q$4, 0)+
IF('U3'!$A$4="1ª", 'U3'!Q38*'U3'!Q$4, 0)+
IF('U4'!$A$4="1ª", 'U4'!Q38*'U4'!Q$4, 0)+
IF('U5'!$A$4="1ª", 'U5'!Q38*'U5'!Q$4, 0)+
IF('U6'!$A$4="1ª", 'U6'!Q38*'U6'!Q$4, 0)+
IF('U7'!$A$4="1ª", 'U7'!Q38*'U7'!Q$4, 0)+
IF('U8'!$A$4="1ª", 'U8'!Q38*'U8'!Q$4, 0)+
IF('U9'!$A$4="1ª", 'U9'!Q38*'U9'!Q$4, 0)+
IF('U10'!$A$4="1ª", 'U10'!Q38*'U10'!Q$4, 0)+
IF('U11'!$A$4="1ª", 'U11'!Q38*'U11'!Q$4, 0)+
IF('U12'!$A$4="1ª", 'U12'!Q38*'U12'!Q$4, 0)+
IF('U13'!$A$4="1ª", 'U13'!Q38*'U13'!Q$4, 0)+
IF('U14'!$A$4="1ª", 'U14'!Q38*'U14'!Q$4, 0)+
IF('U15'!$A$4="1ª", 'U15'!Q38*'U15'!Q$4, 0)
)
      /$CB$12
   )
   /AI$13,
"")</f>
        <v>0</v>
      </c>
      <c r="AJ52" s="122"/>
      <c r="AK52" s="105">
        <f ca="1">IF(AK$13&gt;0,
(
(
IF('U1'!$A$4="1ª", 'U1'!R38*'U1'!R$4, 0)+
IF('U2'!$A$4="1ª", 'U2'!R38*'U2'!R$4, 0)+
IF('U3'!$A$4="1ª", 'U3'!R38*'U3'!R$4, 0)+
IF('U4'!$A$4="1ª", 'U4'!R38*'U4'!R$4, 0)+
IF('U5'!$A$4="1ª", 'U5'!R38*'U5'!R$4, 0)+
IF('U6'!$A$4="1ª", 'U6'!R38*'U6'!R$4, 0)+
IF('U7'!$A$4="1ª", 'U7'!R38*'U7'!R$4, 0)+
IF('U8'!$A$4="1ª", 'U8'!R38*'U8'!R$4, 0)+
IF('U9'!$A$4="1ª", 'U9'!R38*'U9'!R$4, 0)+
IF('U10'!$A$4="1ª", 'U10'!R38*'U10'!R$4, 0)+
IF('U11'!$A$4="1ª", 'U11'!R38*'U11'!R$4, 0)+
IF('U12'!$A$4="1ª", 'U12'!R38*'U12'!R$4, 0)+
IF('U13'!$A$4="1ª", 'U13'!R38*'U13'!R$4, 0)+
IF('U14'!$A$4="1ª", 'U14'!R38*'U14'!R$4, 0)+
IF('U15'!$A$4="1ª", 'U15'!R38*'U15'!R$4, 0)
)
      /$CB$12
   )
   /AK$13,
"")</f>
        <v>0</v>
      </c>
      <c r="AL52" s="122"/>
      <c r="AM52" s="105" t="str">
        <f>IF(AM$13&gt;0,
(
(
IF('U1'!$A$4="1ª", 'U1'!S38*'U1'!S$4, 0)+
IF('U2'!$A$4="1ª", 'U2'!S38*'U2'!S$4, 0)+
IF('U3'!$A$4="1ª", 'U3'!S38*'U3'!S$4, 0)+
IF('U4'!$A$4="1ª", 'U4'!S38*'U4'!S$4, 0)+
IF('U5'!$A$4="1ª", 'U5'!S38*'U5'!S$4, 0)+
IF('U6'!$A$4="1ª", 'U6'!S38*'U6'!S$4, 0)+
IF('U7'!$A$4="1ª", 'U7'!S38*'U7'!S$4, 0)+
IF('U8'!$A$4="1ª", 'U8'!S38*'U8'!S$4, 0)+
IF('U9'!$A$4="1ª", 'U9'!S38*'U9'!S$4, 0)+
IF('U10'!$A$4="1ª", 'U10'!S38*'U10'!S$4, 0)+
IF('U11'!$A$4="1ª", 'U11'!S38*'U11'!S$4, 0)+
IF('U12'!$A$4="1ª", 'U12'!S38*'U12'!S$4, 0)+
IF('U13'!$A$4="1ª", 'U13'!S38*'U13'!S$4, 0)+
IF('U14'!$A$4="1ª", 'U14'!S38*'U14'!S$4, 0)+
IF('U15'!$A$4="1ª", 'U15'!S38*'U15'!S$4, 0)
)
      /$CB$12
   )
   /AM$13,
"")</f>
        <v/>
      </c>
      <c r="AN52" s="122"/>
      <c r="AO52" s="121">
        <f t="shared" ca="1" si="26"/>
        <v>0</v>
      </c>
      <c r="AP52" s="105">
        <f ca="1">IF(AP$13&gt;0,
   (
      (
         IF('U1'!$A$4="1ª", 'U1'!T38*'U1'!T$4, 0) +
         IF('U2'!$A$4="1ª", 'U2'!T38*'U2'!T$4, 0) +
         IF('U3'!$A$4="1ª", 'U3'!T38*'U3'!T$4, 0) +
         IF('U4'!$A$4="1ª", 'U4'!T38*'U4'!T$4, 0) +
         IF('U5'!$A$4="1ª", 'U5'!T38*'U5'!T$4, 0) +
         IF('U6'!$A$4="1ª", 'U6'!T38*'U6'!T$4, 0) +
         IF('U7'!$A$4="1ª", 'U7'!T38*'U7'!T$4, 0) +
         IF('U8'!$A$4="1ª", 'U8'!T38*'U8'!T$4, 0) +
         IF('U9'!$A$4="1ª", 'U9'!T38*'U9'!T$4, 0) +
         IF('U10'!$A$4="1ª", 'U10'!T38*'U10'!T$4, 0) +
         IF('U11'!$A$4="1ª", 'U11'!T38*'U11'!T$4, 0) +
         IF('U12'!$A$4="1ª", 'U12'!T38*'U12'!T$4, 0) +
         IF('U13'!$A$4="1ª", 'U13'!T38*'U13'!T$4, 0) +
         IF('U14'!$A$4="1ª", 'U14'!T38*'U14'!T$4, 0) +
         IF('U15'!$A$4="1ª", 'U15'!T38*'U15'!T$4, 0)
      )
      /$CB$12
   ) / AP$13,
"")</f>
        <v>0</v>
      </c>
      <c r="AQ52" s="122"/>
      <c r="AR52" s="105">
        <f ca="1">IF(AR$13&gt;0,
(
(
IF('U1'!$A$4="1ª", 'U1'!U38*'U1'!U$4, 0)+
IF('U2'!$A$4="1ª", 'U2'!U38*'U2'!U$4, 0)+
IF('U3'!$A$4="1ª", 'U3'!U38*'U3'!U$4, 0)+
IF('U4'!$A$4="1ª", 'U4'!U38*'U4'!U$4, 0)+
IF('U5'!$A$4="1ª", 'U5'!U38*'U5'!U$4, 0)+
IF('U6'!$A$4="1ª", 'U6'!U38*'U6'!U$4, 0)+
IF('U7'!$A$4="1ª", 'U7'!U38*'U7'!U$4, 0)+
IF('U8'!$A$4="1ª", 'U8'!U38*'U8'!U$4, 0)+
IF('U9'!$A$4="1ª", 'U9'!U38*'U9'!U$4, 0)+
IF('U10'!$A$4="1ª", 'U10'!U38*'U10'!U$4, 0)+
IF('U11'!$A$4="1ª", 'U11'!U38*'U11'!U$4, 0)+
IF('U12'!$A$4="1ª", 'U12'!U38*'U12'!U$4, 0)+
IF('U13'!$A$4="1ª", 'U13'!U38*'U13'!U$4, 0)+
IF('U14'!$A$4="1ª", 'U14'!U38*'U14'!U$4, 0)+
IF('U15'!$A$4="1ª", 'U15'!U38*'U15'!U$4, 0)
)
      /$CB$12
   )
   /AR$13,
"")</f>
        <v>0</v>
      </c>
      <c r="AS52" s="122"/>
      <c r="AT52" s="105" t="str">
        <f>IF(AT$13&gt;0,
(
(
IF('U1'!$A$4="1ª", 'U1'!V38*'U1'!V$4, 0)+
IF('U2'!$A$4="1ª", 'U2'!V38*'U2'!V$4, 0)+
IF('U3'!$A$4="1ª", 'U3'!V38*'U3'!V$4, 0)+
IF('U4'!$A$4="1ª", 'U4'!V38*'U4'!V$4, 0)+
IF('U5'!$A$4="1ª", 'U5'!V38*'U5'!V$4, 0)+
IF('U6'!$A$4="1ª", 'U6'!V38*'U6'!V$4, 0)+
IF('U7'!$A$4="1ª", 'U7'!V38*'U7'!V$4, 0)+
IF('U8'!$A$4="1ª", 'U8'!V38*'U8'!V$4, 0)+
IF('U9'!$A$4="1ª", 'U9'!V38*'U9'!V$4, 0)+
IF('U10'!$A$4="1ª", 'U10'!V38*'U10'!V$4, 0)+
IF('U11'!$A$4="1ª", 'U11'!V38*'U11'!V$4, 0)+
IF('U12'!$A$4="1ª", 'U12'!V38*'U12'!V$4, 0)+
IF('U13'!$A$4="1ª", 'U13'!V38*'U13'!V$4, 0)+
IF('U14'!$A$4="1ª", 'U14'!V38*'U14'!V$4, 0)+
IF('U15'!$A$4="1ª", 'U15'!V38*'U15'!V$4, 0)
)
      /$CB$12
   )
   /AT$13,
"")</f>
        <v/>
      </c>
      <c r="AU52" s="122"/>
      <c r="AV52" s="105">
        <f ca="1">IF(AV$13&gt;0,
(
(
IF('U1'!$A$4="1ª", 'U1'!W38*'U1'!W$4, 0)+
IF('U2'!$A$4="1ª", 'U2'!W38*'U2'!W$4, 0)+
IF('U3'!$A$4="1ª", 'U3'!W38*'U3'!W$4, 0)+
IF('U4'!$A$4="1ª", 'U4'!W38*'U4'!W$4, 0)+
IF('U5'!$A$4="1ª", 'U5'!W38*'U5'!W$4, 0)+
IF('U6'!$A$4="1ª", 'U6'!W38*'U6'!W$4, 0)+
IF('U7'!$A$4="1ª", 'U7'!W38*'U7'!W$4, 0)+
IF('U8'!$A$4="1ª", 'U8'!W38*'U8'!W$4, 0)+
IF('U9'!$A$4="1ª", 'U9'!W38*'U9'!W$4, 0)+
IF('U10'!$A$4="1ª", 'U10'!W38*'U10'!W$4, 0)+
IF('U11'!$A$4="1ª", 'U11'!W38*'U11'!W$4, 0)+
IF('U12'!$A$4="1ª", 'U12'!W38*'U12'!W$4, 0)+
IF('U13'!$A$4="1ª", 'U13'!W38*'U13'!W$4, 0)+
IF('U14'!$A$4="1ª", 'U14'!W38*'U14'!W$4, 0)+
IF('U15'!$A$4="1ª", 'U15'!W38*'U15'!W$4, 0)
)
      /$CB$12
   )
   /AV$13,
"")</f>
        <v>0</v>
      </c>
      <c r="AW52" s="122"/>
      <c r="AX52" s="105" t="str">
        <f>IF(AX$13&gt;0,
(
(
IF('U1'!$A$4="1ª", 'U1'!X38*'U1'!X$4, 0)+
IF('U2'!$A$4="1ª", 'U2'!X38*'U2'!X$4, 0)+
IF('U3'!$A$4="1ª", 'U3'!X38*'U3'!X$4, 0)+
IF('U4'!$A$4="1ª", 'U4'!X38*'U4'!X$4, 0)+
IF('U5'!$A$4="1ª", 'U5'!X38*'U5'!X$4, 0)+
IF('U6'!$A$4="1ª", 'U6'!X38*'U6'!X$4, 0)+
IF('U7'!$A$4="1ª", 'U7'!X38*'U7'!X$4, 0)+
IF('U8'!$A$4="1ª", 'U8'!X38*'U8'!X$4, 0)+
IF('U9'!$A$4="1ª", 'U9'!X38*'U9'!X$4, 0)+
IF('U10'!$A$4="1ª", 'U10'!X38*'U10'!X$4, 0)+
IF('U11'!$A$4="1ª", 'U11'!X38*'U11'!X$4, 0)+
IF('U12'!$A$4="1ª", 'U12'!X38*'U12'!X$4, 0)+
IF('U13'!$A$4="1ª", 'U13'!X38*'U13'!X$4, 0)+
IF('U14'!$A$4="1ª", 'U14'!X38*'U14'!X$4, 0)+
IF('U15'!$A$4="1ª", 'U15'!X38*'U15'!X$4, 0)
)
      /$CB$12
   )
   /AX$13,
"")</f>
        <v/>
      </c>
      <c r="AY52" s="122"/>
      <c r="AZ52" s="105" t="str">
        <f>IF(AZ$13&gt;0,
(
(
IF('U1'!$A$4="1ª", 'U1'!Y38*'U1'!Y$4, 0)+
IF('U2'!$A$4="1ª", 'U2'!Y38*'U2'!Y$4, 0)+
IF('U3'!$A$4="1ª", 'U3'!Y38*'U3'!Y$4, 0)+
IF('U4'!$A$4="1ª", 'U4'!Y38*'U4'!Y$4, 0)+
IF('U5'!$A$4="1ª", 'U5'!Y38*'U5'!Y$4, 0)+
IF('U6'!$A$4="1ª", 'U6'!Y38*'U6'!Y$4, 0)+
IF('U7'!$A$4="1ª", 'U7'!Y38*'U7'!Y$4, 0)+
IF('U8'!$A$4="1ª", 'U8'!Y38*'U8'!Y$4, 0)+
IF('U9'!$A$4="1ª", 'U9'!Y38*'U9'!Y$4, 0)+
IF('U10'!$A$4="1ª", 'U10'!Y38*'U10'!Y$4, 0)+
IF('U11'!$A$4="1ª", 'U11'!Y38*'U11'!Y$4, 0)+
IF('U12'!$A$4="1ª", 'U12'!Y38*'U12'!Y$4, 0)+
IF('U13'!$A$4="1ª", 'U13'!Y38*'U13'!Y$4, 0)+
IF('U14'!$A$4="1ª", 'U14'!Y38*'U14'!Y$4, 0)+
IF('U15'!$A$4="1ª", 'U15'!Y38*'U15'!Y$4, 0)
)
      /$CB$12
   )
   /AZ$13,
"")</f>
        <v/>
      </c>
      <c r="BA52" s="122"/>
      <c r="BB52" s="121">
        <f t="shared" ca="1" si="27"/>
        <v>0</v>
      </c>
      <c r="BC52" s="105" t="str">
        <f>IF(BC$13&gt;0,
(
(
IF('U1'!$A$4="1ª", 'U1'!Z38*'U1'!Z$4, 0)+
IF('U2'!$A$4="1ª", 'U2'!Z38*'U2'!Z$4, 0)+
IF('U3'!$A$4="1ª", 'U3'!Z38*'U3'!Z$4, 0)+
IF('U4'!$A$4="1ª", 'U4'!Z38*'U4'!Z$4, 0)+
IF('U5'!$A$4="1ª", 'U5'!Z38*'U5'!Z$4, 0)+
IF('U6'!$A$4="1ª", 'U6'!Z38*'U6'!Z$4, 0)+
IF('U7'!$A$4="1ª", 'U7'!Z38*'U7'!Z$4, 0)+
IF('U8'!$A$4="1ª", 'U8'!Z38*'U8'!Z$4, 0)+
IF('U9'!$A$4="1ª", 'U9'!Z38*'U9'!Z$4, 0)+
IF('U10'!$A$4="1ª", 'U10'!Z38*'U10'!Z$4, 0)+
IF('U11'!$A$4="1ª", 'U11'!Z38*'U11'!Z$4, 0)+
IF('U12'!$A$4="1ª", 'U12'!Z38*'U12'!Z$4, 0)+
IF('U13'!$A$4="1ª", 'U13'!Z38*'U13'!Z$4, 0)+
IF('U14'!$A$4="1ª", 'U14'!Z38*'U14'!Z$4, 0)+
IF('U15'!$A$4="1ª", 'U15'!Z38*'U15'!Z$4, 0)
)
      /$CB$12
   )
   /BC$13,
"")</f>
        <v/>
      </c>
      <c r="BD52" s="122"/>
      <c r="BE52" s="105" t="str">
        <f>IF(BE$13&gt;0,
(
(
IF('U1'!$A$4="1ª", 'U1'!AA38*'U1'!AA$4, 0)+
IF('U2'!$A$4="1ª", 'U2'!AA38*'U2'!AA$4, 0)+
IF('U3'!$A$4="1ª", 'U3'!AA38*'U3'!AA$4, 0)+
IF('U4'!$A$4="1ª", 'U4'!AA38*'U4'!AA$4, 0)+
IF('U5'!$A$4="1ª", 'U5'!AA38*'U5'!AA$4, 0)+
IF('U6'!$A$4="1ª", 'U6'!AA38*'U6'!AA$4, 0)+
IF('U7'!$A$4="1ª", 'U7'!AA38*'U7'!AA$4, 0)+
IF('U8'!$A$4="1ª", 'U8'!AA38*'U8'!AA$4, 0)+
IF('U9'!$A$4="1ª", 'U9'!AA38*'U9'!AA$4, 0)+
IF('U10'!$A$4="1ª", 'U10'!AA38*'U10'!AA$4, 0)+
IF('U11'!$A$4="1ª", 'U11'!AA38*'U11'!AA$4, 0)+
IF('U12'!$A$4="1ª", 'U12'!AA38*'U12'!AA$4, 0)+
IF('U13'!$A$4="1ª", 'U13'!AA38*'U13'!AA$4, 0)+
IF('U14'!$A$4="1ª", 'U14'!AA38*'U14'!AA$4, 0)+
IF('U15'!$A$4="1ª", 'U15'!AA38*'U15'!AA$4, 0)
)
      /$CB$12
   )
   /BE$13,
"")</f>
        <v/>
      </c>
      <c r="BF52" s="122"/>
      <c r="BG52" s="105" t="str">
        <f>IF(BG$13&gt;0,
(
(
IF('U1'!$A$4="1ª", 'U1'!AB38*'U1'!AB$4, 0)+
IF('U2'!$A$4="1ª", 'U2'!AB38*'U2'!AB$4, 0)+
IF('U3'!$A$4="1ª", 'U3'!AB38*'U3'!AB$4, 0)+
IF('U4'!$A$4="1ª", 'U4'!AB38*'U4'!AB$4, 0)+
IF('U5'!$A$4="1ª", 'U5'!AB38*'U5'!AB$4, 0)+
IF('U6'!$A$4="1ª", 'U6'!AB38*'U6'!AB$4, 0)+
IF('U7'!$A$4="1ª", 'U7'!AB38*'U7'!AB$4, 0)+
IF('U8'!$A$4="1ª", 'U8'!AB38*'U8'!AB$4, 0)+
IF('U9'!$A$4="1ª", 'U9'!AB38*'U9'!AB$4, 0)+
IF('U10'!$A$4="1ª", 'U10'!AB38*'U10'!AB$4, 0)+
IF('U11'!$A$4="1ª", 'U11'!AB38*'U11'!AB$4, 0)+
IF('U12'!$A$4="1ª", 'U12'!AB38*'U12'!AB$4, 0)+
IF('U13'!$A$4="1ª", 'U13'!AB38*'U13'!AB$4, 0)+
IF('U14'!$A$4="1ª", 'U14'!AB38*'U14'!AB$4, 0)+
IF('U15'!$A$4="1ª", 'U15'!AB38*'U15'!AB$4, 0)
)
      /$CB$12
   )
   /BG$13,
"")</f>
        <v/>
      </c>
      <c r="BH52" s="122"/>
      <c r="BI52" s="105">
        <f ca="1">IF(BI$13&gt;0,
(
(
IF('U1'!$A$4="1ª", 'U1'!AC38*'U1'!AC$4, 0)+
IF('U2'!$A$4="1ª", 'U2'!AC38*'U2'!AC$4, 0)+
IF('U3'!$A$4="1ª", 'U3'!AC38*'U3'!AC$4, 0)+
IF('U4'!$A$4="1ª", 'U4'!AC38*'U4'!AC$4, 0)+
IF('U5'!$A$4="1ª", 'U5'!AC38*'U5'!AC$4, 0)+
IF('U6'!$A$4="1ª", 'U6'!AC38*'U6'!AC$4, 0)+
IF('U7'!$A$4="1ª", 'U7'!AC38*'U7'!AC$4, 0)+
IF('U8'!$A$4="1ª", 'U8'!AC38*'U8'!AC$4, 0)+
IF('U9'!$A$4="1ª", 'U9'!AC38*'U9'!AC$4, 0)+
IF('U10'!$A$4="1ª", 'U10'!AC38*'U10'!AC$4, 0)+
IF('U11'!$A$4="1ª", 'U11'!AC38*'U11'!AC$4, 0)+
IF('U12'!$A$4="1ª", 'U12'!AC38*'U12'!AC$4, 0)+
IF('U13'!$A$4="1ª", 'U13'!AC38*'U13'!AC$4, 0)+
IF('U14'!$A$4="1ª", 'U14'!AC38*'U14'!AC$4, 0)+
IF('U15'!$A$4="1ª", 'U15'!AC38*'U15'!AC$4, 0)
)
      /$CB$12
   )
   /BI$13,
"")</f>
        <v>0</v>
      </c>
      <c r="BJ52" s="122"/>
      <c r="BK52" s="105" t="str">
        <f>IF(BK$13&gt;0,
(
(
IF('U1'!$A$4="1ª", 'U1'!AD38*'U1'!AD$4, 0)+
IF('U2'!$A$4="1ª", 'U2'!AD38*'U2'!AD$4, 0)+
IF('U3'!$A$4="1ª", 'U3'!AD38*'U3'!AD$4, 0)+
IF('U4'!$A$4="1ª", 'U4'!AD38*'U4'!AD$4, 0)+
IF('U5'!$A$4="1ª", 'U5'!AD38*'U5'!AD$4, 0)+
IF('U6'!$A$4="1ª", 'U6'!AD38*'U6'!AD$4, 0)+
IF('U7'!$A$4="1ª", 'U7'!AD38*'U7'!AD$4, 0)+
IF('U8'!$A$4="1ª", 'U8'!AD38*'U8'!AD$4, 0)+
IF('U9'!$A$4="1ª", 'U9'!AD38*'U9'!AD$4, 0)+
IF('U10'!$A$4="1ª", 'U10'!AD38*'U10'!AD$4, 0)+
IF('U11'!$A$4="1ª", 'U11'!AD38*'U11'!AD$4, 0)+
IF('U12'!$A$4="1ª", 'U12'!AD38*'U12'!AD$4, 0)+
IF('U13'!$A$4="1ª", 'U13'!AD38*'U13'!AD$4, 0)+
IF('U14'!$A$4="1ª", 'U14'!AD38*'U14'!AD$4, 0)+
IF('U15'!$A$4="1ª", 'U15'!AD38*'U15'!AD$4, 0)
)
      /$CB$12
   )
   /BK$13,
"")</f>
        <v/>
      </c>
      <c r="BL52" s="122"/>
      <c r="BM52" s="105" t="str">
        <f>IF(BM$13&gt;0,
(
(
IF('U1'!$A$4="1ª", 'U1'!AE38*'U1'!AE$4, 0)+
IF('U2'!$A$4="1ª", 'U2'!AE38*'U2'!AE$4, 0)+
IF('U3'!$A$4="1ª", 'U3'!AE38*'U3'!AE$4, 0)+
IF('U4'!$A$4="1ª", 'U4'!AE38*'U4'!AE$4, 0)+
IF('U5'!$A$4="1ª", 'U5'!AE38*'U5'!AE$4, 0)+
IF('U6'!$A$4="1ª", 'U6'!AE38*'U6'!AE$4, 0)+
IF('U7'!$A$4="1ª", 'U7'!AE38*'U7'!AE$4, 0)+
IF('U8'!$A$4="1ª", 'U8'!AE38*'U8'!AE$4, 0)+
IF('U9'!$A$4="1ª", 'U9'!AE38*'U9'!AE$4, 0)+
IF('U10'!$A$4="1ª", 'U10'!AE38*'U10'!AE$4, 0)+
IF('U11'!$A$4="1ª", 'U11'!AE38*'U11'!AE$4, 0)+
IF('U12'!$A$4="1ª", 'U12'!AE38*'U12'!AE$4, 0)+
IF('U13'!$A$4="1ª", 'U13'!AE38*'U13'!AE$4, 0)+
IF('U14'!$A$4="1ª", 'U14'!AE38*'U14'!AE$4, 0)+
IF('U15'!$A$4="1ª", 'U15'!AE38*'U15'!AE$4, 0)
)
      /$CB$12
   )
   /BM$13,
"")</f>
        <v/>
      </c>
      <c r="BN52" s="122"/>
      <c r="BO52" s="121" t="str">
        <f t="shared" si="28"/>
        <v/>
      </c>
      <c r="BP52" s="105" t="str">
        <f>IF(BP$13&gt;0,
(
(
IF('U1'!$A$4="1ª", 'U1'!AF38*'U1'!AF$4, 0)+
IF('U2'!$A$4="1ª", 'U2'!AF38*'U2'!AF$4, 0)+
IF('U3'!$A$4="1ª", 'U3'!AF38*'U3'!AF$4, 0)+
IF('U4'!$A$4="1ª", 'U4'!AF38*'U4'!AF$4, 0)+
IF('U5'!$A$4="1ª", 'U5'!AF38*'U5'!AF$4, 0)+
IF('U6'!$A$4="1ª", 'U6'!AF38*'U6'!AF$4, 0)+
IF('U7'!$A$4="1ª", 'U7'!AF38*'U7'!AF$4, 0)+
IF('U8'!$A$4="1ª", 'U8'!AF38*'U8'!AF$4, 0)+
IF('U9'!$A$4="1ª", 'U9'!AF38*'U9'!AF$4, 0)+
IF('U10'!$A$4="1ª", 'U10'!AF38*'U10'!AF$4, 0)+
IF('U11'!$A$4="1ª", 'U11'!AF38*'U11'!AF$4, 0)+
IF('U12'!$A$4="1ª", 'U12'!AF38*'U12'!AF$4, 0)+
IF('U13'!$A$4="1ª", 'U13'!AF38*'U13'!AF$4, 0)+
IF('U14'!$A$4="1ª", 'U14'!AF38*'U14'!AF$4, 0)+
IF('U15'!$A$4="1ª", 'U15'!AF38*'U15'!AF$4, 0)
)
      /$CB$12
   )
   /BP$13,
"")</f>
        <v/>
      </c>
      <c r="BQ52" s="122"/>
      <c r="BR52" s="105" t="str">
        <f>IF(BR$13&gt;0,
(
(
IF('U1'!$A$4="1ª", 'U1'!AG38*'U1'!AG$4, 0)+
IF('U2'!$A$4="1ª", 'U2'!AG38*'U2'!AG$4, 0)+
IF('U3'!$A$4="1ª", 'U3'!AG38*'U3'!AG$4, 0)+
IF('U4'!$A$4="1ª", 'U4'!AG38*'U4'!AG$4, 0)+
IF('U5'!$A$4="1ª", 'U5'!AG38*'U5'!AG$4, 0)+
IF('U6'!$A$4="1ª", 'U6'!AG38*'U6'!AG$4, 0)+
IF('U7'!$A$4="1ª", 'U7'!AG38*'U7'!AG$4, 0)+
IF('U8'!$A$4="1ª", 'U8'!AG38*'U8'!AG$4, 0)+
IF('U9'!$A$4="1ª", 'U9'!AG38*'U9'!AG$4, 0)+
IF('U10'!$A$4="1ª", 'U10'!AG38*'U10'!AG$4, 0)+
IF('U11'!$A$4="1ª", 'U11'!AG38*'U11'!AG$4, 0)+
IF('U12'!$A$4="1ª", 'U12'!AG38*'U12'!AG$4, 0)+
IF('U13'!$A$4="1ª", 'U13'!AG38*'U13'!AG$4, 0)+
IF('U14'!$A$4="1ª", 'U14'!AG38*'U14'!AG$4, 0)+
IF('U15'!$A$4="1ª", 'U15'!AG38*'U15'!AG$4, 0)
)
      /$CB$12
   )
   /BR$13,
"")</f>
        <v/>
      </c>
      <c r="BS52" s="122"/>
      <c r="BT52" s="105" t="str">
        <f>IF(BT$13&gt;0,
(
(
IF('U1'!$A$4="1ª", 'U1'!AH38*'U1'!AH$4, 0)+
IF('U2'!$A$4="1ª", 'U2'!AH38*'U2'!AH$4, 0)+
IF('U3'!$A$4="1ª", 'U3'!AH38*'U3'!AH$4, 0)+
IF('U4'!$A$4="1ª", 'U4'!AH38*'U4'!AH$4, 0)+
IF('U5'!$A$4="1ª", 'U5'!AH38*'U5'!AH$4, 0)+
IF('U6'!$A$4="1ª", 'U6'!AH38*'U6'!AH$4, 0)+
IF('U7'!$A$4="1ª", 'U7'!AH38*'U7'!AH$4, 0)+
IF('U8'!$A$4="1ª", 'U8'!AH38*'U8'!AH$4, 0)+
IF('U9'!$A$4="1ª", 'U9'!AH38*'U9'!AH$4, 0)+
IF('U10'!$A$4="1ª", 'U10'!AH38*'U10'!AH$4, 0)+
IF('U11'!$A$4="1ª", 'U11'!AH38*'U11'!AH$4, 0)+
IF('U12'!$A$4="1ª", 'U12'!AH38*'U12'!AH$4, 0)+
IF('U13'!$A$4="1ª", 'U13'!AH38*'U13'!AH$4, 0)+
IF('U14'!$A$4="1ª", 'U14'!AH38*'U14'!AH$4, 0)+
IF('U15'!$A$4="1ª", 'U15'!AH38*'U15'!AH$4, 0)
)
      /$CB$12
   )
   /BT$13,
"")</f>
        <v/>
      </c>
      <c r="BU52" s="122"/>
      <c r="BV52" s="105" t="str">
        <f>IF(BT$13&gt;0,
(
(
IF('U1'!$A$4="1ª", 'U1'!AH38*'U1'!AH$4, 0)+
IF('U2'!$A$4="1ª", 'U2'!AH38*'U2'!AH$4, 0)+
IF('U3'!$A$4="1ª", 'U3'!AH38*'U3'!AH$4, 0)+
IF('U4'!$A$4="1ª", 'U4'!AH38*'U4'!AH$4, 0)+
IF('U5'!$A$4="1ª", 'U5'!AH38*'U5'!AH$4, 0)+
IF('U6'!$A$4="1ª", 'U6'!AH38*'U6'!AH$4, 0)+
IF('U7'!$A$4="1ª", 'U7'!AH38*'U7'!AH$4, 0)+
IF('U8'!$A$4="1ª", 'U8'!AH38*'U8'!AH$4, 0)+
IF('U9'!$A$4="1ª", 'U9'!AH38*'U9'!AH$4, 0)+
IF('U10'!$A$4="1ª", 'U10'!AH38*'U10'!AH$4, 0)+
IF('U11'!$A$4="1ª", 'U11'!AH38*'U11'!AH$4, 0)+
IF('U12'!$A$4="1ª", 'U12'!AH38*'U12'!AH$4, 0)+
IF('U13'!$A$4="1ª", 'U13'!AH38*'U13'!AH$4, 0)+
IF('U14'!$A$4="1ª", 'U14'!AH38*'U14'!AH$4, 0)+
IF('U15'!$A$4="1ª", 'U15'!AH38*'U15'!AH$4, 0)
)
      /$CB$12
   )
   /BT$13,
"")</f>
        <v/>
      </c>
      <c r="BW52" s="122"/>
      <c r="BX52" s="105" t="str">
        <f>IF(BV$13&gt;0,
(
(
IF('U1'!$A$4="1ª", 'U1'!AI38*'U1'!AI$4, 0)+
IF('U2'!$A$4="1ª", 'U2'!AI38*'U2'!AI$4, 0)+
IF('U3'!$A$4="1ª", 'U3'!AI38*'U3'!AI$4, 0)+
IF('U4'!$A$4="1ª", 'U4'!AI38*'U4'!AI$4, 0)+
IF('U5'!$A$4="1ª", 'U5'!AI38*'U5'!AI$4, 0)+
IF('U6'!$A$4="1ª", 'U6'!AI38*'U6'!AI$4, 0)+
IF('U7'!$A$4="1ª", 'U7'!AI38*'U7'!AI$4, 0)+
IF('U8'!$A$4="1ª", 'U8'!AI38*'U8'!AI$4, 0)+
IF('U9'!$A$4="1ª", 'U9'!AI38*'U9'!AI$4, 0)+
IF('U10'!$A$4="1ª", 'U10'!AI38*'U10'!AI$4, 0)+
IF('U11'!$A$4="1ª", 'U11'!AI38*'U11'!AI$4, 0)+
IF('U12'!$A$4="1ª", 'U12'!AI38*'U12'!AI$4, 0)+
IF('U13'!$A$4="1ª", 'U13'!AI38*'U13'!AI$4, 0)+
IF('U14'!$A$4="1ª", 'U14'!AI38*'U14'!AI$4, 0)+
IF('U15'!$A$4="1ª", 'U15'!AI38*'U15'!AI$4, 0)
)
      /$CB$12
   )
   /BV$13,
"")</f>
        <v/>
      </c>
      <c r="BY52" s="122"/>
      <c r="BZ52" s="105" t="str">
        <f>IF(BZ$13&gt;0,
(
(
IF('U1'!$A$4="1ª", 'U1'!AK38*'U1'!AK$4, 0)+
IF('U2'!$A$4="1ª", 'U2'!AK38*'U2'!AK$4, 0)+
IF('U3'!$A$4="1ª", 'U3'!AK38*'U3'!AK$4, 0)+
IF('U4'!$A$4="1ª", 'U4'!AK38*'U4'!AK$4, 0)+
IF('U5'!$A$4="1ª", 'U5'!AK38*'U5'!AK$4, 0)+
IF('U6'!$A$4="1ª", 'U6'!AK38*'U6'!AK$4, 0)+
IF('U7'!$A$4="1ª", 'U7'!AK38*'U7'!AK$4, 0)+
IF('U8'!$A$4="1ª", 'U8'!AK38*'U8'!AK$4, 0)+
IF('U9'!$A$4="1ª", 'U9'!AK38*'U9'!AK$4, 0)+
IF('U10'!$A$4="1ª", 'U10'!AK38*'U10'!AK$4, 0)+
IF('U11'!$A$4="1ª", 'U11'!AK38*'U11'!AK$4, 0)+
IF('U12'!$A$4="1ª", 'U12'!AK38*'U12'!AK$4, 0)+
IF('U13'!$A$4="1ª", 'U13'!AK38*'U13'!AK$4, 0)+
IF('U14'!$A$4="1ª", 'U14'!AK38*'U14'!AK$4, 0)+
IF('U15'!$A$4="1ª", 'U15'!AK38*'U15'!AK$4, 0)
)
      /$CB$12
   )
   /BZ$13,
"")</f>
        <v/>
      </c>
      <c r="CA52" s="122"/>
      <c r="CB52" s="136">
        <f t="shared" ca="1" si="22"/>
        <v>0</v>
      </c>
      <c r="CC52">
        <f t="shared" ca="1" si="29"/>
        <v>0</v>
      </c>
    </row>
    <row r="53" spans="1:81" ht="18" x14ac:dyDescent="0.25">
      <c r="A53" s="65">
        <v>0</v>
      </c>
      <c r="B53" s="121">
        <f t="shared" ca="1" si="23"/>
        <v>0</v>
      </c>
      <c r="C53" s="105">
        <f ca="1">IF(C$13&gt;0,
   (
      (
         IF('U1'!$A$4="1ª", 'U1'!B39*'U1'!B$4, 0) +
         IF('U2'!$A$4="1ª", 'U2'!B39*'U2'!B$4, 0) +
         IF('U3'!$A$4="1ª", 'U3'!B39*'U3'!B$4, 0) +
         IF('U4'!$A$4="1ª", 'U4'!B39*'U4'!B$4, 0) +
         IF('U5'!$A$4="1ª", 'U5'!B39*'U5'!B$4, 0) +
         IF('U6'!$A$4="1ª", 'U6'!B39*'U6'!B$4, 0) +
         IF('U7'!$A$4="1ª", 'U7'!B39*'U7'!B$4, 0) +
         IF('U8'!$A$4="1ª", 'U8'!B39*'U8'!B$4, 0) +
         IF('U9'!$A$4="1ª", 'U9'!B39*'U9'!B$4, 0) +
         IF('U10'!$A$4="1ª", 'U10'!B39*'U10'!B$4, 0) +
         IF('U11'!$A$4="1ª", 'U11'!B39*'U11'!B$4, 0) +
         IF('U12'!$A$4="1ª", 'U12'!B39*'U12'!B$4, 0) +
         IF('U13'!$A$4="1ª", 'U13'!B39*'U13'!B$4, 0) +
         IF('U14'!$A$4="1ª", 'U14'!B39*'U14'!B$4, 0) +
         IF('U15'!$A$4="1ª", 'U15'!B39*'U15'!B$4, 0)
      )
      /$CB$12
   )
   /C$13,
"")</f>
        <v>0</v>
      </c>
      <c r="D53" s="122"/>
      <c r="E53" s="105">
        <f ca="1">IF(E$13&gt;0,
   (
      (
         IF('U1'!$A$4="1ª", 'U1'!C39*'U1'!C$4, 0) +
         IF('U2'!$A$4="1ª", 'U2'!C39*'U2'!C$4, 0) +
         IF('U3'!$A$4="1ª", 'U3'!C39*'U3'!C$4, 0) +
         IF('U4'!$A$4="1ª", 'U4'!C39*'U4'!C$4, 0) +
         IF('U5'!$A$4="1ª", 'U5'!C39*'U5'!C$4, 0) +
         IF('U6'!$A$4="1ª", 'U6'!C39*'U6'!C$4, 0) +
         IF('U7'!$A$4="1ª", 'U7'!C39*'U7'!C$4, 0) +
         IF('U8'!$A$4="1ª", 'U8'!C39*'U8'!C$4, 0) +
         IF('U9'!$A$4="1ª", 'U9'!C39*'U9'!C$4, 0) +
         IF('U10'!$A$4="1ª", 'U10'!C39*'U10'!C$4, 0) +
         IF('U11'!$A$4="1ª", 'U11'!C39*'U11'!C$4, 0) +
         IF('U12'!$A$4="1ª", 'U12'!C39*'U12'!C$4, 0) +
         IF('U13'!$A$4="1ª", 'U13'!C39*'U13'!C$4, 0) +
         IF('U14'!$A$4="1ª", 'U14'!C39*'U14'!C$4, 0) +
         IF('U15'!$A$4="1ª", 'U15'!C39*'U15'!C$4, 0)
      )
      /$CB$12
   )
   /E$13,
"")</f>
        <v>0</v>
      </c>
      <c r="F53" s="122"/>
      <c r="G53" s="105">
        <f ca="1">IF(G$13&gt;0,
   (
      (
         IF('U1'!$A$4="1ª", 'U1'!D39*'U1'!D$4, 0) +
         IF('U2'!$A$4="1ª", 'U2'!D39*'U2'!D$4, 0) +
         IF('U3'!$A$4="1ª", 'U3'!D39*'U3'!D$4, 0) +
         IF('U4'!$A$4="1ª", 'U4'!D39*'U4'!D$4, 0) +
         IF('U5'!$A$4="1ª", 'U5'!D39*'U5'!D$4, 0) +
         IF('U6'!$A$4="1ª", 'U6'!D39*'U6'!D$4, 0) +
         IF('U7'!$A$4="1ª", 'U7'!D39*'U7'!D$4, 0) +
         IF('U8'!$A$4="1ª", 'U8'!D39*'U8'!D$4, 0) +
         IF('U9'!$A$4="1ª", 'U9'!D39*'U9'!D$4, 0) +
         IF('U10'!$A$4="1ª", 'U10'!D39*'U10'!D$4, 0) +
         IF('U11'!$A$4="1ª", 'U11'!D39*'U11'!D$4, 0) +
         IF('U12'!$A$4="1ª", 'U12'!D39*'U12'!D$4, 0) +
         IF('U13'!$A$4="1ª", 'U13'!D39*'U13'!D$4, 0) +
         IF('U14'!$A$4="1ª", 'U14'!D39*'U14'!D$4, 0) +
         IF('U15'!$A$4="1ª", 'U15'!D39*'U15'!D$4, 0)
      )
      /$CB$12
   )
   /G$13,
"")</f>
        <v>0</v>
      </c>
      <c r="H53" s="122"/>
      <c r="I53" s="105">
        <f ca="1">IF(I$13&gt;0,
   (
      (
         IF('U1'!$A$4="1ª", 'U1'!E39*'U1'!E$4, 0) +
         IF('U2'!$A$4="1ª", 'U2'!E39*'U2'!E$4, 0) +
         IF('U3'!$A$4="1ª", 'U3'!E39*'U3'!E$4, 0) +
         IF('U4'!$A$4="1ª", 'U4'!E39*'U4'!E$4, 0) +
         IF('U5'!$A$4="1ª", 'U5'!E39*'U5'!E$4, 0) +
         IF('U6'!$A$4="1ª", 'U6'!E39*'U6'!E$4, 0) +
         IF('U7'!$A$4="1ª", 'U7'!E39*'U7'!E$4, 0) +
         IF('U8'!$A$4="1ª", 'U8'!E39*'U8'!E$4, 0) +
         IF('U9'!$A$4="1ª", 'U9'!E39*'U9'!E$4, 0) +
         IF('U10'!$A$4="1ª", 'U10'!E39*'U10'!E$4, 0) +
         IF('U11'!$A$4="1ª", 'U11'!E39*'U11'!E$4, 0) +
         IF('U12'!$A$4="1ª", 'U12'!E39*'U12'!E$4, 0) +
         IF('U13'!$A$4="1ª", 'U13'!E39*'U13'!E$4, 0) +
         IF('U14'!$A$4="1ª", 'U14'!E39*'U14'!E$4, 0) +
         IF('U15'!$A$4="1ª", 'U15'!E39*'U15'!E$4, 0)
      )
      /$CB$12
   )
   /I$13,
"")</f>
        <v>0</v>
      </c>
      <c r="J53" s="122"/>
      <c r="K53" s="105">
        <f ca="1">IF(K$13&gt;0,
   (
      (
         IF('U1'!$A$4="1ª", 'U1'!F39*'U1'!F$4, 0) +
         IF('U2'!$A$4="1ª", 'U2'!F39*'U2'!F$4, 0) +
         IF('U3'!$A$4="1ª", 'U3'!F39*'U3'!F$4, 0) +
         IF('U4'!$A$4="1ª", 'U4'!F39*'U4'!F$4, 0) +
         IF('U5'!$A$4="1ª", 'U5'!F39*'U5'!F$4, 0) +
         IF('U6'!$A$4="1ª", 'U6'!F39*'U6'!F$4, 0) +
         IF('U7'!$A$4="1ª", 'U7'!F39*'U7'!F$4, 0) +
         IF('U8'!$A$4="1ª", 'U8'!F39*'U8'!F$4, 0) +
         IF('U9'!$A$4="1ª", 'U9'!F39*'U9'!F$4, 0) +
         IF('U10'!$A$4="1ª", 'U10'!F39*'U10'!F$4, 0) +
         IF('U11'!$A$4="1ª", 'U11'!F39*'U11'!F$4, 0) +
         IF('U12'!$A$4="1ª", 'U12'!F39*'U12'!F$4, 0) +
         IF('U13'!$A$4="1ª", 'U13'!F39*'U13'!F$4, 0) +
         IF('U14'!$A$4="1ª", 'U14'!F39*'U14'!F$4, 0) +
         IF('U15'!$A$4="1ª", 'U15'!F39*'U15'!F$4, 0)
      )
      /$CB$12
   )
   /K$13,
"")</f>
        <v>0</v>
      </c>
      <c r="L53" s="122"/>
      <c r="M53" s="105" t="str">
        <f>IF(M$13&gt;0,
   (
      (
         IF('U1'!$A$4="1ª", 'U1'!G39*'U1'!G$4, 0) +
         IF('U2'!$A$4="1ª", 'U2'!G39*'U2'!G$4, 0) +
         IF('U3'!$A$4="1ª", 'U3'!G39*'U3'!G$4, 0) +
         IF('U4'!$A$4="1ª", 'U4'!G39*'U4'!G$4, 0) +
         IF('U5'!$A$4="1ª", 'U5'!G39*'U5'!G$4, 0) +
         IF('U6'!$A$4="1ª", 'U6'!G39*'U6'!G$4, 0) +
         IF('U7'!$A$4="1ª", 'U7'!G39*'U7'!G$4, 0) +
         IF('U8'!$A$4="1ª", 'U8'!G39*'U8'!G$4, 0) +
         IF('U9'!$A$4="1ª", 'U9'!G39*'U9'!G$4, 0) +
         IF('U10'!$A$4="1ª", 'U10'!G39*'U10'!G$4, 0) +
         IF('U11'!$A$4="1ª", 'U11'!G39*'U11'!G$4, 0) +
         IF('U12'!$A$4="1ª", 'U12'!G39*'U12'!G$4, 0) +
         IF('U13'!$A$4="1ª", 'U13'!G39*'U13'!G$4, 0) +
         IF('U14'!$A$4="1ª", 'U14'!G39*'U14'!G$4, 0) +
         IF('U15'!$A$4="1ª", 'U15'!G39*'U15'!G$4, 0)
      )
      /$CB$12
   )
   /M$13,
"")</f>
        <v/>
      </c>
      <c r="N53" s="122"/>
      <c r="O53" s="121">
        <f t="shared" ca="1" si="24"/>
        <v>0</v>
      </c>
      <c r="P53" s="105">
        <f ca="1">IF(P$13&gt;0,
   (
      (
         IF('U1'!$A$4="1ª", 'U1'!H39*'U1'!H$4, 0) +
         IF('U2'!$A$4="1ª", 'U2'!H39*'U2'!H$4, 0) +
         IF('U3'!$A$4="1ª", 'U3'!H39*'U3'!H$4, 0) +
         IF('U4'!$A$4="1ª", 'U4'!H39*'U4'!H$4, 0) +
         IF('U5'!$A$4="1ª", 'U5'!H39*'U5'!H$4, 0) +
         IF('U6'!$A$4="1ª", 'U6'!H39*'U6'!H$4, 0) +
         IF('U7'!$A$4="1ª", 'U7'!H39*'U7'!H$4, 0) +
         IF('U8'!$A$4="1ª", 'U8'!H39*'U8'!H$4, 0) +
         IF('U9'!$A$4="1ª", 'U9'!H39*'U9'!H$4, 0) +
         IF('U10'!$A$4="1ª", 'U10'!H39*'U10'!H$4, 0) +
         IF('U11'!$A$4="1ª", 'U11'!H39*'U11'!H$4, 0) +
         IF('U12'!$A$4="1ª", 'U12'!H39*'U12'!H$4, 0) +
         IF('U13'!$A$4="1ª", 'U13'!H39*'U13'!H$4, 0) +
         IF('U14'!$A$4="1ª", 'U14'!H39*'U14'!H$4, 0) +
         IF('U15'!$A$4="1ª", 'U15'!H39*'U15'!H$4, 0)
      )
      /$CB$12
   )
   /P$13,
"")</f>
        <v>0</v>
      </c>
      <c r="Q53" s="122"/>
      <c r="R53" s="105">
        <f ca="1">IF(R$13&gt;0,
   (
      (
         IF('U1'!$A$4="1ª", 'U1'!I39*'U1'!I$4, 0) +
         IF('U2'!$A$4="1ª", 'U2'!I39*'U2'!I$4, 0) +
         IF('U3'!$A$4="1ª", 'U3'!I39*'U3'!I$4, 0) +
         IF('U4'!$A$4="1ª", 'U4'!I39*'U4'!I$4, 0) +
         IF('U5'!$A$4="1ª", 'U5'!I39*'U5'!I$4, 0) +
         IF('U6'!$A$4="1ª", 'U6'!I39*'U6'!I$4, 0) +
         IF('U7'!$A$4="1ª", 'U7'!I39*'U7'!I$4, 0) +
         IF('U8'!$A$4="1ª", 'U8'!I39*'U8'!I$4, 0) +
         IF('U9'!$A$4="1ª", 'U9'!I39*'U9'!I$4, 0) +
         IF('U10'!$A$4="1ª", 'U10'!I39*'U10'!I$4, 0) +
         IF('U11'!$A$4="1ª", 'U11'!I39*'U11'!I$4, 0) +
         IF('U12'!$A$4="1ª", 'U12'!I39*'U12'!I$4, 0) +
         IF('U13'!$A$4="1ª", 'U13'!I39*'U13'!I$4, 0) +
         IF('U14'!$A$4="1ª", 'U14'!I39*'U14'!I$4, 0) +
         IF('U15'!$A$4="1ª", 'U15'!I39*'U15'!I$4, 0)
      )
      /$CB$12
   )
   /R$13,
"")</f>
        <v>0</v>
      </c>
      <c r="S53" s="122"/>
      <c r="T53" s="105">
        <f ca="1">IF(T$13&gt;0,
(
(
IF('U1'!$A$4="1ª", 'U1'!J39*'U1'!J$4, 0) +
IF('U2'!$A$4="1ª", 'U2'!J39*'U2'!J$4, 0) +
IF('U3'!$A$4="1ª", 'U3'!J39*'U3'!J$4, 0) +
IF('U4'!$A$4="1ª", 'U4'!J39*'U4'!J$4, 0) +
IF('U5'!$A$4="1ª", 'U5'!J39*'U5'!J$4, 0) +
IF('U6'!$A$4="1ª", 'U6'!J39*'U6'!J$4, 0) +
IF('U7'!$A$4="1ª", 'U7'!J39*'U7'!J$4, 0) +
IF('U8'!$A$4="1ª", 'U8'!J39*'U8'!J$4, 0) +
IF('U9'!$A$4="1ª", 'U9'!J39*'U9'!J$4, 0) +
IF('U10'!$A$4="1ª", 'U10'!J39*'U10'!J$4, 0) +
IF('U11'!$A$4="1ª", 'U11'!J39*'U11'!J$4, 0) +
IF('U12'!$A$4="1ª", 'U12'!J39*'U12'!J$4, 0) +
IF('U13'!$A$4="1ª", 'U13'!J39*'U13'!J$4, 0) +
IF('U14'!$A$4="1ª", 'U14'!J39*'U14'!J$4, 0) +
IF('U15'!$A$4="1ª", 'U15'!J39*'U15'!J$4, 0)
)
      /$CB$12
   )
   /T$13,
"")</f>
        <v>0</v>
      </c>
      <c r="U53" s="122"/>
      <c r="V53" s="105">
        <f ca="1">IF(V$13&gt;0,
(
(
IF('U1'!$A$4="1ª", 'U1'!K39*'U1'!K$4, 0) +
IF('U2'!$A$4="1ª", 'U2'!K39*'U2'!K$4, 0) +
IF('U3'!$A$4="1ª", 'U3'!K39*'U3'!K$4, 0) +
IF('U4'!$A$4="1ª", 'U4'!K39*'U4'!K$4, 0) +
IF('U5'!$A$4="1ª", 'U5'!K39*'U5'!K$4, 0) +
IF('U6'!$A$4="1ª", 'U6'!K39*'U6'!K$4, 0) +
IF('U7'!$A$4="1ª", 'U7'!K39*'U7'!K$4, 0) +
IF('U8'!$A$4="1ª", 'U8'!K39*'U8'!K$4, 0) +
IF('U9'!$A$4="1ª", 'U9'!K39*'U9'!K$4, 0) +
IF('U10'!$A$4="1ª", 'U10'!K39*'U10'!K$4, 0) +
IF('U11'!$A$4="1ª", 'U11'!K39*'U11'!K$4, 0) +
IF('U12'!$A$4="1ª", 'U12'!K39*'U12'!K$4, 0) +
IF('U13'!$A$4="1ª", 'U13'!K39*'U13'!K$4, 0) +
IF('U14'!$A$4="1ª", 'U14'!K39*'U14'!K$4, 0) +
IF('U15'!$A$4="1ª", 'U15'!K39*'U15'!K$4, 0)
)
      /$CB$12
   )
   /V$13,
"")</f>
        <v>0</v>
      </c>
      <c r="W53" s="122"/>
      <c r="X53" s="105" t="str">
        <f>IF(X$13&gt;0,
(
(
IF('U1'!$A$4="1ª", 'U1'!L39*'U1'!L$4, 0) +
IF('U2'!$A$4="1ª", 'U2'!L39*'U2'!L$4, 0) +
IF('U3'!$A$4="1ª", 'U3'!L39*'U3'!L$4, 0) +
IF('U4'!$A$4="1ª", 'U4'!L39*'U4'!L$4, 0) +
IF('U5'!$A$4="1ª", 'U5'!L39*'U5'!L$4, 0) +
IF('U6'!$A$4="1ª", 'U6'!L39*'U6'!L$4, 0) +
IF('U7'!$A$4="1ª", 'U7'!L39*'U7'!L$4, 0) +
IF('U8'!$A$4="1ª", 'U8'!L39*'U8'!L$4, 0) +
IF('U9'!$A$4="1ª", 'U9'!L39*'U9'!L$4, 0) +
IF('U10'!$A$4="1ª", 'U10'!L39*'U10'!L$4, 0) +
IF('U11'!$A$4="1ª", 'U11'!L39*'U11'!L$4, 0) +
IF('U12'!$A$4="1ª", 'U12'!L39*'U12'!L$4, 0) +
IF('U13'!$A$4="1ª", 'U13'!L39*'U13'!L$4, 0) +
IF('U14'!$A$4="1ª", 'U14'!L39*'U14'!L$4, 0) +
IF('U15'!$A$4="1ª", 'U15'!L39*'U15'!L$4, 0)
)
      /$CB$12
   )
   /X$13,
"")</f>
        <v/>
      </c>
      <c r="Y53" s="122"/>
      <c r="Z53" s="105" t="str">
        <f>IF(Z$13&gt;0,
(
(
IF('U1'!$A$4="1ª", 'U1'!M39*'U1'!M$4, 0) +
IF('U2'!$A$4="1ª", 'U2'!M39*'U2'!M$4, 0) +
IF('U3'!$A$4="1ª", 'U3'!M39*'U3'!M$4, 0) +
IF('U4'!$A$4="1ª", 'U4'!M39*'U4'!M$4, 0) +
IF('U5'!$A$4="1ª", 'U5'!M39*'U5'!M$4, 0) +
IF('U6'!$A$4="1ª", 'U6'!M39*'U6'!M$4, 0) +
IF('U7'!$A$4="1ª", 'U7'!M39*'U7'!M$4, 0) +
IF('U8'!$A$4="1ª", 'U8'!M39*'U8'!M$4, 0) +
IF('U9'!$A$4="1ª", 'U9'!M39*'U9'!M$4, 0) +
IF('U10'!$A$4="1ª", 'U10'!M39*'U10'!M$4, 0) +
IF('U11'!$A$4="1ª", 'U11'!M39*'U11'!M$4, 0) +
IF('U12'!$A$4="1ª", 'U12'!M39*'U12'!M$4, 0) +
IF('U13'!$A$4="1ª", 'U13'!M39*'U13'!M$4, 0) +
IF('U14'!$A$4="1ª", 'U14'!M39*'U14'!M$4, 0) +
IF('U15'!$A$4="1ª", 'U15'!M39*'U15'!M$4, 0)
)
      /$CB$12
   )
   /Z$13,
"")</f>
        <v/>
      </c>
      <c r="AA53" s="122"/>
      <c r="AB53" s="121">
        <f t="shared" ca="1" si="25"/>
        <v>0</v>
      </c>
      <c r="AC53" s="105" t="str">
        <f>IF(AC$13&gt;0,
(
(
IF('U1'!$A$4="1ª", 'U1'!N39*'U1'!N$4, 0) +
IF('U2'!$A$4="1ª", 'U2'!N39*'U2'!N$4, 0) +
IF('U3'!$A$4="1ª", 'U3'!N39*'U3'!N$4, 0) +
IF('U4'!$A$4="1ª", 'U4'!N39*'U4'!N$4, 0) +
IF('U5'!$A$4="1ª", 'U5'!N39*'U5'!N$4, 0) +
IF('U6'!$A$4="1ª", 'U6'!N39*'U6'!N$4, 0) +
IF('U7'!$A$4="1ª", 'U7'!N39*'U7'!N$4, 0) +
IF('U8'!$A$4="1ª", 'U8'!N39*'U8'!N$4, 0) +
IF('U9'!$A$4="1ª", 'U9'!N39*'U9'!N$4, 0) +
IF('U10'!$A$4="1ª", 'U10'!N39*'U10'!N$4, 0) +
IF('U11'!$A$4="1ª", 'U11'!N39*'U11'!N$4, 0) +
IF('U12'!$A$4="1ª", 'U12'!N39*'U12'!N$4, 0) +
IF('U13'!$A$4="1ª", 'U13'!N39*'U13'!N$4, 0) +
IF('U14'!$A$4="1ª", 'U14'!N39*'U14'!N$4, 0) +
IF('U15'!$A$4="1ª", 'U15'!N39*'U15'!N$4, 0)
)
      /$CB$12
   )
   /AC$13,
"")</f>
        <v/>
      </c>
      <c r="AD53" s="122"/>
      <c r="AE53" s="105" t="str">
        <f>IF(AE$13&gt;0,
(
(
IF('U1'!$A$4="1ª", 'U1'!O39*'U1'!O$4, 0)+
IF('U2'!$A$4="1ª", 'U2'!O39*'U2'!O$4, 0)+
IF('U3'!$A$4="1ª", 'U3'!O39*'U3'!O$4, 0)+
IF('U4'!$A$4="1ª", 'U4'!O39*'U4'!O$4, 0)+
IF('U5'!$A$4="1ª", 'U5'!O39*'U5'!O$4, 0)+
IF('U6'!$A$4="1ª", 'U6'!O39*'U6'!O$4, 0)+
IF('U7'!$A$4="1ª", 'U7'!O39*'U7'!O$4, 0)+
IF('U8'!$A$4="1ª", 'U8'!O39*'U8'!O$4, 0)+
IF('U9'!$A$4="1ª", 'U9'!O39*'U9'!O$4, 0)+
IF('U10'!$A$4="1ª", 'U10'!O39*'U10'!O$4, 0)+
IF('U11'!$A$4="1ª", 'U11'!O39*'U11'!O$4, 0)+
IF('U12'!$A$4="1ª", 'U12'!O39*'U12'!O$4, 0)+
IF('U13'!$A$4="1ª", 'U13'!O39*'U13'!O$4, 0)+
IF('U14'!$A$4="1ª", 'U14'!O39*'U14'!O$4, 0)+
IF('U15'!$A$4="1ª", 'U15'!O39*'U15'!O$4, 0)
)
      /$CB$12
   )
   /AE$13,
"")</f>
        <v/>
      </c>
      <c r="AF53" s="122"/>
      <c r="AG53" s="105" t="str">
        <f>IF(AG$13&gt;0,
(
(
IF('U1'!$A$4="1ª", 'U1'!P39*'U1'!P$4, 0)+
IF('U2'!$A$4="1ª", 'U2'!P39*'U2'!P$4, 0)+
IF('U3'!$A$4="1ª", 'U3'!P39*'U3'!P$4, 0)+
IF('U4'!$A$4="1ª", 'U4'!P39*'U4'!P$4, 0)+
IF('U5'!$A$4="1ª", 'U5'!P39*'U5'!P$4, 0)+
IF('U6'!$A$4="1ª", 'U6'!P39*'U6'!P$4, 0)+
IF('U7'!$A$4="1ª", 'U7'!P39*'U7'!P$4, 0)+
IF('U8'!$A$4="1ª", 'U8'!P39*'U8'!P$4, 0)+
IF('U9'!$A$4="1ª", 'U9'!P39*'U9'!P$4, 0)+
IF('U10'!$A$4="1ª", 'U10'!P39*'U10'!P$4, 0)+
IF('U11'!$A$4="1ª", 'U11'!P39*'U11'!P$4, 0)+
IF('U12'!$A$4="1ª", 'U12'!P39*'U12'!P$4, 0)+
IF('U13'!$A$4="1ª", 'U13'!P39*'U13'!P$4, 0)+
IF('U14'!$A$4="1ª", 'U14'!P39*'U14'!P$4, 0)+
IF('U15'!$A$4="1ª", 'U15'!P39*'U15'!P$4, 0)
)
      /$CB$12
   )
   /AG$13,
"")</f>
        <v/>
      </c>
      <c r="AH53" s="122"/>
      <c r="AI53" s="105">
        <f ca="1">IF(AI$13&gt;0,
(
(
IF('U1'!$A$4="1ª", 'U1'!Q39*'U1'!Q$4, 0)+
IF('U2'!$A$4="1ª", 'U2'!Q39*'U2'!Q$4, 0)+
IF('U3'!$A$4="1ª", 'U3'!Q39*'U3'!Q$4, 0)+
IF('U4'!$A$4="1ª", 'U4'!Q39*'U4'!Q$4, 0)+
IF('U5'!$A$4="1ª", 'U5'!Q39*'U5'!Q$4, 0)+
IF('U6'!$A$4="1ª", 'U6'!Q39*'U6'!Q$4, 0)+
IF('U7'!$A$4="1ª", 'U7'!Q39*'U7'!Q$4, 0)+
IF('U8'!$A$4="1ª", 'U8'!Q39*'U8'!Q$4, 0)+
IF('U9'!$A$4="1ª", 'U9'!Q39*'U9'!Q$4, 0)+
IF('U10'!$A$4="1ª", 'U10'!Q39*'U10'!Q$4, 0)+
IF('U11'!$A$4="1ª", 'U11'!Q39*'U11'!Q$4, 0)+
IF('U12'!$A$4="1ª", 'U12'!Q39*'U12'!Q$4, 0)+
IF('U13'!$A$4="1ª", 'U13'!Q39*'U13'!Q$4, 0)+
IF('U14'!$A$4="1ª", 'U14'!Q39*'U14'!Q$4, 0)+
IF('U15'!$A$4="1ª", 'U15'!Q39*'U15'!Q$4, 0)
)
      /$CB$12
   )
   /AI$13,
"")</f>
        <v>0</v>
      </c>
      <c r="AJ53" s="122"/>
      <c r="AK53" s="105">
        <f ca="1">IF(AK$13&gt;0,
(
(
IF('U1'!$A$4="1ª", 'U1'!R39*'U1'!R$4, 0)+
IF('U2'!$A$4="1ª", 'U2'!R39*'U2'!R$4, 0)+
IF('U3'!$A$4="1ª", 'U3'!R39*'U3'!R$4, 0)+
IF('U4'!$A$4="1ª", 'U4'!R39*'U4'!R$4, 0)+
IF('U5'!$A$4="1ª", 'U5'!R39*'U5'!R$4, 0)+
IF('U6'!$A$4="1ª", 'U6'!R39*'U6'!R$4, 0)+
IF('U7'!$A$4="1ª", 'U7'!R39*'U7'!R$4, 0)+
IF('U8'!$A$4="1ª", 'U8'!R39*'U8'!R$4, 0)+
IF('U9'!$A$4="1ª", 'U9'!R39*'U9'!R$4, 0)+
IF('U10'!$A$4="1ª", 'U10'!R39*'U10'!R$4, 0)+
IF('U11'!$A$4="1ª", 'U11'!R39*'U11'!R$4, 0)+
IF('U12'!$A$4="1ª", 'U12'!R39*'U12'!R$4, 0)+
IF('U13'!$A$4="1ª", 'U13'!R39*'U13'!R$4, 0)+
IF('U14'!$A$4="1ª", 'U14'!R39*'U14'!R$4, 0)+
IF('U15'!$A$4="1ª", 'U15'!R39*'U15'!R$4, 0)
)
      /$CB$12
   )
   /AK$13,
"")</f>
        <v>0</v>
      </c>
      <c r="AL53" s="122"/>
      <c r="AM53" s="105" t="str">
        <f>IF(AM$13&gt;0,
(
(
IF('U1'!$A$4="1ª", 'U1'!S39*'U1'!S$4, 0)+
IF('U2'!$A$4="1ª", 'U2'!S39*'U2'!S$4, 0)+
IF('U3'!$A$4="1ª", 'U3'!S39*'U3'!S$4, 0)+
IF('U4'!$A$4="1ª", 'U4'!S39*'U4'!S$4, 0)+
IF('U5'!$A$4="1ª", 'U5'!S39*'U5'!S$4, 0)+
IF('U6'!$A$4="1ª", 'U6'!S39*'U6'!S$4, 0)+
IF('U7'!$A$4="1ª", 'U7'!S39*'U7'!S$4, 0)+
IF('U8'!$A$4="1ª", 'U8'!S39*'U8'!S$4, 0)+
IF('U9'!$A$4="1ª", 'U9'!S39*'U9'!S$4, 0)+
IF('U10'!$A$4="1ª", 'U10'!S39*'U10'!S$4, 0)+
IF('U11'!$A$4="1ª", 'U11'!S39*'U11'!S$4, 0)+
IF('U12'!$A$4="1ª", 'U12'!S39*'U12'!S$4, 0)+
IF('U13'!$A$4="1ª", 'U13'!S39*'U13'!S$4, 0)+
IF('U14'!$A$4="1ª", 'U14'!S39*'U14'!S$4, 0)+
IF('U15'!$A$4="1ª", 'U15'!S39*'U15'!S$4, 0)
)
      /$CB$12
   )
   /AM$13,
"")</f>
        <v/>
      </c>
      <c r="AN53" s="122"/>
      <c r="AO53" s="121">
        <f t="shared" ca="1" si="26"/>
        <v>0</v>
      </c>
      <c r="AP53" s="105">
        <f ca="1">IF(AP$13&gt;0,
   (
      (
         IF('U1'!$A$4="1ª", 'U1'!T39*'U1'!T$4, 0) +
         IF('U2'!$A$4="1ª", 'U2'!T39*'U2'!T$4, 0) +
         IF('U3'!$A$4="1ª", 'U3'!T39*'U3'!T$4, 0) +
         IF('U4'!$A$4="1ª", 'U4'!T39*'U4'!T$4, 0) +
         IF('U5'!$A$4="1ª", 'U5'!T39*'U5'!T$4, 0) +
         IF('U6'!$A$4="1ª", 'U6'!T39*'U6'!T$4, 0) +
         IF('U7'!$A$4="1ª", 'U7'!T39*'U7'!T$4, 0) +
         IF('U8'!$A$4="1ª", 'U8'!T39*'U8'!T$4, 0) +
         IF('U9'!$A$4="1ª", 'U9'!T39*'U9'!T$4, 0) +
         IF('U10'!$A$4="1ª", 'U10'!T39*'U10'!T$4, 0) +
         IF('U11'!$A$4="1ª", 'U11'!T39*'U11'!T$4, 0) +
         IF('U12'!$A$4="1ª", 'U12'!T39*'U12'!T$4, 0) +
         IF('U13'!$A$4="1ª", 'U13'!T39*'U13'!T$4, 0) +
         IF('U14'!$A$4="1ª", 'U14'!T39*'U14'!T$4, 0) +
         IF('U15'!$A$4="1ª", 'U15'!T39*'U15'!T$4, 0)
      )
      /$CB$12
   ) / AP$13,
"")</f>
        <v>0</v>
      </c>
      <c r="AQ53" s="122"/>
      <c r="AR53" s="105">
        <f ca="1">IF(AR$13&gt;0,
(
(
IF('U1'!$A$4="1ª", 'U1'!U39*'U1'!U$4, 0)+
IF('U2'!$A$4="1ª", 'U2'!U39*'U2'!U$4, 0)+
IF('U3'!$A$4="1ª", 'U3'!U39*'U3'!U$4, 0)+
IF('U4'!$A$4="1ª", 'U4'!U39*'U4'!U$4, 0)+
IF('U5'!$A$4="1ª", 'U5'!U39*'U5'!U$4, 0)+
IF('U6'!$A$4="1ª", 'U6'!U39*'U6'!U$4, 0)+
IF('U7'!$A$4="1ª", 'U7'!U39*'U7'!U$4, 0)+
IF('U8'!$A$4="1ª", 'U8'!U39*'U8'!U$4, 0)+
IF('U9'!$A$4="1ª", 'U9'!U39*'U9'!U$4, 0)+
IF('U10'!$A$4="1ª", 'U10'!U39*'U10'!U$4, 0)+
IF('U11'!$A$4="1ª", 'U11'!U39*'U11'!U$4, 0)+
IF('U12'!$A$4="1ª", 'U12'!U39*'U12'!U$4, 0)+
IF('U13'!$A$4="1ª", 'U13'!U39*'U13'!U$4, 0)+
IF('U14'!$A$4="1ª", 'U14'!U39*'U14'!U$4, 0)+
IF('U15'!$A$4="1ª", 'U15'!U39*'U15'!U$4, 0)
)
      /$CB$12
   )
   /AR$13,
"")</f>
        <v>0</v>
      </c>
      <c r="AS53" s="122"/>
      <c r="AT53" s="105" t="str">
        <f>IF(AT$13&gt;0,
(
(
IF('U1'!$A$4="1ª", 'U1'!V39*'U1'!V$4, 0)+
IF('U2'!$A$4="1ª", 'U2'!V39*'U2'!V$4, 0)+
IF('U3'!$A$4="1ª", 'U3'!V39*'U3'!V$4, 0)+
IF('U4'!$A$4="1ª", 'U4'!V39*'U4'!V$4, 0)+
IF('U5'!$A$4="1ª", 'U5'!V39*'U5'!V$4, 0)+
IF('U6'!$A$4="1ª", 'U6'!V39*'U6'!V$4, 0)+
IF('U7'!$A$4="1ª", 'U7'!V39*'U7'!V$4, 0)+
IF('U8'!$A$4="1ª", 'U8'!V39*'U8'!V$4, 0)+
IF('U9'!$A$4="1ª", 'U9'!V39*'U9'!V$4, 0)+
IF('U10'!$A$4="1ª", 'U10'!V39*'U10'!V$4, 0)+
IF('U11'!$A$4="1ª", 'U11'!V39*'U11'!V$4, 0)+
IF('U12'!$A$4="1ª", 'U12'!V39*'U12'!V$4, 0)+
IF('U13'!$A$4="1ª", 'U13'!V39*'U13'!V$4, 0)+
IF('U14'!$A$4="1ª", 'U14'!V39*'U14'!V$4, 0)+
IF('U15'!$A$4="1ª", 'U15'!V39*'U15'!V$4, 0)
)
      /$CB$12
   )
   /AT$13,
"")</f>
        <v/>
      </c>
      <c r="AU53" s="122"/>
      <c r="AV53" s="105">
        <f ca="1">IF(AV$13&gt;0,
(
(
IF('U1'!$A$4="1ª", 'U1'!W39*'U1'!W$4, 0)+
IF('U2'!$A$4="1ª", 'U2'!W39*'U2'!W$4, 0)+
IF('U3'!$A$4="1ª", 'U3'!W39*'U3'!W$4, 0)+
IF('U4'!$A$4="1ª", 'U4'!W39*'U4'!W$4, 0)+
IF('U5'!$A$4="1ª", 'U5'!W39*'U5'!W$4, 0)+
IF('U6'!$A$4="1ª", 'U6'!W39*'U6'!W$4, 0)+
IF('U7'!$A$4="1ª", 'U7'!W39*'U7'!W$4, 0)+
IF('U8'!$A$4="1ª", 'U8'!W39*'U8'!W$4, 0)+
IF('U9'!$A$4="1ª", 'U9'!W39*'U9'!W$4, 0)+
IF('U10'!$A$4="1ª", 'U10'!W39*'U10'!W$4, 0)+
IF('U11'!$A$4="1ª", 'U11'!W39*'U11'!W$4, 0)+
IF('U12'!$A$4="1ª", 'U12'!W39*'U12'!W$4, 0)+
IF('U13'!$A$4="1ª", 'U13'!W39*'U13'!W$4, 0)+
IF('U14'!$A$4="1ª", 'U14'!W39*'U14'!W$4, 0)+
IF('U15'!$A$4="1ª", 'U15'!W39*'U15'!W$4, 0)
)
      /$CB$12
   )
   /AV$13,
"")</f>
        <v>0</v>
      </c>
      <c r="AW53" s="122"/>
      <c r="AX53" s="105" t="str">
        <f>IF(AX$13&gt;0,
(
(
IF('U1'!$A$4="1ª", 'U1'!X39*'U1'!X$4, 0)+
IF('U2'!$A$4="1ª", 'U2'!X39*'U2'!X$4, 0)+
IF('U3'!$A$4="1ª", 'U3'!X39*'U3'!X$4, 0)+
IF('U4'!$A$4="1ª", 'U4'!X39*'U4'!X$4, 0)+
IF('U5'!$A$4="1ª", 'U5'!X39*'U5'!X$4, 0)+
IF('U6'!$A$4="1ª", 'U6'!X39*'U6'!X$4, 0)+
IF('U7'!$A$4="1ª", 'U7'!X39*'U7'!X$4, 0)+
IF('U8'!$A$4="1ª", 'U8'!X39*'U8'!X$4, 0)+
IF('U9'!$A$4="1ª", 'U9'!X39*'U9'!X$4, 0)+
IF('U10'!$A$4="1ª", 'U10'!X39*'U10'!X$4, 0)+
IF('U11'!$A$4="1ª", 'U11'!X39*'U11'!X$4, 0)+
IF('U12'!$A$4="1ª", 'U12'!X39*'U12'!X$4, 0)+
IF('U13'!$A$4="1ª", 'U13'!X39*'U13'!X$4, 0)+
IF('U14'!$A$4="1ª", 'U14'!X39*'U14'!X$4, 0)+
IF('U15'!$A$4="1ª", 'U15'!X39*'U15'!X$4, 0)
)
      /$CB$12
   )
   /AX$13,
"")</f>
        <v/>
      </c>
      <c r="AY53" s="122"/>
      <c r="AZ53" s="105" t="str">
        <f>IF(AZ$13&gt;0,
(
(
IF('U1'!$A$4="1ª", 'U1'!Y39*'U1'!Y$4, 0)+
IF('U2'!$A$4="1ª", 'U2'!Y39*'U2'!Y$4, 0)+
IF('U3'!$A$4="1ª", 'U3'!Y39*'U3'!Y$4, 0)+
IF('U4'!$A$4="1ª", 'U4'!Y39*'U4'!Y$4, 0)+
IF('U5'!$A$4="1ª", 'U5'!Y39*'U5'!Y$4, 0)+
IF('U6'!$A$4="1ª", 'U6'!Y39*'U6'!Y$4, 0)+
IF('U7'!$A$4="1ª", 'U7'!Y39*'U7'!Y$4, 0)+
IF('U8'!$A$4="1ª", 'U8'!Y39*'U8'!Y$4, 0)+
IF('U9'!$A$4="1ª", 'U9'!Y39*'U9'!Y$4, 0)+
IF('U10'!$A$4="1ª", 'U10'!Y39*'U10'!Y$4, 0)+
IF('U11'!$A$4="1ª", 'U11'!Y39*'U11'!Y$4, 0)+
IF('U12'!$A$4="1ª", 'U12'!Y39*'U12'!Y$4, 0)+
IF('U13'!$A$4="1ª", 'U13'!Y39*'U13'!Y$4, 0)+
IF('U14'!$A$4="1ª", 'U14'!Y39*'U14'!Y$4, 0)+
IF('U15'!$A$4="1ª", 'U15'!Y39*'U15'!Y$4, 0)
)
      /$CB$12
   )
   /AZ$13,
"")</f>
        <v/>
      </c>
      <c r="BA53" s="122"/>
      <c r="BB53" s="121">
        <f t="shared" ca="1" si="27"/>
        <v>0</v>
      </c>
      <c r="BC53" s="105" t="str">
        <f>IF(BC$13&gt;0,
(
(
IF('U1'!$A$4="1ª", 'U1'!Z39*'U1'!Z$4, 0)+
IF('U2'!$A$4="1ª", 'U2'!Z39*'U2'!Z$4, 0)+
IF('U3'!$A$4="1ª", 'U3'!Z39*'U3'!Z$4, 0)+
IF('U4'!$A$4="1ª", 'U4'!Z39*'U4'!Z$4, 0)+
IF('U5'!$A$4="1ª", 'U5'!Z39*'U5'!Z$4, 0)+
IF('U6'!$A$4="1ª", 'U6'!Z39*'U6'!Z$4, 0)+
IF('U7'!$A$4="1ª", 'U7'!Z39*'U7'!Z$4, 0)+
IF('U8'!$A$4="1ª", 'U8'!Z39*'U8'!Z$4, 0)+
IF('U9'!$A$4="1ª", 'U9'!Z39*'U9'!Z$4, 0)+
IF('U10'!$A$4="1ª", 'U10'!Z39*'U10'!Z$4, 0)+
IF('U11'!$A$4="1ª", 'U11'!Z39*'U11'!Z$4, 0)+
IF('U12'!$A$4="1ª", 'U12'!Z39*'U12'!Z$4, 0)+
IF('U13'!$A$4="1ª", 'U13'!Z39*'U13'!Z$4, 0)+
IF('U14'!$A$4="1ª", 'U14'!Z39*'U14'!Z$4, 0)+
IF('U15'!$A$4="1ª", 'U15'!Z39*'U15'!Z$4, 0)
)
      /$CB$12
   )
   /BC$13,
"")</f>
        <v/>
      </c>
      <c r="BD53" s="122"/>
      <c r="BE53" s="105" t="str">
        <f>IF(BE$13&gt;0,
(
(
IF('U1'!$A$4="1ª", 'U1'!AA39*'U1'!AA$4, 0)+
IF('U2'!$A$4="1ª", 'U2'!AA39*'U2'!AA$4, 0)+
IF('U3'!$A$4="1ª", 'U3'!AA39*'U3'!AA$4, 0)+
IF('U4'!$A$4="1ª", 'U4'!AA39*'U4'!AA$4, 0)+
IF('U5'!$A$4="1ª", 'U5'!AA39*'U5'!AA$4, 0)+
IF('U6'!$A$4="1ª", 'U6'!AA39*'U6'!AA$4, 0)+
IF('U7'!$A$4="1ª", 'U7'!AA39*'U7'!AA$4, 0)+
IF('U8'!$A$4="1ª", 'U8'!AA39*'U8'!AA$4, 0)+
IF('U9'!$A$4="1ª", 'U9'!AA39*'U9'!AA$4, 0)+
IF('U10'!$A$4="1ª", 'U10'!AA39*'U10'!AA$4, 0)+
IF('U11'!$A$4="1ª", 'U11'!AA39*'U11'!AA$4, 0)+
IF('U12'!$A$4="1ª", 'U12'!AA39*'U12'!AA$4, 0)+
IF('U13'!$A$4="1ª", 'U13'!AA39*'U13'!AA$4, 0)+
IF('U14'!$A$4="1ª", 'U14'!AA39*'U14'!AA$4, 0)+
IF('U15'!$A$4="1ª", 'U15'!AA39*'U15'!AA$4, 0)
)
      /$CB$12
   )
   /BE$13,
"")</f>
        <v/>
      </c>
      <c r="BF53" s="122"/>
      <c r="BG53" s="105" t="str">
        <f>IF(BG$13&gt;0,
(
(
IF('U1'!$A$4="1ª", 'U1'!AB39*'U1'!AB$4, 0)+
IF('U2'!$A$4="1ª", 'U2'!AB39*'U2'!AB$4, 0)+
IF('U3'!$A$4="1ª", 'U3'!AB39*'U3'!AB$4, 0)+
IF('U4'!$A$4="1ª", 'U4'!AB39*'U4'!AB$4, 0)+
IF('U5'!$A$4="1ª", 'U5'!AB39*'U5'!AB$4, 0)+
IF('U6'!$A$4="1ª", 'U6'!AB39*'U6'!AB$4, 0)+
IF('U7'!$A$4="1ª", 'U7'!AB39*'U7'!AB$4, 0)+
IF('U8'!$A$4="1ª", 'U8'!AB39*'U8'!AB$4, 0)+
IF('U9'!$A$4="1ª", 'U9'!AB39*'U9'!AB$4, 0)+
IF('U10'!$A$4="1ª", 'U10'!AB39*'U10'!AB$4, 0)+
IF('U11'!$A$4="1ª", 'U11'!AB39*'U11'!AB$4, 0)+
IF('U12'!$A$4="1ª", 'U12'!AB39*'U12'!AB$4, 0)+
IF('U13'!$A$4="1ª", 'U13'!AB39*'U13'!AB$4, 0)+
IF('U14'!$A$4="1ª", 'U14'!AB39*'U14'!AB$4, 0)+
IF('U15'!$A$4="1ª", 'U15'!AB39*'U15'!AB$4, 0)
)
      /$CB$12
   )
   /BG$13,
"")</f>
        <v/>
      </c>
      <c r="BH53" s="122"/>
      <c r="BI53" s="105">
        <f ca="1">IF(BI$13&gt;0,
(
(
IF('U1'!$A$4="1ª", 'U1'!AC39*'U1'!AC$4, 0)+
IF('U2'!$A$4="1ª", 'U2'!AC39*'U2'!AC$4, 0)+
IF('U3'!$A$4="1ª", 'U3'!AC39*'U3'!AC$4, 0)+
IF('U4'!$A$4="1ª", 'U4'!AC39*'U4'!AC$4, 0)+
IF('U5'!$A$4="1ª", 'U5'!AC39*'U5'!AC$4, 0)+
IF('U6'!$A$4="1ª", 'U6'!AC39*'U6'!AC$4, 0)+
IF('U7'!$A$4="1ª", 'U7'!AC39*'U7'!AC$4, 0)+
IF('U8'!$A$4="1ª", 'U8'!AC39*'U8'!AC$4, 0)+
IF('U9'!$A$4="1ª", 'U9'!AC39*'U9'!AC$4, 0)+
IF('U10'!$A$4="1ª", 'U10'!AC39*'U10'!AC$4, 0)+
IF('U11'!$A$4="1ª", 'U11'!AC39*'U11'!AC$4, 0)+
IF('U12'!$A$4="1ª", 'U12'!AC39*'U12'!AC$4, 0)+
IF('U13'!$A$4="1ª", 'U13'!AC39*'U13'!AC$4, 0)+
IF('U14'!$A$4="1ª", 'U14'!AC39*'U14'!AC$4, 0)+
IF('U15'!$A$4="1ª", 'U15'!AC39*'U15'!AC$4, 0)
)
      /$CB$12
   )
   /BI$13,
"")</f>
        <v>0</v>
      </c>
      <c r="BJ53" s="122"/>
      <c r="BK53" s="105" t="str">
        <f>IF(BK$13&gt;0,
(
(
IF('U1'!$A$4="1ª", 'U1'!AD39*'U1'!AD$4, 0)+
IF('U2'!$A$4="1ª", 'U2'!AD39*'U2'!AD$4, 0)+
IF('U3'!$A$4="1ª", 'U3'!AD39*'U3'!AD$4, 0)+
IF('U4'!$A$4="1ª", 'U4'!AD39*'U4'!AD$4, 0)+
IF('U5'!$A$4="1ª", 'U5'!AD39*'U5'!AD$4, 0)+
IF('U6'!$A$4="1ª", 'U6'!AD39*'U6'!AD$4, 0)+
IF('U7'!$A$4="1ª", 'U7'!AD39*'U7'!AD$4, 0)+
IF('U8'!$A$4="1ª", 'U8'!AD39*'U8'!AD$4, 0)+
IF('U9'!$A$4="1ª", 'U9'!AD39*'U9'!AD$4, 0)+
IF('U10'!$A$4="1ª", 'U10'!AD39*'U10'!AD$4, 0)+
IF('U11'!$A$4="1ª", 'U11'!AD39*'U11'!AD$4, 0)+
IF('U12'!$A$4="1ª", 'U12'!AD39*'U12'!AD$4, 0)+
IF('U13'!$A$4="1ª", 'U13'!AD39*'U13'!AD$4, 0)+
IF('U14'!$A$4="1ª", 'U14'!AD39*'U14'!AD$4, 0)+
IF('U15'!$A$4="1ª", 'U15'!AD39*'U15'!AD$4, 0)
)
      /$CB$12
   )
   /BK$13,
"")</f>
        <v/>
      </c>
      <c r="BL53" s="122"/>
      <c r="BM53" s="105" t="str">
        <f>IF(BM$13&gt;0,
(
(
IF('U1'!$A$4="1ª", 'U1'!AE39*'U1'!AE$4, 0)+
IF('U2'!$A$4="1ª", 'U2'!AE39*'U2'!AE$4, 0)+
IF('U3'!$A$4="1ª", 'U3'!AE39*'U3'!AE$4, 0)+
IF('U4'!$A$4="1ª", 'U4'!AE39*'U4'!AE$4, 0)+
IF('U5'!$A$4="1ª", 'U5'!AE39*'U5'!AE$4, 0)+
IF('U6'!$A$4="1ª", 'U6'!AE39*'U6'!AE$4, 0)+
IF('U7'!$A$4="1ª", 'U7'!AE39*'U7'!AE$4, 0)+
IF('U8'!$A$4="1ª", 'U8'!AE39*'U8'!AE$4, 0)+
IF('U9'!$A$4="1ª", 'U9'!AE39*'U9'!AE$4, 0)+
IF('U10'!$A$4="1ª", 'U10'!AE39*'U10'!AE$4, 0)+
IF('U11'!$A$4="1ª", 'U11'!AE39*'U11'!AE$4, 0)+
IF('U12'!$A$4="1ª", 'U12'!AE39*'U12'!AE$4, 0)+
IF('U13'!$A$4="1ª", 'U13'!AE39*'U13'!AE$4, 0)+
IF('U14'!$A$4="1ª", 'U14'!AE39*'U14'!AE$4, 0)+
IF('U15'!$A$4="1ª", 'U15'!AE39*'U15'!AE$4, 0)
)
      /$CB$12
   )
   /BM$13,
"")</f>
        <v/>
      </c>
      <c r="BN53" s="122"/>
      <c r="BO53" s="121" t="str">
        <f t="shared" si="28"/>
        <v/>
      </c>
      <c r="BP53" s="105" t="str">
        <f>IF(BP$13&gt;0,
(
(
IF('U1'!$A$4="1ª", 'U1'!AF39*'U1'!AF$4, 0)+
IF('U2'!$A$4="1ª", 'U2'!AF39*'U2'!AF$4, 0)+
IF('U3'!$A$4="1ª", 'U3'!AF39*'U3'!AF$4, 0)+
IF('U4'!$A$4="1ª", 'U4'!AF39*'U4'!AF$4, 0)+
IF('U5'!$A$4="1ª", 'U5'!AF39*'U5'!AF$4, 0)+
IF('U6'!$A$4="1ª", 'U6'!AF39*'U6'!AF$4, 0)+
IF('U7'!$A$4="1ª", 'U7'!AF39*'U7'!AF$4, 0)+
IF('U8'!$A$4="1ª", 'U8'!AF39*'U8'!AF$4, 0)+
IF('U9'!$A$4="1ª", 'U9'!AF39*'U9'!AF$4, 0)+
IF('U10'!$A$4="1ª", 'U10'!AF39*'U10'!AF$4, 0)+
IF('U11'!$A$4="1ª", 'U11'!AF39*'U11'!AF$4, 0)+
IF('U12'!$A$4="1ª", 'U12'!AF39*'U12'!AF$4, 0)+
IF('U13'!$A$4="1ª", 'U13'!AF39*'U13'!AF$4, 0)+
IF('U14'!$A$4="1ª", 'U14'!AF39*'U14'!AF$4, 0)+
IF('U15'!$A$4="1ª", 'U15'!AF39*'U15'!AF$4, 0)
)
      /$CB$12
   )
   /BP$13,
"")</f>
        <v/>
      </c>
      <c r="BQ53" s="122"/>
      <c r="BR53" s="105" t="str">
        <f>IF(BR$13&gt;0,
(
(
IF('U1'!$A$4="1ª", 'U1'!AG39*'U1'!AG$4, 0)+
IF('U2'!$A$4="1ª", 'U2'!AG39*'U2'!AG$4, 0)+
IF('U3'!$A$4="1ª", 'U3'!AG39*'U3'!AG$4, 0)+
IF('U4'!$A$4="1ª", 'U4'!AG39*'U4'!AG$4, 0)+
IF('U5'!$A$4="1ª", 'U5'!AG39*'U5'!AG$4, 0)+
IF('U6'!$A$4="1ª", 'U6'!AG39*'U6'!AG$4, 0)+
IF('U7'!$A$4="1ª", 'U7'!AG39*'U7'!AG$4, 0)+
IF('U8'!$A$4="1ª", 'U8'!AG39*'U8'!AG$4, 0)+
IF('U9'!$A$4="1ª", 'U9'!AG39*'U9'!AG$4, 0)+
IF('U10'!$A$4="1ª", 'U10'!AG39*'U10'!AG$4, 0)+
IF('U11'!$A$4="1ª", 'U11'!AG39*'U11'!AG$4, 0)+
IF('U12'!$A$4="1ª", 'U12'!AG39*'U12'!AG$4, 0)+
IF('U13'!$A$4="1ª", 'U13'!AG39*'U13'!AG$4, 0)+
IF('U14'!$A$4="1ª", 'U14'!AG39*'U14'!AG$4, 0)+
IF('U15'!$A$4="1ª", 'U15'!AG39*'U15'!AG$4, 0)
)
      /$CB$12
   )
   /BR$13,
"")</f>
        <v/>
      </c>
      <c r="BS53" s="122"/>
      <c r="BT53" s="105" t="str">
        <f>IF(BT$13&gt;0,
(
(
IF('U1'!$A$4="1ª", 'U1'!AH39*'U1'!AH$4, 0)+
IF('U2'!$A$4="1ª", 'U2'!AH39*'U2'!AH$4, 0)+
IF('U3'!$A$4="1ª", 'U3'!AH39*'U3'!AH$4, 0)+
IF('U4'!$A$4="1ª", 'U4'!AH39*'U4'!AH$4, 0)+
IF('U5'!$A$4="1ª", 'U5'!AH39*'U5'!AH$4, 0)+
IF('U6'!$A$4="1ª", 'U6'!AH39*'U6'!AH$4, 0)+
IF('U7'!$A$4="1ª", 'U7'!AH39*'U7'!AH$4, 0)+
IF('U8'!$A$4="1ª", 'U8'!AH39*'U8'!AH$4, 0)+
IF('U9'!$A$4="1ª", 'U9'!AH39*'U9'!AH$4, 0)+
IF('U10'!$A$4="1ª", 'U10'!AH39*'U10'!AH$4, 0)+
IF('U11'!$A$4="1ª", 'U11'!AH39*'U11'!AH$4, 0)+
IF('U12'!$A$4="1ª", 'U12'!AH39*'U12'!AH$4, 0)+
IF('U13'!$A$4="1ª", 'U13'!AH39*'U13'!AH$4, 0)+
IF('U14'!$A$4="1ª", 'U14'!AH39*'U14'!AH$4, 0)+
IF('U15'!$A$4="1ª", 'U15'!AH39*'U15'!AH$4, 0)
)
      /$CB$12
   )
   /BT$13,
"")</f>
        <v/>
      </c>
      <c r="BU53" s="122"/>
      <c r="BV53" s="105" t="str">
        <f>IF(BT$13&gt;0,
(
(
IF('U1'!$A$4="1ª", 'U1'!AH39*'U1'!AH$4, 0)+
IF('U2'!$A$4="1ª", 'U2'!AH39*'U2'!AH$4, 0)+
IF('U3'!$A$4="1ª", 'U3'!AH39*'U3'!AH$4, 0)+
IF('U4'!$A$4="1ª", 'U4'!AH39*'U4'!AH$4, 0)+
IF('U5'!$A$4="1ª", 'U5'!AH39*'U5'!AH$4, 0)+
IF('U6'!$A$4="1ª", 'U6'!AH39*'U6'!AH$4, 0)+
IF('U7'!$A$4="1ª", 'U7'!AH39*'U7'!AH$4, 0)+
IF('U8'!$A$4="1ª", 'U8'!AH39*'U8'!AH$4, 0)+
IF('U9'!$A$4="1ª", 'U9'!AH39*'U9'!AH$4, 0)+
IF('U10'!$A$4="1ª", 'U10'!AH39*'U10'!AH$4, 0)+
IF('U11'!$A$4="1ª", 'U11'!AH39*'U11'!AH$4, 0)+
IF('U12'!$A$4="1ª", 'U12'!AH39*'U12'!AH$4, 0)+
IF('U13'!$A$4="1ª", 'U13'!AH39*'U13'!AH$4, 0)+
IF('U14'!$A$4="1ª", 'U14'!AH39*'U14'!AH$4, 0)+
IF('U15'!$A$4="1ª", 'U15'!AH39*'U15'!AH$4, 0)
)
      /$CB$12
   )
   /BT$13,
"")</f>
        <v/>
      </c>
      <c r="BW53" s="122"/>
      <c r="BX53" s="105" t="str">
        <f>IF(BV$13&gt;0,
(
(
IF('U1'!$A$4="1ª", 'U1'!AI39*'U1'!AI$4, 0)+
IF('U2'!$A$4="1ª", 'U2'!AI39*'U2'!AI$4, 0)+
IF('U3'!$A$4="1ª", 'U3'!AI39*'U3'!AI$4, 0)+
IF('U4'!$A$4="1ª", 'U4'!AI39*'U4'!AI$4, 0)+
IF('U5'!$A$4="1ª", 'U5'!AI39*'U5'!AI$4, 0)+
IF('U6'!$A$4="1ª", 'U6'!AI39*'U6'!AI$4, 0)+
IF('U7'!$A$4="1ª", 'U7'!AI39*'U7'!AI$4, 0)+
IF('U8'!$A$4="1ª", 'U8'!AI39*'U8'!AI$4, 0)+
IF('U9'!$A$4="1ª", 'U9'!AI39*'U9'!AI$4, 0)+
IF('U10'!$A$4="1ª", 'U10'!AI39*'U10'!AI$4, 0)+
IF('U11'!$A$4="1ª", 'U11'!AI39*'U11'!AI$4, 0)+
IF('U12'!$A$4="1ª", 'U12'!AI39*'U12'!AI$4, 0)+
IF('U13'!$A$4="1ª", 'U13'!AI39*'U13'!AI$4, 0)+
IF('U14'!$A$4="1ª", 'U14'!AI39*'U14'!AI$4, 0)+
IF('U15'!$A$4="1ª", 'U15'!AI39*'U15'!AI$4, 0)
)
      /$CB$12
   )
   /BV$13,
"")</f>
        <v/>
      </c>
      <c r="BY53" s="122"/>
      <c r="BZ53" s="105" t="str">
        <f>IF(BZ$13&gt;0,
(
(
IF('U1'!$A$4="1ª", 'U1'!AK39*'U1'!AK$4, 0)+
IF('U2'!$A$4="1ª", 'U2'!AK39*'U2'!AK$4, 0)+
IF('U3'!$A$4="1ª", 'U3'!AK39*'U3'!AK$4, 0)+
IF('U4'!$A$4="1ª", 'U4'!AK39*'U4'!AK$4, 0)+
IF('U5'!$A$4="1ª", 'U5'!AK39*'U5'!AK$4, 0)+
IF('U6'!$A$4="1ª", 'U6'!AK39*'U6'!AK$4, 0)+
IF('U7'!$A$4="1ª", 'U7'!AK39*'U7'!AK$4, 0)+
IF('U8'!$A$4="1ª", 'U8'!AK39*'U8'!AK$4, 0)+
IF('U9'!$A$4="1ª", 'U9'!AK39*'U9'!AK$4, 0)+
IF('U10'!$A$4="1ª", 'U10'!AK39*'U10'!AK$4, 0)+
IF('U11'!$A$4="1ª", 'U11'!AK39*'U11'!AK$4, 0)+
IF('U12'!$A$4="1ª", 'U12'!AK39*'U12'!AK$4, 0)+
IF('U13'!$A$4="1ª", 'U13'!AK39*'U13'!AK$4, 0)+
IF('U14'!$A$4="1ª", 'U14'!AK39*'U14'!AK$4, 0)+
IF('U15'!$A$4="1ª", 'U15'!AK39*'U15'!AK$4, 0)
)
      /$CB$12
   )
   /BZ$13,
"")</f>
        <v/>
      </c>
      <c r="CA53" s="122"/>
      <c r="CB53" s="136">
        <f t="shared" ca="1" si="22"/>
        <v>0</v>
      </c>
      <c r="CC53">
        <f t="shared" ca="1" si="29"/>
        <v>0</v>
      </c>
    </row>
    <row r="54" spans="1:81" ht="18" x14ac:dyDescent="0.25">
      <c r="A54" s="65">
        <v>0</v>
      </c>
      <c r="B54" s="121">
        <f t="shared" ca="1" si="23"/>
        <v>0</v>
      </c>
      <c r="C54" s="105">
        <f ca="1">IF(C$13&gt;0,
   (
      (
         IF('U1'!$A$4="1ª", 'U1'!B40*'U1'!B$4, 0) +
         IF('U2'!$A$4="1ª", 'U2'!B40*'U2'!B$4, 0) +
         IF('U3'!$A$4="1ª", 'U3'!B40*'U3'!B$4, 0) +
         IF('U4'!$A$4="1ª", 'U4'!B40*'U4'!B$4, 0) +
         IF('U5'!$A$4="1ª", 'U5'!B40*'U5'!B$4, 0) +
         IF('U6'!$A$4="1ª", 'U6'!B40*'U6'!B$4, 0) +
         IF('U7'!$A$4="1ª", 'U7'!B40*'U7'!B$4, 0) +
         IF('U8'!$A$4="1ª", 'U8'!B40*'U8'!B$4, 0) +
         IF('U9'!$A$4="1ª", 'U9'!B40*'U9'!B$4, 0) +
         IF('U10'!$A$4="1ª", 'U10'!B40*'U10'!B$4, 0) +
         IF('U11'!$A$4="1ª", 'U11'!B40*'U11'!B$4, 0) +
         IF('U12'!$A$4="1ª", 'U12'!B40*'U12'!B$4, 0) +
         IF('U13'!$A$4="1ª", 'U13'!B40*'U13'!B$4, 0) +
         IF('U14'!$A$4="1ª", 'U14'!B40*'U14'!B$4, 0) +
         IF('U15'!$A$4="1ª", 'U15'!B40*'U15'!B$4, 0)
      )
      /$CB$12
   )
   /C$13,
"")</f>
        <v>0</v>
      </c>
      <c r="D54" s="122"/>
      <c r="E54" s="105">
        <f ca="1">IF(E$13&gt;0,
   (
      (
         IF('U1'!$A$4="1ª", 'U1'!C40*'U1'!C$4, 0) +
         IF('U2'!$A$4="1ª", 'U2'!C40*'U2'!C$4, 0) +
         IF('U3'!$A$4="1ª", 'U3'!C40*'U3'!C$4, 0) +
         IF('U4'!$A$4="1ª", 'U4'!C40*'U4'!C$4, 0) +
         IF('U5'!$A$4="1ª", 'U5'!C40*'U5'!C$4, 0) +
         IF('U6'!$A$4="1ª", 'U6'!C40*'U6'!C$4, 0) +
         IF('U7'!$A$4="1ª", 'U7'!C40*'U7'!C$4, 0) +
         IF('U8'!$A$4="1ª", 'U8'!C40*'U8'!C$4, 0) +
         IF('U9'!$A$4="1ª", 'U9'!C40*'U9'!C$4, 0) +
         IF('U10'!$A$4="1ª", 'U10'!C40*'U10'!C$4, 0) +
         IF('U11'!$A$4="1ª", 'U11'!C40*'U11'!C$4, 0) +
         IF('U12'!$A$4="1ª", 'U12'!C40*'U12'!C$4, 0) +
         IF('U13'!$A$4="1ª", 'U13'!C40*'U13'!C$4, 0) +
         IF('U14'!$A$4="1ª", 'U14'!C40*'U14'!C$4, 0) +
         IF('U15'!$A$4="1ª", 'U15'!C40*'U15'!C$4, 0)
      )
      /$CB$12
   )
   /E$13,
"")</f>
        <v>0</v>
      </c>
      <c r="F54" s="122"/>
      <c r="G54" s="105">
        <f ca="1">IF(G$13&gt;0,
   (
      (
         IF('U1'!$A$4="1ª", 'U1'!D40*'U1'!D$4, 0) +
         IF('U2'!$A$4="1ª", 'U2'!D40*'U2'!D$4, 0) +
         IF('U3'!$A$4="1ª", 'U3'!D40*'U3'!D$4, 0) +
         IF('U4'!$A$4="1ª", 'U4'!D40*'U4'!D$4, 0) +
         IF('U5'!$A$4="1ª", 'U5'!D40*'U5'!D$4, 0) +
         IF('U6'!$A$4="1ª", 'U6'!D40*'U6'!D$4, 0) +
         IF('U7'!$A$4="1ª", 'U7'!D40*'U7'!D$4, 0) +
         IF('U8'!$A$4="1ª", 'U8'!D40*'U8'!D$4, 0) +
         IF('U9'!$A$4="1ª", 'U9'!D40*'U9'!D$4, 0) +
         IF('U10'!$A$4="1ª", 'U10'!D40*'U10'!D$4, 0) +
         IF('U11'!$A$4="1ª", 'U11'!D40*'U11'!D$4, 0) +
         IF('U12'!$A$4="1ª", 'U12'!D40*'U12'!D$4, 0) +
         IF('U13'!$A$4="1ª", 'U13'!D40*'U13'!D$4, 0) +
         IF('U14'!$A$4="1ª", 'U14'!D40*'U14'!D$4, 0) +
         IF('U15'!$A$4="1ª", 'U15'!D40*'U15'!D$4, 0)
      )
      /$CB$12
   )
   /G$13,
"")</f>
        <v>0</v>
      </c>
      <c r="H54" s="122"/>
      <c r="I54" s="105">
        <f ca="1">IF(I$13&gt;0,
   (
      (
         IF('U1'!$A$4="1ª", 'U1'!E40*'U1'!E$4, 0) +
         IF('U2'!$A$4="1ª", 'U2'!E40*'U2'!E$4, 0) +
         IF('U3'!$A$4="1ª", 'U3'!E40*'U3'!E$4, 0) +
         IF('U4'!$A$4="1ª", 'U4'!E40*'U4'!E$4, 0) +
         IF('U5'!$A$4="1ª", 'U5'!E40*'U5'!E$4, 0) +
         IF('U6'!$A$4="1ª", 'U6'!E40*'U6'!E$4, 0) +
         IF('U7'!$A$4="1ª", 'U7'!E40*'U7'!E$4, 0) +
         IF('U8'!$A$4="1ª", 'U8'!E40*'U8'!E$4, 0) +
         IF('U9'!$A$4="1ª", 'U9'!E40*'U9'!E$4, 0) +
         IF('U10'!$A$4="1ª", 'U10'!E40*'U10'!E$4, 0) +
         IF('U11'!$A$4="1ª", 'U11'!E40*'U11'!E$4, 0) +
         IF('U12'!$A$4="1ª", 'U12'!E40*'U12'!E$4, 0) +
         IF('U13'!$A$4="1ª", 'U13'!E40*'U13'!E$4, 0) +
         IF('U14'!$A$4="1ª", 'U14'!E40*'U14'!E$4, 0) +
         IF('U15'!$A$4="1ª", 'U15'!E40*'U15'!E$4, 0)
      )
      /$CB$12
   )
   /I$13,
"")</f>
        <v>0</v>
      </c>
      <c r="J54" s="122"/>
      <c r="K54" s="105">
        <f ca="1">IF(K$13&gt;0,
   (
      (
         IF('U1'!$A$4="1ª", 'U1'!F40*'U1'!F$4, 0) +
         IF('U2'!$A$4="1ª", 'U2'!F40*'U2'!F$4, 0) +
         IF('U3'!$A$4="1ª", 'U3'!F40*'U3'!F$4, 0) +
         IF('U4'!$A$4="1ª", 'U4'!F40*'U4'!F$4, 0) +
         IF('U5'!$A$4="1ª", 'U5'!F40*'U5'!F$4, 0) +
         IF('U6'!$A$4="1ª", 'U6'!F40*'U6'!F$4, 0) +
         IF('U7'!$A$4="1ª", 'U7'!F40*'U7'!F$4, 0) +
         IF('U8'!$A$4="1ª", 'U8'!F40*'U8'!F$4, 0) +
         IF('U9'!$A$4="1ª", 'U9'!F40*'U9'!F$4, 0) +
         IF('U10'!$A$4="1ª", 'U10'!F40*'U10'!F$4, 0) +
         IF('U11'!$A$4="1ª", 'U11'!F40*'U11'!F$4, 0) +
         IF('U12'!$A$4="1ª", 'U12'!F40*'U12'!F$4, 0) +
         IF('U13'!$A$4="1ª", 'U13'!F40*'U13'!F$4, 0) +
         IF('U14'!$A$4="1ª", 'U14'!F40*'U14'!F$4, 0) +
         IF('U15'!$A$4="1ª", 'U15'!F40*'U15'!F$4, 0)
      )
      /$CB$12
   )
   /K$13,
"")</f>
        <v>0</v>
      </c>
      <c r="L54" s="122"/>
      <c r="M54" s="105" t="str">
        <f>IF(M$13&gt;0,
   (
      (
         IF('U1'!$A$4="1ª", 'U1'!G40*'U1'!G$4, 0) +
         IF('U2'!$A$4="1ª", 'U2'!G40*'U2'!G$4, 0) +
         IF('U3'!$A$4="1ª", 'U3'!G40*'U3'!G$4, 0) +
         IF('U4'!$A$4="1ª", 'U4'!G40*'U4'!G$4, 0) +
         IF('U5'!$A$4="1ª", 'U5'!G40*'U5'!G$4, 0) +
         IF('U6'!$A$4="1ª", 'U6'!G40*'U6'!G$4, 0) +
         IF('U7'!$A$4="1ª", 'U7'!G40*'U7'!G$4, 0) +
         IF('U8'!$A$4="1ª", 'U8'!G40*'U8'!G$4, 0) +
         IF('U9'!$A$4="1ª", 'U9'!G40*'U9'!G$4, 0) +
         IF('U10'!$A$4="1ª", 'U10'!G40*'U10'!G$4, 0) +
         IF('U11'!$A$4="1ª", 'U11'!G40*'U11'!G$4, 0) +
         IF('U12'!$A$4="1ª", 'U12'!G40*'U12'!G$4, 0) +
         IF('U13'!$A$4="1ª", 'U13'!G40*'U13'!G$4, 0) +
         IF('U14'!$A$4="1ª", 'U14'!G40*'U14'!G$4, 0) +
         IF('U15'!$A$4="1ª", 'U15'!G40*'U15'!G$4, 0)
      )
      /$CB$12
   )
   /M$13,
"")</f>
        <v/>
      </c>
      <c r="N54" s="122"/>
      <c r="O54" s="121">
        <f t="shared" ca="1" si="24"/>
        <v>0</v>
      </c>
      <c r="P54" s="105">
        <f ca="1">IF(P$13&gt;0,
   (
      (
         IF('U1'!$A$4="1ª", 'U1'!H40*'U1'!H$4, 0) +
         IF('U2'!$A$4="1ª", 'U2'!H40*'U2'!H$4, 0) +
         IF('U3'!$A$4="1ª", 'U3'!H40*'U3'!H$4, 0) +
         IF('U4'!$A$4="1ª", 'U4'!H40*'U4'!H$4, 0) +
         IF('U5'!$A$4="1ª", 'U5'!H40*'U5'!H$4, 0) +
         IF('U6'!$A$4="1ª", 'U6'!H40*'U6'!H$4, 0) +
         IF('U7'!$A$4="1ª", 'U7'!H40*'U7'!H$4, 0) +
         IF('U8'!$A$4="1ª", 'U8'!H40*'U8'!H$4, 0) +
         IF('U9'!$A$4="1ª", 'U9'!H40*'U9'!H$4, 0) +
         IF('U10'!$A$4="1ª", 'U10'!H40*'U10'!H$4, 0) +
         IF('U11'!$A$4="1ª", 'U11'!H40*'U11'!H$4, 0) +
         IF('U12'!$A$4="1ª", 'U12'!H40*'U12'!H$4, 0) +
         IF('U13'!$A$4="1ª", 'U13'!H40*'U13'!H$4, 0) +
         IF('U14'!$A$4="1ª", 'U14'!H40*'U14'!H$4, 0) +
         IF('U15'!$A$4="1ª", 'U15'!H40*'U15'!H$4, 0)
      )
      /$CB$12
   )
   /P$13,
"")</f>
        <v>0</v>
      </c>
      <c r="Q54" s="122"/>
      <c r="R54" s="105">
        <f ca="1">IF(R$13&gt;0,
   (
      (
         IF('U1'!$A$4="1ª", 'U1'!I40*'U1'!I$4, 0) +
         IF('U2'!$A$4="1ª", 'U2'!I40*'U2'!I$4, 0) +
         IF('U3'!$A$4="1ª", 'U3'!I40*'U3'!I$4, 0) +
         IF('U4'!$A$4="1ª", 'U4'!I40*'U4'!I$4, 0) +
         IF('U5'!$A$4="1ª", 'U5'!I40*'U5'!I$4, 0) +
         IF('U6'!$A$4="1ª", 'U6'!I40*'U6'!I$4, 0) +
         IF('U7'!$A$4="1ª", 'U7'!I40*'U7'!I$4, 0) +
         IF('U8'!$A$4="1ª", 'U8'!I40*'U8'!I$4, 0) +
         IF('U9'!$A$4="1ª", 'U9'!I40*'U9'!I$4, 0) +
         IF('U10'!$A$4="1ª", 'U10'!I40*'U10'!I$4, 0) +
         IF('U11'!$A$4="1ª", 'U11'!I40*'U11'!I$4, 0) +
         IF('U12'!$A$4="1ª", 'U12'!I40*'U12'!I$4, 0) +
         IF('U13'!$A$4="1ª", 'U13'!I40*'U13'!I$4, 0) +
         IF('U14'!$A$4="1ª", 'U14'!I40*'U14'!I$4, 0) +
         IF('U15'!$A$4="1ª", 'U15'!I40*'U15'!I$4, 0)
      )
      /$CB$12
   )
   /R$13,
"")</f>
        <v>0</v>
      </c>
      <c r="S54" s="122"/>
      <c r="T54" s="105">
        <f ca="1">IF(T$13&gt;0,
(
(
IF('U1'!$A$4="1ª", 'U1'!J40*'U1'!J$4, 0) +
IF('U2'!$A$4="1ª", 'U2'!J40*'U2'!J$4, 0) +
IF('U3'!$A$4="1ª", 'U3'!J40*'U3'!J$4, 0) +
IF('U4'!$A$4="1ª", 'U4'!J40*'U4'!J$4, 0) +
IF('U5'!$A$4="1ª", 'U5'!J40*'U5'!J$4, 0) +
IF('U6'!$A$4="1ª", 'U6'!J40*'U6'!J$4, 0) +
IF('U7'!$A$4="1ª", 'U7'!J40*'U7'!J$4, 0) +
IF('U8'!$A$4="1ª", 'U8'!J40*'U8'!J$4, 0) +
IF('U9'!$A$4="1ª", 'U9'!J40*'U9'!J$4, 0) +
IF('U10'!$A$4="1ª", 'U10'!J40*'U10'!J$4, 0) +
IF('U11'!$A$4="1ª", 'U11'!J40*'U11'!J$4, 0) +
IF('U12'!$A$4="1ª", 'U12'!J40*'U12'!J$4, 0) +
IF('U13'!$A$4="1ª", 'U13'!J40*'U13'!J$4, 0) +
IF('U14'!$A$4="1ª", 'U14'!J40*'U14'!J$4, 0) +
IF('U15'!$A$4="1ª", 'U15'!J40*'U15'!J$4, 0)
)
      /$CB$12
   )
   /T$13,
"")</f>
        <v>0</v>
      </c>
      <c r="U54" s="122"/>
      <c r="V54" s="105">
        <f ca="1">IF(V$13&gt;0,
(
(
IF('U1'!$A$4="1ª", 'U1'!K40*'U1'!K$4, 0) +
IF('U2'!$A$4="1ª", 'U2'!K40*'U2'!K$4, 0) +
IF('U3'!$A$4="1ª", 'U3'!K40*'U3'!K$4, 0) +
IF('U4'!$A$4="1ª", 'U4'!K40*'U4'!K$4, 0) +
IF('U5'!$A$4="1ª", 'U5'!K40*'U5'!K$4, 0) +
IF('U6'!$A$4="1ª", 'U6'!K40*'U6'!K$4, 0) +
IF('U7'!$A$4="1ª", 'U7'!K40*'U7'!K$4, 0) +
IF('U8'!$A$4="1ª", 'U8'!K40*'U8'!K$4, 0) +
IF('U9'!$A$4="1ª", 'U9'!K40*'U9'!K$4, 0) +
IF('U10'!$A$4="1ª", 'U10'!K40*'U10'!K$4, 0) +
IF('U11'!$A$4="1ª", 'U11'!K40*'U11'!K$4, 0) +
IF('U12'!$A$4="1ª", 'U12'!K40*'U12'!K$4, 0) +
IF('U13'!$A$4="1ª", 'U13'!K40*'U13'!K$4, 0) +
IF('U14'!$A$4="1ª", 'U14'!K40*'U14'!K$4, 0) +
IF('U15'!$A$4="1ª", 'U15'!K40*'U15'!K$4, 0)
)
      /$CB$12
   )
   /V$13,
"")</f>
        <v>0</v>
      </c>
      <c r="W54" s="122"/>
      <c r="X54" s="105" t="str">
        <f>IF(X$13&gt;0,
(
(
IF('U1'!$A$4="1ª", 'U1'!L40*'U1'!L$4, 0) +
IF('U2'!$A$4="1ª", 'U2'!L40*'U2'!L$4, 0) +
IF('U3'!$A$4="1ª", 'U3'!L40*'U3'!L$4, 0) +
IF('U4'!$A$4="1ª", 'U4'!L40*'U4'!L$4, 0) +
IF('U5'!$A$4="1ª", 'U5'!L40*'U5'!L$4, 0) +
IF('U6'!$A$4="1ª", 'U6'!L40*'U6'!L$4, 0) +
IF('U7'!$A$4="1ª", 'U7'!L40*'U7'!L$4, 0) +
IF('U8'!$A$4="1ª", 'U8'!L40*'U8'!L$4, 0) +
IF('U9'!$A$4="1ª", 'U9'!L40*'U9'!L$4, 0) +
IF('U10'!$A$4="1ª", 'U10'!L40*'U10'!L$4, 0) +
IF('U11'!$A$4="1ª", 'U11'!L40*'U11'!L$4, 0) +
IF('U12'!$A$4="1ª", 'U12'!L40*'U12'!L$4, 0) +
IF('U13'!$A$4="1ª", 'U13'!L40*'U13'!L$4, 0) +
IF('U14'!$A$4="1ª", 'U14'!L40*'U14'!L$4, 0) +
IF('U15'!$A$4="1ª", 'U15'!L40*'U15'!L$4, 0)
)
      /$CB$12
   )
   /X$13,
"")</f>
        <v/>
      </c>
      <c r="Y54" s="122"/>
      <c r="Z54" s="105" t="str">
        <f>IF(Z$13&gt;0,
(
(
IF('U1'!$A$4="1ª", 'U1'!M40*'U1'!M$4, 0) +
IF('U2'!$A$4="1ª", 'U2'!M40*'U2'!M$4, 0) +
IF('U3'!$A$4="1ª", 'U3'!M40*'U3'!M$4, 0) +
IF('U4'!$A$4="1ª", 'U4'!M40*'U4'!M$4, 0) +
IF('U5'!$A$4="1ª", 'U5'!M40*'U5'!M$4, 0) +
IF('U6'!$A$4="1ª", 'U6'!M40*'U6'!M$4, 0) +
IF('U7'!$A$4="1ª", 'U7'!M40*'U7'!M$4, 0) +
IF('U8'!$A$4="1ª", 'U8'!M40*'U8'!M$4, 0) +
IF('U9'!$A$4="1ª", 'U9'!M40*'U9'!M$4, 0) +
IF('U10'!$A$4="1ª", 'U10'!M40*'U10'!M$4, 0) +
IF('U11'!$A$4="1ª", 'U11'!M40*'U11'!M$4, 0) +
IF('U12'!$A$4="1ª", 'U12'!M40*'U12'!M$4, 0) +
IF('U13'!$A$4="1ª", 'U13'!M40*'U13'!M$4, 0) +
IF('U14'!$A$4="1ª", 'U14'!M40*'U14'!M$4, 0) +
IF('U15'!$A$4="1ª", 'U15'!M40*'U15'!M$4, 0)
)
      /$CB$12
   )
   /Z$13,
"")</f>
        <v/>
      </c>
      <c r="AA54" s="122"/>
      <c r="AB54" s="121">
        <f t="shared" ca="1" si="25"/>
        <v>0</v>
      </c>
      <c r="AC54" s="105" t="str">
        <f>IF(AC$13&gt;0,
(
(
IF('U1'!$A$4="1ª", 'U1'!N40*'U1'!N$4, 0) +
IF('U2'!$A$4="1ª", 'U2'!N40*'U2'!N$4, 0) +
IF('U3'!$A$4="1ª", 'U3'!N40*'U3'!N$4, 0) +
IF('U4'!$A$4="1ª", 'U4'!N40*'U4'!N$4, 0) +
IF('U5'!$A$4="1ª", 'U5'!N40*'U5'!N$4, 0) +
IF('U6'!$A$4="1ª", 'U6'!N40*'U6'!N$4, 0) +
IF('U7'!$A$4="1ª", 'U7'!N40*'U7'!N$4, 0) +
IF('U8'!$A$4="1ª", 'U8'!N40*'U8'!N$4, 0) +
IF('U9'!$A$4="1ª", 'U9'!N40*'U9'!N$4, 0) +
IF('U10'!$A$4="1ª", 'U10'!N40*'U10'!N$4, 0) +
IF('U11'!$A$4="1ª", 'U11'!N40*'U11'!N$4, 0) +
IF('U12'!$A$4="1ª", 'U12'!N40*'U12'!N$4, 0) +
IF('U13'!$A$4="1ª", 'U13'!N40*'U13'!N$4, 0) +
IF('U14'!$A$4="1ª", 'U14'!N40*'U14'!N$4, 0) +
IF('U15'!$A$4="1ª", 'U15'!N40*'U15'!N$4, 0)
)
      /$CB$12
   )
   /AC$13,
"")</f>
        <v/>
      </c>
      <c r="AD54" s="122"/>
      <c r="AE54" s="105" t="str">
        <f>IF(AE$13&gt;0,
(
(
IF('U1'!$A$4="1ª", 'U1'!O40*'U1'!O$4, 0)+
IF('U2'!$A$4="1ª", 'U2'!O40*'U2'!O$4, 0)+
IF('U3'!$A$4="1ª", 'U3'!O40*'U3'!O$4, 0)+
IF('U4'!$A$4="1ª", 'U4'!O40*'U4'!O$4, 0)+
IF('U5'!$A$4="1ª", 'U5'!O40*'U5'!O$4, 0)+
IF('U6'!$A$4="1ª", 'U6'!O40*'U6'!O$4, 0)+
IF('U7'!$A$4="1ª", 'U7'!O40*'U7'!O$4, 0)+
IF('U8'!$A$4="1ª", 'U8'!O40*'U8'!O$4, 0)+
IF('U9'!$A$4="1ª", 'U9'!O40*'U9'!O$4, 0)+
IF('U10'!$A$4="1ª", 'U10'!O40*'U10'!O$4, 0)+
IF('U11'!$A$4="1ª", 'U11'!O40*'U11'!O$4, 0)+
IF('U12'!$A$4="1ª", 'U12'!O40*'U12'!O$4, 0)+
IF('U13'!$A$4="1ª", 'U13'!O40*'U13'!O$4, 0)+
IF('U14'!$A$4="1ª", 'U14'!O40*'U14'!O$4, 0)+
IF('U15'!$A$4="1ª", 'U15'!O40*'U15'!O$4, 0)
)
      /$CB$12
   )
   /AE$13,
"")</f>
        <v/>
      </c>
      <c r="AF54" s="122"/>
      <c r="AG54" s="105" t="str">
        <f>IF(AG$13&gt;0,
(
(
IF('U1'!$A$4="1ª", 'U1'!P40*'U1'!P$4, 0)+
IF('U2'!$A$4="1ª", 'U2'!P40*'U2'!P$4, 0)+
IF('U3'!$A$4="1ª", 'U3'!P40*'U3'!P$4, 0)+
IF('U4'!$A$4="1ª", 'U4'!P40*'U4'!P$4, 0)+
IF('U5'!$A$4="1ª", 'U5'!P40*'U5'!P$4, 0)+
IF('U6'!$A$4="1ª", 'U6'!P40*'U6'!P$4, 0)+
IF('U7'!$A$4="1ª", 'U7'!P40*'U7'!P$4, 0)+
IF('U8'!$A$4="1ª", 'U8'!P40*'U8'!P$4, 0)+
IF('U9'!$A$4="1ª", 'U9'!P40*'U9'!P$4, 0)+
IF('U10'!$A$4="1ª", 'U10'!P40*'U10'!P$4, 0)+
IF('U11'!$A$4="1ª", 'U11'!P40*'U11'!P$4, 0)+
IF('U12'!$A$4="1ª", 'U12'!P40*'U12'!P$4, 0)+
IF('U13'!$A$4="1ª", 'U13'!P40*'U13'!P$4, 0)+
IF('U14'!$A$4="1ª", 'U14'!P40*'U14'!P$4, 0)+
IF('U15'!$A$4="1ª", 'U15'!P40*'U15'!P$4, 0)
)
      /$CB$12
   )
   /AG$13,
"")</f>
        <v/>
      </c>
      <c r="AH54" s="122"/>
      <c r="AI54" s="105">
        <f ca="1">IF(AI$13&gt;0,
(
(
IF('U1'!$A$4="1ª", 'U1'!Q40*'U1'!Q$4, 0)+
IF('U2'!$A$4="1ª", 'U2'!Q40*'U2'!Q$4, 0)+
IF('U3'!$A$4="1ª", 'U3'!Q40*'U3'!Q$4, 0)+
IF('U4'!$A$4="1ª", 'U4'!Q40*'U4'!Q$4, 0)+
IF('U5'!$A$4="1ª", 'U5'!Q40*'U5'!Q$4, 0)+
IF('U6'!$A$4="1ª", 'U6'!Q40*'U6'!Q$4, 0)+
IF('U7'!$A$4="1ª", 'U7'!Q40*'U7'!Q$4, 0)+
IF('U8'!$A$4="1ª", 'U8'!Q40*'U8'!Q$4, 0)+
IF('U9'!$A$4="1ª", 'U9'!Q40*'U9'!Q$4, 0)+
IF('U10'!$A$4="1ª", 'U10'!Q40*'U10'!Q$4, 0)+
IF('U11'!$A$4="1ª", 'U11'!Q40*'U11'!Q$4, 0)+
IF('U12'!$A$4="1ª", 'U12'!Q40*'U12'!Q$4, 0)+
IF('U13'!$A$4="1ª", 'U13'!Q40*'U13'!Q$4, 0)+
IF('U14'!$A$4="1ª", 'U14'!Q40*'U14'!Q$4, 0)+
IF('U15'!$A$4="1ª", 'U15'!Q40*'U15'!Q$4, 0)
)
      /$CB$12
   )
   /AI$13,
"")</f>
        <v>0</v>
      </c>
      <c r="AJ54" s="122"/>
      <c r="AK54" s="105">
        <f ca="1">IF(AK$13&gt;0,
(
(
IF('U1'!$A$4="1ª", 'U1'!R40*'U1'!R$4, 0)+
IF('U2'!$A$4="1ª", 'U2'!R40*'U2'!R$4, 0)+
IF('U3'!$A$4="1ª", 'U3'!R40*'U3'!R$4, 0)+
IF('U4'!$A$4="1ª", 'U4'!R40*'U4'!R$4, 0)+
IF('U5'!$A$4="1ª", 'U5'!R40*'U5'!R$4, 0)+
IF('U6'!$A$4="1ª", 'U6'!R40*'U6'!R$4, 0)+
IF('U7'!$A$4="1ª", 'U7'!R40*'U7'!R$4, 0)+
IF('U8'!$A$4="1ª", 'U8'!R40*'U8'!R$4, 0)+
IF('U9'!$A$4="1ª", 'U9'!R40*'U9'!R$4, 0)+
IF('U10'!$A$4="1ª", 'U10'!R40*'U10'!R$4, 0)+
IF('U11'!$A$4="1ª", 'U11'!R40*'U11'!R$4, 0)+
IF('U12'!$A$4="1ª", 'U12'!R40*'U12'!R$4, 0)+
IF('U13'!$A$4="1ª", 'U13'!R40*'U13'!R$4, 0)+
IF('U14'!$A$4="1ª", 'U14'!R40*'U14'!R$4, 0)+
IF('U15'!$A$4="1ª", 'U15'!R40*'U15'!R$4, 0)
)
      /$CB$12
   )
   /AK$13,
"")</f>
        <v>0</v>
      </c>
      <c r="AL54" s="122"/>
      <c r="AM54" s="105" t="str">
        <f>IF(AM$13&gt;0,
(
(
IF('U1'!$A$4="1ª", 'U1'!S40*'U1'!S$4, 0)+
IF('U2'!$A$4="1ª", 'U2'!S40*'U2'!S$4, 0)+
IF('U3'!$A$4="1ª", 'U3'!S40*'U3'!S$4, 0)+
IF('U4'!$A$4="1ª", 'U4'!S40*'U4'!S$4, 0)+
IF('U5'!$A$4="1ª", 'U5'!S40*'U5'!S$4, 0)+
IF('U6'!$A$4="1ª", 'U6'!S40*'U6'!S$4, 0)+
IF('U7'!$A$4="1ª", 'U7'!S40*'U7'!S$4, 0)+
IF('U8'!$A$4="1ª", 'U8'!S40*'U8'!S$4, 0)+
IF('U9'!$A$4="1ª", 'U9'!S40*'U9'!S$4, 0)+
IF('U10'!$A$4="1ª", 'U10'!S40*'U10'!S$4, 0)+
IF('U11'!$A$4="1ª", 'U11'!S40*'U11'!S$4, 0)+
IF('U12'!$A$4="1ª", 'U12'!S40*'U12'!S$4, 0)+
IF('U13'!$A$4="1ª", 'U13'!S40*'U13'!S$4, 0)+
IF('U14'!$A$4="1ª", 'U14'!S40*'U14'!S$4, 0)+
IF('U15'!$A$4="1ª", 'U15'!S40*'U15'!S$4, 0)
)
      /$CB$12
   )
   /AM$13,
"")</f>
        <v/>
      </c>
      <c r="AN54" s="122"/>
      <c r="AO54" s="121">
        <f t="shared" ca="1" si="26"/>
        <v>0</v>
      </c>
      <c r="AP54" s="105">
        <f ca="1">IF(AP$13&gt;0,
   (
      (
         IF('U1'!$A$4="1ª", 'U1'!T40*'U1'!T$4, 0) +
         IF('U2'!$A$4="1ª", 'U2'!T40*'U2'!T$4, 0) +
         IF('U3'!$A$4="1ª", 'U3'!T40*'U3'!T$4, 0) +
         IF('U4'!$A$4="1ª", 'U4'!T40*'U4'!T$4, 0) +
         IF('U5'!$A$4="1ª", 'U5'!T40*'U5'!T$4, 0) +
         IF('U6'!$A$4="1ª", 'U6'!T40*'U6'!T$4, 0) +
         IF('U7'!$A$4="1ª", 'U7'!T40*'U7'!T$4, 0) +
         IF('U8'!$A$4="1ª", 'U8'!T40*'U8'!T$4, 0) +
         IF('U9'!$A$4="1ª", 'U9'!T40*'U9'!T$4, 0) +
         IF('U10'!$A$4="1ª", 'U10'!T40*'U10'!T$4, 0) +
         IF('U11'!$A$4="1ª", 'U11'!T40*'U11'!T$4, 0) +
         IF('U12'!$A$4="1ª", 'U12'!T40*'U12'!T$4, 0) +
         IF('U13'!$A$4="1ª", 'U13'!T40*'U13'!T$4, 0) +
         IF('U14'!$A$4="1ª", 'U14'!T40*'U14'!T$4, 0) +
         IF('U15'!$A$4="1ª", 'U15'!T40*'U15'!T$4, 0)
      )
      /$CB$12
   ) / AP$13,
"")</f>
        <v>0</v>
      </c>
      <c r="AQ54" s="122"/>
      <c r="AR54" s="105">
        <f ca="1">IF(AR$13&gt;0,
(
(
IF('U1'!$A$4="1ª", 'U1'!U40*'U1'!U$4, 0)+
IF('U2'!$A$4="1ª", 'U2'!U40*'U2'!U$4, 0)+
IF('U3'!$A$4="1ª", 'U3'!U40*'U3'!U$4, 0)+
IF('U4'!$A$4="1ª", 'U4'!U40*'U4'!U$4, 0)+
IF('U5'!$A$4="1ª", 'U5'!U40*'U5'!U$4, 0)+
IF('U6'!$A$4="1ª", 'U6'!U40*'U6'!U$4, 0)+
IF('U7'!$A$4="1ª", 'U7'!U40*'U7'!U$4, 0)+
IF('U8'!$A$4="1ª", 'U8'!U40*'U8'!U$4, 0)+
IF('U9'!$A$4="1ª", 'U9'!U40*'U9'!U$4, 0)+
IF('U10'!$A$4="1ª", 'U10'!U40*'U10'!U$4, 0)+
IF('U11'!$A$4="1ª", 'U11'!U40*'U11'!U$4, 0)+
IF('U12'!$A$4="1ª", 'U12'!U40*'U12'!U$4, 0)+
IF('U13'!$A$4="1ª", 'U13'!U40*'U13'!U$4, 0)+
IF('U14'!$A$4="1ª", 'U14'!U40*'U14'!U$4, 0)+
IF('U15'!$A$4="1ª", 'U15'!U40*'U15'!U$4, 0)
)
      /$CB$12
   )
   /AR$13,
"")</f>
        <v>0</v>
      </c>
      <c r="AS54" s="122"/>
      <c r="AT54" s="105" t="str">
        <f>IF(AT$13&gt;0,
(
(
IF('U1'!$A$4="1ª", 'U1'!V40*'U1'!V$4, 0)+
IF('U2'!$A$4="1ª", 'U2'!V40*'U2'!V$4, 0)+
IF('U3'!$A$4="1ª", 'U3'!V40*'U3'!V$4, 0)+
IF('U4'!$A$4="1ª", 'U4'!V40*'U4'!V$4, 0)+
IF('U5'!$A$4="1ª", 'U5'!V40*'U5'!V$4, 0)+
IF('U6'!$A$4="1ª", 'U6'!V40*'U6'!V$4, 0)+
IF('U7'!$A$4="1ª", 'U7'!V40*'U7'!V$4, 0)+
IF('U8'!$A$4="1ª", 'U8'!V40*'U8'!V$4, 0)+
IF('U9'!$A$4="1ª", 'U9'!V40*'U9'!V$4, 0)+
IF('U10'!$A$4="1ª", 'U10'!V40*'U10'!V$4, 0)+
IF('U11'!$A$4="1ª", 'U11'!V40*'U11'!V$4, 0)+
IF('U12'!$A$4="1ª", 'U12'!V40*'U12'!V$4, 0)+
IF('U13'!$A$4="1ª", 'U13'!V40*'U13'!V$4, 0)+
IF('U14'!$A$4="1ª", 'U14'!V40*'U14'!V$4, 0)+
IF('U15'!$A$4="1ª", 'U15'!V40*'U15'!V$4, 0)
)
      /$CB$12
   )
   /AT$13,
"")</f>
        <v/>
      </c>
      <c r="AU54" s="122"/>
      <c r="AV54" s="105">
        <f ca="1">IF(AV$13&gt;0,
(
(
IF('U1'!$A$4="1ª", 'U1'!W40*'U1'!W$4, 0)+
IF('U2'!$A$4="1ª", 'U2'!W40*'U2'!W$4, 0)+
IF('U3'!$A$4="1ª", 'U3'!W40*'U3'!W$4, 0)+
IF('U4'!$A$4="1ª", 'U4'!W40*'U4'!W$4, 0)+
IF('U5'!$A$4="1ª", 'U5'!W40*'U5'!W$4, 0)+
IF('U6'!$A$4="1ª", 'U6'!W40*'U6'!W$4, 0)+
IF('U7'!$A$4="1ª", 'U7'!W40*'U7'!W$4, 0)+
IF('U8'!$A$4="1ª", 'U8'!W40*'U8'!W$4, 0)+
IF('U9'!$A$4="1ª", 'U9'!W40*'U9'!W$4, 0)+
IF('U10'!$A$4="1ª", 'U10'!W40*'U10'!W$4, 0)+
IF('U11'!$A$4="1ª", 'U11'!W40*'U11'!W$4, 0)+
IF('U12'!$A$4="1ª", 'U12'!W40*'U12'!W$4, 0)+
IF('U13'!$A$4="1ª", 'U13'!W40*'U13'!W$4, 0)+
IF('U14'!$A$4="1ª", 'U14'!W40*'U14'!W$4, 0)+
IF('U15'!$A$4="1ª", 'U15'!W40*'U15'!W$4, 0)
)
      /$CB$12
   )
   /AV$13,
"")</f>
        <v>0</v>
      </c>
      <c r="AW54" s="122"/>
      <c r="AX54" s="105" t="str">
        <f>IF(AX$13&gt;0,
(
(
IF('U1'!$A$4="1ª", 'U1'!X40*'U1'!X$4, 0)+
IF('U2'!$A$4="1ª", 'U2'!X40*'U2'!X$4, 0)+
IF('U3'!$A$4="1ª", 'U3'!X40*'U3'!X$4, 0)+
IF('U4'!$A$4="1ª", 'U4'!X40*'U4'!X$4, 0)+
IF('U5'!$A$4="1ª", 'U5'!X40*'U5'!X$4, 0)+
IF('U6'!$A$4="1ª", 'U6'!X40*'U6'!X$4, 0)+
IF('U7'!$A$4="1ª", 'U7'!X40*'U7'!X$4, 0)+
IF('U8'!$A$4="1ª", 'U8'!X40*'U8'!X$4, 0)+
IF('U9'!$A$4="1ª", 'U9'!X40*'U9'!X$4, 0)+
IF('U10'!$A$4="1ª", 'U10'!X40*'U10'!X$4, 0)+
IF('U11'!$A$4="1ª", 'U11'!X40*'U11'!X$4, 0)+
IF('U12'!$A$4="1ª", 'U12'!X40*'U12'!X$4, 0)+
IF('U13'!$A$4="1ª", 'U13'!X40*'U13'!X$4, 0)+
IF('U14'!$A$4="1ª", 'U14'!X40*'U14'!X$4, 0)+
IF('U15'!$A$4="1ª", 'U15'!X40*'U15'!X$4, 0)
)
      /$CB$12
   )
   /AX$13,
"")</f>
        <v/>
      </c>
      <c r="AY54" s="122"/>
      <c r="AZ54" s="105" t="str">
        <f>IF(AZ$13&gt;0,
(
(
IF('U1'!$A$4="1ª", 'U1'!Y40*'U1'!Y$4, 0)+
IF('U2'!$A$4="1ª", 'U2'!Y40*'U2'!Y$4, 0)+
IF('U3'!$A$4="1ª", 'U3'!Y40*'U3'!Y$4, 0)+
IF('U4'!$A$4="1ª", 'U4'!Y40*'U4'!Y$4, 0)+
IF('U5'!$A$4="1ª", 'U5'!Y40*'U5'!Y$4, 0)+
IF('U6'!$A$4="1ª", 'U6'!Y40*'U6'!Y$4, 0)+
IF('U7'!$A$4="1ª", 'U7'!Y40*'U7'!Y$4, 0)+
IF('U8'!$A$4="1ª", 'U8'!Y40*'U8'!Y$4, 0)+
IF('U9'!$A$4="1ª", 'U9'!Y40*'U9'!Y$4, 0)+
IF('U10'!$A$4="1ª", 'U10'!Y40*'U10'!Y$4, 0)+
IF('U11'!$A$4="1ª", 'U11'!Y40*'U11'!Y$4, 0)+
IF('U12'!$A$4="1ª", 'U12'!Y40*'U12'!Y$4, 0)+
IF('U13'!$A$4="1ª", 'U13'!Y40*'U13'!Y$4, 0)+
IF('U14'!$A$4="1ª", 'U14'!Y40*'U14'!Y$4, 0)+
IF('U15'!$A$4="1ª", 'U15'!Y40*'U15'!Y$4, 0)
)
      /$CB$12
   )
   /AZ$13,
"")</f>
        <v/>
      </c>
      <c r="BA54" s="122"/>
      <c r="BB54" s="121">
        <f t="shared" ca="1" si="27"/>
        <v>0</v>
      </c>
      <c r="BC54" s="105" t="str">
        <f>IF(BC$13&gt;0,
(
(
IF('U1'!$A$4="1ª", 'U1'!Z40*'U1'!Z$4, 0)+
IF('U2'!$A$4="1ª", 'U2'!Z40*'U2'!Z$4, 0)+
IF('U3'!$A$4="1ª", 'U3'!Z40*'U3'!Z$4, 0)+
IF('U4'!$A$4="1ª", 'U4'!Z40*'U4'!Z$4, 0)+
IF('U5'!$A$4="1ª", 'U5'!Z40*'U5'!Z$4, 0)+
IF('U6'!$A$4="1ª", 'U6'!Z40*'U6'!Z$4, 0)+
IF('U7'!$A$4="1ª", 'U7'!Z40*'U7'!Z$4, 0)+
IF('U8'!$A$4="1ª", 'U8'!Z40*'U8'!Z$4, 0)+
IF('U9'!$A$4="1ª", 'U9'!Z40*'U9'!Z$4, 0)+
IF('U10'!$A$4="1ª", 'U10'!Z40*'U10'!Z$4, 0)+
IF('U11'!$A$4="1ª", 'U11'!Z40*'U11'!Z$4, 0)+
IF('U12'!$A$4="1ª", 'U12'!Z40*'U12'!Z$4, 0)+
IF('U13'!$A$4="1ª", 'U13'!Z40*'U13'!Z$4, 0)+
IF('U14'!$A$4="1ª", 'U14'!Z40*'U14'!Z$4, 0)+
IF('U15'!$A$4="1ª", 'U15'!Z40*'U15'!Z$4, 0)
)
      /$CB$12
   )
   /BC$13,
"")</f>
        <v/>
      </c>
      <c r="BD54" s="122"/>
      <c r="BE54" s="105" t="str">
        <f>IF(BE$13&gt;0,
(
(
IF('U1'!$A$4="1ª", 'U1'!AA40*'U1'!AA$4, 0)+
IF('U2'!$A$4="1ª", 'U2'!AA40*'U2'!AA$4, 0)+
IF('U3'!$A$4="1ª", 'U3'!AA40*'U3'!AA$4, 0)+
IF('U4'!$A$4="1ª", 'U4'!AA40*'U4'!AA$4, 0)+
IF('U5'!$A$4="1ª", 'U5'!AA40*'U5'!AA$4, 0)+
IF('U6'!$A$4="1ª", 'U6'!AA40*'U6'!AA$4, 0)+
IF('U7'!$A$4="1ª", 'U7'!AA40*'U7'!AA$4, 0)+
IF('U8'!$A$4="1ª", 'U8'!AA40*'U8'!AA$4, 0)+
IF('U9'!$A$4="1ª", 'U9'!AA40*'U9'!AA$4, 0)+
IF('U10'!$A$4="1ª", 'U10'!AA40*'U10'!AA$4, 0)+
IF('U11'!$A$4="1ª", 'U11'!AA40*'U11'!AA$4, 0)+
IF('U12'!$A$4="1ª", 'U12'!AA40*'U12'!AA$4, 0)+
IF('U13'!$A$4="1ª", 'U13'!AA40*'U13'!AA$4, 0)+
IF('U14'!$A$4="1ª", 'U14'!AA40*'U14'!AA$4, 0)+
IF('U15'!$A$4="1ª", 'U15'!AA40*'U15'!AA$4, 0)
)
      /$CB$12
   )
   /BE$13,
"")</f>
        <v/>
      </c>
      <c r="BF54" s="122"/>
      <c r="BG54" s="105" t="str">
        <f>IF(BG$13&gt;0,
(
(
IF('U1'!$A$4="1ª", 'U1'!AB40*'U1'!AB$4, 0)+
IF('U2'!$A$4="1ª", 'U2'!AB40*'U2'!AB$4, 0)+
IF('U3'!$A$4="1ª", 'U3'!AB40*'U3'!AB$4, 0)+
IF('U4'!$A$4="1ª", 'U4'!AB40*'U4'!AB$4, 0)+
IF('U5'!$A$4="1ª", 'U5'!AB40*'U5'!AB$4, 0)+
IF('U6'!$A$4="1ª", 'U6'!AB40*'U6'!AB$4, 0)+
IF('U7'!$A$4="1ª", 'U7'!AB40*'U7'!AB$4, 0)+
IF('U8'!$A$4="1ª", 'U8'!AB40*'U8'!AB$4, 0)+
IF('U9'!$A$4="1ª", 'U9'!AB40*'U9'!AB$4, 0)+
IF('U10'!$A$4="1ª", 'U10'!AB40*'U10'!AB$4, 0)+
IF('U11'!$A$4="1ª", 'U11'!AB40*'U11'!AB$4, 0)+
IF('U12'!$A$4="1ª", 'U12'!AB40*'U12'!AB$4, 0)+
IF('U13'!$A$4="1ª", 'U13'!AB40*'U13'!AB$4, 0)+
IF('U14'!$A$4="1ª", 'U14'!AB40*'U14'!AB$4, 0)+
IF('U15'!$A$4="1ª", 'U15'!AB40*'U15'!AB$4, 0)
)
      /$CB$12
   )
   /BG$13,
"")</f>
        <v/>
      </c>
      <c r="BH54" s="122"/>
      <c r="BI54" s="105">
        <f ca="1">IF(BI$13&gt;0,
(
(
IF('U1'!$A$4="1ª", 'U1'!AC40*'U1'!AC$4, 0)+
IF('U2'!$A$4="1ª", 'U2'!AC40*'U2'!AC$4, 0)+
IF('U3'!$A$4="1ª", 'U3'!AC40*'U3'!AC$4, 0)+
IF('U4'!$A$4="1ª", 'U4'!AC40*'U4'!AC$4, 0)+
IF('U5'!$A$4="1ª", 'U5'!AC40*'U5'!AC$4, 0)+
IF('U6'!$A$4="1ª", 'U6'!AC40*'U6'!AC$4, 0)+
IF('U7'!$A$4="1ª", 'U7'!AC40*'U7'!AC$4, 0)+
IF('U8'!$A$4="1ª", 'U8'!AC40*'U8'!AC$4, 0)+
IF('U9'!$A$4="1ª", 'U9'!AC40*'U9'!AC$4, 0)+
IF('U10'!$A$4="1ª", 'U10'!AC40*'U10'!AC$4, 0)+
IF('U11'!$A$4="1ª", 'U11'!AC40*'U11'!AC$4, 0)+
IF('U12'!$A$4="1ª", 'U12'!AC40*'U12'!AC$4, 0)+
IF('U13'!$A$4="1ª", 'U13'!AC40*'U13'!AC$4, 0)+
IF('U14'!$A$4="1ª", 'U14'!AC40*'U14'!AC$4, 0)+
IF('U15'!$A$4="1ª", 'U15'!AC40*'U15'!AC$4, 0)
)
      /$CB$12
   )
   /BI$13,
"")</f>
        <v>0</v>
      </c>
      <c r="BJ54" s="122"/>
      <c r="BK54" s="105" t="str">
        <f>IF(BK$13&gt;0,
(
(
IF('U1'!$A$4="1ª", 'U1'!AD40*'U1'!AD$4, 0)+
IF('U2'!$A$4="1ª", 'U2'!AD40*'U2'!AD$4, 0)+
IF('U3'!$A$4="1ª", 'U3'!AD40*'U3'!AD$4, 0)+
IF('U4'!$A$4="1ª", 'U4'!AD40*'U4'!AD$4, 0)+
IF('U5'!$A$4="1ª", 'U5'!AD40*'U5'!AD$4, 0)+
IF('U6'!$A$4="1ª", 'U6'!AD40*'U6'!AD$4, 0)+
IF('U7'!$A$4="1ª", 'U7'!AD40*'U7'!AD$4, 0)+
IF('U8'!$A$4="1ª", 'U8'!AD40*'U8'!AD$4, 0)+
IF('U9'!$A$4="1ª", 'U9'!AD40*'U9'!AD$4, 0)+
IF('U10'!$A$4="1ª", 'U10'!AD40*'U10'!AD$4, 0)+
IF('U11'!$A$4="1ª", 'U11'!AD40*'U11'!AD$4, 0)+
IF('U12'!$A$4="1ª", 'U12'!AD40*'U12'!AD$4, 0)+
IF('U13'!$A$4="1ª", 'U13'!AD40*'U13'!AD$4, 0)+
IF('U14'!$A$4="1ª", 'U14'!AD40*'U14'!AD$4, 0)+
IF('U15'!$A$4="1ª", 'U15'!AD40*'U15'!AD$4, 0)
)
      /$CB$12
   )
   /BK$13,
"")</f>
        <v/>
      </c>
      <c r="BL54" s="122"/>
      <c r="BM54" s="105" t="str">
        <f>IF(BM$13&gt;0,
(
(
IF('U1'!$A$4="1ª", 'U1'!AE40*'U1'!AE$4, 0)+
IF('U2'!$A$4="1ª", 'U2'!AE40*'U2'!AE$4, 0)+
IF('U3'!$A$4="1ª", 'U3'!AE40*'U3'!AE$4, 0)+
IF('U4'!$A$4="1ª", 'U4'!AE40*'U4'!AE$4, 0)+
IF('U5'!$A$4="1ª", 'U5'!AE40*'U5'!AE$4, 0)+
IF('U6'!$A$4="1ª", 'U6'!AE40*'U6'!AE$4, 0)+
IF('U7'!$A$4="1ª", 'U7'!AE40*'U7'!AE$4, 0)+
IF('U8'!$A$4="1ª", 'U8'!AE40*'U8'!AE$4, 0)+
IF('U9'!$A$4="1ª", 'U9'!AE40*'U9'!AE$4, 0)+
IF('U10'!$A$4="1ª", 'U10'!AE40*'U10'!AE$4, 0)+
IF('U11'!$A$4="1ª", 'U11'!AE40*'U11'!AE$4, 0)+
IF('U12'!$A$4="1ª", 'U12'!AE40*'U12'!AE$4, 0)+
IF('U13'!$A$4="1ª", 'U13'!AE40*'U13'!AE$4, 0)+
IF('U14'!$A$4="1ª", 'U14'!AE40*'U14'!AE$4, 0)+
IF('U15'!$A$4="1ª", 'U15'!AE40*'U15'!AE$4, 0)
)
      /$CB$12
   )
   /BM$13,
"")</f>
        <v/>
      </c>
      <c r="BN54" s="122"/>
      <c r="BO54" s="121" t="str">
        <f t="shared" si="28"/>
        <v/>
      </c>
      <c r="BP54" s="105" t="str">
        <f>IF(BP$13&gt;0,
(
(
IF('U1'!$A$4="1ª", 'U1'!AF40*'U1'!AF$4, 0)+
IF('U2'!$A$4="1ª", 'U2'!AF40*'U2'!AF$4, 0)+
IF('U3'!$A$4="1ª", 'U3'!AF40*'U3'!AF$4, 0)+
IF('U4'!$A$4="1ª", 'U4'!AF40*'U4'!AF$4, 0)+
IF('U5'!$A$4="1ª", 'U5'!AF40*'U5'!AF$4, 0)+
IF('U6'!$A$4="1ª", 'U6'!AF40*'U6'!AF$4, 0)+
IF('U7'!$A$4="1ª", 'U7'!AF40*'U7'!AF$4, 0)+
IF('U8'!$A$4="1ª", 'U8'!AF40*'U8'!AF$4, 0)+
IF('U9'!$A$4="1ª", 'U9'!AF40*'U9'!AF$4, 0)+
IF('U10'!$A$4="1ª", 'U10'!AF40*'U10'!AF$4, 0)+
IF('U11'!$A$4="1ª", 'U11'!AF40*'U11'!AF$4, 0)+
IF('U12'!$A$4="1ª", 'U12'!AF40*'U12'!AF$4, 0)+
IF('U13'!$A$4="1ª", 'U13'!AF40*'U13'!AF$4, 0)+
IF('U14'!$A$4="1ª", 'U14'!AF40*'U14'!AF$4, 0)+
IF('U15'!$A$4="1ª", 'U15'!AF40*'U15'!AF$4, 0)
)
      /$CB$12
   )
   /BP$13,
"")</f>
        <v/>
      </c>
      <c r="BQ54" s="122"/>
      <c r="BR54" s="105" t="str">
        <f>IF(BR$13&gt;0,
(
(
IF('U1'!$A$4="1ª", 'U1'!AG40*'U1'!AG$4, 0)+
IF('U2'!$A$4="1ª", 'U2'!AG40*'U2'!AG$4, 0)+
IF('U3'!$A$4="1ª", 'U3'!AG40*'U3'!AG$4, 0)+
IF('U4'!$A$4="1ª", 'U4'!AG40*'U4'!AG$4, 0)+
IF('U5'!$A$4="1ª", 'U5'!AG40*'U5'!AG$4, 0)+
IF('U6'!$A$4="1ª", 'U6'!AG40*'U6'!AG$4, 0)+
IF('U7'!$A$4="1ª", 'U7'!AG40*'U7'!AG$4, 0)+
IF('U8'!$A$4="1ª", 'U8'!AG40*'U8'!AG$4, 0)+
IF('U9'!$A$4="1ª", 'U9'!AG40*'U9'!AG$4, 0)+
IF('U10'!$A$4="1ª", 'U10'!AG40*'U10'!AG$4, 0)+
IF('U11'!$A$4="1ª", 'U11'!AG40*'U11'!AG$4, 0)+
IF('U12'!$A$4="1ª", 'U12'!AG40*'U12'!AG$4, 0)+
IF('U13'!$A$4="1ª", 'U13'!AG40*'U13'!AG$4, 0)+
IF('U14'!$A$4="1ª", 'U14'!AG40*'U14'!AG$4, 0)+
IF('U15'!$A$4="1ª", 'U15'!AG40*'U15'!AG$4, 0)
)
      /$CB$12
   )
   /BR$13,
"")</f>
        <v/>
      </c>
      <c r="BS54" s="122"/>
      <c r="BT54" s="105" t="str">
        <f>IF(BT$13&gt;0,
(
(
IF('U1'!$A$4="1ª", 'U1'!AH40*'U1'!AH$4, 0)+
IF('U2'!$A$4="1ª", 'U2'!AH40*'U2'!AH$4, 0)+
IF('U3'!$A$4="1ª", 'U3'!AH40*'U3'!AH$4, 0)+
IF('U4'!$A$4="1ª", 'U4'!AH40*'U4'!AH$4, 0)+
IF('U5'!$A$4="1ª", 'U5'!AH40*'U5'!AH$4, 0)+
IF('U6'!$A$4="1ª", 'U6'!AH40*'U6'!AH$4, 0)+
IF('U7'!$A$4="1ª", 'U7'!AH40*'U7'!AH$4, 0)+
IF('U8'!$A$4="1ª", 'U8'!AH40*'U8'!AH$4, 0)+
IF('U9'!$A$4="1ª", 'U9'!AH40*'U9'!AH$4, 0)+
IF('U10'!$A$4="1ª", 'U10'!AH40*'U10'!AH$4, 0)+
IF('U11'!$A$4="1ª", 'U11'!AH40*'U11'!AH$4, 0)+
IF('U12'!$A$4="1ª", 'U12'!AH40*'U12'!AH$4, 0)+
IF('U13'!$A$4="1ª", 'U13'!AH40*'U13'!AH$4, 0)+
IF('U14'!$A$4="1ª", 'U14'!AH40*'U14'!AH$4, 0)+
IF('U15'!$A$4="1ª", 'U15'!AH40*'U15'!AH$4, 0)
)
      /$CB$12
   )
   /BT$13,
"")</f>
        <v/>
      </c>
      <c r="BU54" s="122"/>
      <c r="BV54" s="105" t="str">
        <f>IF(BT$13&gt;0,
(
(
IF('U1'!$A$4="1ª", 'U1'!AH40*'U1'!AH$4, 0)+
IF('U2'!$A$4="1ª", 'U2'!AH40*'U2'!AH$4, 0)+
IF('U3'!$A$4="1ª", 'U3'!AH40*'U3'!AH$4, 0)+
IF('U4'!$A$4="1ª", 'U4'!AH40*'U4'!AH$4, 0)+
IF('U5'!$A$4="1ª", 'U5'!AH40*'U5'!AH$4, 0)+
IF('U6'!$A$4="1ª", 'U6'!AH40*'U6'!AH$4, 0)+
IF('U7'!$A$4="1ª", 'U7'!AH40*'U7'!AH$4, 0)+
IF('U8'!$A$4="1ª", 'U8'!AH40*'U8'!AH$4, 0)+
IF('U9'!$A$4="1ª", 'U9'!AH40*'U9'!AH$4, 0)+
IF('U10'!$A$4="1ª", 'U10'!AH40*'U10'!AH$4, 0)+
IF('U11'!$A$4="1ª", 'U11'!AH40*'U11'!AH$4, 0)+
IF('U12'!$A$4="1ª", 'U12'!AH40*'U12'!AH$4, 0)+
IF('U13'!$A$4="1ª", 'U13'!AH40*'U13'!AH$4, 0)+
IF('U14'!$A$4="1ª", 'U14'!AH40*'U14'!AH$4, 0)+
IF('U15'!$A$4="1ª", 'U15'!AH40*'U15'!AH$4, 0)
)
      /$CB$12
   )
   /BT$13,
"")</f>
        <v/>
      </c>
      <c r="BW54" s="122"/>
      <c r="BX54" s="105" t="str">
        <f>IF(BV$13&gt;0,
(
(
IF('U1'!$A$4="1ª", 'U1'!AI40*'U1'!AI$4, 0)+
IF('U2'!$A$4="1ª", 'U2'!AI40*'U2'!AI$4, 0)+
IF('U3'!$A$4="1ª", 'U3'!AI40*'U3'!AI$4, 0)+
IF('U4'!$A$4="1ª", 'U4'!AI40*'U4'!AI$4, 0)+
IF('U5'!$A$4="1ª", 'U5'!AI40*'U5'!AI$4, 0)+
IF('U6'!$A$4="1ª", 'U6'!AI40*'U6'!AI$4, 0)+
IF('U7'!$A$4="1ª", 'U7'!AI40*'U7'!AI$4, 0)+
IF('U8'!$A$4="1ª", 'U8'!AI40*'U8'!AI$4, 0)+
IF('U9'!$A$4="1ª", 'U9'!AI40*'U9'!AI$4, 0)+
IF('U10'!$A$4="1ª", 'U10'!AI40*'U10'!AI$4, 0)+
IF('U11'!$A$4="1ª", 'U11'!AI40*'U11'!AI$4, 0)+
IF('U12'!$A$4="1ª", 'U12'!AI40*'U12'!AI$4, 0)+
IF('U13'!$A$4="1ª", 'U13'!AI40*'U13'!AI$4, 0)+
IF('U14'!$A$4="1ª", 'U14'!AI40*'U14'!AI$4, 0)+
IF('U15'!$A$4="1ª", 'U15'!AI40*'U15'!AI$4, 0)
)
      /$CB$12
   )
   /BV$13,
"")</f>
        <v/>
      </c>
      <c r="BY54" s="122"/>
      <c r="BZ54" s="105" t="str">
        <f>IF(BZ$13&gt;0,
(
(
IF('U1'!$A$4="1ª", 'U1'!AK40*'U1'!AK$4, 0)+
IF('U2'!$A$4="1ª", 'U2'!AK40*'U2'!AK$4, 0)+
IF('U3'!$A$4="1ª", 'U3'!AK40*'U3'!AK$4, 0)+
IF('U4'!$A$4="1ª", 'U4'!AK40*'U4'!AK$4, 0)+
IF('U5'!$A$4="1ª", 'U5'!AK40*'U5'!AK$4, 0)+
IF('U6'!$A$4="1ª", 'U6'!AK40*'U6'!AK$4, 0)+
IF('U7'!$A$4="1ª", 'U7'!AK40*'U7'!AK$4, 0)+
IF('U8'!$A$4="1ª", 'U8'!AK40*'U8'!AK$4, 0)+
IF('U9'!$A$4="1ª", 'U9'!AK40*'U9'!AK$4, 0)+
IF('U10'!$A$4="1ª", 'U10'!AK40*'U10'!AK$4, 0)+
IF('U11'!$A$4="1ª", 'U11'!AK40*'U11'!AK$4, 0)+
IF('U12'!$A$4="1ª", 'U12'!AK40*'U12'!AK$4, 0)+
IF('U13'!$A$4="1ª", 'U13'!AK40*'U13'!AK$4, 0)+
IF('U14'!$A$4="1ª", 'U14'!AK40*'U14'!AK$4, 0)+
IF('U15'!$A$4="1ª", 'U15'!AK40*'U15'!AK$4, 0)
)
      /$CB$12
   )
   /BZ$13,
"")</f>
        <v/>
      </c>
      <c r="CA54" s="122"/>
      <c r="CB54" s="136">
        <f t="shared" ca="1" si="22"/>
        <v>0</v>
      </c>
      <c r="CC54">
        <f t="shared" ca="1" si="29"/>
        <v>0</v>
      </c>
    </row>
    <row r="55" spans="1:81" ht="18" x14ac:dyDescent="0.25">
      <c r="A55" s="65">
        <v>0</v>
      </c>
      <c r="B55" s="121">
        <f t="shared" ca="1" si="23"/>
        <v>0</v>
      </c>
      <c r="C55" s="105">
        <f ca="1">IF(C$13&gt;0,
   (
      (
         IF('U1'!$A$4="1ª", 'U1'!B41*'U1'!B$4, 0) +
         IF('U2'!$A$4="1ª", 'U2'!B41*'U2'!B$4, 0) +
         IF('U3'!$A$4="1ª", 'U3'!B41*'U3'!B$4, 0) +
         IF('U4'!$A$4="1ª", 'U4'!B41*'U4'!B$4, 0) +
         IF('U5'!$A$4="1ª", 'U5'!B41*'U5'!B$4, 0) +
         IF('U6'!$A$4="1ª", 'U6'!B41*'U6'!B$4, 0) +
         IF('U7'!$A$4="1ª", 'U7'!B41*'U7'!B$4, 0) +
         IF('U8'!$A$4="1ª", 'U8'!B41*'U8'!B$4, 0) +
         IF('U9'!$A$4="1ª", 'U9'!B41*'U9'!B$4, 0) +
         IF('U10'!$A$4="1ª", 'U10'!B41*'U10'!B$4, 0) +
         IF('U11'!$A$4="1ª", 'U11'!B41*'U11'!B$4, 0) +
         IF('U12'!$A$4="1ª", 'U12'!B41*'U12'!B$4, 0) +
         IF('U13'!$A$4="1ª", 'U13'!B41*'U13'!B$4, 0) +
         IF('U14'!$A$4="1ª", 'U14'!B41*'U14'!B$4, 0) +
         IF('U15'!$A$4="1ª", 'U15'!B41*'U15'!B$4, 0)
      )
      /$CB$12
   )
   /C$13,
"")</f>
        <v>0</v>
      </c>
      <c r="D55" s="122"/>
      <c r="E55" s="105">
        <f ca="1">IF(E$13&gt;0,
   (
      (
         IF('U1'!$A$4="1ª", 'U1'!C41*'U1'!C$4, 0) +
         IF('U2'!$A$4="1ª", 'U2'!C41*'U2'!C$4, 0) +
         IF('U3'!$A$4="1ª", 'U3'!C41*'U3'!C$4, 0) +
         IF('U4'!$A$4="1ª", 'U4'!C41*'U4'!C$4, 0) +
         IF('U5'!$A$4="1ª", 'U5'!C41*'U5'!C$4, 0) +
         IF('U6'!$A$4="1ª", 'U6'!C41*'U6'!C$4, 0) +
         IF('U7'!$A$4="1ª", 'U7'!C41*'U7'!C$4, 0) +
         IF('U8'!$A$4="1ª", 'U8'!C41*'U8'!C$4, 0) +
         IF('U9'!$A$4="1ª", 'U9'!C41*'U9'!C$4, 0) +
         IF('U10'!$A$4="1ª", 'U10'!C41*'U10'!C$4, 0) +
         IF('U11'!$A$4="1ª", 'U11'!C41*'U11'!C$4, 0) +
         IF('U12'!$A$4="1ª", 'U12'!C41*'U12'!C$4, 0) +
         IF('U13'!$A$4="1ª", 'U13'!C41*'U13'!C$4, 0) +
         IF('U14'!$A$4="1ª", 'U14'!C41*'U14'!C$4, 0) +
         IF('U15'!$A$4="1ª", 'U15'!C41*'U15'!C$4, 0)
      )
      /$CB$12
   )
   /E$13,
"")</f>
        <v>0</v>
      </c>
      <c r="F55" s="122"/>
      <c r="G55" s="105">
        <f ca="1">IF(G$13&gt;0,
   (
      (
         IF('U1'!$A$4="1ª", 'U1'!D41*'U1'!D$4, 0) +
         IF('U2'!$A$4="1ª", 'U2'!D41*'U2'!D$4, 0) +
         IF('U3'!$A$4="1ª", 'U3'!D41*'U3'!D$4, 0) +
         IF('U4'!$A$4="1ª", 'U4'!D41*'U4'!D$4, 0) +
         IF('U5'!$A$4="1ª", 'U5'!D41*'U5'!D$4, 0) +
         IF('U6'!$A$4="1ª", 'U6'!D41*'U6'!D$4, 0) +
         IF('U7'!$A$4="1ª", 'U7'!D41*'U7'!D$4, 0) +
         IF('U8'!$A$4="1ª", 'U8'!D41*'U8'!D$4, 0) +
         IF('U9'!$A$4="1ª", 'U9'!D41*'U9'!D$4, 0) +
         IF('U10'!$A$4="1ª", 'U10'!D41*'U10'!D$4, 0) +
         IF('U11'!$A$4="1ª", 'U11'!D41*'U11'!D$4, 0) +
         IF('U12'!$A$4="1ª", 'U12'!D41*'U12'!D$4, 0) +
         IF('U13'!$A$4="1ª", 'U13'!D41*'U13'!D$4, 0) +
         IF('U14'!$A$4="1ª", 'U14'!D41*'U14'!D$4, 0) +
         IF('U15'!$A$4="1ª", 'U15'!D41*'U15'!D$4, 0)
      )
      /$CB$12
   )
   /G$13,
"")</f>
        <v>0</v>
      </c>
      <c r="H55" s="122"/>
      <c r="I55" s="105">
        <f ca="1">IF(I$13&gt;0,
   (
      (
         IF('U1'!$A$4="1ª", 'U1'!E41*'U1'!E$4, 0) +
         IF('U2'!$A$4="1ª", 'U2'!E41*'U2'!E$4, 0) +
         IF('U3'!$A$4="1ª", 'U3'!E41*'U3'!E$4, 0) +
         IF('U4'!$A$4="1ª", 'U4'!E41*'U4'!E$4, 0) +
         IF('U5'!$A$4="1ª", 'U5'!E41*'U5'!E$4, 0) +
         IF('U6'!$A$4="1ª", 'U6'!E41*'U6'!E$4, 0) +
         IF('U7'!$A$4="1ª", 'U7'!E41*'U7'!E$4, 0) +
         IF('U8'!$A$4="1ª", 'U8'!E41*'U8'!E$4, 0) +
         IF('U9'!$A$4="1ª", 'U9'!E41*'U9'!E$4, 0) +
         IF('U10'!$A$4="1ª", 'U10'!E41*'U10'!E$4, 0) +
         IF('U11'!$A$4="1ª", 'U11'!E41*'U11'!E$4, 0) +
         IF('U12'!$A$4="1ª", 'U12'!E41*'U12'!E$4, 0) +
         IF('U13'!$A$4="1ª", 'U13'!E41*'U13'!E$4, 0) +
         IF('U14'!$A$4="1ª", 'U14'!E41*'U14'!E$4, 0) +
         IF('U15'!$A$4="1ª", 'U15'!E41*'U15'!E$4, 0)
      )
      /$CB$12
   )
   /I$13,
"")</f>
        <v>0</v>
      </c>
      <c r="J55" s="122"/>
      <c r="K55" s="105">
        <f ca="1">IF(K$13&gt;0,
   (
      (
         IF('U1'!$A$4="1ª", 'U1'!F41*'U1'!F$4, 0) +
         IF('U2'!$A$4="1ª", 'U2'!F41*'U2'!F$4, 0) +
         IF('U3'!$A$4="1ª", 'U3'!F41*'U3'!F$4, 0) +
         IF('U4'!$A$4="1ª", 'U4'!F41*'U4'!F$4, 0) +
         IF('U5'!$A$4="1ª", 'U5'!F41*'U5'!F$4, 0) +
         IF('U6'!$A$4="1ª", 'U6'!F41*'U6'!F$4, 0) +
         IF('U7'!$A$4="1ª", 'U7'!F41*'U7'!F$4, 0) +
         IF('U8'!$A$4="1ª", 'U8'!F41*'U8'!F$4, 0) +
         IF('U9'!$A$4="1ª", 'U9'!F41*'U9'!F$4, 0) +
         IF('U10'!$A$4="1ª", 'U10'!F41*'U10'!F$4, 0) +
         IF('U11'!$A$4="1ª", 'U11'!F41*'U11'!F$4, 0) +
         IF('U12'!$A$4="1ª", 'U12'!F41*'U12'!F$4, 0) +
         IF('U13'!$A$4="1ª", 'U13'!F41*'U13'!F$4, 0) +
         IF('U14'!$A$4="1ª", 'U14'!F41*'U14'!F$4, 0) +
         IF('U15'!$A$4="1ª", 'U15'!F41*'U15'!F$4, 0)
      )
      /$CB$12
   )
   /K$13,
"")</f>
        <v>0</v>
      </c>
      <c r="L55" s="122"/>
      <c r="M55" s="105" t="str">
        <f>IF(M$13&gt;0,
   (
      (
         IF('U1'!$A$4="1ª", 'U1'!G41*'U1'!G$4, 0) +
         IF('U2'!$A$4="1ª", 'U2'!G41*'U2'!G$4, 0) +
         IF('U3'!$A$4="1ª", 'U3'!G41*'U3'!G$4, 0) +
         IF('U4'!$A$4="1ª", 'U4'!G41*'U4'!G$4, 0) +
         IF('U5'!$A$4="1ª", 'U5'!G41*'U5'!G$4, 0) +
         IF('U6'!$A$4="1ª", 'U6'!G41*'U6'!G$4, 0) +
         IF('U7'!$A$4="1ª", 'U7'!G41*'U7'!G$4, 0) +
         IF('U8'!$A$4="1ª", 'U8'!G41*'U8'!G$4, 0) +
         IF('U9'!$A$4="1ª", 'U9'!G41*'U9'!G$4, 0) +
         IF('U10'!$A$4="1ª", 'U10'!G41*'U10'!G$4, 0) +
         IF('U11'!$A$4="1ª", 'U11'!G41*'U11'!G$4, 0) +
         IF('U12'!$A$4="1ª", 'U12'!G41*'U12'!G$4, 0) +
         IF('U13'!$A$4="1ª", 'U13'!G41*'U13'!G$4, 0) +
         IF('U14'!$A$4="1ª", 'U14'!G41*'U14'!G$4, 0) +
         IF('U15'!$A$4="1ª", 'U15'!G41*'U15'!G$4, 0)
      )
      /$CB$12
   )
   /M$13,
"")</f>
        <v/>
      </c>
      <c r="N55" s="122"/>
      <c r="O55" s="121">
        <f t="shared" ca="1" si="24"/>
        <v>0</v>
      </c>
      <c r="P55" s="105">
        <f ca="1">IF(P$13&gt;0,
   (
      (
         IF('U1'!$A$4="1ª", 'U1'!H41*'U1'!H$4, 0) +
         IF('U2'!$A$4="1ª", 'U2'!H41*'U2'!H$4, 0) +
         IF('U3'!$A$4="1ª", 'U3'!H41*'U3'!H$4, 0) +
         IF('U4'!$A$4="1ª", 'U4'!H41*'U4'!H$4, 0) +
         IF('U5'!$A$4="1ª", 'U5'!H41*'U5'!H$4, 0) +
         IF('U6'!$A$4="1ª", 'U6'!H41*'U6'!H$4, 0) +
         IF('U7'!$A$4="1ª", 'U7'!H41*'U7'!H$4, 0) +
         IF('U8'!$A$4="1ª", 'U8'!H41*'U8'!H$4, 0) +
         IF('U9'!$A$4="1ª", 'U9'!H41*'U9'!H$4, 0) +
         IF('U10'!$A$4="1ª", 'U10'!H41*'U10'!H$4, 0) +
         IF('U11'!$A$4="1ª", 'U11'!H41*'U11'!H$4, 0) +
         IF('U12'!$A$4="1ª", 'U12'!H41*'U12'!H$4, 0) +
         IF('U13'!$A$4="1ª", 'U13'!H41*'U13'!H$4, 0) +
         IF('U14'!$A$4="1ª", 'U14'!H41*'U14'!H$4, 0) +
         IF('U15'!$A$4="1ª", 'U15'!H41*'U15'!H$4, 0)
      )
      /$CB$12
   )
   /P$13,
"")</f>
        <v>0</v>
      </c>
      <c r="Q55" s="122"/>
      <c r="R55" s="105">
        <f ca="1">IF(R$13&gt;0,
   (
      (
         IF('U1'!$A$4="1ª", 'U1'!I41*'U1'!I$4, 0) +
         IF('U2'!$A$4="1ª", 'U2'!I41*'U2'!I$4, 0) +
         IF('U3'!$A$4="1ª", 'U3'!I41*'U3'!I$4, 0) +
         IF('U4'!$A$4="1ª", 'U4'!I41*'U4'!I$4, 0) +
         IF('U5'!$A$4="1ª", 'U5'!I41*'U5'!I$4, 0) +
         IF('U6'!$A$4="1ª", 'U6'!I41*'U6'!I$4, 0) +
         IF('U7'!$A$4="1ª", 'U7'!I41*'U7'!I$4, 0) +
         IF('U8'!$A$4="1ª", 'U8'!I41*'U8'!I$4, 0) +
         IF('U9'!$A$4="1ª", 'U9'!I41*'U9'!I$4, 0) +
         IF('U10'!$A$4="1ª", 'U10'!I41*'U10'!I$4, 0) +
         IF('U11'!$A$4="1ª", 'U11'!I41*'U11'!I$4, 0) +
         IF('U12'!$A$4="1ª", 'U12'!I41*'U12'!I$4, 0) +
         IF('U13'!$A$4="1ª", 'U13'!I41*'U13'!I$4, 0) +
         IF('U14'!$A$4="1ª", 'U14'!I41*'U14'!I$4, 0) +
         IF('U15'!$A$4="1ª", 'U15'!I41*'U15'!I$4, 0)
      )
      /$CB$12
   )
   /R$13,
"")</f>
        <v>0</v>
      </c>
      <c r="S55" s="122"/>
      <c r="T55" s="105">
        <f ca="1">IF(T$13&gt;0,
(
(
IF('U1'!$A$4="1ª", 'U1'!J41*'U1'!J$4, 0) +
IF('U2'!$A$4="1ª", 'U2'!J41*'U2'!J$4, 0) +
IF('U3'!$A$4="1ª", 'U3'!J41*'U3'!J$4, 0) +
IF('U4'!$A$4="1ª", 'U4'!J41*'U4'!J$4, 0) +
IF('U5'!$A$4="1ª", 'U5'!J41*'U5'!J$4, 0) +
IF('U6'!$A$4="1ª", 'U6'!J41*'U6'!J$4, 0) +
IF('U7'!$A$4="1ª", 'U7'!J41*'U7'!J$4, 0) +
IF('U8'!$A$4="1ª", 'U8'!J41*'U8'!J$4, 0) +
IF('U9'!$A$4="1ª", 'U9'!J41*'U9'!J$4, 0) +
IF('U10'!$A$4="1ª", 'U10'!J41*'U10'!J$4, 0) +
IF('U11'!$A$4="1ª", 'U11'!J41*'U11'!J$4, 0) +
IF('U12'!$A$4="1ª", 'U12'!J41*'U12'!J$4, 0) +
IF('U13'!$A$4="1ª", 'U13'!J41*'U13'!J$4, 0) +
IF('U14'!$A$4="1ª", 'U14'!J41*'U14'!J$4, 0) +
IF('U15'!$A$4="1ª", 'U15'!J41*'U15'!J$4, 0)
)
      /$CB$12
   )
   /T$13,
"")</f>
        <v>0</v>
      </c>
      <c r="U55" s="122"/>
      <c r="V55" s="105">
        <f ca="1">IF(V$13&gt;0,
(
(
IF('U1'!$A$4="1ª", 'U1'!K41*'U1'!K$4, 0) +
IF('U2'!$A$4="1ª", 'U2'!K41*'U2'!K$4, 0) +
IF('U3'!$A$4="1ª", 'U3'!K41*'U3'!K$4, 0) +
IF('U4'!$A$4="1ª", 'U4'!K41*'U4'!K$4, 0) +
IF('U5'!$A$4="1ª", 'U5'!K41*'U5'!K$4, 0) +
IF('U6'!$A$4="1ª", 'U6'!K41*'U6'!K$4, 0) +
IF('U7'!$A$4="1ª", 'U7'!K41*'U7'!K$4, 0) +
IF('U8'!$A$4="1ª", 'U8'!K41*'U8'!K$4, 0) +
IF('U9'!$A$4="1ª", 'U9'!K41*'U9'!K$4, 0) +
IF('U10'!$A$4="1ª", 'U10'!K41*'U10'!K$4, 0) +
IF('U11'!$A$4="1ª", 'U11'!K41*'U11'!K$4, 0) +
IF('U12'!$A$4="1ª", 'U12'!K41*'U12'!K$4, 0) +
IF('U13'!$A$4="1ª", 'U13'!K41*'U13'!K$4, 0) +
IF('U14'!$A$4="1ª", 'U14'!K41*'U14'!K$4, 0) +
IF('U15'!$A$4="1ª", 'U15'!K41*'U15'!K$4, 0)
)
      /$CB$12
   )
   /V$13,
"")</f>
        <v>0</v>
      </c>
      <c r="W55" s="122"/>
      <c r="X55" s="105" t="str">
        <f>IF(X$13&gt;0,
(
(
IF('U1'!$A$4="1ª", 'U1'!L41*'U1'!L$4, 0) +
IF('U2'!$A$4="1ª", 'U2'!L41*'U2'!L$4, 0) +
IF('U3'!$A$4="1ª", 'U3'!L41*'U3'!L$4, 0) +
IF('U4'!$A$4="1ª", 'U4'!L41*'U4'!L$4, 0) +
IF('U5'!$A$4="1ª", 'U5'!L41*'U5'!L$4, 0) +
IF('U6'!$A$4="1ª", 'U6'!L41*'U6'!L$4, 0) +
IF('U7'!$A$4="1ª", 'U7'!L41*'U7'!L$4, 0) +
IF('U8'!$A$4="1ª", 'U8'!L41*'U8'!L$4, 0) +
IF('U9'!$A$4="1ª", 'U9'!L41*'U9'!L$4, 0) +
IF('U10'!$A$4="1ª", 'U10'!L41*'U10'!L$4, 0) +
IF('U11'!$A$4="1ª", 'U11'!L41*'U11'!L$4, 0) +
IF('U12'!$A$4="1ª", 'U12'!L41*'U12'!L$4, 0) +
IF('U13'!$A$4="1ª", 'U13'!L41*'U13'!L$4, 0) +
IF('U14'!$A$4="1ª", 'U14'!L41*'U14'!L$4, 0) +
IF('U15'!$A$4="1ª", 'U15'!L41*'U15'!L$4, 0)
)
      /$CB$12
   )
   /X$13,
"")</f>
        <v/>
      </c>
      <c r="Y55" s="122"/>
      <c r="Z55" s="105" t="str">
        <f>IF(Z$13&gt;0,
(
(
IF('U1'!$A$4="1ª", 'U1'!M41*'U1'!M$4, 0) +
IF('U2'!$A$4="1ª", 'U2'!M41*'U2'!M$4, 0) +
IF('U3'!$A$4="1ª", 'U3'!M41*'U3'!M$4, 0) +
IF('U4'!$A$4="1ª", 'U4'!M41*'U4'!M$4, 0) +
IF('U5'!$A$4="1ª", 'U5'!M41*'U5'!M$4, 0) +
IF('U6'!$A$4="1ª", 'U6'!M41*'U6'!M$4, 0) +
IF('U7'!$A$4="1ª", 'U7'!M41*'U7'!M$4, 0) +
IF('U8'!$A$4="1ª", 'U8'!M41*'U8'!M$4, 0) +
IF('U9'!$A$4="1ª", 'U9'!M41*'U9'!M$4, 0) +
IF('U10'!$A$4="1ª", 'U10'!M41*'U10'!M$4, 0) +
IF('U11'!$A$4="1ª", 'U11'!M41*'U11'!M$4, 0) +
IF('U12'!$A$4="1ª", 'U12'!M41*'U12'!M$4, 0) +
IF('U13'!$A$4="1ª", 'U13'!M41*'U13'!M$4, 0) +
IF('U14'!$A$4="1ª", 'U14'!M41*'U14'!M$4, 0) +
IF('U15'!$A$4="1ª", 'U15'!M41*'U15'!M$4, 0)
)
      /$CB$12
   )
   /Z$13,
"")</f>
        <v/>
      </c>
      <c r="AA55" s="122"/>
      <c r="AB55" s="121">
        <f t="shared" ca="1" si="25"/>
        <v>0</v>
      </c>
      <c r="AC55" s="105" t="str">
        <f>IF(AC$13&gt;0,
(
(
IF('U1'!$A$4="1ª", 'U1'!N41*'U1'!N$4, 0) +
IF('U2'!$A$4="1ª", 'U2'!N41*'U2'!N$4, 0) +
IF('U3'!$A$4="1ª", 'U3'!N41*'U3'!N$4, 0) +
IF('U4'!$A$4="1ª", 'U4'!N41*'U4'!N$4, 0) +
IF('U5'!$A$4="1ª", 'U5'!N41*'U5'!N$4, 0) +
IF('U6'!$A$4="1ª", 'U6'!N41*'U6'!N$4, 0) +
IF('U7'!$A$4="1ª", 'U7'!N41*'U7'!N$4, 0) +
IF('U8'!$A$4="1ª", 'U8'!N41*'U8'!N$4, 0) +
IF('U9'!$A$4="1ª", 'U9'!N41*'U9'!N$4, 0) +
IF('U10'!$A$4="1ª", 'U10'!N41*'U10'!N$4, 0) +
IF('U11'!$A$4="1ª", 'U11'!N41*'U11'!N$4, 0) +
IF('U12'!$A$4="1ª", 'U12'!N41*'U12'!N$4, 0) +
IF('U13'!$A$4="1ª", 'U13'!N41*'U13'!N$4, 0) +
IF('U14'!$A$4="1ª", 'U14'!N41*'U14'!N$4, 0) +
IF('U15'!$A$4="1ª", 'U15'!N41*'U15'!N$4, 0)
)
      /$CB$12
   )
   /AC$13,
"")</f>
        <v/>
      </c>
      <c r="AD55" s="122"/>
      <c r="AE55" s="105" t="str">
        <f>IF(AE$13&gt;0,
(
(
IF('U1'!$A$4="1ª", 'U1'!O41*'U1'!O$4, 0)+
IF('U2'!$A$4="1ª", 'U2'!O41*'U2'!O$4, 0)+
IF('U3'!$A$4="1ª", 'U3'!O41*'U3'!O$4, 0)+
IF('U4'!$A$4="1ª", 'U4'!O41*'U4'!O$4, 0)+
IF('U5'!$A$4="1ª", 'U5'!O41*'U5'!O$4, 0)+
IF('U6'!$A$4="1ª", 'U6'!O41*'U6'!O$4, 0)+
IF('U7'!$A$4="1ª", 'U7'!O41*'U7'!O$4, 0)+
IF('U8'!$A$4="1ª", 'U8'!O41*'U8'!O$4, 0)+
IF('U9'!$A$4="1ª", 'U9'!O41*'U9'!O$4, 0)+
IF('U10'!$A$4="1ª", 'U10'!O41*'U10'!O$4, 0)+
IF('U11'!$A$4="1ª", 'U11'!O41*'U11'!O$4, 0)+
IF('U12'!$A$4="1ª", 'U12'!O41*'U12'!O$4, 0)+
IF('U13'!$A$4="1ª", 'U13'!O41*'U13'!O$4, 0)+
IF('U14'!$A$4="1ª", 'U14'!O41*'U14'!O$4, 0)+
IF('U15'!$A$4="1ª", 'U15'!O41*'U15'!O$4, 0)
)
      /$CB$12
   )
   /AE$13,
"")</f>
        <v/>
      </c>
      <c r="AF55" s="122"/>
      <c r="AG55" s="105" t="str">
        <f>IF(AG$13&gt;0,
(
(
IF('U1'!$A$4="1ª", 'U1'!P41*'U1'!P$4, 0)+
IF('U2'!$A$4="1ª", 'U2'!P41*'U2'!P$4, 0)+
IF('U3'!$A$4="1ª", 'U3'!P41*'U3'!P$4, 0)+
IF('U4'!$A$4="1ª", 'U4'!P41*'U4'!P$4, 0)+
IF('U5'!$A$4="1ª", 'U5'!P41*'U5'!P$4, 0)+
IF('U6'!$A$4="1ª", 'U6'!P41*'U6'!P$4, 0)+
IF('U7'!$A$4="1ª", 'U7'!P41*'U7'!P$4, 0)+
IF('U8'!$A$4="1ª", 'U8'!P41*'U8'!P$4, 0)+
IF('U9'!$A$4="1ª", 'U9'!P41*'U9'!P$4, 0)+
IF('U10'!$A$4="1ª", 'U10'!P41*'U10'!P$4, 0)+
IF('U11'!$A$4="1ª", 'U11'!P41*'U11'!P$4, 0)+
IF('U12'!$A$4="1ª", 'U12'!P41*'U12'!P$4, 0)+
IF('U13'!$A$4="1ª", 'U13'!P41*'U13'!P$4, 0)+
IF('U14'!$A$4="1ª", 'U14'!P41*'U14'!P$4, 0)+
IF('U15'!$A$4="1ª", 'U15'!P41*'U15'!P$4, 0)
)
      /$CB$12
   )
   /AG$13,
"")</f>
        <v/>
      </c>
      <c r="AH55" s="122"/>
      <c r="AI55" s="105">
        <f ca="1">IF(AI$13&gt;0,
(
(
IF('U1'!$A$4="1ª", 'U1'!Q41*'U1'!Q$4, 0)+
IF('U2'!$A$4="1ª", 'U2'!Q41*'U2'!Q$4, 0)+
IF('U3'!$A$4="1ª", 'U3'!Q41*'U3'!Q$4, 0)+
IF('U4'!$A$4="1ª", 'U4'!Q41*'U4'!Q$4, 0)+
IF('U5'!$A$4="1ª", 'U5'!Q41*'U5'!Q$4, 0)+
IF('U6'!$A$4="1ª", 'U6'!Q41*'U6'!Q$4, 0)+
IF('U7'!$A$4="1ª", 'U7'!Q41*'U7'!Q$4, 0)+
IF('U8'!$A$4="1ª", 'U8'!Q41*'U8'!Q$4, 0)+
IF('U9'!$A$4="1ª", 'U9'!Q41*'U9'!Q$4, 0)+
IF('U10'!$A$4="1ª", 'U10'!Q41*'U10'!Q$4, 0)+
IF('U11'!$A$4="1ª", 'U11'!Q41*'U11'!Q$4, 0)+
IF('U12'!$A$4="1ª", 'U12'!Q41*'U12'!Q$4, 0)+
IF('U13'!$A$4="1ª", 'U13'!Q41*'U13'!Q$4, 0)+
IF('U14'!$A$4="1ª", 'U14'!Q41*'U14'!Q$4, 0)+
IF('U15'!$A$4="1ª", 'U15'!Q41*'U15'!Q$4, 0)
)
      /$CB$12
   )
   /AI$13,
"")</f>
        <v>0</v>
      </c>
      <c r="AJ55" s="122"/>
      <c r="AK55" s="105">
        <f ca="1">IF(AK$13&gt;0,
(
(
IF('U1'!$A$4="1ª", 'U1'!R41*'U1'!R$4, 0)+
IF('U2'!$A$4="1ª", 'U2'!R41*'U2'!R$4, 0)+
IF('U3'!$A$4="1ª", 'U3'!R41*'U3'!R$4, 0)+
IF('U4'!$A$4="1ª", 'U4'!R41*'U4'!R$4, 0)+
IF('U5'!$A$4="1ª", 'U5'!R41*'U5'!R$4, 0)+
IF('U6'!$A$4="1ª", 'U6'!R41*'U6'!R$4, 0)+
IF('U7'!$A$4="1ª", 'U7'!R41*'U7'!R$4, 0)+
IF('U8'!$A$4="1ª", 'U8'!R41*'U8'!R$4, 0)+
IF('U9'!$A$4="1ª", 'U9'!R41*'U9'!R$4, 0)+
IF('U10'!$A$4="1ª", 'U10'!R41*'U10'!R$4, 0)+
IF('U11'!$A$4="1ª", 'U11'!R41*'U11'!R$4, 0)+
IF('U12'!$A$4="1ª", 'U12'!R41*'U12'!R$4, 0)+
IF('U13'!$A$4="1ª", 'U13'!R41*'U13'!R$4, 0)+
IF('U14'!$A$4="1ª", 'U14'!R41*'U14'!R$4, 0)+
IF('U15'!$A$4="1ª", 'U15'!R41*'U15'!R$4, 0)
)
      /$CB$12
   )
   /AK$13,
"")</f>
        <v>0</v>
      </c>
      <c r="AL55" s="122"/>
      <c r="AM55" s="105" t="str">
        <f>IF(AM$13&gt;0,
(
(
IF('U1'!$A$4="1ª", 'U1'!S41*'U1'!S$4, 0)+
IF('U2'!$A$4="1ª", 'U2'!S41*'U2'!S$4, 0)+
IF('U3'!$A$4="1ª", 'U3'!S41*'U3'!S$4, 0)+
IF('U4'!$A$4="1ª", 'U4'!S41*'U4'!S$4, 0)+
IF('U5'!$A$4="1ª", 'U5'!S41*'U5'!S$4, 0)+
IF('U6'!$A$4="1ª", 'U6'!S41*'U6'!S$4, 0)+
IF('U7'!$A$4="1ª", 'U7'!S41*'U7'!S$4, 0)+
IF('U8'!$A$4="1ª", 'U8'!S41*'U8'!S$4, 0)+
IF('U9'!$A$4="1ª", 'U9'!S41*'U9'!S$4, 0)+
IF('U10'!$A$4="1ª", 'U10'!S41*'U10'!S$4, 0)+
IF('U11'!$A$4="1ª", 'U11'!S41*'U11'!S$4, 0)+
IF('U12'!$A$4="1ª", 'U12'!S41*'U12'!S$4, 0)+
IF('U13'!$A$4="1ª", 'U13'!S41*'U13'!S$4, 0)+
IF('U14'!$A$4="1ª", 'U14'!S41*'U14'!S$4, 0)+
IF('U15'!$A$4="1ª", 'U15'!S41*'U15'!S$4, 0)
)
      /$CB$12
   )
   /AM$13,
"")</f>
        <v/>
      </c>
      <c r="AN55" s="122"/>
      <c r="AO55" s="121">
        <f t="shared" ca="1" si="26"/>
        <v>0</v>
      </c>
      <c r="AP55" s="105">
        <f ca="1">IF(AP$13&gt;0,
   (
      (
         IF('U1'!$A$4="1ª", 'U1'!T41*'U1'!T$4, 0) +
         IF('U2'!$A$4="1ª", 'U2'!T41*'U2'!T$4, 0) +
         IF('U3'!$A$4="1ª", 'U3'!T41*'U3'!T$4, 0) +
         IF('U4'!$A$4="1ª", 'U4'!T41*'U4'!T$4, 0) +
         IF('U5'!$A$4="1ª", 'U5'!T41*'U5'!T$4, 0) +
         IF('U6'!$A$4="1ª", 'U6'!T41*'U6'!T$4, 0) +
         IF('U7'!$A$4="1ª", 'U7'!T41*'U7'!T$4, 0) +
         IF('U8'!$A$4="1ª", 'U8'!T41*'U8'!T$4, 0) +
         IF('U9'!$A$4="1ª", 'U9'!T41*'U9'!T$4, 0) +
         IF('U10'!$A$4="1ª", 'U10'!T41*'U10'!T$4, 0) +
         IF('U11'!$A$4="1ª", 'U11'!T41*'U11'!T$4, 0) +
         IF('U12'!$A$4="1ª", 'U12'!T41*'U12'!T$4, 0) +
         IF('U13'!$A$4="1ª", 'U13'!T41*'U13'!T$4, 0) +
         IF('U14'!$A$4="1ª", 'U14'!T41*'U14'!T$4, 0) +
         IF('U15'!$A$4="1ª", 'U15'!T41*'U15'!T$4, 0)
      )
      /$CB$12
   ) / AP$13,
"")</f>
        <v>0</v>
      </c>
      <c r="AQ55" s="122"/>
      <c r="AR55" s="105">
        <f ca="1">IF(AR$13&gt;0,
(
(
IF('U1'!$A$4="1ª", 'U1'!U41*'U1'!U$4, 0)+
IF('U2'!$A$4="1ª", 'U2'!U41*'U2'!U$4, 0)+
IF('U3'!$A$4="1ª", 'U3'!U41*'U3'!U$4, 0)+
IF('U4'!$A$4="1ª", 'U4'!U41*'U4'!U$4, 0)+
IF('U5'!$A$4="1ª", 'U5'!U41*'U5'!U$4, 0)+
IF('U6'!$A$4="1ª", 'U6'!U41*'U6'!U$4, 0)+
IF('U7'!$A$4="1ª", 'U7'!U41*'U7'!U$4, 0)+
IF('U8'!$A$4="1ª", 'U8'!U41*'U8'!U$4, 0)+
IF('U9'!$A$4="1ª", 'U9'!U41*'U9'!U$4, 0)+
IF('U10'!$A$4="1ª", 'U10'!U41*'U10'!U$4, 0)+
IF('U11'!$A$4="1ª", 'U11'!U41*'U11'!U$4, 0)+
IF('U12'!$A$4="1ª", 'U12'!U41*'U12'!U$4, 0)+
IF('U13'!$A$4="1ª", 'U13'!U41*'U13'!U$4, 0)+
IF('U14'!$A$4="1ª", 'U14'!U41*'U14'!U$4, 0)+
IF('U15'!$A$4="1ª", 'U15'!U41*'U15'!U$4, 0)
)
      /$CB$12
   )
   /AR$13,
"")</f>
        <v>0</v>
      </c>
      <c r="AS55" s="122"/>
      <c r="AT55" s="105" t="str">
        <f>IF(AT$13&gt;0,
(
(
IF('U1'!$A$4="1ª", 'U1'!V41*'U1'!V$4, 0)+
IF('U2'!$A$4="1ª", 'U2'!V41*'U2'!V$4, 0)+
IF('U3'!$A$4="1ª", 'U3'!V41*'U3'!V$4, 0)+
IF('U4'!$A$4="1ª", 'U4'!V41*'U4'!V$4, 0)+
IF('U5'!$A$4="1ª", 'U5'!V41*'U5'!V$4, 0)+
IF('U6'!$A$4="1ª", 'U6'!V41*'U6'!V$4, 0)+
IF('U7'!$A$4="1ª", 'U7'!V41*'U7'!V$4, 0)+
IF('U8'!$A$4="1ª", 'U8'!V41*'U8'!V$4, 0)+
IF('U9'!$A$4="1ª", 'U9'!V41*'U9'!V$4, 0)+
IF('U10'!$A$4="1ª", 'U10'!V41*'U10'!V$4, 0)+
IF('U11'!$A$4="1ª", 'U11'!V41*'U11'!V$4, 0)+
IF('U12'!$A$4="1ª", 'U12'!V41*'U12'!V$4, 0)+
IF('U13'!$A$4="1ª", 'U13'!V41*'U13'!V$4, 0)+
IF('U14'!$A$4="1ª", 'U14'!V41*'U14'!V$4, 0)+
IF('U15'!$A$4="1ª", 'U15'!V41*'U15'!V$4, 0)
)
      /$CB$12
   )
   /AT$13,
"")</f>
        <v/>
      </c>
      <c r="AU55" s="122"/>
      <c r="AV55" s="105">
        <f ca="1">IF(AV$13&gt;0,
(
(
IF('U1'!$A$4="1ª", 'U1'!W41*'U1'!W$4, 0)+
IF('U2'!$A$4="1ª", 'U2'!W41*'U2'!W$4, 0)+
IF('U3'!$A$4="1ª", 'U3'!W41*'U3'!W$4, 0)+
IF('U4'!$A$4="1ª", 'U4'!W41*'U4'!W$4, 0)+
IF('U5'!$A$4="1ª", 'U5'!W41*'U5'!W$4, 0)+
IF('U6'!$A$4="1ª", 'U6'!W41*'U6'!W$4, 0)+
IF('U7'!$A$4="1ª", 'U7'!W41*'U7'!W$4, 0)+
IF('U8'!$A$4="1ª", 'U8'!W41*'U8'!W$4, 0)+
IF('U9'!$A$4="1ª", 'U9'!W41*'U9'!W$4, 0)+
IF('U10'!$A$4="1ª", 'U10'!W41*'U10'!W$4, 0)+
IF('U11'!$A$4="1ª", 'U11'!W41*'U11'!W$4, 0)+
IF('U12'!$A$4="1ª", 'U12'!W41*'U12'!W$4, 0)+
IF('U13'!$A$4="1ª", 'U13'!W41*'U13'!W$4, 0)+
IF('U14'!$A$4="1ª", 'U14'!W41*'U14'!W$4, 0)+
IF('U15'!$A$4="1ª", 'U15'!W41*'U15'!W$4, 0)
)
      /$CB$12
   )
   /AV$13,
"")</f>
        <v>0</v>
      </c>
      <c r="AW55" s="122"/>
      <c r="AX55" s="105" t="str">
        <f>IF(AX$13&gt;0,
(
(
IF('U1'!$A$4="1ª", 'U1'!X41*'U1'!X$4, 0)+
IF('U2'!$A$4="1ª", 'U2'!X41*'U2'!X$4, 0)+
IF('U3'!$A$4="1ª", 'U3'!X41*'U3'!X$4, 0)+
IF('U4'!$A$4="1ª", 'U4'!X41*'U4'!X$4, 0)+
IF('U5'!$A$4="1ª", 'U5'!X41*'U5'!X$4, 0)+
IF('U6'!$A$4="1ª", 'U6'!X41*'U6'!X$4, 0)+
IF('U7'!$A$4="1ª", 'U7'!X41*'U7'!X$4, 0)+
IF('U8'!$A$4="1ª", 'U8'!X41*'U8'!X$4, 0)+
IF('U9'!$A$4="1ª", 'U9'!X41*'U9'!X$4, 0)+
IF('U10'!$A$4="1ª", 'U10'!X41*'U10'!X$4, 0)+
IF('U11'!$A$4="1ª", 'U11'!X41*'U11'!X$4, 0)+
IF('U12'!$A$4="1ª", 'U12'!X41*'U12'!X$4, 0)+
IF('U13'!$A$4="1ª", 'U13'!X41*'U13'!X$4, 0)+
IF('U14'!$A$4="1ª", 'U14'!X41*'U14'!X$4, 0)+
IF('U15'!$A$4="1ª", 'U15'!X41*'U15'!X$4, 0)
)
      /$CB$12
   )
   /AX$13,
"")</f>
        <v/>
      </c>
      <c r="AY55" s="122"/>
      <c r="AZ55" s="105" t="str">
        <f>IF(AZ$13&gt;0,
(
(
IF('U1'!$A$4="1ª", 'U1'!Y41*'U1'!Y$4, 0)+
IF('U2'!$A$4="1ª", 'U2'!Y41*'U2'!Y$4, 0)+
IF('U3'!$A$4="1ª", 'U3'!Y41*'U3'!Y$4, 0)+
IF('U4'!$A$4="1ª", 'U4'!Y41*'U4'!Y$4, 0)+
IF('U5'!$A$4="1ª", 'U5'!Y41*'U5'!Y$4, 0)+
IF('U6'!$A$4="1ª", 'U6'!Y41*'U6'!Y$4, 0)+
IF('U7'!$A$4="1ª", 'U7'!Y41*'U7'!Y$4, 0)+
IF('U8'!$A$4="1ª", 'U8'!Y41*'U8'!Y$4, 0)+
IF('U9'!$A$4="1ª", 'U9'!Y41*'U9'!Y$4, 0)+
IF('U10'!$A$4="1ª", 'U10'!Y41*'U10'!Y$4, 0)+
IF('U11'!$A$4="1ª", 'U11'!Y41*'U11'!Y$4, 0)+
IF('U12'!$A$4="1ª", 'U12'!Y41*'U12'!Y$4, 0)+
IF('U13'!$A$4="1ª", 'U13'!Y41*'U13'!Y$4, 0)+
IF('U14'!$A$4="1ª", 'U14'!Y41*'U14'!Y$4, 0)+
IF('U15'!$A$4="1ª", 'U15'!Y41*'U15'!Y$4, 0)
)
      /$CB$12
   )
   /AZ$13,
"")</f>
        <v/>
      </c>
      <c r="BA55" s="122"/>
      <c r="BB55" s="121">
        <f t="shared" ca="1" si="27"/>
        <v>0</v>
      </c>
      <c r="BC55" s="105" t="str">
        <f>IF(BC$13&gt;0,
(
(
IF('U1'!$A$4="1ª", 'U1'!Z41*'U1'!Z$4, 0)+
IF('U2'!$A$4="1ª", 'U2'!Z41*'U2'!Z$4, 0)+
IF('U3'!$A$4="1ª", 'U3'!Z41*'U3'!Z$4, 0)+
IF('U4'!$A$4="1ª", 'U4'!Z41*'U4'!Z$4, 0)+
IF('U5'!$A$4="1ª", 'U5'!Z41*'U5'!Z$4, 0)+
IF('U6'!$A$4="1ª", 'U6'!Z41*'U6'!Z$4, 0)+
IF('U7'!$A$4="1ª", 'U7'!Z41*'U7'!Z$4, 0)+
IF('U8'!$A$4="1ª", 'U8'!Z41*'U8'!Z$4, 0)+
IF('U9'!$A$4="1ª", 'U9'!Z41*'U9'!Z$4, 0)+
IF('U10'!$A$4="1ª", 'U10'!Z41*'U10'!Z$4, 0)+
IF('U11'!$A$4="1ª", 'U11'!Z41*'U11'!Z$4, 0)+
IF('U12'!$A$4="1ª", 'U12'!Z41*'U12'!Z$4, 0)+
IF('U13'!$A$4="1ª", 'U13'!Z41*'U13'!Z$4, 0)+
IF('U14'!$A$4="1ª", 'U14'!Z41*'U14'!Z$4, 0)+
IF('U15'!$A$4="1ª", 'U15'!Z41*'U15'!Z$4, 0)
)
      /$CB$12
   )
   /BC$13,
"")</f>
        <v/>
      </c>
      <c r="BD55" s="122"/>
      <c r="BE55" s="105" t="str">
        <f>IF(BE$13&gt;0,
(
(
IF('U1'!$A$4="1ª", 'U1'!AA41*'U1'!AA$4, 0)+
IF('U2'!$A$4="1ª", 'U2'!AA41*'U2'!AA$4, 0)+
IF('U3'!$A$4="1ª", 'U3'!AA41*'U3'!AA$4, 0)+
IF('U4'!$A$4="1ª", 'U4'!AA41*'U4'!AA$4, 0)+
IF('U5'!$A$4="1ª", 'U5'!AA41*'U5'!AA$4, 0)+
IF('U6'!$A$4="1ª", 'U6'!AA41*'U6'!AA$4, 0)+
IF('U7'!$A$4="1ª", 'U7'!AA41*'U7'!AA$4, 0)+
IF('U8'!$A$4="1ª", 'U8'!AA41*'U8'!AA$4, 0)+
IF('U9'!$A$4="1ª", 'U9'!AA41*'U9'!AA$4, 0)+
IF('U10'!$A$4="1ª", 'U10'!AA41*'U10'!AA$4, 0)+
IF('U11'!$A$4="1ª", 'U11'!AA41*'U11'!AA$4, 0)+
IF('U12'!$A$4="1ª", 'U12'!AA41*'U12'!AA$4, 0)+
IF('U13'!$A$4="1ª", 'U13'!AA41*'U13'!AA$4, 0)+
IF('U14'!$A$4="1ª", 'U14'!AA41*'U14'!AA$4, 0)+
IF('U15'!$A$4="1ª", 'U15'!AA41*'U15'!AA$4, 0)
)
      /$CB$12
   )
   /BE$13,
"")</f>
        <v/>
      </c>
      <c r="BF55" s="122"/>
      <c r="BG55" s="105" t="str">
        <f>IF(BG$13&gt;0,
(
(
IF('U1'!$A$4="1ª", 'U1'!AB41*'U1'!AB$4, 0)+
IF('U2'!$A$4="1ª", 'U2'!AB41*'U2'!AB$4, 0)+
IF('U3'!$A$4="1ª", 'U3'!AB41*'U3'!AB$4, 0)+
IF('U4'!$A$4="1ª", 'U4'!AB41*'U4'!AB$4, 0)+
IF('U5'!$A$4="1ª", 'U5'!AB41*'U5'!AB$4, 0)+
IF('U6'!$A$4="1ª", 'U6'!AB41*'U6'!AB$4, 0)+
IF('U7'!$A$4="1ª", 'U7'!AB41*'U7'!AB$4, 0)+
IF('U8'!$A$4="1ª", 'U8'!AB41*'U8'!AB$4, 0)+
IF('U9'!$A$4="1ª", 'U9'!AB41*'U9'!AB$4, 0)+
IF('U10'!$A$4="1ª", 'U10'!AB41*'U10'!AB$4, 0)+
IF('U11'!$A$4="1ª", 'U11'!AB41*'U11'!AB$4, 0)+
IF('U12'!$A$4="1ª", 'U12'!AB41*'U12'!AB$4, 0)+
IF('U13'!$A$4="1ª", 'U13'!AB41*'U13'!AB$4, 0)+
IF('U14'!$A$4="1ª", 'U14'!AB41*'U14'!AB$4, 0)+
IF('U15'!$A$4="1ª", 'U15'!AB41*'U15'!AB$4, 0)
)
      /$CB$12
   )
   /BG$13,
"")</f>
        <v/>
      </c>
      <c r="BH55" s="122"/>
      <c r="BI55" s="105">
        <f ca="1">IF(BI$13&gt;0,
(
(
IF('U1'!$A$4="1ª", 'U1'!AC41*'U1'!AC$4, 0)+
IF('U2'!$A$4="1ª", 'U2'!AC41*'U2'!AC$4, 0)+
IF('U3'!$A$4="1ª", 'U3'!AC41*'U3'!AC$4, 0)+
IF('U4'!$A$4="1ª", 'U4'!AC41*'U4'!AC$4, 0)+
IF('U5'!$A$4="1ª", 'U5'!AC41*'U5'!AC$4, 0)+
IF('U6'!$A$4="1ª", 'U6'!AC41*'U6'!AC$4, 0)+
IF('U7'!$A$4="1ª", 'U7'!AC41*'U7'!AC$4, 0)+
IF('U8'!$A$4="1ª", 'U8'!AC41*'U8'!AC$4, 0)+
IF('U9'!$A$4="1ª", 'U9'!AC41*'U9'!AC$4, 0)+
IF('U10'!$A$4="1ª", 'U10'!AC41*'U10'!AC$4, 0)+
IF('U11'!$A$4="1ª", 'U11'!AC41*'U11'!AC$4, 0)+
IF('U12'!$A$4="1ª", 'U12'!AC41*'U12'!AC$4, 0)+
IF('U13'!$A$4="1ª", 'U13'!AC41*'U13'!AC$4, 0)+
IF('U14'!$A$4="1ª", 'U14'!AC41*'U14'!AC$4, 0)+
IF('U15'!$A$4="1ª", 'U15'!AC41*'U15'!AC$4, 0)
)
      /$CB$12
   )
   /BI$13,
"")</f>
        <v>0</v>
      </c>
      <c r="BJ55" s="122"/>
      <c r="BK55" s="105" t="str">
        <f>IF(BK$13&gt;0,
(
(
IF('U1'!$A$4="1ª", 'U1'!AD41*'U1'!AD$4, 0)+
IF('U2'!$A$4="1ª", 'U2'!AD41*'U2'!AD$4, 0)+
IF('U3'!$A$4="1ª", 'U3'!AD41*'U3'!AD$4, 0)+
IF('U4'!$A$4="1ª", 'U4'!AD41*'U4'!AD$4, 0)+
IF('U5'!$A$4="1ª", 'U5'!AD41*'U5'!AD$4, 0)+
IF('U6'!$A$4="1ª", 'U6'!AD41*'U6'!AD$4, 0)+
IF('U7'!$A$4="1ª", 'U7'!AD41*'U7'!AD$4, 0)+
IF('U8'!$A$4="1ª", 'U8'!AD41*'U8'!AD$4, 0)+
IF('U9'!$A$4="1ª", 'U9'!AD41*'U9'!AD$4, 0)+
IF('U10'!$A$4="1ª", 'U10'!AD41*'U10'!AD$4, 0)+
IF('U11'!$A$4="1ª", 'U11'!AD41*'U11'!AD$4, 0)+
IF('U12'!$A$4="1ª", 'U12'!AD41*'U12'!AD$4, 0)+
IF('U13'!$A$4="1ª", 'U13'!AD41*'U13'!AD$4, 0)+
IF('U14'!$A$4="1ª", 'U14'!AD41*'U14'!AD$4, 0)+
IF('U15'!$A$4="1ª", 'U15'!AD41*'U15'!AD$4, 0)
)
      /$CB$12
   )
   /BK$13,
"")</f>
        <v/>
      </c>
      <c r="BL55" s="122"/>
      <c r="BM55" s="105" t="str">
        <f>IF(BM$13&gt;0,
(
(
IF('U1'!$A$4="1ª", 'U1'!AE41*'U1'!AE$4, 0)+
IF('U2'!$A$4="1ª", 'U2'!AE41*'U2'!AE$4, 0)+
IF('U3'!$A$4="1ª", 'U3'!AE41*'U3'!AE$4, 0)+
IF('U4'!$A$4="1ª", 'U4'!AE41*'U4'!AE$4, 0)+
IF('U5'!$A$4="1ª", 'U5'!AE41*'U5'!AE$4, 0)+
IF('U6'!$A$4="1ª", 'U6'!AE41*'U6'!AE$4, 0)+
IF('U7'!$A$4="1ª", 'U7'!AE41*'U7'!AE$4, 0)+
IF('U8'!$A$4="1ª", 'U8'!AE41*'U8'!AE$4, 0)+
IF('U9'!$A$4="1ª", 'U9'!AE41*'U9'!AE$4, 0)+
IF('U10'!$A$4="1ª", 'U10'!AE41*'U10'!AE$4, 0)+
IF('U11'!$A$4="1ª", 'U11'!AE41*'U11'!AE$4, 0)+
IF('U12'!$A$4="1ª", 'U12'!AE41*'U12'!AE$4, 0)+
IF('U13'!$A$4="1ª", 'U13'!AE41*'U13'!AE$4, 0)+
IF('U14'!$A$4="1ª", 'U14'!AE41*'U14'!AE$4, 0)+
IF('U15'!$A$4="1ª", 'U15'!AE41*'U15'!AE$4, 0)
)
      /$CB$12
   )
   /BM$13,
"")</f>
        <v/>
      </c>
      <c r="BN55" s="122"/>
      <c r="BO55" s="121" t="str">
        <f t="shared" si="28"/>
        <v/>
      </c>
      <c r="BP55" s="105" t="str">
        <f>IF(BP$13&gt;0,
(
(
IF('U1'!$A$4="1ª", 'U1'!AF41*'U1'!AF$4, 0)+
IF('U2'!$A$4="1ª", 'U2'!AF41*'U2'!AF$4, 0)+
IF('U3'!$A$4="1ª", 'U3'!AF41*'U3'!AF$4, 0)+
IF('U4'!$A$4="1ª", 'U4'!AF41*'U4'!AF$4, 0)+
IF('U5'!$A$4="1ª", 'U5'!AF41*'U5'!AF$4, 0)+
IF('U6'!$A$4="1ª", 'U6'!AF41*'U6'!AF$4, 0)+
IF('U7'!$A$4="1ª", 'U7'!AF41*'U7'!AF$4, 0)+
IF('U8'!$A$4="1ª", 'U8'!AF41*'U8'!AF$4, 0)+
IF('U9'!$A$4="1ª", 'U9'!AF41*'U9'!AF$4, 0)+
IF('U10'!$A$4="1ª", 'U10'!AF41*'U10'!AF$4, 0)+
IF('U11'!$A$4="1ª", 'U11'!AF41*'U11'!AF$4, 0)+
IF('U12'!$A$4="1ª", 'U12'!AF41*'U12'!AF$4, 0)+
IF('U13'!$A$4="1ª", 'U13'!AF41*'U13'!AF$4, 0)+
IF('U14'!$A$4="1ª", 'U14'!AF41*'U14'!AF$4, 0)+
IF('U15'!$A$4="1ª", 'U15'!AF41*'U15'!AF$4, 0)
)
      /$CB$12
   )
   /BP$13,
"")</f>
        <v/>
      </c>
      <c r="BQ55" s="122"/>
      <c r="BR55" s="105" t="str">
        <f>IF(BR$13&gt;0,
(
(
IF('U1'!$A$4="1ª", 'U1'!AG41*'U1'!AG$4, 0)+
IF('U2'!$A$4="1ª", 'U2'!AG41*'U2'!AG$4, 0)+
IF('U3'!$A$4="1ª", 'U3'!AG41*'U3'!AG$4, 0)+
IF('U4'!$A$4="1ª", 'U4'!AG41*'U4'!AG$4, 0)+
IF('U5'!$A$4="1ª", 'U5'!AG41*'U5'!AG$4, 0)+
IF('U6'!$A$4="1ª", 'U6'!AG41*'U6'!AG$4, 0)+
IF('U7'!$A$4="1ª", 'U7'!AG41*'U7'!AG$4, 0)+
IF('U8'!$A$4="1ª", 'U8'!AG41*'U8'!AG$4, 0)+
IF('U9'!$A$4="1ª", 'U9'!AG41*'U9'!AG$4, 0)+
IF('U10'!$A$4="1ª", 'U10'!AG41*'U10'!AG$4, 0)+
IF('U11'!$A$4="1ª", 'U11'!AG41*'U11'!AG$4, 0)+
IF('U12'!$A$4="1ª", 'U12'!AG41*'U12'!AG$4, 0)+
IF('U13'!$A$4="1ª", 'U13'!AG41*'U13'!AG$4, 0)+
IF('U14'!$A$4="1ª", 'U14'!AG41*'U14'!AG$4, 0)+
IF('U15'!$A$4="1ª", 'U15'!AG41*'U15'!AG$4, 0)
)
      /$CB$12
   )
   /BR$13,
"")</f>
        <v/>
      </c>
      <c r="BS55" s="122"/>
      <c r="BT55" s="105" t="str">
        <f>IF(BT$13&gt;0,
(
(
IF('U1'!$A$4="1ª", 'U1'!AH41*'U1'!AH$4, 0)+
IF('U2'!$A$4="1ª", 'U2'!AH41*'U2'!AH$4, 0)+
IF('U3'!$A$4="1ª", 'U3'!AH41*'U3'!AH$4, 0)+
IF('U4'!$A$4="1ª", 'U4'!AH41*'U4'!AH$4, 0)+
IF('U5'!$A$4="1ª", 'U5'!AH41*'U5'!AH$4, 0)+
IF('U6'!$A$4="1ª", 'U6'!AH41*'U6'!AH$4, 0)+
IF('U7'!$A$4="1ª", 'U7'!AH41*'U7'!AH$4, 0)+
IF('U8'!$A$4="1ª", 'U8'!AH41*'U8'!AH$4, 0)+
IF('U9'!$A$4="1ª", 'U9'!AH41*'U9'!AH$4, 0)+
IF('U10'!$A$4="1ª", 'U10'!AH41*'U10'!AH$4, 0)+
IF('U11'!$A$4="1ª", 'U11'!AH41*'U11'!AH$4, 0)+
IF('U12'!$A$4="1ª", 'U12'!AH41*'U12'!AH$4, 0)+
IF('U13'!$A$4="1ª", 'U13'!AH41*'U13'!AH$4, 0)+
IF('U14'!$A$4="1ª", 'U14'!AH41*'U14'!AH$4, 0)+
IF('U15'!$A$4="1ª", 'U15'!AH41*'U15'!AH$4, 0)
)
      /$CB$12
   )
   /BT$13,
"")</f>
        <v/>
      </c>
      <c r="BU55" s="122"/>
      <c r="BV55" s="105" t="str">
        <f>IF(BT$13&gt;0,
(
(
IF('U1'!$A$4="1ª", 'U1'!AH41*'U1'!AH$4, 0)+
IF('U2'!$A$4="1ª", 'U2'!AH41*'U2'!AH$4, 0)+
IF('U3'!$A$4="1ª", 'U3'!AH41*'U3'!AH$4, 0)+
IF('U4'!$A$4="1ª", 'U4'!AH41*'U4'!AH$4, 0)+
IF('U5'!$A$4="1ª", 'U5'!AH41*'U5'!AH$4, 0)+
IF('U6'!$A$4="1ª", 'U6'!AH41*'U6'!AH$4, 0)+
IF('U7'!$A$4="1ª", 'U7'!AH41*'U7'!AH$4, 0)+
IF('U8'!$A$4="1ª", 'U8'!AH41*'U8'!AH$4, 0)+
IF('U9'!$A$4="1ª", 'U9'!AH41*'U9'!AH$4, 0)+
IF('U10'!$A$4="1ª", 'U10'!AH41*'U10'!AH$4, 0)+
IF('U11'!$A$4="1ª", 'U11'!AH41*'U11'!AH$4, 0)+
IF('U12'!$A$4="1ª", 'U12'!AH41*'U12'!AH$4, 0)+
IF('U13'!$A$4="1ª", 'U13'!AH41*'U13'!AH$4, 0)+
IF('U14'!$A$4="1ª", 'U14'!AH41*'U14'!AH$4, 0)+
IF('U15'!$A$4="1ª", 'U15'!AH41*'U15'!AH$4, 0)
)
      /$CB$12
   )
   /BT$13,
"")</f>
        <v/>
      </c>
      <c r="BW55" s="122"/>
      <c r="BX55" s="105" t="str">
        <f>IF(BV$13&gt;0,
(
(
IF('U1'!$A$4="1ª", 'U1'!AI41*'U1'!AI$4, 0)+
IF('U2'!$A$4="1ª", 'U2'!AI41*'U2'!AI$4, 0)+
IF('U3'!$A$4="1ª", 'U3'!AI41*'U3'!AI$4, 0)+
IF('U4'!$A$4="1ª", 'U4'!AI41*'U4'!AI$4, 0)+
IF('U5'!$A$4="1ª", 'U5'!AI41*'U5'!AI$4, 0)+
IF('U6'!$A$4="1ª", 'U6'!AI41*'U6'!AI$4, 0)+
IF('U7'!$A$4="1ª", 'U7'!AI41*'U7'!AI$4, 0)+
IF('U8'!$A$4="1ª", 'U8'!AI41*'U8'!AI$4, 0)+
IF('U9'!$A$4="1ª", 'U9'!AI41*'U9'!AI$4, 0)+
IF('U10'!$A$4="1ª", 'U10'!AI41*'U10'!AI$4, 0)+
IF('U11'!$A$4="1ª", 'U11'!AI41*'U11'!AI$4, 0)+
IF('U12'!$A$4="1ª", 'U12'!AI41*'U12'!AI$4, 0)+
IF('U13'!$A$4="1ª", 'U13'!AI41*'U13'!AI$4, 0)+
IF('U14'!$A$4="1ª", 'U14'!AI41*'U14'!AI$4, 0)+
IF('U15'!$A$4="1ª", 'U15'!AI41*'U15'!AI$4, 0)
)
      /$CB$12
   )
   /BV$13,
"")</f>
        <v/>
      </c>
      <c r="BY55" s="122"/>
      <c r="BZ55" s="105" t="str">
        <f>IF(BZ$13&gt;0,
(
(
IF('U1'!$A$4="1ª", 'U1'!AK41*'U1'!AK$4, 0)+
IF('U2'!$A$4="1ª", 'U2'!AK41*'U2'!AK$4, 0)+
IF('U3'!$A$4="1ª", 'U3'!AK41*'U3'!AK$4, 0)+
IF('U4'!$A$4="1ª", 'U4'!AK41*'U4'!AK$4, 0)+
IF('U5'!$A$4="1ª", 'U5'!AK41*'U5'!AK$4, 0)+
IF('U6'!$A$4="1ª", 'U6'!AK41*'U6'!AK$4, 0)+
IF('U7'!$A$4="1ª", 'U7'!AK41*'U7'!AK$4, 0)+
IF('U8'!$A$4="1ª", 'U8'!AK41*'U8'!AK$4, 0)+
IF('U9'!$A$4="1ª", 'U9'!AK41*'U9'!AK$4, 0)+
IF('U10'!$A$4="1ª", 'U10'!AK41*'U10'!AK$4, 0)+
IF('U11'!$A$4="1ª", 'U11'!AK41*'U11'!AK$4, 0)+
IF('U12'!$A$4="1ª", 'U12'!AK41*'U12'!AK$4, 0)+
IF('U13'!$A$4="1ª", 'U13'!AK41*'U13'!AK$4, 0)+
IF('U14'!$A$4="1ª", 'U14'!AK41*'U14'!AK$4, 0)+
IF('U15'!$A$4="1ª", 'U15'!AK41*'U15'!AK$4, 0)
)
      /$CB$12
   )
   /BZ$13,
"")</f>
        <v/>
      </c>
      <c r="CA55" s="122"/>
      <c r="CB55" s="136">
        <f t="shared" ca="1" si="22"/>
        <v>0</v>
      </c>
      <c r="CC55">
        <f t="shared" ca="1" si="29"/>
        <v>0</v>
      </c>
    </row>
    <row r="56" spans="1:81" x14ac:dyDescent="0.25">
      <c r="AH56" s="123"/>
      <c r="AS56" s="123"/>
      <c r="BD56" s="123"/>
    </row>
  </sheetData>
  <sheetProtection formatCells="0" formatColumns="0" formatRows="0"/>
  <mergeCells count="390">
    <mergeCell ref="CB16:CB18"/>
    <mergeCell ref="B12:B13"/>
    <mergeCell ref="O12:O13"/>
    <mergeCell ref="AB12:AB13"/>
    <mergeCell ref="AO12:AO13"/>
    <mergeCell ref="BB12:BB13"/>
    <mergeCell ref="BO12:BO13"/>
    <mergeCell ref="AX4:AY4"/>
    <mergeCell ref="BC4:BD4"/>
    <mergeCell ref="BE4:BF4"/>
    <mergeCell ref="BG4:BH4"/>
    <mergeCell ref="BI4:BJ4"/>
    <mergeCell ref="BK4:BL4"/>
    <mergeCell ref="BP4:BQ4"/>
    <mergeCell ref="BR4:BS4"/>
    <mergeCell ref="BT4:BU4"/>
    <mergeCell ref="AC4:AD4"/>
    <mergeCell ref="AE4:AF4"/>
    <mergeCell ref="AG4:AH4"/>
    <mergeCell ref="AI4:AJ4"/>
    <mergeCell ref="AK4:AL4"/>
    <mergeCell ref="AP4:AQ4"/>
    <mergeCell ref="BO16:CA16"/>
    <mergeCell ref="BO17:BO18"/>
    <mergeCell ref="BR17:BS17"/>
    <mergeCell ref="BT17:BU17"/>
    <mergeCell ref="BV17:BW17"/>
    <mergeCell ref="BX17:BY17"/>
    <mergeCell ref="BZ17:CA17"/>
    <mergeCell ref="AR4:AS4"/>
    <mergeCell ref="AT4:AU4"/>
    <mergeCell ref="AV4:AW4"/>
    <mergeCell ref="BV4:BW4"/>
    <mergeCell ref="BX4:BY4"/>
    <mergeCell ref="AO16:BA16"/>
    <mergeCell ref="AO17:AO18"/>
    <mergeCell ref="AP17:AQ17"/>
    <mergeCell ref="AR17:AS17"/>
    <mergeCell ref="AT17:AU17"/>
    <mergeCell ref="AV17:AW17"/>
    <mergeCell ref="AX17:AY17"/>
    <mergeCell ref="AZ17:BA17"/>
    <mergeCell ref="BB16:BN16"/>
    <mergeCell ref="BB17:BB18"/>
    <mergeCell ref="BC17:BD17"/>
    <mergeCell ref="BE17:BF17"/>
    <mergeCell ref="BG17:BH17"/>
    <mergeCell ref="BK17:BL17"/>
    <mergeCell ref="BM17:BN17"/>
    <mergeCell ref="AB3:AN3"/>
    <mergeCell ref="AO3:BA3"/>
    <mergeCell ref="BB3:BN3"/>
    <mergeCell ref="BO3:CA3"/>
    <mergeCell ref="O16:AA16"/>
    <mergeCell ref="P17:Q17"/>
    <mergeCell ref="R17:S17"/>
    <mergeCell ref="T17:U17"/>
    <mergeCell ref="V17:W17"/>
    <mergeCell ref="X17:Y17"/>
    <mergeCell ref="Z17:AA17"/>
    <mergeCell ref="AB16:AN16"/>
    <mergeCell ref="AB17:AB18"/>
    <mergeCell ref="AC17:AD17"/>
    <mergeCell ref="AE17:AF17"/>
    <mergeCell ref="AG17:AH17"/>
    <mergeCell ref="AI17:AJ17"/>
    <mergeCell ref="BP13:BQ13"/>
    <mergeCell ref="BR13:BS13"/>
    <mergeCell ref="BT13:BU13"/>
    <mergeCell ref="BV13:BW13"/>
    <mergeCell ref="BP17:BQ17"/>
    <mergeCell ref="AK17:AL17"/>
    <mergeCell ref="AM17:AN17"/>
    <mergeCell ref="BC12:BD12"/>
    <mergeCell ref="BE12:BF12"/>
    <mergeCell ref="BG12:BH12"/>
    <mergeCell ref="BI12:BJ12"/>
    <mergeCell ref="BK12:BL12"/>
    <mergeCell ref="BM12:BN12"/>
    <mergeCell ref="BC13:BD13"/>
    <mergeCell ref="BE13:BF13"/>
    <mergeCell ref="BG13:BH13"/>
    <mergeCell ref="BI13:BJ13"/>
    <mergeCell ref="BK13:BL13"/>
    <mergeCell ref="BM13:BN13"/>
    <mergeCell ref="AV12:AW12"/>
    <mergeCell ref="AX12:AY12"/>
    <mergeCell ref="AZ12:BA12"/>
    <mergeCell ref="AP13:AQ13"/>
    <mergeCell ref="AR13:AS13"/>
    <mergeCell ref="AT13:AU13"/>
    <mergeCell ref="AV13:AW13"/>
    <mergeCell ref="AX13:AY13"/>
    <mergeCell ref="AZ13:BA13"/>
    <mergeCell ref="BI17:BJ17"/>
    <mergeCell ref="AB14:AM14"/>
    <mergeCell ref="AC12:AD12"/>
    <mergeCell ref="AE12:AF12"/>
    <mergeCell ref="AG12:AH12"/>
    <mergeCell ref="AI12:AJ12"/>
    <mergeCell ref="AK12:AL12"/>
    <mergeCell ref="AM12:AN12"/>
    <mergeCell ref="AP12:AQ12"/>
    <mergeCell ref="AR12:AS12"/>
    <mergeCell ref="AT12:AU12"/>
    <mergeCell ref="O17:O18"/>
    <mergeCell ref="P13:Q13"/>
    <mergeCell ref="R13:S13"/>
    <mergeCell ref="T13:U13"/>
    <mergeCell ref="V13:W13"/>
    <mergeCell ref="X13:Y13"/>
    <mergeCell ref="Z13:AA13"/>
    <mergeCell ref="P12:Q12"/>
    <mergeCell ref="R12:S12"/>
    <mergeCell ref="T12:U12"/>
    <mergeCell ref="V12:W12"/>
    <mergeCell ref="X12:Y12"/>
    <mergeCell ref="Z12:AA12"/>
    <mergeCell ref="CD5:CD10"/>
    <mergeCell ref="CD3:CD4"/>
    <mergeCell ref="CB12:CC12"/>
    <mergeCell ref="BT5:BU5"/>
    <mergeCell ref="BV5:BW5"/>
    <mergeCell ref="BP5:BQ5"/>
    <mergeCell ref="BR5:BS5"/>
    <mergeCell ref="BP6:BQ6"/>
    <mergeCell ref="BR6:BS6"/>
    <mergeCell ref="BT6:BU6"/>
    <mergeCell ref="BV6:BW6"/>
    <mergeCell ref="BX6:BY6"/>
    <mergeCell ref="BX5:BY5"/>
    <mergeCell ref="BZ5:CA5"/>
    <mergeCell ref="BP12:BQ12"/>
    <mergeCell ref="BR12:BS12"/>
    <mergeCell ref="BT12:BU12"/>
    <mergeCell ref="BV12:BW12"/>
    <mergeCell ref="BX12:BY12"/>
    <mergeCell ref="BZ12:CA12"/>
    <mergeCell ref="BZ6:CA6"/>
    <mergeCell ref="BP7:BQ7"/>
    <mergeCell ref="BR7:BS7"/>
    <mergeCell ref="BT7:BU7"/>
    <mergeCell ref="A1:A2"/>
    <mergeCell ref="B16:N16"/>
    <mergeCell ref="G9:H9"/>
    <mergeCell ref="I9:J9"/>
    <mergeCell ref="K9:L9"/>
    <mergeCell ref="M9:N9"/>
    <mergeCell ref="C10:D10"/>
    <mergeCell ref="E10:F10"/>
    <mergeCell ref="P5:Q5"/>
    <mergeCell ref="O14:Z14"/>
    <mergeCell ref="B3:N3"/>
    <mergeCell ref="O3:AA3"/>
    <mergeCell ref="E4:F4"/>
    <mergeCell ref="G4:H4"/>
    <mergeCell ref="I4:J4"/>
    <mergeCell ref="K4:L4"/>
    <mergeCell ref="P4:Q4"/>
    <mergeCell ref="R4:S4"/>
    <mergeCell ref="T4:U4"/>
    <mergeCell ref="V4:W4"/>
    <mergeCell ref="X4:Y4"/>
    <mergeCell ref="Z5:AA5"/>
    <mergeCell ref="AK5:AL5"/>
    <mergeCell ref="AM5:AN5"/>
    <mergeCell ref="AX5:AY5"/>
    <mergeCell ref="K7:L7"/>
    <mergeCell ref="M7:N7"/>
    <mergeCell ref="C8:D8"/>
    <mergeCell ref="E8:F8"/>
    <mergeCell ref="A3:A4"/>
    <mergeCell ref="X5:Y5"/>
    <mergeCell ref="R6:S6"/>
    <mergeCell ref="T6:U6"/>
    <mergeCell ref="V6:W6"/>
    <mergeCell ref="X6:Y6"/>
    <mergeCell ref="Z6:AA6"/>
    <mergeCell ref="R5:S5"/>
    <mergeCell ref="T5:U5"/>
    <mergeCell ref="V5:W5"/>
    <mergeCell ref="AE5:AF5"/>
    <mergeCell ref="AG5:AH5"/>
    <mergeCell ref="AI5:AJ5"/>
    <mergeCell ref="AC5:AD5"/>
    <mergeCell ref="AC6:AD6"/>
    <mergeCell ref="AC7:AD7"/>
    <mergeCell ref="AC8:AD8"/>
    <mergeCell ref="AO14:AZ14"/>
    <mergeCell ref="BB14:BM14"/>
    <mergeCell ref="BO14:BZ14"/>
    <mergeCell ref="E13:F13"/>
    <mergeCell ref="G13:H13"/>
    <mergeCell ref="I13:J13"/>
    <mergeCell ref="K13:L13"/>
    <mergeCell ref="M13:N13"/>
    <mergeCell ref="B14:N14"/>
    <mergeCell ref="AE13:AF13"/>
    <mergeCell ref="AG13:AH13"/>
    <mergeCell ref="AI13:AJ13"/>
    <mergeCell ref="AK13:AL13"/>
    <mergeCell ref="AM13:AN13"/>
    <mergeCell ref="BZ13:CA13"/>
    <mergeCell ref="BX13:BY13"/>
    <mergeCell ref="AZ5:BA5"/>
    <mergeCell ref="BI5:BJ5"/>
    <mergeCell ref="BK5:BL5"/>
    <mergeCell ref="BM5:BN5"/>
    <mergeCell ref="AC13:AD13"/>
    <mergeCell ref="C9:D9"/>
    <mergeCell ref="E9:F9"/>
    <mergeCell ref="G7:H7"/>
    <mergeCell ref="I7:J7"/>
    <mergeCell ref="G8:H8"/>
    <mergeCell ref="I8:J8"/>
    <mergeCell ref="K8:L8"/>
    <mergeCell ref="M8:N8"/>
    <mergeCell ref="G10:H10"/>
    <mergeCell ref="I10:J10"/>
    <mergeCell ref="K10:L10"/>
    <mergeCell ref="M10:N10"/>
    <mergeCell ref="E6:F6"/>
    <mergeCell ref="G6:H6"/>
    <mergeCell ref="I6:J6"/>
    <mergeCell ref="K6:L6"/>
    <mergeCell ref="M6:N6"/>
    <mergeCell ref="X7:Y7"/>
    <mergeCell ref="Z7:AA7"/>
    <mergeCell ref="M17:N17"/>
    <mergeCell ref="B17:B18"/>
    <mergeCell ref="C4:D4"/>
    <mergeCell ref="C5:D5"/>
    <mergeCell ref="C12:D12"/>
    <mergeCell ref="C13:D13"/>
    <mergeCell ref="E5:F5"/>
    <mergeCell ref="G5:H5"/>
    <mergeCell ref="I5:J5"/>
    <mergeCell ref="K5:L5"/>
    <mergeCell ref="M5:N5"/>
    <mergeCell ref="E12:F12"/>
    <mergeCell ref="G12:H12"/>
    <mergeCell ref="I12:J12"/>
    <mergeCell ref="K12:L12"/>
    <mergeCell ref="M12:N12"/>
    <mergeCell ref="C17:D17"/>
    <mergeCell ref="E17:F17"/>
    <mergeCell ref="G17:H17"/>
    <mergeCell ref="I17:J17"/>
    <mergeCell ref="K17:L17"/>
    <mergeCell ref="C6:D6"/>
    <mergeCell ref="C7:D7"/>
    <mergeCell ref="E7:F7"/>
    <mergeCell ref="AC9:AD9"/>
    <mergeCell ref="P6:Q6"/>
    <mergeCell ref="P7:Q7"/>
    <mergeCell ref="P8:Q8"/>
    <mergeCell ref="P9:Q9"/>
    <mergeCell ref="P10:Q10"/>
    <mergeCell ref="R10:S10"/>
    <mergeCell ref="T10:U10"/>
    <mergeCell ref="V10:W10"/>
    <mergeCell ref="X10:Y10"/>
    <mergeCell ref="Z10:AA10"/>
    <mergeCell ref="R9:S9"/>
    <mergeCell ref="T9:U9"/>
    <mergeCell ref="V9:W9"/>
    <mergeCell ref="X9:Y9"/>
    <mergeCell ref="Z9:AA9"/>
    <mergeCell ref="R8:S8"/>
    <mergeCell ref="T8:U8"/>
    <mergeCell ref="V8:W8"/>
    <mergeCell ref="X8:Y8"/>
    <mergeCell ref="Z8:AA8"/>
    <mergeCell ref="R7:S7"/>
    <mergeCell ref="T7:U7"/>
    <mergeCell ref="V7:W7"/>
    <mergeCell ref="AE7:AF7"/>
    <mergeCell ref="AG7:AH7"/>
    <mergeCell ref="AI7:AJ7"/>
    <mergeCell ref="AK7:AL7"/>
    <mergeCell ref="AM7:AN7"/>
    <mergeCell ref="AE6:AF6"/>
    <mergeCell ref="AG6:AH6"/>
    <mergeCell ref="AI6:AJ6"/>
    <mergeCell ref="AK6:AL6"/>
    <mergeCell ref="AM6:AN6"/>
    <mergeCell ref="AK10:AL10"/>
    <mergeCell ref="AM10:AN10"/>
    <mergeCell ref="AE9:AF9"/>
    <mergeCell ref="AG9:AH9"/>
    <mergeCell ref="AI9:AJ9"/>
    <mergeCell ref="AK9:AL9"/>
    <mergeCell ref="AM9:AN9"/>
    <mergeCell ref="AE8:AF8"/>
    <mergeCell ref="AG8:AH8"/>
    <mergeCell ref="AI8:AJ8"/>
    <mergeCell ref="AK8:AL8"/>
    <mergeCell ref="AM8:AN8"/>
    <mergeCell ref="AT5:AU5"/>
    <mergeCell ref="AV5:AW5"/>
    <mergeCell ref="AP6:AQ6"/>
    <mergeCell ref="AR6:AS6"/>
    <mergeCell ref="AT6:AU6"/>
    <mergeCell ref="AV6:AW6"/>
    <mergeCell ref="AX6:AY6"/>
    <mergeCell ref="AZ6:BA6"/>
    <mergeCell ref="AC10:AD10"/>
    <mergeCell ref="AP5:AQ5"/>
    <mergeCell ref="AR5:AS5"/>
    <mergeCell ref="AP7:AQ7"/>
    <mergeCell ref="AR7:AS7"/>
    <mergeCell ref="AT7:AU7"/>
    <mergeCell ref="AV7:AW7"/>
    <mergeCell ref="AP9:AQ9"/>
    <mergeCell ref="AR9:AS9"/>
    <mergeCell ref="AT9:AU9"/>
    <mergeCell ref="AV9:AW9"/>
    <mergeCell ref="AE10:AF10"/>
    <mergeCell ref="AG10:AH10"/>
    <mergeCell ref="AI10:AJ10"/>
    <mergeCell ref="AX9:AY9"/>
    <mergeCell ref="AZ9:BA9"/>
    <mergeCell ref="AP10:AQ10"/>
    <mergeCell ref="AR10:AS10"/>
    <mergeCell ref="AT10:AU10"/>
    <mergeCell ref="AV10:AW10"/>
    <mergeCell ref="AX10:AY10"/>
    <mergeCell ref="AZ10:BA10"/>
    <mergeCell ref="AX7:AY7"/>
    <mergeCell ref="AZ7:BA7"/>
    <mergeCell ref="AP8:AQ8"/>
    <mergeCell ref="AR8:AS8"/>
    <mergeCell ref="AT8:AU8"/>
    <mergeCell ref="AV8:AW8"/>
    <mergeCell ref="AX8:AY8"/>
    <mergeCell ref="AZ8:BA8"/>
    <mergeCell ref="BK8:BL8"/>
    <mergeCell ref="BM8:BN8"/>
    <mergeCell ref="BC7:BD7"/>
    <mergeCell ref="BE7:BF7"/>
    <mergeCell ref="BG7:BH7"/>
    <mergeCell ref="BI7:BJ7"/>
    <mergeCell ref="BK7:BL7"/>
    <mergeCell ref="BG5:BH5"/>
    <mergeCell ref="BC6:BD6"/>
    <mergeCell ref="BE6:BF6"/>
    <mergeCell ref="BG6:BH6"/>
    <mergeCell ref="BI6:BJ6"/>
    <mergeCell ref="BK6:BL6"/>
    <mergeCell ref="BM6:BN6"/>
    <mergeCell ref="BC5:BD5"/>
    <mergeCell ref="BE5:BF5"/>
    <mergeCell ref="BV7:BW7"/>
    <mergeCell ref="BX7:BY7"/>
    <mergeCell ref="BZ7:CA7"/>
    <mergeCell ref="BM9:BN9"/>
    <mergeCell ref="BC10:BD10"/>
    <mergeCell ref="BE10:BF10"/>
    <mergeCell ref="BG10:BH10"/>
    <mergeCell ref="BI10:BJ10"/>
    <mergeCell ref="BK10:BL10"/>
    <mergeCell ref="BM10:BN10"/>
    <mergeCell ref="BC9:BD9"/>
    <mergeCell ref="BE9:BF9"/>
    <mergeCell ref="BG9:BH9"/>
    <mergeCell ref="BI9:BJ9"/>
    <mergeCell ref="BK9:BL9"/>
    <mergeCell ref="BM7:BN7"/>
    <mergeCell ref="BC8:BD8"/>
    <mergeCell ref="BE8:BF8"/>
    <mergeCell ref="BG8:BH8"/>
    <mergeCell ref="BI8:BJ8"/>
    <mergeCell ref="BZ10:CA10"/>
    <mergeCell ref="BP10:BQ10"/>
    <mergeCell ref="BR10:BS10"/>
    <mergeCell ref="BT10:BU10"/>
    <mergeCell ref="BV10:BW10"/>
    <mergeCell ref="BX10:BY10"/>
    <mergeCell ref="BZ8:CA8"/>
    <mergeCell ref="BP9:BQ9"/>
    <mergeCell ref="BR9:BS9"/>
    <mergeCell ref="BT9:BU9"/>
    <mergeCell ref="BV9:BW9"/>
    <mergeCell ref="BX9:BY9"/>
    <mergeCell ref="BZ9:CA9"/>
    <mergeCell ref="BP8:BQ8"/>
    <mergeCell ref="BR8:BS8"/>
    <mergeCell ref="BT8:BU8"/>
    <mergeCell ref="BV8:BW8"/>
    <mergeCell ref="BX8:BY8"/>
  </mergeCells>
  <phoneticPr fontId="11" type="noConversion"/>
  <conditionalFormatting sqref="B12:C12 O12:P12 AB12:AC12 AO12:AP12 BB12:BC12 BO12:BP12 E12:E13 G12:G13 I12:I13 K12:K13 M12:M13 R12:R13 T12:T13 V12:V13 X12:X13 Z12:Z13 AE12:AE13 AG12:AG13 AI12:AI13 AK12:AK13 AM12:AM13 AR12:AR13 AT12:AT13 AV12:AV13 AX12:AX13 AZ12:AZ13 BE12:BE13 BG12:BG13 BI12:BI13 BK12:BK13 BM12:BM13 BR12:BR13 BT12:BT13 BV12:BV13 BX12:BX13 BZ12:BZ13 C13 P13 AC13 AP13 BC13 BP13">
    <cfRule type="cellIs" dxfId="352" priority="353" operator="equal">
      <formula>0</formula>
    </cfRule>
  </conditionalFormatting>
  <conditionalFormatting sqref="B5:CA10">
    <cfRule type="cellIs" dxfId="351" priority="97" operator="greaterThan">
      <formula>0</formula>
    </cfRule>
    <cfRule type="cellIs" dxfId="350" priority="98" operator="equal">
      <formula>0</formula>
    </cfRule>
  </conditionalFormatting>
  <conditionalFormatting sqref="C19:N55">
    <cfRule type="expression" dxfId="349" priority="14">
      <formula>C$13=0</formula>
    </cfRule>
    <cfRule type="cellIs" dxfId="348" priority="15" operator="lessThan">
      <formula>4.5</formula>
    </cfRule>
    <cfRule type="cellIs" dxfId="347" priority="16" operator="between">
      <formula>4.5</formula>
      <formula>5</formula>
    </cfRule>
    <cfRule type="cellIs" dxfId="346" priority="17" operator="greaterThan">
      <formula>5</formula>
    </cfRule>
  </conditionalFormatting>
  <conditionalFormatting sqref="D19:D55 F19:F55 H19:H55 J19:J55 L19:L55 N19:N55">
    <cfRule type="expression" dxfId="345" priority="13">
      <formula>C19&lt;D19</formula>
    </cfRule>
  </conditionalFormatting>
  <conditionalFormatting sqref="P19:AA55 AC19:AN55 AP19:BA55 BC19:BN55 BP19:CA55">
    <cfRule type="expression" dxfId="344" priority="6">
      <formula>P$13=0</formula>
    </cfRule>
    <cfRule type="cellIs" dxfId="343" priority="7" operator="lessThan">
      <formula>4.5</formula>
    </cfRule>
    <cfRule type="cellIs" dxfId="342" priority="8" operator="between">
      <formula>4.5</formula>
      <formula>5</formula>
    </cfRule>
    <cfRule type="cellIs" dxfId="341" priority="9" operator="greaterThan">
      <formula>5</formula>
    </cfRule>
  </conditionalFormatting>
  <conditionalFormatting sqref="Q19:Q55 S19:S55 U19:U55 W19:W55 Y19:Y55 AA19:AA55 AD19:AD55 AF19:AF55 AH19:AH55 AJ19:AJ55 AL19:AL55 AN19:AN55 AQ19:AQ55 AS19:AS55 AU19:AU55 AW19:AW55 AY19:AY55 BA19:BA55 BD19:BD55 BF19:BF55 BH19:BH55 BJ19:BJ55 BL19:BL55 BN19:BN55 BQ19:BQ55 BS19:BS55 BU19:BU55 BW19:BW55 BY19:BY55 CA19:CA55">
    <cfRule type="expression" dxfId="340" priority="5">
      <formula>P19&lt;Q19</formula>
    </cfRule>
  </conditionalFormatting>
  <conditionalFormatting sqref="CB5:CB10">
    <cfRule type="cellIs" dxfId="339" priority="332" operator="lessThan">
      <formula>100</formula>
    </cfRule>
  </conditionalFormatting>
  <conditionalFormatting sqref="CB13:CB14">
    <cfRule type="cellIs" dxfId="338" priority="331" operator="lessThan">
      <formula>1</formula>
    </cfRule>
  </conditionalFormatting>
  <conditionalFormatting sqref="CB19:CB55">
    <cfRule type="expression" dxfId="337" priority="1">
      <formula>CB$13=0</formula>
    </cfRule>
    <cfRule type="cellIs" dxfId="336" priority="2" operator="lessThan">
      <formula>4.5</formula>
    </cfRule>
    <cfRule type="cellIs" dxfId="335" priority="3" operator="between">
      <formula>4.5</formula>
      <formula>5</formula>
    </cfRule>
    <cfRule type="cellIs" dxfId="334" priority="4" operator="greaterThan">
      <formula>5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CD60"/>
  <sheetViews>
    <sheetView zoomScale="55" zoomScaleNormal="55" workbookViewId="0">
      <selection activeCell="A21" sqref="A21:A57"/>
    </sheetView>
  </sheetViews>
  <sheetFormatPr baseColWidth="10" defaultColWidth="11.42578125" defaultRowHeight="15" x14ac:dyDescent="0.25"/>
  <cols>
    <col min="1" max="1" width="64.42578125" customWidth="1"/>
    <col min="2" max="2" width="8.5703125" customWidth="1"/>
    <col min="3" max="4" width="9.7109375" customWidth="1"/>
    <col min="5" max="5" width="6.140625" bestFit="1" customWidth="1"/>
    <col min="6" max="6" width="8.28515625" bestFit="1" customWidth="1"/>
    <col min="7" max="8" width="7.5703125" customWidth="1"/>
    <col min="9" max="9" width="8.140625" bestFit="1" customWidth="1"/>
    <col min="10" max="10" width="8.140625" customWidth="1"/>
    <col min="11" max="11" width="8.140625" bestFit="1" customWidth="1"/>
    <col min="12" max="12" width="8.140625" customWidth="1"/>
    <col min="13" max="13" width="8.140625" bestFit="1" customWidth="1"/>
    <col min="14" max="15" width="8.140625" customWidth="1"/>
    <col min="16" max="16" width="6.28515625" bestFit="1" customWidth="1"/>
    <col min="17" max="17" width="6.28515625" customWidth="1"/>
    <col min="18" max="18" width="6.140625" bestFit="1" customWidth="1"/>
    <col min="19" max="19" width="6.140625" customWidth="1"/>
    <col min="20" max="20" width="6.28515625" bestFit="1" customWidth="1"/>
    <col min="21" max="21" width="6.28515625" customWidth="1"/>
    <col min="22" max="22" width="6.28515625" bestFit="1" customWidth="1"/>
    <col min="23" max="23" width="6.28515625" customWidth="1"/>
    <col min="24" max="24" width="10.7109375" bestFit="1" customWidth="1"/>
    <col min="25" max="25" width="8.140625" customWidth="1"/>
    <col min="26" max="26" width="8.140625" bestFit="1" customWidth="1"/>
    <col min="27" max="27" width="8.140625" customWidth="1"/>
    <col min="28" max="28" width="8.5703125" customWidth="1"/>
    <col min="29" max="29" width="10.7109375" bestFit="1" customWidth="1"/>
    <col min="30" max="30" width="6.140625" customWidth="1"/>
    <col min="31" max="31" width="6.140625" bestFit="1" customWidth="1"/>
    <col min="32" max="32" width="6.140625" customWidth="1"/>
    <col min="33" max="33" width="8.140625" bestFit="1" customWidth="1"/>
    <col min="34" max="34" width="8.140625" customWidth="1"/>
    <col min="35" max="35" width="8.140625" bestFit="1" customWidth="1"/>
    <col min="36" max="36" width="8.140625" customWidth="1"/>
    <col min="37" max="37" width="8.140625" bestFit="1" customWidth="1"/>
    <col min="38" max="38" width="8.140625" customWidth="1"/>
    <col min="39" max="39" width="8.140625" bestFit="1" customWidth="1"/>
    <col min="40" max="40" width="8.140625" customWidth="1"/>
    <col min="41" max="41" width="8" customWidth="1"/>
    <col min="42" max="42" width="6.28515625" bestFit="1" customWidth="1"/>
    <col min="43" max="43" width="6.28515625" customWidth="1"/>
    <col min="44" max="44" width="6.28515625" bestFit="1" customWidth="1"/>
    <col min="45" max="45" width="6.28515625" customWidth="1"/>
    <col min="46" max="46" width="8.140625" bestFit="1" customWidth="1"/>
    <col min="47" max="47" width="8.140625" customWidth="1"/>
    <col min="48" max="48" width="8.140625" bestFit="1" customWidth="1"/>
    <col min="49" max="49" width="8.140625" customWidth="1"/>
    <col min="50" max="50" width="8.140625" bestFit="1" customWidth="1"/>
    <col min="51" max="51" width="8.140625" customWidth="1"/>
    <col min="52" max="52" width="8.140625" bestFit="1" customWidth="1"/>
    <col min="53" max="53" width="8.140625" customWidth="1"/>
    <col min="54" max="54" width="7.85546875" customWidth="1"/>
    <col min="55" max="55" width="6.140625" bestFit="1" customWidth="1"/>
    <col min="56" max="56" width="6.140625" customWidth="1"/>
    <col min="57" max="57" width="6.140625" bestFit="1" customWidth="1"/>
    <col min="58" max="58" width="6.140625" customWidth="1"/>
    <col min="59" max="59" width="8.140625" bestFit="1" customWidth="1"/>
    <col min="60" max="60" width="8.140625" customWidth="1"/>
    <col min="61" max="61" width="8.140625" bestFit="1" customWidth="1"/>
    <col min="62" max="62" width="8.140625" customWidth="1"/>
    <col min="63" max="63" width="8.140625" bestFit="1" customWidth="1"/>
    <col min="64" max="64" width="11.7109375" customWidth="1"/>
    <col min="65" max="65" width="8.140625" bestFit="1" customWidth="1"/>
    <col min="66" max="66" width="8.140625" customWidth="1"/>
    <col min="67" max="67" width="16.7109375" customWidth="1"/>
    <col min="68" max="68" width="6.140625" bestFit="1" customWidth="1"/>
    <col min="69" max="69" width="6.140625" customWidth="1"/>
    <col min="70" max="70" width="6.140625" bestFit="1" customWidth="1"/>
    <col min="71" max="71" width="6.140625" customWidth="1"/>
    <col min="72" max="72" width="6.140625" bestFit="1" customWidth="1"/>
    <col min="73" max="73" width="6.140625" customWidth="1"/>
    <col min="74" max="74" width="6.140625" bestFit="1" customWidth="1"/>
    <col min="75" max="75" width="6.140625" customWidth="1"/>
    <col min="76" max="76" width="6.140625" bestFit="1" customWidth="1"/>
    <col min="77" max="77" width="6.140625" customWidth="1"/>
    <col min="78" max="78" width="6.140625" bestFit="1" customWidth="1"/>
    <col min="79" max="79" width="6.140625" customWidth="1"/>
    <col min="80" max="80" width="10" customWidth="1"/>
    <col min="81" max="81" width="3.28515625" bestFit="1" customWidth="1"/>
  </cols>
  <sheetData>
    <row r="1" spans="1:82" ht="15.75" customHeight="1" x14ac:dyDescent="0.25">
      <c r="A1" s="193" t="str">
        <f>NOMBRE_ASIGNATURA</f>
        <v xml:space="preserve">CCGG 2º BTO 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</row>
    <row r="2" spans="1:82" ht="15.75" customHeight="1" thickBot="1" x14ac:dyDescent="0.3">
      <c r="A2" s="193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</row>
    <row r="3" spans="1:82" ht="15" customHeight="1" x14ac:dyDescent="0.25">
      <c r="A3" s="191" t="s">
        <v>65</v>
      </c>
      <c r="B3" s="194" t="s">
        <v>47</v>
      </c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6"/>
      <c r="O3" s="194" t="s">
        <v>48</v>
      </c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6"/>
      <c r="AB3" s="194" t="s">
        <v>49</v>
      </c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6"/>
      <c r="AO3" s="194" t="s">
        <v>50</v>
      </c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6"/>
      <c r="BB3" s="194" t="s">
        <v>51</v>
      </c>
      <c r="BC3" s="195"/>
      <c r="BD3" s="195"/>
      <c r="BE3" s="195"/>
      <c r="BF3" s="195"/>
      <c r="BG3" s="195"/>
      <c r="BH3" s="195"/>
      <c r="BI3" s="195"/>
      <c r="BJ3" s="195"/>
      <c r="BK3" s="195"/>
      <c r="BL3" s="195"/>
      <c r="BM3" s="195"/>
      <c r="BN3" s="196"/>
      <c r="BO3" s="194" t="s">
        <v>52</v>
      </c>
      <c r="BP3" s="195"/>
      <c r="BQ3" s="195"/>
      <c r="BR3" s="195"/>
      <c r="BS3" s="195"/>
      <c r="BT3" s="195"/>
      <c r="BU3" s="195"/>
      <c r="BV3" s="195"/>
      <c r="BW3" s="195"/>
      <c r="BX3" s="195"/>
      <c r="BY3" s="195"/>
      <c r="BZ3" s="195"/>
      <c r="CA3" s="196"/>
      <c r="CB3" s="20" t="s">
        <v>53</v>
      </c>
      <c r="CC3" s="18" t="s">
        <v>54</v>
      </c>
      <c r="CD3" s="199" t="s">
        <v>55</v>
      </c>
    </row>
    <row r="4" spans="1:82" x14ac:dyDescent="0.25">
      <c r="A4" s="192"/>
      <c r="B4" s="22" t="str">
        <f>PESOS!B4</f>
        <v>Inst ev.</v>
      </c>
      <c r="C4" s="180" t="str">
        <f>PESOS!C4</f>
        <v>CR1.1</v>
      </c>
      <c r="D4" s="181"/>
      <c r="E4" s="180" t="str">
        <f>PESOS!D4</f>
        <v>CR1.2</v>
      </c>
      <c r="F4" s="181"/>
      <c r="G4" s="180" t="str">
        <f>PESOS!E4</f>
        <v>CR1.3</v>
      </c>
      <c r="H4" s="181"/>
      <c r="I4" s="180" t="str">
        <f>PESOS!F4</f>
        <v>CR1.4</v>
      </c>
      <c r="J4" s="181"/>
      <c r="K4" s="180" t="str">
        <f>PESOS!G4</f>
        <v>CR1.5</v>
      </c>
      <c r="L4" s="181"/>
      <c r="M4" s="108" t="str">
        <f>PESOS!H4</f>
        <v>CR1.6</v>
      </c>
      <c r="N4" s="100"/>
      <c r="O4" s="22" t="str">
        <f>PESOS!I4</f>
        <v>Inst ev</v>
      </c>
      <c r="P4" s="180" t="str">
        <f>PESOS!J4</f>
        <v>CR2.1</v>
      </c>
      <c r="Q4" s="181"/>
      <c r="R4" s="180" t="str">
        <f>PESOS!K4</f>
        <v>CR2.2</v>
      </c>
      <c r="S4" s="181"/>
      <c r="T4" s="180" t="str">
        <f>PESOS!L4</f>
        <v>CR2.3</v>
      </c>
      <c r="U4" s="181"/>
      <c r="V4" s="180" t="str">
        <f>PESOS!M4</f>
        <v>CR2.4</v>
      </c>
      <c r="W4" s="181"/>
      <c r="X4" s="180" t="str">
        <f>PESOS!N4</f>
        <v>CR2.5</v>
      </c>
      <c r="Y4" s="181"/>
      <c r="Z4" s="108" t="str">
        <f>PESOS!O4</f>
        <v>CR2.6</v>
      </c>
      <c r="AA4" s="100"/>
      <c r="AB4" s="22" t="str">
        <f>PESOS!P4</f>
        <v>Inst ev.</v>
      </c>
      <c r="AC4" s="180" t="str">
        <f>PESOS!Q4</f>
        <v>CR3.1</v>
      </c>
      <c r="AD4" s="181"/>
      <c r="AE4" s="180" t="str">
        <f>PESOS!R4</f>
        <v>CR3.2</v>
      </c>
      <c r="AF4" s="181"/>
      <c r="AG4" s="180" t="str">
        <f>PESOS!S4</f>
        <v>CR3.3</v>
      </c>
      <c r="AH4" s="181"/>
      <c r="AI4" s="180" t="str">
        <f>PESOS!T4</f>
        <v>CR3.4</v>
      </c>
      <c r="AJ4" s="181"/>
      <c r="AK4" s="180" t="str">
        <f>PESOS!U4</f>
        <v>CR3.5</v>
      </c>
      <c r="AL4" s="181"/>
      <c r="AM4" s="108" t="str">
        <f>PESOS!V4</f>
        <v>CR3.6</v>
      </c>
      <c r="AN4" s="100"/>
      <c r="AO4" s="22" t="str">
        <f>PESOS!W4</f>
        <v>Inst ev.</v>
      </c>
      <c r="AP4" s="180" t="str">
        <f>PESOS!X4</f>
        <v>CR4.1</v>
      </c>
      <c r="AQ4" s="181"/>
      <c r="AR4" s="180" t="str">
        <f>PESOS!Y4</f>
        <v>CR4.2</v>
      </c>
      <c r="AS4" s="181"/>
      <c r="AT4" s="180" t="str">
        <f>PESOS!Z4</f>
        <v>CR4.3</v>
      </c>
      <c r="AU4" s="181"/>
      <c r="AV4" s="180" t="str">
        <f>PESOS!AA4</f>
        <v>CR4.4</v>
      </c>
      <c r="AW4" s="181"/>
      <c r="AX4" s="180" t="str">
        <f>PESOS!AB4</f>
        <v>CR4.5</v>
      </c>
      <c r="AY4" s="181"/>
      <c r="AZ4" s="108" t="str">
        <f>PESOS!AC4</f>
        <v>CR4.6</v>
      </c>
      <c r="BA4" s="100"/>
      <c r="BB4" s="22" t="str">
        <f>PESOS!AD4</f>
        <v>Inst ev.</v>
      </c>
      <c r="BC4" s="180" t="str">
        <f>PESOS!AE4</f>
        <v>CR5.1</v>
      </c>
      <c r="BD4" s="181"/>
      <c r="BE4" s="180" t="str">
        <f>PESOS!AF4</f>
        <v>CR5.2</v>
      </c>
      <c r="BF4" s="181"/>
      <c r="BG4" s="180" t="str">
        <f>PESOS!AG4</f>
        <v>CR5.3</v>
      </c>
      <c r="BH4" s="181"/>
      <c r="BI4" s="180" t="str">
        <f>PESOS!AH4</f>
        <v>CR5.4</v>
      </c>
      <c r="BJ4" s="181"/>
      <c r="BK4" s="180" t="str">
        <f>PESOS!AI4</f>
        <v>CR5.5</v>
      </c>
      <c r="BL4" s="181"/>
      <c r="BM4" s="108" t="str">
        <f>PESOS!AJ4</f>
        <v>CR5.6</v>
      </c>
      <c r="BN4" s="100"/>
      <c r="BO4" s="22" t="str">
        <f>PESOS!AK4</f>
        <v>Inst ev.</v>
      </c>
      <c r="BP4" s="180" t="str">
        <f>PESOS!AL4</f>
        <v>CR6.1</v>
      </c>
      <c r="BQ4" s="181"/>
      <c r="BR4" s="180" t="str">
        <f>PESOS!AM4</f>
        <v>CR6.2</v>
      </c>
      <c r="BS4" s="181"/>
      <c r="BT4" s="180" t="str">
        <f>PESOS!AN4</f>
        <v>CR6.3</v>
      </c>
      <c r="BU4" s="181"/>
      <c r="BV4" s="180" t="str">
        <f>PESOS!AO4</f>
        <v>CR6.4</v>
      </c>
      <c r="BW4" s="181"/>
      <c r="BX4" s="180" t="str">
        <f>PESOS!AP4</f>
        <v>CR6.5</v>
      </c>
      <c r="BY4" s="181"/>
      <c r="BZ4" s="108" t="str">
        <f>PESOS!AQ4</f>
        <v>CR6.6</v>
      </c>
      <c r="CA4" s="100"/>
      <c r="CB4" s="21" t="str">
        <f>PESOS!AR4</f>
        <v xml:space="preserve"> </v>
      </c>
      <c r="CC4" s="19"/>
      <c r="CD4" s="200"/>
    </row>
    <row r="5" spans="1:82" x14ac:dyDescent="0.25">
      <c r="A5" s="124" t="str" cm="1">
        <f t="array" ref="A5">IFERROR(INDEX(UNIDADES2EVA[UNIDADES 2ª], ROW(A1)), "")</f>
        <v>u2. Disoluciones  y Reacciones</v>
      </c>
      <c r="B5" s="22" t="str" cm="1">
        <f t="array" ref="B5">IFERROR(VLOOKUP($A5,PESOS!$A:$AZ,COLUMN(B:B),FALSE),"")</f>
        <v>TD</v>
      </c>
      <c r="C5" s="174" cm="1">
        <f t="array" ref="C5">IFERROR(VLOOKUP($A5,PESOS!$A:$AZ,COLUMN(C:C),FALSE),"")</f>
        <v>10</v>
      </c>
      <c r="D5" s="175"/>
      <c r="E5" s="174" cm="1">
        <f t="array" ref="E5">IFERROR(VLOOKUP($A5,PESOS!$A:$AZ,COLUMN(D:D),FALSE),"")</f>
        <v>0</v>
      </c>
      <c r="F5" s="175"/>
      <c r="G5" s="174" cm="1">
        <f t="array" ref="G5">IFERROR(VLOOKUP($A5,PESOS!$A:$AZ,COLUMN(E:E),FALSE),"")</f>
        <v>25</v>
      </c>
      <c r="H5" s="175"/>
      <c r="I5" s="174" cm="1">
        <f t="array" ref="I5">IFERROR(VLOOKUP($A5,PESOS!$A:$AZ,COLUMN(F:F),FALSE),"")</f>
        <v>0</v>
      </c>
      <c r="J5" s="175"/>
      <c r="K5" s="174" cm="1">
        <f t="array" ref="K5">IFERROR(VLOOKUP($A5,PESOS!$A:$AZ,COLUMN(G:G),FALSE),"")</f>
        <v>0</v>
      </c>
      <c r="L5" s="175"/>
      <c r="M5" s="174" cm="1">
        <f t="array" ref="M5">IFERROR(VLOOKUP($A5,PESOS!$A:$AZ,COLUMN(H:H),FALSE),"")</f>
        <v>0</v>
      </c>
      <c r="N5" s="175"/>
      <c r="O5" s="22" t="str" cm="1">
        <f t="array" ref="O5">IFERROR(VLOOKUP($A5,PESOS!$A:$AZ,COLUMN(I:I),FALSE),"")</f>
        <v>TD</v>
      </c>
      <c r="P5" s="174" cm="1">
        <f t="array" ref="P5">IFERROR(VLOOKUP($A5,PESOS!$A:$AZ,COLUMN(J:J),FALSE),"")</f>
        <v>15</v>
      </c>
      <c r="Q5" s="175"/>
      <c r="R5" s="174" cm="1">
        <f t="array" ref="R5">IFERROR(VLOOKUP($A5,PESOS!$A:$AZ,COLUMN(K:K),FALSE),"")</f>
        <v>10</v>
      </c>
      <c r="S5" s="175"/>
      <c r="T5" s="174" cm="1">
        <f t="array" ref="T5">IFERROR(VLOOKUP($A5,PESOS!$A:$AZ,COLUMN(L:L),FALSE),"")</f>
        <v>0</v>
      </c>
      <c r="U5" s="175"/>
      <c r="V5" s="174" cm="1">
        <f t="array" ref="V5">IFERROR(VLOOKUP($A5,PESOS!$A:$AZ,COLUMN(M:M),FALSE),"")</f>
        <v>0</v>
      </c>
      <c r="W5" s="175"/>
      <c r="X5" s="174" cm="1">
        <f t="array" ref="X5">IFERROR(VLOOKUP($A5,PESOS!$A:$AZ,COLUMN(N:N),FALSE),"")</f>
        <v>5</v>
      </c>
      <c r="Y5" s="175"/>
      <c r="Z5" s="174" cm="1">
        <f t="array" ref="Z5">IFERROR(VLOOKUP($A5,PESOS!$A:$AZ,COLUMN(O:O),FALSE),"")</f>
        <v>0</v>
      </c>
      <c r="AA5" s="175"/>
      <c r="AB5" s="22" cm="1">
        <f t="array" ref="AB5">IFERROR(VLOOKUP($A5,PESOS!$A:$AZ,COLUMN(P:P),FALSE),"")</f>
        <v>0</v>
      </c>
      <c r="AC5" s="174" cm="1">
        <f t="array" ref="AC5">IFERROR(VLOOKUP($A5,PESOS!$A:$AZ,COLUMN(Q:Q),FALSE),"")</f>
        <v>10</v>
      </c>
      <c r="AD5" s="175"/>
      <c r="AE5" s="174" cm="1">
        <f t="array" ref="AE5">IFERROR(VLOOKUP($A5,PESOS!$A:$AZ,COLUMN(R:R),FALSE),"")</f>
        <v>0</v>
      </c>
      <c r="AF5" s="175"/>
      <c r="AG5" s="174" cm="1">
        <f t="array" ref="AG5">IFERROR(VLOOKUP($A5,PESOS!$A:$AZ,COLUMN(S:S),FALSE),"")</f>
        <v>5</v>
      </c>
      <c r="AH5" s="175"/>
      <c r="AI5" s="174" cm="1">
        <f t="array" ref="AI5">IFERROR(VLOOKUP($A5,PESOS!$A:$AZ,COLUMN(T:T),FALSE),"")</f>
        <v>0</v>
      </c>
      <c r="AJ5" s="175"/>
      <c r="AK5" s="174" cm="1">
        <f t="array" ref="AK5">IFERROR(VLOOKUP($A5,PESOS!$A:$AZ,COLUMN(U:U),FALSE),"")</f>
        <v>0</v>
      </c>
      <c r="AL5" s="175"/>
      <c r="AM5" s="174" cm="1">
        <f t="array" ref="AM5">IFERROR(VLOOKUP($A5,PESOS!$A:$AZ,COLUMN(V:V),FALSE),"")</f>
        <v>0</v>
      </c>
      <c r="AN5" s="175"/>
      <c r="AO5" s="22" cm="1">
        <f t="array" ref="AO5">IFERROR(VLOOKUP($A5,PESOS!$A:$AZ,COLUMN(W:W),FALSE),"")</f>
        <v>0</v>
      </c>
      <c r="AP5" s="174" cm="1">
        <f t="array" ref="AP5">IFERROR(VLOOKUP($A5,PESOS!$A:$AZ,COLUMN(X:X),FALSE),"")</f>
        <v>5</v>
      </c>
      <c r="AQ5" s="175"/>
      <c r="AR5" s="174" cm="1">
        <f t="array" ref="AR5">IFERROR(VLOOKUP($A5,PESOS!$A:$AZ,COLUMN(Y:Y),FALSE),"")</f>
        <v>5</v>
      </c>
      <c r="AS5" s="175"/>
      <c r="AT5" s="174" cm="1">
        <f t="array" ref="AT5">IFERROR(VLOOKUP($A5,PESOS!$A:$AZ,COLUMN(Z:Z),FALSE),"")</f>
        <v>0</v>
      </c>
      <c r="AU5" s="175"/>
      <c r="AV5" s="174" cm="1">
        <f t="array" ref="AV5">IFERROR(VLOOKUP($A5,PESOS!$A:$AZ,COLUMN(AA:AA),FALSE),"")</f>
        <v>0</v>
      </c>
      <c r="AW5" s="175"/>
      <c r="AX5" s="174" cm="1">
        <f t="array" ref="AX5">IFERROR(VLOOKUP($A5,PESOS!$A:$AZ,COLUMN(AB:AB),FALSE),"")</f>
        <v>0</v>
      </c>
      <c r="AY5" s="175"/>
      <c r="AZ5" s="174" cm="1">
        <f t="array" ref="AZ5">IFERROR(VLOOKUP($A5,PESOS!$A:$AZ,COLUMN(AC:AC),FALSE),"")</f>
        <v>0</v>
      </c>
      <c r="BA5" s="175"/>
      <c r="BB5" s="22" cm="1">
        <f t="array" ref="BB5">IFERROR(VLOOKUP($A5,PESOS!$A:$AZ,COLUMN(AD:AD),FALSE),"")</f>
        <v>0</v>
      </c>
      <c r="BC5" s="174" cm="1">
        <f t="array" ref="BC5">IFERROR(VLOOKUP($A5,PESOS!$A:$AZ,COLUMN(AE:AE),FALSE),"")</f>
        <v>5</v>
      </c>
      <c r="BD5" s="175"/>
      <c r="BE5" s="174" cm="1">
        <f t="array" ref="BE5">IFERROR(VLOOKUP($A5,PESOS!$A:$AZ,COLUMN(AF:AF),FALSE),"")</f>
        <v>0</v>
      </c>
      <c r="BF5" s="175"/>
      <c r="BG5" s="174" cm="1">
        <f t="array" ref="BG5">IFERROR(VLOOKUP($A5,PESOS!$A:$AZ,COLUMN(AG:AG),FALSE),"")</f>
        <v>0</v>
      </c>
      <c r="BH5" s="175"/>
      <c r="BI5" s="174" cm="1">
        <f t="array" ref="BI5">IFERROR(VLOOKUP($A5,PESOS!$A:$AZ,COLUMN(AH:AH),FALSE),"")</f>
        <v>0</v>
      </c>
      <c r="BJ5" s="175"/>
      <c r="BK5" s="174" cm="1">
        <f t="array" ref="BK5">IFERROR(VLOOKUP($A5,PESOS!$A:$AZ,COLUMN(AI:AI),FALSE),"")</f>
        <v>0</v>
      </c>
      <c r="BL5" s="175"/>
      <c r="BM5" s="174" cm="1">
        <f t="array" ref="BM5">IFERROR(VLOOKUP($A5,PESOS!$A:$AZ,COLUMN(AJ:AJ),FALSE),"")</f>
        <v>0</v>
      </c>
      <c r="BN5" s="175"/>
      <c r="BO5" s="22" cm="1">
        <f t="array" ref="BO5">IFERROR(VLOOKUP($A5,PESOS!$A:$AZ,COLUMN(AK:AK),FALSE),"")</f>
        <v>0</v>
      </c>
      <c r="BP5" s="174" cm="1">
        <f t="array" ref="BP5">IFERROR(VLOOKUP($A5,PESOS!$A:$AZ,COLUMN(AL:AL),FALSE),"")</f>
        <v>5</v>
      </c>
      <c r="BQ5" s="175"/>
      <c r="BR5" s="174" cm="1">
        <f t="array" ref="BR5">IFERROR(VLOOKUP($A5,PESOS!$A:$AZ,COLUMN(AM:AM),FALSE),"")</f>
        <v>0</v>
      </c>
      <c r="BS5" s="175"/>
      <c r="BT5" s="174" cm="1">
        <f t="array" ref="BT5">IFERROR(VLOOKUP($A5,PESOS!$A:$AZ,COLUMN(AN:AN),FALSE),"")</f>
        <v>0</v>
      </c>
      <c r="BU5" s="175"/>
      <c r="BV5" s="174" cm="1">
        <f t="array" ref="BV5">IFERROR(VLOOKUP($A5,PESOS!$A:$AZ,COLUMN(AO:AO),FALSE),"")</f>
        <v>0</v>
      </c>
      <c r="BW5" s="175"/>
      <c r="BX5" s="174" cm="1">
        <f t="array" ref="BX5">IFERROR(VLOOKUP($A5,PESOS!$A:$AZ,COLUMN(AP:AP),FALSE),"")</f>
        <v>0</v>
      </c>
      <c r="BY5" s="175"/>
      <c r="BZ5" s="174" cm="1">
        <f t="array" ref="BZ5">IFERROR(VLOOKUP($A5,PESOS!$A:$AZ,COLUMN(AQ:AQ),FALSE),"")</f>
        <v>0</v>
      </c>
      <c r="CA5" s="175"/>
      <c r="CB5" s="61">
        <f>SUM(C5:CA5)</f>
        <v>100</v>
      </c>
      <c r="CC5" s="9" t="s">
        <v>56</v>
      </c>
      <c r="CD5" s="197">
        <f>SUM(CB5:CB10)</f>
        <v>100</v>
      </c>
    </row>
    <row r="6" spans="1:82" x14ac:dyDescent="0.25">
      <c r="A6" s="124" t="str" cm="1">
        <f t="array" ref="A6">IFERROR(INDEX(UNIDADES2EVA[UNIDADES 2ª], ROW(A2)), "")</f>
        <v/>
      </c>
      <c r="B6" s="22" t="str" cm="1">
        <f t="array" ref="B6">IFERROR(VLOOKUP($A6,PESOS!$A:$AZ,COLUMN(B:B),FALSE),"")</f>
        <v/>
      </c>
      <c r="C6" s="174" t="str" cm="1">
        <f t="array" ref="C6">IFERROR(VLOOKUP($A6,PESOS!$A:$AZ,COLUMN(C:C),FALSE),"")</f>
        <v/>
      </c>
      <c r="D6" s="175"/>
      <c r="E6" s="174" t="str" cm="1">
        <f t="array" ref="E6">IFERROR(VLOOKUP($A6,PESOS!$A:$AZ,COLUMN(D:D),FALSE),"")</f>
        <v/>
      </c>
      <c r="F6" s="175"/>
      <c r="G6" s="174" t="str" cm="1">
        <f t="array" ref="G6">IFERROR(VLOOKUP($A6,PESOS!$A:$AZ,COLUMN(E:E),FALSE),"")</f>
        <v/>
      </c>
      <c r="H6" s="175"/>
      <c r="I6" s="174" t="str" cm="1">
        <f t="array" ref="I6">IFERROR(VLOOKUP($A6,PESOS!$A:$AZ,COLUMN(F:F),FALSE),"")</f>
        <v/>
      </c>
      <c r="J6" s="175"/>
      <c r="K6" s="174" t="str" cm="1">
        <f t="array" ref="K6">IFERROR(VLOOKUP($A6,PESOS!$A:$AZ,COLUMN(G:G),FALSE),"")</f>
        <v/>
      </c>
      <c r="L6" s="175"/>
      <c r="M6" s="174" t="str" cm="1">
        <f t="array" ref="M6">IFERROR(VLOOKUP($A6,PESOS!$A:$AZ,COLUMN(H:H),FALSE),"")</f>
        <v/>
      </c>
      <c r="N6" s="175"/>
      <c r="O6" s="22" t="str" cm="1">
        <f t="array" ref="O6">IFERROR(VLOOKUP($A6,PESOS!$A:$AZ,COLUMN(I:I),FALSE),"")</f>
        <v/>
      </c>
      <c r="P6" s="174" t="str" cm="1">
        <f t="array" ref="P6">IFERROR(VLOOKUP($A6,PESOS!$A:$AZ,COLUMN(J:J),FALSE),"")</f>
        <v/>
      </c>
      <c r="Q6" s="175"/>
      <c r="R6" s="174" t="str" cm="1">
        <f t="array" ref="R6">IFERROR(VLOOKUP($A6,PESOS!$A:$AZ,COLUMN(K:K),FALSE),"")</f>
        <v/>
      </c>
      <c r="S6" s="175"/>
      <c r="T6" s="174" t="str" cm="1">
        <f t="array" ref="T6">IFERROR(VLOOKUP($A6,PESOS!$A:$AZ,COLUMN(L:L),FALSE),"")</f>
        <v/>
      </c>
      <c r="U6" s="175"/>
      <c r="V6" s="174" t="str" cm="1">
        <f t="array" ref="V6">IFERROR(VLOOKUP($A6,PESOS!$A:$AZ,COLUMN(M:M),FALSE),"")</f>
        <v/>
      </c>
      <c r="W6" s="175"/>
      <c r="X6" s="174" t="str" cm="1">
        <f t="array" ref="X6">IFERROR(VLOOKUP($A6,PESOS!$A:$AZ,COLUMN(N:N),FALSE),"")</f>
        <v/>
      </c>
      <c r="Y6" s="175"/>
      <c r="Z6" s="174" t="str" cm="1">
        <f t="array" ref="Z6">IFERROR(VLOOKUP($A6,PESOS!$A:$AZ,COLUMN(O:O),FALSE),"")</f>
        <v/>
      </c>
      <c r="AA6" s="175"/>
      <c r="AB6" s="22" t="str" cm="1">
        <f t="array" ref="AB6">IFERROR(VLOOKUP($A6,PESOS!$A:$AZ,COLUMN(P:P),FALSE),"")</f>
        <v/>
      </c>
      <c r="AC6" s="174" t="str" cm="1">
        <f t="array" ref="AC6">IFERROR(VLOOKUP($A6,PESOS!$A:$AZ,COLUMN(Q:Q),FALSE),"")</f>
        <v/>
      </c>
      <c r="AD6" s="175"/>
      <c r="AE6" s="174" t="str" cm="1">
        <f t="array" ref="AE6">IFERROR(VLOOKUP($A6,PESOS!$A:$AZ,COLUMN(R:R),FALSE),"")</f>
        <v/>
      </c>
      <c r="AF6" s="175"/>
      <c r="AG6" s="174" t="str" cm="1">
        <f t="array" ref="AG6">IFERROR(VLOOKUP($A6,PESOS!$A:$AZ,COLUMN(S:S),FALSE),"")</f>
        <v/>
      </c>
      <c r="AH6" s="175"/>
      <c r="AI6" s="174" t="str" cm="1">
        <f t="array" ref="AI6">IFERROR(VLOOKUP($A6,PESOS!$A:$AZ,COLUMN(T:T),FALSE),"")</f>
        <v/>
      </c>
      <c r="AJ6" s="175"/>
      <c r="AK6" s="174" t="str" cm="1">
        <f t="array" ref="AK6">IFERROR(VLOOKUP($A6,PESOS!$A:$AZ,COLUMN(U:U),FALSE),"")</f>
        <v/>
      </c>
      <c r="AL6" s="175"/>
      <c r="AM6" s="174" t="str" cm="1">
        <f t="array" ref="AM6">IFERROR(VLOOKUP($A6,PESOS!$A:$AZ,COLUMN(V:V),FALSE),"")</f>
        <v/>
      </c>
      <c r="AN6" s="175"/>
      <c r="AO6" s="22" t="str" cm="1">
        <f t="array" ref="AO6">IFERROR(VLOOKUP($A6,PESOS!$A:$AZ,COLUMN(W:W),FALSE),"")</f>
        <v/>
      </c>
      <c r="AP6" s="174" t="str" cm="1">
        <f t="array" ref="AP6">IFERROR(VLOOKUP($A6,PESOS!$A:$AZ,COLUMN(X:X),FALSE),"")</f>
        <v/>
      </c>
      <c r="AQ6" s="175"/>
      <c r="AR6" s="174" t="str" cm="1">
        <f t="array" ref="AR6">IFERROR(VLOOKUP($A6,PESOS!$A:$AZ,COLUMN(Y:Y),FALSE),"")</f>
        <v/>
      </c>
      <c r="AS6" s="175"/>
      <c r="AT6" s="174" t="str" cm="1">
        <f t="array" ref="AT6">IFERROR(VLOOKUP($A6,PESOS!$A:$AZ,COLUMN(Z:Z),FALSE),"")</f>
        <v/>
      </c>
      <c r="AU6" s="175"/>
      <c r="AV6" s="174" t="str" cm="1">
        <f t="array" ref="AV6">IFERROR(VLOOKUP($A6,PESOS!$A:$AZ,COLUMN(AA:AA),FALSE),"")</f>
        <v/>
      </c>
      <c r="AW6" s="175"/>
      <c r="AX6" s="174" t="str" cm="1">
        <f t="array" ref="AX6">IFERROR(VLOOKUP($A6,PESOS!$A:$AZ,COLUMN(AB:AB),FALSE),"")</f>
        <v/>
      </c>
      <c r="AY6" s="175"/>
      <c r="AZ6" s="174" t="str" cm="1">
        <f t="array" ref="AZ6">IFERROR(VLOOKUP($A6,PESOS!$A:$AZ,COLUMN(AC:AC),FALSE),"")</f>
        <v/>
      </c>
      <c r="BA6" s="175"/>
      <c r="BB6" s="22" t="str" cm="1">
        <f t="array" ref="BB6">IFERROR(VLOOKUP($A6,PESOS!$A:$AZ,COLUMN(AD:AD),FALSE),"")</f>
        <v/>
      </c>
      <c r="BC6" s="174" t="str" cm="1">
        <f t="array" ref="BC6">IFERROR(VLOOKUP($A6,PESOS!$A:$AZ,COLUMN(AE:AE),FALSE),"")</f>
        <v/>
      </c>
      <c r="BD6" s="175"/>
      <c r="BE6" s="174" t="str" cm="1">
        <f t="array" ref="BE6">IFERROR(VLOOKUP($A6,PESOS!$A:$AZ,COLUMN(AF:AF),FALSE),"")</f>
        <v/>
      </c>
      <c r="BF6" s="175"/>
      <c r="BG6" s="174" t="str" cm="1">
        <f t="array" ref="BG6">IFERROR(VLOOKUP($A6,PESOS!$A:$AZ,COLUMN(AG:AG),FALSE),"")</f>
        <v/>
      </c>
      <c r="BH6" s="175"/>
      <c r="BI6" s="174" t="str" cm="1">
        <f t="array" ref="BI6">IFERROR(VLOOKUP($A6,PESOS!$A:$AZ,COLUMN(AH:AH),FALSE),"")</f>
        <v/>
      </c>
      <c r="BJ6" s="175"/>
      <c r="BK6" s="174" t="str" cm="1">
        <f t="array" ref="BK6">IFERROR(VLOOKUP($A6,PESOS!$A:$AZ,COLUMN(AI:AI),FALSE),"")</f>
        <v/>
      </c>
      <c r="BL6" s="175"/>
      <c r="BM6" s="174" t="str" cm="1">
        <f t="array" ref="BM6">IFERROR(VLOOKUP($A6,PESOS!$A:$AZ,COLUMN(AJ:AJ),FALSE),"")</f>
        <v/>
      </c>
      <c r="BN6" s="175"/>
      <c r="BO6" s="22" t="str" cm="1">
        <f t="array" ref="BO6">IFERROR(VLOOKUP($A6,PESOS!$A:$AZ,COLUMN(AK:AK),FALSE),"")</f>
        <v/>
      </c>
      <c r="BP6" s="174" t="str" cm="1">
        <f t="array" ref="BP6">IFERROR(VLOOKUP($A6,PESOS!$A:$AZ,COLUMN(AL:AL),FALSE),"")</f>
        <v/>
      </c>
      <c r="BQ6" s="175"/>
      <c r="BR6" s="174" t="str" cm="1">
        <f t="array" ref="BR6">IFERROR(VLOOKUP($A6,PESOS!$A:$AZ,COLUMN(AM:AM),FALSE),"")</f>
        <v/>
      </c>
      <c r="BS6" s="175"/>
      <c r="BT6" s="174" t="str" cm="1">
        <f t="array" ref="BT6">IFERROR(VLOOKUP($A6,PESOS!$A:$AZ,COLUMN(AN:AN),FALSE),"")</f>
        <v/>
      </c>
      <c r="BU6" s="175"/>
      <c r="BV6" s="174" t="str" cm="1">
        <f t="array" ref="BV6">IFERROR(VLOOKUP($A6,PESOS!$A:$AZ,COLUMN(AO:AO),FALSE),"")</f>
        <v/>
      </c>
      <c r="BW6" s="175"/>
      <c r="BX6" s="174" t="str" cm="1">
        <f t="array" ref="BX6">IFERROR(VLOOKUP($A6,PESOS!$A:$AZ,COLUMN(AP:AP),FALSE),"")</f>
        <v/>
      </c>
      <c r="BY6" s="175"/>
      <c r="BZ6" s="174" t="str" cm="1">
        <f t="array" ref="BZ6">IFERROR(VLOOKUP($A6,PESOS!$A:$AZ,COLUMN(AQ:AQ),FALSE),"")</f>
        <v/>
      </c>
      <c r="CA6" s="175"/>
      <c r="CB6" s="61">
        <f t="shared" ref="CB6:CB10" si="0">SUM(C6:CA6)</f>
        <v>0</v>
      </c>
      <c r="CC6" s="9" t="s">
        <v>56</v>
      </c>
      <c r="CD6" s="198"/>
    </row>
    <row r="7" spans="1:82" x14ac:dyDescent="0.25">
      <c r="A7" s="124" t="str" cm="1">
        <f t="array" ref="A7">IFERROR(INDEX(UNIDADES2EVA[UNIDADES 2ª], ROW(A3)), "")</f>
        <v/>
      </c>
      <c r="B7" s="22" t="str" cm="1">
        <f t="array" ref="B7">IFERROR(VLOOKUP($A7,PESOS!$A:$AZ,COLUMN(B:B),FALSE),"")</f>
        <v/>
      </c>
      <c r="C7" s="174" t="str" cm="1">
        <f t="array" ref="C7">IFERROR(VLOOKUP($A7,PESOS!$A:$AZ,COLUMN(C:C),FALSE),"")</f>
        <v/>
      </c>
      <c r="D7" s="175"/>
      <c r="E7" s="174" t="str" cm="1">
        <f t="array" ref="E7">IFERROR(VLOOKUP($A7,PESOS!$A:$AZ,COLUMN(D:D),FALSE),"")</f>
        <v/>
      </c>
      <c r="F7" s="175"/>
      <c r="G7" s="174" t="str" cm="1">
        <f t="array" ref="G7">IFERROR(VLOOKUP($A7,PESOS!$A:$AZ,COLUMN(E:E),FALSE),"")</f>
        <v/>
      </c>
      <c r="H7" s="175"/>
      <c r="I7" s="174" t="str" cm="1">
        <f t="array" ref="I7">IFERROR(VLOOKUP($A7,PESOS!$A:$AZ,COLUMN(F:F),FALSE),"")</f>
        <v/>
      </c>
      <c r="J7" s="175"/>
      <c r="K7" s="174" t="str" cm="1">
        <f t="array" ref="K7">IFERROR(VLOOKUP($A7,PESOS!$A:$AZ,COLUMN(G:G),FALSE),"")</f>
        <v/>
      </c>
      <c r="L7" s="175"/>
      <c r="M7" s="174" t="str" cm="1">
        <f t="array" ref="M7">IFERROR(VLOOKUP($A7,PESOS!$A:$AZ,COLUMN(H:H),FALSE),"")</f>
        <v/>
      </c>
      <c r="N7" s="175"/>
      <c r="O7" s="22" t="str" cm="1">
        <f t="array" ref="O7">IFERROR(VLOOKUP($A7,PESOS!$A:$AZ,COLUMN(I:I),FALSE),"")</f>
        <v/>
      </c>
      <c r="P7" s="174" t="str" cm="1">
        <f t="array" ref="P7">IFERROR(VLOOKUP($A7,PESOS!$A:$AZ,COLUMN(J:J),FALSE),"")</f>
        <v/>
      </c>
      <c r="Q7" s="175"/>
      <c r="R7" s="174" t="str" cm="1">
        <f t="array" ref="R7">IFERROR(VLOOKUP($A7,PESOS!$A:$AZ,COLUMN(K:K),FALSE),"")</f>
        <v/>
      </c>
      <c r="S7" s="175"/>
      <c r="T7" s="174" t="str" cm="1">
        <f t="array" ref="T7">IFERROR(VLOOKUP($A7,PESOS!$A:$AZ,COLUMN(L:L),FALSE),"")</f>
        <v/>
      </c>
      <c r="U7" s="175"/>
      <c r="V7" s="174" t="str" cm="1">
        <f t="array" ref="V7">IFERROR(VLOOKUP($A7,PESOS!$A:$AZ,COLUMN(M:M),FALSE),"")</f>
        <v/>
      </c>
      <c r="W7" s="175"/>
      <c r="X7" s="174" t="str" cm="1">
        <f t="array" ref="X7">IFERROR(VLOOKUP($A7,PESOS!$A:$AZ,COLUMN(N:N),FALSE),"")</f>
        <v/>
      </c>
      <c r="Y7" s="175"/>
      <c r="Z7" s="174" t="str" cm="1">
        <f t="array" ref="Z7">IFERROR(VLOOKUP($A7,PESOS!$A:$AZ,COLUMN(O:O),FALSE),"")</f>
        <v/>
      </c>
      <c r="AA7" s="175"/>
      <c r="AB7" s="22" t="str" cm="1">
        <f t="array" ref="AB7">IFERROR(VLOOKUP($A7,PESOS!$A:$AZ,COLUMN(P:P),FALSE),"")</f>
        <v/>
      </c>
      <c r="AC7" s="174" t="str" cm="1">
        <f t="array" ref="AC7">IFERROR(VLOOKUP($A7,PESOS!$A:$AZ,COLUMN(Q:Q),FALSE),"")</f>
        <v/>
      </c>
      <c r="AD7" s="175"/>
      <c r="AE7" s="174" t="str" cm="1">
        <f t="array" ref="AE7">IFERROR(VLOOKUP($A7,PESOS!$A:$AZ,COLUMN(R:R),FALSE),"")</f>
        <v/>
      </c>
      <c r="AF7" s="175"/>
      <c r="AG7" s="174" t="str" cm="1">
        <f t="array" ref="AG7">IFERROR(VLOOKUP($A7,PESOS!$A:$AZ,COLUMN(S:S),FALSE),"")</f>
        <v/>
      </c>
      <c r="AH7" s="175"/>
      <c r="AI7" s="174" t="str" cm="1">
        <f t="array" ref="AI7">IFERROR(VLOOKUP($A7,PESOS!$A:$AZ,COLUMN(T:T),FALSE),"")</f>
        <v/>
      </c>
      <c r="AJ7" s="175"/>
      <c r="AK7" s="174" t="str" cm="1">
        <f t="array" ref="AK7">IFERROR(VLOOKUP($A7,PESOS!$A:$AZ,COLUMN(U:U),FALSE),"")</f>
        <v/>
      </c>
      <c r="AL7" s="175"/>
      <c r="AM7" s="174" t="str" cm="1">
        <f t="array" ref="AM7">IFERROR(VLOOKUP($A7,PESOS!$A:$AZ,COLUMN(V:V),FALSE),"")</f>
        <v/>
      </c>
      <c r="AN7" s="175"/>
      <c r="AO7" s="22" t="str" cm="1">
        <f t="array" ref="AO7">IFERROR(VLOOKUP($A7,PESOS!$A:$AZ,COLUMN(W:W),FALSE),"")</f>
        <v/>
      </c>
      <c r="AP7" s="174" t="str" cm="1">
        <f t="array" ref="AP7">IFERROR(VLOOKUP($A7,PESOS!$A:$AZ,COLUMN(X:X),FALSE),"")</f>
        <v/>
      </c>
      <c r="AQ7" s="175"/>
      <c r="AR7" s="174" t="str" cm="1">
        <f t="array" ref="AR7">IFERROR(VLOOKUP($A7,PESOS!$A:$AZ,COLUMN(Y:Y),FALSE),"")</f>
        <v/>
      </c>
      <c r="AS7" s="175"/>
      <c r="AT7" s="174" t="str" cm="1">
        <f t="array" ref="AT7">IFERROR(VLOOKUP($A7,PESOS!$A:$AZ,COLUMN(Z:Z),FALSE),"")</f>
        <v/>
      </c>
      <c r="AU7" s="175"/>
      <c r="AV7" s="174" t="str" cm="1">
        <f t="array" ref="AV7">IFERROR(VLOOKUP($A7,PESOS!$A:$AZ,COLUMN(AA:AA),FALSE),"")</f>
        <v/>
      </c>
      <c r="AW7" s="175"/>
      <c r="AX7" s="174" t="str" cm="1">
        <f t="array" ref="AX7">IFERROR(VLOOKUP($A7,PESOS!$A:$AZ,COLUMN(AB:AB),FALSE),"")</f>
        <v/>
      </c>
      <c r="AY7" s="175"/>
      <c r="AZ7" s="174" t="str" cm="1">
        <f t="array" ref="AZ7">IFERROR(VLOOKUP($A7,PESOS!$A:$AZ,COLUMN(AC:AC),FALSE),"")</f>
        <v/>
      </c>
      <c r="BA7" s="175"/>
      <c r="BB7" s="22" t="str" cm="1">
        <f t="array" ref="BB7">IFERROR(VLOOKUP($A7,PESOS!$A:$AZ,COLUMN(AD:AD),FALSE),"")</f>
        <v/>
      </c>
      <c r="BC7" s="174" t="str" cm="1">
        <f t="array" ref="BC7">IFERROR(VLOOKUP($A7,PESOS!$A:$AZ,COLUMN(AE:AE),FALSE),"")</f>
        <v/>
      </c>
      <c r="BD7" s="175"/>
      <c r="BE7" s="174" t="str" cm="1">
        <f t="array" ref="BE7">IFERROR(VLOOKUP($A7,PESOS!$A:$AZ,COLUMN(AF:AF),FALSE),"")</f>
        <v/>
      </c>
      <c r="BF7" s="175"/>
      <c r="BG7" s="174" t="str" cm="1">
        <f t="array" ref="BG7">IFERROR(VLOOKUP($A7,PESOS!$A:$AZ,COLUMN(AG:AG),FALSE),"")</f>
        <v/>
      </c>
      <c r="BH7" s="175"/>
      <c r="BI7" s="174" t="str" cm="1">
        <f t="array" ref="BI7">IFERROR(VLOOKUP($A7,PESOS!$A:$AZ,COLUMN(AH:AH),FALSE),"")</f>
        <v/>
      </c>
      <c r="BJ7" s="175"/>
      <c r="BK7" s="174" t="str" cm="1">
        <f t="array" ref="BK7">IFERROR(VLOOKUP($A7,PESOS!$A:$AZ,COLUMN(AI:AI),FALSE),"")</f>
        <v/>
      </c>
      <c r="BL7" s="175"/>
      <c r="BM7" s="174" t="str" cm="1">
        <f t="array" ref="BM7">IFERROR(VLOOKUP($A7,PESOS!$A:$AZ,COLUMN(AJ:AJ),FALSE),"")</f>
        <v/>
      </c>
      <c r="BN7" s="175"/>
      <c r="BO7" s="22" t="str" cm="1">
        <f t="array" ref="BO7">IFERROR(VLOOKUP($A7,PESOS!$A:$AZ,COLUMN(AK:AK),FALSE),"")</f>
        <v/>
      </c>
      <c r="BP7" s="174" t="str" cm="1">
        <f t="array" ref="BP7">IFERROR(VLOOKUP($A7,PESOS!$A:$AZ,COLUMN(AL:AL),FALSE),"")</f>
        <v/>
      </c>
      <c r="BQ7" s="175"/>
      <c r="BR7" s="174" t="str" cm="1">
        <f t="array" ref="BR7">IFERROR(VLOOKUP($A7,PESOS!$A:$AZ,COLUMN(AM:AM),FALSE),"")</f>
        <v/>
      </c>
      <c r="BS7" s="175"/>
      <c r="BT7" s="174" t="str" cm="1">
        <f t="array" ref="BT7">IFERROR(VLOOKUP($A7,PESOS!$A:$AZ,COLUMN(AN:AN),FALSE),"")</f>
        <v/>
      </c>
      <c r="BU7" s="175"/>
      <c r="BV7" s="174" t="str" cm="1">
        <f t="array" ref="BV7">IFERROR(VLOOKUP($A7,PESOS!$A:$AZ,COLUMN(AO:AO),FALSE),"")</f>
        <v/>
      </c>
      <c r="BW7" s="175"/>
      <c r="BX7" s="174" t="str" cm="1">
        <f t="array" ref="BX7">IFERROR(VLOOKUP($A7,PESOS!$A:$AZ,COLUMN(AP:AP),FALSE),"")</f>
        <v/>
      </c>
      <c r="BY7" s="175"/>
      <c r="BZ7" s="174" t="str" cm="1">
        <f t="array" ref="BZ7">IFERROR(VLOOKUP($A7,PESOS!$A:$AZ,COLUMN(AQ:AQ),FALSE),"")</f>
        <v/>
      </c>
      <c r="CA7" s="175"/>
      <c r="CB7" s="61">
        <f t="shared" si="0"/>
        <v>0</v>
      </c>
      <c r="CC7" s="9" t="s">
        <v>56</v>
      </c>
      <c r="CD7" s="198"/>
    </row>
    <row r="8" spans="1:82" x14ac:dyDescent="0.25">
      <c r="A8" s="124" t="str" cm="1">
        <f t="array" ref="A8">IFERROR(INDEX(UNIDADES2EVA[UNIDADES 2ª], ROW(A4)), "")</f>
        <v/>
      </c>
      <c r="B8" s="22" t="str" cm="1">
        <f t="array" ref="B8">IFERROR(VLOOKUP($A8,PESOS!$A:$AZ,COLUMN(B:B),FALSE),"")</f>
        <v/>
      </c>
      <c r="C8" s="174" t="str" cm="1">
        <f t="array" ref="C8">IFERROR(VLOOKUP($A8,PESOS!$A:$AZ,COLUMN(C:C),FALSE),"")</f>
        <v/>
      </c>
      <c r="D8" s="175"/>
      <c r="E8" s="174" t="str" cm="1">
        <f t="array" ref="E8">IFERROR(VLOOKUP($A8,PESOS!$A:$AZ,COLUMN(D:D),FALSE),"")</f>
        <v/>
      </c>
      <c r="F8" s="175"/>
      <c r="G8" s="174" t="str" cm="1">
        <f t="array" ref="G8">IFERROR(VLOOKUP($A8,PESOS!$A:$AZ,COLUMN(E:E),FALSE),"")</f>
        <v/>
      </c>
      <c r="H8" s="175"/>
      <c r="I8" s="174" t="str" cm="1">
        <f t="array" ref="I8">IFERROR(VLOOKUP($A8,PESOS!$A:$AZ,COLUMN(F:F),FALSE),"")</f>
        <v/>
      </c>
      <c r="J8" s="175"/>
      <c r="K8" s="174" t="str" cm="1">
        <f t="array" ref="K8">IFERROR(VLOOKUP($A8,PESOS!$A:$AZ,COLUMN(G:G),FALSE),"")</f>
        <v/>
      </c>
      <c r="L8" s="175"/>
      <c r="M8" s="174" t="str" cm="1">
        <f t="array" ref="M8">IFERROR(VLOOKUP($A8,PESOS!$A:$AZ,COLUMN(H:H),FALSE),"")</f>
        <v/>
      </c>
      <c r="N8" s="175"/>
      <c r="O8" s="22" t="str" cm="1">
        <f t="array" ref="O8">IFERROR(VLOOKUP($A8,PESOS!$A:$AZ,COLUMN(I:I),FALSE),"")</f>
        <v/>
      </c>
      <c r="P8" s="174" t="str" cm="1">
        <f t="array" ref="P8">IFERROR(VLOOKUP($A8,PESOS!$A:$AZ,COLUMN(J:J),FALSE),"")</f>
        <v/>
      </c>
      <c r="Q8" s="175"/>
      <c r="R8" s="174" t="str" cm="1">
        <f t="array" ref="R8">IFERROR(VLOOKUP($A8,PESOS!$A:$AZ,COLUMN(K:K),FALSE),"")</f>
        <v/>
      </c>
      <c r="S8" s="175"/>
      <c r="T8" s="174" t="str" cm="1">
        <f t="array" ref="T8">IFERROR(VLOOKUP($A8,PESOS!$A:$AZ,COLUMN(L:L),FALSE),"")</f>
        <v/>
      </c>
      <c r="U8" s="175"/>
      <c r="V8" s="174" t="str" cm="1">
        <f t="array" ref="V8">IFERROR(VLOOKUP($A8,PESOS!$A:$AZ,COLUMN(M:M),FALSE),"")</f>
        <v/>
      </c>
      <c r="W8" s="175"/>
      <c r="X8" s="174" t="str" cm="1">
        <f t="array" ref="X8">IFERROR(VLOOKUP($A8,PESOS!$A:$AZ,COLUMN(N:N),FALSE),"")</f>
        <v/>
      </c>
      <c r="Y8" s="175"/>
      <c r="Z8" s="174" t="str" cm="1">
        <f t="array" ref="Z8">IFERROR(VLOOKUP($A8,PESOS!$A:$AZ,COLUMN(O:O),FALSE),"")</f>
        <v/>
      </c>
      <c r="AA8" s="175"/>
      <c r="AB8" s="22" t="str" cm="1">
        <f t="array" ref="AB8">IFERROR(VLOOKUP($A8,PESOS!$A:$AZ,COLUMN(P:P),FALSE),"")</f>
        <v/>
      </c>
      <c r="AC8" s="174" t="str" cm="1">
        <f t="array" ref="AC8">IFERROR(VLOOKUP($A8,PESOS!$A:$AZ,COLUMN(Q:Q),FALSE),"")</f>
        <v/>
      </c>
      <c r="AD8" s="175"/>
      <c r="AE8" s="174" t="str" cm="1">
        <f t="array" ref="AE8">IFERROR(VLOOKUP($A8,PESOS!$A:$AZ,COLUMN(R:R),FALSE),"")</f>
        <v/>
      </c>
      <c r="AF8" s="175"/>
      <c r="AG8" s="174" t="str" cm="1">
        <f t="array" ref="AG8">IFERROR(VLOOKUP($A8,PESOS!$A:$AZ,COLUMN(S:S),FALSE),"")</f>
        <v/>
      </c>
      <c r="AH8" s="175"/>
      <c r="AI8" s="174" t="str" cm="1">
        <f t="array" ref="AI8">IFERROR(VLOOKUP($A8,PESOS!$A:$AZ,COLUMN(T:T),FALSE),"")</f>
        <v/>
      </c>
      <c r="AJ8" s="175"/>
      <c r="AK8" s="174" t="str" cm="1">
        <f t="array" ref="AK8">IFERROR(VLOOKUP($A8,PESOS!$A:$AZ,COLUMN(U:U),FALSE),"")</f>
        <v/>
      </c>
      <c r="AL8" s="175"/>
      <c r="AM8" s="174" t="str" cm="1">
        <f t="array" ref="AM8">IFERROR(VLOOKUP($A8,PESOS!$A:$AZ,COLUMN(V:V),FALSE),"")</f>
        <v/>
      </c>
      <c r="AN8" s="175"/>
      <c r="AO8" s="22" t="str" cm="1">
        <f t="array" ref="AO8">IFERROR(VLOOKUP($A8,PESOS!$A:$AZ,COLUMN(W:W),FALSE),"")</f>
        <v/>
      </c>
      <c r="AP8" s="174" t="str" cm="1">
        <f t="array" ref="AP8">IFERROR(VLOOKUP($A8,PESOS!$A:$AZ,COLUMN(X:X),FALSE),"")</f>
        <v/>
      </c>
      <c r="AQ8" s="175"/>
      <c r="AR8" s="174" t="str" cm="1">
        <f t="array" ref="AR8">IFERROR(VLOOKUP($A8,PESOS!$A:$AZ,COLUMN(Y:Y),FALSE),"")</f>
        <v/>
      </c>
      <c r="AS8" s="175"/>
      <c r="AT8" s="174" t="str" cm="1">
        <f t="array" ref="AT8">IFERROR(VLOOKUP($A8,PESOS!$A:$AZ,COLUMN(Z:Z),FALSE),"")</f>
        <v/>
      </c>
      <c r="AU8" s="175"/>
      <c r="AV8" s="174" t="str" cm="1">
        <f t="array" ref="AV8">IFERROR(VLOOKUP($A8,PESOS!$A:$AZ,COLUMN(AA:AA),FALSE),"")</f>
        <v/>
      </c>
      <c r="AW8" s="175"/>
      <c r="AX8" s="174" t="str" cm="1">
        <f t="array" ref="AX8">IFERROR(VLOOKUP($A8,PESOS!$A:$AZ,COLUMN(AB:AB),FALSE),"")</f>
        <v/>
      </c>
      <c r="AY8" s="175"/>
      <c r="AZ8" s="174" t="str" cm="1">
        <f t="array" ref="AZ8">IFERROR(VLOOKUP($A8,PESOS!$A:$AZ,COLUMN(AC:AC),FALSE),"")</f>
        <v/>
      </c>
      <c r="BA8" s="175"/>
      <c r="BB8" s="22" t="str" cm="1">
        <f t="array" ref="BB8">IFERROR(VLOOKUP($A8,PESOS!$A:$AZ,COLUMN(AD:AD),FALSE),"")</f>
        <v/>
      </c>
      <c r="BC8" s="174" t="str" cm="1">
        <f t="array" ref="BC8">IFERROR(VLOOKUP($A8,PESOS!$A:$AZ,COLUMN(AE:AE),FALSE),"")</f>
        <v/>
      </c>
      <c r="BD8" s="175"/>
      <c r="BE8" s="174" t="str" cm="1">
        <f t="array" ref="BE8">IFERROR(VLOOKUP($A8,PESOS!$A:$AZ,COLUMN(AF:AF),FALSE),"")</f>
        <v/>
      </c>
      <c r="BF8" s="175"/>
      <c r="BG8" s="174" t="str" cm="1">
        <f t="array" ref="BG8">IFERROR(VLOOKUP($A8,PESOS!$A:$AZ,COLUMN(AG:AG),FALSE),"")</f>
        <v/>
      </c>
      <c r="BH8" s="175"/>
      <c r="BI8" s="174" t="str" cm="1">
        <f t="array" ref="BI8">IFERROR(VLOOKUP($A8,PESOS!$A:$AZ,COLUMN(AH:AH),FALSE),"")</f>
        <v/>
      </c>
      <c r="BJ8" s="175"/>
      <c r="BK8" s="174" t="str" cm="1">
        <f t="array" ref="BK8">IFERROR(VLOOKUP($A8,PESOS!$A:$AZ,COLUMN(AI:AI),FALSE),"")</f>
        <v/>
      </c>
      <c r="BL8" s="175"/>
      <c r="BM8" s="174" t="str" cm="1">
        <f t="array" ref="BM8">IFERROR(VLOOKUP($A8,PESOS!$A:$AZ,COLUMN(AJ:AJ),FALSE),"")</f>
        <v/>
      </c>
      <c r="BN8" s="175"/>
      <c r="BO8" s="22" t="str" cm="1">
        <f t="array" ref="BO8">IFERROR(VLOOKUP($A8,PESOS!$A:$AZ,COLUMN(AK:AK),FALSE),"")</f>
        <v/>
      </c>
      <c r="BP8" s="174" t="str" cm="1">
        <f t="array" ref="BP8">IFERROR(VLOOKUP($A8,PESOS!$A:$AZ,COLUMN(AL:AL),FALSE),"")</f>
        <v/>
      </c>
      <c r="BQ8" s="175"/>
      <c r="BR8" s="174" t="str" cm="1">
        <f t="array" ref="BR8">IFERROR(VLOOKUP($A8,PESOS!$A:$AZ,COLUMN(AM:AM),FALSE),"")</f>
        <v/>
      </c>
      <c r="BS8" s="175"/>
      <c r="BT8" s="174" t="str" cm="1">
        <f t="array" ref="BT8">IFERROR(VLOOKUP($A8,PESOS!$A:$AZ,COLUMN(AN:AN),FALSE),"")</f>
        <v/>
      </c>
      <c r="BU8" s="175"/>
      <c r="BV8" s="174" t="str" cm="1">
        <f t="array" ref="BV8">IFERROR(VLOOKUP($A8,PESOS!$A:$AZ,COLUMN(AO:AO),FALSE),"")</f>
        <v/>
      </c>
      <c r="BW8" s="175"/>
      <c r="BX8" s="174" t="str" cm="1">
        <f t="array" ref="BX8">IFERROR(VLOOKUP($A8,PESOS!$A:$AZ,COLUMN(AP:AP),FALSE),"")</f>
        <v/>
      </c>
      <c r="BY8" s="175"/>
      <c r="BZ8" s="174" t="str" cm="1">
        <f t="array" ref="BZ8">IFERROR(VLOOKUP($A8,PESOS!$A:$AZ,COLUMN(AQ:AQ),FALSE),"")</f>
        <v/>
      </c>
      <c r="CA8" s="175"/>
      <c r="CB8" s="61">
        <f t="shared" si="0"/>
        <v>0</v>
      </c>
      <c r="CC8" s="9" t="s">
        <v>57</v>
      </c>
      <c r="CD8" s="198"/>
    </row>
    <row r="9" spans="1:82" x14ac:dyDescent="0.25">
      <c r="A9" s="124" t="str" cm="1">
        <f t="array" ref="A9">IFERROR(INDEX(UNIDADES2EVA[UNIDADES 2ª], ROW(A5)), "")</f>
        <v/>
      </c>
      <c r="B9" s="22" t="str" cm="1">
        <f t="array" ref="B9">IFERROR(VLOOKUP($A9,PESOS!$A:$AZ,COLUMN(B:B),FALSE),"")</f>
        <v/>
      </c>
      <c r="C9" s="174" t="str" cm="1">
        <f t="array" ref="C9">IFERROR(VLOOKUP($A9,PESOS!$A:$AZ,COLUMN(C:C),FALSE),"")</f>
        <v/>
      </c>
      <c r="D9" s="175"/>
      <c r="E9" s="174" t="str" cm="1">
        <f t="array" ref="E9">IFERROR(VLOOKUP($A9,PESOS!$A:$AZ,COLUMN(D:D),FALSE),"")</f>
        <v/>
      </c>
      <c r="F9" s="175"/>
      <c r="G9" s="174" t="str" cm="1">
        <f t="array" ref="G9">IFERROR(VLOOKUP($A9,PESOS!$A:$AZ,COLUMN(E:E),FALSE),"")</f>
        <v/>
      </c>
      <c r="H9" s="175"/>
      <c r="I9" s="174" t="str" cm="1">
        <f t="array" ref="I9">IFERROR(VLOOKUP($A9,PESOS!$A:$AZ,COLUMN(F:F),FALSE),"")</f>
        <v/>
      </c>
      <c r="J9" s="175"/>
      <c r="K9" s="174" t="str" cm="1">
        <f t="array" ref="K9">IFERROR(VLOOKUP($A9,PESOS!$A:$AZ,COLUMN(G:G),FALSE),"")</f>
        <v/>
      </c>
      <c r="L9" s="175"/>
      <c r="M9" s="174" t="str" cm="1">
        <f t="array" ref="M9">IFERROR(VLOOKUP($A9,PESOS!$A:$AZ,COLUMN(H:H),FALSE),"")</f>
        <v/>
      </c>
      <c r="N9" s="175"/>
      <c r="O9" s="22" t="str" cm="1">
        <f t="array" ref="O9">IFERROR(VLOOKUP($A9,PESOS!$A:$AZ,COLUMN(I:I),FALSE),"")</f>
        <v/>
      </c>
      <c r="P9" s="174" t="str" cm="1">
        <f t="array" ref="P9">IFERROR(VLOOKUP($A9,PESOS!$A:$AZ,COLUMN(J:J),FALSE),"")</f>
        <v/>
      </c>
      <c r="Q9" s="175"/>
      <c r="R9" s="174" t="str" cm="1">
        <f t="array" ref="R9">IFERROR(VLOOKUP($A9,PESOS!$A:$AZ,COLUMN(K:K),FALSE),"")</f>
        <v/>
      </c>
      <c r="S9" s="175"/>
      <c r="T9" s="174" t="str" cm="1">
        <f t="array" ref="T9">IFERROR(VLOOKUP($A9,PESOS!$A:$AZ,COLUMN(L:L),FALSE),"")</f>
        <v/>
      </c>
      <c r="U9" s="175"/>
      <c r="V9" s="174" t="str" cm="1">
        <f t="array" ref="V9">IFERROR(VLOOKUP($A9,PESOS!$A:$AZ,COLUMN(M:M),FALSE),"")</f>
        <v/>
      </c>
      <c r="W9" s="175"/>
      <c r="X9" s="174" t="str" cm="1">
        <f t="array" ref="X9">IFERROR(VLOOKUP($A9,PESOS!$A:$AZ,COLUMN(N:N),FALSE),"")</f>
        <v/>
      </c>
      <c r="Y9" s="175"/>
      <c r="Z9" s="174" t="str" cm="1">
        <f t="array" ref="Z9">IFERROR(VLOOKUP($A9,PESOS!$A:$AZ,COLUMN(O:O),FALSE),"")</f>
        <v/>
      </c>
      <c r="AA9" s="175"/>
      <c r="AB9" s="22" t="str" cm="1">
        <f t="array" ref="AB9">IFERROR(VLOOKUP($A9,PESOS!$A:$AZ,COLUMN(P:P),FALSE),"")</f>
        <v/>
      </c>
      <c r="AC9" s="174" t="str" cm="1">
        <f t="array" ref="AC9">IFERROR(VLOOKUP($A9,PESOS!$A:$AZ,COLUMN(Q:Q),FALSE),"")</f>
        <v/>
      </c>
      <c r="AD9" s="175"/>
      <c r="AE9" s="174" t="str" cm="1">
        <f t="array" ref="AE9">IFERROR(VLOOKUP($A9,PESOS!$A:$AZ,COLUMN(R:R),FALSE),"")</f>
        <v/>
      </c>
      <c r="AF9" s="175"/>
      <c r="AG9" s="174" t="str" cm="1">
        <f t="array" ref="AG9">IFERROR(VLOOKUP($A9,PESOS!$A:$AZ,COLUMN(S:S),FALSE),"")</f>
        <v/>
      </c>
      <c r="AH9" s="175"/>
      <c r="AI9" s="174" t="str" cm="1">
        <f t="array" ref="AI9">IFERROR(VLOOKUP($A9,PESOS!$A:$AZ,COLUMN(T:T),FALSE),"")</f>
        <v/>
      </c>
      <c r="AJ9" s="175"/>
      <c r="AK9" s="174" t="str" cm="1">
        <f t="array" ref="AK9">IFERROR(VLOOKUP($A9,PESOS!$A:$AZ,COLUMN(U:U),FALSE),"")</f>
        <v/>
      </c>
      <c r="AL9" s="175"/>
      <c r="AM9" s="174" t="str" cm="1">
        <f t="array" ref="AM9">IFERROR(VLOOKUP($A9,PESOS!$A:$AZ,COLUMN(V:V),FALSE),"")</f>
        <v/>
      </c>
      <c r="AN9" s="175"/>
      <c r="AO9" s="22" t="str" cm="1">
        <f t="array" ref="AO9">IFERROR(VLOOKUP($A9,PESOS!$A:$AZ,COLUMN(W:W),FALSE),"")</f>
        <v/>
      </c>
      <c r="AP9" s="174" t="str" cm="1">
        <f t="array" ref="AP9">IFERROR(VLOOKUP($A9,PESOS!$A:$AZ,COLUMN(X:X),FALSE),"")</f>
        <v/>
      </c>
      <c r="AQ9" s="175"/>
      <c r="AR9" s="174" t="str" cm="1">
        <f t="array" ref="AR9">IFERROR(VLOOKUP($A9,PESOS!$A:$AZ,COLUMN(Y:Y),FALSE),"")</f>
        <v/>
      </c>
      <c r="AS9" s="175"/>
      <c r="AT9" s="174" t="str" cm="1">
        <f t="array" ref="AT9">IFERROR(VLOOKUP($A9,PESOS!$A:$AZ,COLUMN(Z:Z),FALSE),"")</f>
        <v/>
      </c>
      <c r="AU9" s="175"/>
      <c r="AV9" s="174" t="str" cm="1">
        <f t="array" ref="AV9">IFERROR(VLOOKUP($A9,PESOS!$A:$AZ,COLUMN(AA:AA),FALSE),"")</f>
        <v/>
      </c>
      <c r="AW9" s="175"/>
      <c r="AX9" s="174" t="str" cm="1">
        <f t="array" ref="AX9">IFERROR(VLOOKUP($A9,PESOS!$A:$AZ,COLUMN(AB:AB),FALSE),"")</f>
        <v/>
      </c>
      <c r="AY9" s="175"/>
      <c r="AZ9" s="174" t="str" cm="1">
        <f t="array" ref="AZ9">IFERROR(VLOOKUP($A9,PESOS!$A:$AZ,COLUMN(AC:AC),FALSE),"")</f>
        <v/>
      </c>
      <c r="BA9" s="175"/>
      <c r="BB9" s="22" t="str" cm="1">
        <f t="array" ref="BB9">IFERROR(VLOOKUP($A9,PESOS!$A:$AZ,COLUMN(AD:AD),FALSE),"")</f>
        <v/>
      </c>
      <c r="BC9" s="174" t="str" cm="1">
        <f t="array" ref="BC9">IFERROR(VLOOKUP($A9,PESOS!$A:$AZ,COLUMN(AE:AE),FALSE),"")</f>
        <v/>
      </c>
      <c r="BD9" s="175"/>
      <c r="BE9" s="174" t="str" cm="1">
        <f t="array" ref="BE9">IFERROR(VLOOKUP($A9,PESOS!$A:$AZ,COLUMN(AF:AF),FALSE),"")</f>
        <v/>
      </c>
      <c r="BF9" s="175"/>
      <c r="BG9" s="174" t="str" cm="1">
        <f t="array" ref="BG9">IFERROR(VLOOKUP($A9,PESOS!$A:$AZ,COLUMN(AG:AG),FALSE),"")</f>
        <v/>
      </c>
      <c r="BH9" s="175"/>
      <c r="BI9" s="174" t="str" cm="1">
        <f t="array" ref="BI9">IFERROR(VLOOKUP($A9,PESOS!$A:$AZ,COLUMN(AH:AH),FALSE),"")</f>
        <v/>
      </c>
      <c r="BJ9" s="175"/>
      <c r="BK9" s="174" t="str" cm="1">
        <f t="array" ref="BK9">IFERROR(VLOOKUP($A9,PESOS!$A:$AZ,COLUMN(AI:AI),FALSE),"")</f>
        <v/>
      </c>
      <c r="BL9" s="175"/>
      <c r="BM9" s="174" t="str" cm="1">
        <f t="array" ref="BM9">IFERROR(VLOOKUP($A9,PESOS!$A:$AZ,COLUMN(AJ:AJ),FALSE),"")</f>
        <v/>
      </c>
      <c r="BN9" s="175"/>
      <c r="BO9" s="22" t="str" cm="1">
        <f t="array" ref="BO9">IFERROR(VLOOKUP($A9,PESOS!$A:$AZ,COLUMN(AK:AK),FALSE),"")</f>
        <v/>
      </c>
      <c r="BP9" s="174" t="str" cm="1">
        <f t="array" ref="BP9">IFERROR(VLOOKUP($A9,PESOS!$A:$AZ,COLUMN(AL:AL),FALSE),"")</f>
        <v/>
      </c>
      <c r="BQ9" s="175"/>
      <c r="BR9" s="174" t="str" cm="1">
        <f t="array" ref="BR9">IFERROR(VLOOKUP($A9,PESOS!$A:$AZ,COLUMN(AM:AM),FALSE),"")</f>
        <v/>
      </c>
      <c r="BS9" s="175"/>
      <c r="BT9" s="174" t="str" cm="1">
        <f t="array" ref="BT9">IFERROR(VLOOKUP($A9,PESOS!$A:$AZ,COLUMN(AN:AN),FALSE),"")</f>
        <v/>
      </c>
      <c r="BU9" s="175"/>
      <c r="BV9" s="174" t="str" cm="1">
        <f t="array" ref="BV9">IFERROR(VLOOKUP($A9,PESOS!$A:$AZ,COLUMN(AO:AO),FALSE),"")</f>
        <v/>
      </c>
      <c r="BW9" s="175"/>
      <c r="BX9" s="174" t="str" cm="1">
        <f t="array" ref="BX9">IFERROR(VLOOKUP($A9,PESOS!$A:$AZ,COLUMN(AP:AP),FALSE),"")</f>
        <v/>
      </c>
      <c r="BY9" s="175"/>
      <c r="BZ9" s="174" t="str" cm="1">
        <f t="array" ref="BZ9">IFERROR(VLOOKUP($A9,PESOS!$A:$AZ,COLUMN(AQ:AQ),FALSE),"")</f>
        <v/>
      </c>
      <c r="CA9" s="175"/>
      <c r="CB9" s="61">
        <f t="shared" si="0"/>
        <v>0</v>
      </c>
      <c r="CC9" s="9"/>
      <c r="CD9" s="198"/>
    </row>
    <row r="10" spans="1:82" x14ac:dyDescent="0.25">
      <c r="A10" s="124" t="str" cm="1">
        <f t="array" ref="A10">IFERROR(INDEX(UNIDADES2EVA[UNIDADES 2ª], ROW(A6)), "")</f>
        <v/>
      </c>
      <c r="B10" s="22" t="str" cm="1">
        <f t="array" ref="B10">IFERROR(VLOOKUP($A10,PESOS!$A:$AZ,COLUMN(B:B),FALSE),"")</f>
        <v/>
      </c>
      <c r="C10" s="174" t="str" cm="1">
        <f t="array" ref="C10">IFERROR(VLOOKUP($A10,PESOS!$A:$AZ,COLUMN(C:C),FALSE),"")</f>
        <v/>
      </c>
      <c r="D10" s="175"/>
      <c r="E10" s="174" t="str" cm="1">
        <f t="array" ref="E10">IFERROR(VLOOKUP($A10,PESOS!$A:$AZ,COLUMN(D:D),FALSE),"")</f>
        <v/>
      </c>
      <c r="F10" s="175"/>
      <c r="G10" s="174" t="str" cm="1">
        <f t="array" ref="G10">IFERROR(VLOOKUP($A10,PESOS!$A:$AZ,COLUMN(E:E),FALSE),"")</f>
        <v/>
      </c>
      <c r="H10" s="175"/>
      <c r="I10" s="174" t="str" cm="1">
        <f t="array" ref="I10">IFERROR(VLOOKUP($A10,PESOS!$A:$AZ,COLUMN(F:F),FALSE),"")</f>
        <v/>
      </c>
      <c r="J10" s="175"/>
      <c r="K10" s="174" t="str" cm="1">
        <f t="array" ref="K10">IFERROR(VLOOKUP($A10,PESOS!$A:$AZ,COLUMN(G:G),FALSE),"")</f>
        <v/>
      </c>
      <c r="L10" s="175"/>
      <c r="M10" s="174" t="str" cm="1">
        <f t="array" ref="M10">IFERROR(VLOOKUP($A10,PESOS!$A:$AZ,COLUMN(H:H),FALSE),"")</f>
        <v/>
      </c>
      <c r="N10" s="175"/>
      <c r="O10" s="22" t="str" cm="1">
        <f t="array" ref="O10">IFERROR(VLOOKUP($A10,PESOS!$A:$AZ,COLUMN(I:I),FALSE),"")</f>
        <v/>
      </c>
      <c r="P10" s="174" t="str" cm="1">
        <f t="array" ref="P10">IFERROR(VLOOKUP($A10,PESOS!$A:$AZ,COLUMN(J:J),FALSE),"")</f>
        <v/>
      </c>
      <c r="Q10" s="175"/>
      <c r="R10" s="174" t="str" cm="1">
        <f t="array" ref="R10">IFERROR(VLOOKUP($A10,PESOS!$A:$AZ,COLUMN(K:K),FALSE),"")</f>
        <v/>
      </c>
      <c r="S10" s="175"/>
      <c r="T10" s="174" t="str" cm="1">
        <f t="array" ref="T10">IFERROR(VLOOKUP($A10,PESOS!$A:$AZ,COLUMN(L:L),FALSE),"")</f>
        <v/>
      </c>
      <c r="U10" s="175"/>
      <c r="V10" s="174" t="str" cm="1">
        <f t="array" ref="V10">IFERROR(VLOOKUP($A10,PESOS!$A:$AZ,COLUMN(M:M),FALSE),"")</f>
        <v/>
      </c>
      <c r="W10" s="175"/>
      <c r="X10" s="174" t="str" cm="1">
        <f t="array" ref="X10">IFERROR(VLOOKUP($A10,PESOS!$A:$AZ,COLUMN(N:N),FALSE),"")</f>
        <v/>
      </c>
      <c r="Y10" s="175"/>
      <c r="Z10" s="174" t="str" cm="1">
        <f t="array" ref="Z10">IFERROR(VLOOKUP($A10,PESOS!$A:$AZ,COLUMN(O:O),FALSE),"")</f>
        <v/>
      </c>
      <c r="AA10" s="175"/>
      <c r="AB10" s="22" t="str" cm="1">
        <f t="array" ref="AB10">IFERROR(VLOOKUP($A10,PESOS!$A:$AZ,COLUMN(P:P),FALSE),"")</f>
        <v/>
      </c>
      <c r="AC10" s="174" t="str" cm="1">
        <f t="array" ref="AC10">IFERROR(VLOOKUP($A10,PESOS!$A:$AZ,COLUMN(Q:Q),FALSE),"")</f>
        <v/>
      </c>
      <c r="AD10" s="175"/>
      <c r="AE10" s="174" t="str" cm="1">
        <f t="array" ref="AE10">IFERROR(VLOOKUP($A10,PESOS!$A:$AZ,COLUMN(R:R),FALSE),"")</f>
        <v/>
      </c>
      <c r="AF10" s="175"/>
      <c r="AG10" s="174" t="str" cm="1">
        <f t="array" ref="AG10">IFERROR(VLOOKUP($A10,PESOS!$A:$AZ,COLUMN(S:S),FALSE),"")</f>
        <v/>
      </c>
      <c r="AH10" s="175"/>
      <c r="AI10" s="174" t="str" cm="1">
        <f t="array" ref="AI10">IFERROR(VLOOKUP($A10,PESOS!$A:$AZ,COLUMN(T:T),FALSE),"")</f>
        <v/>
      </c>
      <c r="AJ10" s="175"/>
      <c r="AK10" s="174" t="str" cm="1">
        <f t="array" ref="AK10">IFERROR(VLOOKUP($A10,PESOS!$A:$AZ,COLUMN(U:U),FALSE),"")</f>
        <v/>
      </c>
      <c r="AL10" s="175"/>
      <c r="AM10" s="174" t="str" cm="1">
        <f t="array" ref="AM10">IFERROR(VLOOKUP($A10,PESOS!$A:$AZ,COLUMN(V:V),FALSE),"")</f>
        <v/>
      </c>
      <c r="AN10" s="175"/>
      <c r="AO10" s="22" t="str" cm="1">
        <f t="array" ref="AO10">IFERROR(VLOOKUP($A10,PESOS!$A:$AZ,COLUMN(W:W),FALSE),"")</f>
        <v/>
      </c>
      <c r="AP10" s="174" t="str" cm="1">
        <f t="array" ref="AP10">IFERROR(VLOOKUP($A10,PESOS!$A:$AZ,COLUMN(X:X),FALSE),"")</f>
        <v/>
      </c>
      <c r="AQ10" s="175"/>
      <c r="AR10" s="174" t="str" cm="1">
        <f t="array" ref="AR10">IFERROR(VLOOKUP($A10,PESOS!$A:$AZ,COLUMN(Y:Y),FALSE),"")</f>
        <v/>
      </c>
      <c r="AS10" s="175"/>
      <c r="AT10" s="174" t="str" cm="1">
        <f t="array" ref="AT10">IFERROR(VLOOKUP($A10,PESOS!$A:$AZ,COLUMN(Z:Z),FALSE),"")</f>
        <v/>
      </c>
      <c r="AU10" s="175"/>
      <c r="AV10" s="174" t="str" cm="1">
        <f t="array" ref="AV10">IFERROR(VLOOKUP($A10,PESOS!$A:$AZ,COLUMN(AA:AA),FALSE),"")</f>
        <v/>
      </c>
      <c r="AW10" s="175"/>
      <c r="AX10" s="174" t="str" cm="1">
        <f t="array" ref="AX10">IFERROR(VLOOKUP($A10,PESOS!$A:$AZ,COLUMN(AB:AB),FALSE),"")</f>
        <v/>
      </c>
      <c r="AY10" s="175"/>
      <c r="AZ10" s="174" t="str" cm="1">
        <f t="array" ref="AZ10">IFERROR(VLOOKUP($A10,PESOS!$A:$AZ,COLUMN(AC:AC),FALSE),"")</f>
        <v/>
      </c>
      <c r="BA10" s="175"/>
      <c r="BB10" s="22" t="str" cm="1">
        <f t="array" ref="BB10">IFERROR(VLOOKUP($A10,PESOS!$A:$AZ,COLUMN(AD:AD),FALSE),"")</f>
        <v/>
      </c>
      <c r="BC10" s="174" t="str" cm="1">
        <f t="array" ref="BC10">IFERROR(VLOOKUP($A10,PESOS!$A:$AZ,COLUMN(AE:AE),FALSE),"")</f>
        <v/>
      </c>
      <c r="BD10" s="175"/>
      <c r="BE10" s="174" t="str" cm="1">
        <f t="array" ref="BE10">IFERROR(VLOOKUP($A10,PESOS!$A:$AZ,COLUMN(AF:AF),FALSE),"")</f>
        <v/>
      </c>
      <c r="BF10" s="175"/>
      <c r="BG10" s="174" t="str" cm="1">
        <f t="array" ref="BG10">IFERROR(VLOOKUP($A10,PESOS!$A:$AZ,COLUMN(AG:AG),FALSE),"")</f>
        <v/>
      </c>
      <c r="BH10" s="175"/>
      <c r="BI10" s="174" t="str" cm="1">
        <f t="array" ref="BI10">IFERROR(VLOOKUP($A10,PESOS!$A:$AZ,COLUMN(AH:AH),FALSE),"")</f>
        <v/>
      </c>
      <c r="BJ10" s="175"/>
      <c r="BK10" s="174" t="str" cm="1">
        <f t="array" ref="BK10">IFERROR(VLOOKUP($A10,PESOS!$A:$AZ,COLUMN(AI:AI),FALSE),"")</f>
        <v/>
      </c>
      <c r="BL10" s="175"/>
      <c r="BM10" s="174" t="str" cm="1">
        <f t="array" ref="BM10">IFERROR(VLOOKUP($A10,PESOS!$A:$AZ,COLUMN(AJ:AJ),FALSE),"")</f>
        <v/>
      </c>
      <c r="BN10" s="175"/>
      <c r="BO10" s="22" t="str" cm="1">
        <f t="array" ref="BO10">IFERROR(VLOOKUP($A10,PESOS!$A:$AZ,COLUMN(AK:AK),FALSE),"")</f>
        <v/>
      </c>
      <c r="BP10" s="174" t="str" cm="1">
        <f t="array" ref="BP10">IFERROR(VLOOKUP($A10,PESOS!$A:$AZ,COLUMN(AL:AL),FALSE),"")</f>
        <v/>
      </c>
      <c r="BQ10" s="175"/>
      <c r="BR10" s="174" t="str" cm="1">
        <f t="array" ref="BR10">IFERROR(VLOOKUP($A10,PESOS!$A:$AZ,COLUMN(AM:AM),FALSE),"")</f>
        <v/>
      </c>
      <c r="BS10" s="175"/>
      <c r="BT10" s="174" t="str" cm="1">
        <f t="array" ref="BT10">IFERROR(VLOOKUP($A10,PESOS!$A:$AZ,COLUMN(AN:AN),FALSE),"")</f>
        <v/>
      </c>
      <c r="BU10" s="175"/>
      <c r="BV10" s="174" t="str" cm="1">
        <f t="array" ref="BV10">IFERROR(VLOOKUP($A10,PESOS!$A:$AZ,COLUMN(AO:AO),FALSE),"")</f>
        <v/>
      </c>
      <c r="BW10" s="175"/>
      <c r="BX10" s="174" t="str" cm="1">
        <f t="array" ref="BX10">IFERROR(VLOOKUP($A10,PESOS!$A:$AZ,COLUMN(AP:AP),FALSE),"")</f>
        <v/>
      </c>
      <c r="BY10" s="175"/>
      <c r="BZ10" s="174" t="str" cm="1">
        <f t="array" ref="BZ10">IFERROR(VLOOKUP($A10,PESOS!$A:$AZ,COLUMN(AQ:AQ),FALSE),"")</f>
        <v/>
      </c>
      <c r="CA10" s="175"/>
      <c r="CB10" s="61">
        <f t="shared" si="0"/>
        <v>0</v>
      </c>
      <c r="CC10" s="8"/>
      <c r="CD10" s="198"/>
    </row>
    <row r="11" spans="1:82" ht="15.75" thickBot="1" x14ac:dyDescent="0.3"/>
    <row r="12" spans="1:82" x14ac:dyDescent="0.25">
      <c r="A12" s="26" t="s">
        <v>58</v>
      </c>
      <c r="B12" s="110" t="s">
        <v>59</v>
      </c>
      <c r="C12" s="211">
        <f t="shared" ref="C12:M12" si="1">SUM(C5:C10)</f>
        <v>10</v>
      </c>
      <c r="D12" s="212"/>
      <c r="E12" s="212">
        <f t="shared" si="1"/>
        <v>0</v>
      </c>
      <c r="F12" s="212"/>
      <c r="G12" s="212">
        <f t="shared" si="1"/>
        <v>25</v>
      </c>
      <c r="H12" s="212"/>
      <c r="I12" s="212">
        <f t="shared" si="1"/>
        <v>0</v>
      </c>
      <c r="J12" s="212"/>
      <c r="K12" s="212">
        <f t="shared" si="1"/>
        <v>0</v>
      </c>
      <c r="L12" s="212"/>
      <c r="M12" s="212">
        <f t="shared" si="1"/>
        <v>0</v>
      </c>
      <c r="N12" s="213"/>
      <c r="O12" s="112" t="s">
        <v>59</v>
      </c>
      <c r="P12" s="211">
        <f t="shared" ref="P12:Z12" si="2">SUM(P5:P10)</f>
        <v>15</v>
      </c>
      <c r="Q12" s="212"/>
      <c r="R12" s="212">
        <f t="shared" si="2"/>
        <v>10</v>
      </c>
      <c r="S12" s="212"/>
      <c r="T12" s="212">
        <f t="shared" si="2"/>
        <v>0</v>
      </c>
      <c r="U12" s="212"/>
      <c r="V12" s="212">
        <f t="shared" si="2"/>
        <v>0</v>
      </c>
      <c r="W12" s="212"/>
      <c r="X12" s="212">
        <f t="shared" si="2"/>
        <v>5</v>
      </c>
      <c r="Y12" s="212"/>
      <c r="Z12" s="212">
        <f t="shared" si="2"/>
        <v>0</v>
      </c>
      <c r="AA12" s="213"/>
      <c r="AB12" s="69" t="s">
        <v>59</v>
      </c>
      <c r="AC12" s="211">
        <f t="shared" ref="AC12:AM12" si="3">SUM(AC5:AC10)</f>
        <v>10</v>
      </c>
      <c r="AD12" s="212"/>
      <c r="AE12" s="212">
        <f t="shared" si="3"/>
        <v>0</v>
      </c>
      <c r="AF12" s="212"/>
      <c r="AG12" s="212">
        <f t="shared" si="3"/>
        <v>5</v>
      </c>
      <c r="AH12" s="212"/>
      <c r="AI12" s="212">
        <f t="shared" si="3"/>
        <v>0</v>
      </c>
      <c r="AJ12" s="212"/>
      <c r="AK12" s="212">
        <f t="shared" si="3"/>
        <v>0</v>
      </c>
      <c r="AL12" s="212"/>
      <c r="AM12" s="212">
        <f t="shared" si="3"/>
        <v>0</v>
      </c>
      <c r="AN12" s="213"/>
      <c r="AO12" s="69" t="s">
        <v>59</v>
      </c>
      <c r="AP12" s="211">
        <f t="shared" ref="AP12:AZ12" si="4">SUM(AP5:AP10)</f>
        <v>5</v>
      </c>
      <c r="AQ12" s="212"/>
      <c r="AR12" s="212">
        <f t="shared" si="4"/>
        <v>5</v>
      </c>
      <c r="AS12" s="212"/>
      <c r="AT12" s="212">
        <f t="shared" si="4"/>
        <v>0</v>
      </c>
      <c r="AU12" s="212"/>
      <c r="AV12" s="212">
        <f t="shared" si="4"/>
        <v>0</v>
      </c>
      <c r="AW12" s="212"/>
      <c r="AX12" s="212">
        <f t="shared" si="4"/>
        <v>0</v>
      </c>
      <c r="AY12" s="212"/>
      <c r="AZ12" s="212">
        <f t="shared" si="4"/>
        <v>0</v>
      </c>
      <c r="BA12" s="213"/>
      <c r="BB12" s="69" t="s">
        <v>59</v>
      </c>
      <c r="BC12" s="211">
        <f t="shared" ref="BC12:BM12" si="5">SUM(BC5:BC10)</f>
        <v>5</v>
      </c>
      <c r="BD12" s="212"/>
      <c r="BE12" s="212">
        <f t="shared" si="5"/>
        <v>0</v>
      </c>
      <c r="BF12" s="212"/>
      <c r="BG12" s="212">
        <f t="shared" si="5"/>
        <v>0</v>
      </c>
      <c r="BH12" s="212"/>
      <c r="BI12" s="212">
        <f t="shared" si="5"/>
        <v>0</v>
      </c>
      <c r="BJ12" s="212"/>
      <c r="BK12" s="212">
        <f t="shared" si="5"/>
        <v>0</v>
      </c>
      <c r="BL12" s="212"/>
      <c r="BM12" s="212">
        <f t="shared" si="5"/>
        <v>0</v>
      </c>
      <c r="BN12" s="212"/>
      <c r="BO12" s="69" t="s">
        <v>59</v>
      </c>
      <c r="BP12" s="211">
        <f t="shared" ref="BP12:BZ12" si="6">SUM(BP5:BP10)</f>
        <v>5</v>
      </c>
      <c r="BQ12" s="212"/>
      <c r="BR12" s="212">
        <f t="shared" si="6"/>
        <v>0</v>
      </c>
      <c r="BS12" s="212"/>
      <c r="BT12" s="212">
        <f t="shared" si="6"/>
        <v>0</v>
      </c>
      <c r="BU12" s="212"/>
      <c r="BV12" s="212">
        <f t="shared" si="6"/>
        <v>0</v>
      </c>
      <c r="BW12" s="212"/>
      <c r="BX12" s="212">
        <f t="shared" si="6"/>
        <v>0</v>
      </c>
      <c r="BY12" s="212"/>
      <c r="BZ12" s="212">
        <f t="shared" si="6"/>
        <v>0</v>
      </c>
      <c r="CA12" s="213"/>
      <c r="CB12" s="217">
        <f>SUM(B12:BZ12)</f>
        <v>100</v>
      </c>
      <c r="CC12" s="217"/>
      <c r="CD12" s="217"/>
    </row>
    <row r="13" spans="1:82" ht="15.75" thickBot="1" x14ac:dyDescent="0.3">
      <c r="A13" s="26" t="s">
        <v>66</v>
      </c>
      <c r="B13" s="111" t="s">
        <v>59</v>
      </c>
      <c r="C13" s="216">
        <f>IFERROR(C12/$CD$5,)</f>
        <v>0.1</v>
      </c>
      <c r="D13" s="214"/>
      <c r="E13" s="214">
        <f>IFERROR(E12/$CD$5,)</f>
        <v>0</v>
      </c>
      <c r="F13" s="214"/>
      <c r="G13" s="214">
        <f>IFERROR(G12/$CD$5,)</f>
        <v>0.25</v>
      </c>
      <c r="H13" s="214"/>
      <c r="I13" s="214">
        <f>IFERROR(I12/$CD$5,)</f>
        <v>0</v>
      </c>
      <c r="J13" s="214"/>
      <c r="K13" s="214">
        <f>IFERROR(K12/$CD$5,)</f>
        <v>0</v>
      </c>
      <c r="L13" s="214"/>
      <c r="M13" s="214">
        <f>IFERROR(M12/$CD$5,)</f>
        <v>0</v>
      </c>
      <c r="N13" s="215"/>
      <c r="O13" s="113" t="s">
        <v>59</v>
      </c>
      <c r="P13" s="216">
        <f>IFERROR(P12/$CD$5,)</f>
        <v>0.15</v>
      </c>
      <c r="Q13" s="214"/>
      <c r="R13" s="214">
        <f t="shared" ref="R13" si="7">IFERROR(R12/$CD$5,)</f>
        <v>0.1</v>
      </c>
      <c r="S13" s="214"/>
      <c r="T13" s="214">
        <f t="shared" ref="T13" si="8">IFERROR(T12/$CD$5,)</f>
        <v>0</v>
      </c>
      <c r="U13" s="214"/>
      <c r="V13" s="214">
        <f t="shared" ref="V13" si="9">IFERROR(V12/$CD$5,)</f>
        <v>0</v>
      </c>
      <c r="W13" s="214"/>
      <c r="X13" s="214">
        <f t="shared" ref="X13" si="10">IFERROR(X12/$CD$5,)</f>
        <v>0.05</v>
      </c>
      <c r="Y13" s="214"/>
      <c r="Z13" s="214">
        <f t="shared" ref="Z13" si="11">IFERROR(Z12/$CD$5,)</f>
        <v>0</v>
      </c>
      <c r="AA13" s="215"/>
      <c r="AB13" s="70" t="s">
        <v>59</v>
      </c>
      <c r="AC13" s="216">
        <f>IFERROR(AC12/$CD$5,)</f>
        <v>0.1</v>
      </c>
      <c r="AD13" s="214"/>
      <c r="AE13" s="214">
        <f t="shared" ref="AE13" si="12">IFERROR(AE12/$CD$5,)</f>
        <v>0</v>
      </c>
      <c r="AF13" s="214"/>
      <c r="AG13" s="214">
        <f t="shared" ref="AG13" si="13">IFERROR(AG12/$CD$5,)</f>
        <v>0.05</v>
      </c>
      <c r="AH13" s="214"/>
      <c r="AI13" s="214">
        <f t="shared" ref="AI13" si="14">IFERROR(AI12/$CD$5,)</f>
        <v>0</v>
      </c>
      <c r="AJ13" s="214"/>
      <c r="AK13" s="214">
        <f t="shared" ref="AK13" si="15">IFERROR(AK12/$CD$5,)</f>
        <v>0</v>
      </c>
      <c r="AL13" s="214"/>
      <c r="AM13" s="214">
        <f t="shared" ref="AM13" si="16">IFERROR(AM12/$CD$5,)</f>
        <v>0</v>
      </c>
      <c r="AN13" s="215"/>
      <c r="AO13" s="70" t="s">
        <v>59</v>
      </c>
      <c r="AP13" s="216">
        <f>IFERROR(AP12/$CD$5,)</f>
        <v>0.05</v>
      </c>
      <c r="AQ13" s="214"/>
      <c r="AR13" s="214">
        <f t="shared" ref="AR13" si="17">IFERROR(AR12/$CD$5,)</f>
        <v>0.05</v>
      </c>
      <c r="AS13" s="214"/>
      <c r="AT13" s="214">
        <f t="shared" ref="AT13" si="18">IFERROR(AT12/$CD$5,)</f>
        <v>0</v>
      </c>
      <c r="AU13" s="214"/>
      <c r="AV13" s="214">
        <f t="shared" ref="AV13" si="19">IFERROR(AV12/$CD$5,)</f>
        <v>0</v>
      </c>
      <c r="AW13" s="214"/>
      <c r="AX13" s="214">
        <f t="shared" ref="AX13" si="20">IFERROR(AX12/$CD$5,)</f>
        <v>0</v>
      </c>
      <c r="AY13" s="214"/>
      <c r="AZ13" s="214">
        <f t="shared" ref="AZ13" si="21">IFERROR(AZ12/$CD$5,)</f>
        <v>0</v>
      </c>
      <c r="BA13" s="215"/>
      <c r="BB13" s="70" t="s">
        <v>59</v>
      </c>
      <c r="BC13" s="216">
        <f>IFERROR(BC12/$CD$5,)</f>
        <v>0.05</v>
      </c>
      <c r="BD13" s="214"/>
      <c r="BE13" s="216">
        <f t="shared" ref="BE13" si="22">IFERROR(BE12/$CD$5,)</f>
        <v>0</v>
      </c>
      <c r="BF13" s="214"/>
      <c r="BG13" s="216">
        <f t="shared" ref="BG13" si="23">IFERROR(BG12/$CD$5,)</f>
        <v>0</v>
      </c>
      <c r="BH13" s="214"/>
      <c r="BI13" s="216">
        <f t="shared" ref="BI13" si="24">IFERROR(BI12/$CD$5,)</f>
        <v>0</v>
      </c>
      <c r="BJ13" s="214"/>
      <c r="BK13" s="216">
        <f t="shared" ref="BK13" si="25">IFERROR(BK12/$CD$5,)</f>
        <v>0</v>
      </c>
      <c r="BL13" s="214"/>
      <c r="BM13" s="216">
        <f t="shared" ref="BM13" si="26">IFERROR(BM12/$CD$5,)</f>
        <v>0</v>
      </c>
      <c r="BN13" s="214"/>
      <c r="BO13" s="70" t="s">
        <v>59</v>
      </c>
      <c r="BP13" s="216">
        <f>IFERROR(BP12/$CD$5,)</f>
        <v>0.05</v>
      </c>
      <c r="BQ13" s="214"/>
      <c r="BR13" s="216">
        <f t="shared" ref="BR13" si="27">IFERROR(BR12/$CD$5,)</f>
        <v>0</v>
      </c>
      <c r="BS13" s="214"/>
      <c r="BT13" s="216">
        <f t="shared" ref="BT13" si="28">IFERROR(BT12/$CD$5,)</f>
        <v>0</v>
      </c>
      <c r="BU13" s="214"/>
      <c r="BV13" s="216">
        <f t="shared" ref="BV13" si="29">IFERROR(BV12/$CD$5,)</f>
        <v>0</v>
      </c>
      <c r="BW13" s="214"/>
      <c r="BX13" s="216">
        <f t="shared" ref="BX13" si="30">IFERROR(BX12/$CD$5,)</f>
        <v>0</v>
      </c>
      <c r="BY13" s="214"/>
      <c r="BZ13" s="216">
        <f t="shared" ref="BZ13" si="31">IFERROR(BZ12/$CD$5,)</f>
        <v>0</v>
      </c>
      <c r="CA13" s="214"/>
      <c r="CB13" s="75">
        <f>SUM(B13:BZ13)</f>
        <v>1.0000000000000002</v>
      </c>
      <c r="CC13" s="76"/>
      <c r="CD13" s="76"/>
    </row>
    <row r="14" spans="1:82" ht="16.5" thickBot="1" x14ac:dyDescent="0.3">
      <c r="A14" s="27" t="s">
        <v>61</v>
      </c>
      <c r="B14" s="231">
        <f>SUM(C13:M13)</f>
        <v>0.35</v>
      </c>
      <c r="C14" s="232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3"/>
      <c r="O14" s="231">
        <f t="shared" ref="O14" si="32">SUM(P13:Z13)</f>
        <v>0.3</v>
      </c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3"/>
      <c r="AB14" s="231">
        <f t="shared" ref="AB14" si="33">SUM(AC13:AM13)</f>
        <v>0.15000000000000002</v>
      </c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3"/>
      <c r="AO14" s="231">
        <f t="shared" ref="AO14" si="34">SUM(AP13:AZ13)</f>
        <v>0.1</v>
      </c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3"/>
      <c r="BB14" s="231">
        <f t="shared" ref="BB14" si="35">SUM(BC13:BM13)</f>
        <v>0.05</v>
      </c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3"/>
      <c r="BO14" s="231">
        <f t="shared" ref="BO14" si="36">SUM(BP13:BZ13)</f>
        <v>0.05</v>
      </c>
      <c r="BP14" s="232"/>
      <c r="BQ14" s="232"/>
      <c r="BR14" s="232"/>
      <c r="BS14" s="232"/>
      <c r="BT14" s="232"/>
      <c r="BU14" s="232"/>
      <c r="BV14" s="232"/>
      <c r="BW14" s="232"/>
      <c r="BX14" s="232"/>
      <c r="BY14" s="232"/>
      <c r="BZ14" s="232"/>
      <c r="CA14" s="233"/>
      <c r="CB14" s="77">
        <f>SUM(B14:BZ14)</f>
        <v>1</v>
      </c>
      <c r="CC14" s="76"/>
      <c r="CD14" s="76"/>
    </row>
    <row r="15" spans="1:82" x14ac:dyDescent="0.25">
      <c r="A15" s="28" t="s">
        <v>67</v>
      </c>
      <c r="B15" s="114" t="s">
        <v>59</v>
      </c>
      <c r="C15" s="218">
        <f>'1ª EVA'!C12+C12</f>
        <v>15</v>
      </c>
      <c r="D15" s="183"/>
      <c r="E15" s="182">
        <f>'1ª EVA'!E12+E12</f>
        <v>5</v>
      </c>
      <c r="F15" s="183"/>
      <c r="G15" s="182">
        <f>'1ª EVA'!G12+G12</f>
        <v>30</v>
      </c>
      <c r="H15" s="183"/>
      <c r="I15" s="182">
        <f>'1ª EVA'!I12+I12</f>
        <v>5</v>
      </c>
      <c r="J15" s="183"/>
      <c r="K15" s="182">
        <f>'1ª EVA'!K12+K12</f>
        <v>5</v>
      </c>
      <c r="L15" s="183"/>
      <c r="M15" s="182">
        <f>'1ª EVA'!M12+M12</f>
        <v>0</v>
      </c>
      <c r="N15" s="219"/>
      <c r="O15" s="116" t="s">
        <v>59</v>
      </c>
      <c r="P15" s="220">
        <f>'1ª EVA'!P12+P12</f>
        <v>20</v>
      </c>
      <c r="Q15" s="221"/>
      <c r="R15" s="221">
        <f>'1ª EVA'!R12+R12</f>
        <v>20</v>
      </c>
      <c r="S15" s="221"/>
      <c r="T15" s="221">
        <f>'1ª EVA'!T12+T12</f>
        <v>10</v>
      </c>
      <c r="U15" s="221"/>
      <c r="V15" s="221">
        <f>'1ª EVA'!V12+V12</f>
        <v>10</v>
      </c>
      <c r="W15" s="221"/>
      <c r="X15" s="221">
        <f>'1ª EVA'!X12+X12</f>
        <v>5</v>
      </c>
      <c r="Y15" s="221"/>
      <c r="Z15" s="221">
        <f>'1ª EVA'!Z12+Z12</f>
        <v>0</v>
      </c>
      <c r="AA15" s="222"/>
      <c r="AB15" s="67" t="s">
        <v>59</v>
      </c>
      <c r="AC15" s="220">
        <f>'1ª EVA'!AC12+AC12</f>
        <v>10</v>
      </c>
      <c r="AD15" s="221"/>
      <c r="AE15" s="221">
        <f>'1ª EVA'!AE12+AE12</f>
        <v>0</v>
      </c>
      <c r="AF15" s="221"/>
      <c r="AG15" s="221">
        <f>'1ª EVA'!AG12+AG12</f>
        <v>5</v>
      </c>
      <c r="AH15" s="221"/>
      <c r="AI15" s="221">
        <f>'1ª EVA'!AI12+AI12</f>
        <v>5</v>
      </c>
      <c r="AJ15" s="221"/>
      <c r="AK15" s="221">
        <f>'1ª EVA'!AK12+AK12</f>
        <v>5</v>
      </c>
      <c r="AL15" s="221"/>
      <c r="AM15" s="221">
        <f>'1ª EVA'!AM12+AM12</f>
        <v>0</v>
      </c>
      <c r="AN15" s="222"/>
      <c r="AO15" s="67" t="s">
        <v>59</v>
      </c>
      <c r="AP15" s="220">
        <f>'1ª EVA'!AP12+AP12</f>
        <v>10</v>
      </c>
      <c r="AQ15" s="221"/>
      <c r="AR15" s="221">
        <f>'1ª EVA'!AR12+AR12</f>
        <v>10</v>
      </c>
      <c r="AS15" s="221"/>
      <c r="AT15" s="221">
        <f>'1ª EVA'!AT12+AT12</f>
        <v>0</v>
      </c>
      <c r="AU15" s="221"/>
      <c r="AV15" s="221">
        <f>'1ª EVA'!AV12+AV12</f>
        <v>5</v>
      </c>
      <c r="AW15" s="221"/>
      <c r="AX15" s="221">
        <f>'1ª EVA'!AX12+AX12</f>
        <v>0</v>
      </c>
      <c r="AY15" s="221"/>
      <c r="AZ15" s="221">
        <f>'1ª EVA'!AZ12+AZ12</f>
        <v>0</v>
      </c>
      <c r="BA15" s="222"/>
      <c r="BB15" s="67" t="s">
        <v>59</v>
      </c>
      <c r="BC15" s="220">
        <f>'1ª EVA'!BC12+BC12</f>
        <v>5</v>
      </c>
      <c r="BD15" s="221"/>
      <c r="BE15" s="221">
        <f>'1ª EVA'!BE12+BE12</f>
        <v>0</v>
      </c>
      <c r="BF15" s="221"/>
      <c r="BG15" s="221">
        <f>'1ª EVA'!BG12+BG12</f>
        <v>0</v>
      </c>
      <c r="BH15" s="221"/>
      <c r="BI15" s="221">
        <f>'1ª EVA'!BI12+BI12</f>
        <v>15</v>
      </c>
      <c r="BJ15" s="221"/>
      <c r="BK15" s="221">
        <f>'1ª EVA'!BK12+BK12</f>
        <v>0</v>
      </c>
      <c r="BL15" s="221"/>
      <c r="BM15" s="221">
        <f>'1ª EVA'!BM12+BM12</f>
        <v>0</v>
      </c>
      <c r="BN15" s="222"/>
      <c r="BO15" s="67" t="s">
        <v>59</v>
      </c>
      <c r="BP15" s="220">
        <f>'1ª EVA'!BP12+BP12</f>
        <v>5</v>
      </c>
      <c r="BQ15" s="221"/>
      <c r="BR15" s="221">
        <f>'1ª EVA'!BR12+BR12</f>
        <v>0</v>
      </c>
      <c r="BS15" s="221"/>
      <c r="BT15" s="221">
        <f>'1ª EVA'!BT12+BT12</f>
        <v>0</v>
      </c>
      <c r="BU15" s="221"/>
      <c r="BV15" s="221">
        <f>'1ª EVA'!BV12+BV12</f>
        <v>0</v>
      </c>
      <c r="BW15" s="221"/>
      <c r="BX15" s="221">
        <f>'1ª EVA'!BX12+BX12</f>
        <v>0</v>
      </c>
      <c r="BY15" s="221"/>
      <c r="BZ15" s="221">
        <f>'1ª EVA'!BZ12+BZ12</f>
        <v>0</v>
      </c>
      <c r="CA15" s="222"/>
      <c r="CB15" s="226">
        <f>SUM(B15:BZ15)</f>
        <v>200</v>
      </c>
      <c r="CC15" s="226"/>
      <c r="CD15" s="226"/>
    </row>
    <row r="16" spans="1:82" ht="15.75" thickBot="1" x14ac:dyDescent="0.3">
      <c r="A16" s="28" t="s">
        <v>68</v>
      </c>
      <c r="B16" s="115" t="s">
        <v>59</v>
      </c>
      <c r="C16" s="227">
        <f>IFERROR(C15/$CB$15,)</f>
        <v>7.4999999999999997E-2</v>
      </c>
      <c r="D16" s="185"/>
      <c r="E16" s="184">
        <f>IFERROR(E15/$CB$15,)</f>
        <v>2.5000000000000001E-2</v>
      </c>
      <c r="F16" s="185"/>
      <c r="G16" s="184">
        <f>IFERROR(G15/$CB$15,)</f>
        <v>0.15</v>
      </c>
      <c r="H16" s="185"/>
      <c r="I16" s="184">
        <f>IFERROR(I15/$CB$15,)</f>
        <v>2.5000000000000001E-2</v>
      </c>
      <c r="J16" s="185"/>
      <c r="K16" s="184">
        <f>IFERROR(K15/$CB$15,)</f>
        <v>2.5000000000000001E-2</v>
      </c>
      <c r="L16" s="185"/>
      <c r="M16" s="184">
        <f>IFERROR(M15/$CB$15,)</f>
        <v>0</v>
      </c>
      <c r="N16" s="228"/>
      <c r="O16" s="117" t="s">
        <v>59</v>
      </c>
      <c r="P16" s="225">
        <f>IFERROR(P15/$CB$15,)</f>
        <v>0.1</v>
      </c>
      <c r="Q16" s="223"/>
      <c r="R16" s="223">
        <f t="shared" ref="R16" si="37">IFERROR(R15/$CB$15,)</f>
        <v>0.1</v>
      </c>
      <c r="S16" s="223"/>
      <c r="T16" s="223">
        <f t="shared" ref="T16" si="38">IFERROR(T15/$CB$15,)</f>
        <v>0.05</v>
      </c>
      <c r="U16" s="223"/>
      <c r="V16" s="223">
        <f t="shared" ref="V16" si="39">IFERROR(V15/$CB$15,)</f>
        <v>0.05</v>
      </c>
      <c r="W16" s="223"/>
      <c r="X16" s="223">
        <f t="shared" ref="X16" si="40">IFERROR(X15/$CB$15,)</f>
        <v>2.5000000000000001E-2</v>
      </c>
      <c r="Y16" s="223"/>
      <c r="Z16" s="223">
        <f t="shared" ref="Z16" si="41">IFERROR(Z15/$CB$15,)</f>
        <v>0</v>
      </c>
      <c r="AA16" s="224"/>
      <c r="AB16" s="68" t="s">
        <v>59</v>
      </c>
      <c r="AC16" s="225">
        <f>IFERROR(AC15/$CB$15,)</f>
        <v>0.05</v>
      </c>
      <c r="AD16" s="223"/>
      <c r="AE16" s="223">
        <f t="shared" ref="AE16" si="42">IFERROR(AE15/$CB$15,)</f>
        <v>0</v>
      </c>
      <c r="AF16" s="223"/>
      <c r="AG16" s="223">
        <f t="shared" ref="AG16" si="43">IFERROR(AG15/$CB$15,)</f>
        <v>2.5000000000000001E-2</v>
      </c>
      <c r="AH16" s="223"/>
      <c r="AI16" s="223">
        <f t="shared" ref="AI16" si="44">IFERROR(AI15/$CB$15,)</f>
        <v>2.5000000000000001E-2</v>
      </c>
      <c r="AJ16" s="223"/>
      <c r="AK16" s="223">
        <f t="shared" ref="AK16" si="45">IFERROR(AK15/$CB$15,)</f>
        <v>2.5000000000000001E-2</v>
      </c>
      <c r="AL16" s="223"/>
      <c r="AM16" s="223">
        <f t="shared" ref="AM16" si="46">IFERROR(AM15/$CB$15,)</f>
        <v>0</v>
      </c>
      <c r="AN16" s="224"/>
      <c r="AO16" s="68" t="s">
        <v>59</v>
      </c>
      <c r="AP16" s="225">
        <f>IFERROR(AP15/$CB$15,)</f>
        <v>0.05</v>
      </c>
      <c r="AQ16" s="223"/>
      <c r="AR16" s="223">
        <f t="shared" ref="AR16" si="47">IFERROR(AR15/$CB$15,)</f>
        <v>0.05</v>
      </c>
      <c r="AS16" s="223"/>
      <c r="AT16" s="223">
        <f t="shared" ref="AT16" si="48">IFERROR(AT15/$CB$15,)</f>
        <v>0</v>
      </c>
      <c r="AU16" s="223"/>
      <c r="AV16" s="223">
        <f t="shared" ref="AV16" si="49">IFERROR(AV15/$CB$15,)</f>
        <v>2.5000000000000001E-2</v>
      </c>
      <c r="AW16" s="223"/>
      <c r="AX16" s="223">
        <f t="shared" ref="AX16" si="50">IFERROR(AX15/$CB$15,)</f>
        <v>0</v>
      </c>
      <c r="AY16" s="223"/>
      <c r="AZ16" s="223">
        <f t="shared" ref="AZ16" si="51">IFERROR(AZ15/$CB$15,)</f>
        <v>0</v>
      </c>
      <c r="BA16" s="224"/>
      <c r="BB16" s="68" t="s">
        <v>59</v>
      </c>
      <c r="BC16" s="225">
        <f>IFERROR(BC15/$CB$15,)</f>
        <v>2.5000000000000001E-2</v>
      </c>
      <c r="BD16" s="223"/>
      <c r="BE16" s="223">
        <f t="shared" ref="BE16" si="52">IFERROR(BE15/$CB$15,)</f>
        <v>0</v>
      </c>
      <c r="BF16" s="223"/>
      <c r="BG16" s="223">
        <f t="shared" ref="BG16" si="53">IFERROR(BG15/$CB$15,)</f>
        <v>0</v>
      </c>
      <c r="BH16" s="223"/>
      <c r="BI16" s="223">
        <f t="shared" ref="BI16" si="54">IFERROR(BI15/$CB$15,)</f>
        <v>7.4999999999999997E-2</v>
      </c>
      <c r="BJ16" s="223"/>
      <c r="BK16" s="237">
        <f t="shared" ref="BK16" si="55">IFERROR(BK15/$CB$15,)</f>
        <v>0</v>
      </c>
      <c r="BL16" s="237"/>
      <c r="BM16" s="223">
        <f t="shared" ref="BM16" si="56">IFERROR(BM15/$CB$15,)</f>
        <v>0</v>
      </c>
      <c r="BN16" s="224"/>
      <c r="BO16" s="68" t="s">
        <v>59</v>
      </c>
      <c r="BP16" s="225">
        <f>IFERROR(BP15/$CB$15,)</f>
        <v>2.5000000000000001E-2</v>
      </c>
      <c r="BQ16" s="223"/>
      <c r="BR16" s="223">
        <f t="shared" ref="BR16" si="57">IFERROR(BR15/$CB$15,)</f>
        <v>0</v>
      </c>
      <c r="BS16" s="223"/>
      <c r="BT16" s="223">
        <f t="shared" ref="BT16" si="58">IFERROR(BT15/$CB$15,)</f>
        <v>0</v>
      </c>
      <c r="BU16" s="223"/>
      <c r="BV16" s="223">
        <f t="shared" ref="BV16" si="59">IFERROR(BV15/$CB$15,)</f>
        <v>0</v>
      </c>
      <c r="BW16" s="223"/>
      <c r="BX16" s="223">
        <f t="shared" ref="BX16" si="60">IFERROR(BX15/$CB$15,)</f>
        <v>0</v>
      </c>
      <c r="BY16" s="223"/>
      <c r="BZ16" s="223">
        <f t="shared" ref="BZ16" si="61">IFERROR(BZ15/$CB$15,)</f>
        <v>0</v>
      </c>
      <c r="CA16" s="224"/>
      <c r="CB16" s="78">
        <f t="shared" ref="CB16:CB17" si="62">SUM(B16:BZ16)</f>
        <v>1.0000000000000002</v>
      </c>
      <c r="CC16" s="76"/>
      <c r="CD16" s="76"/>
    </row>
    <row r="17" spans="1:82" ht="16.5" thickBot="1" x14ac:dyDescent="0.3">
      <c r="A17" s="32" t="s">
        <v>69</v>
      </c>
      <c r="B17" s="234">
        <f>SUM(C16:M16)</f>
        <v>0.30000000000000004</v>
      </c>
      <c r="C17" s="235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6"/>
      <c r="O17" s="234">
        <f>SUM(P16:Z16)</f>
        <v>0.32500000000000001</v>
      </c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6"/>
      <c r="AB17" s="234">
        <f>SUM(AC16:AM16)</f>
        <v>0.125</v>
      </c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6"/>
      <c r="AO17" s="234">
        <f>SUM(AP16:AZ16)</f>
        <v>0.125</v>
      </c>
      <c r="AP17" s="235"/>
      <c r="AQ17" s="235"/>
      <c r="AR17" s="235"/>
      <c r="AS17" s="235"/>
      <c r="AT17" s="235"/>
      <c r="AU17" s="235"/>
      <c r="AV17" s="235"/>
      <c r="AW17" s="235"/>
      <c r="AX17" s="235"/>
      <c r="AY17" s="235"/>
      <c r="AZ17" s="235"/>
      <c r="BA17" s="236"/>
      <c r="BB17" s="234">
        <f>SUM(BC16:BM16)</f>
        <v>0.1</v>
      </c>
      <c r="BC17" s="235"/>
      <c r="BD17" s="235"/>
      <c r="BE17" s="235"/>
      <c r="BF17" s="235"/>
      <c r="BG17" s="235"/>
      <c r="BH17" s="235"/>
      <c r="BI17" s="235"/>
      <c r="BJ17" s="235"/>
      <c r="BK17" s="235"/>
      <c r="BL17" s="235"/>
      <c r="BM17" s="235"/>
      <c r="BN17" s="236"/>
      <c r="BO17" s="234">
        <f>SUM(BP16:BZ16)</f>
        <v>2.5000000000000001E-2</v>
      </c>
      <c r="BP17" s="235"/>
      <c r="BQ17" s="235"/>
      <c r="BR17" s="235"/>
      <c r="BS17" s="235"/>
      <c r="BT17" s="235"/>
      <c r="BU17" s="235"/>
      <c r="BV17" s="235"/>
      <c r="BW17" s="235"/>
      <c r="BX17" s="235"/>
      <c r="BY17" s="235"/>
      <c r="BZ17" s="235"/>
      <c r="CA17" s="236"/>
      <c r="CB17" s="79">
        <f t="shared" si="62"/>
        <v>1</v>
      </c>
      <c r="CC17" s="76"/>
      <c r="CD17" s="76"/>
    </row>
    <row r="18" spans="1:82" ht="15.75" x14ac:dyDescent="0.25">
      <c r="B18" s="194" t="s">
        <v>47</v>
      </c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6"/>
      <c r="O18" s="194" t="s">
        <v>48</v>
      </c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6"/>
      <c r="AB18" s="194" t="s">
        <v>49</v>
      </c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6"/>
      <c r="AO18" s="194" t="s">
        <v>50</v>
      </c>
      <c r="AP18" s="195"/>
      <c r="AQ18" s="195"/>
      <c r="AR18" s="195"/>
      <c r="AS18" s="195"/>
      <c r="AT18" s="195"/>
      <c r="AU18" s="195"/>
      <c r="AV18" s="195"/>
      <c r="AW18" s="195"/>
      <c r="AX18" s="195"/>
      <c r="AY18" s="195"/>
      <c r="AZ18" s="195"/>
      <c r="BA18" s="196"/>
      <c r="BB18" s="194" t="s">
        <v>51</v>
      </c>
      <c r="BC18" s="195"/>
      <c r="BD18" s="195"/>
      <c r="BE18" s="195"/>
      <c r="BF18" s="195"/>
      <c r="BG18" s="195"/>
      <c r="BH18" s="195"/>
      <c r="BI18" s="195"/>
      <c r="BJ18" s="195"/>
      <c r="BK18" s="195"/>
      <c r="BL18" s="195"/>
      <c r="BM18" s="195"/>
      <c r="BN18" s="196"/>
      <c r="BO18" s="194" t="s">
        <v>52</v>
      </c>
      <c r="BP18" s="195"/>
      <c r="BQ18" s="195"/>
      <c r="BR18" s="195"/>
      <c r="BS18" s="195"/>
      <c r="BT18" s="195"/>
      <c r="BU18" s="195"/>
      <c r="BV18" s="195"/>
      <c r="BW18" s="195"/>
      <c r="BX18" s="195"/>
      <c r="BY18" s="195"/>
      <c r="BZ18" s="195"/>
      <c r="CA18" s="196"/>
      <c r="CB18" s="118"/>
    </row>
    <row r="19" spans="1:82" ht="18" customHeight="1" x14ac:dyDescent="0.25">
      <c r="B19" s="178" t="s">
        <v>63</v>
      </c>
      <c r="C19" s="186" t="s">
        <v>7</v>
      </c>
      <c r="D19" s="186"/>
      <c r="E19" s="176" t="s">
        <v>8</v>
      </c>
      <c r="F19" s="176"/>
      <c r="G19" s="176" t="s">
        <v>9</v>
      </c>
      <c r="H19" s="176"/>
      <c r="I19" s="176" t="s">
        <v>10</v>
      </c>
      <c r="J19" s="176"/>
      <c r="K19" s="176" t="s">
        <v>11</v>
      </c>
      <c r="L19" s="176"/>
      <c r="M19" s="176" t="s">
        <v>12</v>
      </c>
      <c r="N19" s="177"/>
      <c r="O19" s="178" t="s">
        <v>63</v>
      </c>
      <c r="P19" s="186" t="s">
        <v>13</v>
      </c>
      <c r="Q19" s="186"/>
      <c r="R19" s="176" t="s">
        <v>14</v>
      </c>
      <c r="S19" s="176"/>
      <c r="T19" s="176" t="s">
        <v>15</v>
      </c>
      <c r="U19" s="176"/>
      <c r="V19" s="176" t="s">
        <v>16</v>
      </c>
      <c r="W19" s="176"/>
      <c r="X19" s="176" t="s">
        <v>17</v>
      </c>
      <c r="Y19" s="176"/>
      <c r="Z19" s="176" t="s">
        <v>18</v>
      </c>
      <c r="AA19" s="177"/>
      <c r="AB19" s="178" t="s">
        <v>63</v>
      </c>
      <c r="AC19" s="186" t="s">
        <v>19</v>
      </c>
      <c r="AD19" s="186"/>
      <c r="AE19" s="176" t="s">
        <v>20</v>
      </c>
      <c r="AF19" s="176"/>
      <c r="AG19" s="176" t="s">
        <v>21</v>
      </c>
      <c r="AH19" s="176"/>
      <c r="AI19" s="176" t="s">
        <v>22</v>
      </c>
      <c r="AJ19" s="176"/>
      <c r="AK19" s="176" t="s">
        <v>23</v>
      </c>
      <c r="AL19" s="176"/>
      <c r="AM19" s="176" t="s">
        <v>24</v>
      </c>
      <c r="AN19" s="177"/>
      <c r="AO19" s="178" t="s">
        <v>63</v>
      </c>
      <c r="AP19" s="186" t="s">
        <v>25</v>
      </c>
      <c r="AQ19" s="186"/>
      <c r="AR19" s="176" t="s">
        <v>26</v>
      </c>
      <c r="AS19" s="176"/>
      <c r="AT19" s="176" t="s">
        <v>27</v>
      </c>
      <c r="AU19" s="176"/>
      <c r="AV19" s="176" t="s">
        <v>28</v>
      </c>
      <c r="AW19" s="176"/>
      <c r="AX19" s="176" t="s">
        <v>29</v>
      </c>
      <c r="AY19" s="176"/>
      <c r="AZ19" s="176" t="s">
        <v>30</v>
      </c>
      <c r="BA19" s="177"/>
      <c r="BB19" s="178" t="s">
        <v>63</v>
      </c>
      <c r="BC19" s="186" t="s">
        <v>31</v>
      </c>
      <c r="BD19" s="186"/>
      <c r="BE19" s="176" t="s">
        <v>32</v>
      </c>
      <c r="BF19" s="176"/>
      <c r="BG19" s="176" t="s">
        <v>33</v>
      </c>
      <c r="BH19" s="176"/>
      <c r="BI19" s="176" t="s">
        <v>34</v>
      </c>
      <c r="BJ19" s="176"/>
      <c r="BK19" s="176" t="s">
        <v>35</v>
      </c>
      <c r="BL19" s="176"/>
      <c r="BM19" s="176" t="s">
        <v>36</v>
      </c>
      <c r="BN19" s="177"/>
      <c r="BO19" s="178" t="s">
        <v>63</v>
      </c>
      <c r="BP19" s="186" t="s">
        <v>37</v>
      </c>
      <c r="BQ19" s="186"/>
      <c r="BR19" s="176" t="s">
        <v>38</v>
      </c>
      <c r="BS19" s="176"/>
      <c r="BT19" s="176" t="s">
        <v>39</v>
      </c>
      <c r="BU19" s="176"/>
      <c r="BV19" s="176" t="s">
        <v>40</v>
      </c>
      <c r="BW19" s="176"/>
      <c r="BX19" s="176" t="s">
        <v>41</v>
      </c>
      <c r="BY19" s="176"/>
      <c r="BZ19" s="176" t="s">
        <v>42</v>
      </c>
      <c r="CA19" s="177"/>
      <c r="CB19" s="229"/>
    </row>
    <row r="20" spans="1:82" x14ac:dyDescent="0.25">
      <c r="B20" s="179"/>
      <c r="C20" s="96"/>
      <c r="D20" s="104" t="s">
        <v>64</v>
      </c>
      <c r="E20" s="96"/>
      <c r="F20" s="104" t="s">
        <v>64</v>
      </c>
      <c r="G20" s="96"/>
      <c r="H20" s="104" t="s">
        <v>64</v>
      </c>
      <c r="I20" s="96"/>
      <c r="J20" s="104" t="s">
        <v>64</v>
      </c>
      <c r="K20" s="96"/>
      <c r="L20" s="104" t="s">
        <v>64</v>
      </c>
      <c r="M20" s="96"/>
      <c r="N20" s="120" t="s">
        <v>64</v>
      </c>
      <c r="O20" s="179"/>
      <c r="P20" s="96"/>
      <c r="Q20" s="104" t="s">
        <v>64</v>
      </c>
      <c r="R20" s="96"/>
      <c r="S20" s="104" t="s">
        <v>64</v>
      </c>
      <c r="T20" s="96"/>
      <c r="U20" s="104" t="s">
        <v>64</v>
      </c>
      <c r="V20" s="96"/>
      <c r="W20" s="104" t="s">
        <v>64</v>
      </c>
      <c r="X20" s="96"/>
      <c r="Y20" s="104" t="s">
        <v>64</v>
      </c>
      <c r="Z20" s="96"/>
      <c r="AA20" s="120" t="s">
        <v>64</v>
      </c>
      <c r="AB20" s="179"/>
      <c r="AC20" s="96"/>
      <c r="AD20" s="104" t="s">
        <v>64</v>
      </c>
      <c r="AE20" s="96"/>
      <c r="AF20" s="104" t="s">
        <v>64</v>
      </c>
      <c r="AG20" s="96"/>
      <c r="AH20" s="104" t="s">
        <v>64</v>
      </c>
      <c r="AI20" s="96"/>
      <c r="AJ20" s="137" t="s">
        <v>64</v>
      </c>
      <c r="AK20" s="96"/>
      <c r="AL20" s="104" t="s">
        <v>64</v>
      </c>
      <c r="AM20" s="96"/>
      <c r="AN20" s="120" t="s">
        <v>64</v>
      </c>
      <c r="AO20" s="179"/>
      <c r="AP20" s="96"/>
      <c r="AQ20" s="104" t="s">
        <v>64</v>
      </c>
      <c r="AR20" s="96"/>
      <c r="AS20" s="104" t="s">
        <v>64</v>
      </c>
      <c r="AT20" s="96"/>
      <c r="AU20" s="104" t="s">
        <v>64</v>
      </c>
      <c r="AV20" s="96"/>
      <c r="AW20" s="104" t="s">
        <v>64</v>
      </c>
      <c r="AX20" s="96"/>
      <c r="AY20" s="104" t="s">
        <v>64</v>
      </c>
      <c r="AZ20" s="96"/>
      <c r="BA20" s="120" t="s">
        <v>64</v>
      </c>
      <c r="BB20" s="179"/>
      <c r="BC20" s="96"/>
      <c r="BD20" s="104" t="s">
        <v>64</v>
      </c>
      <c r="BE20" s="96"/>
      <c r="BF20" s="104" t="s">
        <v>64</v>
      </c>
      <c r="BG20" s="96"/>
      <c r="BH20" s="104" t="s">
        <v>64</v>
      </c>
      <c r="BI20" s="96"/>
      <c r="BJ20" s="104" t="s">
        <v>64</v>
      </c>
      <c r="BK20" s="96"/>
      <c r="BL20" s="104" t="s">
        <v>64</v>
      </c>
      <c r="BM20" s="96"/>
      <c r="BN20" s="120" t="s">
        <v>64</v>
      </c>
      <c r="BO20" s="179"/>
      <c r="BP20" s="96"/>
      <c r="BQ20" s="104" t="s">
        <v>64</v>
      </c>
      <c r="BR20" s="96"/>
      <c r="BS20" s="104" t="s">
        <v>64</v>
      </c>
      <c r="BT20" s="96"/>
      <c r="BU20" s="104" t="s">
        <v>64</v>
      </c>
      <c r="BV20" s="96"/>
      <c r="BW20" s="104" t="s">
        <v>64</v>
      </c>
      <c r="BX20" s="96"/>
      <c r="BY20" s="104" t="s">
        <v>64</v>
      </c>
      <c r="BZ20" s="96"/>
      <c r="CA20" s="120" t="s">
        <v>64</v>
      </c>
      <c r="CB20" s="230"/>
    </row>
    <row r="21" spans="1:82" ht="18" x14ac:dyDescent="0.25">
      <c r="A21" s="65" t="str" cm="1">
        <f t="array" ref="A21:A57">Alumnado[Alumnado]</f>
        <v>Garcia, Ana</v>
      </c>
      <c r="B21" s="121">
        <f t="shared" ref="B21:B57" ca="1" si="63">IFERROR(SUM(
   MAX(C21,D21)*C$16,
   MAX(E21,F21)*E$16,
   MAX(G21,H21)*G$16,
   MAX(I21,J21)*I$16,
   MAX(K21,L21)*K$16,
   MAX(M21,N21)*M$16
)/B$17,"")</f>
        <v>0</v>
      </c>
      <c r="C21" s="105">
        <f ca="1">IFERROR(IF(C$16&gt;0,(
   MAX('1ª EVA'!C19,'1ª EVA'!D19)*'1ª EVA'!C$13 +
   '2ª EVA-solo'!C21*'2ª EVA-solo'!C$13
)
/('1ª EVA'!C$13+'2ª EVA-solo'!C$13),""),"")</f>
        <v>0</v>
      </c>
      <c r="D21" s="122"/>
      <c r="E21" s="105">
        <f ca="1">IFERROR(IF(E$16&gt;0,(
   MAX('1ª EVA'!E19,'1ª EVA'!F19)*'1ª EVA'!E$13 +
   '2ª EVA-solo'!E21*'2ª EVA-solo'!E$13
)
/('1ª EVA'!E$13+'2ª EVA-solo'!E$13),""),"")</f>
        <v>0</v>
      </c>
      <c r="F21" s="122"/>
      <c r="G21" s="105">
        <f ca="1">IFERROR(IF(G$16&gt;0,(
   MAX('1ª EVA'!G19,'1ª EVA'!H19)*'1ª EVA'!G$13 +
   '2ª EVA-solo'!G21*'2ª EVA-solo'!G$13
)
/('1ª EVA'!G$13+'2ª EVA-solo'!G$13),""),"")</f>
        <v>0</v>
      </c>
      <c r="H21" s="122"/>
      <c r="I21" s="105">
        <f ca="1">IFERROR(IF(I$16&gt;0,(
   MAX('1ª EVA'!I19,'1ª EVA'!J19)*'1ª EVA'!I$13 +
   '2ª EVA-solo'!I21*'2ª EVA-solo'!I$13
)
/('1ª EVA'!I$13+'2ª EVA-solo'!I$13),""),"")</f>
        <v>0</v>
      </c>
      <c r="J21" s="122"/>
      <c r="K21" s="105">
        <f ca="1">IFERROR(IF(K$16&gt;0,(
   MAX('1ª EVA'!K19,'1ª EVA'!L19)*'1ª EVA'!K$13 +
   '2ª EVA-solo'!K21*'2ª EVA-solo'!K$13
)
/('1ª EVA'!K$13+'2ª EVA-solo'!K$13),""),"")</f>
        <v>0</v>
      </c>
      <c r="L21" s="122"/>
      <c r="M21" s="105" t="str">
        <f>IFERROR(IF(M$16&gt;0,(
   MAX('1ª EVA'!M19,'1ª EVA'!N19)*'1ª EVA'!M$13 +
   '2ª EVA-solo'!M21*'2ª EVA-solo'!M$13
)
/('1ª EVA'!M$13+'2ª EVA-solo'!M$13),""),"")</f>
        <v/>
      </c>
      <c r="N21" s="122"/>
      <c r="O21" s="121">
        <f ca="1">IFERROR(SUM(
   MAX(P21,Q21)*P$16,
   MAX(R21,S21)*R$16,
   MAX(T21,U21)*T$16,
   MAX(V21,W21)*V$16,
   MAX(X21,Y21)*X$16,
   MAX(Z21,AA21)*Z$16
)/O$17,"")</f>
        <v>0</v>
      </c>
      <c r="P21" s="105">
        <f ca="1">IF(P$16&gt;0,(
   MAX('1ª EVA'!P19,'1ª EVA'!Q19)*'1ª EVA'!$P$13 +
   '2ª EVA-solo'!P21*'2ª EVA-solo'!$P$13
)
/('1ª EVA'!$P$13 + '2ª EVA-solo'!$P$13),"")</f>
        <v>0</v>
      </c>
      <c r="Q21" s="122"/>
      <c r="R21" s="105">
        <f ca="1">IF(R$16&gt;0,(
   MAX('1ª EVA'!R19,'1ª EVA'!S19)*'1ª EVA'!$R$13 +
   '2ª EVA-solo'!R21*'2ª EVA-solo'!$R$13
)
/('1ª EVA'!$R$13 + '2ª EVA-solo'!$R$13),"")</f>
        <v>0</v>
      </c>
      <c r="S21" s="122"/>
      <c r="T21" s="105">
        <f ca="1">IF(T$16&gt;0,(
   MAX('1ª EVA'!T19,'1ª EVA'!U19)*'1ª EVA'!$T$13 +
   '2ª EVA-solo'!T21*'2ª EVA-solo'!$T$13
)
/('1ª EVA'!$T$13 + '2ª EVA-solo'!$T$13),"")</f>
        <v>0</v>
      </c>
      <c r="U21" s="122"/>
      <c r="V21" s="105">
        <f ca="1">IF(V$16&gt;0,(
   MAX('1ª EVA'!V19,'1ª EVA'!W19)*'1ª EVA'!$V$13 +
   '2ª EVA-solo'!V21*'2ª EVA-solo'!$V$13
)
/('1ª EVA'!$V$13 + '2ª EVA-solo'!$V$13),"")</f>
        <v>0</v>
      </c>
      <c r="W21" s="122"/>
      <c r="X21" s="105">
        <f ca="1">IF(X$16&gt;0,(
   MAX('1ª EVA'!X19,'1ª EVA'!Y19)*'1ª EVA'!$X$13 +
   '2ª EVA-solo'!X21*'2ª EVA-solo'!$X$13
)
/('1ª EVA'!$X$13 + '2ª EVA-solo'!$X$13),"")</f>
        <v>0</v>
      </c>
      <c r="Y21" s="122"/>
      <c r="Z21" s="105" t="str">
        <f>IF(Z$16&gt;0,(
   MAX('1ª EVA'!Z19,'1ª EVA'!AA19)*'1ª EVA'!$Z$13 +
   '2ª EVA-solo'!Z21*'2ª EVA-solo'!$Z$13
)
/('1ª EVA'!$Z$13+'2ª EVA-solo'!$Z$13),"")</f>
        <v/>
      </c>
      <c r="AA21" s="122"/>
      <c r="AB21" s="121">
        <f ca="1">IFERROR(SUM(
   MAX(AC21,AD21)*AC$16,
   MAX(AE21,AF21)*AE$16,
   MAX(AG21,AH21)*AG$16,
   MAX(AI21,AJ21)*AI$16,
   MAX(AK21,AL21)*AK$16,
   MAX(AM21,AN21)*AM$16
)/AB$17,"")</f>
        <v>0</v>
      </c>
      <c r="AC21" s="105">
        <f ca="1">IF(AC$16&gt;0,
(
MAX('1ª EVA'!AC19,'1ª EVA'!AD19)*'1ª EVA'!$AC$13 +
'2ª EVA-solo'!AC21*'2ª EVA-solo'!$AC$13
)
/('1ª EVA'!$AC$13+'2ª EVA-solo'!$AC$13),
"")</f>
        <v>0</v>
      </c>
      <c r="AD21" s="122"/>
      <c r="AE21" s="105" t="str">
        <f>IF(AE$16&gt;0,
(
MAX('1ª EVA'!AE19,'1ª EVA'!AF19)*'1ª EVA'!$AE$13 +
'2ª EVA-solo'!AE21*'2ª EVA-solo'!$AE$13
)
/('1ª EVA'!$AE$13+'2ª EVA-solo'!$AE$13),
"")</f>
        <v/>
      </c>
      <c r="AF21" s="122"/>
      <c r="AG21" s="105">
        <f ca="1">IF(AG$16&gt;0,
(
MAX('1ª EVA'!AG19,'1ª EVA'!AH19)*'1ª EVA'!$AG$13 +
'2ª EVA-solo'!AG21*'2ª EVA-solo'!$AG$13
)
/('1ª EVA'!$AG$13+'2ª EVA-solo'!$AG$13),
"")</f>
        <v>0</v>
      </c>
      <c r="AH21" s="122"/>
      <c r="AI21" s="105">
        <f ca="1">IF(AI$16&gt;0,
(
MAX('1ª EVA'!AI19,'1ª EVA'!AJ19)*'1ª EVA'!$AI$13 +
'2ª EVA-solo'!AI21*'2ª EVA-solo'!$AI$13
)
/('1ª EVA'!$AI$13+'2ª EVA-solo'!$AI$13),
"")</f>
        <v>0</v>
      </c>
      <c r="AJ21" s="122"/>
      <c r="AK21" s="105">
        <f ca="1">IF(AK$16&gt;0,
(
MAX('1ª EVA'!AK19,'1ª EVA'!AL19)*'1ª EVA'!$AK$13 +
'2ª EVA-solo'!AK21*'2ª EVA-solo'!$AK$13
)
/('1ª EVA'!$AK$13+'2ª EVA-solo'!$AK$13),
"")</f>
        <v>0</v>
      </c>
      <c r="AL21" s="122"/>
      <c r="AM21" s="105" t="str">
        <f>IF(AM$16&gt;0,
(
MAX('1ª EVA'!AM19,'1ª EVA'!AN19)*'1ª EVA'!$AM$13 +
'2ª EVA-solo'!AM21*'2ª EVA-solo'!$AM$13
)
/('1ª EVA'!$AM$13+'2ª EVA-solo'!$AM$13),
"")</f>
        <v/>
      </c>
      <c r="AN21" s="122"/>
      <c r="AO21" s="121">
        <f ca="1">IFERROR(SUM(
   MAX(AP21,AQ21)*AP$16,
   MAX(AR21,AS21)*AR$16,
   MAX(AT21,AU21)*AT$16,
   MAX(AV21,AW21)*AV$16,
   MAX(AX21,AY21)*AX$16,
   MAX(AZ21,BA21)*AZ$16
)/AO$17,"")</f>
        <v>0</v>
      </c>
      <c r="AP21" s="105">
        <f ca="1">IF(AP$16&gt;0,
(
MAX('1ª EVA'!AP19,'1ª EVA'!AQ19)*'1ª EVA'!AP$13 +
'2ª EVA-solo'!AP21*'2ª EVA-solo'!AP$13
)
/('1ª EVA'!AP$13+'2ª EVA-solo'!AP$13),
"")</f>
        <v>0</v>
      </c>
      <c r="AQ21" s="122"/>
      <c r="AR21" s="105">
        <f ca="1">IF(AR$16&gt;0,
(
MAX('1ª EVA'!AR19,'1ª EVA'!AS19)*'1ª EVA'!AR$13 +
'2ª EVA-solo'!AR21*'2ª EVA-solo'!AR$13
)
/('1ª EVA'!AR$13+'2ª EVA-solo'!AR$13),
"")</f>
        <v>0</v>
      </c>
      <c r="AS21" s="122"/>
      <c r="AT21" s="105" t="str">
        <f>IF(AT$16&gt;0,
(
MAX('1ª EVA'!AT19,'1ª EVA'!AU19)*'1ª EVA'!AT$13 +
'2ª EVA-solo'!AT21*'2ª EVA-solo'!AT$13
)
/('1ª EVA'!AT$13+'2ª EVA-solo'!AT$13),
"")</f>
        <v/>
      </c>
      <c r="AU21" s="122"/>
      <c r="AV21" s="105">
        <f ca="1">IF(AV$16&gt;0,
(
MAX('1ª EVA'!AV19,'1ª EVA'!AW19)*'1ª EVA'!AV$13 +
'2ª EVA-solo'!AV21*'2ª EVA-solo'!AV$13
)
/('1ª EVA'!AV$13+'2ª EVA-solo'!AV$13),
"")</f>
        <v>0</v>
      </c>
      <c r="AW21" s="122"/>
      <c r="AX21" s="105" t="str">
        <f>IF(AX$16&gt;0,
(
MAX('1ª EVA'!AX19,'1ª EVA'!AY19)*'1ª EVA'!AX$13 +
'2ª EVA-solo'!AX21*'2ª EVA-solo'!AX$13
)
/('1ª EVA'!AX$13+'2ª EVA-solo'!AX$13),
"")</f>
        <v/>
      </c>
      <c r="AY21" s="122"/>
      <c r="AZ21" s="105" t="str">
        <f>IF(AZ$16&gt;0,
(
MAX('1ª EVA'!AZ19,'1ª EVA'!BA19)*'1ª EVA'!AZ$13 +
'2ª EVA-solo'!AZ21*'2ª EVA-solo'!AZ$13
)
/('1ª EVA'!AZ$13+'2ª EVA-solo'!AZ$13),
"")</f>
        <v/>
      </c>
      <c r="BA21" s="122"/>
      <c r="BB21" s="121">
        <f ca="1">IFERROR(SUM(
   MAX(BC21,BD21)*BC$16,
   MAX(BE21,BF21)*BE$16,
   MAX(BG21,BH21)*BG$16,
   MAX(BI21,BJ21)*BI$16,
   MAX(BK21,BL21)*BK$16,
   MAX(BM21,BN21)*BM$16
)/BB$17,"")</f>
        <v>0</v>
      </c>
      <c r="BC21" s="105">
        <f ca="1">IF(BC$16&gt;0,
(
MAX('1ª EVA'!BC19,'1ª EVA'!BD19)*'1ª EVA'!BC$13 +
'2ª EVA-solo'!BC21*'2ª EVA-solo'!BC$13
)
/('1ª EVA'!BC$13+'2ª EVA-solo'!BC$13),
"")</f>
        <v>0</v>
      </c>
      <c r="BD21" s="122"/>
      <c r="BE21" s="105" t="str">
        <f>IF(BE$16&gt;0,
(
MAX('1ª EVA'!BE19,'1ª EVA'!BF19)*'1ª EVA'!BE$13 +
'2ª EVA-solo'!BE21*'2ª EVA-solo'!BE$13
)
/('1ª EVA'!BE$13+'2ª EVA-solo'!BE$13),
"")</f>
        <v/>
      </c>
      <c r="BF21" s="122"/>
      <c r="BG21" s="105" t="str">
        <f>IF(BG$16&gt;0,
(
MAX('1ª EVA'!BG19,'1ª EVA'!BH19)*'1ª EVA'!BG$13 +
'2ª EVA-solo'!BG21*'2ª EVA-solo'!BG$13
)
/('1ª EVA'!BG$13+'2ª EVA-solo'!BG$13),
"")</f>
        <v/>
      </c>
      <c r="BH21" s="122"/>
      <c r="BI21" s="105">
        <f ca="1">IF(BI$16&gt;0,
(
MAX('1ª EVA'!BI19,'1ª EVA'!BJ19)*'1ª EVA'!BI$13 +
'2ª EVA-solo'!BI21*'2ª EVA-solo'!BI$13
)
/('1ª EVA'!BI$13+'2ª EVA-solo'!BI$13),
"")</f>
        <v>0</v>
      </c>
      <c r="BJ21" s="122"/>
      <c r="BK21" s="105" t="str">
        <f>IF(BK$16&gt;0,
(
MAX('1ª EVA'!BK19,'1ª EVA'!BL19)*'1ª EVA'!BK$13 +
'2ª EVA-solo'!BK21*'2ª EVA-solo'!BK$13
)
/('1ª EVA'!BK$13+'2ª EVA-solo'!BK$13),
"")</f>
        <v/>
      </c>
      <c r="BL21" s="122"/>
      <c r="BM21" s="105" t="str">
        <f>IF(BM$16&gt;0,
(
MAX('1ª EVA'!BM19,'1ª EVA'!BN19)*'1ª EVA'!BM$13 +
'2ª EVA-solo'!BM21*'2ª EVA-solo'!BM$13
)
/('1ª EVA'!BM$13+'2ª EVA-solo'!BM$13),
"")</f>
        <v/>
      </c>
      <c r="BN21" s="122"/>
      <c r="BO21" s="121">
        <f ca="1">IFERROR(SUM(
   MAX(BP21,BQ21)*BP$16,
   MAX(BR21,BS21)*BR$16,
   MAX(BT21,BU21)*BT$16,
   MAX(BV21,BW21)*BV$16,
   MAX(BX21,BY21)*BX$16,
   MAX(BZ21,CA21)*BZ$16
)/BO$17,"")</f>
        <v>0</v>
      </c>
      <c r="BP21" s="105">
        <f ca="1">IF(BP$16&gt;0,
(
MAX('1ª EVA'!BP19,'1ª EVA'!BQ19)*'1ª EVA'!BP$13 +
'2ª EVA-solo'!BP21*'2ª EVA-solo'!BP$13
)
/('1ª EVA'!BP$13+'2ª EVA-solo'!BP$13),
"")</f>
        <v>0</v>
      </c>
      <c r="BQ21" s="122"/>
      <c r="BR21" s="105" t="str">
        <f>IF(BR$16&gt;0,
(
MAX('1ª EVA'!BR19,'1ª EVA'!BS19)*'1ª EVA'!BR$13 +
'2ª EVA-solo'!BR21*'2ª EVA-solo'!BR$13
)
/('1ª EVA'!BR$13+'2ª EVA-solo'!BR$13),
"")</f>
        <v/>
      </c>
      <c r="BS21" s="122"/>
      <c r="BT21" s="105" t="str">
        <f>IF(BT$16&gt;0,
(
MAX('1ª EVA'!BT19,'1ª EVA'!BU19)*'1ª EVA'!BT$13 +
'2ª EVA-solo'!BT21*'2ª EVA-solo'!BT$13
)
/('1ª EVA'!BT$13+'2ª EVA-solo'!BT$13),
"")</f>
        <v/>
      </c>
      <c r="BU21" s="122"/>
      <c r="BV21" s="105" t="str">
        <f>IF(BV$16&gt;0,
(
MAX('1ª EVA'!BV19,'1ª EVA'!BW19)*'1ª EVA'!BV$13 +
'2ª EVA-solo'!BV21*'2ª EVA-solo'!BV$13
)
/('1ª EVA'!BV$13+'2ª EVA-solo'!BV$13),
"")</f>
        <v/>
      </c>
      <c r="BW21" s="122"/>
      <c r="BX21" s="105" t="str">
        <f>IF(BX$16&gt;0,
(
MAX('1ª EVA'!BX19,'1ª EVA'!BY19)*'1ª EVA'!BX$13 +
'2ª EVA-solo'!BX21*'2ª EVA-solo'!BX$13
)
/('1ª EVA'!BX$13+'2ª EVA-solo'!BX$13),
"")</f>
        <v/>
      </c>
      <c r="BY21" s="122"/>
      <c r="BZ21" s="105" t="str">
        <f>IF(BZ$16&gt;0,
(
MAX('1ª EVA'!BZ19,'1ª EVA'!CA19)*'1ª EVA'!BZ$13 +
'2ª EVA-solo'!BZ21*'2ª EVA-solo'!BZ$13
)
/('1ª EVA'!BZ$13+'2ª EVA-solo'!BZ$13),
"")</f>
        <v/>
      </c>
      <c r="CA21" s="122"/>
      <c r="CB21" s="136">
        <f ca="1">MAX(P21,Q21)*$P$16
+MAX(R21,S21)*$R$16
+MAX(T21,U21)*$T$16
+MAX(V21,W21)*$V$16
+MAX(X21,Y21)*$X$16
+MAX(Z21,AA21)*$Z$16+MAX(C21,D21)*$C$16
+MAX(E21,F21)*$E$16
+MAX(G21,H21)*$G$16
+MAX(I21,J21)*$I$16
+MAX(K21,L21)*$K$16
+MAX(M21,N21)*$M$16+MAX(AC21,AD21)*$AC$16
+MAX(AE21,AF21)*$AE$16
+MAX(AG21,AH21)*$AG$16
+MAX(AI21,AJ21)*$AI$16
+MAX(AK21,AL21)*$AK$16
+MAX(AM21,AN21)*$AM$16+MAX(AP21,AQ21)*$AP$16
+MAX(AR21,AS21)*$AR$16
+MAX(AT21,AU21)*$AT$16
+MAX(AV21,AW21)*$AV$16
+MAX(AX21,AY21)*$AX$16
+MAX(AZ21,BA21)*$AZ$16+MAX(BC21,BD21)*$BC$16
+MAX(BE21,BF21)*$BE$16
+MAX(BG21,BH21)*$BG$16
+MAX(BI21,BJ21)*$BI$16
+MAX(BK21,BL21)*$BK$16
+MAX(BM21,BN21)*$BM$16+MAX(BP21,BQ21)*$BP$16
+MAX(BR21,BS21)*$BR$16
+MAX(BT21,BU21)*$BT$16
+MAX(BV21,BW21)*$BV$16
+MAX(BX21,BY21)*$BX$16
+MAX(BZ21,CA21)*$BZ$16</f>
        <v>0</v>
      </c>
    </row>
    <row r="22" spans="1:82" ht="18" x14ac:dyDescent="0.25">
      <c r="A22" s="65" t="str">
        <v>Martinez carlos</v>
      </c>
      <c r="B22" s="121">
        <f t="shared" ca="1" si="63"/>
        <v>0</v>
      </c>
      <c r="C22" s="105">
        <f ca="1">IFERROR(IF(C$16&gt;0,(
   MAX('1ª EVA'!C20,'1ª EVA'!D20)*'1ª EVA'!C$13 +
   '2ª EVA-solo'!C22*'2ª EVA-solo'!C$13
)
/('1ª EVA'!C$13+'2ª EVA-solo'!C$13),""),"")</f>
        <v>0</v>
      </c>
      <c r="D22" s="122"/>
      <c r="E22" s="105">
        <f ca="1">IFERROR(IF(E$16&gt;0,(
   MAX('1ª EVA'!E20,'1ª EVA'!F20)*'1ª EVA'!E$13 +
   '2ª EVA-solo'!E22*'2ª EVA-solo'!E$13
)
/('1ª EVA'!E$13+'2ª EVA-solo'!E$13),""),"")</f>
        <v>0</v>
      </c>
      <c r="F22" s="122"/>
      <c r="G22" s="105">
        <f ca="1">IFERROR(IF(G$16&gt;0,(
   MAX('1ª EVA'!G20,'1ª EVA'!H20)*'1ª EVA'!G$13 +
   '2ª EVA-solo'!G22*'2ª EVA-solo'!G$13
)
/('1ª EVA'!G$13+'2ª EVA-solo'!G$13),""),"")</f>
        <v>0</v>
      </c>
      <c r="H22" s="122"/>
      <c r="I22" s="105">
        <f ca="1">IFERROR(IF(I$16&gt;0,(
   MAX('1ª EVA'!I20,'1ª EVA'!J20)*'1ª EVA'!I$13 +
   '2ª EVA-solo'!I22*'2ª EVA-solo'!I$13
)
/('1ª EVA'!I$13+'2ª EVA-solo'!I$13),""),"")</f>
        <v>0</v>
      </c>
      <c r="J22" s="122"/>
      <c r="K22" s="105">
        <f ca="1">IFERROR(IF(K$16&gt;0,(
   MAX('1ª EVA'!K20,'1ª EVA'!L20)*'1ª EVA'!K$13 +
   '2ª EVA-solo'!K22*'2ª EVA-solo'!K$13
)
/('1ª EVA'!K$13+'2ª EVA-solo'!K$13),""),"")</f>
        <v>0</v>
      </c>
      <c r="L22" s="122"/>
      <c r="M22" s="105" t="str">
        <f>IFERROR(IF(M$16&gt;0,(
   MAX('1ª EVA'!M20,'1ª EVA'!N20)*'1ª EVA'!M$13 +
   '2ª EVA-solo'!M22*'2ª EVA-solo'!M$13
)
/('1ª EVA'!M$13+'2ª EVA-solo'!M$13),""),"")</f>
        <v/>
      </c>
      <c r="N22" s="122"/>
      <c r="O22" s="121">
        <f t="shared" ref="O22:O57" ca="1" si="64">IFERROR(SUM(
   MAX(P22,Q22)*P$16,
   MAX(R22,S22)*R$16,
   MAX(T22,U22)*T$16,
   MAX(V22,W22)*V$16,
   MAX(X22,Y22)*X$16,
   MAX(Z22,AA22)*Z$16
)/O$17,"")</f>
        <v>0</v>
      </c>
      <c r="P22" s="105">
        <f ca="1">IF(P$16&gt;0,(
   MAX('1ª EVA'!P20,'1ª EVA'!Q20)*'1ª EVA'!$P$13 +
   '2ª EVA-solo'!P22*'2ª EVA-solo'!$P$13
)
/('1ª EVA'!$P$13 + '2ª EVA-solo'!$P$13),"")</f>
        <v>0</v>
      </c>
      <c r="Q22" s="122"/>
      <c r="R22" s="105">
        <f ca="1">IF(R$16&gt;0,(
   MAX('1ª EVA'!R20,'1ª EVA'!S20)*'1ª EVA'!$R$13 +
   '2ª EVA-solo'!R22*'2ª EVA-solo'!$R$13
)
/('1ª EVA'!$R$13 + '2ª EVA-solo'!$R$13),"")</f>
        <v>0</v>
      </c>
      <c r="S22" s="122"/>
      <c r="T22" s="105">
        <f ca="1">IF(T$16&gt;0,(
   MAX('1ª EVA'!T20,'1ª EVA'!U20)*'1ª EVA'!$T$13 +
   '2ª EVA-solo'!T22*'2ª EVA-solo'!$T$13
)
/('1ª EVA'!$T$13 + '2ª EVA-solo'!$T$13),"")</f>
        <v>0</v>
      </c>
      <c r="U22" s="122"/>
      <c r="V22" s="105">
        <f ca="1">IF(V$16&gt;0,(
   MAX('1ª EVA'!V20,'1ª EVA'!W20)*'1ª EVA'!$V$13 +
   '2ª EVA-solo'!V22*'2ª EVA-solo'!$V$13
)
/('1ª EVA'!$V$13 + '2ª EVA-solo'!$V$13),"")</f>
        <v>0</v>
      </c>
      <c r="W22" s="122"/>
      <c r="X22" s="105">
        <f ca="1">IF(X$16&gt;0,(
   MAX('1ª EVA'!X20,'1ª EVA'!Y20)*'1ª EVA'!$X$13 +
   '2ª EVA-solo'!X22*'2ª EVA-solo'!$X$13
)
/('1ª EVA'!$X$13 + '2ª EVA-solo'!$X$13),"")</f>
        <v>0</v>
      </c>
      <c r="Y22" s="122"/>
      <c r="Z22" s="105" t="str">
        <f>IF(Z$16&gt;0,(
   MAX('1ª EVA'!Z20,'1ª EVA'!AA20)*'1ª EVA'!$Z$13 +
   '2ª EVA-solo'!Z22*'2ª EVA-solo'!$Z$13
)
/('1ª EVA'!$Z$13+'2ª EVA-solo'!$Z$13),"")</f>
        <v/>
      </c>
      <c r="AA22" s="122"/>
      <c r="AB22" s="121">
        <f t="shared" ref="AB22:AB57" ca="1" si="65">IFERROR(SUM(
   MAX(AC22,AD22)*AC$16,
   MAX(AE22,AF22)*AE$16,
   MAX(AG22,AH22)*AG$16,
   MAX(AI22,AJ22)*AI$16,
   MAX(AK22,AL22)*AK$16,
   MAX(AM22,AN22)*AM$16
)/AB$17,"")</f>
        <v>0</v>
      </c>
      <c r="AC22" s="105">
        <f ca="1">IF(AC$16&gt;0,
(
MAX('1ª EVA'!AC20,'1ª EVA'!AD20)*'1ª EVA'!$AC$13 +
'2ª EVA-solo'!AC22*'2ª EVA-solo'!$AC$13
)
/('1ª EVA'!$AC$13+'2ª EVA-solo'!$AC$13),
"")</f>
        <v>0</v>
      </c>
      <c r="AD22" s="122"/>
      <c r="AE22" s="105" t="str">
        <f>IF(AE$16&gt;0,
(
MAX('1ª EVA'!AE20,'1ª EVA'!AF20)*'1ª EVA'!$AE$13 +
'2ª EVA-solo'!AE22*'2ª EVA-solo'!$AE$13
)
/('1ª EVA'!$AE$13+'2ª EVA-solo'!$AE$13),
"")</f>
        <v/>
      </c>
      <c r="AF22" s="122"/>
      <c r="AG22" s="105">
        <f ca="1">IF(AG$16&gt;0,
(
MAX('1ª EVA'!AG20,'1ª EVA'!AH20)*'1ª EVA'!$AG$13 +
'2ª EVA-solo'!AG22*'2ª EVA-solo'!$AG$13
)
/('1ª EVA'!$AG$13+'2ª EVA-solo'!$AG$13),
"")</f>
        <v>0</v>
      </c>
      <c r="AH22" s="122"/>
      <c r="AI22" s="105">
        <f ca="1">IF(AI$16&gt;0,
(
MAX('1ª EVA'!AI20,'1ª EVA'!AJ20)*'1ª EVA'!$AI$13 +
'2ª EVA-solo'!AI22*'2ª EVA-solo'!$AI$13
)
/('1ª EVA'!$AI$13+'2ª EVA-solo'!$AI$13),
"")</f>
        <v>0</v>
      </c>
      <c r="AJ22" s="122"/>
      <c r="AK22" s="105">
        <f ca="1">IF(AK$16&gt;0,
(
MAX('1ª EVA'!AK20,'1ª EVA'!AL20)*'1ª EVA'!$AK$13 +
'2ª EVA-solo'!AK22*'2ª EVA-solo'!$AK$13
)
/('1ª EVA'!$AK$13+'2ª EVA-solo'!$AK$13),
"")</f>
        <v>0</v>
      </c>
      <c r="AL22" s="122"/>
      <c r="AM22" s="105" t="str">
        <f>IF(AM$16&gt;0,
(
MAX('1ª EVA'!AM20,'1ª EVA'!AN20)*'1ª EVA'!$AM$13 +
'2ª EVA-solo'!AM22*'2ª EVA-solo'!$AM$13
)
/('1ª EVA'!$AM$13+'2ª EVA-solo'!$AM$13),
"")</f>
        <v/>
      </c>
      <c r="AN22" s="122"/>
      <c r="AO22" s="121">
        <f t="shared" ref="AO22:AO57" ca="1" si="66">IFERROR(SUM(
   MAX(AP22,AQ22)*AP$16,
   MAX(AR22,AS22)*AR$16,
   MAX(AT22,AU22)*AT$16,
   MAX(AV22,AW22)*AV$16,
   MAX(AX22,AY22)*AX$16,
   MAX(AZ22,BA22)*AZ$16
)/AO$17,"")</f>
        <v>0</v>
      </c>
      <c r="AP22" s="105">
        <f ca="1">IF(AP$16&gt;0,
(
MAX('1ª EVA'!AP20,'1ª EVA'!AQ20)*'1ª EVA'!AP$13 +
'2ª EVA-solo'!AP22*'2ª EVA-solo'!AP$13
)
/('1ª EVA'!AP$13+'2ª EVA-solo'!AP$13),
"")</f>
        <v>0</v>
      </c>
      <c r="AQ22" s="122"/>
      <c r="AR22" s="105">
        <f ca="1">IF(AR$16&gt;0,
(
MAX('1ª EVA'!AR20,'1ª EVA'!AS20)*'1ª EVA'!AR$13 +
'2ª EVA-solo'!AR22*'2ª EVA-solo'!AR$13
)
/('1ª EVA'!AR$13+'2ª EVA-solo'!AR$13),
"")</f>
        <v>0</v>
      </c>
      <c r="AS22" s="122"/>
      <c r="AT22" s="105" t="str">
        <f>IF(AT$16&gt;0,
(
MAX('1ª EVA'!AT20,'1ª EVA'!AU20)*'1ª EVA'!AT$13 +
'2ª EVA-solo'!AT22*'2ª EVA-solo'!AT$13
)
/('1ª EVA'!AT$13+'2ª EVA-solo'!AT$13),
"")</f>
        <v/>
      </c>
      <c r="AU22" s="122"/>
      <c r="AV22" s="105">
        <f ca="1">IF(AV$16&gt;0,
(
MAX('1ª EVA'!AV20,'1ª EVA'!AW20)*'1ª EVA'!AV$13 +
'2ª EVA-solo'!AV22*'2ª EVA-solo'!AV$13
)
/('1ª EVA'!AV$13+'2ª EVA-solo'!AV$13),
"")</f>
        <v>0</v>
      </c>
      <c r="AW22" s="122"/>
      <c r="AX22" s="105" t="str">
        <f>IF(AX$16&gt;0,
(
MAX('1ª EVA'!AX20,'1ª EVA'!AY20)*'1ª EVA'!AX$13 +
'2ª EVA-solo'!AX22*'2ª EVA-solo'!AX$13
)
/('1ª EVA'!AX$13+'2ª EVA-solo'!AX$13),
"")</f>
        <v/>
      </c>
      <c r="AY22" s="122"/>
      <c r="AZ22" s="105" t="str">
        <f>IF(AZ$16&gt;0,
(
MAX('1ª EVA'!AZ20,'1ª EVA'!BA20)*'1ª EVA'!AZ$13 +
'2ª EVA-solo'!AZ22*'2ª EVA-solo'!AZ$13
)
/('1ª EVA'!AZ$13+'2ª EVA-solo'!AZ$13),
"")</f>
        <v/>
      </c>
      <c r="BA22" s="122"/>
      <c r="BB22" s="121">
        <f t="shared" ref="BB22:BB57" ca="1" si="67">IFERROR(SUM(
   MAX(BC22,BD22)*BC$16,
   MAX(BE22,BF22)*BE$16,
   MAX(BG22,BH22)*BG$16,
   MAX(BI22,BJ22)*BI$16,
   MAX(BK22,BL22)*BK$16,
   MAX(BM22,BN22)*BM$16
)/BB$17,"")</f>
        <v>0</v>
      </c>
      <c r="BC22" s="105">
        <f ca="1">IF(BC$16&gt;0,
(
MAX('1ª EVA'!BC20,'1ª EVA'!BD20)*'1ª EVA'!BC$13 +
'2ª EVA-solo'!BC22*'2ª EVA-solo'!BC$13
)
/('1ª EVA'!BC$13+'2ª EVA-solo'!BC$13),
"")</f>
        <v>0</v>
      </c>
      <c r="BD22" s="122"/>
      <c r="BE22" s="105" t="str">
        <f>IF(BE$16&gt;0,
(
MAX('1ª EVA'!BE20,'1ª EVA'!BF20)*'1ª EVA'!BE$13 +
'2ª EVA-solo'!BE22*'2ª EVA-solo'!BE$13
)
/('1ª EVA'!BE$13+'2ª EVA-solo'!BE$13),
"")</f>
        <v/>
      </c>
      <c r="BF22" s="122"/>
      <c r="BG22" s="105" t="str">
        <f>IF(BG$16&gt;0,
(
MAX('1ª EVA'!BG20,'1ª EVA'!BH20)*'1ª EVA'!BG$13 +
'2ª EVA-solo'!BG22*'2ª EVA-solo'!BG$13
)
/('1ª EVA'!BG$13+'2ª EVA-solo'!BG$13),
"")</f>
        <v/>
      </c>
      <c r="BH22" s="122"/>
      <c r="BI22" s="105">
        <f ca="1">IF(BI$16&gt;0,
(
MAX('1ª EVA'!BI20,'1ª EVA'!BJ20)*'1ª EVA'!BI$13 +
'2ª EVA-solo'!BI22*'2ª EVA-solo'!BI$13
)
/('1ª EVA'!BI$13+'2ª EVA-solo'!BI$13),
"")</f>
        <v>0</v>
      </c>
      <c r="BJ22" s="122"/>
      <c r="BK22" s="105" t="str">
        <f>IF(BK$16&gt;0,
(
MAX('1ª EVA'!BK20,'1ª EVA'!BL20)*'1ª EVA'!BK$13 +
'2ª EVA-solo'!BK22*'2ª EVA-solo'!BK$13
)
/('1ª EVA'!BK$13+'2ª EVA-solo'!BK$13),
"")</f>
        <v/>
      </c>
      <c r="BL22" s="122"/>
      <c r="BM22" s="105" t="str">
        <f>IF(BM$16&gt;0,
(
MAX('1ª EVA'!BM20,'1ª EVA'!BN20)*'1ª EVA'!BM$13 +
'2ª EVA-solo'!BM22*'2ª EVA-solo'!BM$13
)
/('1ª EVA'!BM$13+'2ª EVA-solo'!BM$13),
"")</f>
        <v/>
      </c>
      <c r="BN22" s="122"/>
      <c r="BO22" s="121">
        <f t="shared" ref="BO22:BO57" ca="1" si="68">IFERROR(SUM(
   MAX(BP22,BQ22)*BP$16,
   MAX(BR22,BS22)*BR$16,
   MAX(BT22,BU22)*BT$16,
   MAX(BV22,BW22)*BV$16,
   MAX(BX22,BY22)*BX$16,
   MAX(BZ22,CA22)*BZ$16
)/BO$17,"")</f>
        <v>0</v>
      </c>
      <c r="BP22" s="105">
        <f ca="1">IF(BP$16&gt;0,
(
MAX('1ª EVA'!BP20,'1ª EVA'!BQ20)*'1ª EVA'!BP$13 +
'2ª EVA-solo'!BP22*'2ª EVA-solo'!BP$13
)
/('1ª EVA'!BP$13+'2ª EVA-solo'!BP$13),
"")</f>
        <v>0</v>
      </c>
      <c r="BQ22" s="122"/>
      <c r="BR22" s="105" t="str">
        <f>IF(BR$16&gt;0,
(
MAX('1ª EVA'!BR20,'1ª EVA'!BS20)*'1ª EVA'!BR$13 +
'2ª EVA-solo'!BR22*'2ª EVA-solo'!BR$13
)
/('1ª EVA'!BR$13+'2ª EVA-solo'!BR$13),
"")</f>
        <v/>
      </c>
      <c r="BS22" s="122"/>
      <c r="BT22" s="105" t="str">
        <f>IF(BT$16&gt;0,
(
MAX('1ª EVA'!BT20,'1ª EVA'!BU20)*'1ª EVA'!BT$13 +
'2ª EVA-solo'!BT22*'2ª EVA-solo'!BT$13
)
/('1ª EVA'!BT$13+'2ª EVA-solo'!BT$13),
"")</f>
        <v/>
      </c>
      <c r="BU22" s="122"/>
      <c r="BV22" s="105" t="str">
        <f>IF(BV$16&gt;0,
(
MAX('1ª EVA'!BV20,'1ª EVA'!BW20)*'1ª EVA'!BV$13 +
'2ª EVA-solo'!BV22*'2ª EVA-solo'!BV$13
)
/('1ª EVA'!BV$13+'2ª EVA-solo'!BV$13),
"")</f>
        <v/>
      </c>
      <c r="BW22" s="122"/>
      <c r="BX22" s="105" t="str">
        <f>IF(BX$16&gt;0,
(
MAX('1ª EVA'!BX20,'1ª EVA'!BY20)*'1ª EVA'!BX$13 +
'2ª EVA-solo'!BX22*'2ª EVA-solo'!BX$13
)
/('1ª EVA'!BX$13+'2ª EVA-solo'!BX$13),
"")</f>
        <v/>
      </c>
      <c r="BY22" s="122"/>
      <c r="BZ22" s="105" t="str">
        <f>IF(BZ$16&gt;0,
(
MAX('1ª EVA'!BZ20,'1ª EVA'!CA20)*'1ª EVA'!BZ$13 +
'2ª EVA-solo'!BZ22*'2ª EVA-solo'!BZ$13
)
/('1ª EVA'!BZ$13+'2ª EVA-solo'!BZ$13),
"")</f>
        <v/>
      </c>
      <c r="CA22" s="122"/>
      <c r="CB22" s="136">
        <f t="shared" ref="CB22:CB57" ca="1" si="69">MAX(P22,Q22)*$P$16
+MAX(R22,S22)*$R$16
+MAX(T22,U22)*$T$16
+MAX(V22,W22)*$V$16
+MAX(X22,Y22)*$X$16
+MAX(Z22,AA22)*$Z$16+MAX(C22,D22)*$C$16
+MAX(E22,F22)*$E$16
+MAX(G22,H22)*$G$16
+MAX(I22,J22)*$I$16
+MAX(K22,L22)*$K$16
+MAX(M22,N22)*$M$16+MAX(AC22,AD22)*$AC$16
+MAX(AE22,AF22)*$AE$16
+MAX(AG22,AH22)*$AG$16
+MAX(AI22,AJ22)*$AI$16
+MAX(AK22,AL22)*$AK$16
+MAX(AM22,AN22)*$AM$16+MAX(AP22,AQ22)*$AP$16
+MAX(AR22,AS22)*$AR$16
+MAX(AT22,AU22)*$AT$16
+MAX(AV22,AW22)*$AV$16
+MAX(AX22,AY22)*$AX$16
+MAX(AZ22,BA22)*$AZ$16+MAX(BC22,BD22)*$BC$16
+MAX(BE22,BF22)*$BE$16
+MAX(BG22,BH22)*$BG$16
+MAX(BI22,BJ22)*$BI$16
+MAX(BK22,BL22)*$BK$16
+MAX(BM22,BN22)*$BM$16+MAX(BP22,BQ22)*$BP$16
+MAX(BR22,BS22)*$BR$16
+MAX(BT22,BU22)*$BT$16
+MAX(BV22,BW22)*$BV$16
+MAX(BX22,BY22)*$BX$16
+MAX(BZ22,CA22)*$BZ$16</f>
        <v>0</v>
      </c>
    </row>
    <row r="23" spans="1:82" ht="18" x14ac:dyDescent="0.25">
      <c r="A23" s="65" t="str">
        <v>Sanchez Laura</v>
      </c>
      <c r="B23" s="121">
        <f t="shared" ca="1" si="63"/>
        <v>0</v>
      </c>
      <c r="C23" s="105">
        <f ca="1">IFERROR(IF(C$16&gt;0,(
   MAX('1ª EVA'!C21,'1ª EVA'!D21)*'1ª EVA'!C$13 +
   '2ª EVA-solo'!C23*'2ª EVA-solo'!C$13
)
/('1ª EVA'!C$13+'2ª EVA-solo'!C$13),""),"")</f>
        <v>0</v>
      </c>
      <c r="D23" s="122"/>
      <c r="E23" s="105">
        <f ca="1">IFERROR(IF(E$16&gt;0,(
   MAX('1ª EVA'!E21,'1ª EVA'!F21)*'1ª EVA'!E$13 +
   '2ª EVA-solo'!E23*'2ª EVA-solo'!E$13
)
/('1ª EVA'!E$13+'2ª EVA-solo'!E$13),""),"")</f>
        <v>0</v>
      </c>
      <c r="F23" s="122"/>
      <c r="G23" s="105">
        <f ca="1">IFERROR(IF(G$16&gt;0,(
   MAX('1ª EVA'!G21,'1ª EVA'!H21)*'1ª EVA'!G$13 +
   '2ª EVA-solo'!G23*'2ª EVA-solo'!G$13
)
/('1ª EVA'!G$13+'2ª EVA-solo'!G$13),""),"")</f>
        <v>0</v>
      </c>
      <c r="H23" s="122"/>
      <c r="I23" s="105">
        <f ca="1">IFERROR(IF(I$16&gt;0,(
   MAX('1ª EVA'!I21,'1ª EVA'!J21)*'1ª EVA'!I$13 +
   '2ª EVA-solo'!I23*'2ª EVA-solo'!I$13
)
/('1ª EVA'!I$13+'2ª EVA-solo'!I$13),""),"")</f>
        <v>0</v>
      </c>
      <c r="J23" s="122"/>
      <c r="K23" s="105">
        <f ca="1">IFERROR(IF(K$16&gt;0,(
   MAX('1ª EVA'!K21,'1ª EVA'!L21)*'1ª EVA'!K$13 +
   '2ª EVA-solo'!K23*'2ª EVA-solo'!K$13
)
/('1ª EVA'!K$13+'2ª EVA-solo'!K$13),""),"")</f>
        <v>0</v>
      </c>
      <c r="L23" s="122"/>
      <c r="M23" s="105" t="str">
        <f>IFERROR(IF(M$16&gt;0,(
   MAX('1ª EVA'!M21,'1ª EVA'!N21)*'1ª EVA'!M$13 +
   '2ª EVA-solo'!M23*'2ª EVA-solo'!M$13
)
/('1ª EVA'!M$13+'2ª EVA-solo'!M$13),""),"")</f>
        <v/>
      </c>
      <c r="N23" s="122"/>
      <c r="O23" s="121">
        <f t="shared" ca="1" si="64"/>
        <v>0</v>
      </c>
      <c r="P23" s="105">
        <f ca="1">IF(P$16&gt;0,(
   MAX('1ª EVA'!P21,'1ª EVA'!Q21)*'1ª EVA'!$P$13 +
   '2ª EVA-solo'!P23*'2ª EVA-solo'!$P$13
)
/('1ª EVA'!$P$13 + '2ª EVA-solo'!$P$13),"")</f>
        <v>0</v>
      </c>
      <c r="Q23" s="122"/>
      <c r="R23" s="105">
        <f ca="1">IF(R$16&gt;0,(
   MAX('1ª EVA'!R21,'1ª EVA'!S21)*'1ª EVA'!$R$13 +
   '2ª EVA-solo'!R23*'2ª EVA-solo'!$R$13
)
/('1ª EVA'!$R$13 + '2ª EVA-solo'!$R$13),"")</f>
        <v>0</v>
      </c>
      <c r="S23" s="122"/>
      <c r="T23" s="105">
        <f ca="1">IF(T$16&gt;0,(
   MAX('1ª EVA'!T21,'1ª EVA'!U21)*'1ª EVA'!$T$13 +
   '2ª EVA-solo'!T23*'2ª EVA-solo'!$T$13
)
/('1ª EVA'!$T$13 + '2ª EVA-solo'!$T$13),"")</f>
        <v>0</v>
      </c>
      <c r="U23" s="122"/>
      <c r="V23" s="105">
        <f ca="1">IF(V$16&gt;0,(
   MAX('1ª EVA'!V21,'1ª EVA'!W21)*'1ª EVA'!$V$13 +
   '2ª EVA-solo'!V23*'2ª EVA-solo'!$V$13
)
/('1ª EVA'!$V$13 + '2ª EVA-solo'!$V$13),"")</f>
        <v>0</v>
      </c>
      <c r="W23" s="122"/>
      <c r="X23" s="105">
        <f ca="1">IF(X$16&gt;0,(
   MAX('1ª EVA'!X21,'1ª EVA'!Y21)*'1ª EVA'!$X$13 +
   '2ª EVA-solo'!X23*'2ª EVA-solo'!$X$13
)
/('1ª EVA'!$X$13 + '2ª EVA-solo'!$X$13),"")</f>
        <v>0</v>
      </c>
      <c r="Y23" s="122"/>
      <c r="Z23" s="105" t="str">
        <f>IF(Z$16&gt;0,(
   MAX('1ª EVA'!Z21,'1ª EVA'!AA21)*'1ª EVA'!$Z$13 +
   '2ª EVA-solo'!Z23*'2ª EVA-solo'!$Z$13
)
/('1ª EVA'!$Z$13+'2ª EVA-solo'!$Z$13),"")</f>
        <v/>
      </c>
      <c r="AA23" s="122"/>
      <c r="AB23" s="121">
        <f t="shared" ca="1" si="65"/>
        <v>0</v>
      </c>
      <c r="AC23" s="105">
        <f ca="1">IF(AC$16&gt;0,
(
MAX('1ª EVA'!AC21,'1ª EVA'!AD21)*'1ª EVA'!$AC$13 +
'2ª EVA-solo'!AC23*'2ª EVA-solo'!$AC$13
)
/('1ª EVA'!$AC$13+'2ª EVA-solo'!$AC$13),
"")</f>
        <v>0</v>
      </c>
      <c r="AD23" s="122"/>
      <c r="AE23" s="105" t="str">
        <f>IF(AE$16&gt;0,
(
MAX('1ª EVA'!AE21,'1ª EVA'!AF21)*'1ª EVA'!$AE$13 +
'2ª EVA-solo'!AE23*'2ª EVA-solo'!$AE$13
)
/('1ª EVA'!$AE$13+'2ª EVA-solo'!$AE$13),
"")</f>
        <v/>
      </c>
      <c r="AF23" s="122"/>
      <c r="AG23" s="105">
        <f ca="1">IF(AG$16&gt;0,
(
MAX('1ª EVA'!AG21,'1ª EVA'!AH21)*'1ª EVA'!$AG$13 +
'2ª EVA-solo'!AG23*'2ª EVA-solo'!$AG$13
)
/('1ª EVA'!$AG$13+'2ª EVA-solo'!$AG$13),
"")</f>
        <v>0</v>
      </c>
      <c r="AH23" s="122"/>
      <c r="AI23" s="105">
        <f ca="1">IF(AI$16&gt;0,
(
MAX('1ª EVA'!AI21,'1ª EVA'!AJ21)*'1ª EVA'!$AI$13 +
'2ª EVA-solo'!AI23*'2ª EVA-solo'!$AI$13
)
/('1ª EVA'!$AI$13+'2ª EVA-solo'!$AI$13),
"")</f>
        <v>0</v>
      </c>
      <c r="AJ23" s="122"/>
      <c r="AK23" s="105">
        <f ca="1">IF(AK$16&gt;0,
(
MAX('1ª EVA'!AK21,'1ª EVA'!AL21)*'1ª EVA'!$AK$13 +
'2ª EVA-solo'!AK23*'2ª EVA-solo'!$AK$13
)
/('1ª EVA'!$AK$13+'2ª EVA-solo'!$AK$13),
"")</f>
        <v>0</v>
      </c>
      <c r="AL23" s="122"/>
      <c r="AM23" s="105" t="str">
        <f>IF(AM$16&gt;0,
(
MAX('1ª EVA'!AM21,'1ª EVA'!AN21)*'1ª EVA'!$AM$13 +
'2ª EVA-solo'!AM23*'2ª EVA-solo'!$AM$13
)
/('1ª EVA'!$AM$13+'2ª EVA-solo'!$AM$13),
"")</f>
        <v/>
      </c>
      <c r="AN23" s="122"/>
      <c r="AO23" s="121">
        <f t="shared" ca="1" si="66"/>
        <v>0</v>
      </c>
      <c r="AP23" s="105">
        <f ca="1">IF(AP$16&gt;0,
(
MAX('1ª EVA'!AP21,'1ª EVA'!AQ21)*'1ª EVA'!AP$13 +
'2ª EVA-solo'!AP23*'2ª EVA-solo'!AP$13
)
/('1ª EVA'!AP$13+'2ª EVA-solo'!AP$13),
"")</f>
        <v>0</v>
      </c>
      <c r="AQ23" s="122"/>
      <c r="AR23" s="105">
        <f ca="1">IF(AR$16&gt;0,
(
MAX('1ª EVA'!AR21,'1ª EVA'!AS21)*'1ª EVA'!AR$13 +
'2ª EVA-solo'!AR23*'2ª EVA-solo'!AR$13
)
/('1ª EVA'!AR$13+'2ª EVA-solo'!AR$13),
"")</f>
        <v>0</v>
      </c>
      <c r="AS23" s="122"/>
      <c r="AT23" s="105" t="str">
        <f>IF(AT$16&gt;0,
(
MAX('1ª EVA'!AT21,'1ª EVA'!AU21)*'1ª EVA'!AT$13 +
'2ª EVA-solo'!AT23*'2ª EVA-solo'!AT$13
)
/('1ª EVA'!AT$13+'2ª EVA-solo'!AT$13),
"")</f>
        <v/>
      </c>
      <c r="AU23" s="122"/>
      <c r="AV23" s="105">
        <f ca="1">IF(AV$16&gt;0,
(
MAX('1ª EVA'!AV21,'1ª EVA'!AW21)*'1ª EVA'!AV$13 +
'2ª EVA-solo'!AV23*'2ª EVA-solo'!AV$13
)
/('1ª EVA'!AV$13+'2ª EVA-solo'!AV$13),
"")</f>
        <v>0</v>
      </c>
      <c r="AW23" s="122"/>
      <c r="AX23" s="105" t="str">
        <f>IF(AX$16&gt;0,
(
MAX('1ª EVA'!AX21,'1ª EVA'!AY21)*'1ª EVA'!AX$13 +
'2ª EVA-solo'!AX23*'2ª EVA-solo'!AX$13
)
/('1ª EVA'!AX$13+'2ª EVA-solo'!AX$13),
"")</f>
        <v/>
      </c>
      <c r="AY23" s="122"/>
      <c r="AZ23" s="105" t="str">
        <f>IF(AZ$16&gt;0,
(
MAX('1ª EVA'!AZ21,'1ª EVA'!BA21)*'1ª EVA'!AZ$13 +
'2ª EVA-solo'!AZ23*'2ª EVA-solo'!AZ$13
)
/('1ª EVA'!AZ$13+'2ª EVA-solo'!AZ$13),
"")</f>
        <v/>
      </c>
      <c r="BA23" s="122"/>
      <c r="BB23" s="121">
        <f t="shared" ca="1" si="67"/>
        <v>0</v>
      </c>
      <c r="BC23" s="105">
        <f ca="1">IF(BC$16&gt;0,
(
MAX('1ª EVA'!BC21,'1ª EVA'!BD21)*'1ª EVA'!BC$13 +
'2ª EVA-solo'!BC23*'2ª EVA-solo'!BC$13
)
/('1ª EVA'!BC$13+'2ª EVA-solo'!BC$13),
"")</f>
        <v>0</v>
      </c>
      <c r="BD23" s="122"/>
      <c r="BE23" s="105" t="str">
        <f>IF(BE$16&gt;0,
(
MAX('1ª EVA'!BE21,'1ª EVA'!BF21)*'1ª EVA'!BE$13 +
'2ª EVA-solo'!BE23*'2ª EVA-solo'!BE$13
)
/('1ª EVA'!BE$13+'2ª EVA-solo'!BE$13),
"")</f>
        <v/>
      </c>
      <c r="BF23" s="122"/>
      <c r="BG23" s="105" t="str">
        <f>IF(BG$16&gt;0,
(
MAX('1ª EVA'!BG21,'1ª EVA'!BH21)*'1ª EVA'!BG$13 +
'2ª EVA-solo'!BG23*'2ª EVA-solo'!BG$13
)
/('1ª EVA'!BG$13+'2ª EVA-solo'!BG$13),
"")</f>
        <v/>
      </c>
      <c r="BH23" s="122"/>
      <c r="BI23" s="105">
        <f ca="1">IF(BI$16&gt;0,
(
MAX('1ª EVA'!BI21,'1ª EVA'!BJ21)*'1ª EVA'!BI$13 +
'2ª EVA-solo'!BI23*'2ª EVA-solo'!BI$13
)
/('1ª EVA'!BI$13+'2ª EVA-solo'!BI$13),
"")</f>
        <v>0</v>
      </c>
      <c r="BJ23" s="122"/>
      <c r="BK23" s="105" t="str">
        <f>IF(BK$16&gt;0,
(
MAX('1ª EVA'!BK21,'1ª EVA'!BL21)*'1ª EVA'!BK$13 +
'2ª EVA-solo'!BK23*'2ª EVA-solo'!BK$13
)
/('1ª EVA'!BK$13+'2ª EVA-solo'!BK$13),
"")</f>
        <v/>
      </c>
      <c r="BL23" s="122"/>
      <c r="BM23" s="105" t="str">
        <f>IF(BM$16&gt;0,
(
MAX('1ª EVA'!BM21,'1ª EVA'!BN21)*'1ª EVA'!BM$13 +
'2ª EVA-solo'!BM23*'2ª EVA-solo'!BM$13
)
/('1ª EVA'!BM$13+'2ª EVA-solo'!BM$13),
"")</f>
        <v/>
      </c>
      <c r="BN23" s="122"/>
      <c r="BO23" s="121">
        <f t="shared" ca="1" si="68"/>
        <v>0</v>
      </c>
      <c r="BP23" s="105">
        <f ca="1">IF(BP$16&gt;0,
(
MAX('1ª EVA'!BP21,'1ª EVA'!BQ21)*'1ª EVA'!BP$13 +
'2ª EVA-solo'!BP23*'2ª EVA-solo'!BP$13
)
/('1ª EVA'!BP$13+'2ª EVA-solo'!BP$13),
"")</f>
        <v>0</v>
      </c>
      <c r="BQ23" s="122"/>
      <c r="BR23" s="105" t="str">
        <f>IF(BR$16&gt;0,
(
MAX('1ª EVA'!BR21,'1ª EVA'!BS21)*'1ª EVA'!BR$13 +
'2ª EVA-solo'!BR23*'2ª EVA-solo'!BR$13
)
/('1ª EVA'!BR$13+'2ª EVA-solo'!BR$13),
"")</f>
        <v/>
      </c>
      <c r="BS23" s="122"/>
      <c r="BT23" s="105" t="str">
        <f>IF(BT$16&gt;0,
(
MAX('1ª EVA'!BT21,'1ª EVA'!BU21)*'1ª EVA'!BT$13 +
'2ª EVA-solo'!BT23*'2ª EVA-solo'!BT$13
)
/('1ª EVA'!BT$13+'2ª EVA-solo'!BT$13),
"")</f>
        <v/>
      </c>
      <c r="BU23" s="122"/>
      <c r="BV23" s="105" t="str">
        <f>IF(BV$16&gt;0,
(
MAX('1ª EVA'!BV21,'1ª EVA'!BW21)*'1ª EVA'!BV$13 +
'2ª EVA-solo'!BV23*'2ª EVA-solo'!BV$13
)
/('1ª EVA'!BV$13+'2ª EVA-solo'!BV$13),
"")</f>
        <v/>
      </c>
      <c r="BW23" s="122"/>
      <c r="BX23" s="105" t="str">
        <f>IF(BX$16&gt;0,
(
MAX('1ª EVA'!BX21,'1ª EVA'!BY21)*'1ª EVA'!BX$13 +
'2ª EVA-solo'!BX23*'2ª EVA-solo'!BX$13
)
/('1ª EVA'!BX$13+'2ª EVA-solo'!BX$13),
"")</f>
        <v/>
      </c>
      <c r="BY23" s="122"/>
      <c r="BZ23" s="105" t="str">
        <f>IF(BZ$16&gt;0,
(
MAX('1ª EVA'!BZ21,'1ª EVA'!CA21)*'1ª EVA'!BZ$13 +
'2ª EVA-solo'!BZ23*'2ª EVA-solo'!BZ$13
)
/('1ª EVA'!BZ$13+'2ª EVA-solo'!BZ$13),
"")</f>
        <v/>
      </c>
      <c r="CA23" s="122"/>
      <c r="CB23" s="136">
        <f t="shared" ca="1" si="69"/>
        <v>0</v>
      </c>
    </row>
    <row r="24" spans="1:82" ht="18" x14ac:dyDescent="0.25">
      <c r="A24" s="65" t="str">
        <v>Lopez Diego</v>
      </c>
      <c r="B24" s="121">
        <f t="shared" ca="1" si="63"/>
        <v>0</v>
      </c>
      <c r="C24" s="105">
        <f ca="1">IFERROR(IF(C$16&gt;0,(
   MAX('1ª EVA'!C22,'1ª EVA'!D22)*'1ª EVA'!C$13 +
   '2ª EVA-solo'!C24*'2ª EVA-solo'!C$13
)
/('1ª EVA'!C$13+'2ª EVA-solo'!C$13),""),"")</f>
        <v>0</v>
      </c>
      <c r="D24" s="122"/>
      <c r="E24" s="105">
        <f ca="1">IFERROR(IF(E$16&gt;0,(
   MAX('1ª EVA'!E22,'1ª EVA'!F22)*'1ª EVA'!E$13 +
   '2ª EVA-solo'!E24*'2ª EVA-solo'!E$13
)
/('1ª EVA'!E$13+'2ª EVA-solo'!E$13),""),"")</f>
        <v>0</v>
      </c>
      <c r="F24" s="122"/>
      <c r="G24" s="105">
        <f ca="1">IFERROR(IF(G$16&gt;0,(
   MAX('1ª EVA'!G22,'1ª EVA'!H22)*'1ª EVA'!G$13 +
   '2ª EVA-solo'!G24*'2ª EVA-solo'!G$13
)
/('1ª EVA'!G$13+'2ª EVA-solo'!G$13),""),"")</f>
        <v>0</v>
      </c>
      <c r="H24" s="122"/>
      <c r="I24" s="105">
        <f ca="1">IFERROR(IF(I$16&gt;0,(
   MAX('1ª EVA'!I22,'1ª EVA'!J22)*'1ª EVA'!I$13 +
   '2ª EVA-solo'!I24*'2ª EVA-solo'!I$13
)
/('1ª EVA'!I$13+'2ª EVA-solo'!I$13),""),"")</f>
        <v>0</v>
      </c>
      <c r="J24" s="122"/>
      <c r="K24" s="105">
        <f ca="1">IFERROR(IF(K$16&gt;0,(
   MAX('1ª EVA'!K22,'1ª EVA'!L22)*'1ª EVA'!K$13 +
   '2ª EVA-solo'!K24*'2ª EVA-solo'!K$13
)
/('1ª EVA'!K$13+'2ª EVA-solo'!K$13),""),"")</f>
        <v>0</v>
      </c>
      <c r="L24" s="122"/>
      <c r="M24" s="105" t="str">
        <f>IFERROR(IF(M$16&gt;0,(
   MAX('1ª EVA'!M22,'1ª EVA'!N22)*'1ª EVA'!M$13 +
   '2ª EVA-solo'!M24*'2ª EVA-solo'!M$13
)
/('1ª EVA'!M$13+'2ª EVA-solo'!M$13),""),"")</f>
        <v/>
      </c>
      <c r="N24" s="122"/>
      <c r="O24" s="121">
        <f t="shared" ca="1" si="64"/>
        <v>0</v>
      </c>
      <c r="P24" s="105">
        <f ca="1">IF(P$16&gt;0,(
   MAX('1ª EVA'!P22,'1ª EVA'!Q22)*'1ª EVA'!$P$13 +
   '2ª EVA-solo'!P24*'2ª EVA-solo'!$P$13
)
/('1ª EVA'!$P$13 + '2ª EVA-solo'!$P$13),"")</f>
        <v>0</v>
      </c>
      <c r="Q24" s="122"/>
      <c r="R24" s="105">
        <f ca="1">IF(R$16&gt;0,(
   MAX('1ª EVA'!R22,'1ª EVA'!S22)*'1ª EVA'!$R$13 +
   '2ª EVA-solo'!R24*'2ª EVA-solo'!$R$13
)
/('1ª EVA'!$R$13 + '2ª EVA-solo'!$R$13),"")</f>
        <v>0</v>
      </c>
      <c r="S24" s="122"/>
      <c r="T24" s="105">
        <f ca="1">IF(T$16&gt;0,(
   MAX('1ª EVA'!T22,'1ª EVA'!U22)*'1ª EVA'!$T$13 +
   '2ª EVA-solo'!T24*'2ª EVA-solo'!$T$13
)
/('1ª EVA'!$T$13 + '2ª EVA-solo'!$T$13),"")</f>
        <v>0</v>
      </c>
      <c r="U24" s="122"/>
      <c r="V24" s="105">
        <f ca="1">IF(V$16&gt;0,(
   MAX('1ª EVA'!V22,'1ª EVA'!W22)*'1ª EVA'!$V$13 +
   '2ª EVA-solo'!V24*'2ª EVA-solo'!$V$13
)
/('1ª EVA'!$V$13 + '2ª EVA-solo'!$V$13),"")</f>
        <v>0</v>
      </c>
      <c r="W24" s="122"/>
      <c r="X24" s="105">
        <f ca="1">IF(X$16&gt;0,(
   MAX('1ª EVA'!X22,'1ª EVA'!Y22)*'1ª EVA'!$X$13 +
   '2ª EVA-solo'!X24*'2ª EVA-solo'!$X$13
)
/('1ª EVA'!$X$13 + '2ª EVA-solo'!$X$13),"")</f>
        <v>0</v>
      </c>
      <c r="Y24" s="122"/>
      <c r="Z24" s="105" t="str">
        <f>IF(Z$16&gt;0,(
   MAX('1ª EVA'!Z22,'1ª EVA'!AA22)*'1ª EVA'!$Z$13 +
   '2ª EVA-solo'!Z24*'2ª EVA-solo'!$Z$13
)
/('1ª EVA'!$Z$13+'2ª EVA-solo'!$Z$13),"")</f>
        <v/>
      </c>
      <c r="AA24" s="122"/>
      <c r="AB24" s="121">
        <f t="shared" ca="1" si="65"/>
        <v>0</v>
      </c>
      <c r="AC24" s="105">
        <f ca="1">IF(AC$16&gt;0,
(
MAX('1ª EVA'!AC22,'1ª EVA'!AD22)*'1ª EVA'!$AC$13 +
'2ª EVA-solo'!AC24*'2ª EVA-solo'!$AC$13
)
/('1ª EVA'!$AC$13+'2ª EVA-solo'!$AC$13),
"")</f>
        <v>0</v>
      </c>
      <c r="AD24" s="122"/>
      <c r="AE24" s="105" t="str">
        <f>IF(AE$16&gt;0,
(
MAX('1ª EVA'!AE22,'1ª EVA'!AF22)*'1ª EVA'!$AE$13 +
'2ª EVA-solo'!AE24*'2ª EVA-solo'!$AE$13
)
/('1ª EVA'!$AE$13+'2ª EVA-solo'!$AE$13),
"")</f>
        <v/>
      </c>
      <c r="AF24" s="122"/>
      <c r="AG24" s="105">
        <f ca="1">IF(AG$16&gt;0,
(
MAX('1ª EVA'!AG22,'1ª EVA'!AH22)*'1ª EVA'!$AG$13 +
'2ª EVA-solo'!AG24*'2ª EVA-solo'!$AG$13
)
/('1ª EVA'!$AG$13+'2ª EVA-solo'!$AG$13),
"")</f>
        <v>0</v>
      </c>
      <c r="AH24" s="122"/>
      <c r="AI24" s="105">
        <f ca="1">IF(AI$16&gt;0,
(
MAX('1ª EVA'!AI22,'1ª EVA'!AJ22)*'1ª EVA'!$AI$13 +
'2ª EVA-solo'!AI24*'2ª EVA-solo'!$AI$13
)
/('1ª EVA'!$AI$13+'2ª EVA-solo'!$AI$13),
"")</f>
        <v>0</v>
      </c>
      <c r="AJ24" s="122"/>
      <c r="AK24" s="105">
        <f ca="1">IF(AK$16&gt;0,
(
MAX('1ª EVA'!AK22,'1ª EVA'!AL22)*'1ª EVA'!$AK$13 +
'2ª EVA-solo'!AK24*'2ª EVA-solo'!$AK$13
)
/('1ª EVA'!$AK$13+'2ª EVA-solo'!$AK$13),
"")</f>
        <v>0</v>
      </c>
      <c r="AL24" s="122"/>
      <c r="AM24" s="105" t="str">
        <f>IF(AM$16&gt;0,
(
MAX('1ª EVA'!AM22,'1ª EVA'!AN22)*'1ª EVA'!$AM$13 +
'2ª EVA-solo'!AM24*'2ª EVA-solo'!$AM$13
)
/('1ª EVA'!$AM$13+'2ª EVA-solo'!$AM$13),
"")</f>
        <v/>
      </c>
      <c r="AN24" s="122"/>
      <c r="AO24" s="121">
        <f t="shared" ca="1" si="66"/>
        <v>0</v>
      </c>
      <c r="AP24" s="105">
        <f ca="1">IF(AP$16&gt;0,
(
MAX('1ª EVA'!AP22,'1ª EVA'!AQ22)*'1ª EVA'!AP$13 +
'2ª EVA-solo'!AP24*'2ª EVA-solo'!AP$13
)
/('1ª EVA'!AP$13+'2ª EVA-solo'!AP$13),
"")</f>
        <v>0</v>
      </c>
      <c r="AQ24" s="122"/>
      <c r="AR24" s="105">
        <f ca="1">IF(AR$16&gt;0,
(
MAX('1ª EVA'!AR22,'1ª EVA'!AS22)*'1ª EVA'!AR$13 +
'2ª EVA-solo'!AR24*'2ª EVA-solo'!AR$13
)
/('1ª EVA'!AR$13+'2ª EVA-solo'!AR$13),
"")</f>
        <v>0</v>
      </c>
      <c r="AS24" s="122"/>
      <c r="AT24" s="105" t="str">
        <f>IF(AT$16&gt;0,
(
MAX('1ª EVA'!AT22,'1ª EVA'!AU22)*'1ª EVA'!AT$13 +
'2ª EVA-solo'!AT24*'2ª EVA-solo'!AT$13
)
/('1ª EVA'!AT$13+'2ª EVA-solo'!AT$13),
"")</f>
        <v/>
      </c>
      <c r="AU24" s="122"/>
      <c r="AV24" s="105">
        <f ca="1">IF(AV$16&gt;0,
(
MAX('1ª EVA'!AV22,'1ª EVA'!AW22)*'1ª EVA'!AV$13 +
'2ª EVA-solo'!AV24*'2ª EVA-solo'!AV$13
)
/('1ª EVA'!AV$13+'2ª EVA-solo'!AV$13),
"")</f>
        <v>0</v>
      </c>
      <c r="AW24" s="122"/>
      <c r="AX24" s="105" t="str">
        <f>IF(AX$16&gt;0,
(
MAX('1ª EVA'!AX22,'1ª EVA'!AY22)*'1ª EVA'!AX$13 +
'2ª EVA-solo'!AX24*'2ª EVA-solo'!AX$13
)
/('1ª EVA'!AX$13+'2ª EVA-solo'!AX$13),
"")</f>
        <v/>
      </c>
      <c r="AY24" s="122"/>
      <c r="AZ24" s="105" t="str">
        <f>IF(AZ$16&gt;0,
(
MAX('1ª EVA'!AZ22,'1ª EVA'!BA22)*'1ª EVA'!AZ$13 +
'2ª EVA-solo'!AZ24*'2ª EVA-solo'!AZ$13
)
/('1ª EVA'!AZ$13+'2ª EVA-solo'!AZ$13),
"")</f>
        <v/>
      </c>
      <c r="BA24" s="122"/>
      <c r="BB24" s="121">
        <f t="shared" ca="1" si="67"/>
        <v>0</v>
      </c>
      <c r="BC24" s="105">
        <f ca="1">IF(BC$16&gt;0,
(
MAX('1ª EVA'!BC22,'1ª EVA'!BD22)*'1ª EVA'!BC$13 +
'2ª EVA-solo'!BC24*'2ª EVA-solo'!BC$13
)
/('1ª EVA'!BC$13+'2ª EVA-solo'!BC$13),
"")</f>
        <v>0</v>
      </c>
      <c r="BD24" s="122"/>
      <c r="BE24" s="105" t="str">
        <f>IF(BE$16&gt;0,
(
MAX('1ª EVA'!BE22,'1ª EVA'!BF22)*'1ª EVA'!BE$13 +
'2ª EVA-solo'!BE24*'2ª EVA-solo'!BE$13
)
/('1ª EVA'!BE$13+'2ª EVA-solo'!BE$13),
"")</f>
        <v/>
      </c>
      <c r="BF24" s="122"/>
      <c r="BG24" s="105" t="str">
        <f>IF(BG$16&gt;0,
(
MAX('1ª EVA'!BG22,'1ª EVA'!BH22)*'1ª EVA'!BG$13 +
'2ª EVA-solo'!BG24*'2ª EVA-solo'!BG$13
)
/('1ª EVA'!BG$13+'2ª EVA-solo'!BG$13),
"")</f>
        <v/>
      </c>
      <c r="BH24" s="122"/>
      <c r="BI24" s="105">
        <f ca="1">IF(BI$16&gt;0,
(
MAX('1ª EVA'!BI22,'1ª EVA'!BJ22)*'1ª EVA'!BI$13 +
'2ª EVA-solo'!BI24*'2ª EVA-solo'!BI$13
)
/('1ª EVA'!BI$13+'2ª EVA-solo'!BI$13),
"")</f>
        <v>0</v>
      </c>
      <c r="BJ24" s="122"/>
      <c r="BK24" s="105" t="str">
        <f>IF(BK$16&gt;0,
(
MAX('1ª EVA'!BK22,'1ª EVA'!BL22)*'1ª EVA'!BK$13 +
'2ª EVA-solo'!BK24*'2ª EVA-solo'!BK$13
)
/('1ª EVA'!BK$13+'2ª EVA-solo'!BK$13),
"")</f>
        <v/>
      </c>
      <c r="BL24" s="122"/>
      <c r="BM24" s="105" t="str">
        <f>IF(BM$16&gt;0,
(
MAX('1ª EVA'!BM22,'1ª EVA'!BN22)*'1ª EVA'!BM$13 +
'2ª EVA-solo'!BM24*'2ª EVA-solo'!BM$13
)
/('1ª EVA'!BM$13+'2ª EVA-solo'!BM$13),
"")</f>
        <v/>
      </c>
      <c r="BN24" s="122"/>
      <c r="BO24" s="121">
        <f t="shared" ca="1" si="68"/>
        <v>0</v>
      </c>
      <c r="BP24" s="105">
        <f ca="1">IF(BP$16&gt;0,
(
MAX('1ª EVA'!BP22,'1ª EVA'!BQ22)*'1ª EVA'!BP$13 +
'2ª EVA-solo'!BP24*'2ª EVA-solo'!BP$13
)
/('1ª EVA'!BP$13+'2ª EVA-solo'!BP$13),
"")</f>
        <v>0</v>
      </c>
      <c r="BQ24" s="122"/>
      <c r="BR24" s="105" t="str">
        <f>IF(BR$16&gt;0,
(
MAX('1ª EVA'!BR22,'1ª EVA'!BS22)*'1ª EVA'!BR$13 +
'2ª EVA-solo'!BR24*'2ª EVA-solo'!BR$13
)
/('1ª EVA'!BR$13+'2ª EVA-solo'!BR$13),
"")</f>
        <v/>
      </c>
      <c r="BS24" s="122"/>
      <c r="BT24" s="105" t="str">
        <f>IF(BT$16&gt;0,
(
MAX('1ª EVA'!BT22,'1ª EVA'!BU22)*'1ª EVA'!BT$13 +
'2ª EVA-solo'!BT24*'2ª EVA-solo'!BT$13
)
/('1ª EVA'!BT$13+'2ª EVA-solo'!BT$13),
"")</f>
        <v/>
      </c>
      <c r="BU24" s="122"/>
      <c r="BV24" s="105" t="str">
        <f>IF(BV$16&gt;0,
(
MAX('1ª EVA'!BV22,'1ª EVA'!BW22)*'1ª EVA'!BV$13 +
'2ª EVA-solo'!BV24*'2ª EVA-solo'!BV$13
)
/('1ª EVA'!BV$13+'2ª EVA-solo'!BV$13),
"")</f>
        <v/>
      </c>
      <c r="BW24" s="122"/>
      <c r="BX24" s="105" t="str">
        <f>IF(BX$16&gt;0,
(
MAX('1ª EVA'!BX22,'1ª EVA'!BY22)*'1ª EVA'!BX$13 +
'2ª EVA-solo'!BX24*'2ª EVA-solo'!BX$13
)
/('1ª EVA'!BX$13+'2ª EVA-solo'!BX$13),
"")</f>
        <v/>
      </c>
      <c r="BY24" s="122"/>
      <c r="BZ24" s="105" t="str">
        <f>IF(BZ$16&gt;0,
(
MAX('1ª EVA'!BZ22,'1ª EVA'!CA22)*'1ª EVA'!BZ$13 +
'2ª EVA-solo'!BZ24*'2ª EVA-solo'!BZ$13
)
/('1ª EVA'!BZ$13+'2ª EVA-solo'!BZ$13),
"")</f>
        <v/>
      </c>
      <c r="CA24" s="122"/>
      <c r="CB24" s="136">
        <f t="shared" ca="1" si="69"/>
        <v>0</v>
      </c>
    </row>
    <row r="25" spans="1:82" ht="18" x14ac:dyDescent="0.25">
      <c r="A25" s="65" t="str">
        <v>Gonzalez Torres, Mara�a</v>
      </c>
      <c r="B25" s="121">
        <f t="shared" ca="1" si="63"/>
        <v>0</v>
      </c>
      <c r="C25" s="105">
        <f ca="1">IFERROR(IF(C$16&gt;0,(
   MAX('1ª EVA'!C23,'1ª EVA'!D23)*'1ª EVA'!C$13 +
   '2ª EVA-solo'!C25*'2ª EVA-solo'!C$13
)
/('1ª EVA'!C$13+'2ª EVA-solo'!C$13),""),"")</f>
        <v>0</v>
      </c>
      <c r="D25" s="122"/>
      <c r="E25" s="105">
        <f ca="1">IFERROR(IF(E$16&gt;0,(
   MAX('1ª EVA'!E23,'1ª EVA'!F23)*'1ª EVA'!E$13 +
   '2ª EVA-solo'!E25*'2ª EVA-solo'!E$13
)
/('1ª EVA'!E$13+'2ª EVA-solo'!E$13),""),"")</f>
        <v>0</v>
      </c>
      <c r="F25" s="122"/>
      <c r="G25" s="105">
        <f ca="1">IFERROR(IF(G$16&gt;0,(
   MAX('1ª EVA'!G23,'1ª EVA'!H23)*'1ª EVA'!G$13 +
   '2ª EVA-solo'!G25*'2ª EVA-solo'!G$13
)
/('1ª EVA'!G$13+'2ª EVA-solo'!G$13),""),"")</f>
        <v>0</v>
      </c>
      <c r="H25" s="122"/>
      <c r="I25" s="105">
        <f ca="1">IFERROR(IF(I$16&gt;0,(
   MAX('1ª EVA'!I23,'1ª EVA'!J23)*'1ª EVA'!I$13 +
   '2ª EVA-solo'!I25*'2ª EVA-solo'!I$13
)
/('1ª EVA'!I$13+'2ª EVA-solo'!I$13),""),"")</f>
        <v>0</v>
      </c>
      <c r="J25" s="122"/>
      <c r="K25" s="105">
        <f ca="1">IFERROR(IF(K$16&gt;0,(
   MAX('1ª EVA'!K23,'1ª EVA'!L23)*'1ª EVA'!K$13 +
   '2ª EVA-solo'!K25*'2ª EVA-solo'!K$13
)
/('1ª EVA'!K$13+'2ª EVA-solo'!K$13),""),"")</f>
        <v>0</v>
      </c>
      <c r="L25" s="122"/>
      <c r="M25" s="105" t="str">
        <f>IFERROR(IF(M$16&gt;0,(
   MAX('1ª EVA'!M23,'1ª EVA'!N23)*'1ª EVA'!M$13 +
   '2ª EVA-solo'!M25*'2ª EVA-solo'!M$13
)
/('1ª EVA'!M$13+'2ª EVA-solo'!M$13),""),"")</f>
        <v/>
      </c>
      <c r="N25" s="122"/>
      <c r="O25" s="121">
        <f t="shared" ca="1" si="64"/>
        <v>0</v>
      </c>
      <c r="P25" s="105">
        <f ca="1">IF(P$16&gt;0,(
   MAX('1ª EVA'!P23,'1ª EVA'!Q23)*'1ª EVA'!$P$13 +
   '2ª EVA-solo'!P25*'2ª EVA-solo'!$P$13
)
/('1ª EVA'!$P$13 + '2ª EVA-solo'!$P$13),"")</f>
        <v>0</v>
      </c>
      <c r="Q25" s="122"/>
      <c r="R25" s="105">
        <f ca="1">IF(R$16&gt;0,(
   MAX('1ª EVA'!R23,'1ª EVA'!S23)*'1ª EVA'!$R$13 +
   '2ª EVA-solo'!R25*'2ª EVA-solo'!$R$13
)
/('1ª EVA'!$R$13 + '2ª EVA-solo'!$R$13),"")</f>
        <v>0</v>
      </c>
      <c r="S25" s="122"/>
      <c r="T25" s="105">
        <f ca="1">IF(T$16&gt;0,(
   MAX('1ª EVA'!T23,'1ª EVA'!U23)*'1ª EVA'!$T$13 +
   '2ª EVA-solo'!T25*'2ª EVA-solo'!$T$13
)
/('1ª EVA'!$T$13 + '2ª EVA-solo'!$T$13),"")</f>
        <v>0</v>
      </c>
      <c r="U25" s="122"/>
      <c r="V25" s="105">
        <f ca="1">IF(V$16&gt;0,(
   MAX('1ª EVA'!V23,'1ª EVA'!W23)*'1ª EVA'!$V$13 +
   '2ª EVA-solo'!V25*'2ª EVA-solo'!$V$13
)
/('1ª EVA'!$V$13 + '2ª EVA-solo'!$V$13),"")</f>
        <v>0</v>
      </c>
      <c r="W25" s="122"/>
      <c r="X25" s="105">
        <f ca="1">IF(X$16&gt;0,(
   MAX('1ª EVA'!X23,'1ª EVA'!Y23)*'1ª EVA'!$X$13 +
   '2ª EVA-solo'!X25*'2ª EVA-solo'!$X$13
)
/('1ª EVA'!$X$13 + '2ª EVA-solo'!$X$13),"")</f>
        <v>0</v>
      </c>
      <c r="Y25" s="122"/>
      <c r="Z25" s="105" t="str">
        <f>IF(Z$16&gt;0,(
   MAX('1ª EVA'!Z23,'1ª EVA'!AA23)*'1ª EVA'!$Z$13 +
   '2ª EVA-solo'!Z25*'2ª EVA-solo'!$Z$13
)
/('1ª EVA'!$Z$13+'2ª EVA-solo'!$Z$13),"")</f>
        <v/>
      </c>
      <c r="AA25" s="122"/>
      <c r="AB25" s="121">
        <f t="shared" ca="1" si="65"/>
        <v>0</v>
      </c>
      <c r="AC25" s="105">
        <f ca="1">IF(AC$16&gt;0,
(
MAX('1ª EVA'!AC23,'1ª EVA'!AD23)*'1ª EVA'!$AC$13 +
'2ª EVA-solo'!AC25*'2ª EVA-solo'!$AC$13
)
/('1ª EVA'!$AC$13+'2ª EVA-solo'!$AC$13),
"")</f>
        <v>0</v>
      </c>
      <c r="AD25" s="122"/>
      <c r="AE25" s="105" t="str">
        <f>IF(AE$16&gt;0,
(
MAX('1ª EVA'!AE23,'1ª EVA'!AF23)*'1ª EVA'!$AE$13 +
'2ª EVA-solo'!AE25*'2ª EVA-solo'!$AE$13
)
/('1ª EVA'!$AE$13+'2ª EVA-solo'!$AE$13),
"")</f>
        <v/>
      </c>
      <c r="AF25" s="122"/>
      <c r="AG25" s="105">
        <f ca="1">IF(AG$16&gt;0,
(
MAX('1ª EVA'!AG23,'1ª EVA'!AH23)*'1ª EVA'!$AG$13 +
'2ª EVA-solo'!AG25*'2ª EVA-solo'!$AG$13
)
/('1ª EVA'!$AG$13+'2ª EVA-solo'!$AG$13),
"")</f>
        <v>0</v>
      </c>
      <c r="AH25" s="122"/>
      <c r="AI25" s="105">
        <f ca="1">IF(AI$16&gt;0,
(
MAX('1ª EVA'!AI23,'1ª EVA'!AJ23)*'1ª EVA'!$AI$13 +
'2ª EVA-solo'!AI25*'2ª EVA-solo'!$AI$13
)
/('1ª EVA'!$AI$13+'2ª EVA-solo'!$AI$13),
"")</f>
        <v>0</v>
      </c>
      <c r="AJ25" s="122"/>
      <c r="AK25" s="105">
        <f ca="1">IF(AK$16&gt;0,
(
MAX('1ª EVA'!AK23,'1ª EVA'!AL23)*'1ª EVA'!$AK$13 +
'2ª EVA-solo'!AK25*'2ª EVA-solo'!$AK$13
)
/('1ª EVA'!$AK$13+'2ª EVA-solo'!$AK$13),
"")</f>
        <v>0</v>
      </c>
      <c r="AL25" s="122"/>
      <c r="AM25" s="105" t="str">
        <f>IF(AM$16&gt;0,
(
MAX('1ª EVA'!AM23,'1ª EVA'!AN23)*'1ª EVA'!$AM$13 +
'2ª EVA-solo'!AM25*'2ª EVA-solo'!$AM$13
)
/('1ª EVA'!$AM$13+'2ª EVA-solo'!$AM$13),
"")</f>
        <v/>
      </c>
      <c r="AN25" s="122"/>
      <c r="AO25" s="121">
        <f t="shared" ca="1" si="66"/>
        <v>0</v>
      </c>
      <c r="AP25" s="105">
        <f ca="1">IF(AP$16&gt;0,
(
MAX('1ª EVA'!AP23,'1ª EVA'!AQ23)*'1ª EVA'!AP$13 +
'2ª EVA-solo'!AP25*'2ª EVA-solo'!AP$13
)
/('1ª EVA'!AP$13+'2ª EVA-solo'!AP$13),
"")</f>
        <v>0</v>
      </c>
      <c r="AQ25" s="122"/>
      <c r="AR25" s="105">
        <f ca="1">IF(AR$16&gt;0,
(
MAX('1ª EVA'!AR23,'1ª EVA'!AS23)*'1ª EVA'!AR$13 +
'2ª EVA-solo'!AR25*'2ª EVA-solo'!AR$13
)
/('1ª EVA'!AR$13+'2ª EVA-solo'!AR$13),
"")</f>
        <v>0</v>
      </c>
      <c r="AS25" s="122"/>
      <c r="AT25" s="105" t="str">
        <f>IF(AT$16&gt;0,
(
MAX('1ª EVA'!AT23,'1ª EVA'!AU23)*'1ª EVA'!AT$13 +
'2ª EVA-solo'!AT25*'2ª EVA-solo'!AT$13
)
/('1ª EVA'!AT$13+'2ª EVA-solo'!AT$13),
"")</f>
        <v/>
      </c>
      <c r="AU25" s="122"/>
      <c r="AV25" s="105">
        <f ca="1">IF(AV$16&gt;0,
(
MAX('1ª EVA'!AV23,'1ª EVA'!AW23)*'1ª EVA'!AV$13 +
'2ª EVA-solo'!AV25*'2ª EVA-solo'!AV$13
)
/('1ª EVA'!AV$13+'2ª EVA-solo'!AV$13),
"")</f>
        <v>0</v>
      </c>
      <c r="AW25" s="122"/>
      <c r="AX25" s="105" t="str">
        <f>IF(AX$16&gt;0,
(
MAX('1ª EVA'!AX23,'1ª EVA'!AY23)*'1ª EVA'!AX$13 +
'2ª EVA-solo'!AX25*'2ª EVA-solo'!AX$13
)
/('1ª EVA'!AX$13+'2ª EVA-solo'!AX$13),
"")</f>
        <v/>
      </c>
      <c r="AY25" s="122"/>
      <c r="AZ25" s="105" t="str">
        <f>IF(AZ$16&gt;0,
(
MAX('1ª EVA'!AZ23,'1ª EVA'!BA23)*'1ª EVA'!AZ$13 +
'2ª EVA-solo'!AZ25*'2ª EVA-solo'!AZ$13
)
/('1ª EVA'!AZ$13+'2ª EVA-solo'!AZ$13),
"")</f>
        <v/>
      </c>
      <c r="BA25" s="122"/>
      <c r="BB25" s="121">
        <f t="shared" ca="1" si="67"/>
        <v>0</v>
      </c>
      <c r="BC25" s="105">
        <f ca="1">IF(BC$16&gt;0,
(
MAX('1ª EVA'!BC23,'1ª EVA'!BD23)*'1ª EVA'!BC$13 +
'2ª EVA-solo'!BC25*'2ª EVA-solo'!BC$13
)
/('1ª EVA'!BC$13+'2ª EVA-solo'!BC$13),
"")</f>
        <v>0</v>
      </c>
      <c r="BD25" s="122"/>
      <c r="BE25" s="105" t="str">
        <f>IF(BE$16&gt;0,
(
MAX('1ª EVA'!BE23,'1ª EVA'!BF23)*'1ª EVA'!BE$13 +
'2ª EVA-solo'!BE25*'2ª EVA-solo'!BE$13
)
/('1ª EVA'!BE$13+'2ª EVA-solo'!BE$13),
"")</f>
        <v/>
      </c>
      <c r="BF25" s="122"/>
      <c r="BG25" s="105" t="str">
        <f>IF(BG$16&gt;0,
(
MAX('1ª EVA'!BG23,'1ª EVA'!BH23)*'1ª EVA'!BG$13 +
'2ª EVA-solo'!BG25*'2ª EVA-solo'!BG$13
)
/('1ª EVA'!BG$13+'2ª EVA-solo'!BG$13),
"")</f>
        <v/>
      </c>
      <c r="BH25" s="122"/>
      <c r="BI25" s="105">
        <f ca="1">IF(BI$16&gt;0,
(
MAX('1ª EVA'!BI23,'1ª EVA'!BJ23)*'1ª EVA'!BI$13 +
'2ª EVA-solo'!BI25*'2ª EVA-solo'!BI$13
)
/('1ª EVA'!BI$13+'2ª EVA-solo'!BI$13),
"")</f>
        <v>0</v>
      </c>
      <c r="BJ25" s="122"/>
      <c r="BK25" s="105" t="str">
        <f>IF(BK$16&gt;0,
(
MAX('1ª EVA'!BK23,'1ª EVA'!BL23)*'1ª EVA'!BK$13 +
'2ª EVA-solo'!BK25*'2ª EVA-solo'!BK$13
)
/('1ª EVA'!BK$13+'2ª EVA-solo'!BK$13),
"")</f>
        <v/>
      </c>
      <c r="BL25" s="122"/>
      <c r="BM25" s="105" t="str">
        <f>IF(BM$16&gt;0,
(
MAX('1ª EVA'!BM23,'1ª EVA'!BN23)*'1ª EVA'!BM$13 +
'2ª EVA-solo'!BM25*'2ª EVA-solo'!BM$13
)
/('1ª EVA'!BM$13+'2ª EVA-solo'!BM$13),
"")</f>
        <v/>
      </c>
      <c r="BN25" s="122"/>
      <c r="BO25" s="121">
        <f t="shared" ca="1" si="68"/>
        <v>0</v>
      </c>
      <c r="BP25" s="105">
        <f ca="1">IF(BP$16&gt;0,
(
MAX('1ª EVA'!BP23,'1ª EVA'!BQ23)*'1ª EVA'!BP$13 +
'2ª EVA-solo'!BP25*'2ª EVA-solo'!BP$13
)
/('1ª EVA'!BP$13+'2ª EVA-solo'!BP$13),
"")</f>
        <v>0</v>
      </c>
      <c r="BQ25" s="122"/>
      <c r="BR25" s="105" t="str">
        <f>IF(BR$16&gt;0,
(
MAX('1ª EVA'!BR23,'1ª EVA'!BS23)*'1ª EVA'!BR$13 +
'2ª EVA-solo'!BR25*'2ª EVA-solo'!BR$13
)
/('1ª EVA'!BR$13+'2ª EVA-solo'!BR$13),
"")</f>
        <v/>
      </c>
      <c r="BS25" s="122"/>
      <c r="BT25" s="105" t="str">
        <f>IF(BT$16&gt;0,
(
MAX('1ª EVA'!BT23,'1ª EVA'!BU23)*'1ª EVA'!BT$13 +
'2ª EVA-solo'!BT25*'2ª EVA-solo'!BT$13
)
/('1ª EVA'!BT$13+'2ª EVA-solo'!BT$13),
"")</f>
        <v/>
      </c>
      <c r="BU25" s="122"/>
      <c r="BV25" s="105" t="str">
        <f>IF(BV$16&gt;0,
(
MAX('1ª EVA'!BV23,'1ª EVA'!BW23)*'1ª EVA'!BV$13 +
'2ª EVA-solo'!BV25*'2ª EVA-solo'!BV$13
)
/('1ª EVA'!BV$13+'2ª EVA-solo'!BV$13),
"")</f>
        <v/>
      </c>
      <c r="BW25" s="122"/>
      <c r="BX25" s="105" t="str">
        <f>IF(BX$16&gt;0,
(
MAX('1ª EVA'!BX23,'1ª EVA'!BY23)*'1ª EVA'!BX$13 +
'2ª EVA-solo'!BX25*'2ª EVA-solo'!BX$13
)
/('1ª EVA'!BX$13+'2ª EVA-solo'!BX$13),
"")</f>
        <v/>
      </c>
      <c r="BY25" s="122"/>
      <c r="BZ25" s="105" t="str">
        <f>IF(BZ$16&gt;0,
(
MAX('1ª EVA'!BZ23,'1ª EVA'!CA23)*'1ª EVA'!BZ$13 +
'2ª EVA-solo'!BZ25*'2ª EVA-solo'!BZ$13
)
/('1ª EVA'!BZ$13+'2ª EVA-solo'!BZ$13),
"")</f>
        <v/>
      </c>
      <c r="CA25" s="122"/>
      <c r="CB25" s="136">
        <f t="shared" ca="1" si="69"/>
        <v>0</v>
      </c>
    </row>
    <row r="26" spans="1:82" ht="18" x14ac:dyDescent="0.25">
      <c r="A26" s="65" t="str">
        <v>Rodra�guez Jimaanez, Pablo</v>
      </c>
      <c r="B26" s="121">
        <f t="shared" ca="1" si="63"/>
        <v>0</v>
      </c>
      <c r="C26" s="105">
        <f ca="1">IFERROR(IF(C$16&gt;0,(
   MAX('1ª EVA'!C24,'1ª EVA'!D24)*'1ª EVA'!C$13 +
   '2ª EVA-solo'!C26*'2ª EVA-solo'!C$13
)
/('1ª EVA'!C$13+'2ª EVA-solo'!C$13),""),"")</f>
        <v>0</v>
      </c>
      <c r="D26" s="122"/>
      <c r="E26" s="105">
        <f ca="1">IFERROR(IF(E$16&gt;0,(
   MAX('1ª EVA'!E24,'1ª EVA'!F24)*'1ª EVA'!E$13 +
   '2ª EVA-solo'!E26*'2ª EVA-solo'!E$13
)
/('1ª EVA'!E$13+'2ª EVA-solo'!E$13),""),"")</f>
        <v>0</v>
      </c>
      <c r="F26" s="122"/>
      <c r="G26" s="105">
        <f ca="1">IFERROR(IF(G$16&gt;0,(
   MAX('1ª EVA'!G24,'1ª EVA'!H24)*'1ª EVA'!G$13 +
   '2ª EVA-solo'!G26*'2ª EVA-solo'!G$13
)
/('1ª EVA'!G$13+'2ª EVA-solo'!G$13),""),"")</f>
        <v>0</v>
      </c>
      <c r="H26" s="122"/>
      <c r="I26" s="105">
        <f ca="1">IFERROR(IF(I$16&gt;0,(
   MAX('1ª EVA'!I24,'1ª EVA'!J24)*'1ª EVA'!I$13 +
   '2ª EVA-solo'!I26*'2ª EVA-solo'!I$13
)
/('1ª EVA'!I$13+'2ª EVA-solo'!I$13),""),"")</f>
        <v>0</v>
      </c>
      <c r="J26" s="122"/>
      <c r="K26" s="105">
        <f ca="1">IFERROR(IF(K$16&gt;0,(
   MAX('1ª EVA'!K24,'1ª EVA'!L24)*'1ª EVA'!K$13 +
   '2ª EVA-solo'!K26*'2ª EVA-solo'!K$13
)
/('1ª EVA'!K$13+'2ª EVA-solo'!K$13),""),"")</f>
        <v>0</v>
      </c>
      <c r="L26" s="122"/>
      <c r="M26" s="105" t="str">
        <f>IFERROR(IF(M$16&gt;0,(
   MAX('1ª EVA'!M24,'1ª EVA'!N24)*'1ª EVA'!M$13 +
   '2ª EVA-solo'!M26*'2ª EVA-solo'!M$13
)
/('1ª EVA'!M$13+'2ª EVA-solo'!M$13),""),"")</f>
        <v/>
      </c>
      <c r="N26" s="122"/>
      <c r="O26" s="121">
        <f t="shared" ca="1" si="64"/>
        <v>0</v>
      </c>
      <c r="P26" s="105">
        <f ca="1">IF(P$16&gt;0,(
   MAX('1ª EVA'!P24,'1ª EVA'!Q24)*'1ª EVA'!$P$13 +
   '2ª EVA-solo'!P26*'2ª EVA-solo'!$P$13
)
/('1ª EVA'!$P$13 + '2ª EVA-solo'!$P$13),"")</f>
        <v>0</v>
      </c>
      <c r="Q26" s="122"/>
      <c r="R26" s="105">
        <f ca="1">IF(R$16&gt;0,(
   MAX('1ª EVA'!R24,'1ª EVA'!S24)*'1ª EVA'!$R$13 +
   '2ª EVA-solo'!R26*'2ª EVA-solo'!$R$13
)
/('1ª EVA'!$R$13 + '2ª EVA-solo'!$R$13),"")</f>
        <v>0</v>
      </c>
      <c r="S26" s="122"/>
      <c r="T26" s="105">
        <f ca="1">IF(T$16&gt;0,(
   MAX('1ª EVA'!T24,'1ª EVA'!U24)*'1ª EVA'!$T$13 +
   '2ª EVA-solo'!T26*'2ª EVA-solo'!$T$13
)
/('1ª EVA'!$T$13 + '2ª EVA-solo'!$T$13),"")</f>
        <v>0</v>
      </c>
      <c r="U26" s="122"/>
      <c r="V26" s="105">
        <f ca="1">IF(V$16&gt;0,(
   MAX('1ª EVA'!V24,'1ª EVA'!W24)*'1ª EVA'!$V$13 +
   '2ª EVA-solo'!V26*'2ª EVA-solo'!$V$13
)
/('1ª EVA'!$V$13 + '2ª EVA-solo'!$V$13),"")</f>
        <v>0</v>
      </c>
      <c r="W26" s="122"/>
      <c r="X26" s="105">
        <f ca="1">IF(X$16&gt;0,(
   MAX('1ª EVA'!X24,'1ª EVA'!Y24)*'1ª EVA'!$X$13 +
   '2ª EVA-solo'!X26*'2ª EVA-solo'!$X$13
)
/('1ª EVA'!$X$13 + '2ª EVA-solo'!$X$13),"")</f>
        <v>0</v>
      </c>
      <c r="Y26" s="122"/>
      <c r="Z26" s="105" t="str">
        <f>IF(Z$16&gt;0,(
   MAX('1ª EVA'!Z24,'1ª EVA'!AA24)*'1ª EVA'!$Z$13 +
   '2ª EVA-solo'!Z26*'2ª EVA-solo'!$Z$13
)
/('1ª EVA'!$Z$13+'2ª EVA-solo'!$Z$13),"")</f>
        <v/>
      </c>
      <c r="AA26" s="122"/>
      <c r="AB26" s="121">
        <f t="shared" ca="1" si="65"/>
        <v>0</v>
      </c>
      <c r="AC26" s="105">
        <f ca="1">IF(AC$16&gt;0,
(
MAX('1ª EVA'!AC24,'1ª EVA'!AD24)*'1ª EVA'!$AC$13 +
'2ª EVA-solo'!AC26*'2ª EVA-solo'!$AC$13
)
/('1ª EVA'!$AC$13+'2ª EVA-solo'!$AC$13),
"")</f>
        <v>0</v>
      </c>
      <c r="AD26" s="122"/>
      <c r="AE26" s="105" t="str">
        <f>IF(AE$16&gt;0,
(
MAX('1ª EVA'!AE24,'1ª EVA'!AF24)*'1ª EVA'!$AE$13 +
'2ª EVA-solo'!AE26*'2ª EVA-solo'!$AE$13
)
/('1ª EVA'!$AE$13+'2ª EVA-solo'!$AE$13),
"")</f>
        <v/>
      </c>
      <c r="AF26" s="122"/>
      <c r="AG26" s="105">
        <f ca="1">IF(AG$16&gt;0,
(
MAX('1ª EVA'!AG24,'1ª EVA'!AH24)*'1ª EVA'!$AG$13 +
'2ª EVA-solo'!AG26*'2ª EVA-solo'!$AG$13
)
/('1ª EVA'!$AG$13+'2ª EVA-solo'!$AG$13),
"")</f>
        <v>0</v>
      </c>
      <c r="AH26" s="122"/>
      <c r="AI26" s="105">
        <f ca="1">IF(AI$16&gt;0,
(
MAX('1ª EVA'!AI24,'1ª EVA'!AJ24)*'1ª EVA'!$AI$13 +
'2ª EVA-solo'!AI26*'2ª EVA-solo'!$AI$13
)
/('1ª EVA'!$AI$13+'2ª EVA-solo'!$AI$13),
"")</f>
        <v>0</v>
      </c>
      <c r="AJ26" s="122"/>
      <c r="AK26" s="105">
        <f ca="1">IF(AK$16&gt;0,
(
MAX('1ª EVA'!AK24,'1ª EVA'!AL24)*'1ª EVA'!$AK$13 +
'2ª EVA-solo'!AK26*'2ª EVA-solo'!$AK$13
)
/('1ª EVA'!$AK$13+'2ª EVA-solo'!$AK$13),
"")</f>
        <v>0</v>
      </c>
      <c r="AL26" s="122"/>
      <c r="AM26" s="105" t="str">
        <f>IF(AM$16&gt;0,
(
MAX('1ª EVA'!AM24,'1ª EVA'!AN24)*'1ª EVA'!$AM$13 +
'2ª EVA-solo'!AM26*'2ª EVA-solo'!$AM$13
)
/('1ª EVA'!$AM$13+'2ª EVA-solo'!$AM$13),
"")</f>
        <v/>
      </c>
      <c r="AN26" s="122"/>
      <c r="AO26" s="121">
        <f t="shared" ca="1" si="66"/>
        <v>0</v>
      </c>
      <c r="AP26" s="105">
        <f ca="1">IF(AP$16&gt;0,
(
MAX('1ª EVA'!AP24,'1ª EVA'!AQ24)*'1ª EVA'!AP$13 +
'2ª EVA-solo'!AP26*'2ª EVA-solo'!AP$13
)
/('1ª EVA'!AP$13+'2ª EVA-solo'!AP$13),
"")</f>
        <v>0</v>
      </c>
      <c r="AQ26" s="122"/>
      <c r="AR26" s="105">
        <f ca="1">IF(AR$16&gt;0,
(
MAX('1ª EVA'!AR24,'1ª EVA'!AS24)*'1ª EVA'!AR$13 +
'2ª EVA-solo'!AR26*'2ª EVA-solo'!AR$13
)
/('1ª EVA'!AR$13+'2ª EVA-solo'!AR$13),
"")</f>
        <v>0</v>
      </c>
      <c r="AS26" s="122"/>
      <c r="AT26" s="105" t="str">
        <f>IF(AT$16&gt;0,
(
MAX('1ª EVA'!AT24,'1ª EVA'!AU24)*'1ª EVA'!AT$13 +
'2ª EVA-solo'!AT26*'2ª EVA-solo'!AT$13
)
/('1ª EVA'!AT$13+'2ª EVA-solo'!AT$13),
"")</f>
        <v/>
      </c>
      <c r="AU26" s="122"/>
      <c r="AV26" s="105">
        <f ca="1">IF(AV$16&gt;0,
(
MAX('1ª EVA'!AV24,'1ª EVA'!AW24)*'1ª EVA'!AV$13 +
'2ª EVA-solo'!AV26*'2ª EVA-solo'!AV$13
)
/('1ª EVA'!AV$13+'2ª EVA-solo'!AV$13),
"")</f>
        <v>0</v>
      </c>
      <c r="AW26" s="122"/>
      <c r="AX26" s="105" t="str">
        <f>IF(AX$16&gt;0,
(
MAX('1ª EVA'!AX24,'1ª EVA'!AY24)*'1ª EVA'!AX$13 +
'2ª EVA-solo'!AX26*'2ª EVA-solo'!AX$13
)
/('1ª EVA'!AX$13+'2ª EVA-solo'!AX$13),
"")</f>
        <v/>
      </c>
      <c r="AY26" s="122"/>
      <c r="AZ26" s="105" t="str">
        <f>IF(AZ$16&gt;0,
(
MAX('1ª EVA'!AZ24,'1ª EVA'!BA24)*'1ª EVA'!AZ$13 +
'2ª EVA-solo'!AZ26*'2ª EVA-solo'!AZ$13
)
/('1ª EVA'!AZ$13+'2ª EVA-solo'!AZ$13),
"")</f>
        <v/>
      </c>
      <c r="BA26" s="122"/>
      <c r="BB26" s="121">
        <f t="shared" ca="1" si="67"/>
        <v>0</v>
      </c>
      <c r="BC26" s="105">
        <f ca="1">IF(BC$16&gt;0,
(
MAX('1ª EVA'!BC24,'1ª EVA'!BD24)*'1ª EVA'!BC$13 +
'2ª EVA-solo'!BC26*'2ª EVA-solo'!BC$13
)
/('1ª EVA'!BC$13+'2ª EVA-solo'!BC$13),
"")</f>
        <v>0</v>
      </c>
      <c r="BD26" s="122"/>
      <c r="BE26" s="105" t="str">
        <f>IF(BE$16&gt;0,
(
MAX('1ª EVA'!BE24,'1ª EVA'!BF24)*'1ª EVA'!BE$13 +
'2ª EVA-solo'!BE26*'2ª EVA-solo'!BE$13
)
/('1ª EVA'!BE$13+'2ª EVA-solo'!BE$13),
"")</f>
        <v/>
      </c>
      <c r="BF26" s="122"/>
      <c r="BG26" s="105" t="str">
        <f>IF(BG$16&gt;0,
(
MAX('1ª EVA'!BG24,'1ª EVA'!BH24)*'1ª EVA'!BG$13 +
'2ª EVA-solo'!BG26*'2ª EVA-solo'!BG$13
)
/('1ª EVA'!BG$13+'2ª EVA-solo'!BG$13),
"")</f>
        <v/>
      </c>
      <c r="BH26" s="122"/>
      <c r="BI26" s="105">
        <f ca="1">IF(BI$16&gt;0,
(
MAX('1ª EVA'!BI24,'1ª EVA'!BJ24)*'1ª EVA'!BI$13 +
'2ª EVA-solo'!BI26*'2ª EVA-solo'!BI$13
)
/('1ª EVA'!BI$13+'2ª EVA-solo'!BI$13),
"")</f>
        <v>0</v>
      </c>
      <c r="BJ26" s="122"/>
      <c r="BK26" s="105" t="str">
        <f>IF(BK$16&gt;0,
(
MAX('1ª EVA'!BK24,'1ª EVA'!BL24)*'1ª EVA'!BK$13 +
'2ª EVA-solo'!BK26*'2ª EVA-solo'!BK$13
)
/('1ª EVA'!BK$13+'2ª EVA-solo'!BK$13),
"")</f>
        <v/>
      </c>
      <c r="BL26" s="122"/>
      <c r="BM26" s="105" t="str">
        <f>IF(BM$16&gt;0,
(
MAX('1ª EVA'!BM24,'1ª EVA'!BN24)*'1ª EVA'!BM$13 +
'2ª EVA-solo'!BM26*'2ª EVA-solo'!BM$13
)
/('1ª EVA'!BM$13+'2ª EVA-solo'!BM$13),
"")</f>
        <v/>
      </c>
      <c r="BN26" s="122"/>
      <c r="BO26" s="121">
        <f t="shared" ca="1" si="68"/>
        <v>0</v>
      </c>
      <c r="BP26" s="105">
        <f ca="1">IF(BP$16&gt;0,
(
MAX('1ª EVA'!BP24,'1ª EVA'!BQ24)*'1ª EVA'!BP$13 +
'2ª EVA-solo'!BP26*'2ª EVA-solo'!BP$13
)
/('1ª EVA'!BP$13+'2ª EVA-solo'!BP$13),
"")</f>
        <v>0</v>
      </c>
      <c r="BQ26" s="122"/>
      <c r="BR26" s="105" t="str">
        <f>IF(BR$16&gt;0,
(
MAX('1ª EVA'!BR24,'1ª EVA'!BS24)*'1ª EVA'!BR$13 +
'2ª EVA-solo'!BR26*'2ª EVA-solo'!BR$13
)
/('1ª EVA'!BR$13+'2ª EVA-solo'!BR$13),
"")</f>
        <v/>
      </c>
      <c r="BS26" s="122"/>
      <c r="BT26" s="105" t="str">
        <f>IF(BT$16&gt;0,
(
MAX('1ª EVA'!BT24,'1ª EVA'!BU24)*'1ª EVA'!BT$13 +
'2ª EVA-solo'!BT26*'2ª EVA-solo'!BT$13
)
/('1ª EVA'!BT$13+'2ª EVA-solo'!BT$13),
"")</f>
        <v/>
      </c>
      <c r="BU26" s="122"/>
      <c r="BV26" s="105" t="str">
        <f>IF(BV$16&gt;0,
(
MAX('1ª EVA'!BV24,'1ª EVA'!BW24)*'1ª EVA'!BV$13 +
'2ª EVA-solo'!BV26*'2ª EVA-solo'!BV$13
)
/('1ª EVA'!BV$13+'2ª EVA-solo'!BV$13),
"")</f>
        <v/>
      </c>
      <c r="BW26" s="122"/>
      <c r="BX26" s="105" t="str">
        <f>IF(BX$16&gt;0,
(
MAX('1ª EVA'!BX24,'1ª EVA'!BY24)*'1ª EVA'!BX$13 +
'2ª EVA-solo'!BX26*'2ª EVA-solo'!BX$13
)
/('1ª EVA'!BX$13+'2ª EVA-solo'!BX$13),
"")</f>
        <v/>
      </c>
      <c r="BY26" s="122"/>
      <c r="BZ26" s="105" t="str">
        <f>IF(BZ$16&gt;0,
(
MAX('1ª EVA'!BZ24,'1ª EVA'!CA24)*'1ª EVA'!BZ$13 +
'2ª EVA-solo'!BZ26*'2ª EVA-solo'!BZ$13
)
/('1ª EVA'!BZ$13+'2ª EVA-solo'!BZ$13),
"")</f>
        <v/>
      </c>
      <c r="CA26" s="122"/>
      <c r="CB26" s="136">
        <f t="shared" ca="1" si="69"/>
        <v>0</v>
      </c>
    </row>
    <row r="27" spans="1:82" ht="18" x14ac:dyDescent="0.25">
      <c r="A27" s="65" t="str">
        <v>Hernandez Moreno, Sofa�a</v>
      </c>
      <c r="B27" s="121">
        <f t="shared" ca="1" si="63"/>
        <v>0</v>
      </c>
      <c r="C27" s="105">
        <f ca="1">IFERROR(IF(C$16&gt;0,(
   MAX('1ª EVA'!C25,'1ª EVA'!D25)*'1ª EVA'!C$13 +
   '2ª EVA-solo'!C27*'2ª EVA-solo'!C$13
)
/('1ª EVA'!C$13+'2ª EVA-solo'!C$13),""),"")</f>
        <v>0</v>
      </c>
      <c r="D27" s="122"/>
      <c r="E27" s="105">
        <f ca="1">IFERROR(IF(E$16&gt;0,(
   MAX('1ª EVA'!E25,'1ª EVA'!F25)*'1ª EVA'!E$13 +
   '2ª EVA-solo'!E27*'2ª EVA-solo'!E$13
)
/('1ª EVA'!E$13+'2ª EVA-solo'!E$13),""),"")</f>
        <v>0</v>
      </c>
      <c r="F27" s="122"/>
      <c r="G27" s="105">
        <f ca="1">IFERROR(IF(G$16&gt;0,(
   MAX('1ª EVA'!G25,'1ª EVA'!H25)*'1ª EVA'!G$13 +
   '2ª EVA-solo'!G27*'2ª EVA-solo'!G$13
)
/('1ª EVA'!G$13+'2ª EVA-solo'!G$13),""),"")</f>
        <v>0</v>
      </c>
      <c r="H27" s="122"/>
      <c r="I27" s="105">
        <f ca="1">IFERROR(IF(I$16&gt;0,(
   MAX('1ª EVA'!I25,'1ª EVA'!J25)*'1ª EVA'!I$13 +
   '2ª EVA-solo'!I27*'2ª EVA-solo'!I$13
)
/('1ª EVA'!I$13+'2ª EVA-solo'!I$13),""),"")</f>
        <v>0</v>
      </c>
      <c r="J27" s="122"/>
      <c r="K27" s="105">
        <f ca="1">IFERROR(IF(K$16&gt;0,(
   MAX('1ª EVA'!K25,'1ª EVA'!L25)*'1ª EVA'!K$13 +
   '2ª EVA-solo'!K27*'2ª EVA-solo'!K$13
)
/('1ª EVA'!K$13+'2ª EVA-solo'!K$13),""),"")</f>
        <v>0</v>
      </c>
      <c r="L27" s="122"/>
      <c r="M27" s="105" t="str">
        <f>IFERROR(IF(M$16&gt;0,(
   MAX('1ª EVA'!M25,'1ª EVA'!N25)*'1ª EVA'!M$13 +
   '2ª EVA-solo'!M27*'2ª EVA-solo'!M$13
)
/('1ª EVA'!M$13+'2ª EVA-solo'!M$13),""),"")</f>
        <v/>
      </c>
      <c r="N27" s="122"/>
      <c r="O27" s="121">
        <f t="shared" ca="1" si="64"/>
        <v>0</v>
      </c>
      <c r="P27" s="105">
        <f ca="1">IF(P$16&gt;0,(
   MAX('1ª EVA'!P25,'1ª EVA'!Q25)*'1ª EVA'!$P$13 +
   '2ª EVA-solo'!P27*'2ª EVA-solo'!$P$13
)
/('1ª EVA'!$P$13 + '2ª EVA-solo'!$P$13),"")</f>
        <v>0</v>
      </c>
      <c r="Q27" s="122"/>
      <c r="R27" s="105">
        <f ca="1">IF(R$16&gt;0,(
   MAX('1ª EVA'!R25,'1ª EVA'!S25)*'1ª EVA'!$R$13 +
   '2ª EVA-solo'!R27*'2ª EVA-solo'!$R$13
)
/('1ª EVA'!$R$13 + '2ª EVA-solo'!$R$13),"")</f>
        <v>0</v>
      </c>
      <c r="S27" s="122"/>
      <c r="T27" s="105">
        <f ca="1">IF(T$16&gt;0,(
   MAX('1ª EVA'!T25,'1ª EVA'!U25)*'1ª EVA'!$T$13 +
   '2ª EVA-solo'!T27*'2ª EVA-solo'!$T$13
)
/('1ª EVA'!$T$13 + '2ª EVA-solo'!$T$13),"")</f>
        <v>0</v>
      </c>
      <c r="U27" s="122"/>
      <c r="V27" s="105">
        <f ca="1">IF(V$16&gt;0,(
   MAX('1ª EVA'!V25,'1ª EVA'!W25)*'1ª EVA'!$V$13 +
   '2ª EVA-solo'!V27*'2ª EVA-solo'!$V$13
)
/('1ª EVA'!$V$13 + '2ª EVA-solo'!$V$13),"")</f>
        <v>0</v>
      </c>
      <c r="W27" s="122"/>
      <c r="X27" s="105">
        <f ca="1">IF(X$16&gt;0,(
   MAX('1ª EVA'!X25,'1ª EVA'!Y25)*'1ª EVA'!$X$13 +
   '2ª EVA-solo'!X27*'2ª EVA-solo'!$X$13
)
/('1ª EVA'!$X$13 + '2ª EVA-solo'!$X$13),"")</f>
        <v>0</v>
      </c>
      <c r="Y27" s="122"/>
      <c r="Z27" s="105" t="str">
        <f>IF(Z$16&gt;0,(
   MAX('1ª EVA'!Z25,'1ª EVA'!AA25)*'1ª EVA'!$Z$13 +
   '2ª EVA-solo'!Z27*'2ª EVA-solo'!$Z$13
)
/('1ª EVA'!$Z$13+'2ª EVA-solo'!$Z$13),"")</f>
        <v/>
      </c>
      <c r="AA27" s="122"/>
      <c r="AB27" s="121">
        <f t="shared" ca="1" si="65"/>
        <v>0</v>
      </c>
      <c r="AC27" s="105">
        <f ca="1">IF(AC$16&gt;0,
(
MAX('1ª EVA'!AC25,'1ª EVA'!AD25)*'1ª EVA'!$AC$13 +
'2ª EVA-solo'!AC27*'2ª EVA-solo'!$AC$13
)
/('1ª EVA'!$AC$13+'2ª EVA-solo'!$AC$13),
"")</f>
        <v>0</v>
      </c>
      <c r="AD27" s="122"/>
      <c r="AE27" s="105" t="str">
        <f>IF(AE$16&gt;0,
(
MAX('1ª EVA'!AE25,'1ª EVA'!AF25)*'1ª EVA'!$AE$13 +
'2ª EVA-solo'!AE27*'2ª EVA-solo'!$AE$13
)
/('1ª EVA'!$AE$13+'2ª EVA-solo'!$AE$13),
"")</f>
        <v/>
      </c>
      <c r="AF27" s="122"/>
      <c r="AG27" s="105">
        <f ca="1">IF(AG$16&gt;0,
(
MAX('1ª EVA'!AG25,'1ª EVA'!AH25)*'1ª EVA'!$AG$13 +
'2ª EVA-solo'!AG27*'2ª EVA-solo'!$AG$13
)
/('1ª EVA'!$AG$13+'2ª EVA-solo'!$AG$13),
"")</f>
        <v>0</v>
      </c>
      <c r="AH27" s="122"/>
      <c r="AI27" s="105">
        <f ca="1">IF(AI$16&gt;0,
(
MAX('1ª EVA'!AI25,'1ª EVA'!AJ25)*'1ª EVA'!$AI$13 +
'2ª EVA-solo'!AI27*'2ª EVA-solo'!$AI$13
)
/('1ª EVA'!$AI$13+'2ª EVA-solo'!$AI$13),
"")</f>
        <v>0</v>
      </c>
      <c r="AJ27" s="122"/>
      <c r="AK27" s="105">
        <f ca="1">IF(AK$16&gt;0,
(
MAX('1ª EVA'!AK25,'1ª EVA'!AL25)*'1ª EVA'!$AK$13 +
'2ª EVA-solo'!AK27*'2ª EVA-solo'!$AK$13
)
/('1ª EVA'!$AK$13+'2ª EVA-solo'!$AK$13),
"")</f>
        <v>0</v>
      </c>
      <c r="AL27" s="122"/>
      <c r="AM27" s="105" t="str">
        <f>IF(AM$16&gt;0,
(
MAX('1ª EVA'!AM25,'1ª EVA'!AN25)*'1ª EVA'!$AM$13 +
'2ª EVA-solo'!AM27*'2ª EVA-solo'!$AM$13
)
/('1ª EVA'!$AM$13+'2ª EVA-solo'!$AM$13),
"")</f>
        <v/>
      </c>
      <c r="AN27" s="122"/>
      <c r="AO27" s="121">
        <f t="shared" ca="1" si="66"/>
        <v>0</v>
      </c>
      <c r="AP27" s="105">
        <f ca="1">IF(AP$16&gt;0,
(
MAX('1ª EVA'!AP25,'1ª EVA'!AQ25)*'1ª EVA'!AP$13 +
'2ª EVA-solo'!AP27*'2ª EVA-solo'!AP$13
)
/('1ª EVA'!AP$13+'2ª EVA-solo'!AP$13),
"")</f>
        <v>0</v>
      </c>
      <c r="AQ27" s="122"/>
      <c r="AR27" s="105">
        <f ca="1">IF(AR$16&gt;0,
(
MAX('1ª EVA'!AR25,'1ª EVA'!AS25)*'1ª EVA'!AR$13 +
'2ª EVA-solo'!AR27*'2ª EVA-solo'!AR$13
)
/('1ª EVA'!AR$13+'2ª EVA-solo'!AR$13),
"")</f>
        <v>0</v>
      </c>
      <c r="AS27" s="122"/>
      <c r="AT27" s="105" t="str">
        <f>IF(AT$16&gt;0,
(
MAX('1ª EVA'!AT25,'1ª EVA'!AU25)*'1ª EVA'!AT$13 +
'2ª EVA-solo'!AT27*'2ª EVA-solo'!AT$13
)
/('1ª EVA'!AT$13+'2ª EVA-solo'!AT$13),
"")</f>
        <v/>
      </c>
      <c r="AU27" s="122"/>
      <c r="AV27" s="105">
        <f ca="1">IF(AV$16&gt;0,
(
MAX('1ª EVA'!AV25,'1ª EVA'!AW25)*'1ª EVA'!AV$13 +
'2ª EVA-solo'!AV27*'2ª EVA-solo'!AV$13
)
/('1ª EVA'!AV$13+'2ª EVA-solo'!AV$13),
"")</f>
        <v>0</v>
      </c>
      <c r="AW27" s="122"/>
      <c r="AX27" s="105" t="str">
        <f>IF(AX$16&gt;0,
(
MAX('1ª EVA'!AX25,'1ª EVA'!AY25)*'1ª EVA'!AX$13 +
'2ª EVA-solo'!AX27*'2ª EVA-solo'!AX$13
)
/('1ª EVA'!AX$13+'2ª EVA-solo'!AX$13),
"")</f>
        <v/>
      </c>
      <c r="AY27" s="122"/>
      <c r="AZ27" s="105" t="str">
        <f>IF(AZ$16&gt;0,
(
MAX('1ª EVA'!AZ25,'1ª EVA'!BA25)*'1ª EVA'!AZ$13 +
'2ª EVA-solo'!AZ27*'2ª EVA-solo'!AZ$13
)
/('1ª EVA'!AZ$13+'2ª EVA-solo'!AZ$13),
"")</f>
        <v/>
      </c>
      <c r="BA27" s="122"/>
      <c r="BB27" s="121">
        <f t="shared" ca="1" si="67"/>
        <v>0</v>
      </c>
      <c r="BC27" s="105">
        <f ca="1">IF(BC$16&gt;0,
(
MAX('1ª EVA'!BC25,'1ª EVA'!BD25)*'1ª EVA'!BC$13 +
'2ª EVA-solo'!BC27*'2ª EVA-solo'!BC$13
)
/('1ª EVA'!BC$13+'2ª EVA-solo'!BC$13),
"")</f>
        <v>0</v>
      </c>
      <c r="BD27" s="122"/>
      <c r="BE27" s="105" t="str">
        <f>IF(BE$16&gt;0,
(
MAX('1ª EVA'!BE25,'1ª EVA'!BF25)*'1ª EVA'!BE$13 +
'2ª EVA-solo'!BE27*'2ª EVA-solo'!BE$13
)
/('1ª EVA'!BE$13+'2ª EVA-solo'!BE$13),
"")</f>
        <v/>
      </c>
      <c r="BF27" s="122"/>
      <c r="BG27" s="105" t="str">
        <f>IF(BG$16&gt;0,
(
MAX('1ª EVA'!BG25,'1ª EVA'!BH25)*'1ª EVA'!BG$13 +
'2ª EVA-solo'!BG27*'2ª EVA-solo'!BG$13
)
/('1ª EVA'!BG$13+'2ª EVA-solo'!BG$13),
"")</f>
        <v/>
      </c>
      <c r="BH27" s="122"/>
      <c r="BI27" s="105">
        <f ca="1">IF(BI$16&gt;0,
(
MAX('1ª EVA'!BI25,'1ª EVA'!BJ25)*'1ª EVA'!BI$13 +
'2ª EVA-solo'!BI27*'2ª EVA-solo'!BI$13
)
/('1ª EVA'!BI$13+'2ª EVA-solo'!BI$13),
"")</f>
        <v>0</v>
      </c>
      <c r="BJ27" s="122"/>
      <c r="BK27" s="105" t="str">
        <f>IF(BK$16&gt;0,
(
MAX('1ª EVA'!BK25,'1ª EVA'!BL25)*'1ª EVA'!BK$13 +
'2ª EVA-solo'!BK27*'2ª EVA-solo'!BK$13
)
/('1ª EVA'!BK$13+'2ª EVA-solo'!BK$13),
"")</f>
        <v/>
      </c>
      <c r="BL27" s="122"/>
      <c r="BM27" s="105" t="str">
        <f>IF(BM$16&gt;0,
(
MAX('1ª EVA'!BM25,'1ª EVA'!BN25)*'1ª EVA'!BM$13 +
'2ª EVA-solo'!BM27*'2ª EVA-solo'!BM$13
)
/('1ª EVA'!BM$13+'2ª EVA-solo'!BM$13),
"")</f>
        <v/>
      </c>
      <c r="BN27" s="122"/>
      <c r="BO27" s="121">
        <f t="shared" ca="1" si="68"/>
        <v>0</v>
      </c>
      <c r="BP27" s="105">
        <f ca="1">IF(BP$16&gt;0,
(
MAX('1ª EVA'!BP25,'1ª EVA'!BQ25)*'1ª EVA'!BP$13 +
'2ª EVA-solo'!BP27*'2ª EVA-solo'!BP$13
)
/('1ª EVA'!BP$13+'2ª EVA-solo'!BP$13),
"")</f>
        <v>0</v>
      </c>
      <c r="BQ27" s="122"/>
      <c r="BR27" s="105" t="str">
        <f>IF(BR$16&gt;0,
(
MAX('1ª EVA'!BR25,'1ª EVA'!BS25)*'1ª EVA'!BR$13 +
'2ª EVA-solo'!BR27*'2ª EVA-solo'!BR$13
)
/('1ª EVA'!BR$13+'2ª EVA-solo'!BR$13),
"")</f>
        <v/>
      </c>
      <c r="BS27" s="122"/>
      <c r="BT27" s="105" t="str">
        <f>IF(BT$16&gt;0,
(
MAX('1ª EVA'!BT25,'1ª EVA'!BU25)*'1ª EVA'!BT$13 +
'2ª EVA-solo'!BT27*'2ª EVA-solo'!BT$13
)
/('1ª EVA'!BT$13+'2ª EVA-solo'!BT$13),
"")</f>
        <v/>
      </c>
      <c r="BU27" s="122"/>
      <c r="BV27" s="105" t="str">
        <f>IF(BV$16&gt;0,
(
MAX('1ª EVA'!BV25,'1ª EVA'!BW25)*'1ª EVA'!BV$13 +
'2ª EVA-solo'!BV27*'2ª EVA-solo'!BV$13
)
/('1ª EVA'!BV$13+'2ª EVA-solo'!BV$13),
"")</f>
        <v/>
      </c>
      <c r="BW27" s="122"/>
      <c r="BX27" s="105" t="str">
        <f>IF(BX$16&gt;0,
(
MAX('1ª EVA'!BX25,'1ª EVA'!BY25)*'1ª EVA'!BX$13 +
'2ª EVA-solo'!BX27*'2ª EVA-solo'!BX$13
)
/('1ª EVA'!BX$13+'2ª EVA-solo'!BX$13),
"")</f>
        <v/>
      </c>
      <c r="BY27" s="122"/>
      <c r="BZ27" s="105" t="str">
        <f>IF(BZ$16&gt;0,
(
MAX('1ª EVA'!BZ25,'1ª EVA'!CA25)*'1ª EVA'!BZ$13 +
'2ª EVA-solo'!BZ27*'2ª EVA-solo'!BZ$13
)
/('1ª EVA'!BZ$13+'2ª EVA-solo'!BZ$13),
"")</f>
        <v/>
      </c>
      <c r="CA27" s="122"/>
      <c r="CB27" s="136">
        <f t="shared" ca="1" si="69"/>
        <v>0</v>
      </c>
    </row>
    <row r="28" spans="1:82" ht="18" x14ac:dyDescent="0.25">
      <c r="A28" s="65" t="str">
        <v>Da�az Castro, Alejandro</v>
      </c>
      <c r="B28" s="121">
        <f t="shared" ca="1" si="63"/>
        <v>0</v>
      </c>
      <c r="C28" s="105">
        <f ca="1">IFERROR(IF(C$16&gt;0,(
   MAX('1ª EVA'!C26,'1ª EVA'!D26)*'1ª EVA'!C$13 +
   '2ª EVA-solo'!C28*'2ª EVA-solo'!C$13
)
/('1ª EVA'!C$13+'2ª EVA-solo'!C$13),""),"")</f>
        <v>0</v>
      </c>
      <c r="D28" s="122"/>
      <c r="E28" s="105">
        <f ca="1">IFERROR(IF(E$16&gt;0,(
   MAX('1ª EVA'!E26,'1ª EVA'!F26)*'1ª EVA'!E$13 +
   '2ª EVA-solo'!E28*'2ª EVA-solo'!E$13
)
/('1ª EVA'!E$13+'2ª EVA-solo'!E$13),""),"")</f>
        <v>0</v>
      </c>
      <c r="F28" s="122"/>
      <c r="G28" s="105">
        <f ca="1">IFERROR(IF(G$16&gt;0,(
   MAX('1ª EVA'!G26,'1ª EVA'!H26)*'1ª EVA'!G$13 +
   '2ª EVA-solo'!G28*'2ª EVA-solo'!G$13
)
/('1ª EVA'!G$13+'2ª EVA-solo'!G$13),""),"")</f>
        <v>0</v>
      </c>
      <c r="H28" s="122"/>
      <c r="I28" s="105">
        <f ca="1">IFERROR(IF(I$16&gt;0,(
   MAX('1ª EVA'!I26,'1ª EVA'!J26)*'1ª EVA'!I$13 +
   '2ª EVA-solo'!I28*'2ª EVA-solo'!I$13
)
/('1ª EVA'!I$13+'2ª EVA-solo'!I$13),""),"")</f>
        <v>0</v>
      </c>
      <c r="J28" s="122"/>
      <c r="K28" s="105">
        <f ca="1">IFERROR(IF(K$16&gt;0,(
   MAX('1ª EVA'!K26,'1ª EVA'!L26)*'1ª EVA'!K$13 +
   '2ª EVA-solo'!K28*'2ª EVA-solo'!K$13
)
/('1ª EVA'!K$13+'2ª EVA-solo'!K$13),""),"")</f>
        <v>0</v>
      </c>
      <c r="L28" s="122"/>
      <c r="M28" s="105" t="str">
        <f>IFERROR(IF(M$16&gt;0,(
   MAX('1ª EVA'!M26,'1ª EVA'!N26)*'1ª EVA'!M$13 +
   '2ª EVA-solo'!M28*'2ª EVA-solo'!M$13
)
/('1ª EVA'!M$13+'2ª EVA-solo'!M$13),""),"")</f>
        <v/>
      </c>
      <c r="N28" s="122"/>
      <c r="O28" s="121">
        <f t="shared" ca="1" si="64"/>
        <v>0</v>
      </c>
      <c r="P28" s="105">
        <f ca="1">IF(P$16&gt;0,(
   MAX('1ª EVA'!P26,'1ª EVA'!Q26)*'1ª EVA'!$P$13 +
   '2ª EVA-solo'!P28*'2ª EVA-solo'!$P$13
)
/('1ª EVA'!$P$13 + '2ª EVA-solo'!$P$13),"")</f>
        <v>0</v>
      </c>
      <c r="Q28" s="122"/>
      <c r="R28" s="105">
        <f ca="1">IF(R$16&gt;0,(
   MAX('1ª EVA'!R26,'1ª EVA'!S26)*'1ª EVA'!$R$13 +
   '2ª EVA-solo'!R28*'2ª EVA-solo'!$R$13
)
/('1ª EVA'!$R$13 + '2ª EVA-solo'!$R$13),"")</f>
        <v>0</v>
      </c>
      <c r="S28" s="122"/>
      <c r="T28" s="105">
        <f ca="1">IF(T$16&gt;0,(
   MAX('1ª EVA'!T26,'1ª EVA'!U26)*'1ª EVA'!$T$13 +
   '2ª EVA-solo'!T28*'2ª EVA-solo'!$T$13
)
/('1ª EVA'!$T$13 + '2ª EVA-solo'!$T$13),"")</f>
        <v>0</v>
      </c>
      <c r="U28" s="122"/>
      <c r="V28" s="105">
        <f ca="1">IF(V$16&gt;0,(
   MAX('1ª EVA'!V26,'1ª EVA'!W26)*'1ª EVA'!$V$13 +
   '2ª EVA-solo'!V28*'2ª EVA-solo'!$V$13
)
/('1ª EVA'!$V$13 + '2ª EVA-solo'!$V$13),"")</f>
        <v>0</v>
      </c>
      <c r="W28" s="122"/>
      <c r="X28" s="105">
        <f ca="1">IF(X$16&gt;0,(
   MAX('1ª EVA'!X26,'1ª EVA'!Y26)*'1ª EVA'!$X$13 +
   '2ª EVA-solo'!X28*'2ª EVA-solo'!$X$13
)
/('1ª EVA'!$X$13 + '2ª EVA-solo'!$X$13),"")</f>
        <v>0</v>
      </c>
      <c r="Y28" s="122"/>
      <c r="Z28" s="105" t="str">
        <f>IF(Z$16&gt;0,(
   MAX('1ª EVA'!Z26,'1ª EVA'!AA26)*'1ª EVA'!$Z$13 +
   '2ª EVA-solo'!Z28*'2ª EVA-solo'!$Z$13
)
/('1ª EVA'!$Z$13+'2ª EVA-solo'!$Z$13),"")</f>
        <v/>
      </c>
      <c r="AA28" s="122"/>
      <c r="AB28" s="121">
        <f t="shared" ca="1" si="65"/>
        <v>0</v>
      </c>
      <c r="AC28" s="105">
        <f ca="1">IF(AC$16&gt;0,
(
MAX('1ª EVA'!AC26,'1ª EVA'!AD26)*'1ª EVA'!$AC$13 +
'2ª EVA-solo'!AC28*'2ª EVA-solo'!$AC$13
)
/('1ª EVA'!$AC$13+'2ª EVA-solo'!$AC$13),
"")</f>
        <v>0</v>
      </c>
      <c r="AD28" s="122"/>
      <c r="AE28" s="105" t="str">
        <f>IF(AE$16&gt;0,
(
MAX('1ª EVA'!AE26,'1ª EVA'!AF26)*'1ª EVA'!$AE$13 +
'2ª EVA-solo'!AE28*'2ª EVA-solo'!$AE$13
)
/('1ª EVA'!$AE$13+'2ª EVA-solo'!$AE$13),
"")</f>
        <v/>
      </c>
      <c r="AF28" s="122"/>
      <c r="AG28" s="105">
        <f ca="1">IF(AG$16&gt;0,
(
MAX('1ª EVA'!AG26,'1ª EVA'!AH26)*'1ª EVA'!$AG$13 +
'2ª EVA-solo'!AG28*'2ª EVA-solo'!$AG$13
)
/('1ª EVA'!$AG$13+'2ª EVA-solo'!$AG$13),
"")</f>
        <v>0</v>
      </c>
      <c r="AH28" s="122"/>
      <c r="AI28" s="105">
        <f ca="1">IF(AI$16&gt;0,
(
MAX('1ª EVA'!AI26,'1ª EVA'!AJ26)*'1ª EVA'!$AI$13 +
'2ª EVA-solo'!AI28*'2ª EVA-solo'!$AI$13
)
/('1ª EVA'!$AI$13+'2ª EVA-solo'!$AI$13),
"")</f>
        <v>0</v>
      </c>
      <c r="AJ28" s="122"/>
      <c r="AK28" s="105">
        <f ca="1">IF(AK$16&gt;0,
(
MAX('1ª EVA'!AK26,'1ª EVA'!AL26)*'1ª EVA'!$AK$13 +
'2ª EVA-solo'!AK28*'2ª EVA-solo'!$AK$13
)
/('1ª EVA'!$AK$13+'2ª EVA-solo'!$AK$13),
"")</f>
        <v>0</v>
      </c>
      <c r="AL28" s="122"/>
      <c r="AM28" s="105" t="str">
        <f>IF(AM$16&gt;0,
(
MAX('1ª EVA'!AM26,'1ª EVA'!AN26)*'1ª EVA'!$AM$13 +
'2ª EVA-solo'!AM28*'2ª EVA-solo'!$AM$13
)
/('1ª EVA'!$AM$13+'2ª EVA-solo'!$AM$13),
"")</f>
        <v/>
      </c>
      <c r="AN28" s="122"/>
      <c r="AO28" s="121">
        <f t="shared" ca="1" si="66"/>
        <v>0</v>
      </c>
      <c r="AP28" s="105">
        <f ca="1">IF(AP$16&gt;0,
(
MAX('1ª EVA'!AP26,'1ª EVA'!AQ26)*'1ª EVA'!AP$13 +
'2ª EVA-solo'!AP28*'2ª EVA-solo'!AP$13
)
/('1ª EVA'!AP$13+'2ª EVA-solo'!AP$13),
"")</f>
        <v>0</v>
      </c>
      <c r="AQ28" s="122"/>
      <c r="AR28" s="105">
        <f ca="1">IF(AR$16&gt;0,
(
MAX('1ª EVA'!AR26,'1ª EVA'!AS26)*'1ª EVA'!AR$13 +
'2ª EVA-solo'!AR28*'2ª EVA-solo'!AR$13
)
/('1ª EVA'!AR$13+'2ª EVA-solo'!AR$13),
"")</f>
        <v>0</v>
      </c>
      <c r="AS28" s="122"/>
      <c r="AT28" s="105" t="str">
        <f>IF(AT$16&gt;0,
(
MAX('1ª EVA'!AT26,'1ª EVA'!AU26)*'1ª EVA'!AT$13 +
'2ª EVA-solo'!AT28*'2ª EVA-solo'!AT$13
)
/('1ª EVA'!AT$13+'2ª EVA-solo'!AT$13),
"")</f>
        <v/>
      </c>
      <c r="AU28" s="122"/>
      <c r="AV28" s="105">
        <f ca="1">IF(AV$16&gt;0,
(
MAX('1ª EVA'!AV26,'1ª EVA'!AW26)*'1ª EVA'!AV$13 +
'2ª EVA-solo'!AV28*'2ª EVA-solo'!AV$13
)
/('1ª EVA'!AV$13+'2ª EVA-solo'!AV$13),
"")</f>
        <v>0</v>
      </c>
      <c r="AW28" s="122"/>
      <c r="AX28" s="105" t="str">
        <f>IF(AX$16&gt;0,
(
MAX('1ª EVA'!AX26,'1ª EVA'!AY26)*'1ª EVA'!AX$13 +
'2ª EVA-solo'!AX28*'2ª EVA-solo'!AX$13
)
/('1ª EVA'!AX$13+'2ª EVA-solo'!AX$13),
"")</f>
        <v/>
      </c>
      <c r="AY28" s="122"/>
      <c r="AZ28" s="105" t="str">
        <f>IF(AZ$16&gt;0,
(
MAX('1ª EVA'!AZ26,'1ª EVA'!BA26)*'1ª EVA'!AZ$13 +
'2ª EVA-solo'!AZ28*'2ª EVA-solo'!AZ$13
)
/('1ª EVA'!AZ$13+'2ª EVA-solo'!AZ$13),
"")</f>
        <v/>
      </c>
      <c r="BA28" s="122"/>
      <c r="BB28" s="121">
        <f t="shared" ca="1" si="67"/>
        <v>0</v>
      </c>
      <c r="BC28" s="105">
        <f ca="1">IF(BC$16&gt;0,
(
MAX('1ª EVA'!BC26,'1ª EVA'!BD26)*'1ª EVA'!BC$13 +
'2ª EVA-solo'!BC28*'2ª EVA-solo'!BC$13
)
/('1ª EVA'!BC$13+'2ª EVA-solo'!BC$13),
"")</f>
        <v>0</v>
      </c>
      <c r="BD28" s="122"/>
      <c r="BE28" s="105" t="str">
        <f>IF(BE$16&gt;0,
(
MAX('1ª EVA'!BE26,'1ª EVA'!BF26)*'1ª EVA'!BE$13 +
'2ª EVA-solo'!BE28*'2ª EVA-solo'!BE$13
)
/('1ª EVA'!BE$13+'2ª EVA-solo'!BE$13),
"")</f>
        <v/>
      </c>
      <c r="BF28" s="122"/>
      <c r="BG28" s="105" t="str">
        <f>IF(BG$16&gt;0,
(
MAX('1ª EVA'!BG26,'1ª EVA'!BH26)*'1ª EVA'!BG$13 +
'2ª EVA-solo'!BG28*'2ª EVA-solo'!BG$13
)
/('1ª EVA'!BG$13+'2ª EVA-solo'!BG$13),
"")</f>
        <v/>
      </c>
      <c r="BH28" s="122"/>
      <c r="BI28" s="105">
        <f ca="1">IF(BI$16&gt;0,
(
MAX('1ª EVA'!BI26,'1ª EVA'!BJ26)*'1ª EVA'!BI$13 +
'2ª EVA-solo'!BI28*'2ª EVA-solo'!BI$13
)
/('1ª EVA'!BI$13+'2ª EVA-solo'!BI$13),
"")</f>
        <v>0</v>
      </c>
      <c r="BJ28" s="122"/>
      <c r="BK28" s="105" t="str">
        <f>IF(BK$16&gt;0,
(
MAX('1ª EVA'!BK26,'1ª EVA'!BL26)*'1ª EVA'!BK$13 +
'2ª EVA-solo'!BK28*'2ª EVA-solo'!BK$13
)
/('1ª EVA'!BK$13+'2ª EVA-solo'!BK$13),
"")</f>
        <v/>
      </c>
      <c r="BL28" s="122"/>
      <c r="BM28" s="105" t="str">
        <f>IF(BM$16&gt;0,
(
MAX('1ª EVA'!BM26,'1ª EVA'!BN26)*'1ª EVA'!BM$13 +
'2ª EVA-solo'!BM28*'2ª EVA-solo'!BM$13
)
/('1ª EVA'!BM$13+'2ª EVA-solo'!BM$13),
"")</f>
        <v/>
      </c>
      <c r="BN28" s="122"/>
      <c r="BO28" s="121">
        <f t="shared" ca="1" si="68"/>
        <v>0</v>
      </c>
      <c r="BP28" s="105">
        <f ca="1">IF(BP$16&gt;0,
(
MAX('1ª EVA'!BP26,'1ª EVA'!BQ26)*'1ª EVA'!BP$13 +
'2ª EVA-solo'!BP28*'2ª EVA-solo'!BP$13
)
/('1ª EVA'!BP$13+'2ª EVA-solo'!BP$13),
"")</f>
        <v>0</v>
      </c>
      <c r="BQ28" s="122"/>
      <c r="BR28" s="105" t="str">
        <f>IF(BR$16&gt;0,
(
MAX('1ª EVA'!BR26,'1ª EVA'!BS26)*'1ª EVA'!BR$13 +
'2ª EVA-solo'!BR28*'2ª EVA-solo'!BR$13
)
/('1ª EVA'!BR$13+'2ª EVA-solo'!BR$13),
"")</f>
        <v/>
      </c>
      <c r="BS28" s="122"/>
      <c r="BT28" s="105" t="str">
        <f>IF(BT$16&gt;0,
(
MAX('1ª EVA'!BT26,'1ª EVA'!BU26)*'1ª EVA'!BT$13 +
'2ª EVA-solo'!BT28*'2ª EVA-solo'!BT$13
)
/('1ª EVA'!BT$13+'2ª EVA-solo'!BT$13),
"")</f>
        <v/>
      </c>
      <c r="BU28" s="122"/>
      <c r="BV28" s="105" t="str">
        <f>IF(BV$16&gt;0,
(
MAX('1ª EVA'!BV26,'1ª EVA'!BW26)*'1ª EVA'!BV$13 +
'2ª EVA-solo'!BV28*'2ª EVA-solo'!BV$13
)
/('1ª EVA'!BV$13+'2ª EVA-solo'!BV$13),
"")</f>
        <v/>
      </c>
      <c r="BW28" s="122"/>
      <c r="BX28" s="105" t="str">
        <f>IF(BX$16&gt;0,
(
MAX('1ª EVA'!BX26,'1ª EVA'!BY26)*'1ª EVA'!BX$13 +
'2ª EVA-solo'!BX28*'2ª EVA-solo'!BX$13
)
/('1ª EVA'!BX$13+'2ª EVA-solo'!BX$13),
"")</f>
        <v/>
      </c>
      <c r="BY28" s="122"/>
      <c r="BZ28" s="105" t="str">
        <f>IF(BZ$16&gt;0,
(
MAX('1ª EVA'!BZ26,'1ª EVA'!CA26)*'1ª EVA'!BZ$13 +
'2ª EVA-solo'!BZ28*'2ª EVA-solo'!BZ$13
)
/('1ª EVA'!BZ$13+'2ª EVA-solo'!BZ$13),
"")</f>
        <v/>
      </c>
      <c r="CA28" s="122"/>
      <c r="CB28" s="136">
        <f t="shared" ca="1" si="69"/>
        <v>0</v>
      </c>
    </row>
    <row r="29" spans="1:82" ht="18" x14ac:dyDescent="0.25">
      <c r="A29" s="65" t="str">
        <v>a�lvarez Romero, Elena</v>
      </c>
      <c r="B29" s="121">
        <f t="shared" ca="1" si="63"/>
        <v>0</v>
      </c>
      <c r="C29" s="105">
        <f ca="1">IFERROR(IF(C$16&gt;0,(
   MAX('1ª EVA'!C27,'1ª EVA'!D27)*'1ª EVA'!C$13 +
   '2ª EVA-solo'!C29*'2ª EVA-solo'!C$13
)
/('1ª EVA'!C$13+'2ª EVA-solo'!C$13),""),"")</f>
        <v>0</v>
      </c>
      <c r="D29" s="122"/>
      <c r="E29" s="105">
        <f ca="1">IFERROR(IF(E$16&gt;0,(
   MAX('1ª EVA'!E27,'1ª EVA'!F27)*'1ª EVA'!E$13 +
   '2ª EVA-solo'!E29*'2ª EVA-solo'!E$13
)
/('1ª EVA'!E$13+'2ª EVA-solo'!E$13),""),"")</f>
        <v>0</v>
      </c>
      <c r="F29" s="122"/>
      <c r="G29" s="105">
        <f ca="1">IFERROR(IF(G$16&gt;0,(
   MAX('1ª EVA'!G27,'1ª EVA'!H27)*'1ª EVA'!G$13 +
   '2ª EVA-solo'!G29*'2ª EVA-solo'!G$13
)
/('1ª EVA'!G$13+'2ª EVA-solo'!G$13),""),"")</f>
        <v>0</v>
      </c>
      <c r="H29" s="122"/>
      <c r="I29" s="105">
        <f ca="1">IFERROR(IF(I$16&gt;0,(
   MAX('1ª EVA'!I27,'1ª EVA'!J27)*'1ª EVA'!I$13 +
   '2ª EVA-solo'!I29*'2ª EVA-solo'!I$13
)
/('1ª EVA'!I$13+'2ª EVA-solo'!I$13),""),"")</f>
        <v>0</v>
      </c>
      <c r="J29" s="122"/>
      <c r="K29" s="105">
        <f ca="1">IFERROR(IF(K$16&gt;0,(
   MAX('1ª EVA'!K27,'1ª EVA'!L27)*'1ª EVA'!K$13 +
   '2ª EVA-solo'!K29*'2ª EVA-solo'!K$13
)
/('1ª EVA'!K$13+'2ª EVA-solo'!K$13),""),"")</f>
        <v>0</v>
      </c>
      <c r="L29" s="122"/>
      <c r="M29" s="105" t="str">
        <f>IFERROR(IF(M$16&gt;0,(
   MAX('1ª EVA'!M27,'1ª EVA'!N27)*'1ª EVA'!M$13 +
   '2ª EVA-solo'!M29*'2ª EVA-solo'!M$13
)
/('1ª EVA'!M$13+'2ª EVA-solo'!M$13),""),"")</f>
        <v/>
      </c>
      <c r="N29" s="122"/>
      <c r="O29" s="121">
        <f t="shared" ca="1" si="64"/>
        <v>0</v>
      </c>
      <c r="P29" s="105">
        <f ca="1">IF(P$16&gt;0,(
   MAX('1ª EVA'!P27,'1ª EVA'!Q27)*'1ª EVA'!$P$13 +
   '2ª EVA-solo'!P29*'2ª EVA-solo'!$P$13
)
/('1ª EVA'!$P$13 + '2ª EVA-solo'!$P$13),"")</f>
        <v>0</v>
      </c>
      <c r="Q29" s="122"/>
      <c r="R29" s="105">
        <f ca="1">IF(R$16&gt;0,(
   MAX('1ª EVA'!R27,'1ª EVA'!S27)*'1ª EVA'!$R$13 +
   '2ª EVA-solo'!R29*'2ª EVA-solo'!$R$13
)
/('1ª EVA'!$R$13 + '2ª EVA-solo'!$R$13),"")</f>
        <v>0</v>
      </c>
      <c r="S29" s="122"/>
      <c r="T29" s="105">
        <f ca="1">IF(T$16&gt;0,(
   MAX('1ª EVA'!T27,'1ª EVA'!U27)*'1ª EVA'!$T$13 +
   '2ª EVA-solo'!T29*'2ª EVA-solo'!$T$13
)
/('1ª EVA'!$T$13 + '2ª EVA-solo'!$T$13),"")</f>
        <v>0</v>
      </c>
      <c r="U29" s="122"/>
      <c r="V29" s="105">
        <f ca="1">IF(V$16&gt;0,(
   MAX('1ª EVA'!V27,'1ª EVA'!W27)*'1ª EVA'!$V$13 +
   '2ª EVA-solo'!V29*'2ª EVA-solo'!$V$13
)
/('1ª EVA'!$V$13 + '2ª EVA-solo'!$V$13),"")</f>
        <v>0</v>
      </c>
      <c r="W29" s="122"/>
      <c r="X29" s="105">
        <f ca="1">IF(X$16&gt;0,(
   MAX('1ª EVA'!X27,'1ª EVA'!Y27)*'1ª EVA'!$X$13 +
   '2ª EVA-solo'!X29*'2ª EVA-solo'!$X$13
)
/('1ª EVA'!$X$13 + '2ª EVA-solo'!$X$13),"")</f>
        <v>0</v>
      </c>
      <c r="Y29" s="122"/>
      <c r="Z29" s="105" t="str">
        <f>IF(Z$16&gt;0,(
   MAX('1ª EVA'!Z27,'1ª EVA'!AA27)*'1ª EVA'!$Z$13 +
   '2ª EVA-solo'!Z29*'2ª EVA-solo'!$Z$13
)
/('1ª EVA'!$Z$13+'2ª EVA-solo'!$Z$13),"")</f>
        <v/>
      </c>
      <c r="AA29" s="122"/>
      <c r="AB29" s="121">
        <f t="shared" ca="1" si="65"/>
        <v>0</v>
      </c>
      <c r="AC29" s="105">
        <f ca="1">IF(AC$16&gt;0,
(
MAX('1ª EVA'!AC27,'1ª EVA'!AD27)*'1ª EVA'!$AC$13 +
'2ª EVA-solo'!AC29*'2ª EVA-solo'!$AC$13
)
/('1ª EVA'!$AC$13+'2ª EVA-solo'!$AC$13),
"")</f>
        <v>0</v>
      </c>
      <c r="AD29" s="122"/>
      <c r="AE29" s="105" t="str">
        <f>IF(AE$16&gt;0,
(
MAX('1ª EVA'!AE27,'1ª EVA'!AF27)*'1ª EVA'!$AE$13 +
'2ª EVA-solo'!AE29*'2ª EVA-solo'!$AE$13
)
/('1ª EVA'!$AE$13+'2ª EVA-solo'!$AE$13),
"")</f>
        <v/>
      </c>
      <c r="AF29" s="122"/>
      <c r="AG29" s="105">
        <f ca="1">IF(AG$16&gt;0,
(
MAX('1ª EVA'!AG27,'1ª EVA'!AH27)*'1ª EVA'!$AG$13 +
'2ª EVA-solo'!AG29*'2ª EVA-solo'!$AG$13
)
/('1ª EVA'!$AG$13+'2ª EVA-solo'!$AG$13),
"")</f>
        <v>0</v>
      </c>
      <c r="AH29" s="122"/>
      <c r="AI29" s="105">
        <f ca="1">IF(AI$16&gt;0,
(
MAX('1ª EVA'!AI27,'1ª EVA'!AJ27)*'1ª EVA'!$AI$13 +
'2ª EVA-solo'!AI29*'2ª EVA-solo'!$AI$13
)
/('1ª EVA'!$AI$13+'2ª EVA-solo'!$AI$13),
"")</f>
        <v>0</v>
      </c>
      <c r="AJ29" s="122"/>
      <c r="AK29" s="105">
        <f ca="1">IF(AK$16&gt;0,
(
MAX('1ª EVA'!AK27,'1ª EVA'!AL27)*'1ª EVA'!$AK$13 +
'2ª EVA-solo'!AK29*'2ª EVA-solo'!$AK$13
)
/('1ª EVA'!$AK$13+'2ª EVA-solo'!$AK$13),
"")</f>
        <v>0</v>
      </c>
      <c r="AL29" s="122"/>
      <c r="AM29" s="105" t="str">
        <f>IF(AM$16&gt;0,
(
MAX('1ª EVA'!AM27,'1ª EVA'!AN27)*'1ª EVA'!$AM$13 +
'2ª EVA-solo'!AM29*'2ª EVA-solo'!$AM$13
)
/('1ª EVA'!$AM$13+'2ª EVA-solo'!$AM$13),
"")</f>
        <v/>
      </c>
      <c r="AN29" s="122"/>
      <c r="AO29" s="121">
        <f t="shared" ca="1" si="66"/>
        <v>0</v>
      </c>
      <c r="AP29" s="105">
        <f ca="1">IF(AP$16&gt;0,
(
MAX('1ª EVA'!AP27,'1ª EVA'!AQ27)*'1ª EVA'!AP$13 +
'2ª EVA-solo'!AP29*'2ª EVA-solo'!AP$13
)
/('1ª EVA'!AP$13+'2ª EVA-solo'!AP$13),
"")</f>
        <v>0</v>
      </c>
      <c r="AQ29" s="122"/>
      <c r="AR29" s="105">
        <f ca="1">IF(AR$16&gt;0,
(
MAX('1ª EVA'!AR27,'1ª EVA'!AS27)*'1ª EVA'!AR$13 +
'2ª EVA-solo'!AR29*'2ª EVA-solo'!AR$13
)
/('1ª EVA'!AR$13+'2ª EVA-solo'!AR$13),
"")</f>
        <v>0</v>
      </c>
      <c r="AS29" s="122"/>
      <c r="AT29" s="105" t="str">
        <f>IF(AT$16&gt;0,
(
MAX('1ª EVA'!AT27,'1ª EVA'!AU27)*'1ª EVA'!AT$13 +
'2ª EVA-solo'!AT29*'2ª EVA-solo'!AT$13
)
/('1ª EVA'!AT$13+'2ª EVA-solo'!AT$13),
"")</f>
        <v/>
      </c>
      <c r="AU29" s="122"/>
      <c r="AV29" s="105">
        <f ca="1">IF(AV$16&gt;0,
(
MAX('1ª EVA'!AV27,'1ª EVA'!AW27)*'1ª EVA'!AV$13 +
'2ª EVA-solo'!AV29*'2ª EVA-solo'!AV$13
)
/('1ª EVA'!AV$13+'2ª EVA-solo'!AV$13),
"")</f>
        <v>0</v>
      </c>
      <c r="AW29" s="122"/>
      <c r="AX29" s="105" t="str">
        <f>IF(AX$16&gt;0,
(
MAX('1ª EVA'!AX27,'1ª EVA'!AY27)*'1ª EVA'!AX$13 +
'2ª EVA-solo'!AX29*'2ª EVA-solo'!AX$13
)
/('1ª EVA'!AX$13+'2ª EVA-solo'!AX$13),
"")</f>
        <v/>
      </c>
      <c r="AY29" s="122"/>
      <c r="AZ29" s="105" t="str">
        <f>IF(AZ$16&gt;0,
(
MAX('1ª EVA'!AZ27,'1ª EVA'!BA27)*'1ª EVA'!AZ$13 +
'2ª EVA-solo'!AZ29*'2ª EVA-solo'!AZ$13
)
/('1ª EVA'!AZ$13+'2ª EVA-solo'!AZ$13),
"")</f>
        <v/>
      </c>
      <c r="BA29" s="122"/>
      <c r="BB29" s="121">
        <f t="shared" ca="1" si="67"/>
        <v>0</v>
      </c>
      <c r="BC29" s="105">
        <f ca="1">IF(BC$16&gt;0,
(
MAX('1ª EVA'!BC27,'1ª EVA'!BD27)*'1ª EVA'!BC$13 +
'2ª EVA-solo'!BC29*'2ª EVA-solo'!BC$13
)
/('1ª EVA'!BC$13+'2ª EVA-solo'!BC$13),
"")</f>
        <v>0</v>
      </c>
      <c r="BD29" s="122"/>
      <c r="BE29" s="105" t="str">
        <f>IF(BE$16&gt;0,
(
MAX('1ª EVA'!BE27,'1ª EVA'!BF27)*'1ª EVA'!BE$13 +
'2ª EVA-solo'!BE29*'2ª EVA-solo'!BE$13
)
/('1ª EVA'!BE$13+'2ª EVA-solo'!BE$13),
"")</f>
        <v/>
      </c>
      <c r="BF29" s="122"/>
      <c r="BG29" s="105" t="str">
        <f>IF(BG$16&gt;0,
(
MAX('1ª EVA'!BG27,'1ª EVA'!BH27)*'1ª EVA'!BG$13 +
'2ª EVA-solo'!BG29*'2ª EVA-solo'!BG$13
)
/('1ª EVA'!BG$13+'2ª EVA-solo'!BG$13),
"")</f>
        <v/>
      </c>
      <c r="BH29" s="122"/>
      <c r="BI29" s="105">
        <f ca="1">IF(BI$16&gt;0,
(
MAX('1ª EVA'!BI27,'1ª EVA'!BJ27)*'1ª EVA'!BI$13 +
'2ª EVA-solo'!BI29*'2ª EVA-solo'!BI$13
)
/('1ª EVA'!BI$13+'2ª EVA-solo'!BI$13),
"")</f>
        <v>0</v>
      </c>
      <c r="BJ29" s="122"/>
      <c r="BK29" s="105" t="str">
        <f>IF(BK$16&gt;0,
(
MAX('1ª EVA'!BK27,'1ª EVA'!BL27)*'1ª EVA'!BK$13 +
'2ª EVA-solo'!BK29*'2ª EVA-solo'!BK$13
)
/('1ª EVA'!BK$13+'2ª EVA-solo'!BK$13),
"")</f>
        <v/>
      </c>
      <c r="BL29" s="122"/>
      <c r="BM29" s="105" t="str">
        <f>IF(BM$16&gt;0,
(
MAX('1ª EVA'!BM27,'1ª EVA'!BN27)*'1ª EVA'!BM$13 +
'2ª EVA-solo'!BM29*'2ª EVA-solo'!BM$13
)
/('1ª EVA'!BM$13+'2ª EVA-solo'!BM$13),
"")</f>
        <v/>
      </c>
      <c r="BN29" s="122"/>
      <c r="BO29" s="121">
        <f t="shared" ca="1" si="68"/>
        <v>0</v>
      </c>
      <c r="BP29" s="105">
        <f ca="1">IF(BP$16&gt;0,
(
MAX('1ª EVA'!BP27,'1ª EVA'!BQ27)*'1ª EVA'!BP$13 +
'2ª EVA-solo'!BP29*'2ª EVA-solo'!BP$13
)
/('1ª EVA'!BP$13+'2ª EVA-solo'!BP$13),
"")</f>
        <v>0</v>
      </c>
      <c r="BQ29" s="122"/>
      <c r="BR29" s="105" t="str">
        <f>IF(BR$16&gt;0,
(
MAX('1ª EVA'!BR27,'1ª EVA'!BS27)*'1ª EVA'!BR$13 +
'2ª EVA-solo'!BR29*'2ª EVA-solo'!BR$13
)
/('1ª EVA'!BR$13+'2ª EVA-solo'!BR$13),
"")</f>
        <v/>
      </c>
      <c r="BS29" s="122"/>
      <c r="BT29" s="105" t="str">
        <f>IF(BT$16&gt;0,
(
MAX('1ª EVA'!BT27,'1ª EVA'!BU27)*'1ª EVA'!BT$13 +
'2ª EVA-solo'!BT29*'2ª EVA-solo'!BT$13
)
/('1ª EVA'!BT$13+'2ª EVA-solo'!BT$13),
"")</f>
        <v/>
      </c>
      <c r="BU29" s="122"/>
      <c r="BV29" s="105" t="str">
        <f>IF(BV$16&gt;0,
(
MAX('1ª EVA'!BV27,'1ª EVA'!BW27)*'1ª EVA'!BV$13 +
'2ª EVA-solo'!BV29*'2ª EVA-solo'!BV$13
)
/('1ª EVA'!BV$13+'2ª EVA-solo'!BV$13),
"")</f>
        <v/>
      </c>
      <c r="BW29" s="122"/>
      <c r="BX29" s="105" t="str">
        <f>IF(BX$16&gt;0,
(
MAX('1ª EVA'!BX27,'1ª EVA'!BY27)*'1ª EVA'!BX$13 +
'2ª EVA-solo'!BX29*'2ª EVA-solo'!BX$13
)
/('1ª EVA'!BX$13+'2ª EVA-solo'!BX$13),
"")</f>
        <v/>
      </c>
      <c r="BY29" s="122"/>
      <c r="BZ29" s="105" t="str">
        <f>IF(BZ$16&gt;0,
(
MAX('1ª EVA'!BZ27,'1ª EVA'!CA27)*'1ª EVA'!BZ$13 +
'2ª EVA-solo'!BZ29*'2ª EVA-solo'!BZ$13
)
/('1ª EVA'!BZ$13+'2ª EVA-solo'!BZ$13),
"")</f>
        <v/>
      </c>
      <c r="CA29" s="122"/>
      <c r="CB29" s="136">
        <f t="shared" ca="1" si="69"/>
        <v>0</v>
      </c>
    </row>
    <row r="30" spans="1:82" ht="18" x14ac:dyDescent="0.25">
      <c r="A30" s="65" t="str">
        <v>Mua�oz Navarro, Javier</v>
      </c>
      <c r="B30" s="121">
        <f t="shared" ca="1" si="63"/>
        <v>0</v>
      </c>
      <c r="C30" s="105">
        <f ca="1">IFERROR(IF(C$16&gt;0,(
   MAX('1ª EVA'!C28,'1ª EVA'!D28)*'1ª EVA'!C$13 +
   '2ª EVA-solo'!C30*'2ª EVA-solo'!C$13
)
/('1ª EVA'!C$13+'2ª EVA-solo'!C$13),""),"")</f>
        <v>0</v>
      </c>
      <c r="D30" s="122"/>
      <c r="E30" s="105">
        <f ca="1">IFERROR(IF(E$16&gt;0,(
   MAX('1ª EVA'!E28,'1ª EVA'!F28)*'1ª EVA'!E$13 +
   '2ª EVA-solo'!E30*'2ª EVA-solo'!E$13
)
/('1ª EVA'!E$13+'2ª EVA-solo'!E$13),""),"")</f>
        <v>0</v>
      </c>
      <c r="F30" s="122"/>
      <c r="G30" s="105">
        <f ca="1">IFERROR(IF(G$16&gt;0,(
   MAX('1ª EVA'!G28,'1ª EVA'!H28)*'1ª EVA'!G$13 +
   '2ª EVA-solo'!G30*'2ª EVA-solo'!G$13
)
/('1ª EVA'!G$13+'2ª EVA-solo'!G$13),""),"")</f>
        <v>0</v>
      </c>
      <c r="H30" s="122"/>
      <c r="I30" s="105">
        <f ca="1">IFERROR(IF(I$16&gt;0,(
   MAX('1ª EVA'!I28,'1ª EVA'!J28)*'1ª EVA'!I$13 +
   '2ª EVA-solo'!I30*'2ª EVA-solo'!I$13
)
/('1ª EVA'!I$13+'2ª EVA-solo'!I$13),""),"")</f>
        <v>0</v>
      </c>
      <c r="J30" s="122"/>
      <c r="K30" s="105">
        <f ca="1">IFERROR(IF(K$16&gt;0,(
   MAX('1ª EVA'!K28,'1ª EVA'!L28)*'1ª EVA'!K$13 +
   '2ª EVA-solo'!K30*'2ª EVA-solo'!K$13
)
/('1ª EVA'!K$13+'2ª EVA-solo'!K$13),""),"")</f>
        <v>0</v>
      </c>
      <c r="L30" s="122"/>
      <c r="M30" s="105" t="str">
        <f>IFERROR(IF(M$16&gt;0,(
   MAX('1ª EVA'!M28,'1ª EVA'!N28)*'1ª EVA'!M$13 +
   '2ª EVA-solo'!M30*'2ª EVA-solo'!M$13
)
/('1ª EVA'!M$13+'2ª EVA-solo'!M$13),""),"")</f>
        <v/>
      </c>
      <c r="N30" s="122"/>
      <c r="O30" s="121">
        <f t="shared" ca="1" si="64"/>
        <v>0</v>
      </c>
      <c r="P30" s="105">
        <f ca="1">IF(P$16&gt;0,(
   MAX('1ª EVA'!P28,'1ª EVA'!Q28)*'1ª EVA'!$P$13 +
   '2ª EVA-solo'!P30*'2ª EVA-solo'!$P$13
)
/('1ª EVA'!$P$13 + '2ª EVA-solo'!$P$13),"")</f>
        <v>0</v>
      </c>
      <c r="Q30" s="122"/>
      <c r="R30" s="105">
        <f ca="1">IF(R$16&gt;0,(
   MAX('1ª EVA'!R28,'1ª EVA'!S28)*'1ª EVA'!$R$13 +
   '2ª EVA-solo'!R30*'2ª EVA-solo'!$R$13
)
/('1ª EVA'!$R$13 + '2ª EVA-solo'!$R$13),"")</f>
        <v>0</v>
      </c>
      <c r="S30" s="122"/>
      <c r="T30" s="105">
        <f ca="1">IF(T$16&gt;0,(
   MAX('1ª EVA'!T28,'1ª EVA'!U28)*'1ª EVA'!$T$13 +
   '2ª EVA-solo'!T30*'2ª EVA-solo'!$T$13
)
/('1ª EVA'!$T$13 + '2ª EVA-solo'!$T$13),"")</f>
        <v>0</v>
      </c>
      <c r="U30" s="122"/>
      <c r="V30" s="105">
        <f ca="1">IF(V$16&gt;0,(
   MAX('1ª EVA'!V28,'1ª EVA'!W28)*'1ª EVA'!$V$13 +
   '2ª EVA-solo'!V30*'2ª EVA-solo'!$V$13
)
/('1ª EVA'!$V$13 + '2ª EVA-solo'!$V$13),"")</f>
        <v>0</v>
      </c>
      <c r="W30" s="122"/>
      <c r="X30" s="105">
        <f ca="1">IF(X$16&gt;0,(
   MAX('1ª EVA'!X28,'1ª EVA'!Y28)*'1ª EVA'!$X$13 +
   '2ª EVA-solo'!X30*'2ª EVA-solo'!$X$13
)
/('1ª EVA'!$X$13 + '2ª EVA-solo'!$X$13),"")</f>
        <v>0</v>
      </c>
      <c r="Y30" s="122"/>
      <c r="Z30" s="105" t="str">
        <f>IF(Z$16&gt;0,(
   MAX('1ª EVA'!Z28,'1ª EVA'!AA28)*'1ª EVA'!$Z$13 +
   '2ª EVA-solo'!Z30*'2ª EVA-solo'!$Z$13
)
/('1ª EVA'!$Z$13+'2ª EVA-solo'!$Z$13),"")</f>
        <v/>
      </c>
      <c r="AA30" s="122"/>
      <c r="AB30" s="121">
        <f t="shared" ca="1" si="65"/>
        <v>0</v>
      </c>
      <c r="AC30" s="105">
        <f ca="1">IF(AC$16&gt;0,
(
MAX('1ª EVA'!AC28,'1ª EVA'!AD28)*'1ª EVA'!$AC$13 +
'2ª EVA-solo'!AC30*'2ª EVA-solo'!$AC$13
)
/('1ª EVA'!$AC$13+'2ª EVA-solo'!$AC$13),
"")</f>
        <v>0</v>
      </c>
      <c r="AD30" s="122"/>
      <c r="AE30" s="105" t="str">
        <f>IF(AE$16&gt;0,
(
MAX('1ª EVA'!AE28,'1ª EVA'!AF28)*'1ª EVA'!$AE$13 +
'2ª EVA-solo'!AE30*'2ª EVA-solo'!$AE$13
)
/('1ª EVA'!$AE$13+'2ª EVA-solo'!$AE$13),
"")</f>
        <v/>
      </c>
      <c r="AF30" s="122"/>
      <c r="AG30" s="105">
        <f ca="1">IF(AG$16&gt;0,
(
MAX('1ª EVA'!AG28,'1ª EVA'!AH28)*'1ª EVA'!$AG$13 +
'2ª EVA-solo'!AG30*'2ª EVA-solo'!$AG$13
)
/('1ª EVA'!$AG$13+'2ª EVA-solo'!$AG$13),
"")</f>
        <v>0</v>
      </c>
      <c r="AH30" s="122"/>
      <c r="AI30" s="105">
        <f ca="1">IF(AI$16&gt;0,
(
MAX('1ª EVA'!AI28,'1ª EVA'!AJ28)*'1ª EVA'!$AI$13 +
'2ª EVA-solo'!AI30*'2ª EVA-solo'!$AI$13
)
/('1ª EVA'!$AI$13+'2ª EVA-solo'!$AI$13),
"")</f>
        <v>0</v>
      </c>
      <c r="AJ30" s="122"/>
      <c r="AK30" s="105">
        <f ca="1">IF(AK$16&gt;0,
(
MAX('1ª EVA'!AK28,'1ª EVA'!AL28)*'1ª EVA'!$AK$13 +
'2ª EVA-solo'!AK30*'2ª EVA-solo'!$AK$13
)
/('1ª EVA'!$AK$13+'2ª EVA-solo'!$AK$13),
"")</f>
        <v>0</v>
      </c>
      <c r="AL30" s="122"/>
      <c r="AM30" s="105" t="str">
        <f>IF(AM$16&gt;0,
(
MAX('1ª EVA'!AM28,'1ª EVA'!AN28)*'1ª EVA'!$AM$13 +
'2ª EVA-solo'!AM30*'2ª EVA-solo'!$AM$13
)
/('1ª EVA'!$AM$13+'2ª EVA-solo'!$AM$13),
"")</f>
        <v/>
      </c>
      <c r="AN30" s="122"/>
      <c r="AO30" s="121">
        <f t="shared" ca="1" si="66"/>
        <v>0</v>
      </c>
      <c r="AP30" s="105">
        <f ca="1">IF(AP$16&gt;0,
(
MAX('1ª EVA'!AP28,'1ª EVA'!AQ28)*'1ª EVA'!AP$13 +
'2ª EVA-solo'!AP30*'2ª EVA-solo'!AP$13
)
/('1ª EVA'!AP$13+'2ª EVA-solo'!AP$13),
"")</f>
        <v>0</v>
      </c>
      <c r="AQ30" s="122"/>
      <c r="AR30" s="105">
        <f ca="1">IF(AR$16&gt;0,
(
MAX('1ª EVA'!AR28,'1ª EVA'!AS28)*'1ª EVA'!AR$13 +
'2ª EVA-solo'!AR30*'2ª EVA-solo'!AR$13
)
/('1ª EVA'!AR$13+'2ª EVA-solo'!AR$13),
"")</f>
        <v>0</v>
      </c>
      <c r="AS30" s="122"/>
      <c r="AT30" s="105" t="str">
        <f>IF(AT$16&gt;0,
(
MAX('1ª EVA'!AT28,'1ª EVA'!AU28)*'1ª EVA'!AT$13 +
'2ª EVA-solo'!AT30*'2ª EVA-solo'!AT$13
)
/('1ª EVA'!AT$13+'2ª EVA-solo'!AT$13),
"")</f>
        <v/>
      </c>
      <c r="AU30" s="122"/>
      <c r="AV30" s="105">
        <f ca="1">IF(AV$16&gt;0,
(
MAX('1ª EVA'!AV28,'1ª EVA'!AW28)*'1ª EVA'!AV$13 +
'2ª EVA-solo'!AV30*'2ª EVA-solo'!AV$13
)
/('1ª EVA'!AV$13+'2ª EVA-solo'!AV$13),
"")</f>
        <v>0</v>
      </c>
      <c r="AW30" s="122"/>
      <c r="AX30" s="105" t="str">
        <f>IF(AX$16&gt;0,
(
MAX('1ª EVA'!AX28,'1ª EVA'!AY28)*'1ª EVA'!AX$13 +
'2ª EVA-solo'!AX30*'2ª EVA-solo'!AX$13
)
/('1ª EVA'!AX$13+'2ª EVA-solo'!AX$13),
"")</f>
        <v/>
      </c>
      <c r="AY30" s="122"/>
      <c r="AZ30" s="105" t="str">
        <f>IF(AZ$16&gt;0,
(
MAX('1ª EVA'!AZ28,'1ª EVA'!BA28)*'1ª EVA'!AZ$13 +
'2ª EVA-solo'!AZ30*'2ª EVA-solo'!AZ$13
)
/('1ª EVA'!AZ$13+'2ª EVA-solo'!AZ$13),
"")</f>
        <v/>
      </c>
      <c r="BA30" s="122"/>
      <c r="BB30" s="121">
        <f t="shared" ca="1" si="67"/>
        <v>0</v>
      </c>
      <c r="BC30" s="105">
        <f ca="1">IF(BC$16&gt;0,
(
MAX('1ª EVA'!BC28,'1ª EVA'!BD28)*'1ª EVA'!BC$13 +
'2ª EVA-solo'!BC30*'2ª EVA-solo'!BC$13
)
/('1ª EVA'!BC$13+'2ª EVA-solo'!BC$13),
"")</f>
        <v>0</v>
      </c>
      <c r="BD30" s="122"/>
      <c r="BE30" s="105" t="str">
        <f>IF(BE$16&gt;0,
(
MAX('1ª EVA'!BE28,'1ª EVA'!BF28)*'1ª EVA'!BE$13 +
'2ª EVA-solo'!BE30*'2ª EVA-solo'!BE$13
)
/('1ª EVA'!BE$13+'2ª EVA-solo'!BE$13),
"")</f>
        <v/>
      </c>
      <c r="BF30" s="122"/>
      <c r="BG30" s="105" t="str">
        <f>IF(BG$16&gt;0,
(
MAX('1ª EVA'!BG28,'1ª EVA'!BH28)*'1ª EVA'!BG$13 +
'2ª EVA-solo'!BG30*'2ª EVA-solo'!BG$13
)
/('1ª EVA'!BG$13+'2ª EVA-solo'!BG$13),
"")</f>
        <v/>
      </c>
      <c r="BH30" s="122"/>
      <c r="BI30" s="105">
        <f ca="1">IF(BI$16&gt;0,
(
MAX('1ª EVA'!BI28,'1ª EVA'!BJ28)*'1ª EVA'!BI$13 +
'2ª EVA-solo'!BI30*'2ª EVA-solo'!BI$13
)
/('1ª EVA'!BI$13+'2ª EVA-solo'!BI$13),
"")</f>
        <v>0</v>
      </c>
      <c r="BJ30" s="122"/>
      <c r="BK30" s="105" t="str">
        <f>IF(BK$16&gt;0,
(
MAX('1ª EVA'!BK28,'1ª EVA'!BL28)*'1ª EVA'!BK$13 +
'2ª EVA-solo'!BK30*'2ª EVA-solo'!BK$13
)
/('1ª EVA'!BK$13+'2ª EVA-solo'!BK$13),
"")</f>
        <v/>
      </c>
      <c r="BL30" s="122"/>
      <c r="BM30" s="105" t="str">
        <f>IF(BM$16&gt;0,
(
MAX('1ª EVA'!BM28,'1ª EVA'!BN28)*'1ª EVA'!BM$13 +
'2ª EVA-solo'!BM30*'2ª EVA-solo'!BM$13
)
/('1ª EVA'!BM$13+'2ª EVA-solo'!BM$13),
"")</f>
        <v/>
      </c>
      <c r="BN30" s="122"/>
      <c r="BO30" s="121">
        <f t="shared" ca="1" si="68"/>
        <v>0</v>
      </c>
      <c r="BP30" s="105">
        <f ca="1">IF(BP$16&gt;0,
(
MAX('1ª EVA'!BP28,'1ª EVA'!BQ28)*'1ª EVA'!BP$13 +
'2ª EVA-solo'!BP30*'2ª EVA-solo'!BP$13
)
/('1ª EVA'!BP$13+'2ª EVA-solo'!BP$13),
"")</f>
        <v>0</v>
      </c>
      <c r="BQ30" s="122"/>
      <c r="BR30" s="105" t="str">
        <f>IF(BR$16&gt;0,
(
MAX('1ª EVA'!BR28,'1ª EVA'!BS28)*'1ª EVA'!BR$13 +
'2ª EVA-solo'!BR30*'2ª EVA-solo'!BR$13
)
/('1ª EVA'!BR$13+'2ª EVA-solo'!BR$13),
"")</f>
        <v/>
      </c>
      <c r="BS30" s="122"/>
      <c r="BT30" s="105" t="str">
        <f>IF(BT$16&gt;0,
(
MAX('1ª EVA'!BT28,'1ª EVA'!BU28)*'1ª EVA'!BT$13 +
'2ª EVA-solo'!BT30*'2ª EVA-solo'!BT$13
)
/('1ª EVA'!BT$13+'2ª EVA-solo'!BT$13),
"")</f>
        <v/>
      </c>
      <c r="BU30" s="122"/>
      <c r="BV30" s="105" t="str">
        <f>IF(BV$16&gt;0,
(
MAX('1ª EVA'!BV28,'1ª EVA'!BW28)*'1ª EVA'!BV$13 +
'2ª EVA-solo'!BV30*'2ª EVA-solo'!BV$13
)
/('1ª EVA'!BV$13+'2ª EVA-solo'!BV$13),
"")</f>
        <v/>
      </c>
      <c r="BW30" s="122"/>
      <c r="BX30" s="105" t="str">
        <f>IF(BX$16&gt;0,
(
MAX('1ª EVA'!BX28,'1ª EVA'!BY28)*'1ª EVA'!BX$13 +
'2ª EVA-solo'!BX30*'2ª EVA-solo'!BX$13
)
/('1ª EVA'!BX$13+'2ª EVA-solo'!BX$13),
"")</f>
        <v/>
      </c>
      <c r="BY30" s="122"/>
      <c r="BZ30" s="105" t="str">
        <f>IF(BZ$16&gt;0,
(
MAX('1ª EVA'!BZ28,'1ª EVA'!CA28)*'1ª EVA'!BZ$13 +
'2ª EVA-solo'!BZ30*'2ª EVA-solo'!BZ$13
)
/('1ª EVA'!BZ$13+'2ª EVA-solo'!BZ$13),
"")</f>
        <v/>
      </c>
      <c r="CA30" s="122"/>
      <c r="CB30" s="136">
        <f t="shared" ca="1" si="69"/>
        <v>0</v>
      </c>
    </row>
    <row r="31" spans="1:82" ht="18" x14ac:dyDescent="0.25">
      <c r="A31" s="65" t="str">
        <v>Romero Gil, Claudia</v>
      </c>
      <c r="B31" s="121">
        <f t="shared" ca="1" si="63"/>
        <v>0</v>
      </c>
      <c r="C31" s="105">
        <f ca="1">IFERROR(IF(C$16&gt;0,(
   MAX('1ª EVA'!C29,'1ª EVA'!D29)*'1ª EVA'!C$13 +
   '2ª EVA-solo'!C31*'2ª EVA-solo'!C$13
)
/('1ª EVA'!C$13+'2ª EVA-solo'!C$13),""),"")</f>
        <v>0</v>
      </c>
      <c r="D31" s="122"/>
      <c r="E31" s="105">
        <f ca="1">IFERROR(IF(E$16&gt;0,(
   MAX('1ª EVA'!E29,'1ª EVA'!F29)*'1ª EVA'!E$13 +
   '2ª EVA-solo'!E31*'2ª EVA-solo'!E$13
)
/('1ª EVA'!E$13+'2ª EVA-solo'!E$13),""),"")</f>
        <v>0</v>
      </c>
      <c r="F31" s="122"/>
      <c r="G31" s="105">
        <f ca="1">IFERROR(IF(G$16&gt;0,(
   MAX('1ª EVA'!G29,'1ª EVA'!H29)*'1ª EVA'!G$13 +
   '2ª EVA-solo'!G31*'2ª EVA-solo'!G$13
)
/('1ª EVA'!G$13+'2ª EVA-solo'!G$13),""),"")</f>
        <v>0</v>
      </c>
      <c r="H31" s="122"/>
      <c r="I31" s="105">
        <f ca="1">IFERROR(IF(I$16&gt;0,(
   MAX('1ª EVA'!I29,'1ª EVA'!J29)*'1ª EVA'!I$13 +
   '2ª EVA-solo'!I31*'2ª EVA-solo'!I$13
)
/('1ª EVA'!I$13+'2ª EVA-solo'!I$13),""),"")</f>
        <v>0</v>
      </c>
      <c r="J31" s="122"/>
      <c r="K31" s="105">
        <f ca="1">IFERROR(IF(K$16&gt;0,(
   MAX('1ª EVA'!K29,'1ª EVA'!L29)*'1ª EVA'!K$13 +
   '2ª EVA-solo'!K31*'2ª EVA-solo'!K$13
)
/('1ª EVA'!K$13+'2ª EVA-solo'!K$13),""),"")</f>
        <v>0</v>
      </c>
      <c r="L31" s="122"/>
      <c r="M31" s="105" t="str">
        <f>IFERROR(IF(M$16&gt;0,(
   MAX('1ª EVA'!M29,'1ª EVA'!N29)*'1ª EVA'!M$13 +
   '2ª EVA-solo'!M31*'2ª EVA-solo'!M$13
)
/('1ª EVA'!M$13+'2ª EVA-solo'!M$13),""),"")</f>
        <v/>
      </c>
      <c r="N31" s="122"/>
      <c r="O31" s="121">
        <f t="shared" ca="1" si="64"/>
        <v>0</v>
      </c>
      <c r="P31" s="105">
        <f ca="1">IF(P$16&gt;0,(
   MAX('1ª EVA'!P29,'1ª EVA'!Q29)*'1ª EVA'!$P$13 +
   '2ª EVA-solo'!P31*'2ª EVA-solo'!$P$13
)
/('1ª EVA'!$P$13 + '2ª EVA-solo'!$P$13),"")</f>
        <v>0</v>
      </c>
      <c r="Q31" s="122"/>
      <c r="R31" s="105">
        <f ca="1">IF(R$16&gt;0,(
   MAX('1ª EVA'!R29,'1ª EVA'!S29)*'1ª EVA'!$R$13 +
   '2ª EVA-solo'!R31*'2ª EVA-solo'!$R$13
)
/('1ª EVA'!$R$13 + '2ª EVA-solo'!$R$13),"")</f>
        <v>0</v>
      </c>
      <c r="S31" s="122"/>
      <c r="T31" s="105">
        <f ca="1">IF(T$16&gt;0,(
   MAX('1ª EVA'!T29,'1ª EVA'!U29)*'1ª EVA'!$T$13 +
   '2ª EVA-solo'!T31*'2ª EVA-solo'!$T$13
)
/('1ª EVA'!$T$13 + '2ª EVA-solo'!$T$13),"")</f>
        <v>0</v>
      </c>
      <c r="U31" s="122"/>
      <c r="V31" s="105">
        <f ca="1">IF(V$16&gt;0,(
   MAX('1ª EVA'!V29,'1ª EVA'!W29)*'1ª EVA'!$V$13 +
   '2ª EVA-solo'!V31*'2ª EVA-solo'!$V$13
)
/('1ª EVA'!$V$13 + '2ª EVA-solo'!$V$13),"")</f>
        <v>0</v>
      </c>
      <c r="W31" s="122"/>
      <c r="X31" s="105">
        <f ca="1">IF(X$16&gt;0,(
   MAX('1ª EVA'!X29,'1ª EVA'!Y29)*'1ª EVA'!$X$13 +
   '2ª EVA-solo'!X31*'2ª EVA-solo'!$X$13
)
/('1ª EVA'!$X$13 + '2ª EVA-solo'!$X$13),"")</f>
        <v>0</v>
      </c>
      <c r="Y31" s="122"/>
      <c r="Z31" s="105" t="str">
        <f>IF(Z$16&gt;0,(
   MAX('1ª EVA'!Z29,'1ª EVA'!AA29)*'1ª EVA'!$Z$13 +
   '2ª EVA-solo'!Z31*'2ª EVA-solo'!$Z$13
)
/('1ª EVA'!$Z$13+'2ª EVA-solo'!$Z$13),"")</f>
        <v/>
      </c>
      <c r="AA31" s="122"/>
      <c r="AB31" s="121">
        <f t="shared" ca="1" si="65"/>
        <v>0</v>
      </c>
      <c r="AC31" s="105">
        <f ca="1">IF(AC$16&gt;0,
(
MAX('1ª EVA'!AC29,'1ª EVA'!AD29)*'1ª EVA'!$AC$13 +
'2ª EVA-solo'!AC31*'2ª EVA-solo'!$AC$13
)
/('1ª EVA'!$AC$13+'2ª EVA-solo'!$AC$13),
"")</f>
        <v>0</v>
      </c>
      <c r="AD31" s="122"/>
      <c r="AE31" s="105" t="str">
        <f>IF(AE$16&gt;0,
(
MAX('1ª EVA'!AE29,'1ª EVA'!AF29)*'1ª EVA'!$AE$13 +
'2ª EVA-solo'!AE31*'2ª EVA-solo'!$AE$13
)
/('1ª EVA'!$AE$13+'2ª EVA-solo'!$AE$13),
"")</f>
        <v/>
      </c>
      <c r="AF31" s="122"/>
      <c r="AG31" s="105">
        <f ca="1">IF(AG$16&gt;0,
(
MAX('1ª EVA'!AG29,'1ª EVA'!AH29)*'1ª EVA'!$AG$13 +
'2ª EVA-solo'!AG31*'2ª EVA-solo'!$AG$13
)
/('1ª EVA'!$AG$13+'2ª EVA-solo'!$AG$13),
"")</f>
        <v>0</v>
      </c>
      <c r="AH31" s="122"/>
      <c r="AI31" s="105">
        <f ca="1">IF(AI$16&gt;0,
(
MAX('1ª EVA'!AI29,'1ª EVA'!AJ29)*'1ª EVA'!$AI$13 +
'2ª EVA-solo'!AI31*'2ª EVA-solo'!$AI$13
)
/('1ª EVA'!$AI$13+'2ª EVA-solo'!$AI$13),
"")</f>
        <v>0</v>
      </c>
      <c r="AJ31" s="122"/>
      <c r="AK31" s="105">
        <f ca="1">IF(AK$16&gt;0,
(
MAX('1ª EVA'!AK29,'1ª EVA'!AL29)*'1ª EVA'!$AK$13 +
'2ª EVA-solo'!AK31*'2ª EVA-solo'!$AK$13
)
/('1ª EVA'!$AK$13+'2ª EVA-solo'!$AK$13),
"")</f>
        <v>0</v>
      </c>
      <c r="AL31" s="122"/>
      <c r="AM31" s="105" t="str">
        <f>IF(AM$16&gt;0,
(
MAX('1ª EVA'!AM29,'1ª EVA'!AN29)*'1ª EVA'!$AM$13 +
'2ª EVA-solo'!AM31*'2ª EVA-solo'!$AM$13
)
/('1ª EVA'!$AM$13+'2ª EVA-solo'!$AM$13),
"")</f>
        <v/>
      </c>
      <c r="AN31" s="122"/>
      <c r="AO31" s="121">
        <f t="shared" ca="1" si="66"/>
        <v>0</v>
      </c>
      <c r="AP31" s="105">
        <f ca="1">IF(AP$16&gt;0,
(
MAX('1ª EVA'!AP29,'1ª EVA'!AQ29)*'1ª EVA'!AP$13 +
'2ª EVA-solo'!AP31*'2ª EVA-solo'!AP$13
)
/('1ª EVA'!AP$13+'2ª EVA-solo'!AP$13),
"")</f>
        <v>0</v>
      </c>
      <c r="AQ31" s="122"/>
      <c r="AR31" s="105">
        <f ca="1">IF(AR$16&gt;0,
(
MAX('1ª EVA'!AR29,'1ª EVA'!AS29)*'1ª EVA'!AR$13 +
'2ª EVA-solo'!AR31*'2ª EVA-solo'!AR$13
)
/('1ª EVA'!AR$13+'2ª EVA-solo'!AR$13),
"")</f>
        <v>0</v>
      </c>
      <c r="AS31" s="122"/>
      <c r="AT31" s="105" t="str">
        <f>IF(AT$16&gt;0,
(
MAX('1ª EVA'!AT29,'1ª EVA'!AU29)*'1ª EVA'!AT$13 +
'2ª EVA-solo'!AT31*'2ª EVA-solo'!AT$13
)
/('1ª EVA'!AT$13+'2ª EVA-solo'!AT$13),
"")</f>
        <v/>
      </c>
      <c r="AU31" s="122"/>
      <c r="AV31" s="105">
        <f ca="1">IF(AV$16&gt;0,
(
MAX('1ª EVA'!AV29,'1ª EVA'!AW29)*'1ª EVA'!AV$13 +
'2ª EVA-solo'!AV31*'2ª EVA-solo'!AV$13
)
/('1ª EVA'!AV$13+'2ª EVA-solo'!AV$13),
"")</f>
        <v>0</v>
      </c>
      <c r="AW31" s="122"/>
      <c r="AX31" s="105" t="str">
        <f>IF(AX$16&gt;0,
(
MAX('1ª EVA'!AX29,'1ª EVA'!AY29)*'1ª EVA'!AX$13 +
'2ª EVA-solo'!AX31*'2ª EVA-solo'!AX$13
)
/('1ª EVA'!AX$13+'2ª EVA-solo'!AX$13),
"")</f>
        <v/>
      </c>
      <c r="AY31" s="122"/>
      <c r="AZ31" s="105" t="str">
        <f>IF(AZ$16&gt;0,
(
MAX('1ª EVA'!AZ29,'1ª EVA'!BA29)*'1ª EVA'!AZ$13 +
'2ª EVA-solo'!AZ31*'2ª EVA-solo'!AZ$13
)
/('1ª EVA'!AZ$13+'2ª EVA-solo'!AZ$13),
"")</f>
        <v/>
      </c>
      <c r="BA31" s="122"/>
      <c r="BB31" s="121">
        <f t="shared" ca="1" si="67"/>
        <v>0</v>
      </c>
      <c r="BC31" s="105">
        <f ca="1">IF(BC$16&gt;0,
(
MAX('1ª EVA'!BC29,'1ª EVA'!BD29)*'1ª EVA'!BC$13 +
'2ª EVA-solo'!BC31*'2ª EVA-solo'!BC$13
)
/('1ª EVA'!BC$13+'2ª EVA-solo'!BC$13),
"")</f>
        <v>0</v>
      </c>
      <c r="BD31" s="122"/>
      <c r="BE31" s="105" t="str">
        <f>IF(BE$16&gt;0,
(
MAX('1ª EVA'!BE29,'1ª EVA'!BF29)*'1ª EVA'!BE$13 +
'2ª EVA-solo'!BE31*'2ª EVA-solo'!BE$13
)
/('1ª EVA'!BE$13+'2ª EVA-solo'!BE$13),
"")</f>
        <v/>
      </c>
      <c r="BF31" s="122"/>
      <c r="BG31" s="105" t="str">
        <f>IF(BG$16&gt;0,
(
MAX('1ª EVA'!BG29,'1ª EVA'!BH29)*'1ª EVA'!BG$13 +
'2ª EVA-solo'!BG31*'2ª EVA-solo'!BG$13
)
/('1ª EVA'!BG$13+'2ª EVA-solo'!BG$13),
"")</f>
        <v/>
      </c>
      <c r="BH31" s="122"/>
      <c r="BI31" s="105">
        <f ca="1">IF(BI$16&gt;0,
(
MAX('1ª EVA'!BI29,'1ª EVA'!BJ29)*'1ª EVA'!BI$13 +
'2ª EVA-solo'!BI31*'2ª EVA-solo'!BI$13
)
/('1ª EVA'!BI$13+'2ª EVA-solo'!BI$13),
"")</f>
        <v>0</v>
      </c>
      <c r="BJ31" s="122"/>
      <c r="BK31" s="105" t="str">
        <f>IF(BK$16&gt;0,
(
MAX('1ª EVA'!BK29,'1ª EVA'!BL29)*'1ª EVA'!BK$13 +
'2ª EVA-solo'!BK31*'2ª EVA-solo'!BK$13
)
/('1ª EVA'!BK$13+'2ª EVA-solo'!BK$13),
"")</f>
        <v/>
      </c>
      <c r="BL31" s="122"/>
      <c r="BM31" s="105" t="str">
        <f>IF(BM$16&gt;0,
(
MAX('1ª EVA'!BM29,'1ª EVA'!BN29)*'1ª EVA'!BM$13 +
'2ª EVA-solo'!BM31*'2ª EVA-solo'!BM$13
)
/('1ª EVA'!BM$13+'2ª EVA-solo'!BM$13),
"")</f>
        <v/>
      </c>
      <c r="BN31" s="122"/>
      <c r="BO31" s="121">
        <f t="shared" ca="1" si="68"/>
        <v>0</v>
      </c>
      <c r="BP31" s="105">
        <f ca="1">IF(BP$16&gt;0,
(
MAX('1ª EVA'!BP29,'1ª EVA'!BQ29)*'1ª EVA'!BP$13 +
'2ª EVA-solo'!BP31*'2ª EVA-solo'!BP$13
)
/('1ª EVA'!BP$13+'2ª EVA-solo'!BP$13),
"")</f>
        <v>0</v>
      </c>
      <c r="BQ31" s="122"/>
      <c r="BR31" s="105" t="str">
        <f>IF(BR$16&gt;0,
(
MAX('1ª EVA'!BR29,'1ª EVA'!BS29)*'1ª EVA'!BR$13 +
'2ª EVA-solo'!BR31*'2ª EVA-solo'!BR$13
)
/('1ª EVA'!BR$13+'2ª EVA-solo'!BR$13),
"")</f>
        <v/>
      </c>
      <c r="BS31" s="122"/>
      <c r="BT31" s="105" t="str">
        <f>IF(BT$16&gt;0,
(
MAX('1ª EVA'!BT29,'1ª EVA'!BU29)*'1ª EVA'!BT$13 +
'2ª EVA-solo'!BT31*'2ª EVA-solo'!BT$13
)
/('1ª EVA'!BT$13+'2ª EVA-solo'!BT$13),
"")</f>
        <v/>
      </c>
      <c r="BU31" s="122"/>
      <c r="BV31" s="105" t="str">
        <f>IF(BV$16&gt;0,
(
MAX('1ª EVA'!BV29,'1ª EVA'!BW29)*'1ª EVA'!BV$13 +
'2ª EVA-solo'!BV31*'2ª EVA-solo'!BV$13
)
/('1ª EVA'!BV$13+'2ª EVA-solo'!BV$13),
"")</f>
        <v/>
      </c>
      <c r="BW31" s="122"/>
      <c r="BX31" s="105" t="str">
        <f>IF(BX$16&gt;0,
(
MAX('1ª EVA'!BX29,'1ª EVA'!BY29)*'1ª EVA'!BX$13 +
'2ª EVA-solo'!BX31*'2ª EVA-solo'!BX$13
)
/('1ª EVA'!BX$13+'2ª EVA-solo'!BX$13),
"")</f>
        <v/>
      </c>
      <c r="BY31" s="122"/>
      <c r="BZ31" s="105" t="str">
        <f>IF(BZ$16&gt;0,
(
MAX('1ª EVA'!BZ29,'1ª EVA'!CA29)*'1ª EVA'!BZ$13 +
'2ª EVA-solo'!BZ31*'2ª EVA-solo'!BZ$13
)
/('1ª EVA'!BZ$13+'2ª EVA-solo'!BZ$13),
"")</f>
        <v/>
      </c>
      <c r="CA31" s="122"/>
      <c r="CB31" s="136">
        <f t="shared" ca="1" si="69"/>
        <v>0</v>
      </c>
    </row>
    <row r="32" spans="1:82" ht="18" x14ac:dyDescent="0.25">
      <c r="A32" s="65" t="str">
        <v>Alonso Serrano, Marcos</v>
      </c>
      <c r="B32" s="121">
        <f t="shared" ca="1" si="63"/>
        <v>0</v>
      </c>
      <c r="C32" s="105">
        <f ca="1">IFERROR(IF(C$16&gt;0,(
   MAX('1ª EVA'!C30,'1ª EVA'!D30)*'1ª EVA'!C$13 +
   '2ª EVA-solo'!C32*'2ª EVA-solo'!C$13
)
/('1ª EVA'!C$13+'2ª EVA-solo'!C$13),""),"")</f>
        <v>0</v>
      </c>
      <c r="D32" s="122"/>
      <c r="E32" s="105">
        <f ca="1">IFERROR(IF(E$16&gt;0,(
   MAX('1ª EVA'!E30,'1ª EVA'!F30)*'1ª EVA'!E$13 +
   '2ª EVA-solo'!E32*'2ª EVA-solo'!E$13
)
/('1ª EVA'!E$13+'2ª EVA-solo'!E$13),""),"")</f>
        <v>0</v>
      </c>
      <c r="F32" s="122"/>
      <c r="G32" s="105">
        <f ca="1">IFERROR(IF(G$16&gt;0,(
   MAX('1ª EVA'!G30,'1ª EVA'!H30)*'1ª EVA'!G$13 +
   '2ª EVA-solo'!G32*'2ª EVA-solo'!G$13
)
/('1ª EVA'!G$13+'2ª EVA-solo'!G$13),""),"")</f>
        <v>0</v>
      </c>
      <c r="H32" s="122"/>
      <c r="I32" s="105">
        <f ca="1">IFERROR(IF(I$16&gt;0,(
   MAX('1ª EVA'!I30,'1ª EVA'!J30)*'1ª EVA'!I$13 +
   '2ª EVA-solo'!I32*'2ª EVA-solo'!I$13
)
/('1ª EVA'!I$13+'2ª EVA-solo'!I$13),""),"")</f>
        <v>0</v>
      </c>
      <c r="J32" s="122"/>
      <c r="K32" s="105">
        <f ca="1">IFERROR(IF(K$16&gt;0,(
   MAX('1ª EVA'!K30,'1ª EVA'!L30)*'1ª EVA'!K$13 +
   '2ª EVA-solo'!K32*'2ª EVA-solo'!K$13
)
/('1ª EVA'!K$13+'2ª EVA-solo'!K$13),""),"")</f>
        <v>0</v>
      </c>
      <c r="L32" s="122"/>
      <c r="M32" s="105" t="str">
        <f>IFERROR(IF(M$16&gt;0,(
   MAX('1ª EVA'!M30,'1ª EVA'!N30)*'1ª EVA'!M$13 +
   '2ª EVA-solo'!M32*'2ª EVA-solo'!M$13
)
/('1ª EVA'!M$13+'2ª EVA-solo'!M$13),""),"")</f>
        <v/>
      </c>
      <c r="N32" s="122"/>
      <c r="O32" s="121">
        <f t="shared" ca="1" si="64"/>
        <v>0</v>
      </c>
      <c r="P32" s="105">
        <f ca="1">IF(P$16&gt;0,(
   MAX('1ª EVA'!P30,'1ª EVA'!Q30)*'1ª EVA'!$P$13 +
   '2ª EVA-solo'!P32*'2ª EVA-solo'!$P$13
)
/('1ª EVA'!$P$13 + '2ª EVA-solo'!$P$13),"")</f>
        <v>0</v>
      </c>
      <c r="Q32" s="122"/>
      <c r="R32" s="105">
        <f ca="1">IF(R$16&gt;0,(
   MAX('1ª EVA'!R30,'1ª EVA'!S30)*'1ª EVA'!$R$13 +
   '2ª EVA-solo'!R32*'2ª EVA-solo'!$R$13
)
/('1ª EVA'!$R$13 + '2ª EVA-solo'!$R$13),"")</f>
        <v>0</v>
      </c>
      <c r="S32" s="122"/>
      <c r="T32" s="105">
        <f ca="1">IF(T$16&gt;0,(
   MAX('1ª EVA'!T30,'1ª EVA'!U30)*'1ª EVA'!$T$13 +
   '2ª EVA-solo'!T32*'2ª EVA-solo'!$T$13
)
/('1ª EVA'!$T$13 + '2ª EVA-solo'!$T$13),"")</f>
        <v>0</v>
      </c>
      <c r="U32" s="122"/>
      <c r="V32" s="105">
        <f ca="1">IF(V$16&gt;0,(
   MAX('1ª EVA'!V30,'1ª EVA'!W30)*'1ª EVA'!$V$13 +
   '2ª EVA-solo'!V32*'2ª EVA-solo'!$V$13
)
/('1ª EVA'!$V$13 + '2ª EVA-solo'!$V$13),"")</f>
        <v>0</v>
      </c>
      <c r="W32" s="122"/>
      <c r="X32" s="105">
        <f ca="1">IF(X$16&gt;0,(
   MAX('1ª EVA'!X30,'1ª EVA'!Y30)*'1ª EVA'!$X$13 +
   '2ª EVA-solo'!X32*'2ª EVA-solo'!$X$13
)
/('1ª EVA'!$X$13 + '2ª EVA-solo'!$X$13),"")</f>
        <v>0</v>
      </c>
      <c r="Y32" s="122"/>
      <c r="Z32" s="105" t="str">
        <f>IF(Z$16&gt;0,(
   MAX('1ª EVA'!Z30,'1ª EVA'!AA30)*'1ª EVA'!$Z$13 +
   '2ª EVA-solo'!Z32*'2ª EVA-solo'!$Z$13
)
/('1ª EVA'!$Z$13+'2ª EVA-solo'!$Z$13),"")</f>
        <v/>
      </c>
      <c r="AA32" s="122"/>
      <c r="AB32" s="121">
        <f t="shared" ca="1" si="65"/>
        <v>0</v>
      </c>
      <c r="AC32" s="105">
        <f ca="1">IF(AC$16&gt;0,
(
MAX('1ª EVA'!AC30,'1ª EVA'!AD30)*'1ª EVA'!$AC$13 +
'2ª EVA-solo'!AC32*'2ª EVA-solo'!$AC$13
)
/('1ª EVA'!$AC$13+'2ª EVA-solo'!$AC$13),
"")</f>
        <v>0</v>
      </c>
      <c r="AD32" s="122"/>
      <c r="AE32" s="105" t="str">
        <f>IF(AE$16&gt;0,
(
MAX('1ª EVA'!AE30,'1ª EVA'!AF30)*'1ª EVA'!$AE$13 +
'2ª EVA-solo'!AE32*'2ª EVA-solo'!$AE$13
)
/('1ª EVA'!$AE$13+'2ª EVA-solo'!$AE$13),
"")</f>
        <v/>
      </c>
      <c r="AF32" s="122"/>
      <c r="AG32" s="105">
        <f ca="1">IF(AG$16&gt;0,
(
MAX('1ª EVA'!AG30,'1ª EVA'!AH30)*'1ª EVA'!$AG$13 +
'2ª EVA-solo'!AG32*'2ª EVA-solo'!$AG$13
)
/('1ª EVA'!$AG$13+'2ª EVA-solo'!$AG$13),
"")</f>
        <v>0</v>
      </c>
      <c r="AH32" s="122"/>
      <c r="AI32" s="105">
        <f ca="1">IF(AI$16&gt;0,
(
MAX('1ª EVA'!AI30,'1ª EVA'!AJ30)*'1ª EVA'!$AI$13 +
'2ª EVA-solo'!AI32*'2ª EVA-solo'!$AI$13
)
/('1ª EVA'!$AI$13+'2ª EVA-solo'!$AI$13),
"")</f>
        <v>0</v>
      </c>
      <c r="AJ32" s="122"/>
      <c r="AK32" s="105">
        <f ca="1">IF(AK$16&gt;0,
(
MAX('1ª EVA'!AK30,'1ª EVA'!AL30)*'1ª EVA'!$AK$13 +
'2ª EVA-solo'!AK32*'2ª EVA-solo'!$AK$13
)
/('1ª EVA'!$AK$13+'2ª EVA-solo'!$AK$13),
"")</f>
        <v>0</v>
      </c>
      <c r="AL32" s="122"/>
      <c r="AM32" s="105" t="str">
        <f>IF(AM$16&gt;0,
(
MAX('1ª EVA'!AM30,'1ª EVA'!AN30)*'1ª EVA'!$AM$13 +
'2ª EVA-solo'!AM32*'2ª EVA-solo'!$AM$13
)
/('1ª EVA'!$AM$13+'2ª EVA-solo'!$AM$13),
"")</f>
        <v/>
      </c>
      <c r="AN32" s="122"/>
      <c r="AO32" s="121">
        <f t="shared" ca="1" si="66"/>
        <v>0</v>
      </c>
      <c r="AP32" s="105">
        <f ca="1">IF(AP$16&gt;0,
(
MAX('1ª EVA'!AP30,'1ª EVA'!AQ30)*'1ª EVA'!AP$13 +
'2ª EVA-solo'!AP32*'2ª EVA-solo'!AP$13
)
/('1ª EVA'!AP$13+'2ª EVA-solo'!AP$13),
"")</f>
        <v>0</v>
      </c>
      <c r="AQ32" s="122"/>
      <c r="AR32" s="105">
        <f ca="1">IF(AR$16&gt;0,
(
MAX('1ª EVA'!AR30,'1ª EVA'!AS30)*'1ª EVA'!AR$13 +
'2ª EVA-solo'!AR32*'2ª EVA-solo'!AR$13
)
/('1ª EVA'!AR$13+'2ª EVA-solo'!AR$13),
"")</f>
        <v>0</v>
      </c>
      <c r="AS32" s="122"/>
      <c r="AT32" s="105" t="str">
        <f>IF(AT$16&gt;0,
(
MAX('1ª EVA'!AT30,'1ª EVA'!AU30)*'1ª EVA'!AT$13 +
'2ª EVA-solo'!AT32*'2ª EVA-solo'!AT$13
)
/('1ª EVA'!AT$13+'2ª EVA-solo'!AT$13),
"")</f>
        <v/>
      </c>
      <c r="AU32" s="122"/>
      <c r="AV32" s="105">
        <f ca="1">IF(AV$16&gt;0,
(
MAX('1ª EVA'!AV30,'1ª EVA'!AW30)*'1ª EVA'!AV$13 +
'2ª EVA-solo'!AV32*'2ª EVA-solo'!AV$13
)
/('1ª EVA'!AV$13+'2ª EVA-solo'!AV$13),
"")</f>
        <v>0</v>
      </c>
      <c r="AW32" s="122"/>
      <c r="AX32" s="105" t="str">
        <f>IF(AX$16&gt;0,
(
MAX('1ª EVA'!AX30,'1ª EVA'!AY30)*'1ª EVA'!AX$13 +
'2ª EVA-solo'!AX32*'2ª EVA-solo'!AX$13
)
/('1ª EVA'!AX$13+'2ª EVA-solo'!AX$13),
"")</f>
        <v/>
      </c>
      <c r="AY32" s="122"/>
      <c r="AZ32" s="105" t="str">
        <f>IF(AZ$16&gt;0,
(
MAX('1ª EVA'!AZ30,'1ª EVA'!BA30)*'1ª EVA'!AZ$13 +
'2ª EVA-solo'!AZ32*'2ª EVA-solo'!AZ$13
)
/('1ª EVA'!AZ$13+'2ª EVA-solo'!AZ$13),
"")</f>
        <v/>
      </c>
      <c r="BA32" s="122"/>
      <c r="BB32" s="121">
        <f t="shared" ca="1" si="67"/>
        <v>0</v>
      </c>
      <c r="BC32" s="105">
        <f ca="1">IF(BC$16&gt;0,
(
MAX('1ª EVA'!BC30,'1ª EVA'!BD30)*'1ª EVA'!BC$13 +
'2ª EVA-solo'!BC32*'2ª EVA-solo'!BC$13
)
/('1ª EVA'!BC$13+'2ª EVA-solo'!BC$13),
"")</f>
        <v>0</v>
      </c>
      <c r="BD32" s="122"/>
      <c r="BE32" s="105" t="str">
        <f>IF(BE$16&gt;0,
(
MAX('1ª EVA'!BE30,'1ª EVA'!BF30)*'1ª EVA'!BE$13 +
'2ª EVA-solo'!BE32*'2ª EVA-solo'!BE$13
)
/('1ª EVA'!BE$13+'2ª EVA-solo'!BE$13),
"")</f>
        <v/>
      </c>
      <c r="BF32" s="122"/>
      <c r="BG32" s="105" t="str">
        <f>IF(BG$16&gt;0,
(
MAX('1ª EVA'!BG30,'1ª EVA'!BH30)*'1ª EVA'!BG$13 +
'2ª EVA-solo'!BG32*'2ª EVA-solo'!BG$13
)
/('1ª EVA'!BG$13+'2ª EVA-solo'!BG$13),
"")</f>
        <v/>
      </c>
      <c r="BH32" s="122"/>
      <c r="BI32" s="105">
        <f ca="1">IF(BI$16&gt;0,
(
MAX('1ª EVA'!BI30,'1ª EVA'!BJ30)*'1ª EVA'!BI$13 +
'2ª EVA-solo'!BI32*'2ª EVA-solo'!BI$13
)
/('1ª EVA'!BI$13+'2ª EVA-solo'!BI$13),
"")</f>
        <v>0</v>
      </c>
      <c r="BJ32" s="122"/>
      <c r="BK32" s="105" t="str">
        <f>IF(BK$16&gt;0,
(
MAX('1ª EVA'!BK30,'1ª EVA'!BL30)*'1ª EVA'!BK$13 +
'2ª EVA-solo'!BK32*'2ª EVA-solo'!BK$13
)
/('1ª EVA'!BK$13+'2ª EVA-solo'!BK$13),
"")</f>
        <v/>
      </c>
      <c r="BL32" s="122"/>
      <c r="BM32" s="105" t="str">
        <f>IF(BM$16&gt;0,
(
MAX('1ª EVA'!BM30,'1ª EVA'!BN30)*'1ª EVA'!BM$13 +
'2ª EVA-solo'!BM32*'2ª EVA-solo'!BM$13
)
/('1ª EVA'!BM$13+'2ª EVA-solo'!BM$13),
"")</f>
        <v/>
      </c>
      <c r="BN32" s="122"/>
      <c r="BO32" s="121">
        <f t="shared" ca="1" si="68"/>
        <v>0</v>
      </c>
      <c r="BP32" s="105">
        <f ca="1">IF(BP$16&gt;0,
(
MAX('1ª EVA'!BP30,'1ª EVA'!BQ30)*'1ª EVA'!BP$13 +
'2ª EVA-solo'!BP32*'2ª EVA-solo'!BP$13
)
/('1ª EVA'!BP$13+'2ª EVA-solo'!BP$13),
"")</f>
        <v>0</v>
      </c>
      <c r="BQ32" s="122"/>
      <c r="BR32" s="105" t="str">
        <f>IF(BR$16&gt;0,
(
MAX('1ª EVA'!BR30,'1ª EVA'!BS30)*'1ª EVA'!BR$13 +
'2ª EVA-solo'!BR32*'2ª EVA-solo'!BR$13
)
/('1ª EVA'!BR$13+'2ª EVA-solo'!BR$13),
"")</f>
        <v/>
      </c>
      <c r="BS32" s="122"/>
      <c r="BT32" s="105" t="str">
        <f>IF(BT$16&gt;0,
(
MAX('1ª EVA'!BT30,'1ª EVA'!BU30)*'1ª EVA'!BT$13 +
'2ª EVA-solo'!BT32*'2ª EVA-solo'!BT$13
)
/('1ª EVA'!BT$13+'2ª EVA-solo'!BT$13),
"")</f>
        <v/>
      </c>
      <c r="BU32" s="122"/>
      <c r="BV32" s="105" t="str">
        <f>IF(BV$16&gt;0,
(
MAX('1ª EVA'!BV30,'1ª EVA'!BW30)*'1ª EVA'!BV$13 +
'2ª EVA-solo'!BV32*'2ª EVA-solo'!BV$13
)
/('1ª EVA'!BV$13+'2ª EVA-solo'!BV$13),
"")</f>
        <v/>
      </c>
      <c r="BW32" s="122"/>
      <c r="BX32" s="105" t="str">
        <f>IF(BX$16&gt;0,
(
MAX('1ª EVA'!BX30,'1ª EVA'!BY30)*'1ª EVA'!BX$13 +
'2ª EVA-solo'!BX32*'2ª EVA-solo'!BX$13
)
/('1ª EVA'!BX$13+'2ª EVA-solo'!BX$13),
"")</f>
        <v/>
      </c>
      <c r="BY32" s="122"/>
      <c r="BZ32" s="105" t="str">
        <f>IF(BZ$16&gt;0,
(
MAX('1ª EVA'!BZ30,'1ª EVA'!CA30)*'1ª EVA'!BZ$13 +
'2ª EVA-solo'!BZ32*'2ª EVA-solo'!BZ$13
)
/('1ª EVA'!BZ$13+'2ª EVA-solo'!BZ$13),
"")</f>
        <v/>
      </c>
      <c r="CA32" s="122"/>
      <c r="CB32" s="136">
        <f t="shared" ca="1" si="69"/>
        <v>0</v>
      </c>
    </row>
    <row r="33" spans="1:80" ht="18" x14ac:dyDescent="0.25">
      <c r="A33" s="65" t="str">
        <v>Gutiaarrez Molina, Luca�a</v>
      </c>
      <c r="B33" s="121">
        <f t="shared" ca="1" si="63"/>
        <v>0</v>
      </c>
      <c r="C33" s="105">
        <f ca="1">IFERROR(IF(C$16&gt;0,(
   MAX('1ª EVA'!C31,'1ª EVA'!D31)*'1ª EVA'!C$13 +
   '2ª EVA-solo'!C33*'2ª EVA-solo'!C$13
)
/('1ª EVA'!C$13+'2ª EVA-solo'!C$13),""),"")</f>
        <v>0</v>
      </c>
      <c r="D33" s="122"/>
      <c r="E33" s="105">
        <f ca="1">IFERROR(IF(E$16&gt;0,(
   MAX('1ª EVA'!E31,'1ª EVA'!F31)*'1ª EVA'!E$13 +
   '2ª EVA-solo'!E33*'2ª EVA-solo'!E$13
)
/('1ª EVA'!E$13+'2ª EVA-solo'!E$13),""),"")</f>
        <v>0</v>
      </c>
      <c r="F33" s="122"/>
      <c r="G33" s="105">
        <f ca="1">IFERROR(IF(G$16&gt;0,(
   MAX('1ª EVA'!G31,'1ª EVA'!H31)*'1ª EVA'!G$13 +
   '2ª EVA-solo'!G33*'2ª EVA-solo'!G$13
)
/('1ª EVA'!G$13+'2ª EVA-solo'!G$13),""),"")</f>
        <v>0</v>
      </c>
      <c r="H33" s="122"/>
      <c r="I33" s="105">
        <f ca="1">IFERROR(IF(I$16&gt;0,(
   MAX('1ª EVA'!I31,'1ª EVA'!J31)*'1ª EVA'!I$13 +
   '2ª EVA-solo'!I33*'2ª EVA-solo'!I$13
)
/('1ª EVA'!I$13+'2ª EVA-solo'!I$13),""),"")</f>
        <v>0</v>
      </c>
      <c r="J33" s="122"/>
      <c r="K33" s="105">
        <f ca="1">IFERROR(IF(K$16&gt;0,(
   MAX('1ª EVA'!K31,'1ª EVA'!L31)*'1ª EVA'!K$13 +
   '2ª EVA-solo'!K33*'2ª EVA-solo'!K$13
)
/('1ª EVA'!K$13+'2ª EVA-solo'!K$13),""),"")</f>
        <v>0</v>
      </c>
      <c r="L33" s="122"/>
      <c r="M33" s="105" t="str">
        <f>IFERROR(IF(M$16&gt;0,(
   MAX('1ª EVA'!M31,'1ª EVA'!N31)*'1ª EVA'!M$13 +
   '2ª EVA-solo'!M33*'2ª EVA-solo'!M$13
)
/('1ª EVA'!M$13+'2ª EVA-solo'!M$13),""),"")</f>
        <v/>
      </c>
      <c r="N33" s="122"/>
      <c r="O33" s="121">
        <f t="shared" ca="1" si="64"/>
        <v>0</v>
      </c>
      <c r="P33" s="105">
        <f ca="1">IF(P$16&gt;0,(
   MAX('1ª EVA'!P31,'1ª EVA'!Q31)*'1ª EVA'!$P$13 +
   '2ª EVA-solo'!P33*'2ª EVA-solo'!$P$13
)
/('1ª EVA'!$P$13 + '2ª EVA-solo'!$P$13),"")</f>
        <v>0</v>
      </c>
      <c r="Q33" s="122"/>
      <c r="R33" s="105">
        <f ca="1">IF(R$16&gt;0,(
   MAX('1ª EVA'!R31,'1ª EVA'!S31)*'1ª EVA'!$R$13 +
   '2ª EVA-solo'!R33*'2ª EVA-solo'!$R$13
)
/('1ª EVA'!$R$13 + '2ª EVA-solo'!$R$13),"")</f>
        <v>0</v>
      </c>
      <c r="S33" s="122"/>
      <c r="T33" s="105">
        <f ca="1">IF(T$16&gt;0,(
   MAX('1ª EVA'!T31,'1ª EVA'!U31)*'1ª EVA'!$T$13 +
   '2ª EVA-solo'!T33*'2ª EVA-solo'!$T$13
)
/('1ª EVA'!$T$13 + '2ª EVA-solo'!$T$13),"")</f>
        <v>0</v>
      </c>
      <c r="U33" s="122"/>
      <c r="V33" s="105">
        <f ca="1">IF(V$16&gt;0,(
   MAX('1ª EVA'!V31,'1ª EVA'!W31)*'1ª EVA'!$V$13 +
   '2ª EVA-solo'!V33*'2ª EVA-solo'!$V$13
)
/('1ª EVA'!$V$13 + '2ª EVA-solo'!$V$13),"")</f>
        <v>0</v>
      </c>
      <c r="W33" s="122"/>
      <c r="X33" s="105">
        <f ca="1">IF(X$16&gt;0,(
   MAX('1ª EVA'!X31,'1ª EVA'!Y31)*'1ª EVA'!$X$13 +
   '2ª EVA-solo'!X33*'2ª EVA-solo'!$X$13
)
/('1ª EVA'!$X$13 + '2ª EVA-solo'!$X$13),"")</f>
        <v>0</v>
      </c>
      <c r="Y33" s="122"/>
      <c r="Z33" s="105" t="str">
        <f>IF(Z$16&gt;0,(
   MAX('1ª EVA'!Z31,'1ª EVA'!AA31)*'1ª EVA'!$Z$13 +
   '2ª EVA-solo'!Z33*'2ª EVA-solo'!$Z$13
)
/('1ª EVA'!$Z$13+'2ª EVA-solo'!$Z$13),"")</f>
        <v/>
      </c>
      <c r="AA33" s="122"/>
      <c r="AB33" s="121">
        <f t="shared" ca="1" si="65"/>
        <v>0</v>
      </c>
      <c r="AC33" s="105">
        <f ca="1">IF(AC$16&gt;0,
(
MAX('1ª EVA'!AC31,'1ª EVA'!AD31)*'1ª EVA'!$AC$13 +
'2ª EVA-solo'!AC33*'2ª EVA-solo'!$AC$13
)
/('1ª EVA'!$AC$13+'2ª EVA-solo'!$AC$13),
"")</f>
        <v>0</v>
      </c>
      <c r="AD33" s="122"/>
      <c r="AE33" s="105" t="str">
        <f>IF(AE$16&gt;0,
(
MAX('1ª EVA'!AE31,'1ª EVA'!AF31)*'1ª EVA'!$AE$13 +
'2ª EVA-solo'!AE33*'2ª EVA-solo'!$AE$13
)
/('1ª EVA'!$AE$13+'2ª EVA-solo'!$AE$13),
"")</f>
        <v/>
      </c>
      <c r="AF33" s="122"/>
      <c r="AG33" s="105">
        <f ca="1">IF(AG$16&gt;0,
(
MAX('1ª EVA'!AG31,'1ª EVA'!AH31)*'1ª EVA'!$AG$13 +
'2ª EVA-solo'!AG33*'2ª EVA-solo'!$AG$13
)
/('1ª EVA'!$AG$13+'2ª EVA-solo'!$AG$13),
"")</f>
        <v>0</v>
      </c>
      <c r="AH33" s="122"/>
      <c r="AI33" s="105">
        <f ca="1">IF(AI$16&gt;0,
(
MAX('1ª EVA'!AI31,'1ª EVA'!AJ31)*'1ª EVA'!$AI$13 +
'2ª EVA-solo'!AI33*'2ª EVA-solo'!$AI$13
)
/('1ª EVA'!$AI$13+'2ª EVA-solo'!$AI$13),
"")</f>
        <v>0</v>
      </c>
      <c r="AJ33" s="122"/>
      <c r="AK33" s="105">
        <f ca="1">IF(AK$16&gt;0,
(
MAX('1ª EVA'!AK31,'1ª EVA'!AL31)*'1ª EVA'!$AK$13 +
'2ª EVA-solo'!AK33*'2ª EVA-solo'!$AK$13
)
/('1ª EVA'!$AK$13+'2ª EVA-solo'!$AK$13),
"")</f>
        <v>0</v>
      </c>
      <c r="AL33" s="122"/>
      <c r="AM33" s="105" t="str">
        <f>IF(AM$16&gt;0,
(
MAX('1ª EVA'!AM31,'1ª EVA'!AN31)*'1ª EVA'!$AM$13 +
'2ª EVA-solo'!AM33*'2ª EVA-solo'!$AM$13
)
/('1ª EVA'!$AM$13+'2ª EVA-solo'!$AM$13),
"")</f>
        <v/>
      </c>
      <c r="AN33" s="122"/>
      <c r="AO33" s="121">
        <f t="shared" ca="1" si="66"/>
        <v>0</v>
      </c>
      <c r="AP33" s="105">
        <f ca="1">IF(AP$16&gt;0,
(
MAX('1ª EVA'!AP31,'1ª EVA'!AQ31)*'1ª EVA'!AP$13 +
'2ª EVA-solo'!AP33*'2ª EVA-solo'!AP$13
)
/('1ª EVA'!AP$13+'2ª EVA-solo'!AP$13),
"")</f>
        <v>0</v>
      </c>
      <c r="AQ33" s="122"/>
      <c r="AR33" s="105">
        <f ca="1">IF(AR$16&gt;0,
(
MAX('1ª EVA'!AR31,'1ª EVA'!AS31)*'1ª EVA'!AR$13 +
'2ª EVA-solo'!AR33*'2ª EVA-solo'!AR$13
)
/('1ª EVA'!AR$13+'2ª EVA-solo'!AR$13),
"")</f>
        <v>0</v>
      </c>
      <c r="AS33" s="122"/>
      <c r="AT33" s="105" t="str">
        <f>IF(AT$16&gt;0,
(
MAX('1ª EVA'!AT31,'1ª EVA'!AU31)*'1ª EVA'!AT$13 +
'2ª EVA-solo'!AT33*'2ª EVA-solo'!AT$13
)
/('1ª EVA'!AT$13+'2ª EVA-solo'!AT$13),
"")</f>
        <v/>
      </c>
      <c r="AU33" s="122"/>
      <c r="AV33" s="105">
        <f ca="1">IF(AV$16&gt;0,
(
MAX('1ª EVA'!AV31,'1ª EVA'!AW31)*'1ª EVA'!AV$13 +
'2ª EVA-solo'!AV33*'2ª EVA-solo'!AV$13
)
/('1ª EVA'!AV$13+'2ª EVA-solo'!AV$13),
"")</f>
        <v>0</v>
      </c>
      <c r="AW33" s="122"/>
      <c r="AX33" s="105" t="str">
        <f>IF(AX$16&gt;0,
(
MAX('1ª EVA'!AX31,'1ª EVA'!AY31)*'1ª EVA'!AX$13 +
'2ª EVA-solo'!AX33*'2ª EVA-solo'!AX$13
)
/('1ª EVA'!AX$13+'2ª EVA-solo'!AX$13),
"")</f>
        <v/>
      </c>
      <c r="AY33" s="122"/>
      <c r="AZ33" s="105" t="str">
        <f>IF(AZ$16&gt;0,
(
MAX('1ª EVA'!AZ31,'1ª EVA'!BA31)*'1ª EVA'!AZ$13 +
'2ª EVA-solo'!AZ33*'2ª EVA-solo'!AZ$13
)
/('1ª EVA'!AZ$13+'2ª EVA-solo'!AZ$13),
"")</f>
        <v/>
      </c>
      <c r="BA33" s="122"/>
      <c r="BB33" s="121">
        <f t="shared" ca="1" si="67"/>
        <v>0</v>
      </c>
      <c r="BC33" s="105">
        <f ca="1">IF(BC$16&gt;0,
(
MAX('1ª EVA'!BC31,'1ª EVA'!BD31)*'1ª EVA'!BC$13 +
'2ª EVA-solo'!BC33*'2ª EVA-solo'!BC$13
)
/('1ª EVA'!BC$13+'2ª EVA-solo'!BC$13),
"")</f>
        <v>0</v>
      </c>
      <c r="BD33" s="122"/>
      <c r="BE33" s="105" t="str">
        <f>IF(BE$16&gt;0,
(
MAX('1ª EVA'!BE31,'1ª EVA'!BF31)*'1ª EVA'!BE$13 +
'2ª EVA-solo'!BE33*'2ª EVA-solo'!BE$13
)
/('1ª EVA'!BE$13+'2ª EVA-solo'!BE$13),
"")</f>
        <v/>
      </c>
      <c r="BF33" s="122"/>
      <c r="BG33" s="105" t="str">
        <f>IF(BG$16&gt;0,
(
MAX('1ª EVA'!BG31,'1ª EVA'!BH31)*'1ª EVA'!BG$13 +
'2ª EVA-solo'!BG33*'2ª EVA-solo'!BG$13
)
/('1ª EVA'!BG$13+'2ª EVA-solo'!BG$13),
"")</f>
        <v/>
      </c>
      <c r="BH33" s="122"/>
      <c r="BI33" s="105">
        <f ca="1">IF(BI$16&gt;0,
(
MAX('1ª EVA'!BI31,'1ª EVA'!BJ31)*'1ª EVA'!BI$13 +
'2ª EVA-solo'!BI33*'2ª EVA-solo'!BI$13
)
/('1ª EVA'!BI$13+'2ª EVA-solo'!BI$13),
"")</f>
        <v>0</v>
      </c>
      <c r="BJ33" s="122"/>
      <c r="BK33" s="105" t="str">
        <f>IF(BK$16&gt;0,
(
MAX('1ª EVA'!BK31,'1ª EVA'!BL31)*'1ª EVA'!BK$13 +
'2ª EVA-solo'!BK33*'2ª EVA-solo'!BK$13
)
/('1ª EVA'!BK$13+'2ª EVA-solo'!BK$13),
"")</f>
        <v/>
      </c>
      <c r="BL33" s="122"/>
      <c r="BM33" s="105" t="str">
        <f>IF(BM$16&gt;0,
(
MAX('1ª EVA'!BM31,'1ª EVA'!BN31)*'1ª EVA'!BM$13 +
'2ª EVA-solo'!BM33*'2ª EVA-solo'!BM$13
)
/('1ª EVA'!BM$13+'2ª EVA-solo'!BM$13),
"")</f>
        <v/>
      </c>
      <c r="BN33" s="122"/>
      <c r="BO33" s="121">
        <f t="shared" ca="1" si="68"/>
        <v>0</v>
      </c>
      <c r="BP33" s="105">
        <f ca="1">IF(BP$16&gt;0,
(
MAX('1ª EVA'!BP31,'1ª EVA'!BQ31)*'1ª EVA'!BP$13 +
'2ª EVA-solo'!BP33*'2ª EVA-solo'!BP$13
)
/('1ª EVA'!BP$13+'2ª EVA-solo'!BP$13),
"")</f>
        <v>0</v>
      </c>
      <c r="BQ33" s="122"/>
      <c r="BR33" s="105" t="str">
        <f>IF(BR$16&gt;0,
(
MAX('1ª EVA'!BR31,'1ª EVA'!BS31)*'1ª EVA'!BR$13 +
'2ª EVA-solo'!BR33*'2ª EVA-solo'!BR$13
)
/('1ª EVA'!BR$13+'2ª EVA-solo'!BR$13),
"")</f>
        <v/>
      </c>
      <c r="BS33" s="122"/>
      <c r="BT33" s="105" t="str">
        <f>IF(BT$16&gt;0,
(
MAX('1ª EVA'!BT31,'1ª EVA'!BU31)*'1ª EVA'!BT$13 +
'2ª EVA-solo'!BT33*'2ª EVA-solo'!BT$13
)
/('1ª EVA'!BT$13+'2ª EVA-solo'!BT$13),
"")</f>
        <v/>
      </c>
      <c r="BU33" s="122"/>
      <c r="BV33" s="105" t="str">
        <f>IF(BV$16&gt;0,
(
MAX('1ª EVA'!BV31,'1ª EVA'!BW31)*'1ª EVA'!BV$13 +
'2ª EVA-solo'!BV33*'2ª EVA-solo'!BV$13
)
/('1ª EVA'!BV$13+'2ª EVA-solo'!BV$13),
"")</f>
        <v/>
      </c>
      <c r="BW33" s="122"/>
      <c r="BX33" s="105" t="str">
        <f>IF(BX$16&gt;0,
(
MAX('1ª EVA'!BX31,'1ª EVA'!BY31)*'1ª EVA'!BX$13 +
'2ª EVA-solo'!BX33*'2ª EVA-solo'!BX$13
)
/('1ª EVA'!BX$13+'2ª EVA-solo'!BX$13),
"")</f>
        <v/>
      </c>
      <c r="BY33" s="122"/>
      <c r="BZ33" s="105" t="str">
        <f>IF(BZ$16&gt;0,
(
MAX('1ª EVA'!BZ31,'1ª EVA'!CA31)*'1ª EVA'!BZ$13 +
'2ª EVA-solo'!BZ33*'2ª EVA-solo'!BZ$13
)
/('1ª EVA'!BZ$13+'2ª EVA-solo'!BZ$13),
"")</f>
        <v/>
      </c>
      <c r="CA33" s="122"/>
      <c r="CB33" s="136">
        <f t="shared" ca="1" si="69"/>
        <v>0</v>
      </c>
    </row>
    <row r="34" spans="1:80" ht="18" x14ac:dyDescent="0.25">
      <c r="A34" s="65" t="str">
        <v>Moreno Ortega, Adrian</v>
      </c>
      <c r="B34" s="121">
        <f t="shared" ca="1" si="63"/>
        <v>0</v>
      </c>
      <c r="C34" s="105">
        <f ca="1">IFERROR(IF(C$16&gt;0,(
   MAX('1ª EVA'!C32,'1ª EVA'!D32)*'1ª EVA'!C$13 +
   '2ª EVA-solo'!C34*'2ª EVA-solo'!C$13
)
/('1ª EVA'!C$13+'2ª EVA-solo'!C$13),""),"")</f>
        <v>0</v>
      </c>
      <c r="D34" s="122"/>
      <c r="E34" s="105">
        <f ca="1">IFERROR(IF(E$16&gt;0,(
   MAX('1ª EVA'!E32,'1ª EVA'!F32)*'1ª EVA'!E$13 +
   '2ª EVA-solo'!E34*'2ª EVA-solo'!E$13
)
/('1ª EVA'!E$13+'2ª EVA-solo'!E$13),""),"")</f>
        <v>0</v>
      </c>
      <c r="F34" s="122"/>
      <c r="G34" s="105">
        <f ca="1">IFERROR(IF(G$16&gt;0,(
   MAX('1ª EVA'!G32,'1ª EVA'!H32)*'1ª EVA'!G$13 +
   '2ª EVA-solo'!G34*'2ª EVA-solo'!G$13
)
/('1ª EVA'!G$13+'2ª EVA-solo'!G$13),""),"")</f>
        <v>0</v>
      </c>
      <c r="H34" s="122"/>
      <c r="I34" s="105">
        <f ca="1">IFERROR(IF(I$16&gt;0,(
   MAX('1ª EVA'!I32,'1ª EVA'!J32)*'1ª EVA'!I$13 +
   '2ª EVA-solo'!I34*'2ª EVA-solo'!I$13
)
/('1ª EVA'!I$13+'2ª EVA-solo'!I$13),""),"")</f>
        <v>0</v>
      </c>
      <c r="J34" s="122"/>
      <c r="K34" s="105">
        <f ca="1">IFERROR(IF(K$16&gt;0,(
   MAX('1ª EVA'!K32,'1ª EVA'!L32)*'1ª EVA'!K$13 +
   '2ª EVA-solo'!K34*'2ª EVA-solo'!K$13
)
/('1ª EVA'!K$13+'2ª EVA-solo'!K$13),""),"")</f>
        <v>0</v>
      </c>
      <c r="L34" s="122"/>
      <c r="M34" s="105" t="str">
        <f>IFERROR(IF(M$16&gt;0,(
   MAX('1ª EVA'!M32,'1ª EVA'!N32)*'1ª EVA'!M$13 +
   '2ª EVA-solo'!M34*'2ª EVA-solo'!M$13
)
/('1ª EVA'!M$13+'2ª EVA-solo'!M$13),""),"")</f>
        <v/>
      </c>
      <c r="N34" s="122"/>
      <c r="O34" s="121">
        <f t="shared" ca="1" si="64"/>
        <v>0</v>
      </c>
      <c r="P34" s="105">
        <f ca="1">IF(P$16&gt;0,(
   MAX('1ª EVA'!P32,'1ª EVA'!Q32)*'1ª EVA'!$P$13 +
   '2ª EVA-solo'!P34*'2ª EVA-solo'!$P$13
)
/('1ª EVA'!$P$13 + '2ª EVA-solo'!$P$13),"")</f>
        <v>0</v>
      </c>
      <c r="Q34" s="122"/>
      <c r="R34" s="105">
        <f ca="1">IF(R$16&gt;0,(
   MAX('1ª EVA'!R32,'1ª EVA'!S32)*'1ª EVA'!$R$13 +
   '2ª EVA-solo'!R34*'2ª EVA-solo'!$R$13
)
/('1ª EVA'!$R$13 + '2ª EVA-solo'!$R$13),"")</f>
        <v>0</v>
      </c>
      <c r="S34" s="122"/>
      <c r="T34" s="105">
        <f ca="1">IF(T$16&gt;0,(
   MAX('1ª EVA'!T32,'1ª EVA'!U32)*'1ª EVA'!$T$13 +
   '2ª EVA-solo'!T34*'2ª EVA-solo'!$T$13
)
/('1ª EVA'!$T$13 + '2ª EVA-solo'!$T$13),"")</f>
        <v>0</v>
      </c>
      <c r="U34" s="122"/>
      <c r="V34" s="105">
        <f ca="1">IF(V$16&gt;0,(
   MAX('1ª EVA'!V32,'1ª EVA'!W32)*'1ª EVA'!$V$13 +
   '2ª EVA-solo'!V34*'2ª EVA-solo'!$V$13
)
/('1ª EVA'!$V$13 + '2ª EVA-solo'!$V$13),"")</f>
        <v>0</v>
      </c>
      <c r="W34" s="122"/>
      <c r="X34" s="105">
        <f ca="1">IF(X$16&gt;0,(
   MAX('1ª EVA'!X32,'1ª EVA'!Y32)*'1ª EVA'!$X$13 +
   '2ª EVA-solo'!X34*'2ª EVA-solo'!$X$13
)
/('1ª EVA'!$X$13 + '2ª EVA-solo'!$X$13),"")</f>
        <v>0</v>
      </c>
      <c r="Y34" s="122"/>
      <c r="Z34" s="105" t="str">
        <f>IF(Z$16&gt;0,(
   MAX('1ª EVA'!Z32,'1ª EVA'!AA32)*'1ª EVA'!$Z$13 +
   '2ª EVA-solo'!Z34*'2ª EVA-solo'!$Z$13
)
/('1ª EVA'!$Z$13+'2ª EVA-solo'!$Z$13),"")</f>
        <v/>
      </c>
      <c r="AA34" s="122"/>
      <c r="AB34" s="121">
        <f t="shared" ca="1" si="65"/>
        <v>0</v>
      </c>
      <c r="AC34" s="105">
        <f ca="1">IF(AC$16&gt;0,
(
MAX('1ª EVA'!AC32,'1ª EVA'!AD32)*'1ª EVA'!$AC$13 +
'2ª EVA-solo'!AC34*'2ª EVA-solo'!$AC$13
)
/('1ª EVA'!$AC$13+'2ª EVA-solo'!$AC$13),
"")</f>
        <v>0</v>
      </c>
      <c r="AD34" s="122"/>
      <c r="AE34" s="105" t="str">
        <f>IF(AE$16&gt;0,
(
MAX('1ª EVA'!AE32,'1ª EVA'!AF32)*'1ª EVA'!$AE$13 +
'2ª EVA-solo'!AE34*'2ª EVA-solo'!$AE$13
)
/('1ª EVA'!$AE$13+'2ª EVA-solo'!$AE$13),
"")</f>
        <v/>
      </c>
      <c r="AF34" s="122"/>
      <c r="AG34" s="105">
        <f ca="1">IF(AG$16&gt;0,
(
MAX('1ª EVA'!AG32,'1ª EVA'!AH32)*'1ª EVA'!$AG$13 +
'2ª EVA-solo'!AG34*'2ª EVA-solo'!$AG$13
)
/('1ª EVA'!$AG$13+'2ª EVA-solo'!$AG$13),
"")</f>
        <v>0</v>
      </c>
      <c r="AH34" s="122"/>
      <c r="AI34" s="105">
        <f ca="1">IF(AI$16&gt;0,
(
MAX('1ª EVA'!AI32,'1ª EVA'!AJ32)*'1ª EVA'!$AI$13 +
'2ª EVA-solo'!AI34*'2ª EVA-solo'!$AI$13
)
/('1ª EVA'!$AI$13+'2ª EVA-solo'!$AI$13),
"")</f>
        <v>0</v>
      </c>
      <c r="AJ34" s="122"/>
      <c r="AK34" s="105">
        <f ca="1">IF(AK$16&gt;0,
(
MAX('1ª EVA'!AK32,'1ª EVA'!AL32)*'1ª EVA'!$AK$13 +
'2ª EVA-solo'!AK34*'2ª EVA-solo'!$AK$13
)
/('1ª EVA'!$AK$13+'2ª EVA-solo'!$AK$13),
"")</f>
        <v>0</v>
      </c>
      <c r="AL34" s="122"/>
      <c r="AM34" s="105" t="str">
        <f>IF(AM$16&gt;0,
(
MAX('1ª EVA'!AM32,'1ª EVA'!AN32)*'1ª EVA'!$AM$13 +
'2ª EVA-solo'!AM34*'2ª EVA-solo'!$AM$13
)
/('1ª EVA'!$AM$13+'2ª EVA-solo'!$AM$13),
"")</f>
        <v/>
      </c>
      <c r="AN34" s="122"/>
      <c r="AO34" s="121">
        <f t="shared" ca="1" si="66"/>
        <v>0</v>
      </c>
      <c r="AP34" s="105">
        <f ca="1">IF(AP$16&gt;0,
(
MAX('1ª EVA'!AP32,'1ª EVA'!AQ32)*'1ª EVA'!AP$13 +
'2ª EVA-solo'!AP34*'2ª EVA-solo'!AP$13
)
/('1ª EVA'!AP$13+'2ª EVA-solo'!AP$13),
"")</f>
        <v>0</v>
      </c>
      <c r="AQ34" s="122"/>
      <c r="AR34" s="105">
        <f ca="1">IF(AR$16&gt;0,
(
MAX('1ª EVA'!AR32,'1ª EVA'!AS32)*'1ª EVA'!AR$13 +
'2ª EVA-solo'!AR34*'2ª EVA-solo'!AR$13
)
/('1ª EVA'!AR$13+'2ª EVA-solo'!AR$13),
"")</f>
        <v>0</v>
      </c>
      <c r="AS34" s="122"/>
      <c r="AT34" s="105" t="str">
        <f>IF(AT$16&gt;0,
(
MAX('1ª EVA'!AT32,'1ª EVA'!AU32)*'1ª EVA'!AT$13 +
'2ª EVA-solo'!AT34*'2ª EVA-solo'!AT$13
)
/('1ª EVA'!AT$13+'2ª EVA-solo'!AT$13),
"")</f>
        <v/>
      </c>
      <c r="AU34" s="122"/>
      <c r="AV34" s="105">
        <f ca="1">IF(AV$16&gt;0,
(
MAX('1ª EVA'!AV32,'1ª EVA'!AW32)*'1ª EVA'!AV$13 +
'2ª EVA-solo'!AV34*'2ª EVA-solo'!AV$13
)
/('1ª EVA'!AV$13+'2ª EVA-solo'!AV$13),
"")</f>
        <v>0</v>
      </c>
      <c r="AW34" s="122"/>
      <c r="AX34" s="105" t="str">
        <f>IF(AX$16&gt;0,
(
MAX('1ª EVA'!AX32,'1ª EVA'!AY32)*'1ª EVA'!AX$13 +
'2ª EVA-solo'!AX34*'2ª EVA-solo'!AX$13
)
/('1ª EVA'!AX$13+'2ª EVA-solo'!AX$13),
"")</f>
        <v/>
      </c>
      <c r="AY34" s="122"/>
      <c r="AZ34" s="105" t="str">
        <f>IF(AZ$16&gt;0,
(
MAX('1ª EVA'!AZ32,'1ª EVA'!BA32)*'1ª EVA'!AZ$13 +
'2ª EVA-solo'!AZ34*'2ª EVA-solo'!AZ$13
)
/('1ª EVA'!AZ$13+'2ª EVA-solo'!AZ$13),
"")</f>
        <v/>
      </c>
      <c r="BA34" s="122"/>
      <c r="BB34" s="121">
        <f t="shared" ca="1" si="67"/>
        <v>0</v>
      </c>
      <c r="BC34" s="105">
        <f ca="1">IF(BC$16&gt;0,
(
MAX('1ª EVA'!BC32,'1ª EVA'!BD32)*'1ª EVA'!BC$13 +
'2ª EVA-solo'!BC34*'2ª EVA-solo'!BC$13
)
/('1ª EVA'!BC$13+'2ª EVA-solo'!BC$13),
"")</f>
        <v>0</v>
      </c>
      <c r="BD34" s="122"/>
      <c r="BE34" s="105" t="str">
        <f>IF(BE$16&gt;0,
(
MAX('1ª EVA'!BE32,'1ª EVA'!BF32)*'1ª EVA'!BE$13 +
'2ª EVA-solo'!BE34*'2ª EVA-solo'!BE$13
)
/('1ª EVA'!BE$13+'2ª EVA-solo'!BE$13),
"")</f>
        <v/>
      </c>
      <c r="BF34" s="122"/>
      <c r="BG34" s="105" t="str">
        <f>IF(BG$16&gt;0,
(
MAX('1ª EVA'!BG32,'1ª EVA'!BH32)*'1ª EVA'!BG$13 +
'2ª EVA-solo'!BG34*'2ª EVA-solo'!BG$13
)
/('1ª EVA'!BG$13+'2ª EVA-solo'!BG$13),
"")</f>
        <v/>
      </c>
      <c r="BH34" s="122"/>
      <c r="BI34" s="105">
        <f ca="1">IF(BI$16&gt;0,
(
MAX('1ª EVA'!BI32,'1ª EVA'!BJ32)*'1ª EVA'!BI$13 +
'2ª EVA-solo'!BI34*'2ª EVA-solo'!BI$13
)
/('1ª EVA'!BI$13+'2ª EVA-solo'!BI$13),
"")</f>
        <v>0</v>
      </c>
      <c r="BJ34" s="122"/>
      <c r="BK34" s="105" t="str">
        <f>IF(BK$16&gt;0,
(
MAX('1ª EVA'!BK32,'1ª EVA'!BL32)*'1ª EVA'!BK$13 +
'2ª EVA-solo'!BK34*'2ª EVA-solo'!BK$13
)
/('1ª EVA'!BK$13+'2ª EVA-solo'!BK$13),
"")</f>
        <v/>
      </c>
      <c r="BL34" s="122"/>
      <c r="BM34" s="105" t="str">
        <f>IF(BM$16&gt;0,
(
MAX('1ª EVA'!BM32,'1ª EVA'!BN32)*'1ª EVA'!BM$13 +
'2ª EVA-solo'!BM34*'2ª EVA-solo'!BM$13
)
/('1ª EVA'!BM$13+'2ª EVA-solo'!BM$13),
"")</f>
        <v/>
      </c>
      <c r="BN34" s="122"/>
      <c r="BO34" s="121">
        <f t="shared" ca="1" si="68"/>
        <v>0</v>
      </c>
      <c r="BP34" s="105">
        <f ca="1">IF(BP$16&gt;0,
(
MAX('1ª EVA'!BP32,'1ª EVA'!BQ32)*'1ª EVA'!BP$13 +
'2ª EVA-solo'!BP34*'2ª EVA-solo'!BP$13
)
/('1ª EVA'!BP$13+'2ª EVA-solo'!BP$13),
"")</f>
        <v>0</v>
      </c>
      <c r="BQ34" s="122"/>
      <c r="BR34" s="105" t="str">
        <f>IF(BR$16&gt;0,
(
MAX('1ª EVA'!BR32,'1ª EVA'!BS32)*'1ª EVA'!BR$13 +
'2ª EVA-solo'!BR34*'2ª EVA-solo'!BR$13
)
/('1ª EVA'!BR$13+'2ª EVA-solo'!BR$13),
"")</f>
        <v/>
      </c>
      <c r="BS34" s="122"/>
      <c r="BT34" s="105" t="str">
        <f>IF(BT$16&gt;0,
(
MAX('1ª EVA'!BT32,'1ª EVA'!BU32)*'1ª EVA'!BT$13 +
'2ª EVA-solo'!BT34*'2ª EVA-solo'!BT$13
)
/('1ª EVA'!BT$13+'2ª EVA-solo'!BT$13),
"")</f>
        <v/>
      </c>
      <c r="BU34" s="122"/>
      <c r="BV34" s="105" t="str">
        <f>IF(BV$16&gt;0,
(
MAX('1ª EVA'!BV32,'1ª EVA'!BW32)*'1ª EVA'!BV$13 +
'2ª EVA-solo'!BV34*'2ª EVA-solo'!BV$13
)
/('1ª EVA'!BV$13+'2ª EVA-solo'!BV$13),
"")</f>
        <v/>
      </c>
      <c r="BW34" s="122"/>
      <c r="BX34" s="105" t="str">
        <f>IF(BX$16&gt;0,
(
MAX('1ª EVA'!BX32,'1ª EVA'!BY32)*'1ª EVA'!BX$13 +
'2ª EVA-solo'!BX34*'2ª EVA-solo'!BX$13
)
/('1ª EVA'!BX$13+'2ª EVA-solo'!BX$13),
"")</f>
        <v/>
      </c>
      <c r="BY34" s="122"/>
      <c r="BZ34" s="105" t="str">
        <f>IF(BZ$16&gt;0,
(
MAX('1ª EVA'!BZ32,'1ª EVA'!CA32)*'1ª EVA'!BZ$13 +
'2ª EVA-solo'!BZ34*'2ª EVA-solo'!BZ$13
)
/('1ª EVA'!BZ$13+'2ª EVA-solo'!BZ$13),
"")</f>
        <v/>
      </c>
      <c r="CA34" s="122"/>
      <c r="CB34" s="136">
        <f t="shared" ca="1" si="69"/>
        <v>0</v>
      </c>
    </row>
    <row r="35" spans="1:80" ht="18" x14ac:dyDescent="0.25">
      <c r="A35" s="65" t="str">
        <v>Jimaanez Ramos, Valentina</v>
      </c>
      <c r="B35" s="121">
        <f t="shared" ca="1" si="63"/>
        <v>0</v>
      </c>
      <c r="C35" s="105">
        <f ca="1">IFERROR(IF(C$16&gt;0,(
   MAX('1ª EVA'!C33,'1ª EVA'!D33)*'1ª EVA'!C$13 +
   '2ª EVA-solo'!C35*'2ª EVA-solo'!C$13
)
/('1ª EVA'!C$13+'2ª EVA-solo'!C$13),""),"")</f>
        <v>0</v>
      </c>
      <c r="D35" s="122"/>
      <c r="E35" s="105">
        <f ca="1">IFERROR(IF(E$16&gt;0,(
   MAX('1ª EVA'!E33,'1ª EVA'!F33)*'1ª EVA'!E$13 +
   '2ª EVA-solo'!E35*'2ª EVA-solo'!E$13
)
/('1ª EVA'!E$13+'2ª EVA-solo'!E$13),""),"")</f>
        <v>0</v>
      </c>
      <c r="F35" s="122"/>
      <c r="G35" s="105">
        <f ca="1">IFERROR(IF(G$16&gt;0,(
   MAX('1ª EVA'!G33,'1ª EVA'!H33)*'1ª EVA'!G$13 +
   '2ª EVA-solo'!G35*'2ª EVA-solo'!G$13
)
/('1ª EVA'!G$13+'2ª EVA-solo'!G$13),""),"")</f>
        <v>0</v>
      </c>
      <c r="H35" s="122"/>
      <c r="I35" s="105">
        <f ca="1">IFERROR(IF(I$16&gt;0,(
   MAX('1ª EVA'!I33,'1ª EVA'!J33)*'1ª EVA'!I$13 +
   '2ª EVA-solo'!I35*'2ª EVA-solo'!I$13
)
/('1ª EVA'!I$13+'2ª EVA-solo'!I$13),""),"")</f>
        <v>0</v>
      </c>
      <c r="J35" s="122"/>
      <c r="K35" s="105">
        <f ca="1">IFERROR(IF(K$16&gt;0,(
   MAX('1ª EVA'!K33,'1ª EVA'!L33)*'1ª EVA'!K$13 +
   '2ª EVA-solo'!K35*'2ª EVA-solo'!K$13
)
/('1ª EVA'!K$13+'2ª EVA-solo'!K$13),""),"")</f>
        <v>0</v>
      </c>
      <c r="L35" s="122"/>
      <c r="M35" s="105" t="str">
        <f>IFERROR(IF(M$16&gt;0,(
   MAX('1ª EVA'!M33,'1ª EVA'!N33)*'1ª EVA'!M$13 +
   '2ª EVA-solo'!M35*'2ª EVA-solo'!M$13
)
/('1ª EVA'!M$13+'2ª EVA-solo'!M$13),""),"")</f>
        <v/>
      </c>
      <c r="N35" s="122"/>
      <c r="O35" s="121">
        <f t="shared" ca="1" si="64"/>
        <v>0</v>
      </c>
      <c r="P35" s="105">
        <f ca="1">IF(P$16&gt;0,(
   MAX('1ª EVA'!P33,'1ª EVA'!Q33)*'1ª EVA'!$P$13 +
   '2ª EVA-solo'!P35*'2ª EVA-solo'!$P$13
)
/('1ª EVA'!$P$13 + '2ª EVA-solo'!$P$13),"")</f>
        <v>0</v>
      </c>
      <c r="Q35" s="122"/>
      <c r="R35" s="105">
        <f ca="1">IF(R$16&gt;0,(
   MAX('1ª EVA'!R33,'1ª EVA'!S33)*'1ª EVA'!$R$13 +
   '2ª EVA-solo'!R35*'2ª EVA-solo'!$R$13
)
/('1ª EVA'!$R$13 + '2ª EVA-solo'!$R$13),"")</f>
        <v>0</v>
      </c>
      <c r="S35" s="122"/>
      <c r="T35" s="105">
        <f ca="1">IF(T$16&gt;0,(
   MAX('1ª EVA'!T33,'1ª EVA'!U33)*'1ª EVA'!$T$13 +
   '2ª EVA-solo'!T35*'2ª EVA-solo'!$T$13
)
/('1ª EVA'!$T$13 + '2ª EVA-solo'!$T$13),"")</f>
        <v>0</v>
      </c>
      <c r="U35" s="122"/>
      <c r="V35" s="105">
        <f ca="1">IF(V$16&gt;0,(
   MAX('1ª EVA'!V33,'1ª EVA'!W33)*'1ª EVA'!$V$13 +
   '2ª EVA-solo'!V35*'2ª EVA-solo'!$V$13
)
/('1ª EVA'!$V$13 + '2ª EVA-solo'!$V$13),"")</f>
        <v>0</v>
      </c>
      <c r="W35" s="122"/>
      <c r="X35" s="105">
        <f ca="1">IF(X$16&gt;0,(
   MAX('1ª EVA'!X33,'1ª EVA'!Y33)*'1ª EVA'!$X$13 +
   '2ª EVA-solo'!X35*'2ª EVA-solo'!$X$13
)
/('1ª EVA'!$X$13 + '2ª EVA-solo'!$X$13),"")</f>
        <v>0</v>
      </c>
      <c r="Y35" s="122"/>
      <c r="Z35" s="105" t="str">
        <f>IF(Z$16&gt;0,(
   MAX('1ª EVA'!Z33,'1ª EVA'!AA33)*'1ª EVA'!$Z$13 +
   '2ª EVA-solo'!Z35*'2ª EVA-solo'!$Z$13
)
/('1ª EVA'!$Z$13+'2ª EVA-solo'!$Z$13),"")</f>
        <v/>
      </c>
      <c r="AA35" s="122"/>
      <c r="AB35" s="121">
        <f t="shared" ca="1" si="65"/>
        <v>0</v>
      </c>
      <c r="AC35" s="105">
        <f ca="1">IF(AC$16&gt;0,
(
MAX('1ª EVA'!AC33,'1ª EVA'!AD33)*'1ª EVA'!$AC$13 +
'2ª EVA-solo'!AC35*'2ª EVA-solo'!$AC$13
)
/('1ª EVA'!$AC$13+'2ª EVA-solo'!$AC$13),
"")</f>
        <v>0</v>
      </c>
      <c r="AD35" s="122"/>
      <c r="AE35" s="105" t="str">
        <f>IF(AE$16&gt;0,
(
MAX('1ª EVA'!AE33,'1ª EVA'!AF33)*'1ª EVA'!$AE$13 +
'2ª EVA-solo'!AE35*'2ª EVA-solo'!$AE$13
)
/('1ª EVA'!$AE$13+'2ª EVA-solo'!$AE$13),
"")</f>
        <v/>
      </c>
      <c r="AF35" s="122"/>
      <c r="AG35" s="105">
        <f ca="1">IF(AG$16&gt;0,
(
MAX('1ª EVA'!AG33,'1ª EVA'!AH33)*'1ª EVA'!$AG$13 +
'2ª EVA-solo'!AG35*'2ª EVA-solo'!$AG$13
)
/('1ª EVA'!$AG$13+'2ª EVA-solo'!$AG$13),
"")</f>
        <v>0</v>
      </c>
      <c r="AH35" s="122"/>
      <c r="AI35" s="105">
        <f ca="1">IF(AI$16&gt;0,
(
MAX('1ª EVA'!AI33,'1ª EVA'!AJ33)*'1ª EVA'!$AI$13 +
'2ª EVA-solo'!AI35*'2ª EVA-solo'!$AI$13
)
/('1ª EVA'!$AI$13+'2ª EVA-solo'!$AI$13),
"")</f>
        <v>0</v>
      </c>
      <c r="AJ35" s="122"/>
      <c r="AK35" s="105">
        <f ca="1">IF(AK$16&gt;0,
(
MAX('1ª EVA'!AK33,'1ª EVA'!AL33)*'1ª EVA'!$AK$13 +
'2ª EVA-solo'!AK35*'2ª EVA-solo'!$AK$13
)
/('1ª EVA'!$AK$13+'2ª EVA-solo'!$AK$13),
"")</f>
        <v>0</v>
      </c>
      <c r="AL35" s="122"/>
      <c r="AM35" s="105" t="str">
        <f>IF(AM$16&gt;0,
(
MAX('1ª EVA'!AM33,'1ª EVA'!AN33)*'1ª EVA'!$AM$13 +
'2ª EVA-solo'!AM35*'2ª EVA-solo'!$AM$13
)
/('1ª EVA'!$AM$13+'2ª EVA-solo'!$AM$13),
"")</f>
        <v/>
      </c>
      <c r="AN35" s="122"/>
      <c r="AO35" s="121">
        <f t="shared" ca="1" si="66"/>
        <v>0</v>
      </c>
      <c r="AP35" s="105">
        <f ca="1">IF(AP$16&gt;0,
(
MAX('1ª EVA'!AP33,'1ª EVA'!AQ33)*'1ª EVA'!AP$13 +
'2ª EVA-solo'!AP35*'2ª EVA-solo'!AP$13
)
/('1ª EVA'!AP$13+'2ª EVA-solo'!AP$13),
"")</f>
        <v>0</v>
      </c>
      <c r="AQ35" s="122"/>
      <c r="AR35" s="105">
        <f ca="1">IF(AR$16&gt;0,
(
MAX('1ª EVA'!AR33,'1ª EVA'!AS33)*'1ª EVA'!AR$13 +
'2ª EVA-solo'!AR35*'2ª EVA-solo'!AR$13
)
/('1ª EVA'!AR$13+'2ª EVA-solo'!AR$13),
"")</f>
        <v>0</v>
      </c>
      <c r="AS35" s="122"/>
      <c r="AT35" s="105" t="str">
        <f>IF(AT$16&gt;0,
(
MAX('1ª EVA'!AT33,'1ª EVA'!AU33)*'1ª EVA'!AT$13 +
'2ª EVA-solo'!AT35*'2ª EVA-solo'!AT$13
)
/('1ª EVA'!AT$13+'2ª EVA-solo'!AT$13),
"")</f>
        <v/>
      </c>
      <c r="AU35" s="122"/>
      <c r="AV35" s="105">
        <f ca="1">IF(AV$16&gt;0,
(
MAX('1ª EVA'!AV33,'1ª EVA'!AW33)*'1ª EVA'!AV$13 +
'2ª EVA-solo'!AV35*'2ª EVA-solo'!AV$13
)
/('1ª EVA'!AV$13+'2ª EVA-solo'!AV$13),
"")</f>
        <v>0</v>
      </c>
      <c r="AW35" s="122"/>
      <c r="AX35" s="105" t="str">
        <f>IF(AX$16&gt;0,
(
MAX('1ª EVA'!AX33,'1ª EVA'!AY33)*'1ª EVA'!AX$13 +
'2ª EVA-solo'!AX35*'2ª EVA-solo'!AX$13
)
/('1ª EVA'!AX$13+'2ª EVA-solo'!AX$13),
"")</f>
        <v/>
      </c>
      <c r="AY35" s="122"/>
      <c r="AZ35" s="105" t="str">
        <f>IF(AZ$16&gt;0,
(
MAX('1ª EVA'!AZ33,'1ª EVA'!BA33)*'1ª EVA'!AZ$13 +
'2ª EVA-solo'!AZ35*'2ª EVA-solo'!AZ$13
)
/('1ª EVA'!AZ$13+'2ª EVA-solo'!AZ$13),
"")</f>
        <v/>
      </c>
      <c r="BA35" s="122"/>
      <c r="BB35" s="121">
        <f t="shared" ca="1" si="67"/>
        <v>0</v>
      </c>
      <c r="BC35" s="105">
        <f ca="1">IF(BC$16&gt;0,
(
MAX('1ª EVA'!BC33,'1ª EVA'!BD33)*'1ª EVA'!BC$13 +
'2ª EVA-solo'!BC35*'2ª EVA-solo'!BC$13
)
/('1ª EVA'!BC$13+'2ª EVA-solo'!BC$13),
"")</f>
        <v>0</v>
      </c>
      <c r="BD35" s="122"/>
      <c r="BE35" s="105" t="str">
        <f>IF(BE$16&gt;0,
(
MAX('1ª EVA'!BE33,'1ª EVA'!BF33)*'1ª EVA'!BE$13 +
'2ª EVA-solo'!BE35*'2ª EVA-solo'!BE$13
)
/('1ª EVA'!BE$13+'2ª EVA-solo'!BE$13),
"")</f>
        <v/>
      </c>
      <c r="BF35" s="122"/>
      <c r="BG35" s="105" t="str">
        <f>IF(BG$16&gt;0,
(
MAX('1ª EVA'!BG33,'1ª EVA'!BH33)*'1ª EVA'!BG$13 +
'2ª EVA-solo'!BG35*'2ª EVA-solo'!BG$13
)
/('1ª EVA'!BG$13+'2ª EVA-solo'!BG$13),
"")</f>
        <v/>
      </c>
      <c r="BH35" s="122"/>
      <c r="BI35" s="105">
        <f ca="1">IF(BI$16&gt;0,
(
MAX('1ª EVA'!BI33,'1ª EVA'!BJ33)*'1ª EVA'!BI$13 +
'2ª EVA-solo'!BI35*'2ª EVA-solo'!BI$13
)
/('1ª EVA'!BI$13+'2ª EVA-solo'!BI$13),
"")</f>
        <v>0</v>
      </c>
      <c r="BJ35" s="122"/>
      <c r="BK35" s="105" t="str">
        <f>IF(BK$16&gt;0,
(
MAX('1ª EVA'!BK33,'1ª EVA'!BL33)*'1ª EVA'!BK$13 +
'2ª EVA-solo'!BK35*'2ª EVA-solo'!BK$13
)
/('1ª EVA'!BK$13+'2ª EVA-solo'!BK$13),
"")</f>
        <v/>
      </c>
      <c r="BL35" s="122"/>
      <c r="BM35" s="105" t="str">
        <f>IF(BM$16&gt;0,
(
MAX('1ª EVA'!BM33,'1ª EVA'!BN33)*'1ª EVA'!BM$13 +
'2ª EVA-solo'!BM35*'2ª EVA-solo'!BM$13
)
/('1ª EVA'!BM$13+'2ª EVA-solo'!BM$13),
"")</f>
        <v/>
      </c>
      <c r="BN35" s="122"/>
      <c r="BO35" s="121">
        <f t="shared" ca="1" si="68"/>
        <v>0</v>
      </c>
      <c r="BP35" s="105">
        <f ca="1">IF(BP$16&gt;0,
(
MAX('1ª EVA'!BP33,'1ª EVA'!BQ33)*'1ª EVA'!BP$13 +
'2ª EVA-solo'!BP35*'2ª EVA-solo'!BP$13
)
/('1ª EVA'!BP$13+'2ª EVA-solo'!BP$13),
"")</f>
        <v>0</v>
      </c>
      <c r="BQ35" s="122"/>
      <c r="BR35" s="105" t="str">
        <f>IF(BR$16&gt;0,
(
MAX('1ª EVA'!BR33,'1ª EVA'!BS33)*'1ª EVA'!BR$13 +
'2ª EVA-solo'!BR35*'2ª EVA-solo'!BR$13
)
/('1ª EVA'!BR$13+'2ª EVA-solo'!BR$13),
"")</f>
        <v/>
      </c>
      <c r="BS35" s="122"/>
      <c r="BT35" s="105" t="str">
        <f>IF(BT$16&gt;0,
(
MAX('1ª EVA'!BT33,'1ª EVA'!BU33)*'1ª EVA'!BT$13 +
'2ª EVA-solo'!BT35*'2ª EVA-solo'!BT$13
)
/('1ª EVA'!BT$13+'2ª EVA-solo'!BT$13),
"")</f>
        <v/>
      </c>
      <c r="BU35" s="122"/>
      <c r="BV35" s="105" t="str">
        <f>IF(BV$16&gt;0,
(
MAX('1ª EVA'!BV33,'1ª EVA'!BW33)*'1ª EVA'!BV$13 +
'2ª EVA-solo'!BV35*'2ª EVA-solo'!BV$13
)
/('1ª EVA'!BV$13+'2ª EVA-solo'!BV$13),
"")</f>
        <v/>
      </c>
      <c r="BW35" s="122"/>
      <c r="BX35" s="105" t="str">
        <f>IF(BX$16&gt;0,
(
MAX('1ª EVA'!BX33,'1ª EVA'!BY33)*'1ª EVA'!BX$13 +
'2ª EVA-solo'!BX35*'2ª EVA-solo'!BX$13
)
/('1ª EVA'!BX$13+'2ª EVA-solo'!BX$13),
"")</f>
        <v/>
      </c>
      <c r="BY35" s="122"/>
      <c r="BZ35" s="105" t="str">
        <f>IF(BZ$16&gt;0,
(
MAX('1ª EVA'!BZ33,'1ª EVA'!CA33)*'1ª EVA'!BZ$13 +
'2ª EVA-solo'!BZ35*'2ª EVA-solo'!BZ$13
)
/('1ª EVA'!BZ$13+'2ª EVA-solo'!BZ$13),
"")</f>
        <v/>
      </c>
      <c r="CA35" s="122"/>
      <c r="CB35" s="136">
        <f t="shared" ca="1" si="69"/>
        <v>0</v>
      </c>
    </row>
    <row r="36" spans="1:80" ht="18" x14ac:dyDescent="0.25">
      <c r="A36" s="65" t="str">
        <v>Ruiz Guerrero, Hugo</v>
      </c>
      <c r="B36" s="121">
        <f t="shared" ca="1" si="63"/>
        <v>0</v>
      </c>
      <c r="C36" s="105">
        <f ca="1">IFERROR(IF(C$16&gt;0,(
   MAX('1ª EVA'!C34,'1ª EVA'!D34)*'1ª EVA'!C$13 +
   '2ª EVA-solo'!C36*'2ª EVA-solo'!C$13
)
/('1ª EVA'!C$13+'2ª EVA-solo'!C$13),""),"")</f>
        <v>0</v>
      </c>
      <c r="D36" s="122"/>
      <c r="E36" s="105">
        <f ca="1">IFERROR(IF(E$16&gt;0,(
   MAX('1ª EVA'!E34,'1ª EVA'!F34)*'1ª EVA'!E$13 +
   '2ª EVA-solo'!E36*'2ª EVA-solo'!E$13
)
/('1ª EVA'!E$13+'2ª EVA-solo'!E$13),""),"")</f>
        <v>0</v>
      </c>
      <c r="F36" s="122"/>
      <c r="G36" s="105">
        <f ca="1">IFERROR(IF(G$16&gt;0,(
   MAX('1ª EVA'!G34,'1ª EVA'!H34)*'1ª EVA'!G$13 +
   '2ª EVA-solo'!G36*'2ª EVA-solo'!G$13
)
/('1ª EVA'!G$13+'2ª EVA-solo'!G$13),""),"")</f>
        <v>0</v>
      </c>
      <c r="H36" s="122"/>
      <c r="I36" s="105">
        <f ca="1">IFERROR(IF(I$16&gt;0,(
   MAX('1ª EVA'!I34,'1ª EVA'!J34)*'1ª EVA'!I$13 +
   '2ª EVA-solo'!I36*'2ª EVA-solo'!I$13
)
/('1ª EVA'!I$13+'2ª EVA-solo'!I$13),""),"")</f>
        <v>0</v>
      </c>
      <c r="J36" s="122"/>
      <c r="K36" s="105">
        <f ca="1">IFERROR(IF(K$16&gt;0,(
   MAX('1ª EVA'!K34,'1ª EVA'!L34)*'1ª EVA'!K$13 +
   '2ª EVA-solo'!K36*'2ª EVA-solo'!K$13
)
/('1ª EVA'!K$13+'2ª EVA-solo'!K$13),""),"")</f>
        <v>0</v>
      </c>
      <c r="L36" s="122"/>
      <c r="M36" s="105" t="str">
        <f>IFERROR(IF(M$16&gt;0,(
   MAX('1ª EVA'!M34,'1ª EVA'!N34)*'1ª EVA'!M$13 +
   '2ª EVA-solo'!M36*'2ª EVA-solo'!M$13
)
/('1ª EVA'!M$13+'2ª EVA-solo'!M$13),""),"")</f>
        <v/>
      </c>
      <c r="N36" s="122"/>
      <c r="O36" s="121">
        <f t="shared" ca="1" si="64"/>
        <v>0</v>
      </c>
      <c r="P36" s="105">
        <f ca="1">IF(P$16&gt;0,(
   MAX('1ª EVA'!P34,'1ª EVA'!Q34)*'1ª EVA'!$P$13 +
   '2ª EVA-solo'!P36*'2ª EVA-solo'!$P$13
)
/('1ª EVA'!$P$13 + '2ª EVA-solo'!$P$13),"")</f>
        <v>0</v>
      </c>
      <c r="Q36" s="122"/>
      <c r="R36" s="105">
        <f ca="1">IF(R$16&gt;0,(
   MAX('1ª EVA'!R34,'1ª EVA'!S34)*'1ª EVA'!$R$13 +
   '2ª EVA-solo'!R36*'2ª EVA-solo'!$R$13
)
/('1ª EVA'!$R$13 + '2ª EVA-solo'!$R$13),"")</f>
        <v>0</v>
      </c>
      <c r="S36" s="122"/>
      <c r="T36" s="105">
        <f ca="1">IF(T$16&gt;0,(
   MAX('1ª EVA'!T34,'1ª EVA'!U34)*'1ª EVA'!$T$13 +
   '2ª EVA-solo'!T36*'2ª EVA-solo'!$T$13
)
/('1ª EVA'!$T$13 + '2ª EVA-solo'!$T$13),"")</f>
        <v>0</v>
      </c>
      <c r="U36" s="122"/>
      <c r="V36" s="105">
        <f ca="1">IF(V$16&gt;0,(
   MAX('1ª EVA'!V34,'1ª EVA'!W34)*'1ª EVA'!$V$13 +
   '2ª EVA-solo'!V36*'2ª EVA-solo'!$V$13
)
/('1ª EVA'!$V$13 + '2ª EVA-solo'!$V$13),"")</f>
        <v>0</v>
      </c>
      <c r="W36" s="122"/>
      <c r="X36" s="105">
        <f ca="1">IF(X$16&gt;0,(
   MAX('1ª EVA'!X34,'1ª EVA'!Y34)*'1ª EVA'!$X$13 +
   '2ª EVA-solo'!X36*'2ª EVA-solo'!$X$13
)
/('1ª EVA'!$X$13 + '2ª EVA-solo'!$X$13),"")</f>
        <v>0</v>
      </c>
      <c r="Y36" s="122"/>
      <c r="Z36" s="105" t="str">
        <f>IF(Z$16&gt;0,(
   MAX('1ª EVA'!Z34,'1ª EVA'!AA34)*'1ª EVA'!$Z$13 +
   '2ª EVA-solo'!Z36*'2ª EVA-solo'!$Z$13
)
/('1ª EVA'!$Z$13+'2ª EVA-solo'!$Z$13),"")</f>
        <v/>
      </c>
      <c r="AA36" s="122"/>
      <c r="AB36" s="121">
        <f t="shared" ca="1" si="65"/>
        <v>0</v>
      </c>
      <c r="AC36" s="105">
        <f ca="1">IF(AC$16&gt;0,
(
MAX('1ª EVA'!AC34,'1ª EVA'!AD34)*'1ª EVA'!$AC$13 +
'2ª EVA-solo'!AC36*'2ª EVA-solo'!$AC$13
)
/('1ª EVA'!$AC$13+'2ª EVA-solo'!$AC$13),
"")</f>
        <v>0</v>
      </c>
      <c r="AD36" s="122"/>
      <c r="AE36" s="105" t="str">
        <f>IF(AE$16&gt;0,
(
MAX('1ª EVA'!AE34,'1ª EVA'!AF34)*'1ª EVA'!$AE$13 +
'2ª EVA-solo'!AE36*'2ª EVA-solo'!$AE$13
)
/('1ª EVA'!$AE$13+'2ª EVA-solo'!$AE$13),
"")</f>
        <v/>
      </c>
      <c r="AF36" s="122"/>
      <c r="AG36" s="105">
        <f ca="1">IF(AG$16&gt;0,
(
MAX('1ª EVA'!AG34,'1ª EVA'!AH34)*'1ª EVA'!$AG$13 +
'2ª EVA-solo'!AG36*'2ª EVA-solo'!$AG$13
)
/('1ª EVA'!$AG$13+'2ª EVA-solo'!$AG$13),
"")</f>
        <v>0</v>
      </c>
      <c r="AH36" s="122"/>
      <c r="AI36" s="105">
        <f ca="1">IF(AI$16&gt;0,
(
MAX('1ª EVA'!AI34,'1ª EVA'!AJ34)*'1ª EVA'!$AI$13 +
'2ª EVA-solo'!AI36*'2ª EVA-solo'!$AI$13
)
/('1ª EVA'!$AI$13+'2ª EVA-solo'!$AI$13),
"")</f>
        <v>0</v>
      </c>
      <c r="AJ36" s="122"/>
      <c r="AK36" s="105">
        <f ca="1">IF(AK$16&gt;0,
(
MAX('1ª EVA'!AK34,'1ª EVA'!AL34)*'1ª EVA'!$AK$13 +
'2ª EVA-solo'!AK36*'2ª EVA-solo'!$AK$13
)
/('1ª EVA'!$AK$13+'2ª EVA-solo'!$AK$13),
"")</f>
        <v>0</v>
      </c>
      <c r="AL36" s="122"/>
      <c r="AM36" s="105" t="str">
        <f>IF(AM$16&gt;0,
(
MAX('1ª EVA'!AM34,'1ª EVA'!AN34)*'1ª EVA'!$AM$13 +
'2ª EVA-solo'!AM36*'2ª EVA-solo'!$AM$13
)
/('1ª EVA'!$AM$13+'2ª EVA-solo'!$AM$13),
"")</f>
        <v/>
      </c>
      <c r="AN36" s="122"/>
      <c r="AO36" s="121">
        <f t="shared" ca="1" si="66"/>
        <v>0</v>
      </c>
      <c r="AP36" s="105">
        <f ca="1">IF(AP$16&gt;0,
(
MAX('1ª EVA'!AP34,'1ª EVA'!AQ34)*'1ª EVA'!AP$13 +
'2ª EVA-solo'!AP36*'2ª EVA-solo'!AP$13
)
/('1ª EVA'!AP$13+'2ª EVA-solo'!AP$13),
"")</f>
        <v>0</v>
      </c>
      <c r="AQ36" s="122"/>
      <c r="AR36" s="105">
        <f ca="1">IF(AR$16&gt;0,
(
MAX('1ª EVA'!AR34,'1ª EVA'!AS34)*'1ª EVA'!AR$13 +
'2ª EVA-solo'!AR36*'2ª EVA-solo'!AR$13
)
/('1ª EVA'!AR$13+'2ª EVA-solo'!AR$13),
"")</f>
        <v>0</v>
      </c>
      <c r="AS36" s="122"/>
      <c r="AT36" s="105" t="str">
        <f>IF(AT$16&gt;0,
(
MAX('1ª EVA'!AT34,'1ª EVA'!AU34)*'1ª EVA'!AT$13 +
'2ª EVA-solo'!AT36*'2ª EVA-solo'!AT$13
)
/('1ª EVA'!AT$13+'2ª EVA-solo'!AT$13),
"")</f>
        <v/>
      </c>
      <c r="AU36" s="122"/>
      <c r="AV36" s="105">
        <f ca="1">IF(AV$16&gt;0,
(
MAX('1ª EVA'!AV34,'1ª EVA'!AW34)*'1ª EVA'!AV$13 +
'2ª EVA-solo'!AV36*'2ª EVA-solo'!AV$13
)
/('1ª EVA'!AV$13+'2ª EVA-solo'!AV$13),
"")</f>
        <v>0</v>
      </c>
      <c r="AW36" s="122"/>
      <c r="AX36" s="105" t="str">
        <f>IF(AX$16&gt;0,
(
MAX('1ª EVA'!AX34,'1ª EVA'!AY34)*'1ª EVA'!AX$13 +
'2ª EVA-solo'!AX36*'2ª EVA-solo'!AX$13
)
/('1ª EVA'!AX$13+'2ª EVA-solo'!AX$13),
"")</f>
        <v/>
      </c>
      <c r="AY36" s="122"/>
      <c r="AZ36" s="105" t="str">
        <f>IF(AZ$16&gt;0,
(
MAX('1ª EVA'!AZ34,'1ª EVA'!BA34)*'1ª EVA'!AZ$13 +
'2ª EVA-solo'!AZ36*'2ª EVA-solo'!AZ$13
)
/('1ª EVA'!AZ$13+'2ª EVA-solo'!AZ$13),
"")</f>
        <v/>
      </c>
      <c r="BA36" s="122"/>
      <c r="BB36" s="121">
        <f t="shared" ca="1" si="67"/>
        <v>0</v>
      </c>
      <c r="BC36" s="105">
        <f ca="1">IF(BC$16&gt;0,
(
MAX('1ª EVA'!BC34,'1ª EVA'!BD34)*'1ª EVA'!BC$13 +
'2ª EVA-solo'!BC36*'2ª EVA-solo'!BC$13
)
/('1ª EVA'!BC$13+'2ª EVA-solo'!BC$13),
"")</f>
        <v>0</v>
      </c>
      <c r="BD36" s="122"/>
      <c r="BE36" s="105" t="str">
        <f>IF(BE$16&gt;0,
(
MAX('1ª EVA'!BE34,'1ª EVA'!BF34)*'1ª EVA'!BE$13 +
'2ª EVA-solo'!BE36*'2ª EVA-solo'!BE$13
)
/('1ª EVA'!BE$13+'2ª EVA-solo'!BE$13),
"")</f>
        <v/>
      </c>
      <c r="BF36" s="122"/>
      <c r="BG36" s="105" t="str">
        <f>IF(BG$16&gt;0,
(
MAX('1ª EVA'!BG34,'1ª EVA'!BH34)*'1ª EVA'!BG$13 +
'2ª EVA-solo'!BG36*'2ª EVA-solo'!BG$13
)
/('1ª EVA'!BG$13+'2ª EVA-solo'!BG$13),
"")</f>
        <v/>
      </c>
      <c r="BH36" s="122"/>
      <c r="BI36" s="105">
        <f ca="1">IF(BI$16&gt;0,
(
MAX('1ª EVA'!BI34,'1ª EVA'!BJ34)*'1ª EVA'!BI$13 +
'2ª EVA-solo'!BI36*'2ª EVA-solo'!BI$13
)
/('1ª EVA'!BI$13+'2ª EVA-solo'!BI$13),
"")</f>
        <v>0</v>
      </c>
      <c r="BJ36" s="122"/>
      <c r="BK36" s="105" t="str">
        <f>IF(BK$16&gt;0,
(
MAX('1ª EVA'!BK34,'1ª EVA'!BL34)*'1ª EVA'!BK$13 +
'2ª EVA-solo'!BK36*'2ª EVA-solo'!BK$13
)
/('1ª EVA'!BK$13+'2ª EVA-solo'!BK$13),
"")</f>
        <v/>
      </c>
      <c r="BL36" s="122"/>
      <c r="BM36" s="105" t="str">
        <f>IF(BM$16&gt;0,
(
MAX('1ª EVA'!BM34,'1ª EVA'!BN34)*'1ª EVA'!BM$13 +
'2ª EVA-solo'!BM36*'2ª EVA-solo'!BM$13
)
/('1ª EVA'!BM$13+'2ª EVA-solo'!BM$13),
"")</f>
        <v/>
      </c>
      <c r="BN36" s="122"/>
      <c r="BO36" s="121">
        <f t="shared" ca="1" si="68"/>
        <v>0</v>
      </c>
      <c r="BP36" s="105">
        <f ca="1">IF(BP$16&gt;0,
(
MAX('1ª EVA'!BP34,'1ª EVA'!BQ34)*'1ª EVA'!BP$13 +
'2ª EVA-solo'!BP36*'2ª EVA-solo'!BP$13
)
/('1ª EVA'!BP$13+'2ª EVA-solo'!BP$13),
"")</f>
        <v>0</v>
      </c>
      <c r="BQ36" s="122"/>
      <c r="BR36" s="105" t="str">
        <f>IF(BR$16&gt;0,
(
MAX('1ª EVA'!BR34,'1ª EVA'!BS34)*'1ª EVA'!BR$13 +
'2ª EVA-solo'!BR36*'2ª EVA-solo'!BR$13
)
/('1ª EVA'!BR$13+'2ª EVA-solo'!BR$13),
"")</f>
        <v/>
      </c>
      <c r="BS36" s="122"/>
      <c r="BT36" s="105" t="str">
        <f>IF(BT$16&gt;0,
(
MAX('1ª EVA'!BT34,'1ª EVA'!BU34)*'1ª EVA'!BT$13 +
'2ª EVA-solo'!BT36*'2ª EVA-solo'!BT$13
)
/('1ª EVA'!BT$13+'2ª EVA-solo'!BT$13),
"")</f>
        <v/>
      </c>
      <c r="BU36" s="122"/>
      <c r="BV36" s="105" t="str">
        <f>IF(BV$16&gt;0,
(
MAX('1ª EVA'!BV34,'1ª EVA'!BW34)*'1ª EVA'!BV$13 +
'2ª EVA-solo'!BV36*'2ª EVA-solo'!BV$13
)
/('1ª EVA'!BV$13+'2ª EVA-solo'!BV$13),
"")</f>
        <v/>
      </c>
      <c r="BW36" s="122"/>
      <c r="BX36" s="105" t="str">
        <f>IF(BX$16&gt;0,
(
MAX('1ª EVA'!BX34,'1ª EVA'!BY34)*'1ª EVA'!BX$13 +
'2ª EVA-solo'!BX36*'2ª EVA-solo'!BX$13
)
/('1ª EVA'!BX$13+'2ª EVA-solo'!BX$13),
"")</f>
        <v/>
      </c>
      <c r="BY36" s="122"/>
      <c r="BZ36" s="105" t="str">
        <f>IF(BZ$16&gt;0,
(
MAX('1ª EVA'!BZ34,'1ª EVA'!CA34)*'1ª EVA'!BZ$13 +
'2ª EVA-solo'!BZ36*'2ª EVA-solo'!BZ$13
)
/('1ª EVA'!BZ$13+'2ª EVA-solo'!BZ$13),
"")</f>
        <v/>
      </c>
      <c r="CA36" s="122"/>
      <c r="CB36" s="136">
        <f t="shared" ca="1" si="69"/>
        <v>0</v>
      </c>
    </row>
    <row r="37" spans="1:80" ht="18" x14ac:dyDescent="0.25">
      <c r="A37" s="65" t="str">
        <v>Flores Medina, Natalia</v>
      </c>
      <c r="B37" s="121">
        <f t="shared" ca="1" si="63"/>
        <v>0</v>
      </c>
      <c r="C37" s="105">
        <f ca="1">IFERROR(IF(C$16&gt;0,(
   MAX('1ª EVA'!C35,'1ª EVA'!D35)*'1ª EVA'!C$13 +
   '2ª EVA-solo'!C37*'2ª EVA-solo'!C$13
)
/('1ª EVA'!C$13+'2ª EVA-solo'!C$13),""),"")</f>
        <v>0</v>
      </c>
      <c r="D37" s="122"/>
      <c r="E37" s="105">
        <f ca="1">IFERROR(IF(E$16&gt;0,(
   MAX('1ª EVA'!E35,'1ª EVA'!F35)*'1ª EVA'!E$13 +
   '2ª EVA-solo'!E37*'2ª EVA-solo'!E$13
)
/('1ª EVA'!E$13+'2ª EVA-solo'!E$13),""),"")</f>
        <v>0</v>
      </c>
      <c r="F37" s="122"/>
      <c r="G37" s="105">
        <f ca="1">IFERROR(IF(G$16&gt;0,(
   MAX('1ª EVA'!G35,'1ª EVA'!H35)*'1ª EVA'!G$13 +
   '2ª EVA-solo'!G37*'2ª EVA-solo'!G$13
)
/('1ª EVA'!G$13+'2ª EVA-solo'!G$13),""),"")</f>
        <v>0</v>
      </c>
      <c r="H37" s="122"/>
      <c r="I37" s="105">
        <f ca="1">IFERROR(IF(I$16&gt;0,(
   MAX('1ª EVA'!I35,'1ª EVA'!J35)*'1ª EVA'!I$13 +
   '2ª EVA-solo'!I37*'2ª EVA-solo'!I$13
)
/('1ª EVA'!I$13+'2ª EVA-solo'!I$13),""),"")</f>
        <v>0</v>
      </c>
      <c r="J37" s="122"/>
      <c r="K37" s="105">
        <f ca="1">IFERROR(IF(K$16&gt;0,(
   MAX('1ª EVA'!K35,'1ª EVA'!L35)*'1ª EVA'!K$13 +
   '2ª EVA-solo'!K37*'2ª EVA-solo'!K$13
)
/('1ª EVA'!K$13+'2ª EVA-solo'!K$13),""),"")</f>
        <v>0</v>
      </c>
      <c r="L37" s="122"/>
      <c r="M37" s="105" t="str">
        <f>IFERROR(IF(M$16&gt;0,(
   MAX('1ª EVA'!M35,'1ª EVA'!N35)*'1ª EVA'!M$13 +
   '2ª EVA-solo'!M37*'2ª EVA-solo'!M$13
)
/('1ª EVA'!M$13+'2ª EVA-solo'!M$13),""),"")</f>
        <v/>
      </c>
      <c r="N37" s="122"/>
      <c r="O37" s="121">
        <f t="shared" ca="1" si="64"/>
        <v>0</v>
      </c>
      <c r="P37" s="105">
        <f ca="1">IF(P$16&gt;0,(
   MAX('1ª EVA'!P35,'1ª EVA'!Q35)*'1ª EVA'!$P$13 +
   '2ª EVA-solo'!P37*'2ª EVA-solo'!$P$13
)
/('1ª EVA'!$P$13 + '2ª EVA-solo'!$P$13),"")</f>
        <v>0</v>
      </c>
      <c r="Q37" s="122"/>
      <c r="R37" s="105">
        <f ca="1">IF(R$16&gt;0,(
   MAX('1ª EVA'!R35,'1ª EVA'!S35)*'1ª EVA'!$R$13 +
   '2ª EVA-solo'!R37*'2ª EVA-solo'!$R$13
)
/('1ª EVA'!$R$13 + '2ª EVA-solo'!$R$13),"")</f>
        <v>0</v>
      </c>
      <c r="S37" s="122"/>
      <c r="T37" s="105">
        <f ca="1">IF(T$16&gt;0,(
   MAX('1ª EVA'!T35,'1ª EVA'!U35)*'1ª EVA'!$T$13 +
   '2ª EVA-solo'!T37*'2ª EVA-solo'!$T$13
)
/('1ª EVA'!$T$13 + '2ª EVA-solo'!$T$13),"")</f>
        <v>0</v>
      </c>
      <c r="U37" s="122"/>
      <c r="V37" s="105">
        <f ca="1">IF(V$16&gt;0,(
   MAX('1ª EVA'!V35,'1ª EVA'!W35)*'1ª EVA'!$V$13 +
   '2ª EVA-solo'!V37*'2ª EVA-solo'!$V$13
)
/('1ª EVA'!$V$13 + '2ª EVA-solo'!$V$13),"")</f>
        <v>0</v>
      </c>
      <c r="W37" s="122"/>
      <c r="X37" s="105">
        <f ca="1">IF(X$16&gt;0,(
   MAX('1ª EVA'!X35,'1ª EVA'!Y35)*'1ª EVA'!$X$13 +
   '2ª EVA-solo'!X37*'2ª EVA-solo'!$X$13
)
/('1ª EVA'!$X$13 + '2ª EVA-solo'!$X$13),"")</f>
        <v>0</v>
      </c>
      <c r="Y37" s="122"/>
      <c r="Z37" s="105" t="str">
        <f>IF(Z$16&gt;0,(
   MAX('1ª EVA'!Z35,'1ª EVA'!AA35)*'1ª EVA'!$Z$13 +
   '2ª EVA-solo'!Z37*'2ª EVA-solo'!$Z$13
)
/('1ª EVA'!$Z$13+'2ª EVA-solo'!$Z$13),"")</f>
        <v/>
      </c>
      <c r="AA37" s="122"/>
      <c r="AB37" s="121">
        <f t="shared" ca="1" si="65"/>
        <v>0</v>
      </c>
      <c r="AC37" s="105">
        <f ca="1">IF(AC$16&gt;0,
(
MAX('1ª EVA'!AC35,'1ª EVA'!AD35)*'1ª EVA'!$AC$13 +
'2ª EVA-solo'!AC37*'2ª EVA-solo'!$AC$13
)
/('1ª EVA'!$AC$13+'2ª EVA-solo'!$AC$13),
"")</f>
        <v>0</v>
      </c>
      <c r="AD37" s="122"/>
      <c r="AE37" s="105" t="str">
        <f>IF(AE$16&gt;0,
(
MAX('1ª EVA'!AE35,'1ª EVA'!AF35)*'1ª EVA'!$AE$13 +
'2ª EVA-solo'!AE37*'2ª EVA-solo'!$AE$13
)
/('1ª EVA'!$AE$13+'2ª EVA-solo'!$AE$13),
"")</f>
        <v/>
      </c>
      <c r="AF37" s="122"/>
      <c r="AG37" s="105">
        <f ca="1">IF(AG$16&gt;0,
(
MAX('1ª EVA'!AG35,'1ª EVA'!AH35)*'1ª EVA'!$AG$13 +
'2ª EVA-solo'!AG37*'2ª EVA-solo'!$AG$13
)
/('1ª EVA'!$AG$13+'2ª EVA-solo'!$AG$13),
"")</f>
        <v>0</v>
      </c>
      <c r="AH37" s="122"/>
      <c r="AI37" s="105">
        <f ca="1">IF(AI$16&gt;0,
(
MAX('1ª EVA'!AI35,'1ª EVA'!AJ35)*'1ª EVA'!$AI$13 +
'2ª EVA-solo'!AI37*'2ª EVA-solo'!$AI$13
)
/('1ª EVA'!$AI$13+'2ª EVA-solo'!$AI$13),
"")</f>
        <v>0</v>
      </c>
      <c r="AJ37" s="122"/>
      <c r="AK37" s="105">
        <f ca="1">IF(AK$16&gt;0,
(
MAX('1ª EVA'!AK35,'1ª EVA'!AL35)*'1ª EVA'!$AK$13 +
'2ª EVA-solo'!AK37*'2ª EVA-solo'!$AK$13
)
/('1ª EVA'!$AK$13+'2ª EVA-solo'!$AK$13),
"")</f>
        <v>0</v>
      </c>
      <c r="AL37" s="122"/>
      <c r="AM37" s="105" t="str">
        <f>IF(AM$16&gt;0,
(
MAX('1ª EVA'!AM35,'1ª EVA'!AN35)*'1ª EVA'!$AM$13 +
'2ª EVA-solo'!AM37*'2ª EVA-solo'!$AM$13
)
/('1ª EVA'!$AM$13+'2ª EVA-solo'!$AM$13),
"")</f>
        <v/>
      </c>
      <c r="AN37" s="122"/>
      <c r="AO37" s="121">
        <f t="shared" ca="1" si="66"/>
        <v>0</v>
      </c>
      <c r="AP37" s="105">
        <f ca="1">IF(AP$16&gt;0,
(
MAX('1ª EVA'!AP35,'1ª EVA'!AQ35)*'1ª EVA'!AP$13 +
'2ª EVA-solo'!AP37*'2ª EVA-solo'!AP$13
)
/('1ª EVA'!AP$13+'2ª EVA-solo'!AP$13),
"")</f>
        <v>0</v>
      </c>
      <c r="AQ37" s="122"/>
      <c r="AR37" s="105">
        <f ca="1">IF(AR$16&gt;0,
(
MAX('1ª EVA'!AR35,'1ª EVA'!AS35)*'1ª EVA'!AR$13 +
'2ª EVA-solo'!AR37*'2ª EVA-solo'!AR$13
)
/('1ª EVA'!AR$13+'2ª EVA-solo'!AR$13),
"")</f>
        <v>0</v>
      </c>
      <c r="AS37" s="122"/>
      <c r="AT37" s="105" t="str">
        <f>IF(AT$16&gt;0,
(
MAX('1ª EVA'!AT35,'1ª EVA'!AU35)*'1ª EVA'!AT$13 +
'2ª EVA-solo'!AT37*'2ª EVA-solo'!AT$13
)
/('1ª EVA'!AT$13+'2ª EVA-solo'!AT$13),
"")</f>
        <v/>
      </c>
      <c r="AU37" s="122"/>
      <c r="AV37" s="105">
        <f ca="1">IF(AV$16&gt;0,
(
MAX('1ª EVA'!AV35,'1ª EVA'!AW35)*'1ª EVA'!AV$13 +
'2ª EVA-solo'!AV37*'2ª EVA-solo'!AV$13
)
/('1ª EVA'!AV$13+'2ª EVA-solo'!AV$13),
"")</f>
        <v>0</v>
      </c>
      <c r="AW37" s="122"/>
      <c r="AX37" s="105" t="str">
        <f>IF(AX$16&gt;0,
(
MAX('1ª EVA'!AX35,'1ª EVA'!AY35)*'1ª EVA'!AX$13 +
'2ª EVA-solo'!AX37*'2ª EVA-solo'!AX$13
)
/('1ª EVA'!AX$13+'2ª EVA-solo'!AX$13),
"")</f>
        <v/>
      </c>
      <c r="AY37" s="122"/>
      <c r="AZ37" s="105" t="str">
        <f>IF(AZ$16&gt;0,
(
MAX('1ª EVA'!AZ35,'1ª EVA'!BA35)*'1ª EVA'!AZ$13 +
'2ª EVA-solo'!AZ37*'2ª EVA-solo'!AZ$13
)
/('1ª EVA'!AZ$13+'2ª EVA-solo'!AZ$13),
"")</f>
        <v/>
      </c>
      <c r="BA37" s="122"/>
      <c r="BB37" s="121">
        <f t="shared" ca="1" si="67"/>
        <v>0</v>
      </c>
      <c r="BC37" s="105">
        <f ca="1">IF(BC$16&gt;0,
(
MAX('1ª EVA'!BC35,'1ª EVA'!BD35)*'1ª EVA'!BC$13 +
'2ª EVA-solo'!BC37*'2ª EVA-solo'!BC$13
)
/('1ª EVA'!BC$13+'2ª EVA-solo'!BC$13),
"")</f>
        <v>0</v>
      </c>
      <c r="BD37" s="122"/>
      <c r="BE37" s="105" t="str">
        <f>IF(BE$16&gt;0,
(
MAX('1ª EVA'!BE35,'1ª EVA'!BF35)*'1ª EVA'!BE$13 +
'2ª EVA-solo'!BE37*'2ª EVA-solo'!BE$13
)
/('1ª EVA'!BE$13+'2ª EVA-solo'!BE$13),
"")</f>
        <v/>
      </c>
      <c r="BF37" s="122"/>
      <c r="BG37" s="105" t="str">
        <f>IF(BG$16&gt;0,
(
MAX('1ª EVA'!BG35,'1ª EVA'!BH35)*'1ª EVA'!BG$13 +
'2ª EVA-solo'!BG37*'2ª EVA-solo'!BG$13
)
/('1ª EVA'!BG$13+'2ª EVA-solo'!BG$13),
"")</f>
        <v/>
      </c>
      <c r="BH37" s="122"/>
      <c r="BI37" s="105">
        <f ca="1">IF(BI$16&gt;0,
(
MAX('1ª EVA'!BI35,'1ª EVA'!BJ35)*'1ª EVA'!BI$13 +
'2ª EVA-solo'!BI37*'2ª EVA-solo'!BI$13
)
/('1ª EVA'!BI$13+'2ª EVA-solo'!BI$13),
"")</f>
        <v>0</v>
      </c>
      <c r="BJ37" s="122"/>
      <c r="BK37" s="105" t="str">
        <f>IF(BK$16&gt;0,
(
MAX('1ª EVA'!BK35,'1ª EVA'!BL35)*'1ª EVA'!BK$13 +
'2ª EVA-solo'!BK37*'2ª EVA-solo'!BK$13
)
/('1ª EVA'!BK$13+'2ª EVA-solo'!BK$13),
"")</f>
        <v/>
      </c>
      <c r="BL37" s="122"/>
      <c r="BM37" s="105" t="str">
        <f>IF(BM$16&gt;0,
(
MAX('1ª EVA'!BM35,'1ª EVA'!BN35)*'1ª EVA'!BM$13 +
'2ª EVA-solo'!BM37*'2ª EVA-solo'!BM$13
)
/('1ª EVA'!BM$13+'2ª EVA-solo'!BM$13),
"")</f>
        <v/>
      </c>
      <c r="BN37" s="122"/>
      <c r="BO37" s="121">
        <f t="shared" ca="1" si="68"/>
        <v>0</v>
      </c>
      <c r="BP37" s="105">
        <f ca="1">IF(BP$16&gt;0,
(
MAX('1ª EVA'!BP35,'1ª EVA'!BQ35)*'1ª EVA'!BP$13 +
'2ª EVA-solo'!BP37*'2ª EVA-solo'!BP$13
)
/('1ª EVA'!BP$13+'2ª EVA-solo'!BP$13),
"")</f>
        <v>0</v>
      </c>
      <c r="BQ37" s="122"/>
      <c r="BR37" s="105" t="str">
        <f>IF(BR$16&gt;0,
(
MAX('1ª EVA'!BR35,'1ª EVA'!BS35)*'1ª EVA'!BR$13 +
'2ª EVA-solo'!BR37*'2ª EVA-solo'!BR$13
)
/('1ª EVA'!BR$13+'2ª EVA-solo'!BR$13),
"")</f>
        <v/>
      </c>
      <c r="BS37" s="122"/>
      <c r="BT37" s="105" t="str">
        <f>IF(BT$16&gt;0,
(
MAX('1ª EVA'!BT35,'1ª EVA'!BU35)*'1ª EVA'!BT$13 +
'2ª EVA-solo'!BT37*'2ª EVA-solo'!BT$13
)
/('1ª EVA'!BT$13+'2ª EVA-solo'!BT$13),
"")</f>
        <v/>
      </c>
      <c r="BU37" s="122"/>
      <c r="BV37" s="105" t="str">
        <f>IF(BV$16&gt;0,
(
MAX('1ª EVA'!BV35,'1ª EVA'!BW35)*'1ª EVA'!BV$13 +
'2ª EVA-solo'!BV37*'2ª EVA-solo'!BV$13
)
/('1ª EVA'!BV$13+'2ª EVA-solo'!BV$13),
"")</f>
        <v/>
      </c>
      <c r="BW37" s="122"/>
      <c r="BX37" s="105" t="str">
        <f>IF(BX$16&gt;0,
(
MAX('1ª EVA'!BX35,'1ª EVA'!BY35)*'1ª EVA'!BX$13 +
'2ª EVA-solo'!BX37*'2ª EVA-solo'!BX$13
)
/('1ª EVA'!BX$13+'2ª EVA-solo'!BX$13),
"")</f>
        <v/>
      </c>
      <c r="BY37" s="122"/>
      <c r="BZ37" s="105" t="str">
        <f>IF(BZ$16&gt;0,
(
MAX('1ª EVA'!BZ35,'1ª EVA'!CA35)*'1ª EVA'!BZ$13 +
'2ª EVA-solo'!BZ37*'2ª EVA-solo'!BZ$13
)
/('1ª EVA'!BZ$13+'2ª EVA-solo'!BZ$13),
"")</f>
        <v/>
      </c>
      <c r="CA37" s="122"/>
      <c r="CB37" s="136">
        <f t="shared" ca="1" si="69"/>
        <v>0</v>
      </c>
    </row>
    <row r="38" spans="1:80" ht="18" x14ac:dyDescent="0.25">
      <c r="A38" s="65" t="str">
        <v>Vargas Delgado, Sergio</v>
      </c>
      <c r="B38" s="121">
        <f t="shared" ca="1" si="63"/>
        <v>0</v>
      </c>
      <c r="C38" s="105">
        <f ca="1">IFERROR(IF(C$16&gt;0,(
   MAX('1ª EVA'!C36,'1ª EVA'!D36)*'1ª EVA'!C$13 +
   '2ª EVA-solo'!C38*'2ª EVA-solo'!C$13
)
/('1ª EVA'!C$13+'2ª EVA-solo'!C$13),""),"")</f>
        <v>0</v>
      </c>
      <c r="D38" s="122"/>
      <c r="E38" s="105">
        <f ca="1">IFERROR(IF(E$16&gt;0,(
   MAX('1ª EVA'!E36,'1ª EVA'!F36)*'1ª EVA'!E$13 +
   '2ª EVA-solo'!E38*'2ª EVA-solo'!E$13
)
/('1ª EVA'!E$13+'2ª EVA-solo'!E$13),""),"")</f>
        <v>0</v>
      </c>
      <c r="F38" s="122"/>
      <c r="G38" s="105">
        <f ca="1">IFERROR(IF(G$16&gt;0,(
   MAX('1ª EVA'!G36,'1ª EVA'!H36)*'1ª EVA'!G$13 +
   '2ª EVA-solo'!G38*'2ª EVA-solo'!G$13
)
/('1ª EVA'!G$13+'2ª EVA-solo'!G$13),""),"")</f>
        <v>0</v>
      </c>
      <c r="H38" s="122"/>
      <c r="I38" s="105">
        <f ca="1">IFERROR(IF(I$16&gt;0,(
   MAX('1ª EVA'!I36,'1ª EVA'!J36)*'1ª EVA'!I$13 +
   '2ª EVA-solo'!I38*'2ª EVA-solo'!I$13
)
/('1ª EVA'!I$13+'2ª EVA-solo'!I$13),""),"")</f>
        <v>0</v>
      </c>
      <c r="J38" s="122"/>
      <c r="K38" s="105">
        <f ca="1">IFERROR(IF(K$16&gt;0,(
   MAX('1ª EVA'!K36,'1ª EVA'!L36)*'1ª EVA'!K$13 +
   '2ª EVA-solo'!K38*'2ª EVA-solo'!K$13
)
/('1ª EVA'!K$13+'2ª EVA-solo'!K$13),""),"")</f>
        <v>0</v>
      </c>
      <c r="L38" s="122"/>
      <c r="M38" s="105" t="str">
        <f>IFERROR(IF(M$16&gt;0,(
   MAX('1ª EVA'!M36,'1ª EVA'!N36)*'1ª EVA'!M$13 +
   '2ª EVA-solo'!M38*'2ª EVA-solo'!M$13
)
/('1ª EVA'!M$13+'2ª EVA-solo'!M$13),""),"")</f>
        <v/>
      </c>
      <c r="N38" s="122"/>
      <c r="O38" s="121">
        <f t="shared" ca="1" si="64"/>
        <v>0</v>
      </c>
      <c r="P38" s="105">
        <f ca="1">IF(P$16&gt;0,(
   MAX('1ª EVA'!P36,'1ª EVA'!Q36)*'1ª EVA'!$P$13 +
   '2ª EVA-solo'!P38*'2ª EVA-solo'!$P$13
)
/('1ª EVA'!$P$13 + '2ª EVA-solo'!$P$13),"")</f>
        <v>0</v>
      </c>
      <c r="Q38" s="122"/>
      <c r="R38" s="105">
        <f ca="1">IF(R$16&gt;0,(
   MAX('1ª EVA'!R36,'1ª EVA'!S36)*'1ª EVA'!$R$13 +
   '2ª EVA-solo'!R38*'2ª EVA-solo'!$R$13
)
/('1ª EVA'!$R$13 + '2ª EVA-solo'!$R$13),"")</f>
        <v>0</v>
      </c>
      <c r="S38" s="122"/>
      <c r="T38" s="105">
        <f ca="1">IF(T$16&gt;0,(
   MAX('1ª EVA'!T36,'1ª EVA'!U36)*'1ª EVA'!$T$13 +
   '2ª EVA-solo'!T38*'2ª EVA-solo'!$T$13
)
/('1ª EVA'!$T$13 + '2ª EVA-solo'!$T$13),"")</f>
        <v>0</v>
      </c>
      <c r="U38" s="122"/>
      <c r="V38" s="105">
        <f ca="1">IF(V$16&gt;0,(
   MAX('1ª EVA'!V36,'1ª EVA'!W36)*'1ª EVA'!$V$13 +
   '2ª EVA-solo'!V38*'2ª EVA-solo'!$V$13
)
/('1ª EVA'!$V$13 + '2ª EVA-solo'!$V$13),"")</f>
        <v>0</v>
      </c>
      <c r="W38" s="122"/>
      <c r="X38" s="105">
        <f ca="1">IF(X$16&gt;0,(
   MAX('1ª EVA'!X36,'1ª EVA'!Y36)*'1ª EVA'!$X$13 +
   '2ª EVA-solo'!X38*'2ª EVA-solo'!$X$13
)
/('1ª EVA'!$X$13 + '2ª EVA-solo'!$X$13),"")</f>
        <v>0</v>
      </c>
      <c r="Y38" s="122"/>
      <c r="Z38" s="105" t="str">
        <f>IF(Z$16&gt;0,(
   MAX('1ª EVA'!Z36,'1ª EVA'!AA36)*'1ª EVA'!$Z$13 +
   '2ª EVA-solo'!Z38*'2ª EVA-solo'!$Z$13
)
/('1ª EVA'!$Z$13+'2ª EVA-solo'!$Z$13),"")</f>
        <v/>
      </c>
      <c r="AA38" s="122"/>
      <c r="AB38" s="121">
        <f t="shared" ca="1" si="65"/>
        <v>0</v>
      </c>
      <c r="AC38" s="105">
        <f ca="1">IF(AC$16&gt;0,
(
MAX('1ª EVA'!AC36,'1ª EVA'!AD36)*'1ª EVA'!$AC$13 +
'2ª EVA-solo'!AC38*'2ª EVA-solo'!$AC$13
)
/('1ª EVA'!$AC$13+'2ª EVA-solo'!$AC$13),
"")</f>
        <v>0</v>
      </c>
      <c r="AD38" s="122"/>
      <c r="AE38" s="105" t="str">
        <f>IF(AE$16&gt;0,
(
MAX('1ª EVA'!AE36,'1ª EVA'!AF36)*'1ª EVA'!$AE$13 +
'2ª EVA-solo'!AE38*'2ª EVA-solo'!$AE$13
)
/('1ª EVA'!$AE$13+'2ª EVA-solo'!$AE$13),
"")</f>
        <v/>
      </c>
      <c r="AF38" s="122"/>
      <c r="AG38" s="105">
        <f ca="1">IF(AG$16&gt;0,
(
MAX('1ª EVA'!AG36,'1ª EVA'!AH36)*'1ª EVA'!$AG$13 +
'2ª EVA-solo'!AG38*'2ª EVA-solo'!$AG$13
)
/('1ª EVA'!$AG$13+'2ª EVA-solo'!$AG$13),
"")</f>
        <v>0</v>
      </c>
      <c r="AH38" s="122"/>
      <c r="AI38" s="105">
        <f ca="1">IF(AI$16&gt;0,
(
MAX('1ª EVA'!AI36,'1ª EVA'!AJ36)*'1ª EVA'!$AI$13 +
'2ª EVA-solo'!AI38*'2ª EVA-solo'!$AI$13
)
/('1ª EVA'!$AI$13+'2ª EVA-solo'!$AI$13),
"")</f>
        <v>0</v>
      </c>
      <c r="AJ38" s="122"/>
      <c r="AK38" s="105">
        <f ca="1">IF(AK$16&gt;0,
(
MAX('1ª EVA'!AK36,'1ª EVA'!AL36)*'1ª EVA'!$AK$13 +
'2ª EVA-solo'!AK38*'2ª EVA-solo'!$AK$13
)
/('1ª EVA'!$AK$13+'2ª EVA-solo'!$AK$13),
"")</f>
        <v>0</v>
      </c>
      <c r="AL38" s="122"/>
      <c r="AM38" s="105" t="str">
        <f>IF(AM$16&gt;0,
(
MAX('1ª EVA'!AM36,'1ª EVA'!AN36)*'1ª EVA'!$AM$13 +
'2ª EVA-solo'!AM38*'2ª EVA-solo'!$AM$13
)
/('1ª EVA'!$AM$13+'2ª EVA-solo'!$AM$13),
"")</f>
        <v/>
      </c>
      <c r="AN38" s="122"/>
      <c r="AO38" s="121">
        <f t="shared" ca="1" si="66"/>
        <v>0</v>
      </c>
      <c r="AP38" s="105">
        <f ca="1">IF(AP$16&gt;0,
(
MAX('1ª EVA'!AP36,'1ª EVA'!AQ36)*'1ª EVA'!AP$13 +
'2ª EVA-solo'!AP38*'2ª EVA-solo'!AP$13
)
/('1ª EVA'!AP$13+'2ª EVA-solo'!AP$13),
"")</f>
        <v>0</v>
      </c>
      <c r="AQ38" s="122"/>
      <c r="AR38" s="105">
        <f ca="1">IF(AR$16&gt;0,
(
MAX('1ª EVA'!AR36,'1ª EVA'!AS36)*'1ª EVA'!AR$13 +
'2ª EVA-solo'!AR38*'2ª EVA-solo'!AR$13
)
/('1ª EVA'!AR$13+'2ª EVA-solo'!AR$13),
"")</f>
        <v>0</v>
      </c>
      <c r="AS38" s="122"/>
      <c r="AT38" s="105" t="str">
        <f>IF(AT$16&gt;0,
(
MAX('1ª EVA'!AT36,'1ª EVA'!AU36)*'1ª EVA'!AT$13 +
'2ª EVA-solo'!AT38*'2ª EVA-solo'!AT$13
)
/('1ª EVA'!AT$13+'2ª EVA-solo'!AT$13),
"")</f>
        <v/>
      </c>
      <c r="AU38" s="122"/>
      <c r="AV38" s="105">
        <f ca="1">IF(AV$16&gt;0,
(
MAX('1ª EVA'!AV36,'1ª EVA'!AW36)*'1ª EVA'!AV$13 +
'2ª EVA-solo'!AV38*'2ª EVA-solo'!AV$13
)
/('1ª EVA'!AV$13+'2ª EVA-solo'!AV$13),
"")</f>
        <v>0</v>
      </c>
      <c r="AW38" s="122"/>
      <c r="AX38" s="105" t="str">
        <f>IF(AX$16&gt;0,
(
MAX('1ª EVA'!AX36,'1ª EVA'!AY36)*'1ª EVA'!AX$13 +
'2ª EVA-solo'!AX38*'2ª EVA-solo'!AX$13
)
/('1ª EVA'!AX$13+'2ª EVA-solo'!AX$13),
"")</f>
        <v/>
      </c>
      <c r="AY38" s="122"/>
      <c r="AZ38" s="105" t="str">
        <f>IF(AZ$16&gt;0,
(
MAX('1ª EVA'!AZ36,'1ª EVA'!BA36)*'1ª EVA'!AZ$13 +
'2ª EVA-solo'!AZ38*'2ª EVA-solo'!AZ$13
)
/('1ª EVA'!AZ$13+'2ª EVA-solo'!AZ$13),
"")</f>
        <v/>
      </c>
      <c r="BA38" s="122"/>
      <c r="BB38" s="121">
        <f t="shared" ca="1" si="67"/>
        <v>0</v>
      </c>
      <c r="BC38" s="105">
        <f ca="1">IF(BC$16&gt;0,
(
MAX('1ª EVA'!BC36,'1ª EVA'!BD36)*'1ª EVA'!BC$13 +
'2ª EVA-solo'!BC38*'2ª EVA-solo'!BC$13
)
/('1ª EVA'!BC$13+'2ª EVA-solo'!BC$13),
"")</f>
        <v>0</v>
      </c>
      <c r="BD38" s="122"/>
      <c r="BE38" s="105" t="str">
        <f>IF(BE$16&gt;0,
(
MAX('1ª EVA'!BE36,'1ª EVA'!BF36)*'1ª EVA'!BE$13 +
'2ª EVA-solo'!BE38*'2ª EVA-solo'!BE$13
)
/('1ª EVA'!BE$13+'2ª EVA-solo'!BE$13),
"")</f>
        <v/>
      </c>
      <c r="BF38" s="122"/>
      <c r="BG38" s="105" t="str">
        <f>IF(BG$16&gt;0,
(
MAX('1ª EVA'!BG36,'1ª EVA'!BH36)*'1ª EVA'!BG$13 +
'2ª EVA-solo'!BG38*'2ª EVA-solo'!BG$13
)
/('1ª EVA'!BG$13+'2ª EVA-solo'!BG$13),
"")</f>
        <v/>
      </c>
      <c r="BH38" s="122"/>
      <c r="BI38" s="105">
        <f ca="1">IF(BI$16&gt;0,
(
MAX('1ª EVA'!BI36,'1ª EVA'!BJ36)*'1ª EVA'!BI$13 +
'2ª EVA-solo'!BI38*'2ª EVA-solo'!BI$13
)
/('1ª EVA'!BI$13+'2ª EVA-solo'!BI$13),
"")</f>
        <v>0</v>
      </c>
      <c r="BJ38" s="122"/>
      <c r="BK38" s="105" t="str">
        <f>IF(BK$16&gt;0,
(
MAX('1ª EVA'!BK36,'1ª EVA'!BL36)*'1ª EVA'!BK$13 +
'2ª EVA-solo'!BK38*'2ª EVA-solo'!BK$13
)
/('1ª EVA'!BK$13+'2ª EVA-solo'!BK$13),
"")</f>
        <v/>
      </c>
      <c r="BL38" s="122"/>
      <c r="BM38" s="105" t="str">
        <f>IF(BM$16&gt;0,
(
MAX('1ª EVA'!BM36,'1ª EVA'!BN36)*'1ª EVA'!BM$13 +
'2ª EVA-solo'!BM38*'2ª EVA-solo'!BM$13
)
/('1ª EVA'!BM$13+'2ª EVA-solo'!BM$13),
"")</f>
        <v/>
      </c>
      <c r="BN38" s="122"/>
      <c r="BO38" s="121">
        <f t="shared" ca="1" si="68"/>
        <v>0</v>
      </c>
      <c r="BP38" s="105">
        <f ca="1">IF(BP$16&gt;0,
(
MAX('1ª EVA'!BP36,'1ª EVA'!BQ36)*'1ª EVA'!BP$13 +
'2ª EVA-solo'!BP38*'2ª EVA-solo'!BP$13
)
/('1ª EVA'!BP$13+'2ª EVA-solo'!BP$13),
"")</f>
        <v>0</v>
      </c>
      <c r="BQ38" s="122"/>
      <c r="BR38" s="105" t="str">
        <f>IF(BR$16&gt;0,
(
MAX('1ª EVA'!BR36,'1ª EVA'!BS36)*'1ª EVA'!BR$13 +
'2ª EVA-solo'!BR38*'2ª EVA-solo'!BR$13
)
/('1ª EVA'!BR$13+'2ª EVA-solo'!BR$13),
"")</f>
        <v/>
      </c>
      <c r="BS38" s="122"/>
      <c r="BT38" s="105" t="str">
        <f>IF(BT$16&gt;0,
(
MAX('1ª EVA'!BT36,'1ª EVA'!BU36)*'1ª EVA'!BT$13 +
'2ª EVA-solo'!BT38*'2ª EVA-solo'!BT$13
)
/('1ª EVA'!BT$13+'2ª EVA-solo'!BT$13),
"")</f>
        <v/>
      </c>
      <c r="BU38" s="122"/>
      <c r="BV38" s="105" t="str">
        <f>IF(BV$16&gt;0,
(
MAX('1ª EVA'!BV36,'1ª EVA'!BW36)*'1ª EVA'!BV$13 +
'2ª EVA-solo'!BV38*'2ª EVA-solo'!BV$13
)
/('1ª EVA'!BV$13+'2ª EVA-solo'!BV$13),
"")</f>
        <v/>
      </c>
      <c r="BW38" s="122"/>
      <c r="BX38" s="105" t="str">
        <f>IF(BX$16&gt;0,
(
MAX('1ª EVA'!BX36,'1ª EVA'!BY36)*'1ª EVA'!BX$13 +
'2ª EVA-solo'!BX38*'2ª EVA-solo'!BX$13
)
/('1ª EVA'!BX$13+'2ª EVA-solo'!BX$13),
"")</f>
        <v/>
      </c>
      <c r="BY38" s="122"/>
      <c r="BZ38" s="105" t="str">
        <f>IF(BZ$16&gt;0,
(
MAX('1ª EVA'!BZ36,'1ª EVA'!CA36)*'1ª EVA'!BZ$13 +
'2ª EVA-solo'!BZ38*'2ª EVA-solo'!BZ$13
)
/('1ª EVA'!BZ$13+'2ª EVA-solo'!BZ$13),
"")</f>
        <v/>
      </c>
      <c r="CA38" s="122"/>
      <c r="CB38" s="136">
        <f t="shared" ca="1" si="69"/>
        <v>0</v>
      </c>
    </row>
    <row r="39" spans="1:80" ht="18" x14ac:dyDescent="0.25">
      <c r="A39" s="65" t="str">
        <v>Torres Herrera, Patricia</v>
      </c>
      <c r="B39" s="121">
        <f t="shared" ca="1" si="63"/>
        <v>0</v>
      </c>
      <c r="C39" s="105">
        <f ca="1">IFERROR(IF(C$16&gt;0,(
   MAX('1ª EVA'!C37,'1ª EVA'!D37)*'1ª EVA'!C$13 +
   '2ª EVA-solo'!C39*'2ª EVA-solo'!C$13
)
/('1ª EVA'!C$13+'2ª EVA-solo'!C$13),""),"")</f>
        <v>0</v>
      </c>
      <c r="D39" s="122"/>
      <c r="E39" s="105">
        <f ca="1">IFERROR(IF(E$16&gt;0,(
   MAX('1ª EVA'!E37,'1ª EVA'!F37)*'1ª EVA'!E$13 +
   '2ª EVA-solo'!E39*'2ª EVA-solo'!E$13
)
/('1ª EVA'!E$13+'2ª EVA-solo'!E$13),""),"")</f>
        <v>0</v>
      </c>
      <c r="F39" s="122"/>
      <c r="G39" s="105">
        <f ca="1">IFERROR(IF(G$16&gt;0,(
   MAX('1ª EVA'!G37,'1ª EVA'!H37)*'1ª EVA'!G$13 +
   '2ª EVA-solo'!G39*'2ª EVA-solo'!G$13
)
/('1ª EVA'!G$13+'2ª EVA-solo'!G$13),""),"")</f>
        <v>0</v>
      </c>
      <c r="H39" s="122"/>
      <c r="I39" s="105">
        <f ca="1">IFERROR(IF(I$16&gt;0,(
   MAX('1ª EVA'!I37,'1ª EVA'!J37)*'1ª EVA'!I$13 +
   '2ª EVA-solo'!I39*'2ª EVA-solo'!I$13
)
/('1ª EVA'!I$13+'2ª EVA-solo'!I$13),""),"")</f>
        <v>0</v>
      </c>
      <c r="J39" s="122"/>
      <c r="K39" s="105">
        <f ca="1">IFERROR(IF(K$16&gt;0,(
   MAX('1ª EVA'!K37,'1ª EVA'!L37)*'1ª EVA'!K$13 +
   '2ª EVA-solo'!K39*'2ª EVA-solo'!K$13
)
/('1ª EVA'!K$13+'2ª EVA-solo'!K$13),""),"")</f>
        <v>0</v>
      </c>
      <c r="L39" s="122"/>
      <c r="M39" s="105" t="str">
        <f>IFERROR(IF(M$16&gt;0,(
   MAX('1ª EVA'!M37,'1ª EVA'!N37)*'1ª EVA'!M$13 +
   '2ª EVA-solo'!M39*'2ª EVA-solo'!M$13
)
/('1ª EVA'!M$13+'2ª EVA-solo'!M$13),""),"")</f>
        <v/>
      </c>
      <c r="N39" s="122"/>
      <c r="O39" s="121">
        <f t="shared" ca="1" si="64"/>
        <v>0</v>
      </c>
      <c r="P39" s="105">
        <f ca="1">IF(P$16&gt;0,(
   MAX('1ª EVA'!P37,'1ª EVA'!Q37)*'1ª EVA'!$P$13 +
   '2ª EVA-solo'!P39*'2ª EVA-solo'!$P$13
)
/('1ª EVA'!$P$13 + '2ª EVA-solo'!$P$13),"")</f>
        <v>0</v>
      </c>
      <c r="Q39" s="122"/>
      <c r="R39" s="105">
        <f ca="1">IF(R$16&gt;0,(
   MAX('1ª EVA'!R37,'1ª EVA'!S37)*'1ª EVA'!$R$13 +
   '2ª EVA-solo'!R39*'2ª EVA-solo'!$R$13
)
/('1ª EVA'!$R$13 + '2ª EVA-solo'!$R$13),"")</f>
        <v>0</v>
      </c>
      <c r="S39" s="122"/>
      <c r="T39" s="105">
        <f ca="1">IF(T$16&gt;0,(
   MAX('1ª EVA'!T37,'1ª EVA'!U37)*'1ª EVA'!$T$13 +
   '2ª EVA-solo'!T39*'2ª EVA-solo'!$T$13
)
/('1ª EVA'!$T$13 + '2ª EVA-solo'!$T$13),"")</f>
        <v>0</v>
      </c>
      <c r="U39" s="122"/>
      <c r="V39" s="105">
        <f ca="1">IF(V$16&gt;0,(
   MAX('1ª EVA'!V37,'1ª EVA'!W37)*'1ª EVA'!$V$13 +
   '2ª EVA-solo'!V39*'2ª EVA-solo'!$V$13
)
/('1ª EVA'!$V$13 + '2ª EVA-solo'!$V$13),"")</f>
        <v>0</v>
      </c>
      <c r="W39" s="122"/>
      <c r="X39" s="105">
        <f ca="1">IF(X$16&gt;0,(
   MAX('1ª EVA'!X37,'1ª EVA'!Y37)*'1ª EVA'!$X$13 +
   '2ª EVA-solo'!X39*'2ª EVA-solo'!$X$13
)
/('1ª EVA'!$X$13 + '2ª EVA-solo'!$X$13),"")</f>
        <v>0</v>
      </c>
      <c r="Y39" s="122"/>
      <c r="Z39" s="105" t="str">
        <f>IF(Z$16&gt;0,(
   MAX('1ª EVA'!Z37,'1ª EVA'!AA37)*'1ª EVA'!$Z$13 +
   '2ª EVA-solo'!Z39*'2ª EVA-solo'!$Z$13
)
/('1ª EVA'!$Z$13+'2ª EVA-solo'!$Z$13),"")</f>
        <v/>
      </c>
      <c r="AA39" s="122"/>
      <c r="AB39" s="121">
        <f t="shared" ca="1" si="65"/>
        <v>0</v>
      </c>
      <c r="AC39" s="105">
        <f ca="1">IF(AC$16&gt;0,
(
MAX('1ª EVA'!AC37,'1ª EVA'!AD37)*'1ª EVA'!$AC$13 +
'2ª EVA-solo'!AC39*'2ª EVA-solo'!$AC$13
)
/('1ª EVA'!$AC$13+'2ª EVA-solo'!$AC$13),
"")</f>
        <v>0</v>
      </c>
      <c r="AD39" s="122"/>
      <c r="AE39" s="105" t="str">
        <f>IF(AE$16&gt;0,
(
MAX('1ª EVA'!AE37,'1ª EVA'!AF37)*'1ª EVA'!$AE$13 +
'2ª EVA-solo'!AE39*'2ª EVA-solo'!$AE$13
)
/('1ª EVA'!$AE$13+'2ª EVA-solo'!$AE$13),
"")</f>
        <v/>
      </c>
      <c r="AF39" s="122"/>
      <c r="AG39" s="105">
        <f ca="1">IF(AG$16&gt;0,
(
MAX('1ª EVA'!AG37,'1ª EVA'!AH37)*'1ª EVA'!$AG$13 +
'2ª EVA-solo'!AG39*'2ª EVA-solo'!$AG$13
)
/('1ª EVA'!$AG$13+'2ª EVA-solo'!$AG$13),
"")</f>
        <v>0</v>
      </c>
      <c r="AH39" s="122"/>
      <c r="AI39" s="105">
        <f ca="1">IF(AI$16&gt;0,
(
MAX('1ª EVA'!AI37,'1ª EVA'!AJ37)*'1ª EVA'!$AI$13 +
'2ª EVA-solo'!AI39*'2ª EVA-solo'!$AI$13
)
/('1ª EVA'!$AI$13+'2ª EVA-solo'!$AI$13),
"")</f>
        <v>0</v>
      </c>
      <c r="AJ39" s="122"/>
      <c r="AK39" s="105">
        <f ca="1">IF(AK$16&gt;0,
(
MAX('1ª EVA'!AK37,'1ª EVA'!AL37)*'1ª EVA'!$AK$13 +
'2ª EVA-solo'!AK39*'2ª EVA-solo'!$AK$13
)
/('1ª EVA'!$AK$13+'2ª EVA-solo'!$AK$13),
"")</f>
        <v>0</v>
      </c>
      <c r="AL39" s="122"/>
      <c r="AM39" s="105" t="str">
        <f>IF(AM$16&gt;0,
(
MAX('1ª EVA'!AM37,'1ª EVA'!AN37)*'1ª EVA'!$AM$13 +
'2ª EVA-solo'!AM39*'2ª EVA-solo'!$AM$13
)
/('1ª EVA'!$AM$13+'2ª EVA-solo'!$AM$13),
"")</f>
        <v/>
      </c>
      <c r="AN39" s="122"/>
      <c r="AO39" s="121">
        <f t="shared" ca="1" si="66"/>
        <v>0</v>
      </c>
      <c r="AP39" s="105">
        <f ca="1">IF(AP$16&gt;0,
(
MAX('1ª EVA'!AP37,'1ª EVA'!AQ37)*'1ª EVA'!AP$13 +
'2ª EVA-solo'!AP39*'2ª EVA-solo'!AP$13
)
/('1ª EVA'!AP$13+'2ª EVA-solo'!AP$13),
"")</f>
        <v>0</v>
      </c>
      <c r="AQ39" s="122"/>
      <c r="AR39" s="105">
        <f ca="1">IF(AR$16&gt;0,
(
MAX('1ª EVA'!AR37,'1ª EVA'!AS37)*'1ª EVA'!AR$13 +
'2ª EVA-solo'!AR39*'2ª EVA-solo'!AR$13
)
/('1ª EVA'!AR$13+'2ª EVA-solo'!AR$13),
"")</f>
        <v>0</v>
      </c>
      <c r="AS39" s="122"/>
      <c r="AT39" s="105" t="str">
        <f>IF(AT$16&gt;0,
(
MAX('1ª EVA'!AT37,'1ª EVA'!AU37)*'1ª EVA'!AT$13 +
'2ª EVA-solo'!AT39*'2ª EVA-solo'!AT$13
)
/('1ª EVA'!AT$13+'2ª EVA-solo'!AT$13),
"")</f>
        <v/>
      </c>
      <c r="AU39" s="122"/>
      <c r="AV39" s="105">
        <f ca="1">IF(AV$16&gt;0,
(
MAX('1ª EVA'!AV37,'1ª EVA'!AW37)*'1ª EVA'!AV$13 +
'2ª EVA-solo'!AV39*'2ª EVA-solo'!AV$13
)
/('1ª EVA'!AV$13+'2ª EVA-solo'!AV$13),
"")</f>
        <v>0</v>
      </c>
      <c r="AW39" s="122"/>
      <c r="AX39" s="105" t="str">
        <f>IF(AX$16&gt;0,
(
MAX('1ª EVA'!AX37,'1ª EVA'!AY37)*'1ª EVA'!AX$13 +
'2ª EVA-solo'!AX39*'2ª EVA-solo'!AX$13
)
/('1ª EVA'!AX$13+'2ª EVA-solo'!AX$13),
"")</f>
        <v/>
      </c>
      <c r="AY39" s="122"/>
      <c r="AZ39" s="105" t="str">
        <f>IF(AZ$16&gt;0,
(
MAX('1ª EVA'!AZ37,'1ª EVA'!BA37)*'1ª EVA'!AZ$13 +
'2ª EVA-solo'!AZ39*'2ª EVA-solo'!AZ$13
)
/('1ª EVA'!AZ$13+'2ª EVA-solo'!AZ$13),
"")</f>
        <v/>
      </c>
      <c r="BA39" s="122"/>
      <c r="BB39" s="121">
        <f t="shared" ca="1" si="67"/>
        <v>0</v>
      </c>
      <c r="BC39" s="105">
        <f ca="1">IF(BC$16&gt;0,
(
MAX('1ª EVA'!BC37,'1ª EVA'!BD37)*'1ª EVA'!BC$13 +
'2ª EVA-solo'!BC39*'2ª EVA-solo'!BC$13
)
/('1ª EVA'!BC$13+'2ª EVA-solo'!BC$13),
"")</f>
        <v>0</v>
      </c>
      <c r="BD39" s="122"/>
      <c r="BE39" s="105" t="str">
        <f>IF(BE$16&gt;0,
(
MAX('1ª EVA'!BE37,'1ª EVA'!BF37)*'1ª EVA'!BE$13 +
'2ª EVA-solo'!BE39*'2ª EVA-solo'!BE$13
)
/('1ª EVA'!BE$13+'2ª EVA-solo'!BE$13),
"")</f>
        <v/>
      </c>
      <c r="BF39" s="122"/>
      <c r="BG39" s="105" t="str">
        <f>IF(BG$16&gt;0,
(
MAX('1ª EVA'!BG37,'1ª EVA'!BH37)*'1ª EVA'!BG$13 +
'2ª EVA-solo'!BG39*'2ª EVA-solo'!BG$13
)
/('1ª EVA'!BG$13+'2ª EVA-solo'!BG$13),
"")</f>
        <v/>
      </c>
      <c r="BH39" s="122"/>
      <c r="BI39" s="105">
        <f ca="1">IF(BI$16&gt;0,
(
MAX('1ª EVA'!BI37,'1ª EVA'!BJ37)*'1ª EVA'!BI$13 +
'2ª EVA-solo'!BI39*'2ª EVA-solo'!BI$13
)
/('1ª EVA'!BI$13+'2ª EVA-solo'!BI$13),
"")</f>
        <v>0</v>
      </c>
      <c r="BJ39" s="122"/>
      <c r="BK39" s="105" t="str">
        <f>IF(BK$16&gt;0,
(
MAX('1ª EVA'!BK37,'1ª EVA'!BL37)*'1ª EVA'!BK$13 +
'2ª EVA-solo'!BK39*'2ª EVA-solo'!BK$13
)
/('1ª EVA'!BK$13+'2ª EVA-solo'!BK$13),
"")</f>
        <v/>
      </c>
      <c r="BL39" s="122"/>
      <c r="BM39" s="105" t="str">
        <f>IF(BM$16&gt;0,
(
MAX('1ª EVA'!BM37,'1ª EVA'!BN37)*'1ª EVA'!BM$13 +
'2ª EVA-solo'!BM39*'2ª EVA-solo'!BM$13
)
/('1ª EVA'!BM$13+'2ª EVA-solo'!BM$13),
"")</f>
        <v/>
      </c>
      <c r="BN39" s="122"/>
      <c r="BO39" s="121">
        <f t="shared" ca="1" si="68"/>
        <v>0</v>
      </c>
      <c r="BP39" s="105">
        <f ca="1">IF(BP$16&gt;0,
(
MAX('1ª EVA'!BP37,'1ª EVA'!BQ37)*'1ª EVA'!BP$13 +
'2ª EVA-solo'!BP39*'2ª EVA-solo'!BP$13
)
/('1ª EVA'!BP$13+'2ª EVA-solo'!BP$13),
"")</f>
        <v>0</v>
      </c>
      <c r="BQ39" s="122"/>
      <c r="BR39" s="105" t="str">
        <f>IF(BR$16&gt;0,
(
MAX('1ª EVA'!BR37,'1ª EVA'!BS37)*'1ª EVA'!BR$13 +
'2ª EVA-solo'!BR39*'2ª EVA-solo'!BR$13
)
/('1ª EVA'!BR$13+'2ª EVA-solo'!BR$13),
"")</f>
        <v/>
      </c>
      <c r="BS39" s="122"/>
      <c r="BT39" s="105" t="str">
        <f>IF(BT$16&gt;0,
(
MAX('1ª EVA'!BT37,'1ª EVA'!BU37)*'1ª EVA'!BT$13 +
'2ª EVA-solo'!BT39*'2ª EVA-solo'!BT$13
)
/('1ª EVA'!BT$13+'2ª EVA-solo'!BT$13),
"")</f>
        <v/>
      </c>
      <c r="BU39" s="122"/>
      <c r="BV39" s="105" t="str">
        <f>IF(BV$16&gt;0,
(
MAX('1ª EVA'!BV37,'1ª EVA'!BW37)*'1ª EVA'!BV$13 +
'2ª EVA-solo'!BV39*'2ª EVA-solo'!BV$13
)
/('1ª EVA'!BV$13+'2ª EVA-solo'!BV$13),
"")</f>
        <v/>
      </c>
      <c r="BW39" s="122"/>
      <c r="BX39" s="105" t="str">
        <f>IF(BX$16&gt;0,
(
MAX('1ª EVA'!BX37,'1ª EVA'!BY37)*'1ª EVA'!BX$13 +
'2ª EVA-solo'!BX39*'2ª EVA-solo'!BX$13
)
/('1ª EVA'!BX$13+'2ª EVA-solo'!BX$13),
"")</f>
        <v/>
      </c>
      <c r="BY39" s="122"/>
      <c r="BZ39" s="105" t="str">
        <f>IF(BZ$16&gt;0,
(
MAX('1ª EVA'!BZ37,'1ª EVA'!CA37)*'1ª EVA'!BZ$13 +
'2ª EVA-solo'!BZ39*'2ª EVA-solo'!BZ$13
)
/('1ª EVA'!BZ$13+'2ª EVA-solo'!BZ$13),
"")</f>
        <v/>
      </c>
      <c r="CA39" s="122"/>
      <c r="CB39" s="136">
        <f t="shared" ca="1" si="69"/>
        <v>0</v>
      </c>
    </row>
    <row r="40" spans="1:80" ht="18" x14ac:dyDescent="0.25">
      <c r="A40" s="65" t="str">
        <v>Castillo Reyes, Daniel</v>
      </c>
      <c r="B40" s="121">
        <f t="shared" ca="1" si="63"/>
        <v>0</v>
      </c>
      <c r="C40" s="105">
        <f ca="1">IFERROR(IF(C$16&gt;0,(
   MAX('1ª EVA'!C38,'1ª EVA'!D38)*'1ª EVA'!C$13 +
   '2ª EVA-solo'!C40*'2ª EVA-solo'!C$13
)
/('1ª EVA'!C$13+'2ª EVA-solo'!C$13),""),"")</f>
        <v>0</v>
      </c>
      <c r="D40" s="122"/>
      <c r="E40" s="105">
        <f ca="1">IFERROR(IF(E$16&gt;0,(
   MAX('1ª EVA'!E38,'1ª EVA'!F38)*'1ª EVA'!E$13 +
   '2ª EVA-solo'!E40*'2ª EVA-solo'!E$13
)
/('1ª EVA'!E$13+'2ª EVA-solo'!E$13),""),"")</f>
        <v>0</v>
      </c>
      <c r="F40" s="122"/>
      <c r="G40" s="105">
        <f ca="1">IFERROR(IF(G$16&gt;0,(
   MAX('1ª EVA'!G38,'1ª EVA'!H38)*'1ª EVA'!G$13 +
   '2ª EVA-solo'!G40*'2ª EVA-solo'!G$13
)
/('1ª EVA'!G$13+'2ª EVA-solo'!G$13),""),"")</f>
        <v>0</v>
      </c>
      <c r="H40" s="122"/>
      <c r="I40" s="105">
        <f ca="1">IFERROR(IF(I$16&gt;0,(
   MAX('1ª EVA'!I38,'1ª EVA'!J38)*'1ª EVA'!I$13 +
   '2ª EVA-solo'!I40*'2ª EVA-solo'!I$13
)
/('1ª EVA'!I$13+'2ª EVA-solo'!I$13),""),"")</f>
        <v>0</v>
      </c>
      <c r="J40" s="122"/>
      <c r="K40" s="105">
        <f ca="1">IFERROR(IF(K$16&gt;0,(
   MAX('1ª EVA'!K38,'1ª EVA'!L38)*'1ª EVA'!K$13 +
   '2ª EVA-solo'!K40*'2ª EVA-solo'!K$13
)
/('1ª EVA'!K$13+'2ª EVA-solo'!K$13),""),"")</f>
        <v>0</v>
      </c>
      <c r="L40" s="122"/>
      <c r="M40" s="105" t="str">
        <f>IFERROR(IF(M$16&gt;0,(
   MAX('1ª EVA'!M38,'1ª EVA'!N38)*'1ª EVA'!M$13 +
   '2ª EVA-solo'!M40*'2ª EVA-solo'!M$13
)
/('1ª EVA'!M$13+'2ª EVA-solo'!M$13),""),"")</f>
        <v/>
      </c>
      <c r="N40" s="122"/>
      <c r="O40" s="121">
        <f t="shared" ca="1" si="64"/>
        <v>0</v>
      </c>
      <c r="P40" s="105">
        <f ca="1">IF(P$16&gt;0,(
   MAX('1ª EVA'!P38,'1ª EVA'!Q38)*'1ª EVA'!$P$13 +
   '2ª EVA-solo'!P40*'2ª EVA-solo'!$P$13
)
/('1ª EVA'!$P$13 + '2ª EVA-solo'!$P$13),"")</f>
        <v>0</v>
      </c>
      <c r="Q40" s="122"/>
      <c r="R40" s="105">
        <f ca="1">IF(R$16&gt;0,(
   MAX('1ª EVA'!R38,'1ª EVA'!S38)*'1ª EVA'!$R$13 +
   '2ª EVA-solo'!R40*'2ª EVA-solo'!$R$13
)
/('1ª EVA'!$R$13 + '2ª EVA-solo'!$R$13),"")</f>
        <v>0</v>
      </c>
      <c r="S40" s="122"/>
      <c r="T40" s="105">
        <f ca="1">IF(T$16&gt;0,(
   MAX('1ª EVA'!T38,'1ª EVA'!U38)*'1ª EVA'!$T$13 +
   '2ª EVA-solo'!T40*'2ª EVA-solo'!$T$13
)
/('1ª EVA'!$T$13 + '2ª EVA-solo'!$T$13),"")</f>
        <v>0</v>
      </c>
      <c r="U40" s="122"/>
      <c r="V40" s="105">
        <f ca="1">IF(V$16&gt;0,(
   MAX('1ª EVA'!V38,'1ª EVA'!W38)*'1ª EVA'!$V$13 +
   '2ª EVA-solo'!V40*'2ª EVA-solo'!$V$13
)
/('1ª EVA'!$V$13 + '2ª EVA-solo'!$V$13),"")</f>
        <v>0</v>
      </c>
      <c r="W40" s="122"/>
      <c r="X40" s="105">
        <f ca="1">IF(X$16&gt;0,(
   MAX('1ª EVA'!X38,'1ª EVA'!Y38)*'1ª EVA'!$X$13 +
   '2ª EVA-solo'!X40*'2ª EVA-solo'!$X$13
)
/('1ª EVA'!$X$13 + '2ª EVA-solo'!$X$13),"")</f>
        <v>0</v>
      </c>
      <c r="Y40" s="122"/>
      <c r="Z40" s="105" t="str">
        <f>IF(Z$16&gt;0,(
   MAX('1ª EVA'!Z38,'1ª EVA'!AA38)*'1ª EVA'!$Z$13 +
   '2ª EVA-solo'!Z40*'2ª EVA-solo'!$Z$13
)
/('1ª EVA'!$Z$13+'2ª EVA-solo'!$Z$13),"")</f>
        <v/>
      </c>
      <c r="AA40" s="122"/>
      <c r="AB40" s="121">
        <f t="shared" ca="1" si="65"/>
        <v>0</v>
      </c>
      <c r="AC40" s="105">
        <f ca="1">IF(AC$16&gt;0,
(
MAX('1ª EVA'!AC38,'1ª EVA'!AD38)*'1ª EVA'!$AC$13 +
'2ª EVA-solo'!AC40*'2ª EVA-solo'!$AC$13
)
/('1ª EVA'!$AC$13+'2ª EVA-solo'!$AC$13),
"")</f>
        <v>0</v>
      </c>
      <c r="AD40" s="122"/>
      <c r="AE40" s="105" t="str">
        <f>IF(AE$16&gt;0,
(
MAX('1ª EVA'!AE38,'1ª EVA'!AF38)*'1ª EVA'!$AE$13 +
'2ª EVA-solo'!AE40*'2ª EVA-solo'!$AE$13
)
/('1ª EVA'!$AE$13+'2ª EVA-solo'!$AE$13),
"")</f>
        <v/>
      </c>
      <c r="AF40" s="122"/>
      <c r="AG40" s="105">
        <f ca="1">IF(AG$16&gt;0,
(
MAX('1ª EVA'!AG38,'1ª EVA'!AH38)*'1ª EVA'!$AG$13 +
'2ª EVA-solo'!AG40*'2ª EVA-solo'!$AG$13
)
/('1ª EVA'!$AG$13+'2ª EVA-solo'!$AG$13),
"")</f>
        <v>0</v>
      </c>
      <c r="AH40" s="122"/>
      <c r="AI40" s="105">
        <f ca="1">IF(AI$16&gt;0,
(
MAX('1ª EVA'!AI38,'1ª EVA'!AJ38)*'1ª EVA'!$AI$13 +
'2ª EVA-solo'!AI40*'2ª EVA-solo'!$AI$13
)
/('1ª EVA'!$AI$13+'2ª EVA-solo'!$AI$13),
"")</f>
        <v>0</v>
      </c>
      <c r="AJ40" s="122"/>
      <c r="AK40" s="105">
        <f ca="1">IF(AK$16&gt;0,
(
MAX('1ª EVA'!AK38,'1ª EVA'!AL38)*'1ª EVA'!$AK$13 +
'2ª EVA-solo'!AK40*'2ª EVA-solo'!$AK$13
)
/('1ª EVA'!$AK$13+'2ª EVA-solo'!$AK$13),
"")</f>
        <v>0</v>
      </c>
      <c r="AL40" s="122"/>
      <c r="AM40" s="105" t="str">
        <f>IF(AM$16&gt;0,
(
MAX('1ª EVA'!AM38,'1ª EVA'!AN38)*'1ª EVA'!$AM$13 +
'2ª EVA-solo'!AM40*'2ª EVA-solo'!$AM$13
)
/('1ª EVA'!$AM$13+'2ª EVA-solo'!$AM$13),
"")</f>
        <v/>
      </c>
      <c r="AN40" s="122"/>
      <c r="AO40" s="121">
        <f t="shared" ca="1" si="66"/>
        <v>0</v>
      </c>
      <c r="AP40" s="105">
        <f ca="1">IF(AP$16&gt;0,
(
MAX('1ª EVA'!AP38,'1ª EVA'!AQ38)*'1ª EVA'!AP$13 +
'2ª EVA-solo'!AP40*'2ª EVA-solo'!AP$13
)
/('1ª EVA'!AP$13+'2ª EVA-solo'!AP$13),
"")</f>
        <v>0</v>
      </c>
      <c r="AQ40" s="122"/>
      <c r="AR40" s="105">
        <f ca="1">IF(AR$16&gt;0,
(
MAX('1ª EVA'!AR38,'1ª EVA'!AS38)*'1ª EVA'!AR$13 +
'2ª EVA-solo'!AR40*'2ª EVA-solo'!AR$13
)
/('1ª EVA'!AR$13+'2ª EVA-solo'!AR$13),
"")</f>
        <v>0</v>
      </c>
      <c r="AS40" s="122"/>
      <c r="AT40" s="105" t="str">
        <f>IF(AT$16&gt;0,
(
MAX('1ª EVA'!AT38,'1ª EVA'!AU38)*'1ª EVA'!AT$13 +
'2ª EVA-solo'!AT40*'2ª EVA-solo'!AT$13
)
/('1ª EVA'!AT$13+'2ª EVA-solo'!AT$13),
"")</f>
        <v/>
      </c>
      <c r="AU40" s="122"/>
      <c r="AV40" s="105">
        <f ca="1">IF(AV$16&gt;0,
(
MAX('1ª EVA'!AV38,'1ª EVA'!AW38)*'1ª EVA'!AV$13 +
'2ª EVA-solo'!AV40*'2ª EVA-solo'!AV$13
)
/('1ª EVA'!AV$13+'2ª EVA-solo'!AV$13),
"")</f>
        <v>0</v>
      </c>
      <c r="AW40" s="122"/>
      <c r="AX40" s="105" t="str">
        <f>IF(AX$16&gt;0,
(
MAX('1ª EVA'!AX38,'1ª EVA'!AY38)*'1ª EVA'!AX$13 +
'2ª EVA-solo'!AX40*'2ª EVA-solo'!AX$13
)
/('1ª EVA'!AX$13+'2ª EVA-solo'!AX$13),
"")</f>
        <v/>
      </c>
      <c r="AY40" s="122"/>
      <c r="AZ40" s="105" t="str">
        <f>IF(AZ$16&gt;0,
(
MAX('1ª EVA'!AZ38,'1ª EVA'!BA38)*'1ª EVA'!AZ$13 +
'2ª EVA-solo'!AZ40*'2ª EVA-solo'!AZ$13
)
/('1ª EVA'!AZ$13+'2ª EVA-solo'!AZ$13),
"")</f>
        <v/>
      </c>
      <c r="BA40" s="122"/>
      <c r="BB40" s="121">
        <f t="shared" ca="1" si="67"/>
        <v>0</v>
      </c>
      <c r="BC40" s="105">
        <f ca="1">IF(BC$16&gt;0,
(
MAX('1ª EVA'!BC38,'1ª EVA'!BD38)*'1ª EVA'!BC$13 +
'2ª EVA-solo'!BC40*'2ª EVA-solo'!BC$13
)
/('1ª EVA'!BC$13+'2ª EVA-solo'!BC$13),
"")</f>
        <v>0</v>
      </c>
      <c r="BD40" s="122"/>
      <c r="BE40" s="105" t="str">
        <f>IF(BE$16&gt;0,
(
MAX('1ª EVA'!BE38,'1ª EVA'!BF38)*'1ª EVA'!BE$13 +
'2ª EVA-solo'!BE40*'2ª EVA-solo'!BE$13
)
/('1ª EVA'!BE$13+'2ª EVA-solo'!BE$13),
"")</f>
        <v/>
      </c>
      <c r="BF40" s="122"/>
      <c r="BG40" s="105" t="str">
        <f>IF(BG$16&gt;0,
(
MAX('1ª EVA'!BG38,'1ª EVA'!BH38)*'1ª EVA'!BG$13 +
'2ª EVA-solo'!BG40*'2ª EVA-solo'!BG$13
)
/('1ª EVA'!BG$13+'2ª EVA-solo'!BG$13),
"")</f>
        <v/>
      </c>
      <c r="BH40" s="122"/>
      <c r="BI40" s="105">
        <f ca="1">IF(BI$16&gt;0,
(
MAX('1ª EVA'!BI38,'1ª EVA'!BJ38)*'1ª EVA'!BI$13 +
'2ª EVA-solo'!BI40*'2ª EVA-solo'!BI$13
)
/('1ª EVA'!BI$13+'2ª EVA-solo'!BI$13),
"")</f>
        <v>0</v>
      </c>
      <c r="BJ40" s="122"/>
      <c r="BK40" s="105" t="str">
        <f>IF(BK$16&gt;0,
(
MAX('1ª EVA'!BK38,'1ª EVA'!BL38)*'1ª EVA'!BK$13 +
'2ª EVA-solo'!BK40*'2ª EVA-solo'!BK$13
)
/('1ª EVA'!BK$13+'2ª EVA-solo'!BK$13),
"")</f>
        <v/>
      </c>
      <c r="BL40" s="122"/>
      <c r="BM40" s="105" t="str">
        <f>IF(BM$16&gt;0,
(
MAX('1ª EVA'!BM38,'1ª EVA'!BN38)*'1ª EVA'!BM$13 +
'2ª EVA-solo'!BM40*'2ª EVA-solo'!BM$13
)
/('1ª EVA'!BM$13+'2ª EVA-solo'!BM$13),
"")</f>
        <v/>
      </c>
      <c r="BN40" s="122"/>
      <c r="BO40" s="121">
        <f t="shared" ca="1" si="68"/>
        <v>0</v>
      </c>
      <c r="BP40" s="105">
        <f ca="1">IF(BP$16&gt;0,
(
MAX('1ª EVA'!BP38,'1ª EVA'!BQ38)*'1ª EVA'!BP$13 +
'2ª EVA-solo'!BP40*'2ª EVA-solo'!BP$13
)
/('1ª EVA'!BP$13+'2ª EVA-solo'!BP$13),
"")</f>
        <v>0</v>
      </c>
      <c r="BQ40" s="122"/>
      <c r="BR40" s="105" t="str">
        <f>IF(BR$16&gt;0,
(
MAX('1ª EVA'!BR38,'1ª EVA'!BS38)*'1ª EVA'!BR$13 +
'2ª EVA-solo'!BR40*'2ª EVA-solo'!BR$13
)
/('1ª EVA'!BR$13+'2ª EVA-solo'!BR$13),
"")</f>
        <v/>
      </c>
      <c r="BS40" s="122"/>
      <c r="BT40" s="105" t="str">
        <f>IF(BT$16&gt;0,
(
MAX('1ª EVA'!BT38,'1ª EVA'!BU38)*'1ª EVA'!BT$13 +
'2ª EVA-solo'!BT40*'2ª EVA-solo'!BT$13
)
/('1ª EVA'!BT$13+'2ª EVA-solo'!BT$13),
"")</f>
        <v/>
      </c>
      <c r="BU40" s="122"/>
      <c r="BV40" s="105" t="str">
        <f>IF(BV$16&gt;0,
(
MAX('1ª EVA'!BV38,'1ª EVA'!BW38)*'1ª EVA'!BV$13 +
'2ª EVA-solo'!BV40*'2ª EVA-solo'!BV$13
)
/('1ª EVA'!BV$13+'2ª EVA-solo'!BV$13),
"")</f>
        <v/>
      </c>
      <c r="BW40" s="122"/>
      <c r="BX40" s="105" t="str">
        <f>IF(BX$16&gt;0,
(
MAX('1ª EVA'!BX38,'1ª EVA'!BY38)*'1ª EVA'!BX$13 +
'2ª EVA-solo'!BX40*'2ª EVA-solo'!BX$13
)
/('1ª EVA'!BX$13+'2ª EVA-solo'!BX$13),
"")</f>
        <v/>
      </c>
      <c r="BY40" s="122"/>
      <c r="BZ40" s="105" t="str">
        <f>IF(BZ$16&gt;0,
(
MAX('1ª EVA'!BZ38,'1ª EVA'!CA38)*'1ª EVA'!BZ$13 +
'2ª EVA-solo'!BZ40*'2ª EVA-solo'!BZ$13
)
/('1ª EVA'!BZ$13+'2ª EVA-solo'!BZ$13),
"")</f>
        <v/>
      </c>
      <c r="CA40" s="122"/>
      <c r="CB40" s="136">
        <f t="shared" ca="1" si="69"/>
        <v>0</v>
      </c>
    </row>
    <row r="41" spans="1:80" ht="18" x14ac:dyDescent="0.25">
      <c r="A41" s="65" t="str">
        <v>Luis pepe peres</v>
      </c>
      <c r="B41" s="121">
        <f t="shared" ca="1" si="63"/>
        <v>0</v>
      </c>
      <c r="C41" s="105">
        <f ca="1">IFERROR(IF(C$16&gt;0,(
   MAX('1ª EVA'!C39,'1ª EVA'!D39)*'1ª EVA'!C$13 +
   '2ª EVA-solo'!C41*'2ª EVA-solo'!C$13
)
/('1ª EVA'!C$13+'2ª EVA-solo'!C$13),""),"")</f>
        <v>0</v>
      </c>
      <c r="D41" s="122"/>
      <c r="E41" s="105">
        <f ca="1">IFERROR(IF(E$16&gt;0,(
   MAX('1ª EVA'!E39,'1ª EVA'!F39)*'1ª EVA'!E$13 +
   '2ª EVA-solo'!E41*'2ª EVA-solo'!E$13
)
/('1ª EVA'!E$13+'2ª EVA-solo'!E$13),""),"")</f>
        <v>0</v>
      </c>
      <c r="F41" s="122"/>
      <c r="G41" s="105">
        <f ca="1">IFERROR(IF(G$16&gt;0,(
   MAX('1ª EVA'!G39,'1ª EVA'!H39)*'1ª EVA'!G$13 +
   '2ª EVA-solo'!G41*'2ª EVA-solo'!G$13
)
/('1ª EVA'!G$13+'2ª EVA-solo'!G$13),""),"")</f>
        <v>0</v>
      </c>
      <c r="H41" s="122"/>
      <c r="I41" s="105">
        <f ca="1">IFERROR(IF(I$16&gt;0,(
   MAX('1ª EVA'!I39,'1ª EVA'!J39)*'1ª EVA'!I$13 +
   '2ª EVA-solo'!I41*'2ª EVA-solo'!I$13
)
/('1ª EVA'!I$13+'2ª EVA-solo'!I$13),""),"")</f>
        <v>0</v>
      </c>
      <c r="J41" s="122"/>
      <c r="K41" s="105">
        <f ca="1">IFERROR(IF(K$16&gt;0,(
   MAX('1ª EVA'!K39,'1ª EVA'!L39)*'1ª EVA'!K$13 +
   '2ª EVA-solo'!K41*'2ª EVA-solo'!K$13
)
/('1ª EVA'!K$13+'2ª EVA-solo'!K$13),""),"")</f>
        <v>0</v>
      </c>
      <c r="L41" s="122"/>
      <c r="M41" s="105" t="str">
        <f>IFERROR(IF(M$16&gt;0,(
   MAX('1ª EVA'!M39,'1ª EVA'!N39)*'1ª EVA'!M$13 +
   '2ª EVA-solo'!M41*'2ª EVA-solo'!M$13
)
/('1ª EVA'!M$13+'2ª EVA-solo'!M$13),""),"")</f>
        <v/>
      </c>
      <c r="N41" s="122"/>
      <c r="O41" s="121">
        <f t="shared" ca="1" si="64"/>
        <v>0</v>
      </c>
      <c r="P41" s="105">
        <f ca="1">IF(P$16&gt;0,(
   MAX('1ª EVA'!P39,'1ª EVA'!Q39)*'1ª EVA'!$P$13 +
   '2ª EVA-solo'!P41*'2ª EVA-solo'!$P$13
)
/('1ª EVA'!$P$13 + '2ª EVA-solo'!$P$13),"")</f>
        <v>0</v>
      </c>
      <c r="Q41" s="122"/>
      <c r="R41" s="105">
        <f ca="1">IF(R$16&gt;0,(
   MAX('1ª EVA'!R39,'1ª EVA'!S39)*'1ª EVA'!$R$13 +
   '2ª EVA-solo'!R41*'2ª EVA-solo'!$R$13
)
/('1ª EVA'!$R$13 + '2ª EVA-solo'!$R$13),"")</f>
        <v>0</v>
      </c>
      <c r="S41" s="122"/>
      <c r="T41" s="105">
        <f ca="1">IF(T$16&gt;0,(
   MAX('1ª EVA'!T39,'1ª EVA'!U39)*'1ª EVA'!$T$13 +
   '2ª EVA-solo'!T41*'2ª EVA-solo'!$T$13
)
/('1ª EVA'!$T$13 + '2ª EVA-solo'!$T$13),"")</f>
        <v>0</v>
      </c>
      <c r="U41" s="122"/>
      <c r="V41" s="105">
        <f ca="1">IF(V$16&gt;0,(
   MAX('1ª EVA'!V39,'1ª EVA'!W39)*'1ª EVA'!$V$13 +
   '2ª EVA-solo'!V41*'2ª EVA-solo'!$V$13
)
/('1ª EVA'!$V$13 + '2ª EVA-solo'!$V$13),"")</f>
        <v>0</v>
      </c>
      <c r="W41" s="122"/>
      <c r="X41" s="105">
        <f ca="1">IF(X$16&gt;0,(
   MAX('1ª EVA'!X39,'1ª EVA'!Y39)*'1ª EVA'!$X$13 +
   '2ª EVA-solo'!X41*'2ª EVA-solo'!$X$13
)
/('1ª EVA'!$X$13 + '2ª EVA-solo'!$X$13),"")</f>
        <v>0</v>
      </c>
      <c r="Y41" s="122"/>
      <c r="Z41" s="105" t="str">
        <f>IF(Z$16&gt;0,(
   MAX('1ª EVA'!Z39,'1ª EVA'!AA39)*'1ª EVA'!$Z$13 +
   '2ª EVA-solo'!Z41*'2ª EVA-solo'!$Z$13
)
/('1ª EVA'!$Z$13+'2ª EVA-solo'!$Z$13),"")</f>
        <v/>
      </c>
      <c r="AA41" s="122"/>
      <c r="AB41" s="121">
        <f t="shared" ca="1" si="65"/>
        <v>0</v>
      </c>
      <c r="AC41" s="105">
        <f ca="1">IF(AC$16&gt;0,
(
MAX('1ª EVA'!AC39,'1ª EVA'!AD39)*'1ª EVA'!$AC$13 +
'2ª EVA-solo'!AC41*'2ª EVA-solo'!$AC$13
)
/('1ª EVA'!$AC$13+'2ª EVA-solo'!$AC$13),
"")</f>
        <v>0</v>
      </c>
      <c r="AD41" s="122"/>
      <c r="AE41" s="105" t="str">
        <f>IF(AE$16&gt;0,
(
MAX('1ª EVA'!AE39,'1ª EVA'!AF39)*'1ª EVA'!$AE$13 +
'2ª EVA-solo'!AE41*'2ª EVA-solo'!$AE$13
)
/('1ª EVA'!$AE$13+'2ª EVA-solo'!$AE$13),
"")</f>
        <v/>
      </c>
      <c r="AF41" s="122"/>
      <c r="AG41" s="105">
        <f ca="1">IF(AG$16&gt;0,
(
MAX('1ª EVA'!AG39,'1ª EVA'!AH39)*'1ª EVA'!$AG$13 +
'2ª EVA-solo'!AG41*'2ª EVA-solo'!$AG$13
)
/('1ª EVA'!$AG$13+'2ª EVA-solo'!$AG$13),
"")</f>
        <v>0</v>
      </c>
      <c r="AH41" s="122"/>
      <c r="AI41" s="105">
        <f ca="1">IF(AI$16&gt;0,
(
MAX('1ª EVA'!AI39,'1ª EVA'!AJ39)*'1ª EVA'!$AI$13 +
'2ª EVA-solo'!AI41*'2ª EVA-solo'!$AI$13
)
/('1ª EVA'!$AI$13+'2ª EVA-solo'!$AI$13),
"")</f>
        <v>0</v>
      </c>
      <c r="AJ41" s="122"/>
      <c r="AK41" s="105">
        <f ca="1">IF(AK$16&gt;0,
(
MAX('1ª EVA'!AK39,'1ª EVA'!AL39)*'1ª EVA'!$AK$13 +
'2ª EVA-solo'!AK41*'2ª EVA-solo'!$AK$13
)
/('1ª EVA'!$AK$13+'2ª EVA-solo'!$AK$13),
"")</f>
        <v>0</v>
      </c>
      <c r="AL41" s="122"/>
      <c r="AM41" s="105" t="str">
        <f>IF(AM$16&gt;0,
(
MAX('1ª EVA'!AM39,'1ª EVA'!AN39)*'1ª EVA'!$AM$13 +
'2ª EVA-solo'!AM41*'2ª EVA-solo'!$AM$13
)
/('1ª EVA'!$AM$13+'2ª EVA-solo'!$AM$13),
"")</f>
        <v/>
      </c>
      <c r="AN41" s="122"/>
      <c r="AO41" s="121">
        <f t="shared" ca="1" si="66"/>
        <v>0</v>
      </c>
      <c r="AP41" s="105">
        <f ca="1">IF(AP$16&gt;0,
(
MAX('1ª EVA'!AP39,'1ª EVA'!AQ39)*'1ª EVA'!AP$13 +
'2ª EVA-solo'!AP41*'2ª EVA-solo'!AP$13
)
/('1ª EVA'!AP$13+'2ª EVA-solo'!AP$13),
"")</f>
        <v>0</v>
      </c>
      <c r="AQ41" s="122"/>
      <c r="AR41" s="105">
        <f ca="1">IF(AR$16&gt;0,
(
MAX('1ª EVA'!AR39,'1ª EVA'!AS39)*'1ª EVA'!AR$13 +
'2ª EVA-solo'!AR41*'2ª EVA-solo'!AR$13
)
/('1ª EVA'!AR$13+'2ª EVA-solo'!AR$13),
"")</f>
        <v>0</v>
      </c>
      <c r="AS41" s="122"/>
      <c r="AT41" s="105" t="str">
        <f>IF(AT$16&gt;0,
(
MAX('1ª EVA'!AT39,'1ª EVA'!AU39)*'1ª EVA'!AT$13 +
'2ª EVA-solo'!AT41*'2ª EVA-solo'!AT$13
)
/('1ª EVA'!AT$13+'2ª EVA-solo'!AT$13),
"")</f>
        <v/>
      </c>
      <c r="AU41" s="122"/>
      <c r="AV41" s="105">
        <f ca="1">IF(AV$16&gt;0,
(
MAX('1ª EVA'!AV39,'1ª EVA'!AW39)*'1ª EVA'!AV$13 +
'2ª EVA-solo'!AV41*'2ª EVA-solo'!AV$13
)
/('1ª EVA'!AV$13+'2ª EVA-solo'!AV$13),
"")</f>
        <v>0</v>
      </c>
      <c r="AW41" s="122"/>
      <c r="AX41" s="105" t="str">
        <f>IF(AX$16&gt;0,
(
MAX('1ª EVA'!AX39,'1ª EVA'!AY39)*'1ª EVA'!AX$13 +
'2ª EVA-solo'!AX41*'2ª EVA-solo'!AX$13
)
/('1ª EVA'!AX$13+'2ª EVA-solo'!AX$13),
"")</f>
        <v/>
      </c>
      <c r="AY41" s="122"/>
      <c r="AZ41" s="105" t="str">
        <f>IF(AZ$16&gt;0,
(
MAX('1ª EVA'!AZ39,'1ª EVA'!BA39)*'1ª EVA'!AZ$13 +
'2ª EVA-solo'!AZ41*'2ª EVA-solo'!AZ$13
)
/('1ª EVA'!AZ$13+'2ª EVA-solo'!AZ$13),
"")</f>
        <v/>
      </c>
      <c r="BA41" s="122"/>
      <c r="BB41" s="121">
        <f t="shared" ca="1" si="67"/>
        <v>0</v>
      </c>
      <c r="BC41" s="105">
        <f ca="1">IF(BC$16&gt;0,
(
MAX('1ª EVA'!BC39,'1ª EVA'!BD39)*'1ª EVA'!BC$13 +
'2ª EVA-solo'!BC41*'2ª EVA-solo'!BC$13
)
/('1ª EVA'!BC$13+'2ª EVA-solo'!BC$13),
"")</f>
        <v>0</v>
      </c>
      <c r="BD41" s="122"/>
      <c r="BE41" s="105" t="str">
        <f>IF(BE$16&gt;0,
(
MAX('1ª EVA'!BE39,'1ª EVA'!BF39)*'1ª EVA'!BE$13 +
'2ª EVA-solo'!BE41*'2ª EVA-solo'!BE$13
)
/('1ª EVA'!BE$13+'2ª EVA-solo'!BE$13),
"")</f>
        <v/>
      </c>
      <c r="BF41" s="122"/>
      <c r="BG41" s="105" t="str">
        <f>IF(BG$16&gt;0,
(
MAX('1ª EVA'!BG39,'1ª EVA'!BH39)*'1ª EVA'!BG$13 +
'2ª EVA-solo'!BG41*'2ª EVA-solo'!BG$13
)
/('1ª EVA'!BG$13+'2ª EVA-solo'!BG$13),
"")</f>
        <v/>
      </c>
      <c r="BH41" s="122"/>
      <c r="BI41" s="105">
        <f ca="1">IF(BI$16&gt;0,
(
MAX('1ª EVA'!BI39,'1ª EVA'!BJ39)*'1ª EVA'!BI$13 +
'2ª EVA-solo'!BI41*'2ª EVA-solo'!BI$13
)
/('1ª EVA'!BI$13+'2ª EVA-solo'!BI$13),
"")</f>
        <v>0</v>
      </c>
      <c r="BJ41" s="122"/>
      <c r="BK41" s="105" t="str">
        <f>IF(BK$16&gt;0,
(
MAX('1ª EVA'!BK39,'1ª EVA'!BL39)*'1ª EVA'!BK$13 +
'2ª EVA-solo'!BK41*'2ª EVA-solo'!BK$13
)
/('1ª EVA'!BK$13+'2ª EVA-solo'!BK$13),
"")</f>
        <v/>
      </c>
      <c r="BL41" s="122"/>
      <c r="BM41" s="105" t="str">
        <f>IF(BM$16&gt;0,
(
MAX('1ª EVA'!BM39,'1ª EVA'!BN39)*'1ª EVA'!BM$13 +
'2ª EVA-solo'!BM41*'2ª EVA-solo'!BM$13
)
/('1ª EVA'!BM$13+'2ª EVA-solo'!BM$13),
"")</f>
        <v/>
      </c>
      <c r="BN41" s="122"/>
      <c r="BO41" s="121">
        <f t="shared" ca="1" si="68"/>
        <v>0</v>
      </c>
      <c r="BP41" s="105">
        <f ca="1">IF(BP$16&gt;0,
(
MAX('1ª EVA'!BP39,'1ª EVA'!BQ39)*'1ª EVA'!BP$13 +
'2ª EVA-solo'!BP41*'2ª EVA-solo'!BP$13
)
/('1ª EVA'!BP$13+'2ª EVA-solo'!BP$13),
"")</f>
        <v>0</v>
      </c>
      <c r="BQ41" s="122"/>
      <c r="BR41" s="105" t="str">
        <f>IF(BR$16&gt;0,
(
MAX('1ª EVA'!BR39,'1ª EVA'!BS39)*'1ª EVA'!BR$13 +
'2ª EVA-solo'!BR41*'2ª EVA-solo'!BR$13
)
/('1ª EVA'!BR$13+'2ª EVA-solo'!BR$13),
"")</f>
        <v/>
      </c>
      <c r="BS41" s="122"/>
      <c r="BT41" s="105" t="str">
        <f>IF(BT$16&gt;0,
(
MAX('1ª EVA'!BT39,'1ª EVA'!BU39)*'1ª EVA'!BT$13 +
'2ª EVA-solo'!BT41*'2ª EVA-solo'!BT$13
)
/('1ª EVA'!BT$13+'2ª EVA-solo'!BT$13),
"")</f>
        <v/>
      </c>
      <c r="BU41" s="122"/>
      <c r="BV41" s="105" t="str">
        <f>IF(BV$16&gt;0,
(
MAX('1ª EVA'!BV39,'1ª EVA'!BW39)*'1ª EVA'!BV$13 +
'2ª EVA-solo'!BV41*'2ª EVA-solo'!BV$13
)
/('1ª EVA'!BV$13+'2ª EVA-solo'!BV$13),
"")</f>
        <v/>
      </c>
      <c r="BW41" s="122"/>
      <c r="BX41" s="105" t="str">
        <f>IF(BX$16&gt;0,
(
MAX('1ª EVA'!BX39,'1ª EVA'!BY39)*'1ª EVA'!BX$13 +
'2ª EVA-solo'!BX41*'2ª EVA-solo'!BX$13
)
/('1ª EVA'!BX$13+'2ª EVA-solo'!BX$13),
"")</f>
        <v/>
      </c>
      <c r="BY41" s="122"/>
      <c r="BZ41" s="105" t="str">
        <f>IF(BZ$16&gt;0,
(
MAX('1ª EVA'!BZ39,'1ª EVA'!CA39)*'1ª EVA'!BZ$13 +
'2ª EVA-solo'!BZ41*'2ª EVA-solo'!BZ$13
)
/('1ª EVA'!BZ$13+'2ª EVA-solo'!BZ$13),
"")</f>
        <v/>
      </c>
      <c r="CA41" s="122"/>
      <c r="CB41" s="136">
        <f t="shared" ca="1" si="69"/>
        <v>0</v>
      </c>
    </row>
    <row r="42" spans="1:80" ht="18" x14ac:dyDescent="0.25">
      <c r="A42" s="65">
        <v>0</v>
      </c>
      <c r="B42" s="121">
        <f t="shared" ca="1" si="63"/>
        <v>0</v>
      </c>
      <c r="C42" s="105">
        <f ca="1">IFERROR(IF(C$16&gt;0,(
   MAX('1ª EVA'!C40,'1ª EVA'!D40)*'1ª EVA'!C$13 +
   '2ª EVA-solo'!C42*'2ª EVA-solo'!C$13
)
/('1ª EVA'!C$13+'2ª EVA-solo'!C$13),""),"")</f>
        <v>0</v>
      </c>
      <c r="D42" s="122"/>
      <c r="E42" s="105">
        <f ca="1">IFERROR(IF(E$16&gt;0,(
   MAX('1ª EVA'!E40,'1ª EVA'!F40)*'1ª EVA'!E$13 +
   '2ª EVA-solo'!E42*'2ª EVA-solo'!E$13
)
/('1ª EVA'!E$13+'2ª EVA-solo'!E$13),""),"")</f>
        <v>0</v>
      </c>
      <c r="F42" s="122"/>
      <c r="G42" s="105">
        <f ca="1">IFERROR(IF(G$16&gt;0,(
   MAX('1ª EVA'!G40,'1ª EVA'!H40)*'1ª EVA'!G$13 +
   '2ª EVA-solo'!G42*'2ª EVA-solo'!G$13
)
/('1ª EVA'!G$13+'2ª EVA-solo'!G$13),""),"")</f>
        <v>0</v>
      </c>
      <c r="H42" s="122"/>
      <c r="I42" s="105">
        <f ca="1">IFERROR(IF(I$16&gt;0,(
   MAX('1ª EVA'!I40,'1ª EVA'!J40)*'1ª EVA'!I$13 +
   '2ª EVA-solo'!I42*'2ª EVA-solo'!I$13
)
/('1ª EVA'!I$13+'2ª EVA-solo'!I$13),""),"")</f>
        <v>0</v>
      </c>
      <c r="J42" s="122"/>
      <c r="K42" s="105">
        <f ca="1">IFERROR(IF(K$16&gt;0,(
   MAX('1ª EVA'!K40,'1ª EVA'!L40)*'1ª EVA'!K$13 +
   '2ª EVA-solo'!K42*'2ª EVA-solo'!K$13
)
/('1ª EVA'!K$13+'2ª EVA-solo'!K$13),""),"")</f>
        <v>0</v>
      </c>
      <c r="L42" s="122"/>
      <c r="M42" s="105" t="str">
        <f>IFERROR(IF(M$16&gt;0,(
   MAX('1ª EVA'!M40,'1ª EVA'!N40)*'1ª EVA'!M$13 +
   '2ª EVA-solo'!M42*'2ª EVA-solo'!M$13
)
/('1ª EVA'!M$13+'2ª EVA-solo'!M$13),""),"")</f>
        <v/>
      </c>
      <c r="N42" s="122"/>
      <c r="O42" s="121">
        <f t="shared" ca="1" si="64"/>
        <v>0</v>
      </c>
      <c r="P42" s="105">
        <f ca="1">IF(P$16&gt;0,(
   MAX('1ª EVA'!P40,'1ª EVA'!Q40)*'1ª EVA'!$P$13 +
   '2ª EVA-solo'!P42*'2ª EVA-solo'!$P$13
)
/('1ª EVA'!$P$13 + '2ª EVA-solo'!$P$13),"")</f>
        <v>0</v>
      </c>
      <c r="Q42" s="122"/>
      <c r="R42" s="105">
        <f ca="1">IF(R$16&gt;0,(
   MAX('1ª EVA'!R40,'1ª EVA'!S40)*'1ª EVA'!$R$13 +
   '2ª EVA-solo'!R42*'2ª EVA-solo'!$R$13
)
/('1ª EVA'!$R$13 + '2ª EVA-solo'!$R$13),"")</f>
        <v>0</v>
      </c>
      <c r="S42" s="122"/>
      <c r="T42" s="105">
        <f ca="1">IF(T$16&gt;0,(
   MAX('1ª EVA'!T40,'1ª EVA'!U40)*'1ª EVA'!$T$13 +
   '2ª EVA-solo'!T42*'2ª EVA-solo'!$T$13
)
/('1ª EVA'!$T$13 + '2ª EVA-solo'!$T$13),"")</f>
        <v>0</v>
      </c>
      <c r="U42" s="122"/>
      <c r="V42" s="105">
        <f ca="1">IF(V$16&gt;0,(
   MAX('1ª EVA'!V40,'1ª EVA'!W40)*'1ª EVA'!$V$13 +
   '2ª EVA-solo'!V42*'2ª EVA-solo'!$V$13
)
/('1ª EVA'!$V$13 + '2ª EVA-solo'!$V$13),"")</f>
        <v>0</v>
      </c>
      <c r="W42" s="122"/>
      <c r="X42" s="105">
        <f ca="1">IF(X$16&gt;0,(
   MAX('1ª EVA'!X40,'1ª EVA'!Y40)*'1ª EVA'!$X$13 +
   '2ª EVA-solo'!X42*'2ª EVA-solo'!$X$13
)
/('1ª EVA'!$X$13 + '2ª EVA-solo'!$X$13),"")</f>
        <v>0</v>
      </c>
      <c r="Y42" s="122"/>
      <c r="Z42" s="105" t="str">
        <f>IF(Z$16&gt;0,(
   MAX('1ª EVA'!Z40,'1ª EVA'!AA40)*'1ª EVA'!$Z$13 +
   '2ª EVA-solo'!Z42*'2ª EVA-solo'!$Z$13
)
/('1ª EVA'!$Z$13+'2ª EVA-solo'!$Z$13),"")</f>
        <v/>
      </c>
      <c r="AA42" s="122"/>
      <c r="AB42" s="121">
        <f t="shared" ca="1" si="65"/>
        <v>0</v>
      </c>
      <c r="AC42" s="105">
        <f ca="1">IF(AC$16&gt;0,
(
MAX('1ª EVA'!AC40,'1ª EVA'!AD40)*'1ª EVA'!$AC$13 +
'2ª EVA-solo'!AC42*'2ª EVA-solo'!$AC$13
)
/('1ª EVA'!$AC$13+'2ª EVA-solo'!$AC$13),
"")</f>
        <v>0</v>
      </c>
      <c r="AD42" s="122"/>
      <c r="AE42" s="105" t="str">
        <f>IF(AE$16&gt;0,
(
MAX('1ª EVA'!AE40,'1ª EVA'!AF40)*'1ª EVA'!$AE$13 +
'2ª EVA-solo'!AE42*'2ª EVA-solo'!$AE$13
)
/('1ª EVA'!$AE$13+'2ª EVA-solo'!$AE$13),
"")</f>
        <v/>
      </c>
      <c r="AF42" s="122"/>
      <c r="AG42" s="105">
        <f ca="1">IF(AG$16&gt;0,
(
MAX('1ª EVA'!AG40,'1ª EVA'!AH40)*'1ª EVA'!$AG$13 +
'2ª EVA-solo'!AG42*'2ª EVA-solo'!$AG$13
)
/('1ª EVA'!$AG$13+'2ª EVA-solo'!$AG$13),
"")</f>
        <v>0</v>
      </c>
      <c r="AH42" s="122"/>
      <c r="AI42" s="105">
        <f ca="1">IF(AI$16&gt;0,
(
MAX('1ª EVA'!AI40,'1ª EVA'!AJ40)*'1ª EVA'!$AI$13 +
'2ª EVA-solo'!AI42*'2ª EVA-solo'!$AI$13
)
/('1ª EVA'!$AI$13+'2ª EVA-solo'!$AI$13),
"")</f>
        <v>0</v>
      </c>
      <c r="AJ42" s="122"/>
      <c r="AK42" s="105">
        <f ca="1">IF(AK$16&gt;0,
(
MAX('1ª EVA'!AK40,'1ª EVA'!AL40)*'1ª EVA'!$AK$13 +
'2ª EVA-solo'!AK42*'2ª EVA-solo'!$AK$13
)
/('1ª EVA'!$AK$13+'2ª EVA-solo'!$AK$13),
"")</f>
        <v>0</v>
      </c>
      <c r="AL42" s="122"/>
      <c r="AM42" s="105" t="str">
        <f>IF(AM$16&gt;0,
(
MAX('1ª EVA'!AM40,'1ª EVA'!AN40)*'1ª EVA'!$AM$13 +
'2ª EVA-solo'!AM42*'2ª EVA-solo'!$AM$13
)
/('1ª EVA'!$AM$13+'2ª EVA-solo'!$AM$13),
"")</f>
        <v/>
      </c>
      <c r="AN42" s="122"/>
      <c r="AO42" s="121">
        <f t="shared" ca="1" si="66"/>
        <v>0</v>
      </c>
      <c r="AP42" s="105">
        <f ca="1">IF(AP$16&gt;0,
(
MAX('1ª EVA'!AP40,'1ª EVA'!AQ40)*'1ª EVA'!AP$13 +
'2ª EVA-solo'!AP42*'2ª EVA-solo'!AP$13
)
/('1ª EVA'!AP$13+'2ª EVA-solo'!AP$13),
"")</f>
        <v>0</v>
      </c>
      <c r="AQ42" s="122"/>
      <c r="AR42" s="105">
        <f ca="1">IF(AR$16&gt;0,
(
MAX('1ª EVA'!AR40,'1ª EVA'!AS40)*'1ª EVA'!AR$13 +
'2ª EVA-solo'!AR42*'2ª EVA-solo'!AR$13
)
/('1ª EVA'!AR$13+'2ª EVA-solo'!AR$13),
"")</f>
        <v>0</v>
      </c>
      <c r="AS42" s="122"/>
      <c r="AT42" s="105" t="str">
        <f>IF(AT$16&gt;0,
(
MAX('1ª EVA'!AT40,'1ª EVA'!AU40)*'1ª EVA'!AT$13 +
'2ª EVA-solo'!AT42*'2ª EVA-solo'!AT$13
)
/('1ª EVA'!AT$13+'2ª EVA-solo'!AT$13),
"")</f>
        <v/>
      </c>
      <c r="AU42" s="122"/>
      <c r="AV42" s="105">
        <f ca="1">IF(AV$16&gt;0,
(
MAX('1ª EVA'!AV40,'1ª EVA'!AW40)*'1ª EVA'!AV$13 +
'2ª EVA-solo'!AV42*'2ª EVA-solo'!AV$13
)
/('1ª EVA'!AV$13+'2ª EVA-solo'!AV$13),
"")</f>
        <v>0</v>
      </c>
      <c r="AW42" s="122"/>
      <c r="AX42" s="105" t="str">
        <f>IF(AX$16&gt;0,
(
MAX('1ª EVA'!AX40,'1ª EVA'!AY40)*'1ª EVA'!AX$13 +
'2ª EVA-solo'!AX42*'2ª EVA-solo'!AX$13
)
/('1ª EVA'!AX$13+'2ª EVA-solo'!AX$13),
"")</f>
        <v/>
      </c>
      <c r="AY42" s="122"/>
      <c r="AZ42" s="105" t="str">
        <f>IF(AZ$16&gt;0,
(
MAX('1ª EVA'!AZ40,'1ª EVA'!BA40)*'1ª EVA'!AZ$13 +
'2ª EVA-solo'!AZ42*'2ª EVA-solo'!AZ$13
)
/('1ª EVA'!AZ$13+'2ª EVA-solo'!AZ$13),
"")</f>
        <v/>
      </c>
      <c r="BA42" s="122"/>
      <c r="BB42" s="121">
        <f t="shared" ca="1" si="67"/>
        <v>0</v>
      </c>
      <c r="BC42" s="105">
        <f ca="1">IF(BC$16&gt;0,
(
MAX('1ª EVA'!BC40,'1ª EVA'!BD40)*'1ª EVA'!BC$13 +
'2ª EVA-solo'!BC42*'2ª EVA-solo'!BC$13
)
/('1ª EVA'!BC$13+'2ª EVA-solo'!BC$13),
"")</f>
        <v>0</v>
      </c>
      <c r="BD42" s="122"/>
      <c r="BE42" s="105" t="str">
        <f>IF(BE$16&gt;0,
(
MAX('1ª EVA'!BE40,'1ª EVA'!BF40)*'1ª EVA'!BE$13 +
'2ª EVA-solo'!BE42*'2ª EVA-solo'!BE$13
)
/('1ª EVA'!BE$13+'2ª EVA-solo'!BE$13),
"")</f>
        <v/>
      </c>
      <c r="BF42" s="122"/>
      <c r="BG42" s="105" t="str">
        <f>IF(BG$16&gt;0,
(
MAX('1ª EVA'!BG40,'1ª EVA'!BH40)*'1ª EVA'!BG$13 +
'2ª EVA-solo'!BG42*'2ª EVA-solo'!BG$13
)
/('1ª EVA'!BG$13+'2ª EVA-solo'!BG$13),
"")</f>
        <v/>
      </c>
      <c r="BH42" s="122"/>
      <c r="BI42" s="105">
        <f ca="1">IF(BI$16&gt;0,
(
MAX('1ª EVA'!BI40,'1ª EVA'!BJ40)*'1ª EVA'!BI$13 +
'2ª EVA-solo'!BI42*'2ª EVA-solo'!BI$13
)
/('1ª EVA'!BI$13+'2ª EVA-solo'!BI$13),
"")</f>
        <v>0</v>
      </c>
      <c r="BJ42" s="122"/>
      <c r="BK42" s="105" t="str">
        <f>IF(BK$16&gt;0,
(
MAX('1ª EVA'!BK40,'1ª EVA'!BL40)*'1ª EVA'!BK$13 +
'2ª EVA-solo'!BK42*'2ª EVA-solo'!BK$13
)
/('1ª EVA'!BK$13+'2ª EVA-solo'!BK$13),
"")</f>
        <v/>
      </c>
      <c r="BL42" s="122"/>
      <c r="BM42" s="105" t="str">
        <f>IF(BM$16&gt;0,
(
MAX('1ª EVA'!BM40,'1ª EVA'!BN40)*'1ª EVA'!BM$13 +
'2ª EVA-solo'!BM42*'2ª EVA-solo'!BM$13
)
/('1ª EVA'!BM$13+'2ª EVA-solo'!BM$13),
"")</f>
        <v/>
      </c>
      <c r="BN42" s="122"/>
      <c r="BO42" s="121">
        <f t="shared" ca="1" si="68"/>
        <v>0</v>
      </c>
      <c r="BP42" s="105">
        <f ca="1">IF(BP$16&gt;0,
(
MAX('1ª EVA'!BP40,'1ª EVA'!BQ40)*'1ª EVA'!BP$13 +
'2ª EVA-solo'!BP42*'2ª EVA-solo'!BP$13
)
/('1ª EVA'!BP$13+'2ª EVA-solo'!BP$13),
"")</f>
        <v>0</v>
      </c>
      <c r="BQ42" s="122"/>
      <c r="BR42" s="105" t="str">
        <f>IF(BR$16&gt;0,
(
MAX('1ª EVA'!BR40,'1ª EVA'!BS40)*'1ª EVA'!BR$13 +
'2ª EVA-solo'!BR42*'2ª EVA-solo'!BR$13
)
/('1ª EVA'!BR$13+'2ª EVA-solo'!BR$13),
"")</f>
        <v/>
      </c>
      <c r="BS42" s="122"/>
      <c r="BT42" s="105" t="str">
        <f>IF(BT$16&gt;0,
(
MAX('1ª EVA'!BT40,'1ª EVA'!BU40)*'1ª EVA'!BT$13 +
'2ª EVA-solo'!BT42*'2ª EVA-solo'!BT$13
)
/('1ª EVA'!BT$13+'2ª EVA-solo'!BT$13),
"")</f>
        <v/>
      </c>
      <c r="BU42" s="122"/>
      <c r="BV42" s="105" t="str">
        <f>IF(BV$16&gt;0,
(
MAX('1ª EVA'!BV40,'1ª EVA'!BW40)*'1ª EVA'!BV$13 +
'2ª EVA-solo'!BV42*'2ª EVA-solo'!BV$13
)
/('1ª EVA'!BV$13+'2ª EVA-solo'!BV$13),
"")</f>
        <v/>
      </c>
      <c r="BW42" s="122"/>
      <c r="BX42" s="105" t="str">
        <f>IF(BX$16&gt;0,
(
MAX('1ª EVA'!BX40,'1ª EVA'!BY40)*'1ª EVA'!BX$13 +
'2ª EVA-solo'!BX42*'2ª EVA-solo'!BX$13
)
/('1ª EVA'!BX$13+'2ª EVA-solo'!BX$13),
"")</f>
        <v/>
      </c>
      <c r="BY42" s="122"/>
      <c r="BZ42" s="105" t="str">
        <f>IF(BZ$16&gt;0,
(
MAX('1ª EVA'!BZ40,'1ª EVA'!CA40)*'1ª EVA'!BZ$13 +
'2ª EVA-solo'!BZ42*'2ª EVA-solo'!BZ$13
)
/('1ª EVA'!BZ$13+'2ª EVA-solo'!BZ$13),
"")</f>
        <v/>
      </c>
      <c r="CA42" s="122"/>
      <c r="CB42" s="136">
        <f t="shared" ca="1" si="69"/>
        <v>0</v>
      </c>
    </row>
    <row r="43" spans="1:80" ht="18" x14ac:dyDescent="0.25">
      <c r="A43" s="65">
        <v>0</v>
      </c>
      <c r="B43" s="121">
        <f t="shared" ca="1" si="63"/>
        <v>0</v>
      </c>
      <c r="C43" s="105">
        <f ca="1">IFERROR(IF(C$16&gt;0,(
   MAX('1ª EVA'!C41,'1ª EVA'!D41)*'1ª EVA'!C$13 +
   '2ª EVA-solo'!C43*'2ª EVA-solo'!C$13
)
/('1ª EVA'!C$13+'2ª EVA-solo'!C$13),""),"")</f>
        <v>0</v>
      </c>
      <c r="D43" s="122"/>
      <c r="E43" s="105">
        <f ca="1">IFERROR(IF(E$16&gt;0,(
   MAX('1ª EVA'!E41,'1ª EVA'!F41)*'1ª EVA'!E$13 +
   '2ª EVA-solo'!E43*'2ª EVA-solo'!E$13
)
/('1ª EVA'!E$13+'2ª EVA-solo'!E$13),""),"")</f>
        <v>0</v>
      </c>
      <c r="F43" s="122"/>
      <c r="G43" s="105">
        <f ca="1">IFERROR(IF(G$16&gt;0,(
   MAX('1ª EVA'!G41,'1ª EVA'!H41)*'1ª EVA'!G$13 +
   '2ª EVA-solo'!G43*'2ª EVA-solo'!G$13
)
/('1ª EVA'!G$13+'2ª EVA-solo'!G$13),""),"")</f>
        <v>0</v>
      </c>
      <c r="H43" s="122"/>
      <c r="I43" s="105">
        <f ca="1">IFERROR(IF(I$16&gt;0,(
   MAX('1ª EVA'!I41,'1ª EVA'!J41)*'1ª EVA'!I$13 +
   '2ª EVA-solo'!I43*'2ª EVA-solo'!I$13
)
/('1ª EVA'!I$13+'2ª EVA-solo'!I$13),""),"")</f>
        <v>0</v>
      </c>
      <c r="J43" s="122"/>
      <c r="K43" s="105">
        <f ca="1">IFERROR(IF(K$16&gt;0,(
   MAX('1ª EVA'!K41,'1ª EVA'!L41)*'1ª EVA'!K$13 +
   '2ª EVA-solo'!K43*'2ª EVA-solo'!K$13
)
/('1ª EVA'!K$13+'2ª EVA-solo'!K$13),""),"")</f>
        <v>0</v>
      </c>
      <c r="L43" s="122"/>
      <c r="M43" s="105" t="str">
        <f>IFERROR(IF(M$16&gt;0,(
   MAX('1ª EVA'!M41,'1ª EVA'!N41)*'1ª EVA'!M$13 +
   '2ª EVA-solo'!M43*'2ª EVA-solo'!M$13
)
/('1ª EVA'!M$13+'2ª EVA-solo'!M$13),""),"")</f>
        <v/>
      </c>
      <c r="N43" s="122"/>
      <c r="O43" s="121">
        <f t="shared" ca="1" si="64"/>
        <v>0</v>
      </c>
      <c r="P43" s="105">
        <f ca="1">IF(P$16&gt;0,(
   MAX('1ª EVA'!P41,'1ª EVA'!Q41)*'1ª EVA'!$P$13 +
   '2ª EVA-solo'!P43*'2ª EVA-solo'!$P$13
)
/('1ª EVA'!$P$13 + '2ª EVA-solo'!$P$13),"")</f>
        <v>0</v>
      </c>
      <c r="Q43" s="122"/>
      <c r="R43" s="105">
        <f ca="1">IF(R$16&gt;0,(
   MAX('1ª EVA'!R41,'1ª EVA'!S41)*'1ª EVA'!$R$13 +
   '2ª EVA-solo'!R43*'2ª EVA-solo'!$R$13
)
/('1ª EVA'!$R$13 + '2ª EVA-solo'!$R$13),"")</f>
        <v>0</v>
      </c>
      <c r="S43" s="122"/>
      <c r="T43" s="105">
        <f ca="1">IF(T$16&gt;0,(
   MAX('1ª EVA'!T41,'1ª EVA'!U41)*'1ª EVA'!$T$13 +
   '2ª EVA-solo'!T43*'2ª EVA-solo'!$T$13
)
/('1ª EVA'!$T$13 + '2ª EVA-solo'!$T$13),"")</f>
        <v>0</v>
      </c>
      <c r="U43" s="122"/>
      <c r="V43" s="105">
        <f ca="1">IF(V$16&gt;0,(
   MAX('1ª EVA'!V41,'1ª EVA'!W41)*'1ª EVA'!$V$13 +
   '2ª EVA-solo'!V43*'2ª EVA-solo'!$V$13
)
/('1ª EVA'!$V$13 + '2ª EVA-solo'!$V$13),"")</f>
        <v>0</v>
      </c>
      <c r="W43" s="122"/>
      <c r="X43" s="105">
        <f ca="1">IF(X$16&gt;0,(
   MAX('1ª EVA'!X41,'1ª EVA'!Y41)*'1ª EVA'!$X$13 +
   '2ª EVA-solo'!X43*'2ª EVA-solo'!$X$13
)
/('1ª EVA'!$X$13 + '2ª EVA-solo'!$X$13),"")</f>
        <v>0</v>
      </c>
      <c r="Y43" s="122"/>
      <c r="Z43" s="105" t="str">
        <f>IF(Z$16&gt;0,(
   MAX('1ª EVA'!Z41,'1ª EVA'!AA41)*'1ª EVA'!$Z$13 +
   '2ª EVA-solo'!Z43*'2ª EVA-solo'!$Z$13
)
/('1ª EVA'!$Z$13+'2ª EVA-solo'!$Z$13),"")</f>
        <v/>
      </c>
      <c r="AA43" s="122"/>
      <c r="AB43" s="121">
        <f t="shared" ca="1" si="65"/>
        <v>0</v>
      </c>
      <c r="AC43" s="105">
        <f ca="1">IF(AC$16&gt;0,
(
MAX('1ª EVA'!AC41,'1ª EVA'!AD41)*'1ª EVA'!$AC$13 +
'2ª EVA-solo'!AC43*'2ª EVA-solo'!$AC$13
)
/('1ª EVA'!$AC$13+'2ª EVA-solo'!$AC$13),
"")</f>
        <v>0</v>
      </c>
      <c r="AD43" s="122"/>
      <c r="AE43" s="105" t="str">
        <f>IF(AE$16&gt;0,
(
MAX('1ª EVA'!AE41,'1ª EVA'!AF41)*'1ª EVA'!$AE$13 +
'2ª EVA-solo'!AE43*'2ª EVA-solo'!$AE$13
)
/('1ª EVA'!$AE$13+'2ª EVA-solo'!$AE$13),
"")</f>
        <v/>
      </c>
      <c r="AF43" s="122"/>
      <c r="AG43" s="105">
        <f ca="1">IF(AG$16&gt;0,
(
MAX('1ª EVA'!AG41,'1ª EVA'!AH41)*'1ª EVA'!$AG$13 +
'2ª EVA-solo'!AG43*'2ª EVA-solo'!$AG$13
)
/('1ª EVA'!$AG$13+'2ª EVA-solo'!$AG$13),
"")</f>
        <v>0</v>
      </c>
      <c r="AH43" s="122"/>
      <c r="AI43" s="105">
        <f ca="1">IF(AI$16&gt;0,
(
MAX('1ª EVA'!AI41,'1ª EVA'!AJ41)*'1ª EVA'!$AI$13 +
'2ª EVA-solo'!AI43*'2ª EVA-solo'!$AI$13
)
/('1ª EVA'!$AI$13+'2ª EVA-solo'!$AI$13),
"")</f>
        <v>0</v>
      </c>
      <c r="AJ43" s="122"/>
      <c r="AK43" s="105">
        <f ca="1">IF(AK$16&gt;0,
(
MAX('1ª EVA'!AK41,'1ª EVA'!AL41)*'1ª EVA'!$AK$13 +
'2ª EVA-solo'!AK43*'2ª EVA-solo'!$AK$13
)
/('1ª EVA'!$AK$13+'2ª EVA-solo'!$AK$13),
"")</f>
        <v>0</v>
      </c>
      <c r="AL43" s="122"/>
      <c r="AM43" s="105" t="str">
        <f>IF(AM$16&gt;0,
(
MAX('1ª EVA'!AM41,'1ª EVA'!AN41)*'1ª EVA'!$AM$13 +
'2ª EVA-solo'!AM43*'2ª EVA-solo'!$AM$13
)
/('1ª EVA'!$AM$13+'2ª EVA-solo'!$AM$13),
"")</f>
        <v/>
      </c>
      <c r="AN43" s="122"/>
      <c r="AO43" s="121">
        <f t="shared" ca="1" si="66"/>
        <v>0</v>
      </c>
      <c r="AP43" s="105">
        <f ca="1">IF(AP$16&gt;0,
(
MAX('1ª EVA'!AP41,'1ª EVA'!AQ41)*'1ª EVA'!AP$13 +
'2ª EVA-solo'!AP43*'2ª EVA-solo'!AP$13
)
/('1ª EVA'!AP$13+'2ª EVA-solo'!AP$13),
"")</f>
        <v>0</v>
      </c>
      <c r="AQ43" s="122"/>
      <c r="AR43" s="105">
        <f ca="1">IF(AR$16&gt;0,
(
MAX('1ª EVA'!AR41,'1ª EVA'!AS41)*'1ª EVA'!AR$13 +
'2ª EVA-solo'!AR43*'2ª EVA-solo'!AR$13
)
/('1ª EVA'!AR$13+'2ª EVA-solo'!AR$13),
"")</f>
        <v>0</v>
      </c>
      <c r="AS43" s="122"/>
      <c r="AT43" s="105" t="str">
        <f>IF(AT$16&gt;0,
(
MAX('1ª EVA'!AT41,'1ª EVA'!AU41)*'1ª EVA'!AT$13 +
'2ª EVA-solo'!AT43*'2ª EVA-solo'!AT$13
)
/('1ª EVA'!AT$13+'2ª EVA-solo'!AT$13),
"")</f>
        <v/>
      </c>
      <c r="AU43" s="122"/>
      <c r="AV43" s="105">
        <f ca="1">IF(AV$16&gt;0,
(
MAX('1ª EVA'!AV41,'1ª EVA'!AW41)*'1ª EVA'!AV$13 +
'2ª EVA-solo'!AV43*'2ª EVA-solo'!AV$13
)
/('1ª EVA'!AV$13+'2ª EVA-solo'!AV$13),
"")</f>
        <v>0</v>
      </c>
      <c r="AW43" s="122"/>
      <c r="AX43" s="105" t="str">
        <f>IF(AX$16&gt;0,
(
MAX('1ª EVA'!AX41,'1ª EVA'!AY41)*'1ª EVA'!AX$13 +
'2ª EVA-solo'!AX43*'2ª EVA-solo'!AX$13
)
/('1ª EVA'!AX$13+'2ª EVA-solo'!AX$13),
"")</f>
        <v/>
      </c>
      <c r="AY43" s="122"/>
      <c r="AZ43" s="105" t="str">
        <f>IF(AZ$16&gt;0,
(
MAX('1ª EVA'!AZ41,'1ª EVA'!BA41)*'1ª EVA'!AZ$13 +
'2ª EVA-solo'!AZ43*'2ª EVA-solo'!AZ$13
)
/('1ª EVA'!AZ$13+'2ª EVA-solo'!AZ$13),
"")</f>
        <v/>
      </c>
      <c r="BA43" s="122"/>
      <c r="BB43" s="121">
        <f t="shared" ca="1" si="67"/>
        <v>0</v>
      </c>
      <c r="BC43" s="105">
        <f ca="1">IF(BC$16&gt;0,
(
MAX('1ª EVA'!BC41,'1ª EVA'!BD41)*'1ª EVA'!BC$13 +
'2ª EVA-solo'!BC43*'2ª EVA-solo'!BC$13
)
/('1ª EVA'!BC$13+'2ª EVA-solo'!BC$13),
"")</f>
        <v>0</v>
      </c>
      <c r="BD43" s="122"/>
      <c r="BE43" s="105" t="str">
        <f>IF(BE$16&gt;0,
(
MAX('1ª EVA'!BE41,'1ª EVA'!BF41)*'1ª EVA'!BE$13 +
'2ª EVA-solo'!BE43*'2ª EVA-solo'!BE$13
)
/('1ª EVA'!BE$13+'2ª EVA-solo'!BE$13),
"")</f>
        <v/>
      </c>
      <c r="BF43" s="122"/>
      <c r="BG43" s="105" t="str">
        <f>IF(BG$16&gt;0,
(
MAX('1ª EVA'!BG41,'1ª EVA'!BH41)*'1ª EVA'!BG$13 +
'2ª EVA-solo'!BG43*'2ª EVA-solo'!BG$13
)
/('1ª EVA'!BG$13+'2ª EVA-solo'!BG$13),
"")</f>
        <v/>
      </c>
      <c r="BH43" s="122"/>
      <c r="BI43" s="105">
        <f ca="1">IF(BI$16&gt;0,
(
MAX('1ª EVA'!BI41,'1ª EVA'!BJ41)*'1ª EVA'!BI$13 +
'2ª EVA-solo'!BI43*'2ª EVA-solo'!BI$13
)
/('1ª EVA'!BI$13+'2ª EVA-solo'!BI$13),
"")</f>
        <v>0</v>
      </c>
      <c r="BJ43" s="122"/>
      <c r="BK43" s="105" t="str">
        <f>IF(BK$16&gt;0,
(
MAX('1ª EVA'!BK41,'1ª EVA'!BL41)*'1ª EVA'!BK$13 +
'2ª EVA-solo'!BK43*'2ª EVA-solo'!BK$13
)
/('1ª EVA'!BK$13+'2ª EVA-solo'!BK$13),
"")</f>
        <v/>
      </c>
      <c r="BL43" s="122"/>
      <c r="BM43" s="105" t="str">
        <f>IF(BM$16&gt;0,
(
MAX('1ª EVA'!BM41,'1ª EVA'!BN41)*'1ª EVA'!BM$13 +
'2ª EVA-solo'!BM43*'2ª EVA-solo'!BM$13
)
/('1ª EVA'!BM$13+'2ª EVA-solo'!BM$13),
"")</f>
        <v/>
      </c>
      <c r="BN43" s="122"/>
      <c r="BO43" s="121">
        <f t="shared" ca="1" si="68"/>
        <v>0</v>
      </c>
      <c r="BP43" s="105">
        <f ca="1">IF(BP$16&gt;0,
(
MAX('1ª EVA'!BP41,'1ª EVA'!BQ41)*'1ª EVA'!BP$13 +
'2ª EVA-solo'!BP43*'2ª EVA-solo'!BP$13
)
/('1ª EVA'!BP$13+'2ª EVA-solo'!BP$13),
"")</f>
        <v>0</v>
      </c>
      <c r="BQ43" s="122"/>
      <c r="BR43" s="105" t="str">
        <f>IF(BR$16&gt;0,
(
MAX('1ª EVA'!BR41,'1ª EVA'!BS41)*'1ª EVA'!BR$13 +
'2ª EVA-solo'!BR43*'2ª EVA-solo'!BR$13
)
/('1ª EVA'!BR$13+'2ª EVA-solo'!BR$13),
"")</f>
        <v/>
      </c>
      <c r="BS43" s="122"/>
      <c r="BT43" s="105" t="str">
        <f>IF(BT$16&gt;0,
(
MAX('1ª EVA'!BT41,'1ª EVA'!BU41)*'1ª EVA'!BT$13 +
'2ª EVA-solo'!BT43*'2ª EVA-solo'!BT$13
)
/('1ª EVA'!BT$13+'2ª EVA-solo'!BT$13),
"")</f>
        <v/>
      </c>
      <c r="BU43" s="122"/>
      <c r="BV43" s="105" t="str">
        <f>IF(BV$16&gt;0,
(
MAX('1ª EVA'!BV41,'1ª EVA'!BW41)*'1ª EVA'!BV$13 +
'2ª EVA-solo'!BV43*'2ª EVA-solo'!BV$13
)
/('1ª EVA'!BV$13+'2ª EVA-solo'!BV$13),
"")</f>
        <v/>
      </c>
      <c r="BW43" s="122"/>
      <c r="BX43" s="105" t="str">
        <f>IF(BX$16&gt;0,
(
MAX('1ª EVA'!BX41,'1ª EVA'!BY41)*'1ª EVA'!BX$13 +
'2ª EVA-solo'!BX43*'2ª EVA-solo'!BX$13
)
/('1ª EVA'!BX$13+'2ª EVA-solo'!BX$13),
"")</f>
        <v/>
      </c>
      <c r="BY43" s="122"/>
      <c r="BZ43" s="105" t="str">
        <f>IF(BZ$16&gt;0,
(
MAX('1ª EVA'!BZ41,'1ª EVA'!CA41)*'1ª EVA'!BZ$13 +
'2ª EVA-solo'!BZ43*'2ª EVA-solo'!BZ$13
)
/('1ª EVA'!BZ$13+'2ª EVA-solo'!BZ$13),
"")</f>
        <v/>
      </c>
      <c r="CA43" s="122"/>
      <c r="CB43" s="136">
        <f t="shared" ca="1" si="69"/>
        <v>0</v>
      </c>
    </row>
    <row r="44" spans="1:80" ht="18" x14ac:dyDescent="0.25">
      <c r="A44" s="65">
        <v>0</v>
      </c>
      <c r="B44" s="121">
        <f t="shared" ca="1" si="63"/>
        <v>0</v>
      </c>
      <c r="C44" s="105">
        <f ca="1">IFERROR(IF(C$16&gt;0,(
   MAX('1ª EVA'!C42,'1ª EVA'!D42)*'1ª EVA'!C$13 +
   '2ª EVA-solo'!C44*'2ª EVA-solo'!C$13
)
/('1ª EVA'!C$13+'2ª EVA-solo'!C$13),""),"")</f>
        <v>0</v>
      </c>
      <c r="D44" s="122"/>
      <c r="E44" s="105">
        <f ca="1">IFERROR(IF(E$16&gt;0,(
   MAX('1ª EVA'!E42,'1ª EVA'!F42)*'1ª EVA'!E$13 +
   '2ª EVA-solo'!E44*'2ª EVA-solo'!E$13
)
/('1ª EVA'!E$13+'2ª EVA-solo'!E$13),""),"")</f>
        <v>0</v>
      </c>
      <c r="F44" s="122"/>
      <c r="G44" s="105">
        <f ca="1">IFERROR(IF(G$16&gt;0,(
   MAX('1ª EVA'!G42,'1ª EVA'!H42)*'1ª EVA'!G$13 +
   '2ª EVA-solo'!G44*'2ª EVA-solo'!G$13
)
/('1ª EVA'!G$13+'2ª EVA-solo'!G$13),""),"")</f>
        <v>0</v>
      </c>
      <c r="H44" s="122"/>
      <c r="I44" s="105">
        <f ca="1">IFERROR(IF(I$16&gt;0,(
   MAX('1ª EVA'!I42,'1ª EVA'!J42)*'1ª EVA'!I$13 +
   '2ª EVA-solo'!I44*'2ª EVA-solo'!I$13
)
/('1ª EVA'!I$13+'2ª EVA-solo'!I$13),""),"")</f>
        <v>0</v>
      </c>
      <c r="J44" s="122"/>
      <c r="K44" s="105">
        <f ca="1">IFERROR(IF(K$16&gt;0,(
   MAX('1ª EVA'!K42,'1ª EVA'!L42)*'1ª EVA'!K$13 +
   '2ª EVA-solo'!K44*'2ª EVA-solo'!K$13
)
/('1ª EVA'!K$13+'2ª EVA-solo'!K$13),""),"")</f>
        <v>0</v>
      </c>
      <c r="L44" s="122"/>
      <c r="M44" s="105" t="str">
        <f>IFERROR(IF(M$16&gt;0,(
   MAX('1ª EVA'!M42,'1ª EVA'!N42)*'1ª EVA'!M$13 +
   '2ª EVA-solo'!M44*'2ª EVA-solo'!M$13
)
/('1ª EVA'!M$13+'2ª EVA-solo'!M$13),""),"")</f>
        <v/>
      </c>
      <c r="N44" s="122"/>
      <c r="O44" s="121">
        <f t="shared" ca="1" si="64"/>
        <v>0</v>
      </c>
      <c r="P44" s="105">
        <f ca="1">IF(P$16&gt;0,(
   MAX('1ª EVA'!P42,'1ª EVA'!Q42)*'1ª EVA'!$P$13 +
   '2ª EVA-solo'!P44*'2ª EVA-solo'!$P$13
)
/('1ª EVA'!$P$13 + '2ª EVA-solo'!$P$13),"")</f>
        <v>0</v>
      </c>
      <c r="Q44" s="122"/>
      <c r="R44" s="105">
        <f ca="1">IF(R$16&gt;0,(
   MAX('1ª EVA'!R42,'1ª EVA'!S42)*'1ª EVA'!$R$13 +
   '2ª EVA-solo'!R44*'2ª EVA-solo'!$R$13
)
/('1ª EVA'!$R$13 + '2ª EVA-solo'!$R$13),"")</f>
        <v>0</v>
      </c>
      <c r="S44" s="122"/>
      <c r="T44" s="105">
        <f ca="1">IF(T$16&gt;0,(
   MAX('1ª EVA'!T42,'1ª EVA'!U42)*'1ª EVA'!$T$13 +
   '2ª EVA-solo'!T44*'2ª EVA-solo'!$T$13
)
/('1ª EVA'!$T$13 + '2ª EVA-solo'!$T$13),"")</f>
        <v>0</v>
      </c>
      <c r="U44" s="122"/>
      <c r="V44" s="105">
        <f ca="1">IF(V$16&gt;0,(
   MAX('1ª EVA'!V42,'1ª EVA'!W42)*'1ª EVA'!$V$13 +
   '2ª EVA-solo'!V44*'2ª EVA-solo'!$V$13
)
/('1ª EVA'!$V$13 + '2ª EVA-solo'!$V$13),"")</f>
        <v>0</v>
      </c>
      <c r="W44" s="122"/>
      <c r="X44" s="105">
        <f ca="1">IF(X$16&gt;0,(
   MAX('1ª EVA'!X42,'1ª EVA'!Y42)*'1ª EVA'!$X$13 +
   '2ª EVA-solo'!X44*'2ª EVA-solo'!$X$13
)
/('1ª EVA'!$X$13 + '2ª EVA-solo'!$X$13),"")</f>
        <v>0</v>
      </c>
      <c r="Y44" s="122"/>
      <c r="Z44" s="105" t="str">
        <f>IF(Z$16&gt;0,(
   MAX('1ª EVA'!Z42,'1ª EVA'!AA42)*'1ª EVA'!$Z$13 +
   '2ª EVA-solo'!Z44*'2ª EVA-solo'!$Z$13
)
/('1ª EVA'!$Z$13+'2ª EVA-solo'!$Z$13),"")</f>
        <v/>
      </c>
      <c r="AA44" s="122"/>
      <c r="AB44" s="121">
        <f t="shared" ca="1" si="65"/>
        <v>0</v>
      </c>
      <c r="AC44" s="105">
        <f ca="1">IF(AC$16&gt;0,
(
MAX('1ª EVA'!AC42,'1ª EVA'!AD42)*'1ª EVA'!$AC$13 +
'2ª EVA-solo'!AC44*'2ª EVA-solo'!$AC$13
)
/('1ª EVA'!$AC$13+'2ª EVA-solo'!$AC$13),
"")</f>
        <v>0</v>
      </c>
      <c r="AD44" s="122"/>
      <c r="AE44" s="105" t="str">
        <f>IF(AE$16&gt;0,
(
MAX('1ª EVA'!AE42,'1ª EVA'!AF42)*'1ª EVA'!$AE$13 +
'2ª EVA-solo'!AE44*'2ª EVA-solo'!$AE$13
)
/('1ª EVA'!$AE$13+'2ª EVA-solo'!$AE$13),
"")</f>
        <v/>
      </c>
      <c r="AF44" s="122"/>
      <c r="AG44" s="105">
        <f ca="1">IF(AG$16&gt;0,
(
MAX('1ª EVA'!AG42,'1ª EVA'!AH42)*'1ª EVA'!$AG$13 +
'2ª EVA-solo'!AG44*'2ª EVA-solo'!$AG$13
)
/('1ª EVA'!$AG$13+'2ª EVA-solo'!$AG$13),
"")</f>
        <v>0</v>
      </c>
      <c r="AH44" s="122"/>
      <c r="AI44" s="105">
        <f ca="1">IF(AI$16&gt;0,
(
MAX('1ª EVA'!AI42,'1ª EVA'!AJ42)*'1ª EVA'!$AI$13 +
'2ª EVA-solo'!AI44*'2ª EVA-solo'!$AI$13
)
/('1ª EVA'!$AI$13+'2ª EVA-solo'!$AI$13),
"")</f>
        <v>0</v>
      </c>
      <c r="AJ44" s="122"/>
      <c r="AK44" s="105">
        <f ca="1">IF(AK$16&gt;0,
(
MAX('1ª EVA'!AK42,'1ª EVA'!AL42)*'1ª EVA'!$AK$13 +
'2ª EVA-solo'!AK44*'2ª EVA-solo'!$AK$13
)
/('1ª EVA'!$AK$13+'2ª EVA-solo'!$AK$13),
"")</f>
        <v>0</v>
      </c>
      <c r="AL44" s="122"/>
      <c r="AM44" s="105" t="str">
        <f>IF(AM$16&gt;0,
(
MAX('1ª EVA'!AM42,'1ª EVA'!AN42)*'1ª EVA'!$AM$13 +
'2ª EVA-solo'!AM44*'2ª EVA-solo'!$AM$13
)
/('1ª EVA'!$AM$13+'2ª EVA-solo'!$AM$13),
"")</f>
        <v/>
      </c>
      <c r="AN44" s="122"/>
      <c r="AO44" s="121">
        <f t="shared" ca="1" si="66"/>
        <v>0</v>
      </c>
      <c r="AP44" s="105">
        <f ca="1">IF(AP$16&gt;0,
(
MAX('1ª EVA'!AP42,'1ª EVA'!AQ42)*'1ª EVA'!AP$13 +
'2ª EVA-solo'!AP44*'2ª EVA-solo'!AP$13
)
/('1ª EVA'!AP$13+'2ª EVA-solo'!AP$13),
"")</f>
        <v>0</v>
      </c>
      <c r="AQ44" s="122"/>
      <c r="AR44" s="105">
        <f ca="1">IF(AR$16&gt;0,
(
MAX('1ª EVA'!AR42,'1ª EVA'!AS42)*'1ª EVA'!AR$13 +
'2ª EVA-solo'!AR44*'2ª EVA-solo'!AR$13
)
/('1ª EVA'!AR$13+'2ª EVA-solo'!AR$13),
"")</f>
        <v>0</v>
      </c>
      <c r="AS44" s="122"/>
      <c r="AT44" s="105" t="str">
        <f>IF(AT$16&gt;0,
(
MAX('1ª EVA'!AT42,'1ª EVA'!AU42)*'1ª EVA'!AT$13 +
'2ª EVA-solo'!AT44*'2ª EVA-solo'!AT$13
)
/('1ª EVA'!AT$13+'2ª EVA-solo'!AT$13),
"")</f>
        <v/>
      </c>
      <c r="AU44" s="122"/>
      <c r="AV44" s="105">
        <f ca="1">IF(AV$16&gt;0,
(
MAX('1ª EVA'!AV42,'1ª EVA'!AW42)*'1ª EVA'!AV$13 +
'2ª EVA-solo'!AV44*'2ª EVA-solo'!AV$13
)
/('1ª EVA'!AV$13+'2ª EVA-solo'!AV$13),
"")</f>
        <v>0</v>
      </c>
      <c r="AW44" s="122"/>
      <c r="AX44" s="105" t="str">
        <f>IF(AX$16&gt;0,
(
MAX('1ª EVA'!AX42,'1ª EVA'!AY42)*'1ª EVA'!AX$13 +
'2ª EVA-solo'!AX44*'2ª EVA-solo'!AX$13
)
/('1ª EVA'!AX$13+'2ª EVA-solo'!AX$13),
"")</f>
        <v/>
      </c>
      <c r="AY44" s="122"/>
      <c r="AZ44" s="105" t="str">
        <f>IF(AZ$16&gt;0,
(
MAX('1ª EVA'!AZ42,'1ª EVA'!BA42)*'1ª EVA'!AZ$13 +
'2ª EVA-solo'!AZ44*'2ª EVA-solo'!AZ$13
)
/('1ª EVA'!AZ$13+'2ª EVA-solo'!AZ$13),
"")</f>
        <v/>
      </c>
      <c r="BA44" s="122"/>
      <c r="BB44" s="121">
        <f t="shared" ca="1" si="67"/>
        <v>0</v>
      </c>
      <c r="BC44" s="105">
        <f ca="1">IF(BC$16&gt;0,
(
MAX('1ª EVA'!BC42,'1ª EVA'!BD42)*'1ª EVA'!BC$13 +
'2ª EVA-solo'!BC44*'2ª EVA-solo'!BC$13
)
/('1ª EVA'!BC$13+'2ª EVA-solo'!BC$13),
"")</f>
        <v>0</v>
      </c>
      <c r="BD44" s="122"/>
      <c r="BE44" s="105" t="str">
        <f>IF(BE$16&gt;0,
(
MAX('1ª EVA'!BE42,'1ª EVA'!BF42)*'1ª EVA'!BE$13 +
'2ª EVA-solo'!BE44*'2ª EVA-solo'!BE$13
)
/('1ª EVA'!BE$13+'2ª EVA-solo'!BE$13),
"")</f>
        <v/>
      </c>
      <c r="BF44" s="122"/>
      <c r="BG44" s="105" t="str">
        <f>IF(BG$16&gt;0,
(
MAX('1ª EVA'!BG42,'1ª EVA'!BH42)*'1ª EVA'!BG$13 +
'2ª EVA-solo'!BG44*'2ª EVA-solo'!BG$13
)
/('1ª EVA'!BG$13+'2ª EVA-solo'!BG$13),
"")</f>
        <v/>
      </c>
      <c r="BH44" s="122"/>
      <c r="BI44" s="105">
        <f ca="1">IF(BI$16&gt;0,
(
MAX('1ª EVA'!BI42,'1ª EVA'!BJ42)*'1ª EVA'!BI$13 +
'2ª EVA-solo'!BI44*'2ª EVA-solo'!BI$13
)
/('1ª EVA'!BI$13+'2ª EVA-solo'!BI$13),
"")</f>
        <v>0</v>
      </c>
      <c r="BJ44" s="122"/>
      <c r="BK44" s="105" t="str">
        <f>IF(BK$16&gt;0,
(
MAX('1ª EVA'!BK42,'1ª EVA'!BL42)*'1ª EVA'!BK$13 +
'2ª EVA-solo'!BK44*'2ª EVA-solo'!BK$13
)
/('1ª EVA'!BK$13+'2ª EVA-solo'!BK$13),
"")</f>
        <v/>
      </c>
      <c r="BL44" s="122"/>
      <c r="BM44" s="105" t="str">
        <f>IF(BM$16&gt;0,
(
MAX('1ª EVA'!BM42,'1ª EVA'!BN42)*'1ª EVA'!BM$13 +
'2ª EVA-solo'!BM44*'2ª EVA-solo'!BM$13
)
/('1ª EVA'!BM$13+'2ª EVA-solo'!BM$13),
"")</f>
        <v/>
      </c>
      <c r="BN44" s="122"/>
      <c r="BO44" s="121">
        <f t="shared" ca="1" si="68"/>
        <v>0</v>
      </c>
      <c r="BP44" s="105">
        <f ca="1">IF(BP$16&gt;0,
(
MAX('1ª EVA'!BP42,'1ª EVA'!BQ42)*'1ª EVA'!BP$13 +
'2ª EVA-solo'!BP44*'2ª EVA-solo'!BP$13
)
/('1ª EVA'!BP$13+'2ª EVA-solo'!BP$13),
"")</f>
        <v>0</v>
      </c>
      <c r="BQ44" s="122"/>
      <c r="BR44" s="105" t="str">
        <f>IF(BR$16&gt;0,
(
MAX('1ª EVA'!BR42,'1ª EVA'!BS42)*'1ª EVA'!BR$13 +
'2ª EVA-solo'!BR44*'2ª EVA-solo'!BR$13
)
/('1ª EVA'!BR$13+'2ª EVA-solo'!BR$13),
"")</f>
        <v/>
      </c>
      <c r="BS44" s="122"/>
      <c r="BT44" s="105" t="str">
        <f>IF(BT$16&gt;0,
(
MAX('1ª EVA'!BT42,'1ª EVA'!BU42)*'1ª EVA'!BT$13 +
'2ª EVA-solo'!BT44*'2ª EVA-solo'!BT$13
)
/('1ª EVA'!BT$13+'2ª EVA-solo'!BT$13),
"")</f>
        <v/>
      </c>
      <c r="BU44" s="122"/>
      <c r="BV44" s="105" t="str">
        <f>IF(BV$16&gt;0,
(
MAX('1ª EVA'!BV42,'1ª EVA'!BW42)*'1ª EVA'!BV$13 +
'2ª EVA-solo'!BV44*'2ª EVA-solo'!BV$13
)
/('1ª EVA'!BV$13+'2ª EVA-solo'!BV$13),
"")</f>
        <v/>
      </c>
      <c r="BW44" s="122"/>
      <c r="BX44" s="105" t="str">
        <f>IF(BX$16&gt;0,
(
MAX('1ª EVA'!BX42,'1ª EVA'!BY42)*'1ª EVA'!BX$13 +
'2ª EVA-solo'!BX44*'2ª EVA-solo'!BX$13
)
/('1ª EVA'!BX$13+'2ª EVA-solo'!BX$13),
"")</f>
        <v/>
      </c>
      <c r="BY44" s="122"/>
      <c r="BZ44" s="105" t="str">
        <f>IF(BZ$16&gt;0,
(
MAX('1ª EVA'!BZ42,'1ª EVA'!CA42)*'1ª EVA'!BZ$13 +
'2ª EVA-solo'!BZ44*'2ª EVA-solo'!BZ$13
)
/('1ª EVA'!BZ$13+'2ª EVA-solo'!BZ$13),
"")</f>
        <v/>
      </c>
      <c r="CA44" s="122"/>
      <c r="CB44" s="136">
        <f t="shared" ca="1" si="69"/>
        <v>0</v>
      </c>
    </row>
    <row r="45" spans="1:80" ht="18" x14ac:dyDescent="0.25">
      <c r="A45" s="65">
        <v>0</v>
      </c>
      <c r="B45" s="121">
        <f t="shared" ca="1" si="63"/>
        <v>0</v>
      </c>
      <c r="C45" s="105">
        <f ca="1">IFERROR(IF(C$16&gt;0,(
   MAX('1ª EVA'!C43,'1ª EVA'!D43)*'1ª EVA'!C$13 +
   '2ª EVA-solo'!C45*'2ª EVA-solo'!C$13
)
/('1ª EVA'!C$13+'2ª EVA-solo'!C$13),""),"")</f>
        <v>0</v>
      </c>
      <c r="D45" s="122"/>
      <c r="E45" s="105">
        <f ca="1">IFERROR(IF(E$16&gt;0,(
   MAX('1ª EVA'!E43,'1ª EVA'!F43)*'1ª EVA'!E$13 +
   '2ª EVA-solo'!E45*'2ª EVA-solo'!E$13
)
/('1ª EVA'!E$13+'2ª EVA-solo'!E$13),""),"")</f>
        <v>0</v>
      </c>
      <c r="F45" s="122"/>
      <c r="G45" s="105">
        <f ca="1">IFERROR(IF(G$16&gt;0,(
   MAX('1ª EVA'!G43,'1ª EVA'!H43)*'1ª EVA'!G$13 +
   '2ª EVA-solo'!G45*'2ª EVA-solo'!G$13
)
/('1ª EVA'!G$13+'2ª EVA-solo'!G$13),""),"")</f>
        <v>0</v>
      </c>
      <c r="H45" s="122"/>
      <c r="I45" s="105">
        <f ca="1">IFERROR(IF(I$16&gt;0,(
   MAX('1ª EVA'!I43,'1ª EVA'!J43)*'1ª EVA'!I$13 +
   '2ª EVA-solo'!I45*'2ª EVA-solo'!I$13
)
/('1ª EVA'!I$13+'2ª EVA-solo'!I$13),""),"")</f>
        <v>0</v>
      </c>
      <c r="J45" s="122"/>
      <c r="K45" s="105">
        <f ca="1">IFERROR(IF(K$16&gt;0,(
   MAX('1ª EVA'!K43,'1ª EVA'!L43)*'1ª EVA'!K$13 +
   '2ª EVA-solo'!K45*'2ª EVA-solo'!K$13
)
/('1ª EVA'!K$13+'2ª EVA-solo'!K$13),""),"")</f>
        <v>0</v>
      </c>
      <c r="L45" s="122"/>
      <c r="M45" s="105" t="str">
        <f>IFERROR(IF(M$16&gt;0,(
   MAX('1ª EVA'!M43,'1ª EVA'!N43)*'1ª EVA'!M$13 +
   '2ª EVA-solo'!M45*'2ª EVA-solo'!M$13
)
/('1ª EVA'!M$13+'2ª EVA-solo'!M$13),""),"")</f>
        <v/>
      </c>
      <c r="N45" s="122"/>
      <c r="O45" s="121">
        <f t="shared" ca="1" si="64"/>
        <v>0</v>
      </c>
      <c r="P45" s="105">
        <f ca="1">IF(P$16&gt;0,(
   MAX('1ª EVA'!P43,'1ª EVA'!Q43)*'1ª EVA'!$P$13 +
   '2ª EVA-solo'!P45*'2ª EVA-solo'!$P$13
)
/('1ª EVA'!$P$13 + '2ª EVA-solo'!$P$13),"")</f>
        <v>0</v>
      </c>
      <c r="Q45" s="122"/>
      <c r="R45" s="105">
        <f ca="1">IF(R$16&gt;0,(
   MAX('1ª EVA'!R43,'1ª EVA'!S43)*'1ª EVA'!$R$13 +
   '2ª EVA-solo'!R45*'2ª EVA-solo'!$R$13
)
/('1ª EVA'!$R$13 + '2ª EVA-solo'!$R$13),"")</f>
        <v>0</v>
      </c>
      <c r="S45" s="122"/>
      <c r="T45" s="105">
        <f ca="1">IF(T$16&gt;0,(
   MAX('1ª EVA'!T43,'1ª EVA'!U43)*'1ª EVA'!$T$13 +
   '2ª EVA-solo'!T45*'2ª EVA-solo'!$T$13
)
/('1ª EVA'!$T$13 + '2ª EVA-solo'!$T$13),"")</f>
        <v>0</v>
      </c>
      <c r="U45" s="122"/>
      <c r="V45" s="105">
        <f ca="1">IF(V$16&gt;0,(
   MAX('1ª EVA'!V43,'1ª EVA'!W43)*'1ª EVA'!$V$13 +
   '2ª EVA-solo'!V45*'2ª EVA-solo'!$V$13
)
/('1ª EVA'!$V$13 + '2ª EVA-solo'!$V$13),"")</f>
        <v>0</v>
      </c>
      <c r="W45" s="122"/>
      <c r="X45" s="105">
        <f ca="1">IF(X$16&gt;0,(
   MAX('1ª EVA'!X43,'1ª EVA'!Y43)*'1ª EVA'!$X$13 +
   '2ª EVA-solo'!X45*'2ª EVA-solo'!$X$13
)
/('1ª EVA'!$X$13 + '2ª EVA-solo'!$X$13),"")</f>
        <v>0</v>
      </c>
      <c r="Y45" s="122"/>
      <c r="Z45" s="105" t="str">
        <f>IF(Z$16&gt;0,(
   MAX('1ª EVA'!Z43,'1ª EVA'!AA43)*'1ª EVA'!$Z$13 +
   '2ª EVA-solo'!Z45*'2ª EVA-solo'!$Z$13
)
/('1ª EVA'!$Z$13+'2ª EVA-solo'!$Z$13),"")</f>
        <v/>
      </c>
      <c r="AA45" s="122"/>
      <c r="AB45" s="121">
        <f t="shared" ca="1" si="65"/>
        <v>0</v>
      </c>
      <c r="AC45" s="105">
        <f ca="1">IF(AC$16&gt;0,
(
MAX('1ª EVA'!AC43,'1ª EVA'!AD43)*'1ª EVA'!$AC$13 +
'2ª EVA-solo'!AC45*'2ª EVA-solo'!$AC$13
)
/('1ª EVA'!$AC$13+'2ª EVA-solo'!$AC$13),
"")</f>
        <v>0</v>
      </c>
      <c r="AD45" s="122"/>
      <c r="AE45" s="105" t="str">
        <f>IF(AE$16&gt;0,
(
MAX('1ª EVA'!AE43,'1ª EVA'!AF43)*'1ª EVA'!$AE$13 +
'2ª EVA-solo'!AE45*'2ª EVA-solo'!$AE$13
)
/('1ª EVA'!$AE$13+'2ª EVA-solo'!$AE$13),
"")</f>
        <v/>
      </c>
      <c r="AF45" s="122"/>
      <c r="AG45" s="105">
        <f ca="1">IF(AG$16&gt;0,
(
MAX('1ª EVA'!AG43,'1ª EVA'!AH43)*'1ª EVA'!$AG$13 +
'2ª EVA-solo'!AG45*'2ª EVA-solo'!$AG$13
)
/('1ª EVA'!$AG$13+'2ª EVA-solo'!$AG$13),
"")</f>
        <v>0</v>
      </c>
      <c r="AH45" s="122"/>
      <c r="AI45" s="105">
        <f ca="1">IF(AI$16&gt;0,
(
MAX('1ª EVA'!AI43,'1ª EVA'!AJ43)*'1ª EVA'!$AI$13 +
'2ª EVA-solo'!AI45*'2ª EVA-solo'!$AI$13
)
/('1ª EVA'!$AI$13+'2ª EVA-solo'!$AI$13),
"")</f>
        <v>0</v>
      </c>
      <c r="AJ45" s="122"/>
      <c r="AK45" s="105">
        <f ca="1">IF(AK$16&gt;0,
(
MAX('1ª EVA'!AK43,'1ª EVA'!AL43)*'1ª EVA'!$AK$13 +
'2ª EVA-solo'!AK45*'2ª EVA-solo'!$AK$13
)
/('1ª EVA'!$AK$13+'2ª EVA-solo'!$AK$13),
"")</f>
        <v>0</v>
      </c>
      <c r="AL45" s="122"/>
      <c r="AM45" s="105" t="str">
        <f>IF(AM$16&gt;0,
(
MAX('1ª EVA'!AM43,'1ª EVA'!AN43)*'1ª EVA'!$AM$13 +
'2ª EVA-solo'!AM45*'2ª EVA-solo'!$AM$13
)
/('1ª EVA'!$AM$13+'2ª EVA-solo'!$AM$13),
"")</f>
        <v/>
      </c>
      <c r="AN45" s="122"/>
      <c r="AO45" s="121">
        <f t="shared" ca="1" si="66"/>
        <v>0</v>
      </c>
      <c r="AP45" s="105">
        <f ca="1">IF(AP$16&gt;0,
(
MAX('1ª EVA'!AP43,'1ª EVA'!AQ43)*'1ª EVA'!AP$13 +
'2ª EVA-solo'!AP45*'2ª EVA-solo'!AP$13
)
/('1ª EVA'!AP$13+'2ª EVA-solo'!AP$13),
"")</f>
        <v>0</v>
      </c>
      <c r="AQ45" s="122"/>
      <c r="AR45" s="105">
        <f ca="1">IF(AR$16&gt;0,
(
MAX('1ª EVA'!AR43,'1ª EVA'!AS43)*'1ª EVA'!AR$13 +
'2ª EVA-solo'!AR45*'2ª EVA-solo'!AR$13
)
/('1ª EVA'!AR$13+'2ª EVA-solo'!AR$13),
"")</f>
        <v>0</v>
      </c>
      <c r="AS45" s="122"/>
      <c r="AT45" s="105" t="str">
        <f>IF(AT$16&gt;0,
(
MAX('1ª EVA'!AT43,'1ª EVA'!AU43)*'1ª EVA'!AT$13 +
'2ª EVA-solo'!AT45*'2ª EVA-solo'!AT$13
)
/('1ª EVA'!AT$13+'2ª EVA-solo'!AT$13),
"")</f>
        <v/>
      </c>
      <c r="AU45" s="122"/>
      <c r="AV45" s="105">
        <f ca="1">IF(AV$16&gt;0,
(
MAX('1ª EVA'!AV43,'1ª EVA'!AW43)*'1ª EVA'!AV$13 +
'2ª EVA-solo'!AV45*'2ª EVA-solo'!AV$13
)
/('1ª EVA'!AV$13+'2ª EVA-solo'!AV$13),
"")</f>
        <v>0</v>
      </c>
      <c r="AW45" s="122"/>
      <c r="AX45" s="105" t="str">
        <f>IF(AX$16&gt;0,
(
MAX('1ª EVA'!AX43,'1ª EVA'!AY43)*'1ª EVA'!AX$13 +
'2ª EVA-solo'!AX45*'2ª EVA-solo'!AX$13
)
/('1ª EVA'!AX$13+'2ª EVA-solo'!AX$13),
"")</f>
        <v/>
      </c>
      <c r="AY45" s="122"/>
      <c r="AZ45" s="105" t="str">
        <f>IF(AZ$16&gt;0,
(
MAX('1ª EVA'!AZ43,'1ª EVA'!BA43)*'1ª EVA'!AZ$13 +
'2ª EVA-solo'!AZ45*'2ª EVA-solo'!AZ$13
)
/('1ª EVA'!AZ$13+'2ª EVA-solo'!AZ$13),
"")</f>
        <v/>
      </c>
      <c r="BA45" s="122"/>
      <c r="BB45" s="121">
        <f t="shared" ca="1" si="67"/>
        <v>0</v>
      </c>
      <c r="BC45" s="105">
        <f ca="1">IF(BC$16&gt;0,
(
MAX('1ª EVA'!BC43,'1ª EVA'!BD43)*'1ª EVA'!BC$13 +
'2ª EVA-solo'!BC45*'2ª EVA-solo'!BC$13
)
/('1ª EVA'!BC$13+'2ª EVA-solo'!BC$13),
"")</f>
        <v>0</v>
      </c>
      <c r="BD45" s="122"/>
      <c r="BE45" s="105" t="str">
        <f>IF(BE$16&gt;0,
(
MAX('1ª EVA'!BE43,'1ª EVA'!BF43)*'1ª EVA'!BE$13 +
'2ª EVA-solo'!BE45*'2ª EVA-solo'!BE$13
)
/('1ª EVA'!BE$13+'2ª EVA-solo'!BE$13),
"")</f>
        <v/>
      </c>
      <c r="BF45" s="122"/>
      <c r="BG45" s="105" t="str">
        <f>IF(BG$16&gt;0,
(
MAX('1ª EVA'!BG43,'1ª EVA'!BH43)*'1ª EVA'!BG$13 +
'2ª EVA-solo'!BG45*'2ª EVA-solo'!BG$13
)
/('1ª EVA'!BG$13+'2ª EVA-solo'!BG$13),
"")</f>
        <v/>
      </c>
      <c r="BH45" s="122"/>
      <c r="BI45" s="105">
        <f ca="1">IF(BI$16&gt;0,
(
MAX('1ª EVA'!BI43,'1ª EVA'!BJ43)*'1ª EVA'!BI$13 +
'2ª EVA-solo'!BI45*'2ª EVA-solo'!BI$13
)
/('1ª EVA'!BI$13+'2ª EVA-solo'!BI$13),
"")</f>
        <v>0</v>
      </c>
      <c r="BJ45" s="122"/>
      <c r="BK45" s="105" t="str">
        <f>IF(BK$16&gt;0,
(
MAX('1ª EVA'!BK43,'1ª EVA'!BL43)*'1ª EVA'!BK$13 +
'2ª EVA-solo'!BK45*'2ª EVA-solo'!BK$13
)
/('1ª EVA'!BK$13+'2ª EVA-solo'!BK$13),
"")</f>
        <v/>
      </c>
      <c r="BL45" s="122"/>
      <c r="BM45" s="105" t="str">
        <f>IF(BM$16&gt;0,
(
MAX('1ª EVA'!BM43,'1ª EVA'!BN43)*'1ª EVA'!BM$13 +
'2ª EVA-solo'!BM45*'2ª EVA-solo'!BM$13
)
/('1ª EVA'!BM$13+'2ª EVA-solo'!BM$13),
"")</f>
        <v/>
      </c>
      <c r="BN45" s="122"/>
      <c r="BO45" s="121">
        <f t="shared" ca="1" si="68"/>
        <v>0</v>
      </c>
      <c r="BP45" s="105">
        <f ca="1">IF(BP$16&gt;0,
(
MAX('1ª EVA'!BP43,'1ª EVA'!BQ43)*'1ª EVA'!BP$13 +
'2ª EVA-solo'!BP45*'2ª EVA-solo'!BP$13
)
/('1ª EVA'!BP$13+'2ª EVA-solo'!BP$13),
"")</f>
        <v>0</v>
      </c>
      <c r="BQ45" s="122"/>
      <c r="BR45" s="105" t="str">
        <f>IF(BR$16&gt;0,
(
MAX('1ª EVA'!BR43,'1ª EVA'!BS43)*'1ª EVA'!BR$13 +
'2ª EVA-solo'!BR45*'2ª EVA-solo'!BR$13
)
/('1ª EVA'!BR$13+'2ª EVA-solo'!BR$13),
"")</f>
        <v/>
      </c>
      <c r="BS45" s="122"/>
      <c r="BT45" s="105" t="str">
        <f>IF(BT$16&gt;0,
(
MAX('1ª EVA'!BT43,'1ª EVA'!BU43)*'1ª EVA'!BT$13 +
'2ª EVA-solo'!BT45*'2ª EVA-solo'!BT$13
)
/('1ª EVA'!BT$13+'2ª EVA-solo'!BT$13),
"")</f>
        <v/>
      </c>
      <c r="BU45" s="122"/>
      <c r="BV45" s="105" t="str">
        <f>IF(BV$16&gt;0,
(
MAX('1ª EVA'!BV43,'1ª EVA'!BW43)*'1ª EVA'!BV$13 +
'2ª EVA-solo'!BV45*'2ª EVA-solo'!BV$13
)
/('1ª EVA'!BV$13+'2ª EVA-solo'!BV$13),
"")</f>
        <v/>
      </c>
      <c r="BW45" s="122"/>
      <c r="BX45" s="105" t="str">
        <f>IF(BX$16&gt;0,
(
MAX('1ª EVA'!BX43,'1ª EVA'!BY43)*'1ª EVA'!BX$13 +
'2ª EVA-solo'!BX45*'2ª EVA-solo'!BX$13
)
/('1ª EVA'!BX$13+'2ª EVA-solo'!BX$13),
"")</f>
        <v/>
      </c>
      <c r="BY45" s="122"/>
      <c r="BZ45" s="105" t="str">
        <f>IF(BZ$16&gt;0,
(
MAX('1ª EVA'!BZ43,'1ª EVA'!CA43)*'1ª EVA'!BZ$13 +
'2ª EVA-solo'!BZ45*'2ª EVA-solo'!BZ$13
)
/('1ª EVA'!BZ$13+'2ª EVA-solo'!BZ$13),
"")</f>
        <v/>
      </c>
      <c r="CA45" s="122"/>
      <c r="CB45" s="136">
        <f t="shared" ca="1" si="69"/>
        <v>0</v>
      </c>
    </row>
    <row r="46" spans="1:80" ht="18" x14ac:dyDescent="0.25">
      <c r="A46" s="65">
        <v>0</v>
      </c>
      <c r="B46" s="121">
        <f t="shared" ca="1" si="63"/>
        <v>0</v>
      </c>
      <c r="C46" s="105">
        <f ca="1">IFERROR(IF(C$16&gt;0,(
   MAX('1ª EVA'!C44,'1ª EVA'!D44)*'1ª EVA'!C$13 +
   '2ª EVA-solo'!C46*'2ª EVA-solo'!C$13
)
/('1ª EVA'!C$13+'2ª EVA-solo'!C$13),""),"")</f>
        <v>0</v>
      </c>
      <c r="D46" s="122"/>
      <c r="E46" s="105">
        <f ca="1">IFERROR(IF(E$16&gt;0,(
   MAX('1ª EVA'!E44,'1ª EVA'!F44)*'1ª EVA'!E$13 +
   '2ª EVA-solo'!E46*'2ª EVA-solo'!E$13
)
/('1ª EVA'!E$13+'2ª EVA-solo'!E$13),""),"")</f>
        <v>0</v>
      </c>
      <c r="F46" s="122"/>
      <c r="G46" s="105">
        <f ca="1">IFERROR(IF(G$16&gt;0,(
   MAX('1ª EVA'!G44,'1ª EVA'!H44)*'1ª EVA'!G$13 +
   '2ª EVA-solo'!G46*'2ª EVA-solo'!G$13
)
/('1ª EVA'!G$13+'2ª EVA-solo'!G$13),""),"")</f>
        <v>0</v>
      </c>
      <c r="H46" s="122"/>
      <c r="I46" s="105">
        <f ca="1">IFERROR(IF(I$16&gt;0,(
   MAX('1ª EVA'!I44,'1ª EVA'!J44)*'1ª EVA'!I$13 +
   '2ª EVA-solo'!I46*'2ª EVA-solo'!I$13
)
/('1ª EVA'!I$13+'2ª EVA-solo'!I$13),""),"")</f>
        <v>0</v>
      </c>
      <c r="J46" s="122"/>
      <c r="K46" s="105">
        <f ca="1">IFERROR(IF(K$16&gt;0,(
   MAX('1ª EVA'!K44,'1ª EVA'!L44)*'1ª EVA'!K$13 +
   '2ª EVA-solo'!K46*'2ª EVA-solo'!K$13
)
/('1ª EVA'!K$13+'2ª EVA-solo'!K$13),""),"")</f>
        <v>0</v>
      </c>
      <c r="L46" s="122"/>
      <c r="M46" s="105" t="str">
        <f>IFERROR(IF(M$16&gt;0,(
   MAX('1ª EVA'!M44,'1ª EVA'!N44)*'1ª EVA'!M$13 +
   '2ª EVA-solo'!M46*'2ª EVA-solo'!M$13
)
/('1ª EVA'!M$13+'2ª EVA-solo'!M$13),""),"")</f>
        <v/>
      </c>
      <c r="N46" s="122"/>
      <c r="O46" s="121">
        <f t="shared" ca="1" si="64"/>
        <v>0</v>
      </c>
      <c r="P46" s="105">
        <f ca="1">IF(P$16&gt;0,(
   MAX('1ª EVA'!P44,'1ª EVA'!Q44)*'1ª EVA'!$P$13 +
   '2ª EVA-solo'!P46*'2ª EVA-solo'!$P$13
)
/('1ª EVA'!$P$13 + '2ª EVA-solo'!$P$13),"")</f>
        <v>0</v>
      </c>
      <c r="Q46" s="122"/>
      <c r="R46" s="105">
        <f ca="1">IF(R$16&gt;0,(
   MAX('1ª EVA'!R44,'1ª EVA'!S44)*'1ª EVA'!$R$13 +
   '2ª EVA-solo'!R46*'2ª EVA-solo'!$R$13
)
/('1ª EVA'!$R$13 + '2ª EVA-solo'!$R$13),"")</f>
        <v>0</v>
      </c>
      <c r="S46" s="122"/>
      <c r="T46" s="105">
        <f ca="1">IF(T$16&gt;0,(
   MAX('1ª EVA'!T44,'1ª EVA'!U44)*'1ª EVA'!$T$13 +
   '2ª EVA-solo'!T46*'2ª EVA-solo'!$T$13
)
/('1ª EVA'!$T$13 + '2ª EVA-solo'!$T$13),"")</f>
        <v>0</v>
      </c>
      <c r="U46" s="122"/>
      <c r="V46" s="105">
        <f ca="1">IF(V$16&gt;0,(
   MAX('1ª EVA'!V44,'1ª EVA'!W44)*'1ª EVA'!$V$13 +
   '2ª EVA-solo'!V46*'2ª EVA-solo'!$V$13
)
/('1ª EVA'!$V$13 + '2ª EVA-solo'!$V$13),"")</f>
        <v>0</v>
      </c>
      <c r="W46" s="122"/>
      <c r="X46" s="105">
        <f ca="1">IF(X$16&gt;0,(
   MAX('1ª EVA'!X44,'1ª EVA'!Y44)*'1ª EVA'!$X$13 +
   '2ª EVA-solo'!X46*'2ª EVA-solo'!$X$13
)
/('1ª EVA'!$X$13 + '2ª EVA-solo'!$X$13),"")</f>
        <v>0</v>
      </c>
      <c r="Y46" s="122"/>
      <c r="Z46" s="105" t="str">
        <f>IF(Z$16&gt;0,(
   MAX('1ª EVA'!Z44,'1ª EVA'!AA44)*'1ª EVA'!$Z$13 +
   '2ª EVA-solo'!Z46*'2ª EVA-solo'!$Z$13
)
/('1ª EVA'!$Z$13+'2ª EVA-solo'!$Z$13),"")</f>
        <v/>
      </c>
      <c r="AA46" s="122"/>
      <c r="AB46" s="121">
        <f t="shared" ca="1" si="65"/>
        <v>0</v>
      </c>
      <c r="AC46" s="105">
        <f ca="1">IF(AC$16&gt;0,
(
MAX('1ª EVA'!AC44,'1ª EVA'!AD44)*'1ª EVA'!$AC$13 +
'2ª EVA-solo'!AC46*'2ª EVA-solo'!$AC$13
)
/('1ª EVA'!$AC$13+'2ª EVA-solo'!$AC$13),
"")</f>
        <v>0</v>
      </c>
      <c r="AD46" s="122"/>
      <c r="AE46" s="105" t="str">
        <f>IF(AE$16&gt;0,
(
MAX('1ª EVA'!AE44,'1ª EVA'!AF44)*'1ª EVA'!$AE$13 +
'2ª EVA-solo'!AE46*'2ª EVA-solo'!$AE$13
)
/('1ª EVA'!$AE$13+'2ª EVA-solo'!$AE$13),
"")</f>
        <v/>
      </c>
      <c r="AF46" s="122"/>
      <c r="AG46" s="105">
        <f ca="1">IF(AG$16&gt;0,
(
MAX('1ª EVA'!AG44,'1ª EVA'!AH44)*'1ª EVA'!$AG$13 +
'2ª EVA-solo'!AG46*'2ª EVA-solo'!$AG$13
)
/('1ª EVA'!$AG$13+'2ª EVA-solo'!$AG$13),
"")</f>
        <v>0</v>
      </c>
      <c r="AH46" s="122"/>
      <c r="AI46" s="105">
        <f ca="1">IF(AI$16&gt;0,
(
MAX('1ª EVA'!AI44,'1ª EVA'!AJ44)*'1ª EVA'!$AI$13 +
'2ª EVA-solo'!AI46*'2ª EVA-solo'!$AI$13
)
/('1ª EVA'!$AI$13+'2ª EVA-solo'!$AI$13),
"")</f>
        <v>0</v>
      </c>
      <c r="AJ46" s="122"/>
      <c r="AK46" s="105">
        <f ca="1">IF(AK$16&gt;0,
(
MAX('1ª EVA'!AK44,'1ª EVA'!AL44)*'1ª EVA'!$AK$13 +
'2ª EVA-solo'!AK46*'2ª EVA-solo'!$AK$13
)
/('1ª EVA'!$AK$13+'2ª EVA-solo'!$AK$13),
"")</f>
        <v>0</v>
      </c>
      <c r="AL46" s="122"/>
      <c r="AM46" s="105" t="str">
        <f>IF(AM$16&gt;0,
(
MAX('1ª EVA'!AM44,'1ª EVA'!AN44)*'1ª EVA'!$AM$13 +
'2ª EVA-solo'!AM46*'2ª EVA-solo'!$AM$13
)
/('1ª EVA'!$AM$13+'2ª EVA-solo'!$AM$13),
"")</f>
        <v/>
      </c>
      <c r="AN46" s="122"/>
      <c r="AO46" s="121">
        <f t="shared" ca="1" si="66"/>
        <v>0</v>
      </c>
      <c r="AP46" s="105">
        <f ca="1">IF(AP$16&gt;0,
(
MAX('1ª EVA'!AP44,'1ª EVA'!AQ44)*'1ª EVA'!AP$13 +
'2ª EVA-solo'!AP46*'2ª EVA-solo'!AP$13
)
/('1ª EVA'!AP$13+'2ª EVA-solo'!AP$13),
"")</f>
        <v>0</v>
      </c>
      <c r="AQ46" s="122"/>
      <c r="AR46" s="105">
        <f ca="1">IF(AR$16&gt;0,
(
MAX('1ª EVA'!AR44,'1ª EVA'!AS44)*'1ª EVA'!AR$13 +
'2ª EVA-solo'!AR46*'2ª EVA-solo'!AR$13
)
/('1ª EVA'!AR$13+'2ª EVA-solo'!AR$13),
"")</f>
        <v>0</v>
      </c>
      <c r="AS46" s="122"/>
      <c r="AT46" s="105" t="str">
        <f>IF(AT$16&gt;0,
(
MAX('1ª EVA'!AT44,'1ª EVA'!AU44)*'1ª EVA'!AT$13 +
'2ª EVA-solo'!AT46*'2ª EVA-solo'!AT$13
)
/('1ª EVA'!AT$13+'2ª EVA-solo'!AT$13),
"")</f>
        <v/>
      </c>
      <c r="AU46" s="122"/>
      <c r="AV46" s="105">
        <f ca="1">IF(AV$16&gt;0,
(
MAX('1ª EVA'!AV44,'1ª EVA'!AW44)*'1ª EVA'!AV$13 +
'2ª EVA-solo'!AV46*'2ª EVA-solo'!AV$13
)
/('1ª EVA'!AV$13+'2ª EVA-solo'!AV$13),
"")</f>
        <v>0</v>
      </c>
      <c r="AW46" s="122"/>
      <c r="AX46" s="105" t="str">
        <f>IF(AX$16&gt;0,
(
MAX('1ª EVA'!AX44,'1ª EVA'!AY44)*'1ª EVA'!AX$13 +
'2ª EVA-solo'!AX46*'2ª EVA-solo'!AX$13
)
/('1ª EVA'!AX$13+'2ª EVA-solo'!AX$13),
"")</f>
        <v/>
      </c>
      <c r="AY46" s="122"/>
      <c r="AZ46" s="105" t="str">
        <f>IF(AZ$16&gt;0,
(
MAX('1ª EVA'!AZ44,'1ª EVA'!BA44)*'1ª EVA'!AZ$13 +
'2ª EVA-solo'!AZ46*'2ª EVA-solo'!AZ$13
)
/('1ª EVA'!AZ$13+'2ª EVA-solo'!AZ$13),
"")</f>
        <v/>
      </c>
      <c r="BA46" s="122"/>
      <c r="BB46" s="121">
        <f t="shared" ca="1" si="67"/>
        <v>0</v>
      </c>
      <c r="BC46" s="105">
        <f ca="1">IF(BC$16&gt;0,
(
MAX('1ª EVA'!BC44,'1ª EVA'!BD44)*'1ª EVA'!BC$13 +
'2ª EVA-solo'!BC46*'2ª EVA-solo'!BC$13
)
/('1ª EVA'!BC$13+'2ª EVA-solo'!BC$13),
"")</f>
        <v>0</v>
      </c>
      <c r="BD46" s="122"/>
      <c r="BE46" s="105" t="str">
        <f>IF(BE$16&gt;0,
(
MAX('1ª EVA'!BE44,'1ª EVA'!BF44)*'1ª EVA'!BE$13 +
'2ª EVA-solo'!BE46*'2ª EVA-solo'!BE$13
)
/('1ª EVA'!BE$13+'2ª EVA-solo'!BE$13),
"")</f>
        <v/>
      </c>
      <c r="BF46" s="122"/>
      <c r="BG46" s="105" t="str">
        <f>IF(BG$16&gt;0,
(
MAX('1ª EVA'!BG44,'1ª EVA'!BH44)*'1ª EVA'!BG$13 +
'2ª EVA-solo'!BG46*'2ª EVA-solo'!BG$13
)
/('1ª EVA'!BG$13+'2ª EVA-solo'!BG$13),
"")</f>
        <v/>
      </c>
      <c r="BH46" s="122"/>
      <c r="BI46" s="105">
        <f ca="1">IF(BI$16&gt;0,
(
MAX('1ª EVA'!BI44,'1ª EVA'!BJ44)*'1ª EVA'!BI$13 +
'2ª EVA-solo'!BI46*'2ª EVA-solo'!BI$13
)
/('1ª EVA'!BI$13+'2ª EVA-solo'!BI$13),
"")</f>
        <v>0</v>
      </c>
      <c r="BJ46" s="122"/>
      <c r="BK46" s="105" t="str">
        <f>IF(BK$16&gt;0,
(
MAX('1ª EVA'!BK44,'1ª EVA'!BL44)*'1ª EVA'!BK$13 +
'2ª EVA-solo'!BK46*'2ª EVA-solo'!BK$13
)
/('1ª EVA'!BK$13+'2ª EVA-solo'!BK$13),
"")</f>
        <v/>
      </c>
      <c r="BL46" s="122"/>
      <c r="BM46" s="105" t="str">
        <f>IF(BM$16&gt;0,
(
MAX('1ª EVA'!BM44,'1ª EVA'!BN44)*'1ª EVA'!BM$13 +
'2ª EVA-solo'!BM46*'2ª EVA-solo'!BM$13
)
/('1ª EVA'!BM$13+'2ª EVA-solo'!BM$13),
"")</f>
        <v/>
      </c>
      <c r="BN46" s="122"/>
      <c r="BO46" s="121">
        <f t="shared" ca="1" si="68"/>
        <v>0</v>
      </c>
      <c r="BP46" s="105">
        <f ca="1">IF(BP$16&gt;0,
(
MAX('1ª EVA'!BP44,'1ª EVA'!BQ44)*'1ª EVA'!BP$13 +
'2ª EVA-solo'!BP46*'2ª EVA-solo'!BP$13
)
/('1ª EVA'!BP$13+'2ª EVA-solo'!BP$13),
"")</f>
        <v>0</v>
      </c>
      <c r="BQ46" s="122"/>
      <c r="BR46" s="105" t="str">
        <f>IF(BR$16&gt;0,
(
MAX('1ª EVA'!BR44,'1ª EVA'!BS44)*'1ª EVA'!BR$13 +
'2ª EVA-solo'!BR46*'2ª EVA-solo'!BR$13
)
/('1ª EVA'!BR$13+'2ª EVA-solo'!BR$13),
"")</f>
        <v/>
      </c>
      <c r="BS46" s="122"/>
      <c r="BT46" s="105" t="str">
        <f>IF(BT$16&gt;0,
(
MAX('1ª EVA'!BT44,'1ª EVA'!BU44)*'1ª EVA'!BT$13 +
'2ª EVA-solo'!BT46*'2ª EVA-solo'!BT$13
)
/('1ª EVA'!BT$13+'2ª EVA-solo'!BT$13),
"")</f>
        <v/>
      </c>
      <c r="BU46" s="122"/>
      <c r="BV46" s="105" t="str">
        <f>IF(BV$16&gt;0,
(
MAX('1ª EVA'!BV44,'1ª EVA'!BW44)*'1ª EVA'!BV$13 +
'2ª EVA-solo'!BV46*'2ª EVA-solo'!BV$13
)
/('1ª EVA'!BV$13+'2ª EVA-solo'!BV$13),
"")</f>
        <v/>
      </c>
      <c r="BW46" s="122"/>
      <c r="BX46" s="105" t="str">
        <f>IF(BX$16&gt;0,
(
MAX('1ª EVA'!BX44,'1ª EVA'!BY44)*'1ª EVA'!BX$13 +
'2ª EVA-solo'!BX46*'2ª EVA-solo'!BX$13
)
/('1ª EVA'!BX$13+'2ª EVA-solo'!BX$13),
"")</f>
        <v/>
      </c>
      <c r="BY46" s="122"/>
      <c r="BZ46" s="105" t="str">
        <f>IF(BZ$16&gt;0,
(
MAX('1ª EVA'!BZ44,'1ª EVA'!CA44)*'1ª EVA'!BZ$13 +
'2ª EVA-solo'!BZ46*'2ª EVA-solo'!BZ$13
)
/('1ª EVA'!BZ$13+'2ª EVA-solo'!BZ$13),
"")</f>
        <v/>
      </c>
      <c r="CA46" s="122"/>
      <c r="CB46" s="136">
        <f t="shared" ca="1" si="69"/>
        <v>0</v>
      </c>
    </row>
    <row r="47" spans="1:80" ht="18" x14ac:dyDescent="0.25">
      <c r="A47" s="65">
        <v>0</v>
      </c>
      <c r="B47" s="121">
        <f t="shared" ca="1" si="63"/>
        <v>0</v>
      </c>
      <c r="C47" s="105">
        <f ca="1">IFERROR(IF(C$16&gt;0,(
   MAX('1ª EVA'!C45,'1ª EVA'!D45)*'1ª EVA'!C$13 +
   '2ª EVA-solo'!C47*'2ª EVA-solo'!C$13
)
/('1ª EVA'!C$13+'2ª EVA-solo'!C$13),""),"")</f>
        <v>0</v>
      </c>
      <c r="D47" s="122"/>
      <c r="E47" s="105">
        <f ca="1">IFERROR(IF(E$16&gt;0,(
   MAX('1ª EVA'!E45,'1ª EVA'!F45)*'1ª EVA'!E$13 +
   '2ª EVA-solo'!E47*'2ª EVA-solo'!E$13
)
/('1ª EVA'!E$13+'2ª EVA-solo'!E$13),""),"")</f>
        <v>0</v>
      </c>
      <c r="F47" s="122"/>
      <c r="G47" s="105">
        <f ca="1">IFERROR(IF(G$16&gt;0,(
   MAX('1ª EVA'!G45,'1ª EVA'!H45)*'1ª EVA'!G$13 +
   '2ª EVA-solo'!G47*'2ª EVA-solo'!G$13
)
/('1ª EVA'!G$13+'2ª EVA-solo'!G$13),""),"")</f>
        <v>0</v>
      </c>
      <c r="H47" s="122"/>
      <c r="I47" s="105">
        <f ca="1">IFERROR(IF(I$16&gt;0,(
   MAX('1ª EVA'!I45,'1ª EVA'!J45)*'1ª EVA'!I$13 +
   '2ª EVA-solo'!I47*'2ª EVA-solo'!I$13
)
/('1ª EVA'!I$13+'2ª EVA-solo'!I$13),""),"")</f>
        <v>0</v>
      </c>
      <c r="J47" s="122"/>
      <c r="K47" s="105">
        <f ca="1">IFERROR(IF(K$16&gt;0,(
   MAX('1ª EVA'!K45,'1ª EVA'!L45)*'1ª EVA'!K$13 +
   '2ª EVA-solo'!K47*'2ª EVA-solo'!K$13
)
/('1ª EVA'!K$13+'2ª EVA-solo'!K$13),""),"")</f>
        <v>0</v>
      </c>
      <c r="L47" s="122"/>
      <c r="M47" s="105" t="str">
        <f>IFERROR(IF(M$16&gt;0,(
   MAX('1ª EVA'!M45,'1ª EVA'!N45)*'1ª EVA'!M$13 +
   '2ª EVA-solo'!M47*'2ª EVA-solo'!M$13
)
/('1ª EVA'!M$13+'2ª EVA-solo'!M$13),""),"")</f>
        <v/>
      </c>
      <c r="N47" s="122"/>
      <c r="O47" s="121">
        <f t="shared" ca="1" si="64"/>
        <v>0</v>
      </c>
      <c r="P47" s="105">
        <f ca="1">IF(P$16&gt;0,(
   MAX('1ª EVA'!P45,'1ª EVA'!Q45)*'1ª EVA'!$P$13 +
   '2ª EVA-solo'!P47*'2ª EVA-solo'!$P$13
)
/('1ª EVA'!$P$13 + '2ª EVA-solo'!$P$13),"")</f>
        <v>0</v>
      </c>
      <c r="Q47" s="122"/>
      <c r="R47" s="105">
        <f ca="1">IF(R$16&gt;0,(
   MAX('1ª EVA'!R45,'1ª EVA'!S45)*'1ª EVA'!$R$13 +
   '2ª EVA-solo'!R47*'2ª EVA-solo'!$R$13
)
/('1ª EVA'!$R$13 + '2ª EVA-solo'!$R$13),"")</f>
        <v>0</v>
      </c>
      <c r="S47" s="122"/>
      <c r="T47" s="105">
        <f ca="1">IF(T$16&gt;0,(
   MAX('1ª EVA'!T45,'1ª EVA'!U45)*'1ª EVA'!$T$13 +
   '2ª EVA-solo'!T47*'2ª EVA-solo'!$T$13
)
/('1ª EVA'!$T$13 + '2ª EVA-solo'!$T$13),"")</f>
        <v>0</v>
      </c>
      <c r="U47" s="122"/>
      <c r="V47" s="105">
        <f ca="1">IF(V$16&gt;0,(
   MAX('1ª EVA'!V45,'1ª EVA'!W45)*'1ª EVA'!$V$13 +
   '2ª EVA-solo'!V47*'2ª EVA-solo'!$V$13
)
/('1ª EVA'!$V$13 + '2ª EVA-solo'!$V$13),"")</f>
        <v>0</v>
      </c>
      <c r="W47" s="122"/>
      <c r="X47" s="105">
        <f ca="1">IF(X$16&gt;0,(
   MAX('1ª EVA'!X45,'1ª EVA'!Y45)*'1ª EVA'!$X$13 +
   '2ª EVA-solo'!X47*'2ª EVA-solo'!$X$13
)
/('1ª EVA'!$X$13 + '2ª EVA-solo'!$X$13),"")</f>
        <v>0</v>
      </c>
      <c r="Y47" s="122"/>
      <c r="Z47" s="105" t="str">
        <f>IF(Z$16&gt;0,(
   MAX('1ª EVA'!Z45,'1ª EVA'!AA45)*'1ª EVA'!$Z$13 +
   '2ª EVA-solo'!Z47*'2ª EVA-solo'!$Z$13
)
/('1ª EVA'!$Z$13+'2ª EVA-solo'!$Z$13),"")</f>
        <v/>
      </c>
      <c r="AA47" s="122"/>
      <c r="AB47" s="121">
        <f t="shared" ca="1" si="65"/>
        <v>0</v>
      </c>
      <c r="AC47" s="105">
        <f ca="1">IF(AC$16&gt;0,
(
MAX('1ª EVA'!AC45,'1ª EVA'!AD45)*'1ª EVA'!$AC$13 +
'2ª EVA-solo'!AC47*'2ª EVA-solo'!$AC$13
)
/('1ª EVA'!$AC$13+'2ª EVA-solo'!$AC$13),
"")</f>
        <v>0</v>
      </c>
      <c r="AD47" s="122"/>
      <c r="AE47" s="105" t="str">
        <f>IF(AE$16&gt;0,
(
MAX('1ª EVA'!AE45,'1ª EVA'!AF45)*'1ª EVA'!$AE$13 +
'2ª EVA-solo'!AE47*'2ª EVA-solo'!$AE$13
)
/('1ª EVA'!$AE$13+'2ª EVA-solo'!$AE$13),
"")</f>
        <v/>
      </c>
      <c r="AF47" s="122"/>
      <c r="AG47" s="105">
        <f ca="1">IF(AG$16&gt;0,
(
MAX('1ª EVA'!AG45,'1ª EVA'!AH45)*'1ª EVA'!$AG$13 +
'2ª EVA-solo'!AG47*'2ª EVA-solo'!$AG$13
)
/('1ª EVA'!$AG$13+'2ª EVA-solo'!$AG$13),
"")</f>
        <v>0</v>
      </c>
      <c r="AH47" s="122"/>
      <c r="AI47" s="105">
        <f ca="1">IF(AI$16&gt;0,
(
MAX('1ª EVA'!AI45,'1ª EVA'!AJ45)*'1ª EVA'!$AI$13 +
'2ª EVA-solo'!AI47*'2ª EVA-solo'!$AI$13
)
/('1ª EVA'!$AI$13+'2ª EVA-solo'!$AI$13),
"")</f>
        <v>0</v>
      </c>
      <c r="AJ47" s="122"/>
      <c r="AK47" s="105">
        <f ca="1">IF(AK$16&gt;0,
(
MAX('1ª EVA'!AK45,'1ª EVA'!AL45)*'1ª EVA'!$AK$13 +
'2ª EVA-solo'!AK47*'2ª EVA-solo'!$AK$13
)
/('1ª EVA'!$AK$13+'2ª EVA-solo'!$AK$13),
"")</f>
        <v>0</v>
      </c>
      <c r="AL47" s="122"/>
      <c r="AM47" s="105" t="str">
        <f>IF(AM$16&gt;0,
(
MAX('1ª EVA'!AM45,'1ª EVA'!AN45)*'1ª EVA'!$AM$13 +
'2ª EVA-solo'!AM47*'2ª EVA-solo'!$AM$13
)
/('1ª EVA'!$AM$13+'2ª EVA-solo'!$AM$13),
"")</f>
        <v/>
      </c>
      <c r="AN47" s="122"/>
      <c r="AO47" s="121">
        <f t="shared" ca="1" si="66"/>
        <v>0</v>
      </c>
      <c r="AP47" s="105">
        <f ca="1">IF(AP$16&gt;0,
(
MAX('1ª EVA'!AP45,'1ª EVA'!AQ45)*'1ª EVA'!AP$13 +
'2ª EVA-solo'!AP47*'2ª EVA-solo'!AP$13
)
/('1ª EVA'!AP$13+'2ª EVA-solo'!AP$13),
"")</f>
        <v>0</v>
      </c>
      <c r="AQ47" s="122"/>
      <c r="AR47" s="105">
        <f ca="1">IF(AR$16&gt;0,
(
MAX('1ª EVA'!AR45,'1ª EVA'!AS45)*'1ª EVA'!AR$13 +
'2ª EVA-solo'!AR47*'2ª EVA-solo'!AR$13
)
/('1ª EVA'!AR$13+'2ª EVA-solo'!AR$13),
"")</f>
        <v>0</v>
      </c>
      <c r="AS47" s="122"/>
      <c r="AT47" s="105" t="str">
        <f>IF(AT$16&gt;0,
(
MAX('1ª EVA'!AT45,'1ª EVA'!AU45)*'1ª EVA'!AT$13 +
'2ª EVA-solo'!AT47*'2ª EVA-solo'!AT$13
)
/('1ª EVA'!AT$13+'2ª EVA-solo'!AT$13),
"")</f>
        <v/>
      </c>
      <c r="AU47" s="122"/>
      <c r="AV47" s="105">
        <f ca="1">IF(AV$16&gt;0,
(
MAX('1ª EVA'!AV45,'1ª EVA'!AW45)*'1ª EVA'!AV$13 +
'2ª EVA-solo'!AV47*'2ª EVA-solo'!AV$13
)
/('1ª EVA'!AV$13+'2ª EVA-solo'!AV$13),
"")</f>
        <v>0</v>
      </c>
      <c r="AW47" s="122"/>
      <c r="AX47" s="105" t="str">
        <f>IF(AX$16&gt;0,
(
MAX('1ª EVA'!AX45,'1ª EVA'!AY45)*'1ª EVA'!AX$13 +
'2ª EVA-solo'!AX47*'2ª EVA-solo'!AX$13
)
/('1ª EVA'!AX$13+'2ª EVA-solo'!AX$13),
"")</f>
        <v/>
      </c>
      <c r="AY47" s="122"/>
      <c r="AZ47" s="105" t="str">
        <f>IF(AZ$16&gt;0,
(
MAX('1ª EVA'!AZ45,'1ª EVA'!BA45)*'1ª EVA'!AZ$13 +
'2ª EVA-solo'!AZ47*'2ª EVA-solo'!AZ$13
)
/('1ª EVA'!AZ$13+'2ª EVA-solo'!AZ$13),
"")</f>
        <v/>
      </c>
      <c r="BA47" s="122"/>
      <c r="BB47" s="121">
        <f t="shared" ca="1" si="67"/>
        <v>0</v>
      </c>
      <c r="BC47" s="105">
        <f ca="1">IF(BC$16&gt;0,
(
MAX('1ª EVA'!BC45,'1ª EVA'!BD45)*'1ª EVA'!BC$13 +
'2ª EVA-solo'!BC47*'2ª EVA-solo'!BC$13
)
/('1ª EVA'!BC$13+'2ª EVA-solo'!BC$13),
"")</f>
        <v>0</v>
      </c>
      <c r="BD47" s="122"/>
      <c r="BE47" s="105" t="str">
        <f>IF(BE$16&gt;0,
(
MAX('1ª EVA'!BE45,'1ª EVA'!BF45)*'1ª EVA'!BE$13 +
'2ª EVA-solo'!BE47*'2ª EVA-solo'!BE$13
)
/('1ª EVA'!BE$13+'2ª EVA-solo'!BE$13),
"")</f>
        <v/>
      </c>
      <c r="BF47" s="122"/>
      <c r="BG47" s="105" t="str">
        <f>IF(BG$16&gt;0,
(
MAX('1ª EVA'!BG45,'1ª EVA'!BH45)*'1ª EVA'!BG$13 +
'2ª EVA-solo'!BG47*'2ª EVA-solo'!BG$13
)
/('1ª EVA'!BG$13+'2ª EVA-solo'!BG$13),
"")</f>
        <v/>
      </c>
      <c r="BH47" s="122"/>
      <c r="BI47" s="105">
        <f ca="1">IF(BI$16&gt;0,
(
MAX('1ª EVA'!BI45,'1ª EVA'!BJ45)*'1ª EVA'!BI$13 +
'2ª EVA-solo'!BI47*'2ª EVA-solo'!BI$13
)
/('1ª EVA'!BI$13+'2ª EVA-solo'!BI$13),
"")</f>
        <v>0</v>
      </c>
      <c r="BJ47" s="122"/>
      <c r="BK47" s="105" t="str">
        <f>IF(BK$16&gt;0,
(
MAX('1ª EVA'!BK45,'1ª EVA'!BL45)*'1ª EVA'!BK$13 +
'2ª EVA-solo'!BK47*'2ª EVA-solo'!BK$13
)
/('1ª EVA'!BK$13+'2ª EVA-solo'!BK$13),
"")</f>
        <v/>
      </c>
      <c r="BL47" s="122"/>
      <c r="BM47" s="105" t="str">
        <f>IF(BM$16&gt;0,
(
MAX('1ª EVA'!BM45,'1ª EVA'!BN45)*'1ª EVA'!BM$13 +
'2ª EVA-solo'!BM47*'2ª EVA-solo'!BM$13
)
/('1ª EVA'!BM$13+'2ª EVA-solo'!BM$13),
"")</f>
        <v/>
      </c>
      <c r="BN47" s="122"/>
      <c r="BO47" s="121">
        <f t="shared" ca="1" si="68"/>
        <v>0</v>
      </c>
      <c r="BP47" s="105">
        <f ca="1">IF(BP$16&gt;0,
(
MAX('1ª EVA'!BP45,'1ª EVA'!BQ45)*'1ª EVA'!BP$13 +
'2ª EVA-solo'!BP47*'2ª EVA-solo'!BP$13
)
/('1ª EVA'!BP$13+'2ª EVA-solo'!BP$13),
"")</f>
        <v>0</v>
      </c>
      <c r="BQ47" s="122"/>
      <c r="BR47" s="105" t="str">
        <f>IF(BR$16&gt;0,
(
MAX('1ª EVA'!BR45,'1ª EVA'!BS45)*'1ª EVA'!BR$13 +
'2ª EVA-solo'!BR47*'2ª EVA-solo'!BR$13
)
/('1ª EVA'!BR$13+'2ª EVA-solo'!BR$13),
"")</f>
        <v/>
      </c>
      <c r="BS47" s="122"/>
      <c r="BT47" s="105" t="str">
        <f>IF(BT$16&gt;0,
(
MAX('1ª EVA'!BT45,'1ª EVA'!BU45)*'1ª EVA'!BT$13 +
'2ª EVA-solo'!BT47*'2ª EVA-solo'!BT$13
)
/('1ª EVA'!BT$13+'2ª EVA-solo'!BT$13),
"")</f>
        <v/>
      </c>
      <c r="BU47" s="122"/>
      <c r="BV47" s="105" t="str">
        <f>IF(BV$16&gt;0,
(
MAX('1ª EVA'!BV45,'1ª EVA'!BW45)*'1ª EVA'!BV$13 +
'2ª EVA-solo'!BV47*'2ª EVA-solo'!BV$13
)
/('1ª EVA'!BV$13+'2ª EVA-solo'!BV$13),
"")</f>
        <v/>
      </c>
      <c r="BW47" s="122"/>
      <c r="BX47" s="105" t="str">
        <f>IF(BX$16&gt;0,
(
MAX('1ª EVA'!BX45,'1ª EVA'!BY45)*'1ª EVA'!BX$13 +
'2ª EVA-solo'!BX47*'2ª EVA-solo'!BX$13
)
/('1ª EVA'!BX$13+'2ª EVA-solo'!BX$13),
"")</f>
        <v/>
      </c>
      <c r="BY47" s="122"/>
      <c r="BZ47" s="105" t="str">
        <f>IF(BZ$16&gt;0,
(
MAX('1ª EVA'!BZ45,'1ª EVA'!CA45)*'1ª EVA'!BZ$13 +
'2ª EVA-solo'!BZ47*'2ª EVA-solo'!BZ$13
)
/('1ª EVA'!BZ$13+'2ª EVA-solo'!BZ$13),
"")</f>
        <v/>
      </c>
      <c r="CA47" s="122"/>
      <c r="CB47" s="136">
        <f t="shared" ca="1" si="69"/>
        <v>0</v>
      </c>
    </row>
    <row r="48" spans="1:80" ht="18" x14ac:dyDescent="0.25">
      <c r="A48" s="65">
        <v>0</v>
      </c>
      <c r="B48" s="121">
        <f t="shared" ca="1" si="63"/>
        <v>0</v>
      </c>
      <c r="C48" s="105">
        <f ca="1">IFERROR(IF(C$16&gt;0,(
   MAX('1ª EVA'!C46,'1ª EVA'!D46)*'1ª EVA'!C$13 +
   '2ª EVA-solo'!C48*'2ª EVA-solo'!C$13
)
/('1ª EVA'!C$13+'2ª EVA-solo'!C$13),""),"")</f>
        <v>0</v>
      </c>
      <c r="D48" s="122"/>
      <c r="E48" s="105">
        <f ca="1">IFERROR(IF(E$16&gt;0,(
   MAX('1ª EVA'!E46,'1ª EVA'!F46)*'1ª EVA'!E$13 +
   '2ª EVA-solo'!E48*'2ª EVA-solo'!E$13
)
/('1ª EVA'!E$13+'2ª EVA-solo'!E$13),""),"")</f>
        <v>0</v>
      </c>
      <c r="F48" s="122"/>
      <c r="G48" s="105">
        <f ca="1">IFERROR(IF(G$16&gt;0,(
   MAX('1ª EVA'!G46,'1ª EVA'!H46)*'1ª EVA'!G$13 +
   '2ª EVA-solo'!G48*'2ª EVA-solo'!G$13
)
/('1ª EVA'!G$13+'2ª EVA-solo'!G$13),""),"")</f>
        <v>0</v>
      </c>
      <c r="H48" s="122"/>
      <c r="I48" s="105">
        <f ca="1">IFERROR(IF(I$16&gt;0,(
   MAX('1ª EVA'!I46,'1ª EVA'!J46)*'1ª EVA'!I$13 +
   '2ª EVA-solo'!I48*'2ª EVA-solo'!I$13
)
/('1ª EVA'!I$13+'2ª EVA-solo'!I$13),""),"")</f>
        <v>0</v>
      </c>
      <c r="J48" s="122"/>
      <c r="K48" s="105">
        <f ca="1">IFERROR(IF(K$16&gt;0,(
   MAX('1ª EVA'!K46,'1ª EVA'!L46)*'1ª EVA'!K$13 +
   '2ª EVA-solo'!K48*'2ª EVA-solo'!K$13
)
/('1ª EVA'!K$13+'2ª EVA-solo'!K$13),""),"")</f>
        <v>0</v>
      </c>
      <c r="L48" s="122"/>
      <c r="M48" s="105" t="str">
        <f>IFERROR(IF(M$16&gt;0,(
   MAX('1ª EVA'!M46,'1ª EVA'!N46)*'1ª EVA'!M$13 +
   '2ª EVA-solo'!M48*'2ª EVA-solo'!M$13
)
/('1ª EVA'!M$13+'2ª EVA-solo'!M$13),""),"")</f>
        <v/>
      </c>
      <c r="N48" s="122"/>
      <c r="O48" s="121">
        <f t="shared" ca="1" si="64"/>
        <v>0</v>
      </c>
      <c r="P48" s="105">
        <f ca="1">IF(P$16&gt;0,(
   MAX('1ª EVA'!P46,'1ª EVA'!Q46)*'1ª EVA'!$P$13 +
   '2ª EVA-solo'!P48*'2ª EVA-solo'!$P$13
)
/('1ª EVA'!$P$13 + '2ª EVA-solo'!$P$13),"")</f>
        <v>0</v>
      </c>
      <c r="Q48" s="122"/>
      <c r="R48" s="105">
        <f ca="1">IF(R$16&gt;0,(
   MAX('1ª EVA'!R46,'1ª EVA'!S46)*'1ª EVA'!$R$13 +
   '2ª EVA-solo'!R48*'2ª EVA-solo'!$R$13
)
/('1ª EVA'!$R$13 + '2ª EVA-solo'!$R$13),"")</f>
        <v>0</v>
      </c>
      <c r="S48" s="122"/>
      <c r="T48" s="105">
        <f ca="1">IF(T$16&gt;0,(
   MAX('1ª EVA'!T46,'1ª EVA'!U46)*'1ª EVA'!$T$13 +
   '2ª EVA-solo'!T48*'2ª EVA-solo'!$T$13
)
/('1ª EVA'!$T$13 + '2ª EVA-solo'!$T$13),"")</f>
        <v>0</v>
      </c>
      <c r="U48" s="122"/>
      <c r="V48" s="105">
        <f ca="1">IF(V$16&gt;0,(
   MAX('1ª EVA'!V46,'1ª EVA'!W46)*'1ª EVA'!$V$13 +
   '2ª EVA-solo'!V48*'2ª EVA-solo'!$V$13
)
/('1ª EVA'!$V$13 + '2ª EVA-solo'!$V$13),"")</f>
        <v>0</v>
      </c>
      <c r="W48" s="122"/>
      <c r="X48" s="105">
        <f ca="1">IF(X$16&gt;0,(
   MAX('1ª EVA'!X46,'1ª EVA'!Y46)*'1ª EVA'!$X$13 +
   '2ª EVA-solo'!X48*'2ª EVA-solo'!$X$13
)
/('1ª EVA'!$X$13 + '2ª EVA-solo'!$X$13),"")</f>
        <v>0</v>
      </c>
      <c r="Y48" s="122"/>
      <c r="Z48" s="105" t="str">
        <f>IF(Z$16&gt;0,(
   MAX('1ª EVA'!Z46,'1ª EVA'!AA46)*'1ª EVA'!$Z$13 +
   '2ª EVA-solo'!Z48*'2ª EVA-solo'!$Z$13
)
/('1ª EVA'!$Z$13+'2ª EVA-solo'!$Z$13),"")</f>
        <v/>
      </c>
      <c r="AA48" s="122"/>
      <c r="AB48" s="121">
        <f t="shared" ca="1" si="65"/>
        <v>0</v>
      </c>
      <c r="AC48" s="105">
        <f ca="1">IF(AC$16&gt;0,
(
MAX('1ª EVA'!AC46,'1ª EVA'!AD46)*'1ª EVA'!$AC$13 +
'2ª EVA-solo'!AC48*'2ª EVA-solo'!$AC$13
)
/('1ª EVA'!$AC$13+'2ª EVA-solo'!$AC$13),
"")</f>
        <v>0</v>
      </c>
      <c r="AD48" s="122"/>
      <c r="AE48" s="105" t="str">
        <f>IF(AE$16&gt;0,
(
MAX('1ª EVA'!AE46,'1ª EVA'!AF46)*'1ª EVA'!$AE$13 +
'2ª EVA-solo'!AE48*'2ª EVA-solo'!$AE$13
)
/('1ª EVA'!$AE$13+'2ª EVA-solo'!$AE$13),
"")</f>
        <v/>
      </c>
      <c r="AF48" s="122"/>
      <c r="AG48" s="105">
        <f ca="1">IF(AG$16&gt;0,
(
MAX('1ª EVA'!AG46,'1ª EVA'!AH46)*'1ª EVA'!$AG$13 +
'2ª EVA-solo'!AG48*'2ª EVA-solo'!$AG$13
)
/('1ª EVA'!$AG$13+'2ª EVA-solo'!$AG$13),
"")</f>
        <v>0</v>
      </c>
      <c r="AH48" s="122"/>
      <c r="AI48" s="105">
        <f ca="1">IF(AI$16&gt;0,
(
MAX('1ª EVA'!AI46,'1ª EVA'!AJ46)*'1ª EVA'!$AI$13 +
'2ª EVA-solo'!AI48*'2ª EVA-solo'!$AI$13
)
/('1ª EVA'!$AI$13+'2ª EVA-solo'!$AI$13),
"")</f>
        <v>0</v>
      </c>
      <c r="AJ48" s="122"/>
      <c r="AK48" s="105">
        <f ca="1">IF(AK$16&gt;0,
(
MAX('1ª EVA'!AK46,'1ª EVA'!AL46)*'1ª EVA'!$AK$13 +
'2ª EVA-solo'!AK48*'2ª EVA-solo'!$AK$13
)
/('1ª EVA'!$AK$13+'2ª EVA-solo'!$AK$13),
"")</f>
        <v>0</v>
      </c>
      <c r="AL48" s="122"/>
      <c r="AM48" s="105" t="str">
        <f>IF(AM$16&gt;0,
(
MAX('1ª EVA'!AM46,'1ª EVA'!AN46)*'1ª EVA'!$AM$13 +
'2ª EVA-solo'!AM48*'2ª EVA-solo'!$AM$13
)
/('1ª EVA'!$AM$13+'2ª EVA-solo'!$AM$13),
"")</f>
        <v/>
      </c>
      <c r="AN48" s="122"/>
      <c r="AO48" s="121">
        <f t="shared" ca="1" si="66"/>
        <v>0</v>
      </c>
      <c r="AP48" s="105">
        <f ca="1">IF(AP$16&gt;0,
(
MAX('1ª EVA'!AP46,'1ª EVA'!AQ46)*'1ª EVA'!AP$13 +
'2ª EVA-solo'!AP48*'2ª EVA-solo'!AP$13
)
/('1ª EVA'!AP$13+'2ª EVA-solo'!AP$13),
"")</f>
        <v>0</v>
      </c>
      <c r="AQ48" s="122"/>
      <c r="AR48" s="105">
        <f ca="1">IF(AR$16&gt;0,
(
MAX('1ª EVA'!AR46,'1ª EVA'!AS46)*'1ª EVA'!AR$13 +
'2ª EVA-solo'!AR48*'2ª EVA-solo'!AR$13
)
/('1ª EVA'!AR$13+'2ª EVA-solo'!AR$13),
"")</f>
        <v>0</v>
      </c>
      <c r="AS48" s="122"/>
      <c r="AT48" s="105" t="str">
        <f>IF(AT$16&gt;0,
(
MAX('1ª EVA'!AT46,'1ª EVA'!AU46)*'1ª EVA'!AT$13 +
'2ª EVA-solo'!AT48*'2ª EVA-solo'!AT$13
)
/('1ª EVA'!AT$13+'2ª EVA-solo'!AT$13),
"")</f>
        <v/>
      </c>
      <c r="AU48" s="122"/>
      <c r="AV48" s="105">
        <f ca="1">IF(AV$16&gt;0,
(
MAX('1ª EVA'!AV46,'1ª EVA'!AW46)*'1ª EVA'!AV$13 +
'2ª EVA-solo'!AV48*'2ª EVA-solo'!AV$13
)
/('1ª EVA'!AV$13+'2ª EVA-solo'!AV$13),
"")</f>
        <v>0</v>
      </c>
      <c r="AW48" s="122"/>
      <c r="AX48" s="105" t="str">
        <f>IF(AX$16&gt;0,
(
MAX('1ª EVA'!AX46,'1ª EVA'!AY46)*'1ª EVA'!AX$13 +
'2ª EVA-solo'!AX48*'2ª EVA-solo'!AX$13
)
/('1ª EVA'!AX$13+'2ª EVA-solo'!AX$13),
"")</f>
        <v/>
      </c>
      <c r="AY48" s="122"/>
      <c r="AZ48" s="105" t="str">
        <f>IF(AZ$16&gt;0,
(
MAX('1ª EVA'!AZ46,'1ª EVA'!BA46)*'1ª EVA'!AZ$13 +
'2ª EVA-solo'!AZ48*'2ª EVA-solo'!AZ$13
)
/('1ª EVA'!AZ$13+'2ª EVA-solo'!AZ$13),
"")</f>
        <v/>
      </c>
      <c r="BA48" s="122"/>
      <c r="BB48" s="121">
        <f t="shared" ca="1" si="67"/>
        <v>0</v>
      </c>
      <c r="BC48" s="105">
        <f ca="1">IF(BC$16&gt;0,
(
MAX('1ª EVA'!BC46,'1ª EVA'!BD46)*'1ª EVA'!BC$13 +
'2ª EVA-solo'!BC48*'2ª EVA-solo'!BC$13
)
/('1ª EVA'!BC$13+'2ª EVA-solo'!BC$13),
"")</f>
        <v>0</v>
      </c>
      <c r="BD48" s="122"/>
      <c r="BE48" s="105" t="str">
        <f>IF(BE$16&gt;0,
(
MAX('1ª EVA'!BE46,'1ª EVA'!BF46)*'1ª EVA'!BE$13 +
'2ª EVA-solo'!BE48*'2ª EVA-solo'!BE$13
)
/('1ª EVA'!BE$13+'2ª EVA-solo'!BE$13),
"")</f>
        <v/>
      </c>
      <c r="BF48" s="122"/>
      <c r="BG48" s="105" t="str">
        <f>IF(BG$16&gt;0,
(
MAX('1ª EVA'!BG46,'1ª EVA'!BH46)*'1ª EVA'!BG$13 +
'2ª EVA-solo'!BG48*'2ª EVA-solo'!BG$13
)
/('1ª EVA'!BG$13+'2ª EVA-solo'!BG$13),
"")</f>
        <v/>
      </c>
      <c r="BH48" s="122"/>
      <c r="BI48" s="105">
        <f ca="1">IF(BI$16&gt;0,
(
MAX('1ª EVA'!BI46,'1ª EVA'!BJ46)*'1ª EVA'!BI$13 +
'2ª EVA-solo'!BI48*'2ª EVA-solo'!BI$13
)
/('1ª EVA'!BI$13+'2ª EVA-solo'!BI$13),
"")</f>
        <v>0</v>
      </c>
      <c r="BJ48" s="122"/>
      <c r="BK48" s="105" t="str">
        <f>IF(BK$16&gt;0,
(
MAX('1ª EVA'!BK46,'1ª EVA'!BL46)*'1ª EVA'!BK$13 +
'2ª EVA-solo'!BK48*'2ª EVA-solo'!BK$13
)
/('1ª EVA'!BK$13+'2ª EVA-solo'!BK$13),
"")</f>
        <v/>
      </c>
      <c r="BL48" s="122"/>
      <c r="BM48" s="105" t="str">
        <f>IF(BM$16&gt;0,
(
MAX('1ª EVA'!BM46,'1ª EVA'!BN46)*'1ª EVA'!BM$13 +
'2ª EVA-solo'!BM48*'2ª EVA-solo'!BM$13
)
/('1ª EVA'!BM$13+'2ª EVA-solo'!BM$13),
"")</f>
        <v/>
      </c>
      <c r="BN48" s="122"/>
      <c r="BO48" s="121">
        <f t="shared" ca="1" si="68"/>
        <v>0</v>
      </c>
      <c r="BP48" s="105">
        <f ca="1">IF(BP$16&gt;0,
(
MAX('1ª EVA'!BP46,'1ª EVA'!BQ46)*'1ª EVA'!BP$13 +
'2ª EVA-solo'!BP48*'2ª EVA-solo'!BP$13
)
/('1ª EVA'!BP$13+'2ª EVA-solo'!BP$13),
"")</f>
        <v>0</v>
      </c>
      <c r="BQ48" s="122"/>
      <c r="BR48" s="105" t="str">
        <f>IF(BR$16&gt;0,
(
MAX('1ª EVA'!BR46,'1ª EVA'!BS46)*'1ª EVA'!BR$13 +
'2ª EVA-solo'!BR48*'2ª EVA-solo'!BR$13
)
/('1ª EVA'!BR$13+'2ª EVA-solo'!BR$13),
"")</f>
        <v/>
      </c>
      <c r="BS48" s="122"/>
      <c r="BT48" s="105" t="str">
        <f>IF(BT$16&gt;0,
(
MAX('1ª EVA'!BT46,'1ª EVA'!BU46)*'1ª EVA'!BT$13 +
'2ª EVA-solo'!BT48*'2ª EVA-solo'!BT$13
)
/('1ª EVA'!BT$13+'2ª EVA-solo'!BT$13),
"")</f>
        <v/>
      </c>
      <c r="BU48" s="122"/>
      <c r="BV48" s="105" t="str">
        <f>IF(BV$16&gt;0,
(
MAX('1ª EVA'!BV46,'1ª EVA'!BW46)*'1ª EVA'!BV$13 +
'2ª EVA-solo'!BV48*'2ª EVA-solo'!BV$13
)
/('1ª EVA'!BV$13+'2ª EVA-solo'!BV$13),
"")</f>
        <v/>
      </c>
      <c r="BW48" s="122"/>
      <c r="BX48" s="105" t="str">
        <f>IF(BX$16&gt;0,
(
MAX('1ª EVA'!BX46,'1ª EVA'!BY46)*'1ª EVA'!BX$13 +
'2ª EVA-solo'!BX48*'2ª EVA-solo'!BX$13
)
/('1ª EVA'!BX$13+'2ª EVA-solo'!BX$13),
"")</f>
        <v/>
      </c>
      <c r="BY48" s="122"/>
      <c r="BZ48" s="105" t="str">
        <f>IF(BZ$16&gt;0,
(
MAX('1ª EVA'!BZ46,'1ª EVA'!CA46)*'1ª EVA'!BZ$13 +
'2ª EVA-solo'!BZ48*'2ª EVA-solo'!BZ$13
)
/('1ª EVA'!BZ$13+'2ª EVA-solo'!BZ$13),
"")</f>
        <v/>
      </c>
      <c r="CA48" s="122"/>
      <c r="CB48" s="136">
        <f t="shared" ca="1" si="69"/>
        <v>0</v>
      </c>
    </row>
    <row r="49" spans="1:80" ht="18" x14ac:dyDescent="0.25">
      <c r="A49" s="65">
        <v>0</v>
      </c>
      <c r="B49" s="121">
        <f t="shared" ca="1" si="63"/>
        <v>0</v>
      </c>
      <c r="C49" s="105">
        <f ca="1">IFERROR(IF(C$16&gt;0,(
   MAX('1ª EVA'!C47,'1ª EVA'!D47)*'1ª EVA'!C$13 +
   '2ª EVA-solo'!C49*'2ª EVA-solo'!C$13
)
/('1ª EVA'!C$13+'2ª EVA-solo'!C$13),""),"")</f>
        <v>0</v>
      </c>
      <c r="D49" s="122"/>
      <c r="E49" s="105">
        <f ca="1">IFERROR(IF(E$16&gt;0,(
   MAX('1ª EVA'!E47,'1ª EVA'!F47)*'1ª EVA'!E$13 +
   '2ª EVA-solo'!E49*'2ª EVA-solo'!E$13
)
/('1ª EVA'!E$13+'2ª EVA-solo'!E$13),""),"")</f>
        <v>0</v>
      </c>
      <c r="F49" s="122"/>
      <c r="G49" s="105">
        <f ca="1">IFERROR(IF(G$16&gt;0,(
   MAX('1ª EVA'!G47,'1ª EVA'!H47)*'1ª EVA'!G$13 +
   '2ª EVA-solo'!G49*'2ª EVA-solo'!G$13
)
/('1ª EVA'!G$13+'2ª EVA-solo'!G$13),""),"")</f>
        <v>0</v>
      </c>
      <c r="H49" s="122"/>
      <c r="I49" s="105">
        <f ca="1">IFERROR(IF(I$16&gt;0,(
   MAX('1ª EVA'!I47,'1ª EVA'!J47)*'1ª EVA'!I$13 +
   '2ª EVA-solo'!I49*'2ª EVA-solo'!I$13
)
/('1ª EVA'!I$13+'2ª EVA-solo'!I$13),""),"")</f>
        <v>0</v>
      </c>
      <c r="J49" s="122"/>
      <c r="K49" s="105">
        <f ca="1">IFERROR(IF(K$16&gt;0,(
   MAX('1ª EVA'!K47,'1ª EVA'!L47)*'1ª EVA'!K$13 +
   '2ª EVA-solo'!K49*'2ª EVA-solo'!K$13
)
/('1ª EVA'!K$13+'2ª EVA-solo'!K$13),""),"")</f>
        <v>0</v>
      </c>
      <c r="L49" s="122"/>
      <c r="M49" s="105" t="str">
        <f>IFERROR(IF(M$16&gt;0,(
   MAX('1ª EVA'!M47,'1ª EVA'!N47)*'1ª EVA'!M$13 +
   '2ª EVA-solo'!M49*'2ª EVA-solo'!M$13
)
/('1ª EVA'!M$13+'2ª EVA-solo'!M$13),""),"")</f>
        <v/>
      </c>
      <c r="N49" s="122"/>
      <c r="O49" s="121">
        <f t="shared" ca="1" si="64"/>
        <v>0</v>
      </c>
      <c r="P49" s="105">
        <f ca="1">IF(P$16&gt;0,(
   MAX('1ª EVA'!P47,'1ª EVA'!Q47)*'1ª EVA'!$P$13 +
   '2ª EVA-solo'!P49*'2ª EVA-solo'!$P$13
)
/('1ª EVA'!$P$13 + '2ª EVA-solo'!$P$13),"")</f>
        <v>0</v>
      </c>
      <c r="Q49" s="122"/>
      <c r="R49" s="105">
        <f ca="1">IF(R$16&gt;0,(
   MAX('1ª EVA'!R47,'1ª EVA'!S47)*'1ª EVA'!$R$13 +
   '2ª EVA-solo'!R49*'2ª EVA-solo'!$R$13
)
/('1ª EVA'!$R$13 + '2ª EVA-solo'!$R$13),"")</f>
        <v>0</v>
      </c>
      <c r="S49" s="122"/>
      <c r="T49" s="105">
        <f ca="1">IF(T$16&gt;0,(
   MAX('1ª EVA'!T47,'1ª EVA'!U47)*'1ª EVA'!$T$13 +
   '2ª EVA-solo'!T49*'2ª EVA-solo'!$T$13
)
/('1ª EVA'!$T$13 + '2ª EVA-solo'!$T$13),"")</f>
        <v>0</v>
      </c>
      <c r="U49" s="122"/>
      <c r="V49" s="105">
        <f ca="1">IF(V$16&gt;0,(
   MAX('1ª EVA'!V47,'1ª EVA'!W47)*'1ª EVA'!$V$13 +
   '2ª EVA-solo'!V49*'2ª EVA-solo'!$V$13
)
/('1ª EVA'!$V$13 + '2ª EVA-solo'!$V$13),"")</f>
        <v>0</v>
      </c>
      <c r="W49" s="122"/>
      <c r="X49" s="105">
        <f ca="1">IF(X$16&gt;0,(
   MAX('1ª EVA'!X47,'1ª EVA'!Y47)*'1ª EVA'!$X$13 +
   '2ª EVA-solo'!X49*'2ª EVA-solo'!$X$13
)
/('1ª EVA'!$X$13 + '2ª EVA-solo'!$X$13),"")</f>
        <v>0</v>
      </c>
      <c r="Y49" s="122"/>
      <c r="Z49" s="105" t="str">
        <f>IF(Z$16&gt;0,(
   MAX('1ª EVA'!Z47,'1ª EVA'!AA47)*'1ª EVA'!$Z$13 +
   '2ª EVA-solo'!Z49*'2ª EVA-solo'!$Z$13
)
/('1ª EVA'!$Z$13+'2ª EVA-solo'!$Z$13),"")</f>
        <v/>
      </c>
      <c r="AA49" s="122"/>
      <c r="AB49" s="121">
        <f t="shared" ca="1" si="65"/>
        <v>0</v>
      </c>
      <c r="AC49" s="105">
        <f ca="1">IF(AC$16&gt;0,
(
MAX('1ª EVA'!AC47,'1ª EVA'!AD47)*'1ª EVA'!$AC$13 +
'2ª EVA-solo'!AC49*'2ª EVA-solo'!$AC$13
)
/('1ª EVA'!$AC$13+'2ª EVA-solo'!$AC$13),
"")</f>
        <v>0</v>
      </c>
      <c r="AD49" s="122"/>
      <c r="AE49" s="105" t="str">
        <f>IF(AE$16&gt;0,
(
MAX('1ª EVA'!AE47,'1ª EVA'!AF47)*'1ª EVA'!$AE$13 +
'2ª EVA-solo'!AE49*'2ª EVA-solo'!$AE$13
)
/('1ª EVA'!$AE$13+'2ª EVA-solo'!$AE$13),
"")</f>
        <v/>
      </c>
      <c r="AF49" s="122"/>
      <c r="AG49" s="105">
        <f ca="1">IF(AG$16&gt;0,
(
MAX('1ª EVA'!AG47,'1ª EVA'!AH47)*'1ª EVA'!$AG$13 +
'2ª EVA-solo'!AG49*'2ª EVA-solo'!$AG$13
)
/('1ª EVA'!$AG$13+'2ª EVA-solo'!$AG$13),
"")</f>
        <v>0</v>
      </c>
      <c r="AH49" s="122"/>
      <c r="AI49" s="105">
        <f ca="1">IF(AI$16&gt;0,
(
MAX('1ª EVA'!AI47,'1ª EVA'!AJ47)*'1ª EVA'!$AI$13 +
'2ª EVA-solo'!AI49*'2ª EVA-solo'!$AI$13
)
/('1ª EVA'!$AI$13+'2ª EVA-solo'!$AI$13),
"")</f>
        <v>0</v>
      </c>
      <c r="AJ49" s="122"/>
      <c r="AK49" s="105">
        <f ca="1">IF(AK$16&gt;0,
(
MAX('1ª EVA'!AK47,'1ª EVA'!AL47)*'1ª EVA'!$AK$13 +
'2ª EVA-solo'!AK49*'2ª EVA-solo'!$AK$13
)
/('1ª EVA'!$AK$13+'2ª EVA-solo'!$AK$13),
"")</f>
        <v>0</v>
      </c>
      <c r="AL49" s="122"/>
      <c r="AM49" s="105" t="str">
        <f>IF(AM$16&gt;0,
(
MAX('1ª EVA'!AM47,'1ª EVA'!AN47)*'1ª EVA'!$AM$13 +
'2ª EVA-solo'!AM49*'2ª EVA-solo'!$AM$13
)
/('1ª EVA'!$AM$13+'2ª EVA-solo'!$AM$13),
"")</f>
        <v/>
      </c>
      <c r="AN49" s="122"/>
      <c r="AO49" s="121">
        <f t="shared" ca="1" si="66"/>
        <v>0</v>
      </c>
      <c r="AP49" s="105">
        <f ca="1">IF(AP$16&gt;0,
(
MAX('1ª EVA'!AP47,'1ª EVA'!AQ47)*'1ª EVA'!AP$13 +
'2ª EVA-solo'!AP49*'2ª EVA-solo'!AP$13
)
/('1ª EVA'!AP$13+'2ª EVA-solo'!AP$13),
"")</f>
        <v>0</v>
      </c>
      <c r="AQ49" s="122"/>
      <c r="AR49" s="105">
        <f ca="1">IF(AR$16&gt;0,
(
MAX('1ª EVA'!AR47,'1ª EVA'!AS47)*'1ª EVA'!AR$13 +
'2ª EVA-solo'!AR49*'2ª EVA-solo'!AR$13
)
/('1ª EVA'!AR$13+'2ª EVA-solo'!AR$13),
"")</f>
        <v>0</v>
      </c>
      <c r="AS49" s="122"/>
      <c r="AT49" s="105" t="str">
        <f>IF(AT$16&gt;0,
(
MAX('1ª EVA'!AT47,'1ª EVA'!AU47)*'1ª EVA'!AT$13 +
'2ª EVA-solo'!AT49*'2ª EVA-solo'!AT$13
)
/('1ª EVA'!AT$13+'2ª EVA-solo'!AT$13),
"")</f>
        <v/>
      </c>
      <c r="AU49" s="122"/>
      <c r="AV49" s="105">
        <f ca="1">IF(AV$16&gt;0,
(
MAX('1ª EVA'!AV47,'1ª EVA'!AW47)*'1ª EVA'!AV$13 +
'2ª EVA-solo'!AV49*'2ª EVA-solo'!AV$13
)
/('1ª EVA'!AV$13+'2ª EVA-solo'!AV$13),
"")</f>
        <v>0</v>
      </c>
      <c r="AW49" s="122"/>
      <c r="AX49" s="105" t="str">
        <f>IF(AX$16&gt;0,
(
MAX('1ª EVA'!AX47,'1ª EVA'!AY47)*'1ª EVA'!AX$13 +
'2ª EVA-solo'!AX49*'2ª EVA-solo'!AX$13
)
/('1ª EVA'!AX$13+'2ª EVA-solo'!AX$13),
"")</f>
        <v/>
      </c>
      <c r="AY49" s="122"/>
      <c r="AZ49" s="105" t="str">
        <f>IF(AZ$16&gt;0,
(
MAX('1ª EVA'!AZ47,'1ª EVA'!BA47)*'1ª EVA'!AZ$13 +
'2ª EVA-solo'!AZ49*'2ª EVA-solo'!AZ$13
)
/('1ª EVA'!AZ$13+'2ª EVA-solo'!AZ$13),
"")</f>
        <v/>
      </c>
      <c r="BA49" s="122"/>
      <c r="BB49" s="121">
        <f t="shared" ca="1" si="67"/>
        <v>0</v>
      </c>
      <c r="BC49" s="105">
        <f ca="1">IF(BC$16&gt;0,
(
MAX('1ª EVA'!BC47,'1ª EVA'!BD47)*'1ª EVA'!BC$13 +
'2ª EVA-solo'!BC49*'2ª EVA-solo'!BC$13
)
/('1ª EVA'!BC$13+'2ª EVA-solo'!BC$13),
"")</f>
        <v>0</v>
      </c>
      <c r="BD49" s="122"/>
      <c r="BE49" s="105" t="str">
        <f>IF(BE$16&gt;0,
(
MAX('1ª EVA'!BE47,'1ª EVA'!BF47)*'1ª EVA'!BE$13 +
'2ª EVA-solo'!BE49*'2ª EVA-solo'!BE$13
)
/('1ª EVA'!BE$13+'2ª EVA-solo'!BE$13),
"")</f>
        <v/>
      </c>
      <c r="BF49" s="122"/>
      <c r="BG49" s="105" t="str">
        <f>IF(BG$16&gt;0,
(
MAX('1ª EVA'!BG47,'1ª EVA'!BH47)*'1ª EVA'!BG$13 +
'2ª EVA-solo'!BG49*'2ª EVA-solo'!BG$13
)
/('1ª EVA'!BG$13+'2ª EVA-solo'!BG$13),
"")</f>
        <v/>
      </c>
      <c r="BH49" s="122"/>
      <c r="BI49" s="105">
        <f ca="1">IF(BI$16&gt;0,
(
MAX('1ª EVA'!BI47,'1ª EVA'!BJ47)*'1ª EVA'!BI$13 +
'2ª EVA-solo'!BI49*'2ª EVA-solo'!BI$13
)
/('1ª EVA'!BI$13+'2ª EVA-solo'!BI$13),
"")</f>
        <v>0</v>
      </c>
      <c r="BJ49" s="122"/>
      <c r="BK49" s="105" t="str">
        <f>IF(BK$16&gt;0,
(
MAX('1ª EVA'!BK47,'1ª EVA'!BL47)*'1ª EVA'!BK$13 +
'2ª EVA-solo'!BK49*'2ª EVA-solo'!BK$13
)
/('1ª EVA'!BK$13+'2ª EVA-solo'!BK$13),
"")</f>
        <v/>
      </c>
      <c r="BL49" s="122"/>
      <c r="BM49" s="105" t="str">
        <f>IF(BM$16&gt;0,
(
MAX('1ª EVA'!BM47,'1ª EVA'!BN47)*'1ª EVA'!BM$13 +
'2ª EVA-solo'!BM49*'2ª EVA-solo'!BM$13
)
/('1ª EVA'!BM$13+'2ª EVA-solo'!BM$13),
"")</f>
        <v/>
      </c>
      <c r="BN49" s="122"/>
      <c r="BO49" s="121">
        <f t="shared" ca="1" si="68"/>
        <v>0</v>
      </c>
      <c r="BP49" s="105">
        <f ca="1">IF(BP$16&gt;0,
(
MAX('1ª EVA'!BP47,'1ª EVA'!BQ47)*'1ª EVA'!BP$13 +
'2ª EVA-solo'!BP49*'2ª EVA-solo'!BP$13
)
/('1ª EVA'!BP$13+'2ª EVA-solo'!BP$13),
"")</f>
        <v>0</v>
      </c>
      <c r="BQ49" s="122"/>
      <c r="BR49" s="105" t="str">
        <f>IF(BR$16&gt;0,
(
MAX('1ª EVA'!BR47,'1ª EVA'!BS47)*'1ª EVA'!BR$13 +
'2ª EVA-solo'!BR49*'2ª EVA-solo'!BR$13
)
/('1ª EVA'!BR$13+'2ª EVA-solo'!BR$13),
"")</f>
        <v/>
      </c>
      <c r="BS49" s="122"/>
      <c r="BT49" s="105" t="str">
        <f>IF(BT$16&gt;0,
(
MAX('1ª EVA'!BT47,'1ª EVA'!BU47)*'1ª EVA'!BT$13 +
'2ª EVA-solo'!BT49*'2ª EVA-solo'!BT$13
)
/('1ª EVA'!BT$13+'2ª EVA-solo'!BT$13),
"")</f>
        <v/>
      </c>
      <c r="BU49" s="122"/>
      <c r="BV49" s="105" t="str">
        <f>IF(BV$16&gt;0,
(
MAX('1ª EVA'!BV47,'1ª EVA'!BW47)*'1ª EVA'!BV$13 +
'2ª EVA-solo'!BV49*'2ª EVA-solo'!BV$13
)
/('1ª EVA'!BV$13+'2ª EVA-solo'!BV$13),
"")</f>
        <v/>
      </c>
      <c r="BW49" s="122"/>
      <c r="BX49" s="105" t="str">
        <f>IF(BX$16&gt;0,
(
MAX('1ª EVA'!BX47,'1ª EVA'!BY47)*'1ª EVA'!BX$13 +
'2ª EVA-solo'!BX49*'2ª EVA-solo'!BX$13
)
/('1ª EVA'!BX$13+'2ª EVA-solo'!BX$13),
"")</f>
        <v/>
      </c>
      <c r="BY49" s="122"/>
      <c r="BZ49" s="105" t="str">
        <f>IF(BZ$16&gt;0,
(
MAX('1ª EVA'!BZ47,'1ª EVA'!CA47)*'1ª EVA'!BZ$13 +
'2ª EVA-solo'!BZ49*'2ª EVA-solo'!BZ$13
)
/('1ª EVA'!BZ$13+'2ª EVA-solo'!BZ$13),
"")</f>
        <v/>
      </c>
      <c r="CA49" s="122"/>
      <c r="CB49" s="136">
        <f t="shared" ca="1" si="69"/>
        <v>0</v>
      </c>
    </row>
    <row r="50" spans="1:80" ht="18" x14ac:dyDescent="0.25">
      <c r="A50" s="65">
        <v>0</v>
      </c>
      <c r="B50" s="121">
        <f t="shared" ca="1" si="63"/>
        <v>0</v>
      </c>
      <c r="C50" s="105">
        <f ca="1">IFERROR(IF(C$16&gt;0,(
   MAX('1ª EVA'!C48,'1ª EVA'!D48)*'1ª EVA'!C$13 +
   '2ª EVA-solo'!C50*'2ª EVA-solo'!C$13
)
/('1ª EVA'!C$13+'2ª EVA-solo'!C$13),""),"")</f>
        <v>0</v>
      </c>
      <c r="D50" s="122"/>
      <c r="E50" s="105">
        <f ca="1">IFERROR(IF(E$16&gt;0,(
   MAX('1ª EVA'!E48,'1ª EVA'!F48)*'1ª EVA'!E$13 +
   '2ª EVA-solo'!E50*'2ª EVA-solo'!E$13
)
/('1ª EVA'!E$13+'2ª EVA-solo'!E$13),""),"")</f>
        <v>0</v>
      </c>
      <c r="F50" s="122"/>
      <c r="G50" s="105">
        <f ca="1">IFERROR(IF(G$16&gt;0,(
   MAX('1ª EVA'!G48,'1ª EVA'!H48)*'1ª EVA'!G$13 +
   '2ª EVA-solo'!G50*'2ª EVA-solo'!G$13
)
/('1ª EVA'!G$13+'2ª EVA-solo'!G$13),""),"")</f>
        <v>0</v>
      </c>
      <c r="H50" s="122"/>
      <c r="I50" s="105">
        <f ca="1">IFERROR(IF(I$16&gt;0,(
   MAX('1ª EVA'!I48,'1ª EVA'!J48)*'1ª EVA'!I$13 +
   '2ª EVA-solo'!I50*'2ª EVA-solo'!I$13
)
/('1ª EVA'!I$13+'2ª EVA-solo'!I$13),""),"")</f>
        <v>0</v>
      </c>
      <c r="J50" s="122"/>
      <c r="K50" s="105">
        <f ca="1">IFERROR(IF(K$16&gt;0,(
   MAX('1ª EVA'!K48,'1ª EVA'!L48)*'1ª EVA'!K$13 +
   '2ª EVA-solo'!K50*'2ª EVA-solo'!K$13
)
/('1ª EVA'!K$13+'2ª EVA-solo'!K$13),""),"")</f>
        <v>0</v>
      </c>
      <c r="L50" s="122"/>
      <c r="M50" s="105" t="str">
        <f>IFERROR(IF(M$16&gt;0,(
   MAX('1ª EVA'!M48,'1ª EVA'!N48)*'1ª EVA'!M$13 +
   '2ª EVA-solo'!M50*'2ª EVA-solo'!M$13
)
/('1ª EVA'!M$13+'2ª EVA-solo'!M$13),""),"")</f>
        <v/>
      </c>
      <c r="N50" s="122"/>
      <c r="O50" s="121">
        <f t="shared" ca="1" si="64"/>
        <v>0</v>
      </c>
      <c r="P50" s="105">
        <f ca="1">IF(P$16&gt;0,(
   MAX('1ª EVA'!P48,'1ª EVA'!Q48)*'1ª EVA'!$P$13 +
   '2ª EVA-solo'!P50*'2ª EVA-solo'!$P$13
)
/('1ª EVA'!$P$13 + '2ª EVA-solo'!$P$13),"")</f>
        <v>0</v>
      </c>
      <c r="Q50" s="122"/>
      <c r="R50" s="105">
        <f ca="1">IF(R$16&gt;0,(
   MAX('1ª EVA'!R48,'1ª EVA'!S48)*'1ª EVA'!$R$13 +
   '2ª EVA-solo'!R50*'2ª EVA-solo'!$R$13
)
/('1ª EVA'!$R$13 + '2ª EVA-solo'!$R$13),"")</f>
        <v>0</v>
      </c>
      <c r="S50" s="122"/>
      <c r="T50" s="105">
        <f ca="1">IF(T$16&gt;0,(
   MAX('1ª EVA'!T48,'1ª EVA'!U48)*'1ª EVA'!$T$13 +
   '2ª EVA-solo'!T50*'2ª EVA-solo'!$T$13
)
/('1ª EVA'!$T$13 + '2ª EVA-solo'!$T$13),"")</f>
        <v>0</v>
      </c>
      <c r="U50" s="122"/>
      <c r="V50" s="105">
        <f ca="1">IF(V$16&gt;0,(
   MAX('1ª EVA'!V48,'1ª EVA'!W48)*'1ª EVA'!$V$13 +
   '2ª EVA-solo'!V50*'2ª EVA-solo'!$V$13
)
/('1ª EVA'!$V$13 + '2ª EVA-solo'!$V$13),"")</f>
        <v>0</v>
      </c>
      <c r="W50" s="122"/>
      <c r="X50" s="105">
        <f ca="1">IF(X$16&gt;0,(
   MAX('1ª EVA'!X48,'1ª EVA'!Y48)*'1ª EVA'!$X$13 +
   '2ª EVA-solo'!X50*'2ª EVA-solo'!$X$13
)
/('1ª EVA'!$X$13 + '2ª EVA-solo'!$X$13),"")</f>
        <v>0</v>
      </c>
      <c r="Y50" s="122"/>
      <c r="Z50" s="105" t="str">
        <f>IF(Z$16&gt;0,(
   MAX('1ª EVA'!Z48,'1ª EVA'!AA48)*'1ª EVA'!$Z$13 +
   '2ª EVA-solo'!Z50*'2ª EVA-solo'!$Z$13
)
/('1ª EVA'!$Z$13+'2ª EVA-solo'!$Z$13),"")</f>
        <v/>
      </c>
      <c r="AA50" s="122"/>
      <c r="AB50" s="121">
        <f t="shared" ca="1" si="65"/>
        <v>0</v>
      </c>
      <c r="AC50" s="105">
        <f ca="1">IF(AC$16&gt;0,
(
MAX('1ª EVA'!AC48,'1ª EVA'!AD48)*'1ª EVA'!$AC$13 +
'2ª EVA-solo'!AC50*'2ª EVA-solo'!$AC$13
)
/('1ª EVA'!$AC$13+'2ª EVA-solo'!$AC$13),
"")</f>
        <v>0</v>
      </c>
      <c r="AD50" s="122"/>
      <c r="AE50" s="105" t="str">
        <f>IF(AE$16&gt;0,
(
MAX('1ª EVA'!AE48,'1ª EVA'!AF48)*'1ª EVA'!$AE$13 +
'2ª EVA-solo'!AE50*'2ª EVA-solo'!$AE$13
)
/('1ª EVA'!$AE$13+'2ª EVA-solo'!$AE$13),
"")</f>
        <v/>
      </c>
      <c r="AF50" s="122"/>
      <c r="AG50" s="105">
        <f ca="1">IF(AG$16&gt;0,
(
MAX('1ª EVA'!AG48,'1ª EVA'!AH48)*'1ª EVA'!$AG$13 +
'2ª EVA-solo'!AG50*'2ª EVA-solo'!$AG$13
)
/('1ª EVA'!$AG$13+'2ª EVA-solo'!$AG$13),
"")</f>
        <v>0</v>
      </c>
      <c r="AH50" s="122"/>
      <c r="AI50" s="105">
        <f ca="1">IF(AI$16&gt;0,
(
MAX('1ª EVA'!AI48,'1ª EVA'!AJ48)*'1ª EVA'!$AI$13 +
'2ª EVA-solo'!AI50*'2ª EVA-solo'!$AI$13
)
/('1ª EVA'!$AI$13+'2ª EVA-solo'!$AI$13),
"")</f>
        <v>0</v>
      </c>
      <c r="AJ50" s="122"/>
      <c r="AK50" s="105">
        <f ca="1">IF(AK$16&gt;0,
(
MAX('1ª EVA'!AK48,'1ª EVA'!AL48)*'1ª EVA'!$AK$13 +
'2ª EVA-solo'!AK50*'2ª EVA-solo'!$AK$13
)
/('1ª EVA'!$AK$13+'2ª EVA-solo'!$AK$13),
"")</f>
        <v>0</v>
      </c>
      <c r="AL50" s="122"/>
      <c r="AM50" s="105" t="str">
        <f>IF(AM$16&gt;0,
(
MAX('1ª EVA'!AM48,'1ª EVA'!AN48)*'1ª EVA'!$AM$13 +
'2ª EVA-solo'!AM50*'2ª EVA-solo'!$AM$13
)
/('1ª EVA'!$AM$13+'2ª EVA-solo'!$AM$13),
"")</f>
        <v/>
      </c>
      <c r="AN50" s="122"/>
      <c r="AO50" s="121">
        <f t="shared" ca="1" si="66"/>
        <v>0</v>
      </c>
      <c r="AP50" s="105">
        <f ca="1">IF(AP$16&gt;0,
(
MAX('1ª EVA'!AP48,'1ª EVA'!AQ48)*'1ª EVA'!AP$13 +
'2ª EVA-solo'!AP50*'2ª EVA-solo'!AP$13
)
/('1ª EVA'!AP$13+'2ª EVA-solo'!AP$13),
"")</f>
        <v>0</v>
      </c>
      <c r="AQ50" s="122"/>
      <c r="AR50" s="105">
        <f ca="1">IF(AR$16&gt;0,
(
MAX('1ª EVA'!AR48,'1ª EVA'!AS48)*'1ª EVA'!AR$13 +
'2ª EVA-solo'!AR50*'2ª EVA-solo'!AR$13
)
/('1ª EVA'!AR$13+'2ª EVA-solo'!AR$13),
"")</f>
        <v>0</v>
      </c>
      <c r="AS50" s="122"/>
      <c r="AT50" s="105" t="str">
        <f>IF(AT$16&gt;0,
(
MAX('1ª EVA'!AT48,'1ª EVA'!AU48)*'1ª EVA'!AT$13 +
'2ª EVA-solo'!AT50*'2ª EVA-solo'!AT$13
)
/('1ª EVA'!AT$13+'2ª EVA-solo'!AT$13),
"")</f>
        <v/>
      </c>
      <c r="AU50" s="122"/>
      <c r="AV50" s="105">
        <f ca="1">IF(AV$16&gt;0,
(
MAX('1ª EVA'!AV48,'1ª EVA'!AW48)*'1ª EVA'!AV$13 +
'2ª EVA-solo'!AV50*'2ª EVA-solo'!AV$13
)
/('1ª EVA'!AV$13+'2ª EVA-solo'!AV$13),
"")</f>
        <v>0</v>
      </c>
      <c r="AW50" s="122"/>
      <c r="AX50" s="105" t="str">
        <f>IF(AX$16&gt;0,
(
MAX('1ª EVA'!AX48,'1ª EVA'!AY48)*'1ª EVA'!AX$13 +
'2ª EVA-solo'!AX50*'2ª EVA-solo'!AX$13
)
/('1ª EVA'!AX$13+'2ª EVA-solo'!AX$13),
"")</f>
        <v/>
      </c>
      <c r="AY50" s="122"/>
      <c r="AZ50" s="105" t="str">
        <f>IF(AZ$16&gt;0,
(
MAX('1ª EVA'!AZ48,'1ª EVA'!BA48)*'1ª EVA'!AZ$13 +
'2ª EVA-solo'!AZ50*'2ª EVA-solo'!AZ$13
)
/('1ª EVA'!AZ$13+'2ª EVA-solo'!AZ$13),
"")</f>
        <v/>
      </c>
      <c r="BA50" s="122"/>
      <c r="BB50" s="121">
        <f t="shared" ca="1" si="67"/>
        <v>0</v>
      </c>
      <c r="BC50" s="105">
        <f ca="1">IF(BC$16&gt;0,
(
MAX('1ª EVA'!BC48,'1ª EVA'!BD48)*'1ª EVA'!BC$13 +
'2ª EVA-solo'!BC50*'2ª EVA-solo'!BC$13
)
/('1ª EVA'!BC$13+'2ª EVA-solo'!BC$13),
"")</f>
        <v>0</v>
      </c>
      <c r="BD50" s="122"/>
      <c r="BE50" s="105" t="str">
        <f>IF(BE$16&gt;0,
(
MAX('1ª EVA'!BE48,'1ª EVA'!BF48)*'1ª EVA'!BE$13 +
'2ª EVA-solo'!BE50*'2ª EVA-solo'!BE$13
)
/('1ª EVA'!BE$13+'2ª EVA-solo'!BE$13),
"")</f>
        <v/>
      </c>
      <c r="BF50" s="122"/>
      <c r="BG50" s="105" t="str">
        <f>IF(BG$16&gt;0,
(
MAX('1ª EVA'!BG48,'1ª EVA'!BH48)*'1ª EVA'!BG$13 +
'2ª EVA-solo'!BG50*'2ª EVA-solo'!BG$13
)
/('1ª EVA'!BG$13+'2ª EVA-solo'!BG$13),
"")</f>
        <v/>
      </c>
      <c r="BH50" s="122"/>
      <c r="BI50" s="105">
        <f ca="1">IF(BI$16&gt;0,
(
MAX('1ª EVA'!BI48,'1ª EVA'!BJ48)*'1ª EVA'!BI$13 +
'2ª EVA-solo'!BI50*'2ª EVA-solo'!BI$13
)
/('1ª EVA'!BI$13+'2ª EVA-solo'!BI$13),
"")</f>
        <v>0</v>
      </c>
      <c r="BJ50" s="122"/>
      <c r="BK50" s="105" t="str">
        <f>IF(BK$16&gt;0,
(
MAX('1ª EVA'!BK48,'1ª EVA'!BL48)*'1ª EVA'!BK$13 +
'2ª EVA-solo'!BK50*'2ª EVA-solo'!BK$13
)
/('1ª EVA'!BK$13+'2ª EVA-solo'!BK$13),
"")</f>
        <v/>
      </c>
      <c r="BL50" s="122"/>
      <c r="BM50" s="105" t="str">
        <f>IF(BM$16&gt;0,
(
MAX('1ª EVA'!BM48,'1ª EVA'!BN48)*'1ª EVA'!BM$13 +
'2ª EVA-solo'!BM50*'2ª EVA-solo'!BM$13
)
/('1ª EVA'!BM$13+'2ª EVA-solo'!BM$13),
"")</f>
        <v/>
      </c>
      <c r="BN50" s="122"/>
      <c r="BO50" s="121">
        <f t="shared" ca="1" si="68"/>
        <v>0</v>
      </c>
      <c r="BP50" s="105">
        <f ca="1">IF(BP$16&gt;0,
(
MAX('1ª EVA'!BP48,'1ª EVA'!BQ48)*'1ª EVA'!BP$13 +
'2ª EVA-solo'!BP50*'2ª EVA-solo'!BP$13
)
/('1ª EVA'!BP$13+'2ª EVA-solo'!BP$13),
"")</f>
        <v>0</v>
      </c>
      <c r="BQ50" s="122"/>
      <c r="BR50" s="105" t="str">
        <f>IF(BR$16&gt;0,
(
MAX('1ª EVA'!BR48,'1ª EVA'!BS48)*'1ª EVA'!BR$13 +
'2ª EVA-solo'!BR50*'2ª EVA-solo'!BR$13
)
/('1ª EVA'!BR$13+'2ª EVA-solo'!BR$13),
"")</f>
        <v/>
      </c>
      <c r="BS50" s="122"/>
      <c r="BT50" s="105" t="str">
        <f>IF(BT$16&gt;0,
(
MAX('1ª EVA'!BT48,'1ª EVA'!BU48)*'1ª EVA'!BT$13 +
'2ª EVA-solo'!BT50*'2ª EVA-solo'!BT$13
)
/('1ª EVA'!BT$13+'2ª EVA-solo'!BT$13),
"")</f>
        <v/>
      </c>
      <c r="BU50" s="122"/>
      <c r="BV50" s="105" t="str">
        <f>IF(BV$16&gt;0,
(
MAX('1ª EVA'!BV48,'1ª EVA'!BW48)*'1ª EVA'!BV$13 +
'2ª EVA-solo'!BV50*'2ª EVA-solo'!BV$13
)
/('1ª EVA'!BV$13+'2ª EVA-solo'!BV$13),
"")</f>
        <v/>
      </c>
      <c r="BW50" s="122"/>
      <c r="BX50" s="105" t="str">
        <f>IF(BX$16&gt;0,
(
MAX('1ª EVA'!BX48,'1ª EVA'!BY48)*'1ª EVA'!BX$13 +
'2ª EVA-solo'!BX50*'2ª EVA-solo'!BX$13
)
/('1ª EVA'!BX$13+'2ª EVA-solo'!BX$13),
"")</f>
        <v/>
      </c>
      <c r="BY50" s="122"/>
      <c r="BZ50" s="105" t="str">
        <f>IF(BZ$16&gt;0,
(
MAX('1ª EVA'!BZ48,'1ª EVA'!CA48)*'1ª EVA'!BZ$13 +
'2ª EVA-solo'!BZ50*'2ª EVA-solo'!BZ$13
)
/('1ª EVA'!BZ$13+'2ª EVA-solo'!BZ$13),
"")</f>
        <v/>
      </c>
      <c r="CA50" s="122"/>
      <c r="CB50" s="136">
        <f t="shared" ca="1" si="69"/>
        <v>0</v>
      </c>
    </row>
    <row r="51" spans="1:80" ht="18" x14ac:dyDescent="0.25">
      <c r="A51" s="65">
        <v>0</v>
      </c>
      <c r="B51" s="121">
        <f t="shared" ca="1" si="63"/>
        <v>0</v>
      </c>
      <c r="C51" s="105">
        <f ca="1">IFERROR(IF(C$16&gt;0,(
   MAX('1ª EVA'!C49,'1ª EVA'!D49)*'1ª EVA'!C$13 +
   '2ª EVA-solo'!C51*'2ª EVA-solo'!C$13
)
/('1ª EVA'!C$13+'2ª EVA-solo'!C$13),""),"")</f>
        <v>0</v>
      </c>
      <c r="D51" s="122"/>
      <c r="E51" s="105">
        <f ca="1">IFERROR(IF(E$16&gt;0,(
   MAX('1ª EVA'!E49,'1ª EVA'!F49)*'1ª EVA'!E$13 +
   '2ª EVA-solo'!E51*'2ª EVA-solo'!E$13
)
/('1ª EVA'!E$13+'2ª EVA-solo'!E$13),""),"")</f>
        <v>0</v>
      </c>
      <c r="F51" s="122"/>
      <c r="G51" s="105">
        <f ca="1">IFERROR(IF(G$16&gt;0,(
   MAX('1ª EVA'!G49,'1ª EVA'!H49)*'1ª EVA'!G$13 +
   '2ª EVA-solo'!G51*'2ª EVA-solo'!G$13
)
/('1ª EVA'!G$13+'2ª EVA-solo'!G$13),""),"")</f>
        <v>0</v>
      </c>
      <c r="H51" s="122"/>
      <c r="I51" s="105">
        <f ca="1">IFERROR(IF(I$16&gt;0,(
   MAX('1ª EVA'!I49,'1ª EVA'!J49)*'1ª EVA'!I$13 +
   '2ª EVA-solo'!I51*'2ª EVA-solo'!I$13
)
/('1ª EVA'!I$13+'2ª EVA-solo'!I$13),""),"")</f>
        <v>0</v>
      </c>
      <c r="J51" s="122"/>
      <c r="K51" s="105">
        <f ca="1">IFERROR(IF(K$16&gt;0,(
   MAX('1ª EVA'!K49,'1ª EVA'!L49)*'1ª EVA'!K$13 +
   '2ª EVA-solo'!K51*'2ª EVA-solo'!K$13
)
/('1ª EVA'!K$13+'2ª EVA-solo'!K$13),""),"")</f>
        <v>0</v>
      </c>
      <c r="L51" s="122"/>
      <c r="M51" s="105" t="str">
        <f>IFERROR(IF(M$16&gt;0,(
   MAX('1ª EVA'!M49,'1ª EVA'!N49)*'1ª EVA'!M$13 +
   '2ª EVA-solo'!M51*'2ª EVA-solo'!M$13
)
/('1ª EVA'!M$13+'2ª EVA-solo'!M$13),""),"")</f>
        <v/>
      </c>
      <c r="N51" s="122"/>
      <c r="O51" s="121">
        <f t="shared" ca="1" si="64"/>
        <v>0</v>
      </c>
      <c r="P51" s="105">
        <f ca="1">IF(P$16&gt;0,(
   MAX('1ª EVA'!P49,'1ª EVA'!Q49)*'1ª EVA'!$P$13 +
   '2ª EVA-solo'!P51*'2ª EVA-solo'!$P$13
)
/('1ª EVA'!$P$13 + '2ª EVA-solo'!$P$13),"")</f>
        <v>0</v>
      </c>
      <c r="Q51" s="122"/>
      <c r="R51" s="105">
        <f ca="1">IF(R$16&gt;0,(
   MAX('1ª EVA'!R49,'1ª EVA'!S49)*'1ª EVA'!$R$13 +
   '2ª EVA-solo'!R51*'2ª EVA-solo'!$R$13
)
/('1ª EVA'!$R$13 + '2ª EVA-solo'!$R$13),"")</f>
        <v>0</v>
      </c>
      <c r="S51" s="122"/>
      <c r="T51" s="105">
        <f ca="1">IF(T$16&gt;0,(
   MAX('1ª EVA'!T49,'1ª EVA'!U49)*'1ª EVA'!$T$13 +
   '2ª EVA-solo'!T51*'2ª EVA-solo'!$T$13
)
/('1ª EVA'!$T$13 + '2ª EVA-solo'!$T$13),"")</f>
        <v>0</v>
      </c>
      <c r="U51" s="122"/>
      <c r="V51" s="105">
        <f ca="1">IF(V$16&gt;0,(
   MAX('1ª EVA'!V49,'1ª EVA'!W49)*'1ª EVA'!$V$13 +
   '2ª EVA-solo'!V51*'2ª EVA-solo'!$V$13
)
/('1ª EVA'!$V$13 + '2ª EVA-solo'!$V$13),"")</f>
        <v>0</v>
      </c>
      <c r="W51" s="122"/>
      <c r="X51" s="105">
        <f ca="1">IF(X$16&gt;0,(
   MAX('1ª EVA'!X49,'1ª EVA'!Y49)*'1ª EVA'!$X$13 +
   '2ª EVA-solo'!X51*'2ª EVA-solo'!$X$13
)
/('1ª EVA'!$X$13 + '2ª EVA-solo'!$X$13),"")</f>
        <v>0</v>
      </c>
      <c r="Y51" s="122"/>
      <c r="Z51" s="105" t="str">
        <f>IF(Z$16&gt;0,(
   MAX('1ª EVA'!Z49,'1ª EVA'!AA49)*'1ª EVA'!$Z$13 +
   '2ª EVA-solo'!Z51*'2ª EVA-solo'!$Z$13
)
/('1ª EVA'!$Z$13+'2ª EVA-solo'!$Z$13),"")</f>
        <v/>
      </c>
      <c r="AA51" s="122"/>
      <c r="AB51" s="121">
        <f t="shared" ca="1" si="65"/>
        <v>0</v>
      </c>
      <c r="AC51" s="105">
        <f ca="1">IF(AC$16&gt;0,
(
MAX('1ª EVA'!AC49,'1ª EVA'!AD49)*'1ª EVA'!$AC$13 +
'2ª EVA-solo'!AC51*'2ª EVA-solo'!$AC$13
)
/('1ª EVA'!$AC$13+'2ª EVA-solo'!$AC$13),
"")</f>
        <v>0</v>
      </c>
      <c r="AD51" s="122"/>
      <c r="AE51" s="105" t="str">
        <f>IF(AE$16&gt;0,
(
MAX('1ª EVA'!AE49,'1ª EVA'!AF49)*'1ª EVA'!$AE$13 +
'2ª EVA-solo'!AE51*'2ª EVA-solo'!$AE$13
)
/('1ª EVA'!$AE$13+'2ª EVA-solo'!$AE$13),
"")</f>
        <v/>
      </c>
      <c r="AF51" s="122"/>
      <c r="AG51" s="105">
        <f ca="1">IF(AG$16&gt;0,
(
MAX('1ª EVA'!AG49,'1ª EVA'!AH49)*'1ª EVA'!$AG$13 +
'2ª EVA-solo'!AG51*'2ª EVA-solo'!$AG$13
)
/('1ª EVA'!$AG$13+'2ª EVA-solo'!$AG$13),
"")</f>
        <v>0</v>
      </c>
      <c r="AH51" s="122"/>
      <c r="AI51" s="105">
        <f ca="1">IF(AI$16&gt;0,
(
MAX('1ª EVA'!AI49,'1ª EVA'!AJ49)*'1ª EVA'!$AI$13 +
'2ª EVA-solo'!AI51*'2ª EVA-solo'!$AI$13
)
/('1ª EVA'!$AI$13+'2ª EVA-solo'!$AI$13),
"")</f>
        <v>0</v>
      </c>
      <c r="AJ51" s="122"/>
      <c r="AK51" s="105">
        <f ca="1">IF(AK$16&gt;0,
(
MAX('1ª EVA'!AK49,'1ª EVA'!AL49)*'1ª EVA'!$AK$13 +
'2ª EVA-solo'!AK51*'2ª EVA-solo'!$AK$13
)
/('1ª EVA'!$AK$13+'2ª EVA-solo'!$AK$13),
"")</f>
        <v>0</v>
      </c>
      <c r="AL51" s="122"/>
      <c r="AM51" s="105" t="str">
        <f>IF(AM$16&gt;0,
(
MAX('1ª EVA'!AM49,'1ª EVA'!AN49)*'1ª EVA'!$AM$13 +
'2ª EVA-solo'!AM51*'2ª EVA-solo'!$AM$13
)
/('1ª EVA'!$AM$13+'2ª EVA-solo'!$AM$13),
"")</f>
        <v/>
      </c>
      <c r="AN51" s="122"/>
      <c r="AO51" s="121">
        <f t="shared" ca="1" si="66"/>
        <v>0</v>
      </c>
      <c r="AP51" s="105">
        <f ca="1">IF(AP$16&gt;0,
(
MAX('1ª EVA'!AP49,'1ª EVA'!AQ49)*'1ª EVA'!AP$13 +
'2ª EVA-solo'!AP51*'2ª EVA-solo'!AP$13
)
/('1ª EVA'!AP$13+'2ª EVA-solo'!AP$13),
"")</f>
        <v>0</v>
      </c>
      <c r="AQ51" s="122"/>
      <c r="AR51" s="105">
        <f ca="1">IF(AR$16&gt;0,
(
MAX('1ª EVA'!AR49,'1ª EVA'!AS49)*'1ª EVA'!AR$13 +
'2ª EVA-solo'!AR51*'2ª EVA-solo'!AR$13
)
/('1ª EVA'!AR$13+'2ª EVA-solo'!AR$13),
"")</f>
        <v>0</v>
      </c>
      <c r="AS51" s="122"/>
      <c r="AT51" s="105" t="str">
        <f>IF(AT$16&gt;0,
(
MAX('1ª EVA'!AT49,'1ª EVA'!AU49)*'1ª EVA'!AT$13 +
'2ª EVA-solo'!AT51*'2ª EVA-solo'!AT$13
)
/('1ª EVA'!AT$13+'2ª EVA-solo'!AT$13),
"")</f>
        <v/>
      </c>
      <c r="AU51" s="122"/>
      <c r="AV51" s="105">
        <f ca="1">IF(AV$16&gt;0,
(
MAX('1ª EVA'!AV49,'1ª EVA'!AW49)*'1ª EVA'!AV$13 +
'2ª EVA-solo'!AV51*'2ª EVA-solo'!AV$13
)
/('1ª EVA'!AV$13+'2ª EVA-solo'!AV$13),
"")</f>
        <v>0</v>
      </c>
      <c r="AW51" s="122"/>
      <c r="AX51" s="105" t="str">
        <f>IF(AX$16&gt;0,
(
MAX('1ª EVA'!AX49,'1ª EVA'!AY49)*'1ª EVA'!AX$13 +
'2ª EVA-solo'!AX51*'2ª EVA-solo'!AX$13
)
/('1ª EVA'!AX$13+'2ª EVA-solo'!AX$13),
"")</f>
        <v/>
      </c>
      <c r="AY51" s="122"/>
      <c r="AZ51" s="105" t="str">
        <f>IF(AZ$16&gt;0,
(
MAX('1ª EVA'!AZ49,'1ª EVA'!BA49)*'1ª EVA'!AZ$13 +
'2ª EVA-solo'!AZ51*'2ª EVA-solo'!AZ$13
)
/('1ª EVA'!AZ$13+'2ª EVA-solo'!AZ$13),
"")</f>
        <v/>
      </c>
      <c r="BA51" s="122"/>
      <c r="BB51" s="121">
        <f t="shared" ca="1" si="67"/>
        <v>0</v>
      </c>
      <c r="BC51" s="105">
        <f ca="1">IF(BC$16&gt;0,
(
MAX('1ª EVA'!BC49,'1ª EVA'!BD49)*'1ª EVA'!BC$13 +
'2ª EVA-solo'!BC51*'2ª EVA-solo'!BC$13
)
/('1ª EVA'!BC$13+'2ª EVA-solo'!BC$13),
"")</f>
        <v>0</v>
      </c>
      <c r="BD51" s="122"/>
      <c r="BE51" s="105" t="str">
        <f>IF(BE$16&gt;0,
(
MAX('1ª EVA'!BE49,'1ª EVA'!BF49)*'1ª EVA'!BE$13 +
'2ª EVA-solo'!BE51*'2ª EVA-solo'!BE$13
)
/('1ª EVA'!BE$13+'2ª EVA-solo'!BE$13),
"")</f>
        <v/>
      </c>
      <c r="BF51" s="122"/>
      <c r="BG51" s="105" t="str">
        <f>IF(BG$16&gt;0,
(
MAX('1ª EVA'!BG49,'1ª EVA'!BH49)*'1ª EVA'!BG$13 +
'2ª EVA-solo'!BG51*'2ª EVA-solo'!BG$13
)
/('1ª EVA'!BG$13+'2ª EVA-solo'!BG$13),
"")</f>
        <v/>
      </c>
      <c r="BH51" s="122"/>
      <c r="BI51" s="105">
        <f ca="1">IF(BI$16&gt;0,
(
MAX('1ª EVA'!BI49,'1ª EVA'!BJ49)*'1ª EVA'!BI$13 +
'2ª EVA-solo'!BI51*'2ª EVA-solo'!BI$13
)
/('1ª EVA'!BI$13+'2ª EVA-solo'!BI$13),
"")</f>
        <v>0</v>
      </c>
      <c r="BJ51" s="122"/>
      <c r="BK51" s="105" t="str">
        <f>IF(BK$16&gt;0,
(
MAX('1ª EVA'!BK49,'1ª EVA'!BL49)*'1ª EVA'!BK$13 +
'2ª EVA-solo'!BK51*'2ª EVA-solo'!BK$13
)
/('1ª EVA'!BK$13+'2ª EVA-solo'!BK$13),
"")</f>
        <v/>
      </c>
      <c r="BL51" s="122"/>
      <c r="BM51" s="105" t="str">
        <f>IF(BM$16&gt;0,
(
MAX('1ª EVA'!BM49,'1ª EVA'!BN49)*'1ª EVA'!BM$13 +
'2ª EVA-solo'!BM51*'2ª EVA-solo'!BM$13
)
/('1ª EVA'!BM$13+'2ª EVA-solo'!BM$13),
"")</f>
        <v/>
      </c>
      <c r="BN51" s="122"/>
      <c r="BO51" s="121">
        <f t="shared" ca="1" si="68"/>
        <v>0</v>
      </c>
      <c r="BP51" s="105">
        <f ca="1">IF(BP$16&gt;0,
(
MAX('1ª EVA'!BP49,'1ª EVA'!BQ49)*'1ª EVA'!BP$13 +
'2ª EVA-solo'!BP51*'2ª EVA-solo'!BP$13
)
/('1ª EVA'!BP$13+'2ª EVA-solo'!BP$13),
"")</f>
        <v>0</v>
      </c>
      <c r="BQ51" s="122"/>
      <c r="BR51" s="105" t="str">
        <f>IF(BR$16&gt;0,
(
MAX('1ª EVA'!BR49,'1ª EVA'!BS49)*'1ª EVA'!BR$13 +
'2ª EVA-solo'!BR51*'2ª EVA-solo'!BR$13
)
/('1ª EVA'!BR$13+'2ª EVA-solo'!BR$13),
"")</f>
        <v/>
      </c>
      <c r="BS51" s="122"/>
      <c r="BT51" s="105" t="str">
        <f>IF(BT$16&gt;0,
(
MAX('1ª EVA'!BT49,'1ª EVA'!BU49)*'1ª EVA'!BT$13 +
'2ª EVA-solo'!BT51*'2ª EVA-solo'!BT$13
)
/('1ª EVA'!BT$13+'2ª EVA-solo'!BT$13),
"")</f>
        <v/>
      </c>
      <c r="BU51" s="122"/>
      <c r="BV51" s="105" t="str">
        <f>IF(BV$16&gt;0,
(
MAX('1ª EVA'!BV49,'1ª EVA'!BW49)*'1ª EVA'!BV$13 +
'2ª EVA-solo'!BV51*'2ª EVA-solo'!BV$13
)
/('1ª EVA'!BV$13+'2ª EVA-solo'!BV$13),
"")</f>
        <v/>
      </c>
      <c r="BW51" s="122"/>
      <c r="BX51" s="105" t="str">
        <f>IF(BX$16&gt;0,
(
MAX('1ª EVA'!BX49,'1ª EVA'!BY49)*'1ª EVA'!BX$13 +
'2ª EVA-solo'!BX51*'2ª EVA-solo'!BX$13
)
/('1ª EVA'!BX$13+'2ª EVA-solo'!BX$13),
"")</f>
        <v/>
      </c>
      <c r="BY51" s="122"/>
      <c r="BZ51" s="105" t="str">
        <f>IF(BZ$16&gt;0,
(
MAX('1ª EVA'!BZ49,'1ª EVA'!CA49)*'1ª EVA'!BZ$13 +
'2ª EVA-solo'!BZ51*'2ª EVA-solo'!BZ$13
)
/('1ª EVA'!BZ$13+'2ª EVA-solo'!BZ$13),
"")</f>
        <v/>
      </c>
      <c r="CA51" s="122"/>
      <c r="CB51" s="136">
        <f t="shared" ca="1" si="69"/>
        <v>0</v>
      </c>
    </row>
    <row r="52" spans="1:80" ht="18" x14ac:dyDescent="0.25">
      <c r="A52" s="65">
        <v>0</v>
      </c>
      <c r="B52" s="121">
        <f t="shared" ca="1" si="63"/>
        <v>0</v>
      </c>
      <c r="C52" s="105">
        <f ca="1">IFERROR(IF(C$16&gt;0,(
   MAX('1ª EVA'!C50,'1ª EVA'!D50)*'1ª EVA'!C$13 +
   '2ª EVA-solo'!C52*'2ª EVA-solo'!C$13
)
/('1ª EVA'!C$13+'2ª EVA-solo'!C$13),""),"")</f>
        <v>0</v>
      </c>
      <c r="D52" s="122"/>
      <c r="E52" s="105">
        <f ca="1">IFERROR(IF(E$16&gt;0,(
   MAX('1ª EVA'!E50,'1ª EVA'!F50)*'1ª EVA'!E$13 +
   '2ª EVA-solo'!E52*'2ª EVA-solo'!E$13
)
/('1ª EVA'!E$13+'2ª EVA-solo'!E$13),""),"")</f>
        <v>0</v>
      </c>
      <c r="F52" s="122"/>
      <c r="G52" s="105">
        <f ca="1">IFERROR(IF(G$16&gt;0,(
   MAX('1ª EVA'!G50,'1ª EVA'!H50)*'1ª EVA'!G$13 +
   '2ª EVA-solo'!G52*'2ª EVA-solo'!G$13
)
/('1ª EVA'!G$13+'2ª EVA-solo'!G$13),""),"")</f>
        <v>0</v>
      </c>
      <c r="H52" s="122"/>
      <c r="I52" s="105">
        <f ca="1">IFERROR(IF(I$16&gt;0,(
   MAX('1ª EVA'!I50,'1ª EVA'!J50)*'1ª EVA'!I$13 +
   '2ª EVA-solo'!I52*'2ª EVA-solo'!I$13
)
/('1ª EVA'!I$13+'2ª EVA-solo'!I$13),""),"")</f>
        <v>0</v>
      </c>
      <c r="J52" s="122"/>
      <c r="K52" s="105">
        <f ca="1">IFERROR(IF(K$16&gt;0,(
   MAX('1ª EVA'!K50,'1ª EVA'!L50)*'1ª EVA'!K$13 +
   '2ª EVA-solo'!K52*'2ª EVA-solo'!K$13
)
/('1ª EVA'!K$13+'2ª EVA-solo'!K$13),""),"")</f>
        <v>0</v>
      </c>
      <c r="L52" s="122"/>
      <c r="M52" s="105" t="str">
        <f>IFERROR(IF(M$16&gt;0,(
   MAX('1ª EVA'!M50,'1ª EVA'!N50)*'1ª EVA'!M$13 +
   '2ª EVA-solo'!M52*'2ª EVA-solo'!M$13
)
/('1ª EVA'!M$13+'2ª EVA-solo'!M$13),""),"")</f>
        <v/>
      </c>
      <c r="N52" s="122"/>
      <c r="O52" s="121">
        <f t="shared" ca="1" si="64"/>
        <v>0</v>
      </c>
      <c r="P52" s="105">
        <f ca="1">IF(P$16&gt;0,(
   MAX('1ª EVA'!P50,'1ª EVA'!Q50)*'1ª EVA'!$P$13 +
   '2ª EVA-solo'!P52*'2ª EVA-solo'!$P$13
)
/('1ª EVA'!$P$13 + '2ª EVA-solo'!$P$13),"")</f>
        <v>0</v>
      </c>
      <c r="Q52" s="122"/>
      <c r="R52" s="105">
        <f ca="1">IF(R$16&gt;0,(
   MAX('1ª EVA'!R50,'1ª EVA'!S50)*'1ª EVA'!$R$13 +
   '2ª EVA-solo'!R52*'2ª EVA-solo'!$R$13
)
/('1ª EVA'!$R$13 + '2ª EVA-solo'!$R$13),"")</f>
        <v>0</v>
      </c>
      <c r="S52" s="122"/>
      <c r="T52" s="105">
        <f ca="1">IF(T$16&gt;0,(
   MAX('1ª EVA'!T50,'1ª EVA'!U50)*'1ª EVA'!$T$13 +
   '2ª EVA-solo'!T52*'2ª EVA-solo'!$T$13
)
/('1ª EVA'!$T$13 + '2ª EVA-solo'!$T$13),"")</f>
        <v>0</v>
      </c>
      <c r="U52" s="122"/>
      <c r="V52" s="105">
        <f ca="1">IF(V$16&gt;0,(
   MAX('1ª EVA'!V50,'1ª EVA'!W50)*'1ª EVA'!$V$13 +
   '2ª EVA-solo'!V52*'2ª EVA-solo'!$V$13
)
/('1ª EVA'!$V$13 + '2ª EVA-solo'!$V$13),"")</f>
        <v>0</v>
      </c>
      <c r="W52" s="122"/>
      <c r="X52" s="105">
        <f ca="1">IF(X$16&gt;0,(
   MAX('1ª EVA'!X50,'1ª EVA'!Y50)*'1ª EVA'!$X$13 +
   '2ª EVA-solo'!X52*'2ª EVA-solo'!$X$13
)
/('1ª EVA'!$X$13 + '2ª EVA-solo'!$X$13),"")</f>
        <v>0</v>
      </c>
      <c r="Y52" s="122"/>
      <c r="Z52" s="105" t="str">
        <f>IF(Z$16&gt;0,(
   MAX('1ª EVA'!Z50,'1ª EVA'!AA50)*'1ª EVA'!$Z$13 +
   '2ª EVA-solo'!Z52*'2ª EVA-solo'!$Z$13
)
/('1ª EVA'!$Z$13+'2ª EVA-solo'!$Z$13),"")</f>
        <v/>
      </c>
      <c r="AA52" s="122"/>
      <c r="AB52" s="121">
        <f t="shared" ca="1" si="65"/>
        <v>0</v>
      </c>
      <c r="AC52" s="105">
        <f ca="1">IF(AC$16&gt;0,
(
MAX('1ª EVA'!AC50,'1ª EVA'!AD50)*'1ª EVA'!$AC$13 +
'2ª EVA-solo'!AC52*'2ª EVA-solo'!$AC$13
)
/('1ª EVA'!$AC$13+'2ª EVA-solo'!$AC$13),
"")</f>
        <v>0</v>
      </c>
      <c r="AD52" s="122"/>
      <c r="AE52" s="105" t="str">
        <f>IF(AE$16&gt;0,
(
MAX('1ª EVA'!AE50,'1ª EVA'!AF50)*'1ª EVA'!$AE$13 +
'2ª EVA-solo'!AE52*'2ª EVA-solo'!$AE$13
)
/('1ª EVA'!$AE$13+'2ª EVA-solo'!$AE$13),
"")</f>
        <v/>
      </c>
      <c r="AF52" s="122"/>
      <c r="AG52" s="105">
        <f ca="1">IF(AG$16&gt;0,
(
MAX('1ª EVA'!AG50,'1ª EVA'!AH50)*'1ª EVA'!$AG$13 +
'2ª EVA-solo'!AG52*'2ª EVA-solo'!$AG$13
)
/('1ª EVA'!$AG$13+'2ª EVA-solo'!$AG$13),
"")</f>
        <v>0</v>
      </c>
      <c r="AH52" s="122"/>
      <c r="AI52" s="105">
        <f ca="1">IF(AI$16&gt;0,
(
MAX('1ª EVA'!AI50,'1ª EVA'!AJ50)*'1ª EVA'!$AI$13 +
'2ª EVA-solo'!AI52*'2ª EVA-solo'!$AI$13
)
/('1ª EVA'!$AI$13+'2ª EVA-solo'!$AI$13),
"")</f>
        <v>0</v>
      </c>
      <c r="AJ52" s="122"/>
      <c r="AK52" s="105">
        <f ca="1">IF(AK$16&gt;0,
(
MAX('1ª EVA'!AK50,'1ª EVA'!AL50)*'1ª EVA'!$AK$13 +
'2ª EVA-solo'!AK52*'2ª EVA-solo'!$AK$13
)
/('1ª EVA'!$AK$13+'2ª EVA-solo'!$AK$13),
"")</f>
        <v>0</v>
      </c>
      <c r="AL52" s="122"/>
      <c r="AM52" s="105" t="str">
        <f>IF(AM$16&gt;0,
(
MAX('1ª EVA'!AM50,'1ª EVA'!AN50)*'1ª EVA'!$AM$13 +
'2ª EVA-solo'!AM52*'2ª EVA-solo'!$AM$13
)
/('1ª EVA'!$AM$13+'2ª EVA-solo'!$AM$13),
"")</f>
        <v/>
      </c>
      <c r="AN52" s="122"/>
      <c r="AO52" s="121">
        <f t="shared" ca="1" si="66"/>
        <v>0</v>
      </c>
      <c r="AP52" s="105">
        <f ca="1">IF(AP$16&gt;0,
(
MAX('1ª EVA'!AP50,'1ª EVA'!AQ50)*'1ª EVA'!AP$13 +
'2ª EVA-solo'!AP52*'2ª EVA-solo'!AP$13
)
/('1ª EVA'!AP$13+'2ª EVA-solo'!AP$13),
"")</f>
        <v>0</v>
      </c>
      <c r="AQ52" s="122"/>
      <c r="AR52" s="105">
        <f ca="1">IF(AR$16&gt;0,
(
MAX('1ª EVA'!AR50,'1ª EVA'!AS50)*'1ª EVA'!AR$13 +
'2ª EVA-solo'!AR52*'2ª EVA-solo'!AR$13
)
/('1ª EVA'!AR$13+'2ª EVA-solo'!AR$13),
"")</f>
        <v>0</v>
      </c>
      <c r="AS52" s="122"/>
      <c r="AT52" s="105" t="str">
        <f>IF(AT$16&gt;0,
(
MAX('1ª EVA'!AT50,'1ª EVA'!AU50)*'1ª EVA'!AT$13 +
'2ª EVA-solo'!AT52*'2ª EVA-solo'!AT$13
)
/('1ª EVA'!AT$13+'2ª EVA-solo'!AT$13),
"")</f>
        <v/>
      </c>
      <c r="AU52" s="122"/>
      <c r="AV52" s="105">
        <f ca="1">IF(AV$16&gt;0,
(
MAX('1ª EVA'!AV50,'1ª EVA'!AW50)*'1ª EVA'!AV$13 +
'2ª EVA-solo'!AV52*'2ª EVA-solo'!AV$13
)
/('1ª EVA'!AV$13+'2ª EVA-solo'!AV$13),
"")</f>
        <v>0</v>
      </c>
      <c r="AW52" s="122"/>
      <c r="AX52" s="105" t="str">
        <f>IF(AX$16&gt;0,
(
MAX('1ª EVA'!AX50,'1ª EVA'!AY50)*'1ª EVA'!AX$13 +
'2ª EVA-solo'!AX52*'2ª EVA-solo'!AX$13
)
/('1ª EVA'!AX$13+'2ª EVA-solo'!AX$13),
"")</f>
        <v/>
      </c>
      <c r="AY52" s="122"/>
      <c r="AZ52" s="105" t="str">
        <f>IF(AZ$16&gt;0,
(
MAX('1ª EVA'!AZ50,'1ª EVA'!BA50)*'1ª EVA'!AZ$13 +
'2ª EVA-solo'!AZ52*'2ª EVA-solo'!AZ$13
)
/('1ª EVA'!AZ$13+'2ª EVA-solo'!AZ$13),
"")</f>
        <v/>
      </c>
      <c r="BA52" s="122"/>
      <c r="BB52" s="121">
        <f t="shared" ca="1" si="67"/>
        <v>0</v>
      </c>
      <c r="BC52" s="105">
        <f ca="1">IF(BC$16&gt;0,
(
MAX('1ª EVA'!BC50,'1ª EVA'!BD50)*'1ª EVA'!BC$13 +
'2ª EVA-solo'!BC52*'2ª EVA-solo'!BC$13
)
/('1ª EVA'!BC$13+'2ª EVA-solo'!BC$13),
"")</f>
        <v>0</v>
      </c>
      <c r="BD52" s="122"/>
      <c r="BE52" s="105" t="str">
        <f>IF(BE$16&gt;0,
(
MAX('1ª EVA'!BE50,'1ª EVA'!BF50)*'1ª EVA'!BE$13 +
'2ª EVA-solo'!BE52*'2ª EVA-solo'!BE$13
)
/('1ª EVA'!BE$13+'2ª EVA-solo'!BE$13),
"")</f>
        <v/>
      </c>
      <c r="BF52" s="122"/>
      <c r="BG52" s="105" t="str">
        <f>IF(BG$16&gt;0,
(
MAX('1ª EVA'!BG50,'1ª EVA'!BH50)*'1ª EVA'!BG$13 +
'2ª EVA-solo'!BG52*'2ª EVA-solo'!BG$13
)
/('1ª EVA'!BG$13+'2ª EVA-solo'!BG$13),
"")</f>
        <v/>
      </c>
      <c r="BH52" s="122"/>
      <c r="BI52" s="105">
        <f ca="1">IF(BI$16&gt;0,
(
MAX('1ª EVA'!BI50,'1ª EVA'!BJ50)*'1ª EVA'!BI$13 +
'2ª EVA-solo'!BI52*'2ª EVA-solo'!BI$13
)
/('1ª EVA'!BI$13+'2ª EVA-solo'!BI$13),
"")</f>
        <v>0</v>
      </c>
      <c r="BJ52" s="122"/>
      <c r="BK52" s="105" t="str">
        <f>IF(BK$16&gt;0,
(
MAX('1ª EVA'!BK50,'1ª EVA'!BL50)*'1ª EVA'!BK$13 +
'2ª EVA-solo'!BK52*'2ª EVA-solo'!BK$13
)
/('1ª EVA'!BK$13+'2ª EVA-solo'!BK$13),
"")</f>
        <v/>
      </c>
      <c r="BL52" s="122"/>
      <c r="BM52" s="105" t="str">
        <f>IF(BM$16&gt;0,
(
MAX('1ª EVA'!BM50,'1ª EVA'!BN50)*'1ª EVA'!BM$13 +
'2ª EVA-solo'!BM52*'2ª EVA-solo'!BM$13
)
/('1ª EVA'!BM$13+'2ª EVA-solo'!BM$13),
"")</f>
        <v/>
      </c>
      <c r="BN52" s="122"/>
      <c r="BO52" s="121">
        <f t="shared" ca="1" si="68"/>
        <v>0</v>
      </c>
      <c r="BP52" s="105">
        <f ca="1">IF(BP$16&gt;0,
(
MAX('1ª EVA'!BP50,'1ª EVA'!BQ50)*'1ª EVA'!BP$13 +
'2ª EVA-solo'!BP52*'2ª EVA-solo'!BP$13
)
/('1ª EVA'!BP$13+'2ª EVA-solo'!BP$13),
"")</f>
        <v>0</v>
      </c>
      <c r="BQ52" s="122"/>
      <c r="BR52" s="105" t="str">
        <f>IF(BR$16&gt;0,
(
MAX('1ª EVA'!BR50,'1ª EVA'!BS50)*'1ª EVA'!BR$13 +
'2ª EVA-solo'!BR52*'2ª EVA-solo'!BR$13
)
/('1ª EVA'!BR$13+'2ª EVA-solo'!BR$13),
"")</f>
        <v/>
      </c>
      <c r="BS52" s="122"/>
      <c r="BT52" s="105" t="str">
        <f>IF(BT$16&gt;0,
(
MAX('1ª EVA'!BT50,'1ª EVA'!BU50)*'1ª EVA'!BT$13 +
'2ª EVA-solo'!BT52*'2ª EVA-solo'!BT$13
)
/('1ª EVA'!BT$13+'2ª EVA-solo'!BT$13),
"")</f>
        <v/>
      </c>
      <c r="BU52" s="122"/>
      <c r="BV52" s="105" t="str">
        <f>IF(BV$16&gt;0,
(
MAX('1ª EVA'!BV50,'1ª EVA'!BW50)*'1ª EVA'!BV$13 +
'2ª EVA-solo'!BV52*'2ª EVA-solo'!BV$13
)
/('1ª EVA'!BV$13+'2ª EVA-solo'!BV$13),
"")</f>
        <v/>
      </c>
      <c r="BW52" s="122"/>
      <c r="BX52" s="105" t="str">
        <f>IF(BX$16&gt;0,
(
MAX('1ª EVA'!BX50,'1ª EVA'!BY50)*'1ª EVA'!BX$13 +
'2ª EVA-solo'!BX52*'2ª EVA-solo'!BX$13
)
/('1ª EVA'!BX$13+'2ª EVA-solo'!BX$13),
"")</f>
        <v/>
      </c>
      <c r="BY52" s="122"/>
      <c r="BZ52" s="105" t="str">
        <f>IF(BZ$16&gt;0,
(
MAX('1ª EVA'!BZ50,'1ª EVA'!CA50)*'1ª EVA'!BZ$13 +
'2ª EVA-solo'!BZ52*'2ª EVA-solo'!BZ$13
)
/('1ª EVA'!BZ$13+'2ª EVA-solo'!BZ$13),
"")</f>
        <v/>
      </c>
      <c r="CA52" s="122"/>
      <c r="CB52" s="136">
        <f t="shared" ca="1" si="69"/>
        <v>0</v>
      </c>
    </row>
    <row r="53" spans="1:80" ht="18" x14ac:dyDescent="0.25">
      <c r="A53" s="65">
        <v>0</v>
      </c>
      <c r="B53" s="121">
        <f t="shared" ca="1" si="63"/>
        <v>0</v>
      </c>
      <c r="C53" s="105">
        <f ca="1">IFERROR(IF(C$16&gt;0,(
   MAX('1ª EVA'!C51,'1ª EVA'!D51)*'1ª EVA'!C$13 +
   '2ª EVA-solo'!C53*'2ª EVA-solo'!C$13
)
/('1ª EVA'!C$13+'2ª EVA-solo'!C$13),""),"")</f>
        <v>0</v>
      </c>
      <c r="D53" s="122"/>
      <c r="E53" s="105">
        <f ca="1">IFERROR(IF(E$16&gt;0,(
   MAX('1ª EVA'!E51,'1ª EVA'!F51)*'1ª EVA'!E$13 +
   '2ª EVA-solo'!E53*'2ª EVA-solo'!E$13
)
/('1ª EVA'!E$13+'2ª EVA-solo'!E$13),""),"")</f>
        <v>0</v>
      </c>
      <c r="F53" s="122"/>
      <c r="G53" s="105">
        <f ca="1">IFERROR(IF(G$16&gt;0,(
   MAX('1ª EVA'!G51,'1ª EVA'!H51)*'1ª EVA'!G$13 +
   '2ª EVA-solo'!G53*'2ª EVA-solo'!G$13
)
/('1ª EVA'!G$13+'2ª EVA-solo'!G$13),""),"")</f>
        <v>0</v>
      </c>
      <c r="H53" s="122"/>
      <c r="I53" s="105">
        <f ca="1">IFERROR(IF(I$16&gt;0,(
   MAX('1ª EVA'!I51,'1ª EVA'!J51)*'1ª EVA'!I$13 +
   '2ª EVA-solo'!I53*'2ª EVA-solo'!I$13
)
/('1ª EVA'!I$13+'2ª EVA-solo'!I$13),""),"")</f>
        <v>0</v>
      </c>
      <c r="J53" s="122"/>
      <c r="K53" s="105">
        <f ca="1">IFERROR(IF(K$16&gt;0,(
   MAX('1ª EVA'!K51,'1ª EVA'!L51)*'1ª EVA'!K$13 +
   '2ª EVA-solo'!K53*'2ª EVA-solo'!K$13
)
/('1ª EVA'!K$13+'2ª EVA-solo'!K$13),""),"")</f>
        <v>0</v>
      </c>
      <c r="L53" s="122"/>
      <c r="M53" s="105" t="str">
        <f>IFERROR(IF(M$16&gt;0,(
   MAX('1ª EVA'!M51,'1ª EVA'!N51)*'1ª EVA'!M$13 +
   '2ª EVA-solo'!M53*'2ª EVA-solo'!M$13
)
/('1ª EVA'!M$13+'2ª EVA-solo'!M$13),""),"")</f>
        <v/>
      </c>
      <c r="N53" s="122"/>
      <c r="O53" s="121">
        <f t="shared" ca="1" si="64"/>
        <v>0</v>
      </c>
      <c r="P53" s="105">
        <f ca="1">IF(P$16&gt;0,(
   MAX('1ª EVA'!P51,'1ª EVA'!Q51)*'1ª EVA'!$P$13 +
   '2ª EVA-solo'!P53*'2ª EVA-solo'!$P$13
)
/('1ª EVA'!$P$13 + '2ª EVA-solo'!$P$13),"")</f>
        <v>0</v>
      </c>
      <c r="Q53" s="122"/>
      <c r="R53" s="105">
        <f ca="1">IF(R$16&gt;0,(
   MAX('1ª EVA'!R51,'1ª EVA'!S51)*'1ª EVA'!$R$13 +
   '2ª EVA-solo'!R53*'2ª EVA-solo'!$R$13
)
/('1ª EVA'!$R$13 + '2ª EVA-solo'!$R$13),"")</f>
        <v>0</v>
      </c>
      <c r="S53" s="122"/>
      <c r="T53" s="105">
        <f ca="1">IF(T$16&gt;0,(
   MAX('1ª EVA'!T51,'1ª EVA'!U51)*'1ª EVA'!$T$13 +
   '2ª EVA-solo'!T53*'2ª EVA-solo'!$T$13
)
/('1ª EVA'!$T$13 + '2ª EVA-solo'!$T$13),"")</f>
        <v>0</v>
      </c>
      <c r="U53" s="122"/>
      <c r="V53" s="105">
        <f ca="1">IF(V$16&gt;0,(
   MAX('1ª EVA'!V51,'1ª EVA'!W51)*'1ª EVA'!$V$13 +
   '2ª EVA-solo'!V53*'2ª EVA-solo'!$V$13
)
/('1ª EVA'!$V$13 + '2ª EVA-solo'!$V$13),"")</f>
        <v>0</v>
      </c>
      <c r="W53" s="122"/>
      <c r="X53" s="105">
        <f ca="1">IF(X$16&gt;0,(
   MAX('1ª EVA'!X51,'1ª EVA'!Y51)*'1ª EVA'!$X$13 +
   '2ª EVA-solo'!X53*'2ª EVA-solo'!$X$13
)
/('1ª EVA'!$X$13 + '2ª EVA-solo'!$X$13),"")</f>
        <v>0</v>
      </c>
      <c r="Y53" s="122"/>
      <c r="Z53" s="105" t="str">
        <f>IF(Z$16&gt;0,(
   MAX('1ª EVA'!Z51,'1ª EVA'!AA51)*'1ª EVA'!$Z$13 +
   '2ª EVA-solo'!Z53*'2ª EVA-solo'!$Z$13
)
/('1ª EVA'!$Z$13+'2ª EVA-solo'!$Z$13),"")</f>
        <v/>
      </c>
      <c r="AA53" s="122"/>
      <c r="AB53" s="121">
        <f t="shared" ca="1" si="65"/>
        <v>0</v>
      </c>
      <c r="AC53" s="105">
        <f ca="1">IF(AC$16&gt;0,
(
MAX('1ª EVA'!AC51,'1ª EVA'!AD51)*'1ª EVA'!$AC$13 +
'2ª EVA-solo'!AC53*'2ª EVA-solo'!$AC$13
)
/('1ª EVA'!$AC$13+'2ª EVA-solo'!$AC$13),
"")</f>
        <v>0</v>
      </c>
      <c r="AD53" s="122"/>
      <c r="AE53" s="105" t="str">
        <f>IF(AE$16&gt;0,
(
MAX('1ª EVA'!AE51,'1ª EVA'!AF51)*'1ª EVA'!$AE$13 +
'2ª EVA-solo'!AE53*'2ª EVA-solo'!$AE$13
)
/('1ª EVA'!$AE$13+'2ª EVA-solo'!$AE$13),
"")</f>
        <v/>
      </c>
      <c r="AF53" s="122"/>
      <c r="AG53" s="105">
        <f ca="1">IF(AG$16&gt;0,
(
MAX('1ª EVA'!AG51,'1ª EVA'!AH51)*'1ª EVA'!$AG$13 +
'2ª EVA-solo'!AG53*'2ª EVA-solo'!$AG$13
)
/('1ª EVA'!$AG$13+'2ª EVA-solo'!$AG$13),
"")</f>
        <v>0</v>
      </c>
      <c r="AH53" s="122"/>
      <c r="AI53" s="105">
        <f ca="1">IF(AI$16&gt;0,
(
MAX('1ª EVA'!AI51,'1ª EVA'!AJ51)*'1ª EVA'!$AI$13 +
'2ª EVA-solo'!AI53*'2ª EVA-solo'!$AI$13
)
/('1ª EVA'!$AI$13+'2ª EVA-solo'!$AI$13),
"")</f>
        <v>0</v>
      </c>
      <c r="AJ53" s="122"/>
      <c r="AK53" s="105">
        <f ca="1">IF(AK$16&gt;0,
(
MAX('1ª EVA'!AK51,'1ª EVA'!AL51)*'1ª EVA'!$AK$13 +
'2ª EVA-solo'!AK53*'2ª EVA-solo'!$AK$13
)
/('1ª EVA'!$AK$13+'2ª EVA-solo'!$AK$13),
"")</f>
        <v>0</v>
      </c>
      <c r="AL53" s="122"/>
      <c r="AM53" s="105" t="str">
        <f>IF(AM$16&gt;0,
(
MAX('1ª EVA'!AM51,'1ª EVA'!AN51)*'1ª EVA'!$AM$13 +
'2ª EVA-solo'!AM53*'2ª EVA-solo'!$AM$13
)
/('1ª EVA'!$AM$13+'2ª EVA-solo'!$AM$13),
"")</f>
        <v/>
      </c>
      <c r="AN53" s="122"/>
      <c r="AO53" s="121">
        <f t="shared" ca="1" si="66"/>
        <v>0</v>
      </c>
      <c r="AP53" s="105">
        <f ca="1">IF(AP$16&gt;0,
(
MAX('1ª EVA'!AP51,'1ª EVA'!AQ51)*'1ª EVA'!AP$13 +
'2ª EVA-solo'!AP53*'2ª EVA-solo'!AP$13
)
/('1ª EVA'!AP$13+'2ª EVA-solo'!AP$13),
"")</f>
        <v>0</v>
      </c>
      <c r="AQ53" s="122"/>
      <c r="AR53" s="105">
        <f ca="1">IF(AR$16&gt;0,
(
MAX('1ª EVA'!AR51,'1ª EVA'!AS51)*'1ª EVA'!AR$13 +
'2ª EVA-solo'!AR53*'2ª EVA-solo'!AR$13
)
/('1ª EVA'!AR$13+'2ª EVA-solo'!AR$13),
"")</f>
        <v>0</v>
      </c>
      <c r="AS53" s="122"/>
      <c r="AT53" s="105" t="str">
        <f>IF(AT$16&gt;0,
(
MAX('1ª EVA'!AT51,'1ª EVA'!AU51)*'1ª EVA'!AT$13 +
'2ª EVA-solo'!AT53*'2ª EVA-solo'!AT$13
)
/('1ª EVA'!AT$13+'2ª EVA-solo'!AT$13),
"")</f>
        <v/>
      </c>
      <c r="AU53" s="122"/>
      <c r="AV53" s="105">
        <f ca="1">IF(AV$16&gt;0,
(
MAX('1ª EVA'!AV51,'1ª EVA'!AW51)*'1ª EVA'!AV$13 +
'2ª EVA-solo'!AV53*'2ª EVA-solo'!AV$13
)
/('1ª EVA'!AV$13+'2ª EVA-solo'!AV$13),
"")</f>
        <v>0</v>
      </c>
      <c r="AW53" s="122"/>
      <c r="AX53" s="105" t="str">
        <f>IF(AX$16&gt;0,
(
MAX('1ª EVA'!AX51,'1ª EVA'!AY51)*'1ª EVA'!AX$13 +
'2ª EVA-solo'!AX53*'2ª EVA-solo'!AX$13
)
/('1ª EVA'!AX$13+'2ª EVA-solo'!AX$13),
"")</f>
        <v/>
      </c>
      <c r="AY53" s="122"/>
      <c r="AZ53" s="105" t="str">
        <f>IF(AZ$16&gt;0,
(
MAX('1ª EVA'!AZ51,'1ª EVA'!BA51)*'1ª EVA'!AZ$13 +
'2ª EVA-solo'!AZ53*'2ª EVA-solo'!AZ$13
)
/('1ª EVA'!AZ$13+'2ª EVA-solo'!AZ$13),
"")</f>
        <v/>
      </c>
      <c r="BA53" s="122"/>
      <c r="BB53" s="121">
        <f t="shared" ca="1" si="67"/>
        <v>0</v>
      </c>
      <c r="BC53" s="105">
        <f ca="1">IF(BC$16&gt;0,
(
MAX('1ª EVA'!BC51,'1ª EVA'!BD51)*'1ª EVA'!BC$13 +
'2ª EVA-solo'!BC53*'2ª EVA-solo'!BC$13
)
/('1ª EVA'!BC$13+'2ª EVA-solo'!BC$13),
"")</f>
        <v>0</v>
      </c>
      <c r="BD53" s="122"/>
      <c r="BE53" s="105" t="str">
        <f>IF(BE$16&gt;0,
(
MAX('1ª EVA'!BE51,'1ª EVA'!BF51)*'1ª EVA'!BE$13 +
'2ª EVA-solo'!BE53*'2ª EVA-solo'!BE$13
)
/('1ª EVA'!BE$13+'2ª EVA-solo'!BE$13),
"")</f>
        <v/>
      </c>
      <c r="BF53" s="122"/>
      <c r="BG53" s="105" t="str">
        <f>IF(BG$16&gt;0,
(
MAX('1ª EVA'!BG51,'1ª EVA'!BH51)*'1ª EVA'!BG$13 +
'2ª EVA-solo'!BG53*'2ª EVA-solo'!BG$13
)
/('1ª EVA'!BG$13+'2ª EVA-solo'!BG$13),
"")</f>
        <v/>
      </c>
      <c r="BH53" s="122"/>
      <c r="BI53" s="105">
        <f ca="1">IF(BI$16&gt;0,
(
MAX('1ª EVA'!BI51,'1ª EVA'!BJ51)*'1ª EVA'!BI$13 +
'2ª EVA-solo'!BI53*'2ª EVA-solo'!BI$13
)
/('1ª EVA'!BI$13+'2ª EVA-solo'!BI$13),
"")</f>
        <v>0</v>
      </c>
      <c r="BJ53" s="122"/>
      <c r="BK53" s="105" t="str">
        <f>IF(BK$16&gt;0,
(
MAX('1ª EVA'!BK51,'1ª EVA'!BL51)*'1ª EVA'!BK$13 +
'2ª EVA-solo'!BK53*'2ª EVA-solo'!BK$13
)
/('1ª EVA'!BK$13+'2ª EVA-solo'!BK$13),
"")</f>
        <v/>
      </c>
      <c r="BL53" s="122"/>
      <c r="BM53" s="105" t="str">
        <f>IF(BM$16&gt;0,
(
MAX('1ª EVA'!BM51,'1ª EVA'!BN51)*'1ª EVA'!BM$13 +
'2ª EVA-solo'!BM53*'2ª EVA-solo'!BM$13
)
/('1ª EVA'!BM$13+'2ª EVA-solo'!BM$13),
"")</f>
        <v/>
      </c>
      <c r="BN53" s="122"/>
      <c r="BO53" s="121">
        <f t="shared" ca="1" si="68"/>
        <v>0</v>
      </c>
      <c r="BP53" s="105">
        <f ca="1">IF(BP$16&gt;0,
(
MAX('1ª EVA'!BP51,'1ª EVA'!BQ51)*'1ª EVA'!BP$13 +
'2ª EVA-solo'!BP53*'2ª EVA-solo'!BP$13
)
/('1ª EVA'!BP$13+'2ª EVA-solo'!BP$13),
"")</f>
        <v>0</v>
      </c>
      <c r="BQ53" s="122"/>
      <c r="BR53" s="105" t="str">
        <f>IF(BR$16&gt;0,
(
MAX('1ª EVA'!BR51,'1ª EVA'!BS51)*'1ª EVA'!BR$13 +
'2ª EVA-solo'!BR53*'2ª EVA-solo'!BR$13
)
/('1ª EVA'!BR$13+'2ª EVA-solo'!BR$13),
"")</f>
        <v/>
      </c>
      <c r="BS53" s="122"/>
      <c r="BT53" s="105" t="str">
        <f>IF(BT$16&gt;0,
(
MAX('1ª EVA'!BT51,'1ª EVA'!BU51)*'1ª EVA'!BT$13 +
'2ª EVA-solo'!BT53*'2ª EVA-solo'!BT$13
)
/('1ª EVA'!BT$13+'2ª EVA-solo'!BT$13),
"")</f>
        <v/>
      </c>
      <c r="BU53" s="122"/>
      <c r="BV53" s="105" t="str">
        <f>IF(BV$16&gt;0,
(
MAX('1ª EVA'!BV51,'1ª EVA'!BW51)*'1ª EVA'!BV$13 +
'2ª EVA-solo'!BV53*'2ª EVA-solo'!BV$13
)
/('1ª EVA'!BV$13+'2ª EVA-solo'!BV$13),
"")</f>
        <v/>
      </c>
      <c r="BW53" s="122"/>
      <c r="BX53" s="105" t="str">
        <f>IF(BX$16&gt;0,
(
MAX('1ª EVA'!BX51,'1ª EVA'!BY51)*'1ª EVA'!BX$13 +
'2ª EVA-solo'!BX53*'2ª EVA-solo'!BX$13
)
/('1ª EVA'!BX$13+'2ª EVA-solo'!BX$13),
"")</f>
        <v/>
      </c>
      <c r="BY53" s="122"/>
      <c r="BZ53" s="105" t="str">
        <f>IF(BZ$16&gt;0,
(
MAX('1ª EVA'!BZ51,'1ª EVA'!CA51)*'1ª EVA'!BZ$13 +
'2ª EVA-solo'!BZ53*'2ª EVA-solo'!BZ$13
)
/('1ª EVA'!BZ$13+'2ª EVA-solo'!BZ$13),
"")</f>
        <v/>
      </c>
      <c r="CA53" s="122"/>
      <c r="CB53" s="136">
        <f t="shared" ca="1" si="69"/>
        <v>0</v>
      </c>
    </row>
    <row r="54" spans="1:80" ht="18" x14ac:dyDescent="0.25">
      <c r="A54" s="65">
        <v>0</v>
      </c>
      <c r="B54" s="121">
        <f t="shared" ca="1" si="63"/>
        <v>0</v>
      </c>
      <c r="C54" s="105">
        <f ca="1">IFERROR(IF(C$16&gt;0,(
   MAX('1ª EVA'!C52,'1ª EVA'!D52)*'1ª EVA'!C$13 +
   '2ª EVA-solo'!C54*'2ª EVA-solo'!C$13
)
/('1ª EVA'!C$13+'2ª EVA-solo'!C$13),""),"")</f>
        <v>0</v>
      </c>
      <c r="D54" s="122"/>
      <c r="E54" s="105">
        <f ca="1">IFERROR(IF(E$16&gt;0,(
   MAX('1ª EVA'!E52,'1ª EVA'!F52)*'1ª EVA'!E$13 +
   '2ª EVA-solo'!E54*'2ª EVA-solo'!E$13
)
/('1ª EVA'!E$13+'2ª EVA-solo'!E$13),""),"")</f>
        <v>0</v>
      </c>
      <c r="F54" s="122"/>
      <c r="G54" s="105">
        <f ca="1">IFERROR(IF(G$16&gt;0,(
   MAX('1ª EVA'!G52,'1ª EVA'!H52)*'1ª EVA'!G$13 +
   '2ª EVA-solo'!G54*'2ª EVA-solo'!G$13
)
/('1ª EVA'!G$13+'2ª EVA-solo'!G$13),""),"")</f>
        <v>0</v>
      </c>
      <c r="H54" s="122"/>
      <c r="I54" s="105">
        <f ca="1">IFERROR(IF(I$16&gt;0,(
   MAX('1ª EVA'!I52,'1ª EVA'!J52)*'1ª EVA'!I$13 +
   '2ª EVA-solo'!I54*'2ª EVA-solo'!I$13
)
/('1ª EVA'!I$13+'2ª EVA-solo'!I$13),""),"")</f>
        <v>0</v>
      </c>
      <c r="J54" s="122"/>
      <c r="K54" s="105">
        <f ca="1">IFERROR(IF(K$16&gt;0,(
   MAX('1ª EVA'!K52,'1ª EVA'!L52)*'1ª EVA'!K$13 +
   '2ª EVA-solo'!K54*'2ª EVA-solo'!K$13
)
/('1ª EVA'!K$13+'2ª EVA-solo'!K$13),""),"")</f>
        <v>0</v>
      </c>
      <c r="L54" s="122"/>
      <c r="M54" s="105" t="str">
        <f>IFERROR(IF(M$16&gt;0,(
   MAX('1ª EVA'!M52,'1ª EVA'!N52)*'1ª EVA'!M$13 +
   '2ª EVA-solo'!M54*'2ª EVA-solo'!M$13
)
/('1ª EVA'!M$13+'2ª EVA-solo'!M$13),""),"")</f>
        <v/>
      </c>
      <c r="N54" s="122"/>
      <c r="O54" s="121">
        <f t="shared" ca="1" si="64"/>
        <v>0</v>
      </c>
      <c r="P54" s="105">
        <f ca="1">IF(P$16&gt;0,(
   MAX('1ª EVA'!P52,'1ª EVA'!Q52)*'1ª EVA'!$P$13 +
   '2ª EVA-solo'!P54*'2ª EVA-solo'!$P$13
)
/('1ª EVA'!$P$13 + '2ª EVA-solo'!$P$13),"")</f>
        <v>0</v>
      </c>
      <c r="Q54" s="122"/>
      <c r="R54" s="105">
        <f ca="1">IF(R$16&gt;0,(
   MAX('1ª EVA'!R52,'1ª EVA'!S52)*'1ª EVA'!$R$13 +
   '2ª EVA-solo'!R54*'2ª EVA-solo'!$R$13
)
/('1ª EVA'!$R$13 + '2ª EVA-solo'!$R$13),"")</f>
        <v>0</v>
      </c>
      <c r="S54" s="122"/>
      <c r="T54" s="105">
        <f ca="1">IF(T$16&gt;0,(
   MAX('1ª EVA'!T52,'1ª EVA'!U52)*'1ª EVA'!$T$13 +
   '2ª EVA-solo'!T54*'2ª EVA-solo'!$T$13
)
/('1ª EVA'!$T$13 + '2ª EVA-solo'!$T$13),"")</f>
        <v>0</v>
      </c>
      <c r="U54" s="122"/>
      <c r="V54" s="105">
        <f ca="1">IF(V$16&gt;0,(
   MAX('1ª EVA'!V52,'1ª EVA'!W52)*'1ª EVA'!$V$13 +
   '2ª EVA-solo'!V54*'2ª EVA-solo'!$V$13
)
/('1ª EVA'!$V$13 + '2ª EVA-solo'!$V$13),"")</f>
        <v>0</v>
      </c>
      <c r="W54" s="122"/>
      <c r="X54" s="105">
        <f ca="1">IF(X$16&gt;0,(
   MAX('1ª EVA'!X52,'1ª EVA'!Y52)*'1ª EVA'!$X$13 +
   '2ª EVA-solo'!X54*'2ª EVA-solo'!$X$13
)
/('1ª EVA'!$X$13 + '2ª EVA-solo'!$X$13),"")</f>
        <v>0</v>
      </c>
      <c r="Y54" s="122"/>
      <c r="Z54" s="105" t="str">
        <f>IF(Z$16&gt;0,(
   MAX('1ª EVA'!Z52,'1ª EVA'!AA52)*'1ª EVA'!$Z$13 +
   '2ª EVA-solo'!Z54*'2ª EVA-solo'!$Z$13
)
/('1ª EVA'!$Z$13+'2ª EVA-solo'!$Z$13),"")</f>
        <v/>
      </c>
      <c r="AA54" s="122"/>
      <c r="AB54" s="121">
        <f t="shared" ca="1" si="65"/>
        <v>0</v>
      </c>
      <c r="AC54" s="105">
        <f ca="1">IF(AC$16&gt;0,
(
MAX('1ª EVA'!AC52,'1ª EVA'!AD52)*'1ª EVA'!$AC$13 +
'2ª EVA-solo'!AC54*'2ª EVA-solo'!$AC$13
)
/('1ª EVA'!$AC$13+'2ª EVA-solo'!$AC$13),
"")</f>
        <v>0</v>
      </c>
      <c r="AD54" s="122"/>
      <c r="AE54" s="105" t="str">
        <f>IF(AE$16&gt;0,
(
MAX('1ª EVA'!AE52,'1ª EVA'!AF52)*'1ª EVA'!$AE$13 +
'2ª EVA-solo'!AE54*'2ª EVA-solo'!$AE$13
)
/('1ª EVA'!$AE$13+'2ª EVA-solo'!$AE$13),
"")</f>
        <v/>
      </c>
      <c r="AF54" s="122"/>
      <c r="AG54" s="105">
        <f ca="1">IF(AG$16&gt;0,
(
MAX('1ª EVA'!AG52,'1ª EVA'!AH52)*'1ª EVA'!$AG$13 +
'2ª EVA-solo'!AG54*'2ª EVA-solo'!$AG$13
)
/('1ª EVA'!$AG$13+'2ª EVA-solo'!$AG$13),
"")</f>
        <v>0</v>
      </c>
      <c r="AH54" s="122"/>
      <c r="AI54" s="105">
        <f ca="1">IF(AI$16&gt;0,
(
MAX('1ª EVA'!AI52,'1ª EVA'!AJ52)*'1ª EVA'!$AI$13 +
'2ª EVA-solo'!AI54*'2ª EVA-solo'!$AI$13
)
/('1ª EVA'!$AI$13+'2ª EVA-solo'!$AI$13),
"")</f>
        <v>0</v>
      </c>
      <c r="AJ54" s="122"/>
      <c r="AK54" s="105">
        <f ca="1">IF(AK$16&gt;0,
(
MAX('1ª EVA'!AK52,'1ª EVA'!AL52)*'1ª EVA'!$AK$13 +
'2ª EVA-solo'!AK54*'2ª EVA-solo'!$AK$13
)
/('1ª EVA'!$AK$13+'2ª EVA-solo'!$AK$13),
"")</f>
        <v>0</v>
      </c>
      <c r="AL54" s="122"/>
      <c r="AM54" s="105" t="str">
        <f>IF(AM$16&gt;0,
(
MAX('1ª EVA'!AM52,'1ª EVA'!AN52)*'1ª EVA'!$AM$13 +
'2ª EVA-solo'!AM54*'2ª EVA-solo'!$AM$13
)
/('1ª EVA'!$AM$13+'2ª EVA-solo'!$AM$13),
"")</f>
        <v/>
      </c>
      <c r="AN54" s="122"/>
      <c r="AO54" s="121">
        <f t="shared" ca="1" si="66"/>
        <v>0</v>
      </c>
      <c r="AP54" s="105">
        <f ca="1">IF(AP$16&gt;0,
(
MAX('1ª EVA'!AP52,'1ª EVA'!AQ52)*'1ª EVA'!AP$13 +
'2ª EVA-solo'!AP54*'2ª EVA-solo'!AP$13
)
/('1ª EVA'!AP$13+'2ª EVA-solo'!AP$13),
"")</f>
        <v>0</v>
      </c>
      <c r="AQ54" s="122"/>
      <c r="AR54" s="105">
        <f ca="1">IF(AR$16&gt;0,
(
MAX('1ª EVA'!AR52,'1ª EVA'!AS52)*'1ª EVA'!AR$13 +
'2ª EVA-solo'!AR54*'2ª EVA-solo'!AR$13
)
/('1ª EVA'!AR$13+'2ª EVA-solo'!AR$13),
"")</f>
        <v>0</v>
      </c>
      <c r="AS54" s="122"/>
      <c r="AT54" s="105" t="str">
        <f>IF(AT$16&gt;0,
(
MAX('1ª EVA'!AT52,'1ª EVA'!AU52)*'1ª EVA'!AT$13 +
'2ª EVA-solo'!AT54*'2ª EVA-solo'!AT$13
)
/('1ª EVA'!AT$13+'2ª EVA-solo'!AT$13),
"")</f>
        <v/>
      </c>
      <c r="AU54" s="122"/>
      <c r="AV54" s="105">
        <f ca="1">IF(AV$16&gt;0,
(
MAX('1ª EVA'!AV52,'1ª EVA'!AW52)*'1ª EVA'!AV$13 +
'2ª EVA-solo'!AV54*'2ª EVA-solo'!AV$13
)
/('1ª EVA'!AV$13+'2ª EVA-solo'!AV$13),
"")</f>
        <v>0</v>
      </c>
      <c r="AW54" s="122"/>
      <c r="AX54" s="105" t="str">
        <f>IF(AX$16&gt;0,
(
MAX('1ª EVA'!AX52,'1ª EVA'!AY52)*'1ª EVA'!AX$13 +
'2ª EVA-solo'!AX54*'2ª EVA-solo'!AX$13
)
/('1ª EVA'!AX$13+'2ª EVA-solo'!AX$13),
"")</f>
        <v/>
      </c>
      <c r="AY54" s="122"/>
      <c r="AZ54" s="105" t="str">
        <f>IF(AZ$16&gt;0,
(
MAX('1ª EVA'!AZ52,'1ª EVA'!BA52)*'1ª EVA'!AZ$13 +
'2ª EVA-solo'!AZ54*'2ª EVA-solo'!AZ$13
)
/('1ª EVA'!AZ$13+'2ª EVA-solo'!AZ$13),
"")</f>
        <v/>
      </c>
      <c r="BA54" s="122"/>
      <c r="BB54" s="121">
        <f t="shared" ca="1" si="67"/>
        <v>0</v>
      </c>
      <c r="BC54" s="105">
        <f ca="1">IF(BC$16&gt;0,
(
MAX('1ª EVA'!BC52,'1ª EVA'!BD52)*'1ª EVA'!BC$13 +
'2ª EVA-solo'!BC54*'2ª EVA-solo'!BC$13
)
/('1ª EVA'!BC$13+'2ª EVA-solo'!BC$13),
"")</f>
        <v>0</v>
      </c>
      <c r="BD54" s="122"/>
      <c r="BE54" s="105" t="str">
        <f>IF(BE$16&gt;0,
(
MAX('1ª EVA'!BE52,'1ª EVA'!BF52)*'1ª EVA'!BE$13 +
'2ª EVA-solo'!BE54*'2ª EVA-solo'!BE$13
)
/('1ª EVA'!BE$13+'2ª EVA-solo'!BE$13),
"")</f>
        <v/>
      </c>
      <c r="BF54" s="122"/>
      <c r="BG54" s="105" t="str">
        <f>IF(BG$16&gt;0,
(
MAX('1ª EVA'!BG52,'1ª EVA'!BH52)*'1ª EVA'!BG$13 +
'2ª EVA-solo'!BG54*'2ª EVA-solo'!BG$13
)
/('1ª EVA'!BG$13+'2ª EVA-solo'!BG$13),
"")</f>
        <v/>
      </c>
      <c r="BH54" s="122"/>
      <c r="BI54" s="105">
        <f ca="1">IF(BI$16&gt;0,
(
MAX('1ª EVA'!BI52,'1ª EVA'!BJ52)*'1ª EVA'!BI$13 +
'2ª EVA-solo'!BI54*'2ª EVA-solo'!BI$13
)
/('1ª EVA'!BI$13+'2ª EVA-solo'!BI$13),
"")</f>
        <v>0</v>
      </c>
      <c r="BJ54" s="122"/>
      <c r="BK54" s="105" t="str">
        <f>IF(BK$16&gt;0,
(
MAX('1ª EVA'!BK52,'1ª EVA'!BL52)*'1ª EVA'!BK$13 +
'2ª EVA-solo'!BK54*'2ª EVA-solo'!BK$13
)
/('1ª EVA'!BK$13+'2ª EVA-solo'!BK$13),
"")</f>
        <v/>
      </c>
      <c r="BL54" s="122"/>
      <c r="BM54" s="105" t="str">
        <f>IF(BM$16&gt;0,
(
MAX('1ª EVA'!BM52,'1ª EVA'!BN52)*'1ª EVA'!BM$13 +
'2ª EVA-solo'!BM54*'2ª EVA-solo'!BM$13
)
/('1ª EVA'!BM$13+'2ª EVA-solo'!BM$13),
"")</f>
        <v/>
      </c>
      <c r="BN54" s="122"/>
      <c r="BO54" s="121">
        <f t="shared" ca="1" si="68"/>
        <v>0</v>
      </c>
      <c r="BP54" s="105">
        <f ca="1">IF(BP$16&gt;0,
(
MAX('1ª EVA'!BP52,'1ª EVA'!BQ52)*'1ª EVA'!BP$13 +
'2ª EVA-solo'!BP54*'2ª EVA-solo'!BP$13
)
/('1ª EVA'!BP$13+'2ª EVA-solo'!BP$13),
"")</f>
        <v>0</v>
      </c>
      <c r="BQ54" s="122"/>
      <c r="BR54" s="105" t="str">
        <f>IF(BR$16&gt;0,
(
MAX('1ª EVA'!BR52,'1ª EVA'!BS52)*'1ª EVA'!BR$13 +
'2ª EVA-solo'!BR54*'2ª EVA-solo'!BR$13
)
/('1ª EVA'!BR$13+'2ª EVA-solo'!BR$13),
"")</f>
        <v/>
      </c>
      <c r="BS54" s="122"/>
      <c r="BT54" s="105" t="str">
        <f>IF(BT$16&gt;0,
(
MAX('1ª EVA'!BT52,'1ª EVA'!BU52)*'1ª EVA'!BT$13 +
'2ª EVA-solo'!BT54*'2ª EVA-solo'!BT$13
)
/('1ª EVA'!BT$13+'2ª EVA-solo'!BT$13),
"")</f>
        <v/>
      </c>
      <c r="BU54" s="122"/>
      <c r="BV54" s="105" t="str">
        <f>IF(BV$16&gt;0,
(
MAX('1ª EVA'!BV52,'1ª EVA'!BW52)*'1ª EVA'!BV$13 +
'2ª EVA-solo'!BV54*'2ª EVA-solo'!BV$13
)
/('1ª EVA'!BV$13+'2ª EVA-solo'!BV$13),
"")</f>
        <v/>
      </c>
      <c r="BW54" s="122"/>
      <c r="BX54" s="105" t="str">
        <f>IF(BX$16&gt;0,
(
MAX('1ª EVA'!BX52,'1ª EVA'!BY52)*'1ª EVA'!BX$13 +
'2ª EVA-solo'!BX54*'2ª EVA-solo'!BX$13
)
/('1ª EVA'!BX$13+'2ª EVA-solo'!BX$13),
"")</f>
        <v/>
      </c>
      <c r="BY54" s="122"/>
      <c r="BZ54" s="105" t="str">
        <f>IF(BZ$16&gt;0,
(
MAX('1ª EVA'!BZ52,'1ª EVA'!CA52)*'1ª EVA'!BZ$13 +
'2ª EVA-solo'!BZ54*'2ª EVA-solo'!BZ$13
)
/('1ª EVA'!BZ$13+'2ª EVA-solo'!BZ$13),
"")</f>
        <v/>
      </c>
      <c r="CA54" s="122"/>
      <c r="CB54" s="136">
        <f t="shared" ca="1" si="69"/>
        <v>0</v>
      </c>
    </row>
    <row r="55" spans="1:80" ht="18" x14ac:dyDescent="0.25">
      <c r="A55" s="65">
        <v>0</v>
      </c>
      <c r="B55" s="121">
        <f t="shared" ca="1" si="63"/>
        <v>0</v>
      </c>
      <c r="C55" s="105">
        <f ca="1">IFERROR(IF(C$16&gt;0,(
   MAX('1ª EVA'!C53,'1ª EVA'!D53)*'1ª EVA'!C$13 +
   '2ª EVA-solo'!C55*'2ª EVA-solo'!C$13
)
/('1ª EVA'!C$13+'2ª EVA-solo'!C$13),""),"")</f>
        <v>0</v>
      </c>
      <c r="D55" s="122"/>
      <c r="E55" s="105">
        <f ca="1">IFERROR(IF(E$16&gt;0,(
   MAX('1ª EVA'!E53,'1ª EVA'!F53)*'1ª EVA'!E$13 +
   '2ª EVA-solo'!E55*'2ª EVA-solo'!E$13
)
/('1ª EVA'!E$13+'2ª EVA-solo'!E$13),""),"")</f>
        <v>0</v>
      </c>
      <c r="F55" s="122"/>
      <c r="G55" s="105">
        <f ca="1">IFERROR(IF(G$16&gt;0,(
   MAX('1ª EVA'!G53,'1ª EVA'!H53)*'1ª EVA'!G$13 +
   '2ª EVA-solo'!G55*'2ª EVA-solo'!G$13
)
/('1ª EVA'!G$13+'2ª EVA-solo'!G$13),""),"")</f>
        <v>0</v>
      </c>
      <c r="H55" s="122"/>
      <c r="I55" s="105">
        <f ca="1">IFERROR(IF(I$16&gt;0,(
   MAX('1ª EVA'!I53,'1ª EVA'!J53)*'1ª EVA'!I$13 +
   '2ª EVA-solo'!I55*'2ª EVA-solo'!I$13
)
/('1ª EVA'!I$13+'2ª EVA-solo'!I$13),""),"")</f>
        <v>0</v>
      </c>
      <c r="J55" s="122"/>
      <c r="K55" s="105">
        <f ca="1">IFERROR(IF(K$16&gt;0,(
   MAX('1ª EVA'!K53,'1ª EVA'!L53)*'1ª EVA'!K$13 +
   '2ª EVA-solo'!K55*'2ª EVA-solo'!K$13
)
/('1ª EVA'!K$13+'2ª EVA-solo'!K$13),""),"")</f>
        <v>0</v>
      </c>
      <c r="L55" s="122"/>
      <c r="M55" s="105" t="str">
        <f>IFERROR(IF(M$16&gt;0,(
   MAX('1ª EVA'!M53,'1ª EVA'!N53)*'1ª EVA'!M$13 +
   '2ª EVA-solo'!M55*'2ª EVA-solo'!M$13
)
/('1ª EVA'!M$13+'2ª EVA-solo'!M$13),""),"")</f>
        <v/>
      </c>
      <c r="N55" s="122"/>
      <c r="O55" s="121">
        <f t="shared" ca="1" si="64"/>
        <v>0</v>
      </c>
      <c r="P55" s="105">
        <f ca="1">IF(P$16&gt;0,(
   MAX('1ª EVA'!P53,'1ª EVA'!Q53)*'1ª EVA'!$P$13 +
   '2ª EVA-solo'!P55*'2ª EVA-solo'!$P$13
)
/('1ª EVA'!$P$13 + '2ª EVA-solo'!$P$13),"")</f>
        <v>0</v>
      </c>
      <c r="Q55" s="122"/>
      <c r="R55" s="105">
        <f ca="1">IF(R$16&gt;0,(
   MAX('1ª EVA'!R53,'1ª EVA'!S53)*'1ª EVA'!$R$13 +
   '2ª EVA-solo'!R55*'2ª EVA-solo'!$R$13
)
/('1ª EVA'!$R$13 + '2ª EVA-solo'!$R$13),"")</f>
        <v>0</v>
      </c>
      <c r="S55" s="122"/>
      <c r="T55" s="105">
        <f ca="1">IF(T$16&gt;0,(
   MAX('1ª EVA'!T53,'1ª EVA'!U53)*'1ª EVA'!$T$13 +
   '2ª EVA-solo'!T55*'2ª EVA-solo'!$T$13
)
/('1ª EVA'!$T$13 + '2ª EVA-solo'!$T$13),"")</f>
        <v>0</v>
      </c>
      <c r="U55" s="122"/>
      <c r="V55" s="105">
        <f ca="1">IF(V$16&gt;0,(
   MAX('1ª EVA'!V53,'1ª EVA'!W53)*'1ª EVA'!$V$13 +
   '2ª EVA-solo'!V55*'2ª EVA-solo'!$V$13
)
/('1ª EVA'!$V$13 + '2ª EVA-solo'!$V$13),"")</f>
        <v>0</v>
      </c>
      <c r="W55" s="122"/>
      <c r="X55" s="105">
        <f ca="1">IF(X$16&gt;0,(
   MAX('1ª EVA'!X53,'1ª EVA'!Y53)*'1ª EVA'!$X$13 +
   '2ª EVA-solo'!X55*'2ª EVA-solo'!$X$13
)
/('1ª EVA'!$X$13 + '2ª EVA-solo'!$X$13),"")</f>
        <v>0</v>
      </c>
      <c r="Y55" s="122"/>
      <c r="Z55" s="105" t="str">
        <f>IF(Z$16&gt;0,(
   MAX('1ª EVA'!Z53,'1ª EVA'!AA53)*'1ª EVA'!$Z$13 +
   '2ª EVA-solo'!Z55*'2ª EVA-solo'!$Z$13
)
/('1ª EVA'!$Z$13+'2ª EVA-solo'!$Z$13),"")</f>
        <v/>
      </c>
      <c r="AA55" s="122"/>
      <c r="AB55" s="121">
        <f t="shared" ca="1" si="65"/>
        <v>0</v>
      </c>
      <c r="AC55" s="105">
        <f ca="1">IF(AC$16&gt;0,
(
MAX('1ª EVA'!AC53,'1ª EVA'!AD53)*'1ª EVA'!$AC$13 +
'2ª EVA-solo'!AC55*'2ª EVA-solo'!$AC$13
)
/('1ª EVA'!$AC$13+'2ª EVA-solo'!$AC$13),
"")</f>
        <v>0</v>
      </c>
      <c r="AD55" s="122"/>
      <c r="AE55" s="105" t="str">
        <f>IF(AE$16&gt;0,
(
MAX('1ª EVA'!AE53,'1ª EVA'!AF53)*'1ª EVA'!$AE$13 +
'2ª EVA-solo'!AE55*'2ª EVA-solo'!$AE$13
)
/('1ª EVA'!$AE$13+'2ª EVA-solo'!$AE$13),
"")</f>
        <v/>
      </c>
      <c r="AF55" s="122"/>
      <c r="AG55" s="105">
        <f ca="1">IF(AG$16&gt;0,
(
MAX('1ª EVA'!AG53,'1ª EVA'!AH53)*'1ª EVA'!$AG$13 +
'2ª EVA-solo'!AG55*'2ª EVA-solo'!$AG$13
)
/('1ª EVA'!$AG$13+'2ª EVA-solo'!$AG$13),
"")</f>
        <v>0</v>
      </c>
      <c r="AH55" s="122"/>
      <c r="AI55" s="105">
        <f ca="1">IF(AI$16&gt;0,
(
MAX('1ª EVA'!AI53,'1ª EVA'!AJ53)*'1ª EVA'!$AI$13 +
'2ª EVA-solo'!AI55*'2ª EVA-solo'!$AI$13
)
/('1ª EVA'!$AI$13+'2ª EVA-solo'!$AI$13),
"")</f>
        <v>0</v>
      </c>
      <c r="AJ55" s="122"/>
      <c r="AK55" s="105">
        <f ca="1">IF(AK$16&gt;0,
(
MAX('1ª EVA'!AK53,'1ª EVA'!AL53)*'1ª EVA'!$AK$13 +
'2ª EVA-solo'!AK55*'2ª EVA-solo'!$AK$13
)
/('1ª EVA'!$AK$13+'2ª EVA-solo'!$AK$13),
"")</f>
        <v>0</v>
      </c>
      <c r="AL55" s="122"/>
      <c r="AM55" s="105" t="str">
        <f>IF(AM$16&gt;0,
(
MAX('1ª EVA'!AM53,'1ª EVA'!AN53)*'1ª EVA'!$AM$13 +
'2ª EVA-solo'!AM55*'2ª EVA-solo'!$AM$13
)
/('1ª EVA'!$AM$13+'2ª EVA-solo'!$AM$13),
"")</f>
        <v/>
      </c>
      <c r="AN55" s="122"/>
      <c r="AO55" s="121">
        <f t="shared" ca="1" si="66"/>
        <v>0</v>
      </c>
      <c r="AP55" s="105">
        <f ca="1">IF(AP$16&gt;0,
(
MAX('1ª EVA'!AP53,'1ª EVA'!AQ53)*'1ª EVA'!AP$13 +
'2ª EVA-solo'!AP55*'2ª EVA-solo'!AP$13
)
/('1ª EVA'!AP$13+'2ª EVA-solo'!AP$13),
"")</f>
        <v>0</v>
      </c>
      <c r="AQ55" s="122"/>
      <c r="AR55" s="105">
        <f ca="1">IF(AR$16&gt;0,
(
MAX('1ª EVA'!AR53,'1ª EVA'!AS53)*'1ª EVA'!AR$13 +
'2ª EVA-solo'!AR55*'2ª EVA-solo'!AR$13
)
/('1ª EVA'!AR$13+'2ª EVA-solo'!AR$13),
"")</f>
        <v>0</v>
      </c>
      <c r="AS55" s="122"/>
      <c r="AT55" s="105" t="str">
        <f>IF(AT$16&gt;0,
(
MAX('1ª EVA'!AT53,'1ª EVA'!AU53)*'1ª EVA'!AT$13 +
'2ª EVA-solo'!AT55*'2ª EVA-solo'!AT$13
)
/('1ª EVA'!AT$13+'2ª EVA-solo'!AT$13),
"")</f>
        <v/>
      </c>
      <c r="AU55" s="122"/>
      <c r="AV55" s="105">
        <f ca="1">IF(AV$16&gt;0,
(
MAX('1ª EVA'!AV53,'1ª EVA'!AW53)*'1ª EVA'!AV$13 +
'2ª EVA-solo'!AV55*'2ª EVA-solo'!AV$13
)
/('1ª EVA'!AV$13+'2ª EVA-solo'!AV$13),
"")</f>
        <v>0</v>
      </c>
      <c r="AW55" s="122"/>
      <c r="AX55" s="105" t="str">
        <f>IF(AX$16&gt;0,
(
MAX('1ª EVA'!AX53,'1ª EVA'!AY53)*'1ª EVA'!AX$13 +
'2ª EVA-solo'!AX55*'2ª EVA-solo'!AX$13
)
/('1ª EVA'!AX$13+'2ª EVA-solo'!AX$13),
"")</f>
        <v/>
      </c>
      <c r="AY55" s="122"/>
      <c r="AZ55" s="105" t="str">
        <f>IF(AZ$16&gt;0,
(
MAX('1ª EVA'!AZ53,'1ª EVA'!BA53)*'1ª EVA'!AZ$13 +
'2ª EVA-solo'!AZ55*'2ª EVA-solo'!AZ$13
)
/('1ª EVA'!AZ$13+'2ª EVA-solo'!AZ$13),
"")</f>
        <v/>
      </c>
      <c r="BA55" s="122"/>
      <c r="BB55" s="121">
        <f t="shared" ca="1" si="67"/>
        <v>0</v>
      </c>
      <c r="BC55" s="105">
        <f ca="1">IF(BC$16&gt;0,
(
MAX('1ª EVA'!BC53,'1ª EVA'!BD53)*'1ª EVA'!BC$13 +
'2ª EVA-solo'!BC55*'2ª EVA-solo'!BC$13
)
/('1ª EVA'!BC$13+'2ª EVA-solo'!BC$13),
"")</f>
        <v>0</v>
      </c>
      <c r="BD55" s="122"/>
      <c r="BE55" s="105" t="str">
        <f>IF(BE$16&gt;0,
(
MAX('1ª EVA'!BE53,'1ª EVA'!BF53)*'1ª EVA'!BE$13 +
'2ª EVA-solo'!BE55*'2ª EVA-solo'!BE$13
)
/('1ª EVA'!BE$13+'2ª EVA-solo'!BE$13),
"")</f>
        <v/>
      </c>
      <c r="BF55" s="122"/>
      <c r="BG55" s="105" t="str">
        <f>IF(BG$16&gt;0,
(
MAX('1ª EVA'!BG53,'1ª EVA'!BH53)*'1ª EVA'!BG$13 +
'2ª EVA-solo'!BG55*'2ª EVA-solo'!BG$13
)
/('1ª EVA'!BG$13+'2ª EVA-solo'!BG$13),
"")</f>
        <v/>
      </c>
      <c r="BH55" s="122"/>
      <c r="BI55" s="105">
        <f ca="1">IF(BI$16&gt;0,
(
MAX('1ª EVA'!BI53,'1ª EVA'!BJ53)*'1ª EVA'!BI$13 +
'2ª EVA-solo'!BI55*'2ª EVA-solo'!BI$13
)
/('1ª EVA'!BI$13+'2ª EVA-solo'!BI$13),
"")</f>
        <v>0</v>
      </c>
      <c r="BJ55" s="122"/>
      <c r="BK55" s="105" t="str">
        <f>IF(BK$16&gt;0,
(
MAX('1ª EVA'!BK53,'1ª EVA'!BL53)*'1ª EVA'!BK$13 +
'2ª EVA-solo'!BK55*'2ª EVA-solo'!BK$13
)
/('1ª EVA'!BK$13+'2ª EVA-solo'!BK$13),
"")</f>
        <v/>
      </c>
      <c r="BL55" s="122"/>
      <c r="BM55" s="105" t="str">
        <f>IF(BM$16&gt;0,
(
MAX('1ª EVA'!BM53,'1ª EVA'!BN53)*'1ª EVA'!BM$13 +
'2ª EVA-solo'!BM55*'2ª EVA-solo'!BM$13
)
/('1ª EVA'!BM$13+'2ª EVA-solo'!BM$13),
"")</f>
        <v/>
      </c>
      <c r="BN55" s="122"/>
      <c r="BO55" s="121">
        <f t="shared" ca="1" si="68"/>
        <v>0</v>
      </c>
      <c r="BP55" s="105">
        <f ca="1">IF(BP$16&gt;0,
(
MAX('1ª EVA'!BP53,'1ª EVA'!BQ53)*'1ª EVA'!BP$13 +
'2ª EVA-solo'!BP55*'2ª EVA-solo'!BP$13
)
/('1ª EVA'!BP$13+'2ª EVA-solo'!BP$13),
"")</f>
        <v>0</v>
      </c>
      <c r="BQ55" s="122"/>
      <c r="BR55" s="105" t="str">
        <f>IF(BR$16&gt;0,
(
MAX('1ª EVA'!BR53,'1ª EVA'!BS53)*'1ª EVA'!BR$13 +
'2ª EVA-solo'!BR55*'2ª EVA-solo'!BR$13
)
/('1ª EVA'!BR$13+'2ª EVA-solo'!BR$13),
"")</f>
        <v/>
      </c>
      <c r="BS55" s="122"/>
      <c r="BT55" s="105" t="str">
        <f>IF(BT$16&gt;0,
(
MAX('1ª EVA'!BT53,'1ª EVA'!BU53)*'1ª EVA'!BT$13 +
'2ª EVA-solo'!BT55*'2ª EVA-solo'!BT$13
)
/('1ª EVA'!BT$13+'2ª EVA-solo'!BT$13),
"")</f>
        <v/>
      </c>
      <c r="BU55" s="122"/>
      <c r="BV55" s="105" t="str">
        <f>IF(BV$16&gt;0,
(
MAX('1ª EVA'!BV53,'1ª EVA'!BW53)*'1ª EVA'!BV$13 +
'2ª EVA-solo'!BV55*'2ª EVA-solo'!BV$13
)
/('1ª EVA'!BV$13+'2ª EVA-solo'!BV$13),
"")</f>
        <v/>
      </c>
      <c r="BW55" s="122"/>
      <c r="BX55" s="105" t="str">
        <f>IF(BX$16&gt;0,
(
MAX('1ª EVA'!BX53,'1ª EVA'!BY53)*'1ª EVA'!BX$13 +
'2ª EVA-solo'!BX55*'2ª EVA-solo'!BX$13
)
/('1ª EVA'!BX$13+'2ª EVA-solo'!BX$13),
"")</f>
        <v/>
      </c>
      <c r="BY55" s="122"/>
      <c r="BZ55" s="105" t="str">
        <f>IF(BZ$16&gt;0,
(
MAX('1ª EVA'!BZ53,'1ª EVA'!CA53)*'1ª EVA'!BZ$13 +
'2ª EVA-solo'!BZ55*'2ª EVA-solo'!BZ$13
)
/('1ª EVA'!BZ$13+'2ª EVA-solo'!BZ$13),
"")</f>
        <v/>
      </c>
      <c r="CA55" s="122"/>
      <c r="CB55" s="136">
        <f t="shared" ca="1" si="69"/>
        <v>0</v>
      </c>
    </row>
    <row r="56" spans="1:80" ht="18" x14ac:dyDescent="0.25">
      <c r="A56" s="65">
        <v>0</v>
      </c>
      <c r="B56" s="121">
        <f t="shared" ca="1" si="63"/>
        <v>0</v>
      </c>
      <c r="C56" s="105">
        <f ca="1">IFERROR(IF(C$16&gt;0,(
   MAX('1ª EVA'!C54,'1ª EVA'!D54)*'1ª EVA'!C$13 +
   '2ª EVA-solo'!C56*'2ª EVA-solo'!C$13
)
/('1ª EVA'!C$13+'2ª EVA-solo'!C$13),""),"")</f>
        <v>0</v>
      </c>
      <c r="D56" s="122"/>
      <c r="E56" s="105">
        <f ca="1">IFERROR(IF(E$16&gt;0,(
   MAX('1ª EVA'!E54,'1ª EVA'!F54)*'1ª EVA'!E$13 +
   '2ª EVA-solo'!E56*'2ª EVA-solo'!E$13
)
/('1ª EVA'!E$13+'2ª EVA-solo'!E$13),""),"")</f>
        <v>0</v>
      </c>
      <c r="F56" s="122"/>
      <c r="G56" s="105">
        <f ca="1">IFERROR(IF(G$16&gt;0,(
   MAX('1ª EVA'!G54,'1ª EVA'!H54)*'1ª EVA'!G$13 +
   '2ª EVA-solo'!G56*'2ª EVA-solo'!G$13
)
/('1ª EVA'!G$13+'2ª EVA-solo'!G$13),""),"")</f>
        <v>0</v>
      </c>
      <c r="H56" s="122"/>
      <c r="I56" s="105">
        <f ca="1">IFERROR(IF(I$16&gt;0,(
   MAX('1ª EVA'!I54,'1ª EVA'!J54)*'1ª EVA'!I$13 +
   '2ª EVA-solo'!I56*'2ª EVA-solo'!I$13
)
/('1ª EVA'!I$13+'2ª EVA-solo'!I$13),""),"")</f>
        <v>0</v>
      </c>
      <c r="J56" s="122"/>
      <c r="K56" s="105">
        <f ca="1">IFERROR(IF(K$16&gt;0,(
   MAX('1ª EVA'!K54,'1ª EVA'!L54)*'1ª EVA'!K$13 +
   '2ª EVA-solo'!K56*'2ª EVA-solo'!K$13
)
/('1ª EVA'!K$13+'2ª EVA-solo'!K$13),""),"")</f>
        <v>0</v>
      </c>
      <c r="L56" s="122"/>
      <c r="M56" s="105" t="str">
        <f>IFERROR(IF(M$16&gt;0,(
   MAX('1ª EVA'!M54,'1ª EVA'!N54)*'1ª EVA'!M$13 +
   '2ª EVA-solo'!M56*'2ª EVA-solo'!M$13
)
/('1ª EVA'!M$13+'2ª EVA-solo'!M$13),""),"")</f>
        <v/>
      </c>
      <c r="N56" s="122"/>
      <c r="O56" s="121">
        <f t="shared" ca="1" si="64"/>
        <v>0</v>
      </c>
      <c r="P56" s="105">
        <f ca="1">IF(P$16&gt;0,(
   MAX('1ª EVA'!P54,'1ª EVA'!Q54)*'1ª EVA'!$P$13 +
   '2ª EVA-solo'!P56*'2ª EVA-solo'!$P$13
)
/('1ª EVA'!$P$13 + '2ª EVA-solo'!$P$13),"")</f>
        <v>0</v>
      </c>
      <c r="Q56" s="122"/>
      <c r="R56" s="105">
        <f ca="1">IF(R$16&gt;0,(
   MAX('1ª EVA'!R54,'1ª EVA'!S54)*'1ª EVA'!$R$13 +
   '2ª EVA-solo'!R56*'2ª EVA-solo'!$R$13
)
/('1ª EVA'!$R$13 + '2ª EVA-solo'!$R$13),"")</f>
        <v>0</v>
      </c>
      <c r="S56" s="122"/>
      <c r="T56" s="105">
        <f ca="1">IF(T$16&gt;0,(
   MAX('1ª EVA'!T54,'1ª EVA'!U54)*'1ª EVA'!$T$13 +
   '2ª EVA-solo'!T56*'2ª EVA-solo'!$T$13
)
/('1ª EVA'!$T$13 + '2ª EVA-solo'!$T$13),"")</f>
        <v>0</v>
      </c>
      <c r="U56" s="122"/>
      <c r="V56" s="105">
        <f ca="1">IF(V$16&gt;0,(
   MAX('1ª EVA'!V54,'1ª EVA'!W54)*'1ª EVA'!$V$13 +
   '2ª EVA-solo'!V56*'2ª EVA-solo'!$V$13
)
/('1ª EVA'!$V$13 + '2ª EVA-solo'!$V$13),"")</f>
        <v>0</v>
      </c>
      <c r="W56" s="122"/>
      <c r="X56" s="105">
        <f ca="1">IF(X$16&gt;0,(
   MAX('1ª EVA'!X54,'1ª EVA'!Y54)*'1ª EVA'!$X$13 +
   '2ª EVA-solo'!X56*'2ª EVA-solo'!$X$13
)
/('1ª EVA'!$X$13 + '2ª EVA-solo'!$X$13),"")</f>
        <v>0</v>
      </c>
      <c r="Y56" s="122"/>
      <c r="Z56" s="105" t="str">
        <f>IF(Z$16&gt;0,(
   MAX('1ª EVA'!Z54,'1ª EVA'!AA54)*'1ª EVA'!$Z$13 +
   '2ª EVA-solo'!Z56*'2ª EVA-solo'!$Z$13
)
/('1ª EVA'!$Z$13+'2ª EVA-solo'!$Z$13),"")</f>
        <v/>
      </c>
      <c r="AA56" s="122"/>
      <c r="AB56" s="121">
        <f t="shared" ca="1" si="65"/>
        <v>0</v>
      </c>
      <c r="AC56" s="105">
        <f ca="1">IF(AC$16&gt;0,
(
MAX('1ª EVA'!AC54,'1ª EVA'!AD54)*'1ª EVA'!$AC$13 +
'2ª EVA-solo'!AC56*'2ª EVA-solo'!$AC$13
)
/('1ª EVA'!$AC$13+'2ª EVA-solo'!$AC$13),
"")</f>
        <v>0</v>
      </c>
      <c r="AD56" s="122"/>
      <c r="AE56" s="105" t="str">
        <f>IF(AE$16&gt;0,
(
MAX('1ª EVA'!AE54,'1ª EVA'!AF54)*'1ª EVA'!$AE$13 +
'2ª EVA-solo'!AE56*'2ª EVA-solo'!$AE$13
)
/('1ª EVA'!$AE$13+'2ª EVA-solo'!$AE$13),
"")</f>
        <v/>
      </c>
      <c r="AF56" s="122"/>
      <c r="AG56" s="105">
        <f ca="1">IF(AG$16&gt;0,
(
MAX('1ª EVA'!AG54,'1ª EVA'!AH54)*'1ª EVA'!$AG$13 +
'2ª EVA-solo'!AG56*'2ª EVA-solo'!$AG$13
)
/('1ª EVA'!$AG$13+'2ª EVA-solo'!$AG$13),
"")</f>
        <v>0</v>
      </c>
      <c r="AH56" s="122"/>
      <c r="AI56" s="105">
        <f ca="1">IF(AI$16&gt;0,
(
MAX('1ª EVA'!AI54,'1ª EVA'!AJ54)*'1ª EVA'!$AI$13 +
'2ª EVA-solo'!AI56*'2ª EVA-solo'!$AI$13
)
/('1ª EVA'!$AI$13+'2ª EVA-solo'!$AI$13),
"")</f>
        <v>0</v>
      </c>
      <c r="AJ56" s="122"/>
      <c r="AK56" s="105">
        <f ca="1">IF(AK$16&gt;0,
(
MAX('1ª EVA'!AK54,'1ª EVA'!AL54)*'1ª EVA'!$AK$13 +
'2ª EVA-solo'!AK56*'2ª EVA-solo'!$AK$13
)
/('1ª EVA'!$AK$13+'2ª EVA-solo'!$AK$13),
"")</f>
        <v>0</v>
      </c>
      <c r="AL56" s="122"/>
      <c r="AM56" s="105" t="str">
        <f>IF(AM$16&gt;0,
(
MAX('1ª EVA'!AM54,'1ª EVA'!AN54)*'1ª EVA'!$AM$13 +
'2ª EVA-solo'!AM56*'2ª EVA-solo'!$AM$13
)
/('1ª EVA'!$AM$13+'2ª EVA-solo'!$AM$13),
"")</f>
        <v/>
      </c>
      <c r="AN56" s="122"/>
      <c r="AO56" s="121">
        <f t="shared" ca="1" si="66"/>
        <v>0</v>
      </c>
      <c r="AP56" s="105">
        <f ca="1">IF(AP$16&gt;0,
(
MAX('1ª EVA'!AP54,'1ª EVA'!AQ54)*'1ª EVA'!AP$13 +
'2ª EVA-solo'!AP56*'2ª EVA-solo'!AP$13
)
/('1ª EVA'!AP$13+'2ª EVA-solo'!AP$13),
"")</f>
        <v>0</v>
      </c>
      <c r="AQ56" s="122"/>
      <c r="AR56" s="105">
        <f ca="1">IF(AR$16&gt;0,
(
MAX('1ª EVA'!AR54,'1ª EVA'!AS54)*'1ª EVA'!AR$13 +
'2ª EVA-solo'!AR56*'2ª EVA-solo'!AR$13
)
/('1ª EVA'!AR$13+'2ª EVA-solo'!AR$13),
"")</f>
        <v>0</v>
      </c>
      <c r="AS56" s="122"/>
      <c r="AT56" s="105" t="str">
        <f>IF(AT$16&gt;0,
(
MAX('1ª EVA'!AT54,'1ª EVA'!AU54)*'1ª EVA'!AT$13 +
'2ª EVA-solo'!AT56*'2ª EVA-solo'!AT$13
)
/('1ª EVA'!AT$13+'2ª EVA-solo'!AT$13),
"")</f>
        <v/>
      </c>
      <c r="AU56" s="122"/>
      <c r="AV56" s="105">
        <f ca="1">IF(AV$16&gt;0,
(
MAX('1ª EVA'!AV54,'1ª EVA'!AW54)*'1ª EVA'!AV$13 +
'2ª EVA-solo'!AV56*'2ª EVA-solo'!AV$13
)
/('1ª EVA'!AV$13+'2ª EVA-solo'!AV$13),
"")</f>
        <v>0</v>
      </c>
      <c r="AW56" s="122"/>
      <c r="AX56" s="105" t="str">
        <f>IF(AX$16&gt;0,
(
MAX('1ª EVA'!AX54,'1ª EVA'!AY54)*'1ª EVA'!AX$13 +
'2ª EVA-solo'!AX56*'2ª EVA-solo'!AX$13
)
/('1ª EVA'!AX$13+'2ª EVA-solo'!AX$13),
"")</f>
        <v/>
      </c>
      <c r="AY56" s="122"/>
      <c r="AZ56" s="105" t="str">
        <f>IF(AZ$16&gt;0,
(
MAX('1ª EVA'!AZ54,'1ª EVA'!BA54)*'1ª EVA'!AZ$13 +
'2ª EVA-solo'!AZ56*'2ª EVA-solo'!AZ$13
)
/('1ª EVA'!AZ$13+'2ª EVA-solo'!AZ$13),
"")</f>
        <v/>
      </c>
      <c r="BA56" s="122"/>
      <c r="BB56" s="121">
        <f t="shared" ca="1" si="67"/>
        <v>0</v>
      </c>
      <c r="BC56" s="105">
        <f ca="1">IF(BC$16&gt;0,
(
MAX('1ª EVA'!BC54,'1ª EVA'!BD54)*'1ª EVA'!BC$13 +
'2ª EVA-solo'!BC56*'2ª EVA-solo'!BC$13
)
/('1ª EVA'!BC$13+'2ª EVA-solo'!BC$13),
"")</f>
        <v>0</v>
      </c>
      <c r="BD56" s="122"/>
      <c r="BE56" s="105" t="str">
        <f>IF(BE$16&gt;0,
(
MAX('1ª EVA'!BE54,'1ª EVA'!BF54)*'1ª EVA'!BE$13 +
'2ª EVA-solo'!BE56*'2ª EVA-solo'!BE$13
)
/('1ª EVA'!BE$13+'2ª EVA-solo'!BE$13),
"")</f>
        <v/>
      </c>
      <c r="BF56" s="122"/>
      <c r="BG56" s="105" t="str">
        <f>IF(BG$16&gt;0,
(
MAX('1ª EVA'!BG54,'1ª EVA'!BH54)*'1ª EVA'!BG$13 +
'2ª EVA-solo'!BG56*'2ª EVA-solo'!BG$13
)
/('1ª EVA'!BG$13+'2ª EVA-solo'!BG$13),
"")</f>
        <v/>
      </c>
      <c r="BH56" s="122"/>
      <c r="BI56" s="105">
        <f ca="1">IF(BI$16&gt;0,
(
MAX('1ª EVA'!BI54,'1ª EVA'!BJ54)*'1ª EVA'!BI$13 +
'2ª EVA-solo'!BI56*'2ª EVA-solo'!BI$13
)
/('1ª EVA'!BI$13+'2ª EVA-solo'!BI$13),
"")</f>
        <v>0</v>
      </c>
      <c r="BJ56" s="122"/>
      <c r="BK56" s="105" t="str">
        <f>IF(BK$16&gt;0,
(
MAX('1ª EVA'!BK54,'1ª EVA'!BL54)*'1ª EVA'!BK$13 +
'2ª EVA-solo'!BK56*'2ª EVA-solo'!BK$13
)
/('1ª EVA'!BK$13+'2ª EVA-solo'!BK$13),
"")</f>
        <v/>
      </c>
      <c r="BL56" s="122"/>
      <c r="BM56" s="105" t="str">
        <f>IF(BM$16&gt;0,
(
MAX('1ª EVA'!BM54,'1ª EVA'!BN54)*'1ª EVA'!BM$13 +
'2ª EVA-solo'!BM56*'2ª EVA-solo'!BM$13
)
/('1ª EVA'!BM$13+'2ª EVA-solo'!BM$13),
"")</f>
        <v/>
      </c>
      <c r="BN56" s="122"/>
      <c r="BO56" s="121">
        <f t="shared" ca="1" si="68"/>
        <v>0</v>
      </c>
      <c r="BP56" s="105">
        <f ca="1">IF(BP$16&gt;0,
(
MAX('1ª EVA'!BP54,'1ª EVA'!BQ54)*'1ª EVA'!BP$13 +
'2ª EVA-solo'!BP56*'2ª EVA-solo'!BP$13
)
/('1ª EVA'!BP$13+'2ª EVA-solo'!BP$13),
"")</f>
        <v>0</v>
      </c>
      <c r="BQ56" s="122"/>
      <c r="BR56" s="105" t="str">
        <f>IF(BR$16&gt;0,
(
MAX('1ª EVA'!BR54,'1ª EVA'!BS54)*'1ª EVA'!BR$13 +
'2ª EVA-solo'!BR56*'2ª EVA-solo'!BR$13
)
/('1ª EVA'!BR$13+'2ª EVA-solo'!BR$13),
"")</f>
        <v/>
      </c>
      <c r="BS56" s="122"/>
      <c r="BT56" s="105" t="str">
        <f>IF(BT$16&gt;0,
(
MAX('1ª EVA'!BT54,'1ª EVA'!BU54)*'1ª EVA'!BT$13 +
'2ª EVA-solo'!BT56*'2ª EVA-solo'!BT$13
)
/('1ª EVA'!BT$13+'2ª EVA-solo'!BT$13),
"")</f>
        <v/>
      </c>
      <c r="BU56" s="122"/>
      <c r="BV56" s="105" t="str">
        <f>IF(BV$16&gt;0,
(
MAX('1ª EVA'!BV54,'1ª EVA'!BW54)*'1ª EVA'!BV$13 +
'2ª EVA-solo'!BV56*'2ª EVA-solo'!BV$13
)
/('1ª EVA'!BV$13+'2ª EVA-solo'!BV$13),
"")</f>
        <v/>
      </c>
      <c r="BW56" s="122"/>
      <c r="BX56" s="105" t="str">
        <f>IF(BX$16&gt;0,
(
MAX('1ª EVA'!BX54,'1ª EVA'!BY54)*'1ª EVA'!BX$13 +
'2ª EVA-solo'!BX56*'2ª EVA-solo'!BX$13
)
/('1ª EVA'!BX$13+'2ª EVA-solo'!BX$13),
"")</f>
        <v/>
      </c>
      <c r="BY56" s="122"/>
      <c r="BZ56" s="105" t="str">
        <f>IF(BZ$16&gt;0,
(
MAX('1ª EVA'!BZ54,'1ª EVA'!CA54)*'1ª EVA'!BZ$13 +
'2ª EVA-solo'!BZ56*'2ª EVA-solo'!BZ$13
)
/('1ª EVA'!BZ$13+'2ª EVA-solo'!BZ$13),
"")</f>
        <v/>
      </c>
      <c r="CA56" s="122"/>
      <c r="CB56" s="136">
        <f t="shared" ca="1" si="69"/>
        <v>0</v>
      </c>
    </row>
    <row r="57" spans="1:80" ht="18" x14ac:dyDescent="0.25">
      <c r="A57" s="65">
        <v>0</v>
      </c>
      <c r="B57" s="121">
        <f t="shared" ca="1" si="63"/>
        <v>0</v>
      </c>
      <c r="C57" s="105">
        <f ca="1">IFERROR(IF(C$16&gt;0,(
   MAX('1ª EVA'!C55,'1ª EVA'!D55)*'1ª EVA'!C$13 +
   '2ª EVA-solo'!C57*'2ª EVA-solo'!C$13
)
/('1ª EVA'!C$13+'2ª EVA-solo'!C$13),""),"")</f>
        <v>0</v>
      </c>
      <c r="D57" s="122"/>
      <c r="E57" s="105">
        <f ca="1">IFERROR(IF(E$16&gt;0,(
   MAX('1ª EVA'!E55,'1ª EVA'!F55)*'1ª EVA'!E$13 +
   '2ª EVA-solo'!E57*'2ª EVA-solo'!E$13
)
/('1ª EVA'!E$13+'2ª EVA-solo'!E$13),""),"")</f>
        <v>0</v>
      </c>
      <c r="F57" s="122"/>
      <c r="G57" s="105">
        <f ca="1">IFERROR(IF(G$16&gt;0,(
   MAX('1ª EVA'!G55,'1ª EVA'!H55)*'1ª EVA'!G$13 +
   '2ª EVA-solo'!G57*'2ª EVA-solo'!G$13
)
/('1ª EVA'!G$13+'2ª EVA-solo'!G$13),""),"")</f>
        <v>0</v>
      </c>
      <c r="H57" s="122"/>
      <c r="I57" s="105">
        <f ca="1">IFERROR(IF(I$16&gt;0,(
   MAX('1ª EVA'!I55,'1ª EVA'!J55)*'1ª EVA'!I$13 +
   '2ª EVA-solo'!I57*'2ª EVA-solo'!I$13
)
/('1ª EVA'!I$13+'2ª EVA-solo'!I$13),""),"")</f>
        <v>0</v>
      </c>
      <c r="J57" s="122"/>
      <c r="K57" s="105">
        <f ca="1">IFERROR(IF(K$16&gt;0,(
   MAX('1ª EVA'!K55,'1ª EVA'!L55)*'1ª EVA'!K$13 +
   '2ª EVA-solo'!K57*'2ª EVA-solo'!K$13
)
/('1ª EVA'!K$13+'2ª EVA-solo'!K$13),""),"")</f>
        <v>0</v>
      </c>
      <c r="L57" s="122"/>
      <c r="M57" s="105" t="str">
        <f>IFERROR(IF(M$16&gt;0,(
   MAX('1ª EVA'!M55,'1ª EVA'!N55)*'1ª EVA'!M$13 +
   '2ª EVA-solo'!M57*'2ª EVA-solo'!M$13
)
/('1ª EVA'!M$13+'2ª EVA-solo'!M$13),""),"")</f>
        <v/>
      </c>
      <c r="N57" s="122"/>
      <c r="O57" s="121">
        <f t="shared" ca="1" si="64"/>
        <v>0</v>
      </c>
      <c r="P57" s="105">
        <f ca="1">IF(P$16&gt;0,(
   MAX('1ª EVA'!P55,'1ª EVA'!Q55)*'1ª EVA'!$P$13 +
   '2ª EVA-solo'!P57*'2ª EVA-solo'!$P$13
)
/('1ª EVA'!$P$13 + '2ª EVA-solo'!$P$13),"")</f>
        <v>0</v>
      </c>
      <c r="Q57" s="122"/>
      <c r="R57" s="105">
        <f ca="1">IF(R$16&gt;0,(
   MAX('1ª EVA'!R55,'1ª EVA'!S55)*'1ª EVA'!$R$13 +
   '2ª EVA-solo'!R57*'2ª EVA-solo'!$R$13
)
/('1ª EVA'!$R$13 + '2ª EVA-solo'!$R$13),"")</f>
        <v>0</v>
      </c>
      <c r="S57" s="122"/>
      <c r="T57" s="105">
        <f ca="1">IF(T$16&gt;0,(
   MAX('1ª EVA'!T55,'1ª EVA'!U55)*'1ª EVA'!$T$13 +
   '2ª EVA-solo'!T57*'2ª EVA-solo'!$T$13
)
/('1ª EVA'!$T$13 + '2ª EVA-solo'!$T$13),"")</f>
        <v>0</v>
      </c>
      <c r="U57" s="122"/>
      <c r="V57" s="105">
        <f ca="1">IF(V$16&gt;0,(
   MAX('1ª EVA'!V55,'1ª EVA'!W55)*'1ª EVA'!$V$13 +
   '2ª EVA-solo'!V57*'2ª EVA-solo'!$V$13
)
/('1ª EVA'!$V$13 + '2ª EVA-solo'!$V$13),"")</f>
        <v>0</v>
      </c>
      <c r="W57" s="122"/>
      <c r="X57" s="105">
        <f ca="1">IF(X$16&gt;0,(
   MAX('1ª EVA'!X55,'1ª EVA'!Y55)*'1ª EVA'!$X$13 +
   '2ª EVA-solo'!X57*'2ª EVA-solo'!$X$13
)
/('1ª EVA'!$X$13 + '2ª EVA-solo'!$X$13),"")</f>
        <v>0</v>
      </c>
      <c r="Y57" s="122"/>
      <c r="Z57" s="105" t="str">
        <f>IF(Z$16&gt;0,(
   MAX('1ª EVA'!Z55,'1ª EVA'!AA55)*'1ª EVA'!$Z$13 +
   '2ª EVA-solo'!Z57*'2ª EVA-solo'!$Z$13
)
/('1ª EVA'!$Z$13+'2ª EVA-solo'!$Z$13),"")</f>
        <v/>
      </c>
      <c r="AA57" s="122"/>
      <c r="AB57" s="121">
        <f t="shared" ca="1" si="65"/>
        <v>0</v>
      </c>
      <c r="AC57" s="105">
        <f ca="1">IF(AC$16&gt;0,
(
MAX('1ª EVA'!AC55,'1ª EVA'!AD55)*'1ª EVA'!$AC$13 +
'2ª EVA-solo'!AC57*'2ª EVA-solo'!$AC$13
)
/('1ª EVA'!$AC$13+'2ª EVA-solo'!$AC$13),
"")</f>
        <v>0</v>
      </c>
      <c r="AD57" s="122"/>
      <c r="AE57" s="105" t="str">
        <f>IF(AE$16&gt;0,
(
MAX('1ª EVA'!AE55,'1ª EVA'!AF55)*'1ª EVA'!$AE$13 +
'2ª EVA-solo'!AE57*'2ª EVA-solo'!$AE$13
)
/('1ª EVA'!$AE$13+'2ª EVA-solo'!$AE$13),
"")</f>
        <v/>
      </c>
      <c r="AF57" s="122"/>
      <c r="AG57" s="105">
        <f ca="1">IF(AG$16&gt;0,
(
MAX('1ª EVA'!AG55,'1ª EVA'!AH55)*'1ª EVA'!$AG$13 +
'2ª EVA-solo'!AG57*'2ª EVA-solo'!$AG$13
)
/('1ª EVA'!$AG$13+'2ª EVA-solo'!$AG$13),
"")</f>
        <v>0</v>
      </c>
      <c r="AH57" s="122"/>
      <c r="AI57" s="105">
        <f ca="1">IF(AI$16&gt;0,
(
MAX('1ª EVA'!AI55,'1ª EVA'!AJ55)*'1ª EVA'!$AI$13 +
'2ª EVA-solo'!AI57*'2ª EVA-solo'!$AI$13
)
/('1ª EVA'!$AI$13+'2ª EVA-solo'!$AI$13),
"")</f>
        <v>0</v>
      </c>
      <c r="AJ57" s="122"/>
      <c r="AK57" s="105">
        <f ca="1">IF(AK$16&gt;0,
(
MAX('1ª EVA'!AK55,'1ª EVA'!AL55)*'1ª EVA'!$AK$13 +
'2ª EVA-solo'!AK57*'2ª EVA-solo'!$AK$13
)
/('1ª EVA'!$AK$13+'2ª EVA-solo'!$AK$13),
"")</f>
        <v>0</v>
      </c>
      <c r="AL57" s="122"/>
      <c r="AM57" s="105" t="str">
        <f>IF(AM$16&gt;0,
(
MAX('1ª EVA'!AM55,'1ª EVA'!AN55)*'1ª EVA'!$AM$13 +
'2ª EVA-solo'!AM57*'2ª EVA-solo'!$AM$13
)
/('1ª EVA'!$AM$13+'2ª EVA-solo'!$AM$13),
"")</f>
        <v/>
      </c>
      <c r="AN57" s="122"/>
      <c r="AO57" s="121">
        <f t="shared" ca="1" si="66"/>
        <v>0</v>
      </c>
      <c r="AP57" s="105">
        <f ca="1">IF(AP$16&gt;0,
(
MAX('1ª EVA'!AP55,'1ª EVA'!AQ55)*'1ª EVA'!AP$13 +
'2ª EVA-solo'!AP57*'2ª EVA-solo'!AP$13
)
/('1ª EVA'!AP$13+'2ª EVA-solo'!AP$13),
"")</f>
        <v>0</v>
      </c>
      <c r="AQ57" s="122"/>
      <c r="AR57" s="105">
        <f ca="1">IF(AR$16&gt;0,
(
MAX('1ª EVA'!AR55,'1ª EVA'!AS55)*'1ª EVA'!AR$13 +
'2ª EVA-solo'!AR57*'2ª EVA-solo'!AR$13
)
/('1ª EVA'!AR$13+'2ª EVA-solo'!AR$13),
"")</f>
        <v>0</v>
      </c>
      <c r="AS57" s="122"/>
      <c r="AT57" s="105" t="str">
        <f>IF(AT$16&gt;0,
(
MAX('1ª EVA'!AT55,'1ª EVA'!AU55)*'1ª EVA'!AT$13 +
'2ª EVA-solo'!AT57*'2ª EVA-solo'!AT$13
)
/('1ª EVA'!AT$13+'2ª EVA-solo'!AT$13),
"")</f>
        <v/>
      </c>
      <c r="AU57" s="122"/>
      <c r="AV57" s="105">
        <f ca="1">IF(AV$16&gt;0,
(
MAX('1ª EVA'!AV55,'1ª EVA'!AW55)*'1ª EVA'!AV$13 +
'2ª EVA-solo'!AV57*'2ª EVA-solo'!AV$13
)
/('1ª EVA'!AV$13+'2ª EVA-solo'!AV$13),
"")</f>
        <v>0</v>
      </c>
      <c r="AW57" s="122"/>
      <c r="AX57" s="105" t="str">
        <f>IF(AX$16&gt;0,
(
MAX('1ª EVA'!AX55,'1ª EVA'!AY55)*'1ª EVA'!AX$13 +
'2ª EVA-solo'!AX57*'2ª EVA-solo'!AX$13
)
/('1ª EVA'!AX$13+'2ª EVA-solo'!AX$13),
"")</f>
        <v/>
      </c>
      <c r="AY57" s="122"/>
      <c r="AZ57" s="105" t="str">
        <f>IF(AZ$16&gt;0,
(
MAX('1ª EVA'!AZ55,'1ª EVA'!BA55)*'1ª EVA'!AZ$13 +
'2ª EVA-solo'!AZ57*'2ª EVA-solo'!AZ$13
)
/('1ª EVA'!AZ$13+'2ª EVA-solo'!AZ$13),
"")</f>
        <v/>
      </c>
      <c r="BA57" s="122"/>
      <c r="BB57" s="121">
        <f t="shared" ca="1" si="67"/>
        <v>0</v>
      </c>
      <c r="BC57" s="105">
        <f ca="1">IF(BC$16&gt;0,
(
MAX('1ª EVA'!BC55,'1ª EVA'!BD55)*'1ª EVA'!BC$13 +
'2ª EVA-solo'!BC57*'2ª EVA-solo'!BC$13
)
/('1ª EVA'!BC$13+'2ª EVA-solo'!BC$13),
"")</f>
        <v>0</v>
      </c>
      <c r="BD57" s="122"/>
      <c r="BE57" s="105" t="str">
        <f>IF(BE$16&gt;0,
(
MAX('1ª EVA'!BE55,'1ª EVA'!BF55)*'1ª EVA'!BE$13 +
'2ª EVA-solo'!BE57*'2ª EVA-solo'!BE$13
)
/('1ª EVA'!BE$13+'2ª EVA-solo'!BE$13),
"")</f>
        <v/>
      </c>
      <c r="BF57" s="122"/>
      <c r="BG57" s="105" t="str">
        <f>IF(BG$16&gt;0,
(
MAX('1ª EVA'!BG55,'1ª EVA'!BH55)*'1ª EVA'!BG$13 +
'2ª EVA-solo'!BG57*'2ª EVA-solo'!BG$13
)
/('1ª EVA'!BG$13+'2ª EVA-solo'!BG$13),
"")</f>
        <v/>
      </c>
      <c r="BH57" s="122"/>
      <c r="BI57" s="105">
        <f ca="1">IF(BI$16&gt;0,
(
MAX('1ª EVA'!BI55,'1ª EVA'!BJ55)*'1ª EVA'!BI$13 +
'2ª EVA-solo'!BI57*'2ª EVA-solo'!BI$13
)
/('1ª EVA'!BI$13+'2ª EVA-solo'!BI$13),
"")</f>
        <v>0</v>
      </c>
      <c r="BJ57" s="122"/>
      <c r="BK57" s="105" t="str">
        <f>IF(BK$16&gt;0,
(
MAX('1ª EVA'!BK55,'1ª EVA'!BL55)*'1ª EVA'!BK$13 +
'2ª EVA-solo'!BK57*'2ª EVA-solo'!BK$13
)
/('1ª EVA'!BK$13+'2ª EVA-solo'!BK$13),
"")</f>
        <v/>
      </c>
      <c r="BL57" s="122"/>
      <c r="BM57" s="105" t="str">
        <f>IF(BM$16&gt;0,
(
MAX('1ª EVA'!BM55,'1ª EVA'!BN55)*'1ª EVA'!BM$13 +
'2ª EVA-solo'!BM57*'2ª EVA-solo'!BM$13
)
/('1ª EVA'!BM$13+'2ª EVA-solo'!BM$13),
"")</f>
        <v/>
      </c>
      <c r="BN57" s="122"/>
      <c r="BO57" s="121">
        <f t="shared" ca="1" si="68"/>
        <v>0</v>
      </c>
      <c r="BP57" s="105">
        <f ca="1">IF(BP$16&gt;0,
(
MAX('1ª EVA'!BP55,'1ª EVA'!BQ55)*'1ª EVA'!BP$13 +
'2ª EVA-solo'!BP57*'2ª EVA-solo'!BP$13
)
/('1ª EVA'!BP$13+'2ª EVA-solo'!BP$13),
"")</f>
        <v>0</v>
      </c>
      <c r="BQ57" s="122"/>
      <c r="BR57" s="105" t="str">
        <f>IF(BR$16&gt;0,
(
MAX('1ª EVA'!BR55,'1ª EVA'!BS55)*'1ª EVA'!BR$13 +
'2ª EVA-solo'!BR57*'2ª EVA-solo'!BR$13
)
/('1ª EVA'!BR$13+'2ª EVA-solo'!BR$13),
"")</f>
        <v/>
      </c>
      <c r="BS57" s="122"/>
      <c r="BT57" s="105" t="str">
        <f>IF(BT$16&gt;0,
(
MAX('1ª EVA'!BT55,'1ª EVA'!BU55)*'1ª EVA'!BT$13 +
'2ª EVA-solo'!BT57*'2ª EVA-solo'!BT$13
)
/('1ª EVA'!BT$13+'2ª EVA-solo'!BT$13),
"")</f>
        <v/>
      </c>
      <c r="BU57" s="122"/>
      <c r="BV57" s="105" t="str">
        <f>IF(BV$16&gt;0,
(
MAX('1ª EVA'!BV55,'1ª EVA'!BW55)*'1ª EVA'!BV$13 +
'2ª EVA-solo'!BV57*'2ª EVA-solo'!BV$13
)
/('1ª EVA'!BV$13+'2ª EVA-solo'!BV$13),
"")</f>
        <v/>
      </c>
      <c r="BW57" s="122"/>
      <c r="BX57" s="105" t="str">
        <f>IF(BX$16&gt;0,
(
MAX('1ª EVA'!BX55,'1ª EVA'!BY55)*'1ª EVA'!BX$13 +
'2ª EVA-solo'!BX57*'2ª EVA-solo'!BX$13
)
/('1ª EVA'!BX$13+'2ª EVA-solo'!BX$13),
"")</f>
        <v/>
      </c>
      <c r="BY57" s="122"/>
      <c r="BZ57" s="105" t="str">
        <f>IF(BZ$16&gt;0,
(
MAX('1ª EVA'!BZ55,'1ª EVA'!CA55)*'1ª EVA'!BZ$13 +
'2ª EVA-solo'!BZ57*'2ª EVA-solo'!BZ$13
)
/('1ª EVA'!BZ$13+'2ª EVA-solo'!BZ$13),
"")</f>
        <v/>
      </c>
      <c r="CA57" s="122"/>
      <c r="CB57" s="136">
        <f t="shared" ca="1" si="69"/>
        <v>0</v>
      </c>
    </row>
    <row r="58" spans="1:80" x14ac:dyDescent="0.25">
      <c r="AH58" s="123"/>
      <c r="AS58" s="123"/>
      <c r="AW58" s="123"/>
      <c r="BF58" s="123"/>
      <c r="BH58" s="123"/>
      <c r="BJ58" s="123"/>
      <c r="BL58" s="123"/>
    </row>
    <row r="59" spans="1:80" x14ac:dyDescent="0.25">
      <c r="AW59" s="123"/>
      <c r="BH59" s="123"/>
      <c r="BJ59" s="123"/>
    </row>
    <row r="60" spans="1:80" x14ac:dyDescent="0.25">
      <c r="AW60" s="123"/>
    </row>
  </sheetData>
  <sheetProtection formatCells="0" formatColumns="0" formatRows="0"/>
  <mergeCells count="463">
    <mergeCell ref="BO14:CA14"/>
    <mergeCell ref="BO17:CA17"/>
    <mergeCell ref="B14:N14"/>
    <mergeCell ref="O14:AA14"/>
    <mergeCell ref="AB14:AN14"/>
    <mergeCell ref="AO14:BA14"/>
    <mergeCell ref="O17:AA17"/>
    <mergeCell ref="B17:N17"/>
    <mergeCell ref="AB17:AN17"/>
    <mergeCell ref="AO17:BA17"/>
    <mergeCell ref="BB14:BN14"/>
    <mergeCell ref="BB17:BN17"/>
    <mergeCell ref="BV16:BW16"/>
    <mergeCell ref="BX16:BY16"/>
    <mergeCell ref="BZ16:CA16"/>
    <mergeCell ref="BI16:BJ16"/>
    <mergeCell ref="BK16:BL16"/>
    <mergeCell ref="BM16:BN16"/>
    <mergeCell ref="BP16:BQ16"/>
    <mergeCell ref="BR16:BS16"/>
    <mergeCell ref="BT16:BU16"/>
    <mergeCell ref="AV16:AW16"/>
    <mergeCell ref="AX16:AY16"/>
    <mergeCell ref="AZ16:BA16"/>
    <mergeCell ref="BT19:BU19"/>
    <mergeCell ref="BV19:BW19"/>
    <mergeCell ref="BX19:BY19"/>
    <mergeCell ref="BZ19:CA19"/>
    <mergeCell ref="CB19:CB20"/>
    <mergeCell ref="AZ19:BA19"/>
    <mergeCell ref="BC19:BD19"/>
    <mergeCell ref="BE19:BF19"/>
    <mergeCell ref="BG19:BH19"/>
    <mergeCell ref="BI19:BJ19"/>
    <mergeCell ref="BK19:BL19"/>
    <mergeCell ref="BM19:BN19"/>
    <mergeCell ref="BP19:BQ19"/>
    <mergeCell ref="BR19:BS19"/>
    <mergeCell ref="BX4:BY4"/>
    <mergeCell ref="B18:N18"/>
    <mergeCell ref="P19:Q19"/>
    <mergeCell ref="R19:S19"/>
    <mergeCell ref="T19:U19"/>
    <mergeCell ref="V19:W19"/>
    <mergeCell ref="X19:Y19"/>
    <mergeCell ref="O18:AA18"/>
    <mergeCell ref="AB18:AN18"/>
    <mergeCell ref="AO18:BA18"/>
    <mergeCell ref="BB18:BN18"/>
    <mergeCell ref="BO18:CA18"/>
    <mergeCell ref="Z19:AA19"/>
    <mergeCell ref="AC19:AD19"/>
    <mergeCell ref="AE19:AF19"/>
    <mergeCell ref="AG19:AH19"/>
    <mergeCell ref="AI19:AJ19"/>
    <mergeCell ref="AK19:AL19"/>
    <mergeCell ref="AM19:AN19"/>
    <mergeCell ref="AP19:AQ19"/>
    <mergeCell ref="AR19:AS19"/>
    <mergeCell ref="AT19:AU19"/>
    <mergeCell ref="AV19:AW19"/>
    <mergeCell ref="AX19:AY19"/>
    <mergeCell ref="BC4:BD4"/>
    <mergeCell ref="BE4:BF4"/>
    <mergeCell ref="BG4:BH4"/>
    <mergeCell ref="BI4:BJ4"/>
    <mergeCell ref="BK4:BL4"/>
    <mergeCell ref="BP4:BQ4"/>
    <mergeCell ref="BR4:BS4"/>
    <mergeCell ref="BT4:BU4"/>
    <mergeCell ref="BV4:BW4"/>
    <mergeCell ref="O3:AA3"/>
    <mergeCell ref="AB3:AN3"/>
    <mergeCell ref="AO3:BA3"/>
    <mergeCell ref="BB3:BN3"/>
    <mergeCell ref="BO3:CA3"/>
    <mergeCell ref="E4:F4"/>
    <mergeCell ref="G4:H4"/>
    <mergeCell ref="I4:J4"/>
    <mergeCell ref="K4:L4"/>
    <mergeCell ref="P4:Q4"/>
    <mergeCell ref="R4:S4"/>
    <mergeCell ref="T4:U4"/>
    <mergeCell ref="V4:W4"/>
    <mergeCell ref="X4:Y4"/>
    <mergeCell ref="AC4:AD4"/>
    <mergeCell ref="AE4:AF4"/>
    <mergeCell ref="AG4:AH4"/>
    <mergeCell ref="AI4:AJ4"/>
    <mergeCell ref="AK4:AL4"/>
    <mergeCell ref="AP4:AQ4"/>
    <mergeCell ref="AR4:AS4"/>
    <mergeCell ref="AT4:AU4"/>
    <mergeCell ref="AV4:AW4"/>
    <mergeCell ref="AX4:AY4"/>
    <mergeCell ref="AB19:AB20"/>
    <mergeCell ref="AO19:AO20"/>
    <mergeCell ref="BB19:BB20"/>
    <mergeCell ref="BO19:BO20"/>
    <mergeCell ref="M19:N19"/>
    <mergeCell ref="B19:B20"/>
    <mergeCell ref="C19:D19"/>
    <mergeCell ref="E19:F19"/>
    <mergeCell ref="G19:H19"/>
    <mergeCell ref="I19:J19"/>
    <mergeCell ref="K19:L19"/>
    <mergeCell ref="O19:O20"/>
    <mergeCell ref="BC16:BD16"/>
    <mergeCell ref="BE16:BF16"/>
    <mergeCell ref="BG16:BH16"/>
    <mergeCell ref="AI16:AJ16"/>
    <mergeCell ref="AK16:AL16"/>
    <mergeCell ref="AM16:AN16"/>
    <mergeCell ref="AP16:AQ16"/>
    <mergeCell ref="AR16:AS16"/>
    <mergeCell ref="AT16:AU16"/>
    <mergeCell ref="V16:W16"/>
    <mergeCell ref="X16:Y16"/>
    <mergeCell ref="Z16:AA16"/>
    <mergeCell ref="AC16:AD16"/>
    <mergeCell ref="AE16:AF16"/>
    <mergeCell ref="AG16:AH16"/>
    <mergeCell ref="CB15:CD15"/>
    <mergeCell ref="C16:D16"/>
    <mergeCell ref="E16:F16"/>
    <mergeCell ref="G16:H16"/>
    <mergeCell ref="I16:J16"/>
    <mergeCell ref="K16:L16"/>
    <mergeCell ref="M16:N16"/>
    <mergeCell ref="P16:Q16"/>
    <mergeCell ref="R16:S16"/>
    <mergeCell ref="T16:U16"/>
    <mergeCell ref="BP15:BQ15"/>
    <mergeCell ref="BR15:BS15"/>
    <mergeCell ref="BT15:BU15"/>
    <mergeCell ref="BV15:BW15"/>
    <mergeCell ref="BX15:BY15"/>
    <mergeCell ref="BZ15:CA15"/>
    <mergeCell ref="BC15:BD15"/>
    <mergeCell ref="BE15:BF15"/>
    <mergeCell ref="BI15:BJ15"/>
    <mergeCell ref="BK15:BL15"/>
    <mergeCell ref="BM15:BN15"/>
    <mergeCell ref="AP15:AQ15"/>
    <mergeCell ref="AR15:AS15"/>
    <mergeCell ref="AT15:AU15"/>
    <mergeCell ref="AV15:AW15"/>
    <mergeCell ref="AX15:AY15"/>
    <mergeCell ref="AZ15:BA15"/>
    <mergeCell ref="C15:D15"/>
    <mergeCell ref="E15:F15"/>
    <mergeCell ref="G15:H15"/>
    <mergeCell ref="I15:J15"/>
    <mergeCell ref="K15:L15"/>
    <mergeCell ref="M15:N15"/>
    <mergeCell ref="BT13:BU13"/>
    <mergeCell ref="BV13:BW13"/>
    <mergeCell ref="BX13:BY13"/>
    <mergeCell ref="AG13:AH13"/>
    <mergeCell ref="AI13:AJ13"/>
    <mergeCell ref="AC15:AD15"/>
    <mergeCell ref="AE15:AF15"/>
    <mergeCell ref="AG15:AH15"/>
    <mergeCell ref="AI15:AJ15"/>
    <mergeCell ref="AK15:AL15"/>
    <mergeCell ref="AM15:AN15"/>
    <mergeCell ref="P15:Q15"/>
    <mergeCell ref="R15:S15"/>
    <mergeCell ref="T15:U15"/>
    <mergeCell ref="V15:W15"/>
    <mergeCell ref="X15:Y15"/>
    <mergeCell ref="Z15:AA15"/>
    <mergeCell ref="BG15:BH15"/>
    <mergeCell ref="AI12:AJ12"/>
    <mergeCell ref="AK12:AL12"/>
    <mergeCell ref="BZ13:CA13"/>
    <mergeCell ref="BG13:BH13"/>
    <mergeCell ref="BI13:BJ13"/>
    <mergeCell ref="BK13:BL13"/>
    <mergeCell ref="BM13:BN13"/>
    <mergeCell ref="BP13:BQ13"/>
    <mergeCell ref="BR13:BS13"/>
    <mergeCell ref="AT13:AU13"/>
    <mergeCell ref="AV13:AW13"/>
    <mergeCell ref="AX13:AY13"/>
    <mergeCell ref="AZ13:BA13"/>
    <mergeCell ref="BC13:BD13"/>
    <mergeCell ref="BE13:BF13"/>
    <mergeCell ref="AK13:AL13"/>
    <mergeCell ref="AM13:AN13"/>
    <mergeCell ref="AP13:AQ13"/>
    <mergeCell ref="AR13:AS13"/>
    <mergeCell ref="BE12:BF12"/>
    <mergeCell ref="BG12:BH12"/>
    <mergeCell ref="BI12:BJ12"/>
    <mergeCell ref="BK12:BL12"/>
    <mergeCell ref="AM12:AN12"/>
    <mergeCell ref="T13:U13"/>
    <mergeCell ref="V13:W13"/>
    <mergeCell ref="X13:Y13"/>
    <mergeCell ref="Z13:AA13"/>
    <mergeCell ref="AC13:AD13"/>
    <mergeCell ref="AE13:AF13"/>
    <mergeCell ref="BZ12:CA12"/>
    <mergeCell ref="CB12:CD12"/>
    <mergeCell ref="C13:D13"/>
    <mergeCell ref="E13:F13"/>
    <mergeCell ref="G13:H13"/>
    <mergeCell ref="I13:J13"/>
    <mergeCell ref="K13:L13"/>
    <mergeCell ref="M13:N13"/>
    <mergeCell ref="P13:Q13"/>
    <mergeCell ref="R13:S13"/>
    <mergeCell ref="BM12:BN12"/>
    <mergeCell ref="BP12:BQ12"/>
    <mergeCell ref="BR12:BS12"/>
    <mergeCell ref="BT12:BU12"/>
    <mergeCell ref="BV12:BW12"/>
    <mergeCell ref="BX12:BY12"/>
    <mergeCell ref="AZ12:BA12"/>
    <mergeCell ref="BC12:BD12"/>
    <mergeCell ref="M12:N12"/>
    <mergeCell ref="P12:Q12"/>
    <mergeCell ref="R12:S12"/>
    <mergeCell ref="T12:U12"/>
    <mergeCell ref="V12:W12"/>
    <mergeCell ref="X12:Y12"/>
    <mergeCell ref="BR10:BS10"/>
    <mergeCell ref="BT10:BU10"/>
    <mergeCell ref="BV10:BW10"/>
    <mergeCell ref="AP10:AQ10"/>
    <mergeCell ref="R10:S10"/>
    <mergeCell ref="T10:U10"/>
    <mergeCell ref="V10:W10"/>
    <mergeCell ref="X10:Y10"/>
    <mergeCell ref="Z10:AA10"/>
    <mergeCell ref="AC10:AD10"/>
    <mergeCell ref="AR12:AS12"/>
    <mergeCell ref="AT12:AU12"/>
    <mergeCell ref="AV12:AW12"/>
    <mergeCell ref="AX12:AY12"/>
    <mergeCell ref="Z12:AA12"/>
    <mergeCell ref="AC12:AD12"/>
    <mergeCell ref="AE12:AF12"/>
    <mergeCell ref="AG12:AH12"/>
    <mergeCell ref="AP12:AQ12"/>
    <mergeCell ref="BX10:BY10"/>
    <mergeCell ref="BZ10:CA10"/>
    <mergeCell ref="C12:D12"/>
    <mergeCell ref="E12:F12"/>
    <mergeCell ref="G12:H12"/>
    <mergeCell ref="I12:J12"/>
    <mergeCell ref="K12:L12"/>
    <mergeCell ref="BE10:BF10"/>
    <mergeCell ref="BG10:BH10"/>
    <mergeCell ref="BI10:BJ10"/>
    <mergeCell ref="BK10:BL10"/>
    <mergeCell ref="BM10:BN10"/>
    <mergeCell ref="BP10:BQ10"/>
    <mergeCell ref="AR10:AS10"/>
    <mergeCell ref="AT10:AU10"/>
    <mergeCell ref="AV10:AW10"/>
    <mergeCell ref="AX10:AY10"/>
    <mergeCell ref="AZ10:BA10"/>
    <mergeCell ref="BC10:BD10"/>
    <mergeCell ref="AE10:AF10"/>
    <mergeCell ref="AG10:AH10"/>
    <mergeCell ref="AI10:AJ10"/>
    <mergeCell ref="AK10:AL10"/>
    <mergeCell ref="AM10:AN10"/>
    <mergeCell ref="AI8:AJ8"/>
    <mergeCell ref="AK8:AL8"/>
    <mergeCell ref="BV9:BW9"/>
    <mergeCell ref="BX9:BY9"/>
    <mergeCell ref="BZ9:CA9"/>
    <mergeCell ref="C10:D10"/>
    <mergeCell ref="E10:F10"/>
    <mergeCell ref="G10:H10"/>
    <mergeCell ref="I10:J10"/>
    <mergeCell ref="K10:L10"/>
    <mergeCell ref="M10:N10"/>
    <mergeCell ref="P10:Q10"/>
    <mergeCell ref="BI9:BJ9"/>
    <mergeCell ref="BK9:BL9"/>
    <mergeCell ref="BM9:BN9"/>
    <mergeCell ref="BP9:BQ9"/>
    <mergeCell ref="BR9:BS9"/>
    <mergeCell ref="BT9:BU9"/>
    <mergeCell ref="AV9:AW9"/>
    <mergeCell ref="AX9:AY9"/>
    <mergeCell ref="AZ9:BA9"/>
    <mergeCell ref="BC9:BD9"/>
    <mergeCell ref="BE9:BF9"/>
    <mergeCell ref="AE7:AF7"/>
    <mergeCell ref="BG9:BH9"/>
    <mergeCell ref="AM9:AN9"/>
    <mergeCell ref="AP9:AQ9"/>
    <mergeCell ref="AR9:AS9"/>
    <mergeCell ref="AT9:AU9"/>
    <mergeCell ref="V9:W9"/>
    <mergeCell ref="X9:Y9"/>
    <mergeCell ref="Z9:AA9"/>
    <mergeCell ref="AC9:AD9"/>
    <mergeCell ref="AE9:AF9"/>
    <mergeCell ref="AG9:AH9"/>
    <mergeCell ref="AI9:AJ9"/>
    <mergeCell ref="AK9:AL9"/>
    <mergeCell ref="C8:D8"/>
    <mergeCell ref="E8:F8"/>
    <mergeCell ref="G8:H8"/>
    <mergeCell ref="I8:J8"/>
    <mergeCell ref="M8:N8"/>
    <mergeCell ref="P8:Q8"/>
    <mergeCell ref="AX8:AY8"/>
    <mergeCell ref="Z8:AA8"/>
    <mergeCell ref="AC8:AD8"/>
    <mergeCell ref="AE8:AF8"/>
    <mergeCell ref="K8:L8"/>
    <mergeCell ref="C9:D9"/>
    <mergeCell ref="E9:F9"/>
    <mergeCell ref="G9:H9"/>
    <mergeCell ref="I9:J9"/>
    <mergeCell ref="K9:L9"/>
    <mergeCell ref="M9:N9"/>
    <mergeCell ref="P9:Q9"/>
    <mergeCell ref="R9:S9"/>
    <mergeCell ref="T9:U9"/>
    <mergeCell ref="Z7:AA7"/>
    <mergeCell ref="AC7:AD7"/>
    <mergeCell ref="BZ8:CA8"/>
    <mergeCell ref="BM8:BN8"/>
    <mergeCell ref="BP8:BQ8"/>
    <mergeCell ref="BR8:BS8"/>
    <mergeCell ref="BT8:BU8"/>
    <mergeCell ref="BV8:BW8"/>
    <mergeCell ref="BX8:BY8"/>
    <mergeCell ref="AZ8:BA8"/>
    <mergeCell ref="BE7:BF7"/>
    <mergeCell ref="BG7:BH7"/>
    <mergeCell ref="BI7:BJ7"/>
    <mergeCell ref="BK7:BL7"/>
    <mergeCell ref="BC8:BD8"/>
    <mergeCell ref="BE8:BF8"/>
    <mergeCell ref="BG8:BH8"/>
    <mergeCell ref="BI8:BJ8"/>
    <mergeCell ref="BK8:BL8"/>
    <mergeCell ref="AZ7:BA7"/>
    <mergeCell ref="BC7:BD7"/>
    <mergeCell ref="BT7:BU7"/>
    <mergeCell ref="BV7:BW7"/>
    <mergeCell ref="AT7:AU7"/>
    <mergeCell ref="AG8:AH8"/>
    <mergeCell ref="AM8:AN8"/>
    <mergeCell ref="AP8:AQ8"/>
    <mergeCell ref="AR7:AS7"/>
    <mergeCell ref="C7:D7"/>
    <mergeCell ref="E7:F7"/>
    <mergeCell ref="G7:H7"/>
    <mergeCell ref="I7:J7"/>
    <mergeCell ref="K7:L7"/>
    <mergeCell ref="M7:N7"/>
    <mergeCell ref="P7:Q7"/>
    <mergeCell ref="AP7:AQ7"/>
    <mergeCell ref="AG7:AH7"/>
    <mergeCell ref="AI7:AJ7"/>
    <mergeCell ref="AK7:AL7"/>
    <mergeCell ref="AM7:AN7"/>
    <mergeCell ref="R8:S8"/>
    <mergeCell ref="T8:U8"/>
    <mergeCell ref="V8:W8"/>
    <mergeCell ref="X8:Y8"/>
    <mergeCell ref="R7:S7"/>
    <mergeCell ref="T7:U7"/>
    <mergeCell ref="V7:W7"/>
    <mergeCell ref="X7:Y7"/>
    <mergeCell ref="AV6:AW6"/>
    <mergeCell ref="AX6:AY6"/>
    <mergeCell ref="AZ6:BA6"/>
    <mergeCell ref="BC6:BD6"/>
    <mergeCell ref="BE6:BF6"/>
    <mergeCell ref="BG6:BH6"/>
    <mergeCell ref="AI6:AJ6"/>
    <mergeCell ref="AK6:AL6"/>
    <mergeCell ref="AR8:AS8"/>
    <mergeCell ref="AT8:AU8"/>
    <mergeCell ref="AV8:AW8"/>
    <mergeCell ref="AV7:AW7"/>
    <mergeCell ref="AX7:AY7"/>
    <mergeCell ref="V6:W6"/>
    <mergeCell ref="X6:Y6"/>
    <mergeCell ref="Z6:AA6"/>
    <mergeCell ref="AC6:AD6"/>
    <mergeCell ref="AE6:AF6"/>
    <mergeCell ref="AG6:AH6"/>
    <mergeCell ref="C6:D6"/>
    <mergeCell ref="V5:W5"/>
    <mergeCell ref="X5:Y5"/>
    <mergeCell ref="Z5:AA5"/>
    <mergeCell ref="BV6:BW6"/>
    <mergeCell ref="BX6:BY6"/>
    <mergeCell ref="BZ6:CA6"/>
    <mergeCell ref="BM6:BN6"/>
    <mergeCell ref="BP6:BQ6"/>
    <mergeCell ref="BR6:BS6"/>
    <mergeCell ref="BT6:BU6"/>
    <mergeCell ref="BC5:BD5"/>
    <mergeCell ref="BE5:BF5"/>
    <mergeCell ref="BG5:BH5"/>
    <mergeCell ref="BI5:BJ5"/>
    <mergeCell ref="BK5:BL5"/>
    <mergeCell ref="BM5:BN5"/>
    <mergeCell ref="BX5:BY5"/>
    <mergeCell ref="BZ5:CA5"/>
    <mergeCell ref="BI6:BJ6"/>
    <mergeCell ref="BK6:BL6"/>
    <mergeCell ref="AP5:AQ5"/>
    <mergeCell ref="AR5:AS5"/>
    <mergeCell ref="AM6:AN6"/>
    <mergeCell ref="CD3:CD4"/>
    <mergeCell ref="AT5:AU5"/>
    <mergeCell ref="AV5:AW5"/>
    <mergeCell ref="AX5:AY5"/>
    <mergeCell ref="AZ5:BA5"/>
    <mergeCell ref="AC5:AD5"/>
    <mergeCell ref="AE5:AF5"/>
    <mergeCell ref="AG5:AH5"/>
    <mergeCell ref="AI5:AJ5"/>
    <mergeCell ref="AK5:AL5"/>
    <mergeCell ref="AM5:AN5"/>
    <mergeCell ref="CD5:CD10"/>
    <mergeCell ref="BP5:BQ5"/>
    <mergeCell ref="BR5:BS5"/>
    <mergeCell ref="BT5:BU5"/>
    <mergeCell ref="BV5:BW5"/>
    <mergeCell ref="BX7:BY7"/>
    <mergeCell ref="BZ7:CA7"/>
    <mergeCell ref="BM7:BN7"/>
    <mergeCell ref="BP7:BQ7"/>
    <mergeCell ref="BR7:BS7"/>
    <mergeCell ref="A1:A2"/>
    <mergeCell ref="A3:A4"/>
    <mergeCell ref="B3:N3"/>
    <mergeCell ref="AP6:AQ6"/>
    <mergeCell ref="AR6:AS6"/>
    <mergeCell ref="AT6:AU6"/>
    <mergeCell ref="C4:D4"/>
    <mergeCell ref="C5:D5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P6:Q6"/>
    <mergeCell ref="R6:S6"/>
    <mergeCell ref="T6:U6"/>
    <mergeCell ref="P5:Q5"/>
    <mergeCell ref="R5:S5"/>
    <mergeCell ref="T5:U5"/>
  </mergeCells>
  <conditionalFormatting sqref="A3 CB3:CB4">
    <cfRule type="cellIs" dxfId="333" priority="231" operator="equal">
      <formula>0</formula>
    </cfRule>
  </conditionalFormatting>
  <conditionalFormatting sqref="A5:CA10">
    <cfRule type="cellIs" dxfId="332" priority="180" operator="equal">
      <formula>0</formula>
    </cfRule>
  </conditionalFormatting>
  <conditionalFormatting sqref="B5:CA10">
    <cfRule type="cellIs" dxfId="331" priority="179" operator="greaterThan">
      <formula>0</formula>
    </cfRule>
  </conditionalFormatting>
  <conditionalFormatting sqref="C21:N57">
    <cfRule type="cellIs" dxfId="330" priority="160" operator="between">
      <formula>4.5</formula>
      <formula>5</formula>
    </cfRule>
    <cfRule type="cellIs" dxfId="329" priority="159" operator="lessThan">
      <formula>4.5</formula>
    </cfRule>
    <cfRule type="cellIs" dxfId="328" priority="158" operator="greaterThan">
      <formula>5</formula>
    </cfRule>
    <cfRule type="expression" dxfId="327" priority="157">
      <formula>C$16=0</formula>
    </cfRule>
  </conditionalFormatting>
  <conditionalFormatting sqref="D21:D57">
    <cfRule type="expression" dxfId="326" priority="154">
      <formula>C21&lt;D21</formula>
    </cfRule>
  </conditionalFormatting>
  <conditionalFormatting sqref="E21:E57 G21:G57 I21:I57 K21:K57 M21:M57">
    <cfRule type="cellIs" dxfId="325" priority="155" operator="lessThan">
      <formula>4.5</formula>
    </cfRule>
    <cfRule type="cellIs" dxfId="324" priority="156" operator="between">
      <formula>4.5</formula>
      <formula>5</formula>
    </cfRule>
  </conditionalFormatting>
  <conditionalFormatting sqref="F21:F57">
    <cfRule type="expression" dxfId="323" priority="76">
      <formula>E21&lt;F21</formula>
    </cfRule>
  </conditionalFormatting>
  <conditionalFormatting sqref="H21:H57">
    <cfRule type="expression" dxfId="322" priority="75">
      <formula>G21&lt;H21</formula>
    </cfRule>
  </conditionalFormatting>
  <conditionalFormatting sqref="J21:J57">
    <cfRule type="expression" dxfId="321" priority="74">
      <formula>I21&lt;J21</formula>
    </cfRule>
  </conditionalFormatting>
  <conditionalFormatting sqref="L21:L57">
    <cfRule type="expression" dxfId="320" priority="73">
      <formula>K21&lt;L21</formula>
    </cfRule>
  </conditionalFormatting>
  <conditionalFormatting sqref="N21:N57">
    <cfRule type="expression" dxfId="319" priority="71">
      <formula>M21&lt;N21</formula>
    </cfRule>
  </conditionalFormatting>
  <conditionalFormatting sqref="P21:AA57">
    <cfRule type="cellIs" dxfId="318" priority="70" operator="between">
      <formula>4.5</formula>
      <formula>5</formula>
    </cfRule>
    <cfRule type="cellIs" dxfId="317" priority="69" operator="lessThan">
      <formula>4.5</formula>
    </cfRule>
    <cfRule type="cellIs" dxfId="316" priority="68" operator="greaterThan">
      <formula>5</formula>
    </cfRule>
    <cfRule type="expression" dxfId="315" priority="67">
      <formula>P$16=0</formula>
    </cfRule>
  </conditionalFormatting>
  <conditionalFormatting sqref="Q21:Q57">
    <cfRule type="expression" dxfId="314" priority="64">
      <formula>P21&lt;Q21</formula>
    </cfRule>
  </conditionalFormatting>
  <conditionalFormatting sqref="R21:R57 T21:T57 V21:V57 X21:X57 Z21:Z57">
    <cfRule type="cellIs" dxfId="313" priority="66" operator="between">
      <formula>4.5</formula>
      <formula>5</formula>
    </cfRule>
    <cfRule type="cellIs" dxfId="312" priority="65" operator="lessThan">
      <formula>4.5</formula>
    </cfRule>
  </conditionalFormatting>
  <conditionalFormatting sqref="S21:S57">
    <cfRule type="expression" dxfId="311" priority="62">
      <formula>R21&lt;S21</formula>
    </cfRule>
  </conditionalFormatting>
  <conditionalFormatting sqref="U21:U57">
    <cfRule type="expression" dxfId="310" priority="61">
      <formula>T21&lt;U21</formula>
    </cfRule>
  </conditionalFormatting>
  <conditionalFormatting sqref="W21:W57">
    <cfRule type="expression" dxfId="309" priority="60">
      <formula>V21&lt;W21</formula>
    </cfRule>
  </conditionalFormatting>
  <conditionalFormatting sqref="Y21:Y57">
    <cfRule type="expression" dxfId="308" priority="59">
      <formula>X21&lt;Y21</formula>
    </cfRule>
  </conditionalFormatting>
  <conditionalFormatting sqref="AA21:AA57">
    <cfRule type="expression" dxfId="307" priority="57">
      <formula>Z21&lt;AA21</formula>
    </cfRule>
  </conditionalFormatting>
  <conditionalFormatting sqref="AC21:AN57">
    <cfRule type="cellIs" dxfId="306" priority="54" operator="greaterThan">
      <formula>5</formula>
    </cfRule>
    <cfRule type="expression" dxfId="305" priority="53">
      <formula>AC$16=0</formula>
    </cfRule>
    <cfRule type="cellIs" dxfId="304" priority="55" operator="lessThan">
      <formula>4.5</formula>
    </cfRule>
    <cfRule type="cellIs" dxfId="303" priority="56" operator="between">
      <formula>4.5</formula>
      <formula>5</formula>
    </cfRule>
  </conditionalFormatting>
  <conditionalFormatting sqref="AD21:AD57">
    <cfRule type="expression" dxfId="302" priority="50">
      <formula>AC21&lt;AD21</formula>
    </cfRule>
  </conditionalFormatting>
  <conditionalFormatting sqref="AE21:AE57 AG21:AG57 AI21:AI57 AK21:AK57 AM21:AM57">
    <cfRule type="cellIs" dxfId="301" priority="51" operator="lessThan">
      <formula>4.5</formula>
    </cfRule>
    <cfRule type="cellIs" dxfId="300" priority="52" operator="between">
      <formula>4.5</formula>
      <formula>5</formula>
    </cfRule>
  </conditionalFormatting>
  <conditionalFormatting sqref="AF21:AF57">
    <cfRule type="expression" dxfId="299" priority="48">
      <formula>AE21&lt;AF21</formula>
    </cfRule>
  </conditionalFormatting>
  <conditionalFormatting sqref="AH21:AH57">
    <cfRule type="expression" dxfId="298" priority="47">
      <formula>AG21&lt;AH21</formula>
    </cfRule>
  </conditionalFormatting>
  <conditionalFormatting sqref="AJ21:AJ57">
    <cfRule type="expression" dxfId="297" priority="46">
      <formula>AI21&lt;AJ21</formula>
    </cfRule>
  </conditionalFormatting>
  <conditionalFormatting sqref="AL21:AL57">
    <cfRule type="expression" dxfId="296" priority="45">
      <formula>AK21&lt;AL21</formula>
    </cfRule>
  </conditionalFormatting>
  <conditionalFormatting sqref="AN21:AN57">
    <cfRule type="expression" dxfId="295" priority="43">
      <formula>AM21&lt;AN21</formula>
    </cfRule>
  </conditionalFormatting>
  <conditionalFormatting sqref="AP21:BA57">
    <cfRule type="cellIs" dxfId="294" priority="42" operator="between">
      <formula>4.5</formula>
      <formula>5</formula>
    </cfRule>
    <cfRule type="cellIs" dxfId="293" priority="41" operator="lessThan">
      <formula>4.5</formula>
    </cfRule>
    <cfRule type="cellIs" dxfId="292" priority="40" operator="greaterThan">
      <formula>5</formula>
    </cfRule>
    <cfRule type="expression" dxfId="291" priority="39">
      <formula>AP$16=0</formula>
    </cfRule>
  </conditionalFormatting>
  <conditionalFormatting sqref="AQ21:AQ57">
    <cfRule type="expression" dxfId="290" priority="36">
      <formula>AP21&lt;AQ21</formula>
    </cfRule>
  </conditionalFormatting>
  <conditionalFormatting sqref="AR21:AR57 AT21:AT57 AV21:AV57 AX21:AX57 AZ21:AZ57">
    <cfRule type="cellIs" dxfId="289" priority="38" operator="between">
      <formula>4.5</formula>
      <formula>5</formula>
    </cfRule>
    <cfRule type="cellIs" dxfId="288" priority="37" operator="lessThan">
      <formula>4.5</formula>
    </cfRule>
  </conditionalFormatting>
  <conditionalFormatting sqref="AS21:AS57">
    <cfRule type="expression" dxfId="287" priority="34">
      <formula>AR21&lt;AS21</formula>
    </cfRule>
  </conditionalFormatting>
  <conditionalFormatting sqref="AU21:AU57">
    <cfRule type="expression" dxfId="286" priority="33">
      <formula>AT21&lt;AU21</formula>
    </cfRule>
  </conditionalFormatting>
  <conditionalFormatting sqref="AW21:AW57">
    <cfRule type="expression" dxfId="285" priority="32">
      <formula>AV21&lt;AW21</formula>
    </cfRule>
  </conditionalFormatting>
  <conditionalFormatting sqref="AY21:AY57">
    <cfRule type="expression" dxfId="284" priority="31">
      <formula>AX21&lt;AY21</formula>
    </cfRule>
  </conditionalFormatting>
  <conditionalFormatting sqref="BA21:BA57">
    <cfRule type="expression" dxfId="283" priority="29">
      <formula>AZ21&lt;BA21</formula>
    </cfRule>
  </conditionalFormatting>
  <conditionalFormatting sqref="BC21:BN57">
    <cfRule type="expression" dxfId="282" priority="25">
      <formula>BC$16=0</formula>
    </cfRule>
    <cfRule type="cellIs" dxfId="281" priority="26" operator="greaterThan">
      <formula>5</formula>
    </cfRule>
    <cfRule type="cellIs" dxfId="280" priority="28" operator="between">
      <formula>4.5</formula>
      <formula>5</formula>
    </cfRule>
    <cfRule type="cellIs" dxfId="279" priority="27" operator="lessThan">
      <formula>4.5</formula>
    </cfRule>
  </conditionalFormatting>
  <conditionalFormatting sqref="BD21:BD57">
    <cfRule type="expression" dxfId="278" priority="22">
      <formula>BC21&lt;BD21</formula>
    </cfRule>
  </conditionalFormatting>
  <conditionalFormatting sqref="BE21:BE57 BG21:BG57 BI21:BI57 BK21:BK57 BM21:BM57">
    <cfRule type="cellIs" dxfId="277" priority="24" operator="between">
      <formula>4.5</formula>
      <formula>5</formula>
    </cfRule>
    <cfRule type="cellIs" dxfId="276" priority="23" operator="lessThan">
      <formula>4.5</formula>
    </cfRule>
  </conditionalFormatting>
  <conditionalFormatting sqref="BF21:BF57">
    <cfRule type="expression" dxfId="275" priority="20">
      <formula>BE21&lt;BF21</formula>
    </cfRule>
  </conditionalFormatting>
  <conditionalFormatting sqref="BH21:BH57">
    <cfRule type="expression" dxfId="274" priority="19">
      <formula>BG21&lt;BH21</formula>
    </cfRule>
  </conditionalFormatting>
  <conditionalFormatting sqref="BJ21:BJ57">
    <cfRule type="expression" dxfId="273" priority="18">
      <formula>BI21&lt;BJ21</formula>
    </cfRule>
  </conditionalFormatting>
  <conditionalFormatting sqref="BL21:BL57">
    <cfRule type="expression" dxfId="272" priority="17">
      <formula>BK21&lt;BL21</formula>
    </cfRule>
  </conditionalFormatting>
  <conditionalFormatting sqref="BN21:BN57">
    <cfRule type="expression" dxfId="271" priority="15">
      <formula>BM21&lt;BN21</formula>
    </cfRule>
  </conditionalFormatting>
  <conditionalFormatting sqref="BP21:CA57">
    <cfRule type="cellIs" dxfId="270" priority="13" operator="lessThan">
      <formula>4.5</formula>
    </cfRule>
    <cfRule type="cellIs" dxfId="269" priority="14" operator="between">
      <formula>4.5</formula>
      <formula>5</formula>
    </cfRule>
    <cfRule type="cellIs" dxfId="268" priority="12" operator="greaterThan">
      <formula>5</formula>
    </cfRule>
    <cfRule type="expression" dxfId="267" priority="11">
      <formula>BP$16=0</formula>
    </cfRule>
  </conditionalFormatting>
  <conditionalFormatting sqref="BQ21:BQ57">
    <cfRule type="expression" dxfId="266" priority="8">
      <formula>BP21&lt;BQ21</formula>
    </cfRule>
  </conditionalFormatting>
  <conditionalFormatting sqref="BR21:BR57 BT21:BT57 BV21:BV57 BX21:BX57 BZ21:BZ57">
    <cfRule type="cellIs" dxfId="265" priority="10" operator="between">
      <formula>4.5</formula>
      <formula>5</formula>
    </cfRule>
    <cfRule type="cellIs" dxfId="264" priority="9" operator="lessThan">
      <formula>4.5</formula>
    </cfRule>
  </conditionalFormatting>
  <conditionalFormatting sqref="BS21:BS57">
    <cfRule type="expression" dxfId="263" priority="6">
      <formula>BR21&lt;BS21</formula>
    </cfRule>
  </conditionalFormatting>
  <conditionalFormatting sqref="BU21:BU57">
    <cfRule type="expression" dxfId="262" priority="5">
      <formula>BT21&lt;BU21</formula>
    </cfRule>
  </conditionalFormatting>
  <conditionalFormatting sqref="BW21:BW57">
    <cfRule type="expression" dxfId="261" priority="4">
      <formula>BV21&lt;BW21</formula>
    </cfRule>
  </conditionalFormatting>
  <conditionalFormatting sqref="BY21:BY57">
    <cfRule type="expression" dxfId="260" priority="3">
      <formula>BX21&lt;BY21</formula>
    </cfRule>
  </conditionalFormatting>
  <conditionalFormatting sqref="CA21:CA57">
    <cfRule type="expression" dxfId="259" priority="1">
      <formula>BZ21&lt;CA21</formula>
    </cfRule>
  </conditionalFormatting>
  <conditionalFormatting sqref="CB5:CB10">
    <cfRule type="cellIs" dxfId="258" priority="229" operator="lessThan">
      <formula>100</formula>
    </cfRule>
  </conditionalFormatting>
  <conditionalFormatting sqref="CB21:CB57">
    <cfRule type="expression" dxfId="257" priority="77">
      <formula>CB$13=0</formula>
    </cfRule>
    <cfRule type="cellIs" dxfId="256" priority="78" operator="lessThan">
      <formula>4.5</formula>
    </cfRule>
    <cfRule type="cellIs" dxfId="255" priority="79" operator="between">
      <formula>4.5</formula>
      <formula>5</formula>
    </cfRule>
    <cfRule type="cellIs" dxfId="254" priority="80" operator="greaterThan">
      <formula>5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D58"/>
  <sheetViews>
    <sheetView zoomScale="70" zoomScaleNormal="70" workbookViewId="0">
      <selection activeCell="A21" sqref="A21:A57"/>
    </sheetView>
  </sheetViews>
  <sheetFormatPr baseColWidth="10" defaultColWidth="11.42578125" defaultRowHeight="15" x14ac:dyDescent="0.25"/>
  <cols>
    <col min="1" max="1" width="36.5703125" customWidth="1"/>
    <col min="2" max="2" width="9.140625" customWidth="1"/>
    <col min="3" max="4" width="7.7109375" customWidth="1"/>
    <col min="5" max="5" width="6.85546875" bestFit="1" customWidth="1"/>
    <col min="6" max="6" width="6.85546875" customWidth="1"/>
    <col min="7" max="7" width="7.7109375" bestFit="1" customWidth="1"/>
    <col min="8" max="8" width="7.7109375" customWidth="1"/>
    <col min="9" max="9" width="10.5703125" bestFit="1" customWidth="1"/>
    <col min="10" max="10" width="10.5703125" customWidth="1"/>
    <col min="11" max="11" width="10.5703125" bestFit="1" customWidth="1"/>
    <col min="12" max="12" width="10.5703125" customWidth="1"/>
    <col min="13" max="13" width="10.5703125" bestFit="1" customWidth="1"/>
    <col min="14" max="14" width="10.5703125" customWidth="1"/>
    <col min="15" max="15" width="13.7109375" bestFit="1" customWidth="1"/>
    <col min="16" max="17" width="9.42578125" customWidth="1"/>
    <col min="18" max="18" width="8" bestFit="1" customWidth="1"/>
    <col min="19" max="19" width="8" customWidth="1"/>
    <col min="20" max="20" width="8" bestFit="1" customWidth="1"/>
    <col min="21" max="21" width="8" customWidth="1"/>
    <col min="22" max="22" width="9.28515625" bestFit="1" customWidth="1"/>
    <col min="23" max="23" width="9.28515625" customWidth="1"/>
    <col min="24" max="24" width="10.5703125" bestFit="1" customWidth="1"/>
    <col min="25" max="25" width="10.5703125" customWidth="1"/>
    <col min="26" max="26" width="10.5703125" bestFit="1" customWidth="1"/>
    <col min="27" max="27" width="10.5703125" customWidth="1"/>
    <col min="28" max="28" width="9.42578125" customWidth="1"/>
    <col min="29" max="30" width="8.7109375" customWidth="1"/>
    <col min="31" max="31" width="6.85546875" bestFit="1" customWidth="1"/>
    <col min="32" max="32" width="6.85546875" customWidth="1"/>
    <col min="33" max="33" width="10.5703125" bestFit="1" customWidth="1"/>
    <col min="34" max="34" width="10.5703125" customWidth="1"/>
    <col min="35" max="35" width="10.5703125" bestFit="1" customWidth="1"/>
    <col min="36" max="36" width="10.5703125" customWidth="1"/>
    <col min="37" max="37" width="10.5703125" bestFit="1" customWidth="1"/>
    <col min="38" max="38" width="10.5703125" customWidth="1"/>
    <col min="39" max="39" width="10.5703125" bestFit="1" customWidth="1"/>
    <col min="40" max="40" width="10.5703125" customWidth="1"/>
    <col min="41" max="41" width="9.28515625" customWidth="1"/>
    <col min="42" max="42" width="6.85546875" bestFit="1" customWidth="1"/>
    <col min="43" max="43" width="6.85546875" customWidth="1"/>
    <col min="44" max="44" width="6.85546875" bestFit="1" customWidth="1"/>
    <col min="45" max="45" width="6.85546875" customWidth="1"/>
    <col min="46" max="46" width="10.5703125" bestFit="1" customWidth="1"/>
    <col min="47" max="47" width="10.5703125" customWidth="1"/>
    <col min="48" max="48" width="10.5703125" bestFit="1" customWidth="1"/>
    <col min="49" max="49" width="10.5703125" customWidth="1"/>
    <col min="50" max="50" width="10.5703125" bestFit="1" customWidth="1"/>
    <col min="51" max="51" width="10.5703125" customWidth="1"/>
    <col min="52" max="52" width="10.5703125" bestFit="1" customWidth="1"/>
    <col min="53" max="53" width="10.5703125" customWidth="1"/>
    <col min="54" max="54" width="9" customWidth="1"/>
    <col min="55" max="55" width="6.85546875" bestFit="1" customWidth="1"/>
    <col min="56" max="56" width="6.85546875" customWidth="1"/>
    <col min="57" max="57" width="6.85546875" bestFit="1" customWidth="1"/>
    <col min="58" max="58" width="6.85546875" customWidth="1"/>
    <col min="59" max="59" width="10.5703125" bestFit="1" customWidth="1"/>
    <col min="60" max="60" width="10.5703125" customWidth="1"/>
    <col min="61" max="61" width="10.5703125" bestFit="1" customWidth="1"/>
    <col min="62" max="62" width="10.5703125" customWidth="1"/>
    <col min="63" max="63" width="10.5703125" bestFit="1" customWidth="1"/>
    <col min="64" max="64" width="10.5703125" customWidth="1"/>
    <col min="65" max="65" width="10.5703125" bestFit="1" customWidth="1"/>
    <col min="66" max="66" width="10.5703125" customWidth="1"/>
    <col min="67" max="67" width="9" customWidth="1"/>
    <col min="68" max="68" width="6.85546875" bestFit="1" customWidth="1"/>
    <col min="69" max="69" width="6.85546875" customWidth="1"/>
    <col min="70" max="70" width="6.85546875" bestFit="1" customWidth="1"/>
    <col min="71" max="71" width="6.85546875" customWidth="1"/>
    <col min="72" max="72" width="10.5703125" bestFit="1" customWidth="1"/>
    <col min="73" max="73" width="10.5703125" customWidth="1"/>
    <col min="74" max="74" width="10.5703125" bestFit="1" customWidth="1"/>
    <col min="75" max="75" width="10.5703125" customWidth="1"/>
    <col min="76" max="76" width="10.5703125" bestFit="1" customWidth="1"/>
    <col min="77" max="77" width="10.5703125" customWidth="1"/>
    <col min="78" max="78" width="10.5703125" bestFit="1" customWidth="1"/>
    <col min="79" max="79" width="10.5703125" customWidth="1"/>
    <col min="80" max="80" width="10.28515625" customWidth="1"/>
    <col min="81" max="81" width="3.28515625" bestFit="1" customWidth="1"/>
  </cols>
  <sheetData>
    <row r="1" spans="1:82" ht="15.75" customHeight="1" x14ac:dyDescent="0.25">
      <c r="A1" s="193" t="str">
        <f>NOMBRE_ASIGNATURA</f>
        <v xml:space="preserve">CCGG 2º BTO 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</row>
    <row r="2" spans="1:82" ht="15.75" customHeight="1" thickBot="1" x14ac:dyDescent="0.3">
      <c r="A2" s="193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</row>
    <row r="3" spans="1:82" ht="15" customHeight="1" x14ac:dyDescent="0.25">
      <c r="A3" s="240" t="s">
        <v>70</v>
      </c>
      <c r="B3" s="194" t="s">
        <v>47</v>
      </c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6"/>
      <c r="O3" s="194" t="s">
        <v>48</v>
      </c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6"/>
      <c r="AB3" s="194" t="s">
        <v>49</v>
      </c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6"/>
      <c r="AO3" s="194" t="s">
        <v>50</v>
      </c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6"/>
      <c r="BB3" s="194" t="s">
        <v>51</v>
      </c>
      <c r="BC3" s="195"/>
      <c r="BD3" s="195"/>
      <c r="BE3" s="195"/>
      <c r="BF3" s="195"/>
      <c r="BG3" s="195"/>
      <c r="BH3" s="195"/>
      <c r="BI3" s="195"/>
      <c r="BJ3" s="195"/>
      <c r="BK3" s="195"/>
      <c r="BL3" s="195"/>
      <c r="BM3" s="195"/>
      <c r="BN3" s="196"/>
      <c r="BO3" s="194" t="s">
        <v>52</v>
      </c>
      <c r="BP3" s="195"/>
      <c r="BQ3" s="195"/>
      <c r="BR3" s="195"/>
      <c r="BS3" s="195"/>
      <c r="BT3" s="195"/>
      <c r="BU3" s="195"/>
      <c r="BV3" s="195"/>
      <c r="BW3" s="195"/>
      <c r="BX3" s="195"/>
      <c r="BY3" s="195"/>
      <c r="BZ3" s="195"/>
      <c r="CA3" s="196"/>
      <c r="CB3" s="20"/>
      <c r="CC3" s="18"/>
      <c r="CD3" s="199" t="s">
        <v>55</v>
      </c>
    </row>
    <row r="4" spans="1:82" x14ac:dyDescent="0.25">
      <c r="A4" s="241"/>
      <c r="B4" s="22" t="s">
        <v>71</v>
      </c>
      <c r="C4" s="180" t="s">
        <v>7</v>
      </c>
      <c r="D4" s="181"/>
      <c r="E4" s="180" t="s">
        <v>8</v>
      </c>
      <c r="F4" s="181"/>
      <c r="G4" s="180" t="s">
        <v>9</v>
      </c>
      <c r="H4" s="181"/>
      <c r="I4" s="180" t="s">
        <v>10</v>
      </c>
      <c r="J4" s="181"/>
      <c r="K4" s="180" t="s">
        <v>11</v>
      </c>
      <c r="L4" s="181"/>
      <c r="M4" s="108" t="s">
        <v>12</v>
      </c>
      <c r="N4" s="100"/>
      <c r="O4" s="22" t="s">
        <v>72</v>
      </c>
      <c r="P4" s="180" t="s">
        <v>13</v>
      </c>
      <c r="Q4" s="181"/>
      <c r="R4" s="180" t="s">
        <v>14</v>
      </c>
      <c r="S4" s="181"/>
      <c r="T4" s="180" t="s">
        <v>15</v>
      </c>
      <c r="U4" s="181"/>
      <c r="V4" s="180" t="s">
        <v>16</v>
      </c>
      <c r="W4" s="181"/>
      <c r="X4" s="180" t="s">
        <v>17</v>
      </c>
      <c r="Y4" s="181"/>
      <c r="Z4" s="108" t="s">
        <v>18</v>
      </c>
      <c r="AA4" s="100"/>
      <c r="AB4" s="22" t="s">
        <v>71</v>
      </c>
      <c r="AC4" s="180" t="s">
        <v>19</v>
      </c>
      <c r="AD4" s="181"/>
      <c r="AE4" s="180" t="s">
        <v>20</v>
      </c>
      <c r="AF4" s="181"/>
      <c r="AG4" s="180" t="s">
        <v>21</v>
      </c>
      <c r="AH4" s="181"/>
      <c r="AI4" s="180" t="s">
        <v>22</v>
      </c>
      <c r="AJ4" s="181"/>
      <c r="AK4" s="180" t="s">
        <v>23</v>
      </c>
      <c r="AL4" s="181"/>
      <c r="AM4" s="108" t="s">
        <v>24</v>
      </c>
      <c r="AN4" s="100"/>
      <c r="AO4" s="22" t="s">
        <v>71</v>
      </c>
      <c r="AP4" s="180" t="s">
        <v>25</v>
      </c>
      <c r="AQ4" s="181"/>
      <c r="AR4" s="180" t="s">
        <v>26</v>
      </c>
      <c r="AS4" s="181"/>
      <c r="AT4" s="180" t="s">
        <v>27</v>
      </c>
      <c r="AU4" s="181"/>
      <c r="AV4" s="180" t="s">
        <v>28</v>
      </c>
      <c r="AW4" s="181"/>
      <c r="AX4" s="180" t="s">
        <v>29</v>
      </c>
      <c r="AY4" s="181"/>
      <c r="AZ4" s="108" t="s">
        <v>30</v>
      </c>
      <c r="BA4" s="100"/>
      <c r="BB4" s="22" t="s">
        <v>71</v>
      </c>
      <c r="BC4" s="180" t="s">
        <v>31</v>
      </c>
      <c r="BD4" s="181"/>
      <c r="BE4" s="180" t="s">
        <v>32</v>
      </c>
      <c r="BF4" s="181"/>
      <c r="BG4" s="180" t="s">
        <v>33</v>
      </c>
      <c r="BH4" s="181"/>
      <c r="BI4" s="180" t="s">
        <v>34</v>
      </c>
      <c r="BJ4" s="181"/>
      <c r="BK4" s="180" t="s">
        <v>35</v>
      </c>
      <c r="BL4" s="181"/>
      <c r="BM4" s="108" t="s">
        <v>36</v>
      </c>
      <c r="BN4" s="100"/>
      <c r="BO4" s="22" t="s">
        <v>71</v>
      </c>
      <c r="BP4" s="180" t="s">
        <v>37</v>
      </c>
      <c r="BQ4" s="181"/>
      <c r="BR4" s="180" t="s">
        <v>38</v>
      </c>
      <c r="BS4" s="181"/>
      <c r="BT4" s="180" t="s">
        <v>39</v>
      </c>
      <c r="BU4" s="181"/>
      <c r="BV4" s="180" t="s">
        <v>40</v>
      </c>
      <c r="BW4" s="181"/>
      <c r="BX4" s="180" t="s">
        <v>41</v>
      </c>
      <c r="BY4" s="181"/>
      <c r="BZ4" s="108" t="s">
        <v>42</v>
      </c>
      <c r="CA4" s="100"/>
      <c r="CB4" s="21"/>
      <c r="CC4" s="19"/>
      <c r="CD4" s="200"/>
    </row>
    <row r="5" spans="1:82" x14ac:dyDescent="0.25">
      <c r="A5" s="48" t="str" cm="1">
        <f t="array" ref="A5">IFERROR(INDEX(UNIDADES3EVA[UNIDADES 3ª], ROW(A1)), "")</f>
        <v>U3.olelelel</v>
      </c>
      <c r="B5" s="135" t="str" cm="1">
        <f t="array" ref="B5">IFERROR(VLOOKUP($A5,PESOS!$A:$AZ,COLUMN(B:B),FALSE),"")</f>
        <v>TI</v>
      </c>
      <c r="C5" s="174" cm="1">
        <f t="array" ref="C5">IFERROR(VLOOKUP($A5,PESOS!$A:$AZ,COLUMN(C:C),FALSE),"")</f>
        <v>5</v>
      </c>
      <c r="D5" s="175"/>
      <c r="E5" s="174" cm="1">
        <f t="array" ref="E5">IFERROR(VLOOKUP($A5,PESOS!$A:$AZ,COLUMN(D:D),FALSE),"")</f>
        <v>0</v>
      </c>
      <c r="F5" s="175"/>
      <c r="G5" s="174" cm="1">
        <f t="array" ref="G5">IFERROR(VLOOKUP($A5,PESOS!$A:$AZ,COLUMN(E:E),FALSE),"")</f>
        <v>5</v>
      </c>
      <c r="H5" s="175"/>
      <c r="I5" s="174" cm="1">
        <f t="array" ref="I5">IFERROR(VLOOKUP($A5,PESOS!$A:$AZ,COLUMN(F:F),FALSE),"")</f>
        <v>0</v>
      </c>
      <c r="J5" s="175"/>
      <c r="K5" s="174" cm="1">
        <f t="array" ref="K5">IFERROR(VLOOKUP($A5,PESOS!$A:$AZ,COLUMN(G:G),FALSE),"")</f>
        <v>5</v>
      </c>
      <c r="L5" s="175"/>
      <c r="M5" s="174" cm="1">
        <f t="array" ref="M5">IFERROR(VLOOKUP($A5,PESOS!$A:$AZ,COLUMN(H:H),FALSE),"")</f>
        <v>0</v>
      </c>
      <c r="N5" s="175"/>
      <c r="O5" s="22" cm="1">
        <f t="array" ref="O5">IFERROR(VLOOKUP($A5,PESOS!$A:$AZ,COLUMN(I:I),FALSE),"")</f>
        <v>0</v>
      </c>
      <c r="P5" s="174" cm="1">
        <f t="array" ref="P5">IFERROR(VLOOKUP($A5,PESOS!$A:$AZ,COLUMN(J:J),FALSE),"")</f>
        <v>5</v>
      </c>
      <c r="Q5" s="175"/>
      <c r="R5" s="174" cm="1">
        <f t="array" ref="R5">IFERROR(VLOOKUP($A5,PESOS!$A:$AZ,COLUMN(K:K),FALSE),"")</f>
        <v>0</v>
      </c>
      <c r="S5" s="175"/>
      <c r="T5" s="174" cm="1">
        <f t="array" ref="T5">IFERROR(VLOOKUP($A5,PESOS!$A:$AZ,COLUMN(L:L),FALSE),"")</f>
        <v>20</v>
      </c>
      <c r="U5" s="175"/>
      <c r="V5" s="174" cm="1">
        <f t="array" ref="V5">IFERROR(VLOOKUP($A5,PESOS!$A:$AZ,COLUMN(M:M),FALSE),"")</f>
        <v>0</v>
      </c>
      <c r="W5" s="175"/>
      <c r="X5" s="174" cm="1">
        <f t="array" ref="X5">IFERROR(VLOOKUP($A5,PESOS!$A:$AZ,COLUMN(N:N),FALSE),"")</f>
        <v>5</v>
      </c>
      <c r="Y5" s="175"/>
      <c r="Z5" s="174" cm="1">
        <f t="array" ref="Z5">IFERROR(VLOOKUP($A5,PESOS!$A:$AZ,COLUMN(O:O),FALSE),"")</f>
        <v>0</v>
      </c>
      <c r="AA5" s="175"/>
      <c r="AB5" s="22" t="str" cm="1">
        <f t="array" ref="AB5">IFERROR(VLOOKUP($A5,PESOS!$A:$AZ,COLUMN(P:P),FALSE),"")</f>
        <v>TI</v>
      </c>
      <c r="AC5" s="174" cm="1">
        <f t="array" ref="AC5">IFERROR(VLOOKUP($A5,PESOS!$A:$AZ,COLUMN(Q:Q),FALSE),"")</f>
        <v>5</v>
      </c>
      <c r="AD5" s="175"/>
      <c r="AE5" s="174" cm="1">
        <f t="array" ref="AE5">IFERROR(VLOOKUP($A5,PESOS!$A:$AZ,COLUMN(R:R),FALSE),"")</f>
        <v>0</v>
      </c>
      <c r="AF5" s="175"/>
      <c r="AG5" s="174" cm="1">
        <f t="array" ref="AG5">IFERROR(VLOOKUP($A5,PESOS!$A:$AZ,COLUMN(S:S),FALSE),"")</f>
        <v>5</v>
      </c>
      <c r="AH5" s="175"/>
      <c r="AI5" s="174" cm="1">
        <f t="array" ref="AI5">IFERROR(VLOOKUP($A5,PESOS!$A:$AZ,COLUMN(T:T),FALSE),"")</f>
        <v>0</v>
      </c>
      <c r="AJ5" s="175"/>
      <c r="AK5" s="174" cm="1">
        <f t="array" ref="AK5">IFERROR(VLOOKUP($A5,PESOS!$A:$AZ,COLUMN(U:U),FALSE),"")</f>
        <v>5</v>
      </c>
      <c r="AL5" s="175"/>
      <c r="AM5" s="174" cm="1">
        <f t="array" ref="AM5">IFERROR(VLOOKUP($A5,PESOS!$A:$AZ,COLUMN(V:V),FALSE),"")</f>
        <v>0</v>
      </c>
      <c r="AN5" s="175"/>
      <c r="AO5" s="22" cm="1">
        <f t="array" ref="AO5">IFERROR(VLOOKUP($A5,PESOS!$A:$AZ,COLUMN(W:W),FALSE),"")</f>
        <v>0</v>
      </c>
      <c r="AP5" s="174" cm="1">
        <f t="array" ref="AP5">IFERROR(VLOOKUP($A5,PESOS!$A:$AZ,COLUMN(X:X),FALSE),"")</f>
        <v>5</v>
      </c>
      <c r="AQ5" s="175"/>
      <c r="AR5" s="174" cm="1">
        <f t="array" ref="AR5">IFERROR(VLOOKUP($A5,PESOS!$A:$AZ,COLUMN(Y:Y),FALSE),"")</f>
        <v>5</v>
      </c>
      <c r="AS5" s="175"/>
      <c r="AT5" s="174" cm="1">
        <f t="array" ref="AT5">IFERROR(VLOOKUP($A5,PESOS!$A:$AZ,COLUMN(Z:Z),FALSE),"")</f>
        <v>10</v>
      </c>
      <c r="AU5" s="175"/>
      <c r="AV5" s="174" cm="1">
        <f t="array" ref="AV5">IFERROR(VLOOKUP($A5,PESOS!$A:$AZ,COLUMN(AA:AA),FALSE),"")</f>
        <v>0</v>
      </c>
      <c r="AW5" s="175"/>
      <c r="AX5" s="174" cm="1">
        <f t="array" ref="AX5">IFERROR(VLOOKUP($A5,PESOS!$A:$AZ,COLUMN(AB:AB),FALSE),"")</f>
        <v>5</v>
      </c>
      <c r="AY5" s="175"/>
      <c r="AZ5" s="174" cm="1">
        <f t="array" ref="AZ5">IFERROR(VLOOKUP($A5,PESOS!$A:$AZ,COLUMN(AC:AC),FALSE),"")</f>
        <v>0</v>
      </c>
      <c r="BA5" s="175"/>
      <c r="BB5" s="22" cm="1">
        <f t="array" ref="BB5">IFERROR(VLOOKUP($A5,PESOS!$A:$AZ,COLUMN(AD:AD),FALSE),"")</f>
        <v>0</v>
      </c>
      <c r="BC5" s="174" cm="1">
        <f t="array" ref="BC5">IFERROR(VLOOKUP($A5,PESOS!$A:$AZ,COLUMN(AE:AE),FALSE),"")</f>
        <v>0</v>
      </c>
      <c r="BD5" s="175"/>
      <c r="BE5" s="174" cm="1">
        <f t="array" ref="BE5">IFERROR(VLOOKUP($A5,PESOS!$A:$AZ,COLUMN(AF:AF),FALSE),"")</f>
        <v>10</v>
      </c>
      <c r="BF5" s="175"/>
      <c r="BG5" s="174" cm="1">
        <f t="array" ref="BG5">IFERROR(VLOOKUP($A5,PESOS!$A:$AZ,COLUMN(AG:AG),FALSE),"")</f>
        <v>5</v>
      </c>
      <c r="BH5" s="175"/>
      <c r="BI5" s="174" cm="1">
        <f t="array" ref="BI5">IFERROR(VLOOKUP($A5,PESOS!$A:$AZ,COLUMN(AH:AH),FALSE),"")</f>
        <v>0</v>
      </c>
      <c r="BJ5" s="175"/>
      <c r="BK5" s="174" cm="1">
        <f t="array" ref="BK5">IFERROR(VLOOKUP($A5,PESOS!$A:$AZ,COLUMN(AI:AI),FALSE),"")</f>
        <v>0</v>
      </c>
      <c r="BL5" s="175"/>
      <c r="BM5" s="174" cm="1">
        <f t="array" ref="BM5">IFERROR(VLOOKUP($A5,PESOS!$A:$AZ,COLUMN(AJ:AJ),FALSE),"")</f>
        <v>0</v>
      </c>
      <c r="BN5" s="175"/>
      <c r="BO5" s="22" cm="1">
        <f t="array" ref="BO5">IFERROR(VLOOKUP($A5,PESOS!$A:$AZ,COLUMN(AK:AK),FALSE),"")</f>
        <v>0</v>
      </c>
      <c r="BP5" s="174" cm="1">
        <f t="array" ref="BP5">IFERROR(VLOOKUP($A5,PESOS!$A:$AZ,COLUMN(AL:AL),FALSE),"")</f>
        <v>0</v>
      </c>
      <c r="BQ5" s="175"/>
      <c r="BR5" s="174" cm="1">
        <f t="array" ref="BR5">IFERROR(VLOOKUP($A5,PESOS!$A:$AZ,COLUMN(AM:AM),FALSE),"")</f>
        <v>0</v>
      </c>
      <c r="BS5" s="175"/>
      <c r="BT5" s="174" cm="1">
        <f t="array" ref="BT5">IFERROR(VLOOKUP($A5,PESOS!$A:$AZ,COLUMN(AN:AN),FALSE),"")</f>
        <v>0</v>
      </c>
      <c r="BU5" s="175"/>
      <c r="BV5" s="174" cm="1">
        <f t="array" ref="BV5">IFERROR(VLOOKUP($A5,PESOS!$A:$AZ,COLUMN(AO:AO),FALSE),"")</f>
        <v>0</v>
      </c>
      <c r="BW5" s="175"/>
      <c r="BX5" s="174" cm="1">
        <f t="array" ref="BX5">IFERROR(VLOOKUP($A5,PESOS!$A:$AZ,COLUMN(AP:AP),FALSE),"")</f>
        <v>0</v>
      </c>
      <c r="BY5" s="175"/>
      <c r="BZ5" s="174" cm="1">
        <f t="array" ref="BZ5">IFERROR(VLOOKUP($A5,PESOS!$A:$AZ,COLUMN(AQ:AQ),FALSE),"")</f>
        <v>0</v>
      </c>
      <c r="CA5" s="175"/>
      <c r="CB5" s="61">
        <f t="shared" ref="CB5:CB10" si="0">SUM(B5:BZ5)</f>
        <v>100</v>
      </c>
      <c r="CC5" s="9" t="s">
        <v>74</v>
      </c>
      <c r="CD5" s="197">
        <f>SUM(CB5:CB10)</f>
        <v>100</v>
      </c>
    </row>
    <row r="6" spans="1:82" x14ac:dyDescent="0.25">
      <c r="A6" s="48" t="str" cm="1">
        <f t="array" ref="A6">IFERROR(INDEX(UNIDADES3EVA[UNIDADES 3ª], ROW(A2)), "")</f>
        <v/>
      </c>
      <c r="B6" s="22" t="str" cm="1">
        <f t="array" ref="B6">IFERROR(VLOOKUP($A6,PESOS!$A:$AZ,COLUMN(B:B),FALSE),"")</f>
        <v/>
      </c>
      <c r="C6" s="174" t="str" cm="1">
        <f t="array" ref="C6">IFERROR(VLOOKUP($A6,PESOS!$A:$AZ,COLUMN(C:C),FALSE),"")</f>
        <v/>
      </c>
      <c r="D6" s="175"/>
      <c r="E6" s="174" t="str" cm="1">
        <f t="array" ref="E6">IFERROR(VLOOKUP($A6,PESOS!$A:$AZ,COLUMN(D:D),FALSE),"")</f>
        <v/>
      </c>
      <c r="F6" s="175"/>
      <c r="G6" s="174" t="str" cm="1">
        <f t="array" ref="G6">IFERROR(VLOOKUP($A6,PESOS!$A:$AZ,COLUMN(E:E),FALSE),"")</f>
        <v/>
      </c>
      <c r="H6" s="175"/>
      <c r="I6" s="174" t="str" cm="1">
        <f t="array" ref="I6">IFERROR(VLOOKUP($A6,PESOS!$A:$AZ,COLUMN(F:F),FALSE),"")</f>
        <v/>
      </c>
      <c r="J6" s="175"/>
      <c r="K6" s="174" t="str" cm="1">
        <f t="array" ref="K6">IFERROR(VLOOKUP($A6,PESOS!$A:$AZ,COLUMN(G:G),FALSE),"")</f>
        <v/>
      </c>
      <c r="L6" s="175"/>
      <c r="M6" s="174" t="str" cm="1">
        <f t="array" ref="M6">IFERROR(VLOOKUP($A6,PESOS!$A:$AZ,COLUMN(H:H),FALSE),"")</f>
        <v/>
      </c>
      <c r="N6" s="175"/>
      <c r="O6" s="22" t="str" cm="1">
        <f t="array" ref="O6">IFERROR(VLOOKUP($A6,PESOS!$A:$AZ,COLUMN(I:I),FALSE),"")</f>
        <v/>
      </c>
      <c r="P6" s="174" t="str" cm="1">
        <f t="array" ref="P6">IFERROR(VLOOKUP($A6,PESOS!$A:$AZ,COLUMN(J:J),FALSE),"")</f>
        <v/>
      </c>
      <c r="Q6" s="175"/>
      <c r="R6" s="174" t="str" cm="1">
        <f t="array" ref="R6">IFERROR(VLOOKUP($A6,PESOS!$A:$AZ,COLUMN(K:K),FALSE),"")</f>
        <v/>
      </c>
      <c r="S6" s="175"/>
      <c r="T6" s="174" t="str" cm="1">
        <f t="array" ref="T6">IFERROR(VLOOKUP($A6,PESOS!$A:$AZ,COLUMN(L:L),FALSE),"")</f>
        <v/>
      </c>
      <c r="U6" s="175"/>
      <c r="V6" s="174" t="str" cm="1">
        <f t="array" ref="V6">IFERROR(VLOOKUP($A6,PESOS!$A:$AZ,COLUMN(M:M),FALSE),"")</f>
        <v/>
      </c>
      <c r="W6" s="175"/>
      <c r="X6" s="174" t="str" cm="1">
        <f t="array" ref="X6">IFERROR(VLOOKUP($A6,PESOS!$A:$AZ,COLUMN(N:N),FALSE),"")</f>
        <v/>
      </c>
      <c r="Y6" s="175"/>
      <c r="Z6" s="174" t="str" cm="1">
        <f t="array" ref="Z6">IFERROR(VLOOKUP($A6,PESOS!$A:$AZ,COLUMN(O:O),FALSE),"")</f>
        <v/>
      </c>
      <c r="AA6" s="175"/>
      <c r="AB6" s="22" t="str" cm="1">
        <f t="array" ref="AB6">IFERROR(VLOOKUP($A6,PESOS!$A:$AZ,COLUMN(P:P),FALSE),"")</f>
        <v/>
      </c>
      <c r="AC6" s="174" t="str" cm="1">
        <f t="array" ref="AC6">IFERROR(VLOOKUP($A6,PESOS!$A:$AZ,COLUMN(Q:Q),FALSE),"")</f>
        <v/>
      </c>
      <c r="AD6" s="175"/>
      <c r="AE6" s="174" t="str" cm="1">
        <f t="array" ref="AE6">IFERROR(VLOOKUP($A6,PESOS!$A:$AZ,COLUMN(R:R),FALSE),"")</f>
        <v/>
      </c>
      <c r="AF6" s="175"/>
      <c r="AG6" s="174" t="str" cm="1">
        <f t="array" ref="AG6">IFERROR(VLOOKUP($A6,PESOS!$A:$AZ,COLUMN(S:S),FALSE),"")</f>
        <v/>
      </c>
      <c r="AH6" s="175"/>
      <c r="AI6" s="174" t="str" cm="1">
        <f t="array" ref="AI6">IFERROR(VLOOKUP($A6,PESOS!$A:$AZ,COLUMN(T:T),FALSE),"")</f>
        <v/>
      </c>
      <c r="AJ6" s="175"/>
      <c r="AK6" s="174" t="str" cm="1">
        <f t="array" ref="AK6">IFERROR(VLOOKUP($A6,PESOS!$A:$AZ,COLUMN(U:U),FALSE),"")</f>
        <v/>
      </c>
      <c r="AL6" s="175"/>
      <c r="AM6" s="174" t="str" cm="1">
        <f t="array" ref="AM6">IFERROR(VLOOKUP($A6,PESOS!$A:$AZ,COLUMN(V:V),FALSE),"")</f>
        <v/>
      </c>
      <c r="AN6" s="175"/>
      <c r="AO6" s="22" t="str" cm="1">
        <f t="array" ref="AO6">IFERROR(VLOOKUP($A6,PESOS!$A:$AZ,COLUMN(W:W),FALSE),"")</f>
        <v/>
      </c>
      <c r="AP6" s="174" t="str" cm="1">
        <f t="array" ref="AP6">IFERROR(VLOOKUP($A6,PESOS!$A:$AZ,COLUMN(X:X),FALSE),"")</f>
        <v/>
      </c>
      <c r="AQ6" s="175"/>
      <c r="AR6" s="174" t="str" cm="1">
        <f t="array" ref="AR6">IFERROR(VLOOKUP($A6,PESOS!$A:$AZ,COLUMN(Y:Y),FALSE),"")</f>
        <v/>
      </c>
      <c r="AS6" s="175"/>
      <c r="AT6" s="174" t="str" cm="1">
        <f t="array" ref="AT6">IFERROR(VLOOKUP($A6,PESOS!$A:$AZ,COLUMN(Z:Z),FALSE),"")</f>
        <v/>
      </c>
      <c r="AU6" s="175"/>
      <c r="AV6" s="174" t="str" cm="1">
        <f t="array" ref="AV6">IFERROR(VLOOKUP($A6,PESOS!$A:$AZ,COLUMN(AA:AA),FALSE),"")</f>
        <v/>
      </c>
      <c r="AW6" s="175"/>
      <c r="AX6" s="174" t="str" cm="1">
        <f t="array" ref="AX6">IFERROR(VLOOKUP($A6,PESOS!$A:$AZ,COLUMN(AB:AB),FALSE),"")</f>
        <v/>
      </c>
      <c r="AY6" s="175"/>
      <c r="AZ6" s="174" t="str" cm="1">
        <f t="array" ref="AZ6">IFERROR(VLOOKUP($A6,PESOS!$A:$AZ,COLUMN(AC:AC),FALSE),"")</f>
        <v/>
      </c>
      <c r="BA6" s="175"/>
      <c r="BB6" s="22" t="str" cm="1">
        <f t="array" ref="BB6">IFERROR(VLOOKUP($A6,PESOS!$A:$AZ,COLUMN(AD:AD),FALSE),"")</f>
        <v/>
      </c>
      <c r="BC6" s="174" t="str" cm="1">
        <f t="array" ref="BC6">IFERROR(VLOOKUP($A6,PESOS!$A:$AZ,COLUMN(AE:AE),FALSE),"")</f>
        <v/>
      </c>
      <c r="BD6" s="175"/>
      <c r="BE6" s="174" t="str" cm="1">
        <f t="array" ref="BE6">IFERROR(VLOOKUP($A6,PESOS!$A:$AZ,COLUMN(AF:AF),FALSE),"")</f>
        <v/>
      </c>
      <c r="BF6" s="175"/>
      <c r="BG6" s="174" t="str" cm="1">
        <f t="array" ref="BG6">IFERROR(VLOOKUP($A6,PESOS!$A:$AZ,COLUMN(AG:AG),FALSE),"")</f>
        <v/>
      </c>
      <c r="BH6" s="175"/>
      <c r="BI6" s="174" t="str" cm="1">
        <f t="array" ref="BI6">IFERROR(VLOOKUP($A6,PESOS!$A:$AZ,COLUMN(AH:AH),FALSE),"")</f>
        <v/>
      </c>
      <c r="BJ6" s="175"/>
      <c r="BK6" s="174" t="str" cm="1">
        <f t="array" ref="BK6">IFERROR(VLOOKUP($A6,PESOS!$A:$AZ,COLUMN(AI:AI),FALSE),"")</f>
        <v/>
      </c>
      <c r="BL6" s="175"/>
      <c r="BM6" s="174" t="str" cm="1">
        <f t="array" ref="BM6">IFERROR(VLOOKUP($A6,PESOS!$A:$AZ,COLUMN(AJ:AJ),FALSE),"")</f>
        <v/>
      </c>
      <c r="BN6" s="175"/>
      <c r="BO6" s="22" t="str" cm="1">
        <f t="array" ref="BO6">IFERROR(VLOOKUP($A6,PESOS!$A:$AZ,COLUMN(AK:AK),FALSE),"")</f>
        <v/>
      </c>
      <c r="BP6" s="174" t="str" cm="1">
        <f t="array" ref="BP6">IFERROR(VLOOKUP($A6,PESOS!$A:$AZ,COLUMN(AL:AL),FALSE),"")</f>
        <v/>
      </c>
      <c r="BQ6" s="175"/>
      <c r="BR6" s="174" t="str" cm="1">
        <f t="array" ref="BR6">IFERROR(VLOOKUP($A6,PESOS!$A:$AZ,COLUMN(AM:AM),FALSE),"")</f>
        <v/>
      </c>
      <c r="BS6" s="175"/>
      <c r="BT6" s="174" t="str" cm="1">
        <f t="array" ref="BT6">IFERROR(VLOOKUP($A6,PESOS!$A:$AZ,COLUMN(AN:AN),FALSE),"")</f>
        <v/>
      </c>
      <c r="BU6" s="175"/>
      <c r="BV6" s="174" t="str" cm="1">
        <f t="array" ref="BV6">IFERROR(VLOOKUP($A6,PESOS!$A:$AZ,COLUMN(AO:AO),FALSE),"")</f>
        <v/>
      </c>
      <c r="BW6" s="175"/>
      <c r="BX6" s="174" t="str" cm="1">
        <f t="array" ref="BX6">IFERROR(VLOOKUP($A6,PESOS!$A:$AZ,COLUMN(AP:AP),FALSE),"")</f>
        <v/>
      </c>
      <c r="BY6" s="175"/>
      <c r="BZ6" s="174" t="str" cm="1">
        <f t="array" ref="BZ6">IFERROR(VLOOKUP($A6,PESOS!$A:$AZ,COLUMN(AQ:AQ),FALSE),"")</f>
        <v/>
      </c>
      <c r="CA6" s="175"/>
      <c r="CB6" s="61">
        <f t="shared" si="0"/>
        <v>0</v>
      </c>
      <c r="CC6" s="9" t="s">
        <v>75</v>
      </c>
      <c r="CD6" s="198"/>
    </row>
    <row r="7" spans="1:82" x14ac:dyDescent="0.25">
      <c r="A7" s="48" t="str" cm="1">
        <f t="array" ref="A7">IFERROR(INDEX(UNIDADES3EVA[UNIDADES 3ª], ROW(A3)), "")</f>
        <v/>
      </c>
      <c r="B7" s="22" t="str" cm="1">
        <f t="array" ref="B7">IFERROR(VLOOKUP($A7,PESOS!$A:$AZ,COLUMN(B:B),FALSE),"")</f>
        <v/>
      </c>
      <c r="C7" s="174" t="str" cm="1">
        <f t="array" ref="C7">IFERROR(VLOOKUP($A7,PESOS!$A:$AZ,COLUMN(C:C),FALSE),"")</f>
        <v/>
      </c>
      <c r="D7" s="175"/>
      <c r="E7" s="174" t="str" cm="1">
        <f t="array" ref="E7">IFERROR(VLOOKUP($A7,PESOS!$A:$AZ,COLUMN(D:D),FALSE),"")</f>
        <v/>
      </c>
      <c r="F7" s="175"/>
      <c r="G7" s="174" t="str" cm="1">
        <f t="array" ref="G7">IFERROR(VLOOKUP($A7,PESOS!$A:$AZ,COLUMN(E:E),FALSE),"")</f>
        <v/>
      </c>
      <c r="H7" s="175"/>
      <c r="I7" s="174" t="str" cm="1">
        <f t="array" ref="I7">IFERROR(VLOOKUP($A7,PESOS!$A:$AZ,COLUMN(F:F),FALSE),"")</f>
        <v/>
      </c>
      <c r="J7" s="175"/>
      <c r="K7" s="174" t="str" cm="1">
        <f t="array" ref="K7">IFERROR(VLOOKUP($A7,PESOS!$A:$AZ,COLUMN(G:G),FALSE),"")</f>
        <v/>
      </c>
      <c r="L7" s="175"/>
      <c r="M7" s="174" t="str" cm="1">
        <f t="array" ref="M7">IFERROR(VLOOKUP($A7,PESOS!$A:$AZ,COLUMN(H:H),FALSE),"")</f>
        <v/>
      </c>
      <c r="N7" s="175"/>
      <c r="O7" s="22" t="str" cm="1">
        <f t="array" ref="O7">IFERROR(VLOOKUP($A7,PESOS!$A:$AZ,COLUMN(I:I),FALSE),"")</f>
        <v/>
      </c>
      <c r="P7" s="174" t="str" cm="1">
        <f t="array" ref="P7">IFERROR(VLOOKUP($A7,PESOS!$A:$AZ,COLUMN(J:J),FALSE),"")</f>
        <v/>
      </c>
      <c r="Q7" s="175"/>
      <c r="R7" s="174" t="str" cm="1">
        <f t="array" ref="R7">IFERROR(VLOOKUP($A7,PESOS!$A:$AZ,COLUMN(K:K),FALSE),"")</f>
        <v/>
      </c>
      <c r="S7" s="175"/>
      <c r="T7" s="174" t="str" cm="1">
        <f t="array" ref="T7">IFERROR(VLOOKUP($A7,PESOS!$A:$AZ,COLUMN(L:L),FALSE),"")</f>
        <v/>
      </c>
      <c r="U7" s="175"/>
      <c r="V7" s="174" t="str" cm="1">
        <f t="array" ref="V7">IFERROR(VLOOKUP($A7,PESOS!$A:$AZ,COLUMN(M:M),FALSE),"")</f>
        <v/>
      </c>
      <c r="W7" s="175"/>
      <c r="X7" s="174" t="str" cm="1">
        <f t="array" ref="X7">IFERROR(VLOOKUP($A7,PESOS!$A:$AZ,COLUMN(N:N),FALSE),"")</f>
        <v/>
      </c>
      <c r="Y7" s="175"/>
      <c r="Z7" s="174" t="str" cm="1">
        <f t="array" ref="Z7">IFERROR(VLOOKUP($A7,PESOS!$A:$AZ,COLUMN(O:O),FALSE),"")</f>
        <v/>
      </c>
      <c r="AA7" s="175"/>
      <c r="AB7" s="22" t="str" cm="1">
        <f t="array" ref="AB7">IFERROR(VLOOKUP($A7,PESOS!$A:$AZ,COLUMN(P:P),FALSE),"")</f>
        <v/>
      </c>
      <c r="AC7" s="174" t="str" cm="1">
        <f t="array" ref="AC7">IFERROR(VLOOKUP($A7,PESOS!$A:$AZ,COLUMN(Q:Q),FALSE),"")</f>
        <v/>
      </c>
      <c r="AD7" s="175"/>
      <c r="AE7" s="174" t="str" cm="1">
        <f t="array" ref="AE7">IFERROR(VLOOKUP($A7,PESOS!$A:$AZ,COLUMN(R:R),FALSE),"")</f>
        <v/>
      </c>
      <c r="AF7" s="175"/>
      <c r="AG7" s="174" t="str" cm="1">
        <f t="array" ref="AG7">IFERROR(VLOOKUP($A7,PESOS!$A:$AZ,COLUMN(S:S),FALSE),"")</f>
        <v/>
      </c>
      <c r="AH7" s="175"/>
      <c r="AI7" s="174" t="str" cm="1">
        <f t="array" ref="AI7">IFERROR(VLOOKUP($A7,PESOS!$A:$AZ,COLUMN(T:T),FALSE),"")</f>
        <v/>
      </c>
      <c r="AJ7" s="175"/>
      <c r="AK7" s="174" t="str" cm="1">
        <f t="array" ref="AK7">IFERROR(VLOOKUP($A7,PESOS!$A:$AZ,COLUMN(U:U),FALSE),"")</f>
        <v/>
      </c>
      <c r="AL7" s="175"/>
      <c r="AM7" s="174" t="str" cm="1">
        <f t="array" ref="AM7">IFERROR(VLOOKUP($A7,PESOS!$A:$AZ,COLUMN(V:V),FALSE),"")</f>
        <v/>
      </c>
      <c r="AN7" s="175"/>
      <c r="AO7" s="22" t="str" cm="1">
        <f t="array" ref="AO7">IFERROR(VLOOKUP($A7,PESOS!$A:$AZ,COLUMN(W:W),FALSE),"")</f>
        <v/>
      </c>
      <c r="AP7" s="174" t="str" cm="1">
        <f t="array" ref="AP7">IFERROR(VLOOKUP($A7,PESOS!$A:$AZ,COLUMN(X:X),FALSE),"")</f>
        <v/>
      </c>
      <c r="AQ7" s="175"/>
      <c r="AR7" s="174" t="str" cm="1">
        <f t="array" ref="AR7">IFERROR(VLOOKUP($A7,PESOS!$A:$AZ,COLUMN(Y:Y),FALSE),"")</f>
        <v/>
      </c>
      <c r="AS7" s="175"/>
      <c r="AT7" s="174" t="str" cm="1">
        <f t="array" ref="AT7">IFERROR(VLOOKUP($A7,PESOS!$A:$AZ,COLUMN(Z:Z),FALSE),"")</f>
        <v/>
      </c>
      <c r="AU7" s="175"/>
      <c r="AV7" s="174" t="str" cm="1">
        <f t="array" ref="AV7">IFERROR(VLOOKUP($A7,PESOS!$A:$AZ,COLUMN(AA:AA),FALSE),"")</f>
        <v/>
      </c>
      <c r="AW7" s="175"/>
      <c r="AX7" s="174" t="str" cm="1">
        <f t="array" ref="AX7">IFERROR(VLOOKUP($A7,PESOS!$A:$AZ,COLUMN(AB:AB),FALSE),"")</f>
        <v/>
      </c>
      <c r="AY7" s="175"/>
      <c r="AZ7" s="174" t="str" cm="1">
        <f t="array" ref="AZ7">IFERROR(VLOOKUP($A7,PESOS!$A:$AZ,COLUMN(AC:AC),FALSE),"")</f>
        <v/>
      </c>
      <c r="BA7" s="175"/>
      <c r="BB7" s="22" t="str" cm="1">
        <f t="array" ref="BB7">IFERROR(VLOOKUP($A7,PESOS!$A:$AZ,COLUMN(AD:AD),FALSE),"")</f>
        <v/>
      </c>
      <c r="BC7" s="174" t="str" cm="1">
        <f t="array" ref="BC7">IFERROR(VLOOKUP($A7,PESOS!$A:$AZ,COLUMN(AE:AE),FALSE),"")</f>
        <v/>
      </c>
      <c r="BD7" s="175"/>
      <c r="BE7" s="174" t="str" cm="1">
        <f t="array" ref="BE7">IFERROR(VLOOKUP($A7,PESOS!$A:$AZ,COLUMN(AF:AF),FALSE),"")</f>
        <v/>
      </c>
      <c r="BF7" s="175"/>
      <c r="BG7" s="174" t="str" cm="1">
        <f t="array" ref="BG7">IFERROR(VLOOKUP($A7,PESOS!$A:$AZ,COLUMN(AG:AG),FALSE),"")</f>
        <v/>
      </c>
      <c r="BH7" s="175"/>
      <c r="BI7" s="174" t="str" cm="1">
        <f t="array" ref="BI7">IFERROR(VLOOKUP($A7,PESOS!$A:$AZ,COLUMN(AH:AH),FALSE),"")</f>
        <v/>
      </c>
      <c r="BJ7" s="175"/>
      <c r="BK7" s="174" t="str" cm="1">
        <f t="array" ref="BK7">IFERROR(VLOOKUP($A7,PESOS!$A:$AZ,COLUMN(AI:AI),FALSE),"")</f>
        <v/>
      </c>
      <c r="BL7" s="175"/>
      <c r="BM7" s="174" t="str" cm="1">
        <f t="array" ref="BM7">IFERROR(VLOOKUP($A7,PESOS!$A:$AZ,COLUMN(AJ:AJ),FALSE),"")</f>
        <v/>
      </c>
      <c r="BN7" s="175"/>
      <c r="BO7" s="22" t="str" cm="1">
        <f t="array" ref="BO7">IFERROR(VLOOKUP($A7,PESOS!$A:$AZ,COLUMN(AK:AK),FALSE),"")</f>
        <v/>
      </c>
      <c r="BP7" s="174" t="str" cm="1">
        <f t="array" ref="BP7">IFERROR(VLOOKUP($A7,PESOS!$A:$AZ,COLUMN(AL:AL),FALSE),"")</f>
        <v/>
      </c>
      <c r="BQ7" s="175"/>
      <c r="BR7" s="174" t="str" cm="1">
        <f t="array" ref="BR7">IFERROR(VLOOKUP($A7,PESOS!$A:$AZ,COLUMN(AM:AM),FALSE),"")</f>
        <v/>
      </c>
      <c r="BS7" s="175"/>
      <c r="BT7" s="174" t="str" cm="1">
        <f t="array" ref="BT7">IFERROR(VLOOKUP($A7,PESOS!$A:$AZ,COLUMN(AN:AN),FALSE),"")</f>
        <v/>
      </c>
      <c r="BU7" s="175"/>
      <c r="BV7" s="174" t="str" cm="1">
        <f t="array" ref="BV7">IFERROR(VLOOKUP($A7,PESOS!$A:$AZ,COLUMN(AO:AO),FALSE),"")</f>
        <v/>
      </c>
      <c r="BW7" s="175"/>
      <c r="BX7" s="174" t="str" cm="1">
        <f t="array" ref="BX7">IFERROR(VLOOKUP($A7,PESOS!$A:$AZ,COLUMN(AP:AP),FALSE),"")</f>
        <v/>
      </c>
      <c r="BY7" s="175"/>
      <c r="BZ7" s="174" t="str" cm="1">
        <f t="array" ref="BZ7">IFERROR(VLOOKUP($A7,PESOS!$A:$AZ,COLUMN(AQ:AQ),FALSE),"")</f>
        <v/>
      </c>
      <c r="CA7" s="175"/>
      <c r="CB7" s="61">
        <f t="shared" si="0"/>
        <v>0</v>
      </c>
      <c r="CC7" s="9" t="s">
        <v>75</v>
      </c>
      <c r="CD7" s="198"/>
    </row>
    <row r="8" spans="1:82" x14ac:dyDescent="0.25">
      <c r="A8" s="48" t="str" cm="1">
        <f t="array" ref="A8">IFERROR(INDEX(UNIDADES3EVA[UNIDADES 3ª], ROW(A4)), "")</f>
        <v/>
      </c>
      <c r="B8" s="22" t="str" cm="1">
        <f t="array" ref="B8">IFERROR(VLOOKUP($A8,PESOS!$A:$AZ,COLUMN(B:B),FALSE),"")</f>
        <v/>
      </c>
      <c r="C8" s="174" t="str" cm="1">
        <f t="array" ref="C8">IFERROR(VLOOKUP($A8,PESOS!$A:$AZ,COLUMN(C:C),FALSE),"")</f>
        <v/>
      </c>
      <c r="D8" s="175"/>
      <c r="E8" s="174" t="str" cm="1">
        <f t="array" ref="E8">IFERROR(VLOOKUP($A8,PESOS!$A:$AZ,COLUMN(D:D),FALSE),"")</f>
        <v/>
      </c>
      <c r="F8" s="175"/>
      <c r="G8" s="174" t="str" cm="1">
        <f t="array" ref="G8">IFERROR(VLOOKUP($A8,PESOS!$A:$AZ,COLUMN(E:E),FALSE),"")</f>
        <v/>
      </c>
      <c r="H8" s="175"/>
      <c r="I8" s="174" t="str" cm="1">
        <f t="array" ref="I8">IFERROR(VLOOKUP($A8,PESOS!$A:$AZ,COLUMN(F:F),FALSE),"")</f>
        <v/>
      </c>
      <c r="J8" s="175"/>
      <c r="K8" s="174" t="str" cm="1">
        <f t="array" ref="K8">IFERROR(VLOOKUP($A8,PESOS!$A:$AZ,COLUMN(G:G),FALSE),"")</f>
        <v/>
      </c>
      <c r="L8" s="175"/>
      <c r="M8" s="174" t="str" cm="1">
        <f t="array" ref="M8">IFERROR(VLOOKUP($A8,PESOS!$A:$AZ,COLUMN(H:H),FALSE),"")</f>
        <v/>
      </c>
      <c r="N8" s="175"/>
      <c r="O8" s="22" t="str" cm="1">
        <f t="array" ref="O8">IFERROR(VLOOKUP($A8,PESOS!$A:$AZ,COLUMN(I:I),FALSE),"")</f>
        <v/>
      </c>
      <c r="P8" s="174" t="str" cm="1">
        <f t="array" ref="P8">IFERROR(VLOOKUP($A8,PESOS!$A:$AZ,COLUMN(J:J),FALSE),"")</f>
        <v/>
      </c>
      <c r="Q8" s="175"/>
      <c r="R8" s="174" t="str" cm="1">
        <f t="array" ref="R8">IFERROR(VLOOKUP($A8,PESOS!$A:$AZ,COLUMN(K:K),FALSE),"")</f>
        <v/>
      </c>
      <c r="S8" s="175"/>
      <c r="T8" s="174" t="str" cm="1">
        <f t="array" ref="T8">IFERROR(VLOOKUP($A8,PESOS!$A:$AZ,COLUMN(L:L),FALSE),"")</f>
        <v/>
      </c>
      <c r="U8" s="175"/>
      <c r="V8" s="174" t="str" cm="1">
        <f t="array" ref="V8">IFERROR(VLOOKUP($A8,PESOS!$A:$AZ,COLUMN(M:M),FALSE),"")</f>
        <v/>
      </c>
      <c r="W8" s="175"/>
      <c r="X8" s="174" t="str" cm="1">
        <f t="array" ref="X8">IFERROR(VLOOKUP($A8,PESOS!$A:$AZ,COLUMN(N:N),FALSE),"")</f>
        <v/>
      </c>
      <c r="Y8" s="175"/>
      <c r="Z8" s="174" t="str" cm="1">
        <f t="array" ref="Z8">IFERROR(VLOOKUP($A8,PESOS!$A:$AZ,COLUMN(O:O),FALSE),"")</f>
        <v/>
      </c>
      <c r="AA8" s="175"/>
      <c r="AB8" s="22" t="str" cm="1">
        <f t="array" ref="AB8">IFERROR(VLOOKUP($A8,PESOS!$A:$AZ,COLUMN(P:P),FALSE),"")</f>
        <v/>
      </c>
      <c r="AC8" s="174" t="str" cm="1">
        <f t="array" ref="AC8">IFERROR(VLOOKUP($A8,PESOS!$A:$AZ,COLUMN(Q:Q),FALSE),"")</f>
        <v/>
      </c>
      <c r="AD8" s="175"/>
      <c r="AE8" s="174" t="str" cm="1">
        <f t="array" ref="AE8">IFERROR(VLOOKUP($A8,PESOS!$A:$AZ,COLUMN(R:R),FALSE),"")</f>
        <v/>
      </c>
      <c r="AF8" s="175"/>
      <c r="AG8" s="174" t="str" cm="1">
        <f t="array" ref="AG8">IFERROR(VLOOKUP($A8,PESOS!$A:$AZ,COLUMN(S:S),FALSE),"")</f>
        <v/>
      </c>
      <c r="AH8" s="175"/>
      <c r="AI8" s="174" t="str" cm="1">
        <f t="array" ref="AI8">IFERROR(VLOOKUP($A8,PESOS!$A:$AZ,COLUMN(T:T),FALSE),"")</f>
        <v/>
      </c>
      <c r="AJ8" s="175"/>
      <c r="AK8" s="174" t="str" cm="1">
        <f t="array" ref="AK8">IFERROR(VLOOKUP($A8,PESOS!$A:$AZ,COLUMN(U:U),FALSE),"")</f>
        <v/>
      </c>
      <c r="AL8" s="175"/>
      <c r="AM8" s="174" t="str" cm="1">
        <f t="array" ref="AM8">IFERROR(VLOOKUP($A8,PESOS!$A:$AZ,COLUMN(V:V),FALSE),"")</f>
        <v/>
      </c>
      <c r="AN8" s="175"/>
      <c r="AO8" s="22" t="str" cm="1">
        <f t="array" ref="AO8">IFERROR(VLOOKUP($A8,PESOS!$A:$AZ,COLUMN(W:W),FALSE),"")</f>
        <v/>
      </c>
      <c r="AP8" s="174" t="str" cm="1">
        <f t="array" ref="AP8">IFERROR(VLOOKUP($A8,PESOS!$A:$AZ,COLUMN(X:X),FALSE),"")</f>
        <v/>
      </c>
      <c r="AQ8" s="175"/>
      <c r="AR8" s="174" t="str" cm="1">
        <f t="array" ref="AR8">IFERROR(VLOOKUP($A8,PESOS!$A:$AZ,COLUMN(Y:Y),FALSE),"")</f>
        <v/>
      </c>
      <c r="AS8" s="175"/>
      <c r="AT8" s="174" t="str" cm="1">
        <f t="array" ref="AT8">IFERROR(VLOOKUP($A8,PESOS!$A:$AZ,COLUMN(Z:Z),FALSE),"")</f>
        <v/>
      </c>
      <c r="AU8" s="175"/>
      <c r="AV8" s="174" t="str" cm="1">
        <f t="array" ref="AV8">IFERROR(VLOOKUP($A8,PESOS!$A:$AZ,COLUMN(AA:AA),FALSE),"")</f>
        <v/>
      </c>
      <c r="AW8" s="175"/>
      <c r="AX8" s="174" t="str" cm="1">
        <f t="array" ref="AX8">IFERROR(VLOOKUP($A8,PESOS!$A:$AZ,COLUMN(AB:AB),FALSE),"")</f>
        <v/>
      </c>
      <c r="AY8" s="175"/>
      <c r="AZ8" s="174" t="str" cm="1">
        <f t="array" ref="AZ8">IFERROR(VLOOKUP($A8,PESOS!$A:$AZ,COLUMN(AC:AC),FALSE),"")</f>
        <v/>
      </c>
      <c r="BA8" s="175"/>
      <c r="BB8" s="22" t="str" cm="1">
        <f t="array" ref="BB8">IFERROR(VLOOKUP($A8,PESOS!$A:$AZ,COLUMN(AD:AD),FALSE),"")</f>
        <v/>
      </c>
      <c r="BC8" s="174" t="str" cm="1">
        <f t="array" ref="BC8">IFERROR(VLOOKUP($A8,PESOS!$A:$AZ,COLUMN(AE:AE),FALSE),"")</f>
        <v/>
      </c>
      <c r="BD8" s="175"/>
      <c r="BE8" s="174" t="str" cm="1">
        <f t="array" ref="BE8">IFERROR(VLOOKUP($A8,PESOS!$A:$AZ,COLUMN(AF:AF),FALSE),"")</f>
        <v/>
      </c>
      <c r="BF8" s="175"/>
      <c r="BG8" s="174" t="str" cm="1">
        <f t="array" ref="BG8">IFERROR(VLOOKUP($A8,PESOS!$A:$AZ,COLUMN(AG:AG),FALSE),"")</f>
        <v/>
      </c>
      <c r="BH8" s="175"/>
      <c r="BI8" s="174" t="str" cm="1">
        <f t="array" ref="BI8">IFERROR(VLOOKUP($A8,PESOS!$A:$AZ,COLUMN(AH:AH),FALSE),"")</f>
        <v/>
      </c>
      <c r="BJ8" s="175"/>
      <c r="BK8" s="174" t="str" cm="1">
        <f t="array" ref="BK8">IFERROR(VLOOKUP($A8,PESOS!$A:$AZ,COLUMN(AI:AI),FALSE),"")</f>
        <v/>
      </c>
      <c r="BL8" s="175"/>
      <c r="BM8" s="174" t="str" cm="1">
        <f t="array" ref="BM8">IFERROR(VLOOKUP($A8,PESOS!$A:$AZ,COLUMN(AJ:AJ),FALSE),"")</f>
        <v/>
      </c>
      <c r="BN8" s="175"/>
      <c r="BO8" s="22" t="str" cm="1">
        <f t="array" ref="BO8">IFERROR(VLOOKUP($A8,PESOS!$A:$AZ,COLUMN(AK:AK),FALSE),"")</f>
        <v/>
      </c>
      <c r="BP8" s="174" t="str" cm="1">
        <f t="array" ref="BP8">IFERROR(VLOOKUP($A8,PESOS!$A:$AZ,COLUMN(AL:AL),FALSE),"")</f>
        <v/>
      </c>
      <c r="BQ8" s="175"/>
      <c r="BR8" s="174" t="str" cm="1">
        <f t="array" ref="BR8">IFERROR(VLOOKUP($A8,PESOS!$A:$AZ,COLUMN(AM:AM),FALSE),"")</f>
        <v/>
      </c>
      <c r="BS8" s="175"/>
      <c r="BT8" s="174" t="str" cm="1">
        <f t="array" ref="BT8">IFERROR(VLOOKUP($A8,PESOS!$A:$AZ,COLUMN(AN:AN),FALSE),"")</f>
        <v/>
      </c>
      <c r="BU8" s="175"/>
      <c r="BV8" s="174" t="str" cm="1">
        <f t="array" ref="BV8">IFERROR(VLOOKUP($A8,PESOS!$A:$AZ,COLUMN(AO:AO),FALSE),"")</f>
        <v/>
      </c>
      <c r="BW8" s="175"/>
      <c r="BX8" s="174" t="str" cm="1">
        <f t="array" ref="BX8">IFERROR(VLOOKUP($A8,PESOS!$A:$AZ,COLUMN(AP:AP),FALSE),"")</f>
        <v/>
      </c>
      <c r="BY8" s="175"/>
      <c r="BZ8" s="174" t="str" cm="1">
        <f t="array" ref="BZ8">IFERROR(VLOOKUP($A8,PESOS!$A:$AZ,COLUMN(AQ:AQ),FALSE),"")</f>
        <v/>
      </c>
      <c r="CA8" s="175"/>
      <c r="CB8" s="61">
        <f t="shared" si="0"/>
        <v>0</v>
      </c>
      <c r="CC8" s="9" t="s">
        <v>75</v>
      </c>
      <c r="CD8" s="198"/>
    </row>
    <row r="9" spans="1:82" x14ac:dyDescent="0.25">
      <c r="A9" s="48" t="str" cm="1">
        <f t="array" ref="A9">IFERROR(INDEX(UNIDADES3EVA[UNIDADES 3ª], ROW(A5)), "")</f>
        <v/>
      </c>
      <c r="B9" s="22" t="str" cm="1">
        <f t="array" ref="B9">IFERROR(VLOOKUP($A9,PESOS!$A:$AZ,COLUMN(B:B),FALSE),"")</f>
        <v/>
      </c>
      <c r="C9" s="174" t="str" cm="1">
        <f t="array" ref="C9">IFERROR(VLOOKUP($A9,PESOS!$A:$AZ,COLUMN(C:C),FALSE),"")</f>
        <v/>
      </c>
      <c r="D9" s="175"/>
      <c r="E9" s="174" t="str" cm="1">
        <f t="array" ref="E9">IFERROR(VLOOKUP($A9,PESOS!$A:$AZ,COLUMN(D:D),FALSE),"")</f>
        <v/>
      </c>
      <c r="F9" s="175"/>
      <c r="G9" s="174" t="str" cm="1">
        <f t="array" ref="G9">IFERROR(VLOOKUP($A9,PESOS!$A:$AZ,COLUMN(E:E),FALSE),"")</f>
        <v/>
      </c>
      <c r="H9" s="175"/>
      <c r="I9" s="174" t="str" cm="1">
        <f t="array" ref="I9">IFERROR(VLOOKUP($A9,PESOS!$A:$AZ,COLUMN(F:F),FALSE),"")</f>
        <v/>
      </c>
      <c r="J9" s="175"/>
      <c r="K9" s="174" t="str" cm="1">
        <f t="array" ref="K9">IFERROR(VLOOKUP($A9,PESOS!$A:$AZ,COLUMN(G:G),FALSE),"")</f>
        <v/>
      </c>
      <c r="L9" s="175"/>
      <c r="M9" s="174" t="str" cm="1">
        <f t="array" ref="M9">IFERROR(VLOOKUP($A9,PESOS!$A:$AZ,COLUMN(H:H),FALSE),"")</f>
        <v/>
      </c>
      <c r="N9" s="175"/>
      <c r="O9" s="22" t="str" cm="1">
        <f t="array" ref="O9">IFERROR(VLOOKUP($A9,PESOS!$A:$AZ,COLUMN(I:I),FALSE),"")</f>
        <v/>
      </c>
      <c r="P9" s="174" t="str" cm="1">
        <f t="array" ref="P9">IFERROR(VLOOKUP($A9,PESOS!$A:$AZ,COLUMN(J:J),FALSE),"")</f>
        <v/>
      </c>
      <c r="Q9" s="175"/>
      <c r="R9" s="174" t="str" cm="1">
        <f t="array" ref="R9">IFERROR(VLOOKUP($A9,PESOS!$A:$AZ,COLUMN(K:K),FALSE),"")</f>
        <v/>
      </c>
      <c r="S9" s="175"/>
      <c r="T9" s="174" t="str" cm="1">
        <f t="array" ref="T9">IFERROR(VLOOKUP($A9,PESOS!$A:$AZ,COLUMN(L:L),FALSE),"")</f>
        <v/>
      </c>
      <c r="U9" s="175"/>
      <c r="V9" s="174" t="str" cm="1">
        <f t="array" ref="V9">IFERROR(VLOOKUP($A9,PESOS!$A:$AZ,COLUMN(M:M),FALSE),"")</f>
        <v/>
      </c>
      <c r="W9" s="175"/>
      <c r="X9" s="174" t="str" cm="1">
        <f t="array" ref="X9">IFERROR(VLOOKUP($A9,PESOS!$A:$AZ,COLUMN(N:N),FALSE),"")</f>
        <v/>
      </c>
      <c r="Y9" s="175"/>
      <c r="Z9" s="174" t="str" cm="1">
        <f t="array" ref="Z9">IFERROR(VLOOKUP($A9,PESOS!$A:$AZ,COLUMN(O:O),FALSE),"")</f>
        <v/>
      </c>
      <c r="AA9" s="175"/>
      <c r="AB9" s="22" t="str" cm="1">
        <f t="array" ref="AB9">IFERROR(VLOOKUP($A9,PESOS!$A:$AZ,COLUMN(P:P),FALSE),"")</f>
        <v/>
      </c>
      <c r="AC9" s="174" t="str" cm="1">
        <f t="array" ref="AC9">IFERROR(VLOOKUP($A9,PESOS!$A:$AZ,COLUMN(Q:Q),FALSE),"")</f>
        <v/>
      </c>
      <c r="AD9" s="175"/>
      <c r="AE9" s="174" t="str" cm="1">
        <f t="array" ref="AE9">IFERROR(VLOOKUP($A9,PESOS!$A:$AZ,COLUMN(R:R),FALSE),"")</f>
        <v/>
      </c>
      <c r="AF9" s="175"/>
      <c r="AG9" s="174" t="str" cm="1">
        <f t="array" ref="AG9">IFERROR(VLOOKUP($A9,PESOS!$A:$AZ,COLUMN(S:S),FALSE),"")</f>
        <v/>
      </c>
      <c r="AH9" s="175"/>
      <c r="AI9" s="174" t="str" cm="1">
        <f t="array" ref="AI9">IFERROR(VLOOKUP($A9,PESOS!$A:$AZ,COLUMN(T:T),FALSE),"")</f>
        <v/>
      </c>
      <c r="AJ9" s="175"/>
      <c r="AK9" s="174" t="str" cm="1">
        <f t="array" ref="AK9">IFERROR(VLOOKUP($A9,PESOS!$A:$AZ,COLUMN(U:U),FALSE),"")</f>
        <v/>
      </c>
      <c r="AL9" s="175"/>
      <c r="AM9" s="174" t="str" cm="1">
        <f t="array" ref="AM9">IFERROR(VLOOKUP($A9,PESOS!$A:$AZ,COLUMN(V:V),FALSE),"")</f>
        <v/>
      </c>
      <c r="AN9" s="175"/>
      <c r="AO9" s="22" t="str" cm="1">
        <f t="array" ref="AO9">IFERROR(VLOOKUP($A9,PESOS!$A:$AZ,COLUMN(W:W),FALSE),"")</f>
        <v/>
      </c>
      <c r="AP9" s="174" t="str" cm="1">
        <f t="array" ref="AP9">IFERROR(VLOOKUP($A9,PESOS!$A:$AZ,COLUMN(X:X),FALSE),"")</f>
        <v/>
      </c>
      <c r="AQ9" s="175"/>
      <c r="AR9" s="174" t="str" cm="1">
        <f t="array" ref="AR9">IFERROR(VLOOKUP($A9,PESOS!$A:$AZ,COLUMN(Y:Y),FALSE),"")</f>
        <v/>
      </c>
      <c r="AS9" s="175"/>
      <c r="AT9" s="174" t="str" cm="1">
        <f t="array" ref="AT9">IFERROR(VLOOKUP($A9,PESOS!$A:$AZ,COLUMN(Z:Z),FALSE),"")</f>
        <v/>
      </c>
      <c r="AU9" s="175"/>
      <c r="AV9" s="174" t="str" cm="1">
        <f t="array" ref="AV9">IFERROR(VLOOKUP($A9,PESOS!$A:$AZ,COLUMN(AA:AA),FALSE),"")</f>
        <v/>
      </c>
      <c r="AW9" s="175"/>
      <c r="AX9" s="174" t="str" cm="1">
        <f t="array" ref="AX9">IFERROR(VLOOKUP($A9,PESOS!$A:$AZ,COLUMN(AB:AB),FALSE),"")</f>
        <v/>
      </c>
      <c r="AY9" s="175"/>
      <c r="AZ9" s="174" t="str" cm="1">
        <f t="array" ref="AZ9">IFERROR(VLOOKUP($A9,PESOS!$A:$AZ,COLUMN(AC:AC),FALSE),"")</f>
        <v/>
      </c>
      <c r="BA9" s="175"/>
      <c r="BB9" s="22" t="str" cm="1">
        <f t="array" ref="BB9">IFERROR(VLOOKUP($A9,PESOS!$A:$AZ,COLUMN(AD:AD),FALSE),"")</f>
        <v/>
      </c>
      <c r="BC9" s="174" t="str" cm="1">
        <f t="array" ref="BC9">IFERROR(VLOOKUP($A9,PESOS!$A:$AZ,COLUMN(AE:AE),FALSE),"")</f>
        <v/>
      </c>
      <c r="BD9" s="175"/>
      <c r="BE9" s="174" t="str" cm="1">
        <f t="array" ref="BE9">IFERROR(VLOOKUP($A9,PESOS!$A:$AZ,COLUMN(AF:AF),FALSE),"")</f>
        <v/>
      </c>
      <c r="BF9" s="175"/>
      <c r="BG9" s="174" t="str" cm="1">
        <f t="array" ref="BG9">IFERROR(VLOOKUP($A9,PESOS!$A:$AZ,COLUMN(AG:AG),FALSE),"")</f>
        <v/>
      </c>
      <c r="BH9" s="175"/>
      <c r="BI9" s="174" t="str" cm="1">
        <f t="array" ref="BI9">IFERROR(VLOOKUP($A9,PESOS!$A:$AZ,COLUMN(AH:AH),FALSE),"")</f>
        <v/>
      </c>
      <c r="BJ9" s="175"/>
      <c r="BK9" s="174" t="str" cm="1">
        <f t="array" ref="BK9">IFERROR(VLOOKUP($A9,PESOS!$A:$AZ,COLUMN(AI:AI),FALSE),"")</f>
        <v/>
      </c>
      <c r="BL9" s="175"/>
      <c r="BM9" s="174" t="str" cm="1">
        <f t="array" ref="BM9">IFERROR(VLOOKUP($A9,PESOS!$A:$AZ,COLUMN(AJ:AJ),FALSE),"")</f>
        <v/>
      </c>
      <c r="BN9" s="175"/>
      <c r="BO9" s="22" t="str" cm="1">
        <f t="array" ref="BO9">IFERROR(VLOOKUP($A9,PESOS!$A:$AZ,COLUMN(AK:AK),FALSE),"")</f>
        <v/>
      </c>
      <c r="BP9" s="174" t="str" cm="1">
        <f t="array" ref="BP9">IFERROR(VLOOKUP($A9,PESOS!$A:$AZ,COLUMN(AL:AL),FALSE),"")</f>
        <v/>
      </c>
      <c r="BQ9" s="175"/>
      <c r="BR9" s="174" t="str" cm="1">
        <f t="array" ref="BR9">IFERROR(VLOOKUP($A9,PESOS!$A:$AZ,COLUMN(AM:AM),FALSE),"")</f>
        <v/>
      </c>
      <c r="BS9" s="175"/>
      <c r="BT9" s="174" t="str" cm="1">
        <f t="array" ref="BT9">IFERROR(VLOOKUP($A9,PESOS!$A:$AZ,COLUMN(AN:AN),FALSE),"")</f>
        <v/>
      </c>
      <c r="BU9" s="175"/>
      <c r="BV9" s="174" t="str" cm="1">
        <f t="array" ref="BV9">IFERROR(VLOOKUP($A9,PESOS!$A:$AZ,COLUMN(AO:AO),FALSE),"")</f>
        <v/>
      </c>
      <c r="BW9" s="175"/>
      <c r="BX9" s="174" t="str" cm="1">
        <f t="array" ref="BX9">IFERROR(VLOOKUP($A9,PESOS!$A:$AZ,COLUMN(AP:AP),FALSE),"")</f>
        <v/>
      </c>
      <c r="BY9" s="175"/>
      <c r="BZ9" s="174" t="str" cm="1">
        <f t="array" ref="BZ9">IFERROR(VLOOKUP($A9,PESOS!$A:$AZ,COLUMN(AQ:AQ),FALSE),"")</f>
        <v/>
      </c>
      <c r="CA9" s="175"/>
      <c r="CB9" s="61">
        <f t="shared" si="0"/>
        <v>0</v>
      </c>
      <c r="CC9" s="9"/>
      <c r="CD9" s="198"/>
    </row>
    <row r="10" spans="1:82" x14ac:dyDescent="0.25">
      <c r="A10" s="48" t="str" cm="1">
        <f t="array" ref="A10">IFERROR(INDEX(UNIDADES3EVA[UNIDADES 3ª], ROW(A6)), "")</f>
        <v/>
      </c>
      <c r="B10" s="22" t="str" cm="1">
        <f t="array" ref="B10">IFERROR(VLOOKUP($A10,PESOS!$A:$AZ,COLUMN(B:B),FALSE),"")</f>
        <v/>
      </c>
      <c r="C10" s="174" t="str" cm="1">
        <f t="array" ref="C10">IFERROR(VLOOKUP($A10,PESOS!$A:$AZ,COLUMN(C:C),FALSE),"")</f>
        <v/>
      </c>
      <c r="D10" s="175"/>
      <c r="E10" s="174" t="str" cm="1">
        <f t="array" ref="E10">IFERROR(VLOOKUP($A10,PESOS!$A:$AZ,COLUMN(D:D),FALSE),"")</f>
        <v/>
      </c>
      <c r="F10" s="175"/>
      <c r="G10" s="174" t="str" cm="1">
        <f t="array" ref="G10">IFERROR(VLOOKUP($A10,PESOS!$A:$AZ,COLUMN(E:E),FALSE),"")</f>
        <v/>
      </c>
      <c r="H10" s="175"/>
      <c r="I10" s="174" t="str" cm="1">
        <f t="array" ref="I10">IFERROR(VLOOKUP($A10,PESOS!$A:$AZ,COLUMN(F:F),FALSE),"")</f>
        <v/>
      </c>
      <c r="J10" s="175"/>
      <c r="K10" s="174" t="str" cm="1">
        <f t="array" ref="K10">IFERROR(VLOOKUP($A10,PESOS!$A:$AZ,COLUMN(G:G),FALSE),"")</f>
        <v/>
      </c>
      <c r="L10" s="175"/>
      <c r="M10" s="174" t="str" cm="1">
        <f t="array" ref="M10">IFERROR(VLOOKUP($A10,PESOS!$A:$AZ,COLUMN(H:H),FALSE),"")</f>
        <v/>
      </c>
      <c r="N10" s="175"/>
      <c r="O10" s="22" t="str" cm="1">
        <f t="array" ref="O10">IFERROR(VLOOKUP($A10,PESOS!$A:$AZ,COLUMN(I:I),FALSE),"")</f>
        <v/>
      </c>
      <c r="P10" s="174" t="str" cm="1">
        <f t="array" ref="P10">IFERROR(VLOOKUP($A10,PESOS!$A:$AZ,COLUMN(J:J),FALSE),"")</f>
        <v/>
      </c>
      <c r="Q10" s="175"/>
      <c r="R10" s="174" t="str" cm="1">
        <f t="array" ref="R10">IFERROR(VLOOKUP($A10,PESOS!$A:$AZ,COLUMN(K:K),FALSE),"")</f>
        <v/>
      </c>
      <c r="S10" s="175"/>
      <c r="T10" s="174" t="str" cm="1">
        <f t="array" ref="T10">IFERROR(VLOOKUP($A10,PESOS!$A:$AZ,COLUMN(L:L),FALSE),"")</f>
        <v/>
      </c>
      <c r="U10" s="175"/>
      <c r="V10" s="174" t="str" cm="1">
        <f t="array" ref="V10">IFERROR(VLOOKUP($A10,PESOS!$A:$AZ,COLUMN(M:M),FALSE),"")</f>
        <v/>
      </c>
      <c r="W10" s="175"/>
      <c r="X10" s="174" t="str" cm="1">
        <f t="array" ref="X10">IFERROR(VLOOKUP($A10,PESOS!$A:$AZ,COLUMN(N:N),FALSE),"")</f>
        <v/>
      </c>
      <c r="Y10" s="175"/>
      <c r="Z10" s="174" t="str" cm="1">
        <f t="array" ref="Z10">IFERROR(VLOOKUP($A10,PESOS!$A:$AZ,COLUMN(O:O),FALSE),"")</f>
        <v/>
      </c>
      <c r="AA10" s="175"/>
      <c r="AB10" s="22" t="str" cm="1">
        <f t="array" ref="AB10">IFERROR(VLOOKUP($A10,PESOS!$A:$AZ,COLUMN(P:P),FALSE),"")</f>
        <v/>
      </c>
      <c r="AC10" s="174" t="str" cm="1">
        <f t="array" ref="AC10">IFERROR(VLOOKUP($A10,PESOS!$A:$AZ,COLUMN(Q:Q),FALSE),"")</f>
        <v/>
      </c>
      <c r="AD10" s="175"/>
      <c r="AE10" s="174" t="str" cm="1">
        <f t="array" ref="AE10">IFERROR(VLOOKUP($A10,PESOS!$A:$AZ,COLUMN(R:R),FALSE),"")</f>
        <v/>
      </c>
      <c r="AF10" s="175"/>
      <c r="AG10" s="174" t="str" cm="1">
        <f t="array" ref="AG10">IFERROR(VLOOKUP($A10,PESOS!$A:$AZ,COLUMN(S:S),FALSE),"")</f>
        <v/>
      </c>
      <c r="AH10" s="175"/>
      <c r="AI10" s="174" t="str" cm="1">
        <f t="array" ref="AI10">IFERROR(VLOOKUP($A10,PESOS!$A:$AZ,COLUMN(T:T),FALSE),"")</f>
        <v/>
      </c>
      <c r="AJ10" s="175"/>
      <c r="AK10" s="174" t="str" cm="1">
        <f t="array" ref="AK10">IFERROR(VLOOKUP($A10,PESOS!$A:$AZ,COLUMN(U:U),FALSE),"")</f>
        <v/>
      </c>
      <c r="AL10" s="175"/>
      <c r="AM10" s="174" t="str" cm="1">
        <f t="array" ref="AM10">IFERROR(VLOOKUP($A10,PESOS!$A:$AZ,COLUMN(V:V),FALSE),"")</f>
        <v/>
      </c>
      <c r="AN10" s="175"/>
      <c r="AO10" s="22" t="str" cm="1">
        <f t="array" ref="AO10">IFERROR(VLOOKUP($A10,PESOS!$A:$AZ,COLUMN(W:W),FALSE),"")</f>
        <v/>
      </c>
      <c r="AP10" s="174" t="str" cm="1">
        <f t="array" ref="AP10">IFERROR(VLOOKUP($A10,PESOS!$A:$AZ,COLUMN(X:X),FALSE),"")</f>
        <v/>
      </c>
      <c r="AQ10" s="175"/>
      <c r="AR10" s="174" t="str" cm="1">
        <f t="array" ref="AR10">IFERROR(VLOOKUP($A10,PESOS!$A:$AZ,COLUMN(Y:Y),FALSE),"")</f>
        <v/>
      </c>
      <c r="AS10" s="175"/>
      <c r="AT10" s="174" t="str" cm="1">
        <f t="array" ref="AT10">IFERROR(VLOOKUP($A10,PESOS!$A:$AZ,COLUMN(Z:Z),FALSE),"")</f>
        <v/>
      </c>
      <c r="AU10" s="175"/>
      <c r="AV10" s="174" t="str" cm="1">
        <f t="array" ref="AV10">IFERROR(VLOOKUP($A10,PESOS!$A:$AZ,COLUMN(AA:AA),FALSE),"")</f>
        <v/>
      </c>
      <c r="AW10" s="175"/>
      <c r="AX10" s="174" t="str" cm="1">
        <f t="array" ref="AX10">IFERROR(VLOOKUP($A10,PESOS!$A:$AZ,COLUMN(AB:AB),FALSE),"")</f>
        <v/>
      </c>
      <c r="AY10" s="175"/>
      <c r="AZ10" s="174" t="str" cm="1">
        <f t="array" ref="AZ10">IFERROR(VLOOKUP($A10,PESOS!$A:$AZ,COLUMN(AC:AC),FALSE),"")</f>
        <v/>
      </c>
      <c r="BA10" s="175"/>
      <c r="BB10" s="22" t="str" cm="1">
        <f t="array" ref="BB10">IFERROR(VLOOKUP($A10,PESOS!$A:$AZ,COLUMN(AD:AD),FALSE),"")</f>
        <v/>
      </c>
      <c r="BC10" s="174" t="str" cm="1">
        <f t="array" ref="BC10">IFERROR(VLOOKUP($A10,PESOS!$A:$AZ,COLUMN(AE:AE),FALSE),"")</f>
        <v/>
      </c>
      <c r="BD10" s="175"/>
      <c r="BE10" s="174" t="str" cm="1">
        <f t="array" ref="BE10">IFERROR(VLOOKUP($A10,PESOS!$A:$AZ,COLUMN(AF:AF),FALSE),"")</f>
        <v/>
      </c>
      <c r="BF10" s="175"/>
      <c r="BG10" s="174" t="str" cm="1">
        <f t="array" ref="BG10">IFERROR(VLOOKUP($A10,PESOS!$A:$AZ,COLUMN(AG:AG),FALSE),"")</f>
        <v/>
      </c>
      <c r="BH10" s="175"/>
      <c r="BI10" s="174" t="str" cm="1">
        <f t="array" ref="BI10">IFERROR(VLOOKUP($A10,PESOS!$A:$AZ,COLUMN(AH:AH),FALSE),"")</f>
        <v/>
      </c>
      <c r="BJ10" s="175"/>
      <c r="BK10" s="174" t="str" cm="1">
        <f t="array" ref="BK10">IFERROR(VLOOKUP($A10,PESOS!$A:$AZ,COLUMN(AI:AI),FALSE),"")</f>
        <v/>
      </c>
      <c r="BL10" s="175"/>
      <c r="BM10" s="174" t="str" cm="1">
        <f t="array" ref="BM10">IFERROR(VLOOKUP($A10,PESOS!$A:$AZ,COLUMN(AJ:AJ),FALSE),"")</f>
        <v/>
      </c>
      <c r="BN10" s="175"/>
      <c r="BO10" s="22" t="str" cm="1">
        <f t="array" ref="BO10">IFERROR(VLOOKUP($A10,PESOS!$A:$AZ,COLUMN(AK:AK),FALSE),"")</f>
        <v/>
      </c>
      <c r="BP10" s="174" t="str" cm="1">
        <f t="array" ref="BP10">IFERROR(VLOOKUP($A10,PESOS!$A:$AZ,COLUMN(AL:AL),FALSE),"")</f>
        <v/>
      </c>
      <c r="BQ10" s="175"/>
      <c r="BR10" s="174" t="str" cm="1">
        <f t="array" ref="BR10">IFERROR(VLOOKUP($A10,PESOS!$A:$AZ,COLUMN(AM:AM),FALSE),"")</f>
        <v/>
      </c>
      <c r="BS10" s="175"/>
      <c r="BT10" s="174" t="str" cm="1">
        <f t="array" ref="BT10">IFERROR(VLOOKUP($A10,PESOS!$A:$AZ,COLUMN(AN:AN),FALSE),"")</f>
        <v/>
      </c>
      <c r="BU10" s="175"/>
      <c r="BV10" s="174" t="str" cm="1">
        <f t="array" ref="BV10">IFERROR(VLOOKUP($A10,PESOS!$A:$AZ,COLUMN(AO:AO),FALSE),"")</f>
        <v/>
      </c>
      <c r="BW10" s="175"/>
      <c r="BX10" s="174" t="str" cm="1">
        <f t="array" ref="BX10">IFERROR(VLOOKUP($A10,PESOS!$A:$AZ,COLUMN(AP:AP),FALSE),"")</f>
        <v/>
      </c>
      <c r="BY10" s="175"/>
      <c r="BZ10" s="174" t="str" cm="1">
        <f t="array" ref="BZ10">IFERROR(VLOOKUP($A10,PESOS!$A:$AZ,COLUMN(AQ:AQ),FALSE),"")</f>
        <v/>
      </c>
      <c r="CA10" s="175"/>
      <c r="CB10" s="61">
        <f t="shared" si="0"/>
        <v>0</v>
      </c>
      <c r="CC10" s="8"/>
      <c r="CD10" s="198"/>
    </row>
    <row r="11" spans="1:82" ht="15.75" thickBot="1" x14ac:dyDescent="0.3">
      <c r="C11" s="174"/>
      <c r="D11" s="175"/>
    </row>
    <row r="12" spans="1:82" x14ac:dyDescent="0.25">
      <c r="A12" s="26" t="s">
        <v>58</v>
      </c>
      <c r="B12" s="69" t="s">
        <v>59</v>
      </c>
      <c r="C12" s="242">
        <f t="shared" ref="C12" si="1">SUM(C5:C10)</f>
        <v>5</v>
      </c>
      <c r="D12" s="243"/>
      <c r="E12" s="242">
        <f t="shared" ref="E12" si="2">SUM(E5:E10)</f>
        <v>0</v>
      </c>
      <c r="F12" s="243"/>
      <c r="G12" s="242">
        <f t="shared" ref="G12" si="3">SUM(G5:G10)</f>
        <v>5</v>
      </c>
      <c r="H12" s="243"/>
      <c r="I12" s="242">
        <f t="shared" ref="I12" si="4">SUM(I5:I10)</f>
        <v>0</v>
      </c>
      <c r="J12" s="243"/>
      <c r="K12" s="242">
        <f t="shared" ref="K12" si="5">SUM(K5:K10)</f>
        <v>5</v>
      </c>
      <c r="L12" s="243"/>
      <c r="M12" s="242">
        <f t="shared" ref="M12" si="6">SUM(M5:M10)</f>
        <v>0</v>
      </c>
      <c r="N12" s="243"/>
      <c r="O12" s="69" t="s">
        <v>59</v>
      </c>
      <c r="P12" s="242">
        <f t="shared" ref="P12:Z12" si="7">SUM(P5:P10)</f>
        <v>5</v>
      </c>
      <c r="Q12" s="243"/>
      <c r="R12" s="242">
        <f t="shared" si="7"/>
        <v>0</v>
      </c>
      <c r="S12" s="243"/>
      <c r="T12" s="242">
        <f t="shared" si="7"/>
        <v>20</v>
      </c>
      <c r="U12" s="243"/>
      <c r="V12" s="242">
        <f t="shared" si="7"/>
        <v>0</v>
      </c>
      <c r="W12" s="243"/>
      <c r="X12" s="242">
        <f t="shared" si="7"/>
        <v>5</v>
      </c>
      <c r="Y12" s="243"/>
      <c r="Z12" s="242">
        <f t="shared" si="7"/>
        <v>0</v>
      </c>
      <c r="AA12" s="243"/>
      <c r="AB12" s="69" t="s">
        <v>59</v>
      </c>
      <c r="AC12" s="242">
        <f t="shared" ref="AC12:AM12" si="8">SUM(AC5:AC10)</f>
        <v>5</v>
      </c>
      <c r="AD12" s="243"/>
      <c r="AE12" s="242">
        <f t="shared" si="8"/>
        <v>0</v>
      </c>
      <c r="AF12" s="243"/>
      <c r="AG12" s="242">
        <f t="shared" si="8"/>
        <v>5</v>
      </c>
      <c r="AH12" s="243"/>
      <c r="AI12" s="242">
        <f t="shared" si="8"/>
        <v>0</v>
      </c>
      <c r="AJ12" s="243"/>
      <c r="AK12" s="242">
        <f t="shared" si="8"/>
        <v>5</v>
      </c>
      <c r="AL12" s="243"/>
      <c r="AM12" s="242">
        <f t="shared" si="8"/>
        <v>0</v>
      </c>
      <c r="AN12" s="243"/>
      <c r="AO12" s="69" t="s">
        <v>59</v>
      </c>
      <c r="AP12" s="242">
        <f t="shared" ref="AP12:AZ12" si="9">SUM(AP5:AP10)</f>
        <v>5</v>
      </c>
      <c r="AQ12" s="243"/>
      <c r="AR12" s="242">
        <f t="shared" si="9"/>
        <v>5</v>
      </c>
      <c r="AS12" s="243"/>
      <c r="AT12" s="242">
        <f t="shared" si="9"/>
        <v>10</v>
      </c>
      <c r="AU12" s="243"/>
      <c r="AV12" s="242">
        <f t="shared" si="9"/>
        <v>0</v>
      </c>
      <c r="AW12" s="243"/>
      <c r="AX12" s="242">
        <f t="shared" si="9"/>
        <v>5</v>
      </c>
      <c r="AY12" s="243"/>
      <c r="AZ12" s="242">
        <f t="shared" si="9"/>
        <v>0</v>
      </c>
      <c r="BA12" s="243"/>
      <c r="BB12" s="69" t="s">
        <v>59</v>
      </c>
      <c r="BC12" s="242">
        <f t="shared" ref="BC12:BM12" si="10">SUM(BC5:BC10)</f>
        <v>0</v>
      </c>
      <c r="BD12" s="243"/>
      <c r="BE12" s="242">
        <f t="shared" si="10"/>
        <v>10</v>
      </c>
      <c r="BF12" s="243"/>
      <c r="BG12" s="242">
        <f t="shared" si="10"/>
        <v>5</v>
      </c>
      <c r="BH12" s="243"/>
      <c r="BI12" s="242">
        <f t="shared" si="10"/>
        <v>0</v>
      </c>
      <c r="BJ12" s="243"/>
      <c r="BK12" s="242">
        <f t="shared" si="10"/>
        <v>0</v>
      </c>
      <c r="BL12" s="243"/>
      <c r="BM12" s="242">
        <f t="shared" si="10"/>
        <v>0</v>
      </c>
      <c r="BN12" s="243"/>
      <c r="BO12" s="69" t="s">
        <v>59</v>
      </c>
      <c r="BP12" s="242">
        <f t="shared" ref="BP12:BZ12" si="11">SUM(BP5:BP10)</f>
        <v>0</v>
      </c>
      <c r="BQ12" s="243"/>
      <c r="BR12" s="242">
        <f t="shared" si="11"/>
        <v>0</v>
      </c>
      <c r="BS12" s="243"/>
      <c r="BT12" s="242">
        <f t="shared" si="11"/>
        <v>0</v>
      </c>
      <c r="BU12" s="243"/>
      <c r="BV12" s="242">
        <f t="shared" si="11"/>
        <v>0</v>
      </c>
      <c r="BW12" s="243"/>
      <c r="BX12" s="242">
        <f t="shared" si="11"/>
        <v>0</v>
      </c>
      <c r="BY12" s="243"/>
      <c r="BZ12" s="242">
        <f t="shared" si="11"/>
        <v>0</v>
      </c>
      <c r="CA12" s="243"/>
      <c r="CB12" s="217">
        <f t="shared" ref="CB12:CB17" si="12">SUM(B12:BZ12)</f>
        <v>100</v>
      </c>
      <c r="CC12" s="217"/>
      <c r="CD12" s="217"/>
    </row>
    <row r="13" spans="1:82" ht="15.75" thickBot="1" x14ac:dyDescent="0.3">
      <c r="A13" s="26" t="s">
        <v>76</v>
      </c>
      <c r="B13" s="70" t="s">
        <v>59</v>
      </c>
      <c r="C13" s="244">
        <f>IFERROR(C12/$CD$5,)</f>
        <v>0.05</v>
      </c>
      <c r="D13" s="245"/>
      <c r="E13" s="244">
        <f t="shared" ref="E13" si="13">IFERROR(E12/$CD$5,)</f>
        <v>0</v>
      </c>
      <c r="F13" s="245"/>
      <c r="G13" s="244">
        <f t="shared" ref="G13" si="14">IFERROR(G12/$CD$5,)</f>
        <v>0.05</v>
      </c>
      <c r="H13" s="245"/>
      <c r="I13" s="244">
        <f t="shared" ref="I13" si="15">IFERROR(I12/$CD$5,)</f>
        <v>0</v>
      </c>
      <c r="J13" s="245"/>
      <c r="K13" s="244">
        <f t="shared" ref="K13" si="16">IFERROR(K12/$CD$5,)</f>
        <v>0.05</v>
      </c>
      <c r="L13" s="245"/>
      <c r="M13" s="244">
        <f t="shared" ref="M13" si="17">IFERROR(M12/$CD$5,)</f>
        <v>0</v>
      </c>
      <c r="N13" s="245"/>
      <c r="O13" s="70" t="s">
        <v>59</v>
      </c>
      <c r="P13" s="244">
        <f>IFERROR(P12/$CD$5,)</f>
        <v>0.05</v>
      </c>
      <c r="Q13" s="245"/>
      <c r="R13" s="244">
        <f>IFERROR(R12/$CD$5,)</f>
        <v>0</v>
      </c>
      <c r="S13" s="245"/>
      <c r="T13" s="244">
        <f>IFERROR(T12/$CD$5,)</f>
        <v>0.2</v>
      </c>
      <c r="U13" s="245"/>
      <c r="V13" s="244">
        <f>IFERROR(V12/$CD$5,)</f>
        <v>0</v>
      </c>
      <c r="W13" s="245"/>
      <c r="X13" s="244">
        <f>IFERROR(X12/$CD$5,)</f>
        <v>0.05</v>
      </c>
      <c r="Y13" s="245"/>
      <c r="Z13" s="244">
        <f>IFERROR(Z12/$CD$5,)</f>
        <v>0</v>
      </c>
      <c r="AA13" s="245"/>
      <c r="AB13" s="70" t="s">
        <v>59</v>
      </c>
      <c r="AC13" s="244">
        <f>IFERROR(AC12/$CD$5,)</f>
        <v>0.05</v>
      </c>
      <c r="AD13" s="245"/>
      <c r="AE13" s="244">
        <f>IFERROR(AE12/$CD$5,)</f>
        <v>0</v>
      </c>
      <c r="AF13" s="245"/>
      <c r="AG13" s="244">
        <f>IFERROR(AG12/$CD$5,)</f>
        <v>0.05</v>
      </c>
      <c r="AH13" s="245"/>
      <c r="AI13" s="244">
        <f>IFERROR(AI12/$CD$5,)</f>
        <v>0</v>
      </c>
      <c r="AJ13" s="245"/>
      <c r="AK13" s="244">
        <f>IFERROR(AK12/$CD$5,)</f>
        <v>0.05</v>
      </c>
      <c r="AL13" s="245"/>
      <c r="AM13" s="244">
        <f>IFERROR(AM12/$CD$5,)</f>
        <v>0</v>
      </c>
      <c r="AN13" s="245"/>
      <c r="AO13" s="70" t="s">
        <v>59</v>
      </c>
      <c r="AP13" s="244">
        <f>IFERROR(AP12/$CD$5,)</f>
        <v>0.05</v>
      </c>
      <c r="AQ13" s="245"/>
      <c r="AR13" s="244">
        <f>IFERROR(AR12/$CD$5,)</f>
        <v>0.05</v>
      </c>
      <c r="AS13" s="245"/>
      <c r="AT13" s="244">
        <f>IFERROR(AT12/$CD$5,)</f>
        <v>0.1</v>
      </c>
      <c r="AU13" s="245"/>
      <c r="AV13" s="244">
        <f>IFERROR(AV12/$CD$5,)</f>
        <v>0</v>
      </c>
      <c r="AW13" s="245"/>
      <c r="AX13" s="244">
        <f>IFERROR(AX12/$CD$5,)</f>
        <v>0.05</v>
      </c>
      <c r="AY13" s="245"/>
      <c r="AZ13" s="244">
        <f>IFERROR(AZ12/$CD$5,)</f>
        <v>0</v>
      </c>
      <c r="BA13" s="245"/>
      <c r="BB13" s="70" t="s">
        <v>59</v>
      </c>
      <c r="BC13" s="244">
        <f>IFERROR(BC12/$CD$5,)</f>
        <v>0</v>
      </c>
      <c r="BD13" s="245"/>
      <c r="BE13" s="244">
        <f t="shared" ref="BE13" si="18">IFERROR(BE12/$CD$5,)</f>
        <v>0.1</v>
      </c>
      <c r="BF13" s="245"/>
      <c r="BG13" s="244">
        <f>IFERROR(BG12/$CD$5,)</f>
        <v>0.05</v>
      </c>
      <c r="BH13" s="245"/>
      <c r="BI13" s="244">
        <f t="shared" ref="BI13" si="19">IFERROR(BI12/$CD$5,)</f>
        <v>0</v>
      </c>
      <c r="BJ13" s="245"/>
      <c r="BK13" s="244">
        <f t="shared" ref="BK13" si="20">IFERROR(BK12/$CD$5,)</f>
        <v>0</v>
      </c>
      <c r="BL13" s="245"/>
      <c r="BM13" s="244">
        <f t="shared" ref="BM13" si="21">IFERROR(BM12/$CD$5,)</f>
        <v>0</v>
      </c>
      <c r="BN13" s="245"/>
      <c r="BO13" s="70" t="s">
        <v>59</v>
      </c>
      <c r="BP13" s="244">
        <f>IFERROR(BP12/$CD$5,)</f>
        <v>0</v>
      </c>
      <c r="BQ13" s="245"/>
      <c r="BR13" s="244">
        <f t="shared" ref="BR13" si="22">IFERROR(BR12/$CD$5,)</f>
        <v>0</v>
      </c>
      <c r="BS13" s="245"/>
      <c r="BT13" s="244">
        <f t="shared" ref="BT13" si="23">IFERROR(BT12/$CD$5,)</f>
        <v>0</v>
      </c>
      <c r="BU13" s="245"/>
      <c r="BV13" s="244">
        <f t="shared" ref="BV13" si="24">IFERROR(BV12/$CD$5,)</f>
        <v>0</v>
      </c>
      <c r="BW13" s="245"/>
      <c r="BX13" s="244">
        <f t="shared" ref="BX13" si="25">IFERROR(BX12/$CD$5,)</f>
        <v>0</v>
      </c>
      <c r="BY13" s="245"/>
      <c r="BZ13" s="244">
        <f t="shared" ref="BZ13" si="26">IFERROR(BZ12/$CD$5,)</f>
        <v>0</v>
      </c>
      <c r="CA13" s="245"/>
      <c r="CB13" s="75">
        <f t="shared" si="12"/>
        <v>1.0000000000000002</v>
      </c>
      <c r="CC13" s="76"/>
      <c r="CD13" s="76"/>
    </row>
    <row r="14" spans="1:82" ht="15.75" x14ac:dyDescent="0.25">
      <c r="A14" s="27" t="s">
        <v>61</v>
      </c>
      <c r="B14" s="253">
        <f>SUM(C13:M13)</f>
        <v>0.15000000000000002</v>
      </c>
      <c r="C14" s="254"/>
      <c r="D14" s="254"/>
      <c r="E14" s="254"/>
      <c r="F14" s="254"/>
      <c r="G14" s="254"/>
      <c r="H14" s="254"/>
      <c r="I14" s="254"/>
      <c r="J14" s="254"/>
      <c r="K14" s="254"/>
      <c r="L14" s="254"/>
      <c r="M14" s="254"/>
      <c r="N14" s="255"/>
      <c r="O14" s="253">
        <f t="shared" ref="O14" si="27">SUM(P13:Z13)</f>
        <v>0.3</v>
      </c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5"/>
      <c r="AB14" s="253">
        <f t="shared" ref="AB14" si="28">SUM(AC13:AM13)</f>
        <v>0.15000000000000002</v>
      </c>
      <c r="AC14" s="254"/>
      <c r="AD14" s="254"/>
      <c r="AE14" s="254"/>
      <c r="AF14" s="254"/>
      <c r="AG14" s="254"/>
      <c r="AH14" s="254"/>
      <c r="AI14" s="254"/>
      <c r="AJ14" s="254"/>
      <c r="AK14" s="254"/>
      <c r="AL14" s="254"/>
      <c r="AM14" s="254"/>
      <c r="AN14" s="255"/>
      <c r="AO14" s="253">
        <f t="shared" ref="AO14" si="29">SUM(AP13:AZ13)</f>
        <v>0.25</v>
      </c>
      <c r="AP14" s="254"/>
      <c r="AQ14" s="254"/>
      <c r="AR14" s="254"/>
      <c r="AS14" s="254"/>
      <c r="AT14" s="254"/>
      <c r="AU14" s="254"/>
      <c r="AV14" s="254"/>
      <c r="AW14" s="254"/>
      <c r="AX14" s="254"/>
      <c r="AY14" s="254"/>
      <c r="AZ14" s="254"/>
      <c r="BA14" s="255"/>
      <c r="BB14" s="253">
        <f>SUM(BC13:BM13)</f>
        <v>0.15000000000000002</v>
      </c>
      <c r="BC14" s="254"/>
      <c r="BD14" s="254"/>
      <c r="BE14" s="254"/>
      <c r="BF14" s="254"/>
      <c r="BG14" s="254"/>
      <c r="BH14" s="254"/>
      <c r="BI14" s="254"/>
      <c r="BJ14" s="254"/>
      <c r="BK14" s="254"/>
      <c r="BL14" s="254"/>
      <c r="BM14" s="254"/>
      <c r="BN14" s="255"/>
      <c r="BO14" s="253">
        <f t="shared" ref="BO14" si="30">SUM(BP13:BZ13)</f>
        <v>0</v>
      </c>
      <c r="BP14" s="254"/>
      <c r="BQ14" s="254"/>
      <c r="BR14" s="254"/>
      <c r="BS14" s="254"/>
      <c r="BT14" s="254"/>
      <c r="BU14" s="254"/>
      <c r="BV14" s="254"/>
      <c r="BW14" s="254"/>
      <c r="BX14" s="254"/>
      <c r="BY14" s="254"/>
      <c r="BZ14" s="254"/>
      <c r="CA14" s="255"/>
      <c r="CB14" s="77">
        <f t="shared" si="12"/>
        <v>1</v>
      </c>
      <c r="CC14" s="76"/>
      <c r="CD14" s="76"/>
    </row>
    <row r="15" spans="1:82" x14ac:dyDescent="0.25">
      <c r="A15" s="28" t="s">
        <v>67</v>
      </c>
      <c r="B15" s="67" t="s">
        <v>59</v>
      </c>
      <c r="C15" s="238">
        <f>'1ª EVA'!C12+'2ª EVA-solo'!C12+C12</f>
        <v>20</v>
      </c>
      <c r="D15" s="239"/>
      <c r="E15" s="238">
        <f>'1ª EVA'!E12+'2ª EVA-solo'!E12+E12</f>
        <v>5</v>
      </c>
      <c r="F15" s="239"/>
      <c r="G15" s="238">
        <f>'1ª EVA'!G12+'2ª EVA-solo'!G12+G12</f>
        <v>35</v>
      </c>
      <c r="H15" s="239"/>
      <c r="I15" s="238">
        <f>'1ª EVA'!I12+'2ª EVA-solo'!I12+I12</f>
        <v>5</v>
      </c>
      <c r="J15" s="239"/>
      <c r="K15" s="238">
        <f>'1ª EVA'!K12+'2ª EVA-solo'!K12+K12</f>
        <v>10</v>
      </c>
      <c r="L15" s="239"/>
      <c r="M15" s="238">
        <f>'1ª EVA'!M12+'2ª EVA-solo'!M12+M12</f>
        <v>0</v>
      </c>
      <c r="N15" s="239"/>
      <c r="O15" s="67" t="s">
        <v>59</v>
      </c>
      <c r="P15" s="238">
        <f>'1ª EVA'!P12+'2ª EVA-solo'!P12+P12</f>
        <v>25</v>
      </c>
      <c r="Q15" s="239"/>
      <c r="R15" s="238">
        <f>'1ª EVA'!R12+'2ª EVA-solo'!R12+R12</f>
        <v>20</v>
      </c>
      <c r="S15" s="239"/>
      <c r="T15" s="238">
        <f>'1ª EVA'!T12+'2ª EVA-solo'!T12+T12</f>
        <v>30</v>
      </c>
      <c r="U15" s="239"/>
      <c r="V15" s="238">
        <f>'1ª EVA'!V12+'2ª EVA-solo'!V12+V12</f>
        <v>10</v>
      </c>
      <c r="W15" s="239"/>
      <c r="X15" s="238">
        <f>'1ª EVA'!X12+'2ª EVA-solo'!X12+X12</f>
        <v>10</v>
      </c>
      <c r="Y15" s="239"/>
      <c r="Z15" s="238">
        <f>'1ª EVA'!Z12+'2ª EVA-solo'!Z12+Z12</f>
        <v>0</v>
      </c>
      <c r="AA15" s="239"/>
      <c r="AB15" s="67" t="s">
        <v>59</v>
      </c>
      <c r="AC15" s="238">
        <f>'1ª EVA'!AC12+'2ª EVA-solo'!AC12+AC12</f>
        <v>15</v>
      </c>
      <c r="AD15" s="239"/>
      <c r="AE15" s="238">
        <f>'1ª EVA'!AE12+'2ª EVA-solo'!AE12+AE12</f>
        <v>0</v>
      </c>
      <c r="AF15" s="239"/>
      <c r="AG15" s="238">
        <f>'1ª EVA'!AG12+'2ª EVA-solo'!AG12+AG12</f>
        <v>10</v>
      </c>
      <c r="AH15" s="239"/>
      <c r="AI15" s="238">
        <f>'1ª EVA'!AI12+'2ª EVA-solo'!AI12+AI12</f>
        <v>5</v>
      </c>
      <c r="AJ15" s="239"/>
      <c r="AK15" s="238">
        <f>'1ª EVA'!AK12+'2ª EVA-solo'!AK12+AK12</f>
        <v>10</v>
      </c>
      <c r="AL15" s="239"/>
      <c r="AM15" s="238">
        <f>'1ª EVA'!AM12+'2ª EVA-solo'!AM12+AM12</f>
        <v>0</v>
      </c>
      <c r="AN15" s="239"/>
      <c r="AO15" s="67" t="s">
        <v>59</v>
      </c>
      <c r="AP15" s="238">
        <f>'1ª EVA'!AP12+'2ª EVA-solo'!AP12+AP12</f>
        <v>15</v>
      </c>
      <c r="AQ15" s="239"/>
      <c r="AR15" s="238">
        <f>'1ª EVA'!AR12+'2ª EVA-solo'!AR12+AR12</f>
        <v>15</v>
      </c>
      <c r="AS15" s="239"/>
      <c r="AT15" s="238">
        <f>'1ª EVA'!AT12+'2ª EVA-solo'!AT12+AT12</f>
        <v>10</v>
      </c>
      <c r="AU15" s="239"/>
      <c r="AV15" s="238">
        <f>'1ª EVA'!AV12+'2ª EVA-solo'!AV12+AV12</f>
        <v>5</v>
      </c>
      <c r="AW15" s="239"/>
      <c r="AX15" s="238">
        <f>'1ª EVA'!AX12+'2ª EVA-solo'!AX12+AX12</f>
        <v>5</v>
      </c>
      <c r="AY15" s="239"/>
      <c r="AZ15" s="238">
        <f>'1ª EVA'!AZ12+'2ª EVA-solo'!AZ12+AZ12</f>
        <v>0</v>
      </c>
      <c r="BA15" s="239"/>
      <c r="BB15" s="67" t="s">
        <v>59</v>
      </c>
      <c r="BC15" s="238">
        <f>'1ª EVA'!BC12+'2ª EVA-solo'!BC12+BC12</f>
        <v>5</v>
      </c>
      <c r="BD15" s="239"/>
      <c r="BE15" s="238">
        <f>'1ª EVA'!BE12+'2ª EVA-solo'!BE12+BE12</f>
        <v>10</v>
      </c>
      <c r="BF15" s="239"/>
      <c r="BG15" s="238">
        <f>'1ª EVA'!BG12+'2ª EVA-solo'!BG12+BG12</f>
        <v>5</v>
      </c>
      <c r="BH15" s="239"/>
      <c r="BI15" s="238">
        <f>'1ª EVA'!BI12+'2ª EVA-solo'!BI12+BI12</f>
        <v>15</v>
      </c>
      <c r="BJ15" s="239"/>
      <c r="BK15" s="238">
        <f>'1ª EVA'!BK12+'2ª EVA-solo'!BK12+BK12</f>
        <v>0</v>
      </c>
      <c r="BL15" s="239"/>
      <c r="BM15" s="238">
        <f>'1ª EVA'!BM12+'2ª EVA-solo'!BM12+BM12</f>
        <v>0</v>
      </c>
      <c r="BN15" s="239"/>
      <c r="BO15" s="67" t="s">
        <v>59</v>
      </c>
      <c r="BP15" s="238">
        <f>'1ª EVA'!BP12+'2ª EVA-solo'!BP12+BP12</f>
        <v>5</v>
      </c>
      <c r="BQ15" s="239"/>
      <c r="BR15" s="238">
        <f>'1ª EVA'!BR12+'2ª EVA-solo'!BR12+BR12</f>
        <v>0</v>
      </c>
      <c r="BS15" s="239"/>
      <c r="BT15" s="238">
        <f>'1ª EVA'!BT12+'2ª EVA-solo'!BT12+BT12</f>
        <v>0</v>
      </c>
      <c r="BU15" s="239"/>
      <c r="BV15" s="238">
        <f>'1ª EVA'!BV12+'2ª EVA-solo'!BV12+BV12</f>
        <v>0</v>
      </c>
      <c r="BW15" s="239"/>
      <c r="BX15" s="238">
        <f>'1ª EVA'!BX12+'2ª EVA-solo'!BX12+BX12</f>
        <v>0</v>
      </c>
      <c r="BY15" s="239"/>
      <c r="BZ15" s="238">
        <f>'1ª EVA'!BZ12+'2ª EVA-solo'!BZ12+BZ12</f>
        <v>0</v>
      </c>
      <c r="CA15" s="239"/>
      <c r="CB15" s="226">
        <f t="shared" si="12"/>
        <v>300</v>
      </c>
      <c r="CC15" s="226"/>
      <c r="CD15" s="226"/>
    </row>
    <row r="16" spans="1:82" x14ac:dyDescent="0.25">
      <c r="A16" s="28" t="s">
        <v>68</v>
      </c>
      <c r="B16" s="68" t="s">
        <v>59</v>
      </c>
      <c r="C16" s="246">
        <f>IFERROR(C15/$CB$15,)</f>
        <v>6.6666666666666666E-2</v>
      </c>
      <c r="D16" s="247"/>
      <c r="E16" s="246">
        <f t="shared" ref="E16" si="31">IFERROR(E15/$CB$15,)</f>
        <v>1.6666666666666666E-2</v>
      </c>
      <c r="F16" s="247"/>
      <c r="G16" s="246">
        <f t="shared" ref="G16" si="32">IFERROR(G15/$CB$15,)</f>
        <v>0.11666666666666667</v>
      </c>
      <c r="H16" s="247"/>
      <c r="I16" s="246">
        <f t="shared" ref="I16" si="33">IFERROR(I15/$CB$15,)</f>
        <v>1.6666666666666666E-2</v>
      </c>
      <c r="J16" s="247"/>
      <c r="K16" s="246">
        <f t="shared" ref="K16" si="34">IFERROR(K15/$CB$15,)</f>
        <v>3.3333333333333333E-2</v>
      </c>
      <c r="L16" s="247"/>
      <c r="M16" s="246">
        <f t="shared" ref="M16" si="35">IFERROR(M15/$CB$15,)</f>
        <v>0</v>
      </c>
      <c r="N16" s="247"/>
      <c r="O16" s="68" t="s">
        <v>59</v>
      </c>
      <c r="P16" s="246">
        <f>IFERROR(P15/$CB$15,)</f>
        <v>8.3333333333333329E-2</v>
      </c>
      <c r="Q16" s="247"/>
      <c r="R16" s="246">
        <f>IFERROR(R15/$CB$15,)</f>
        <v>6.6666666666666666E-2</v>
      </c>
      <c r="S16" s="247"/>
      <c r="T16" s="246">
        <f>IFERROR(T15/$CB$15,)</f>
        <v>0.1</v>
      </c>
      <c r="U16" s="247"/>
      <c r="V16" s="246">
        <f>IFERROR(V15/$CB$15,)</f>
        <v>3.3333333333333333E-2</v>
      </c>
      <c r="W16" s="247"/>
      <c r="X16" s="246">
        <f>IFERROR(X15/$CB$15,)</f>
        <v>3.3333333333333333E-2</v>
      </c>
      <c r="Y16" s="247"/>
      <c r="Z16" s="246">
        <f>IFERROR(Z15/$CB$15,)</f>
        <v>0</v>
      </c>
      <c r="AA16" s="247"/>
      <c r="AB16" s="68" t="s">
        <v>59</v>
      </c>
      <c r="AC16" s="246">
        <f>IFERROR(AC15/$CB$15,)</f>
        <v>0.05</v>
      </c>
      <c r="AD16" s="247"/>
      <c r="AE16" s="246">
        <f>IFERROR(AE15/$CB$15,)</f>
        <v>0</v>
      </c>
      <c r="AF16" s="247"/>
      <c r="AG16" s="246">
        <f>IFERROR(AG15/$CB$15,)</f>
        <v>3.3333333333333333E-2</v>
      </c>
      <c r="AH16" s="247"/>
      <c r="AI16" s="246">
        <f>IFERROR(AI15/$CB$15,)</f>
        <v>1.6666666666666666E-2</v>
      </c>
      <c r="AJ16" s="247"/>
      <c r="AK16" s="246">
        <f>IFERROR(AK15/$CB$15,)</f>
        <v>3.3333333333333333E-2</v>
      </c>
      <c r="AL16" s="247"/>
      <c r="AM16" s="246">
        <f>IFERROR(AM15/$CB$15,)</f>
        <v>0</v>
      </c>
      <c r="AN16" s="247"/>
      <c r="AO16" s="68" t="s">
        <v>59</v>
      </c>
      <c r="AP16" s="246">
        <f>IFERROR(AP15/$CB$15,)</f>
        <v>0.05</v>
      </c>
      <c r="AQ16" s="247"/>
      <c r="AR16" s="246">
        <f>IFERROR(AR15/$CB$15,)</f>
        <v>0.05</v>
      </c>
      <c r="AS16" s="247"/>
      <c r="AT16" s="246">
        <f>IFERROR(AT15/$CB$15,)</f>
        <v>3.3333333333333333E-2</v>
      </c>
      <c r="AU16" s="247"/>
      <c r="AV16" s="246">
        <f>IFERROR(AV15/$CB$15,)</f>
        <v>1.6666666666666666E-2</v>
      </c>
      <c r="AW16" s="247"/>
      <c r="AX16" s="246">
        <f>IFERROR(AX15/$CB$15,)</f>
        <v>1.6666666666666666E-2</v>
      </c>
      <c r="AY16" s="247"/>
      <c r="AZ16" s="246">
        <f>IFERROR(AZ15/$CB$15,)</f>
        <v>0</v>
      </c>
      <c r="BA16" s="247"/>
      <c r="BB16" s="68" t="s">
        <v>59</v>
      </c>
      <c r="BC16" s="246">
        <f>IFERROR(BC15/$CB$15,)</f>
        <v>1.6666666666666666E-2</v>
      </c>
      <c r="BD16" s="247"/>
      <c r="BE16" s="246">
        <f t="shared" ref="BE16" si="36">IFERROR(BE15/$CB$15,)</f>
        <v>3.3333333333333333E-2</v>
      </c>
      <c r="BF16" s="247"/>
      <c r="BG16" s="246">
        <f>IFERROR(BG15/$CB$15,)</f>
        <v>1.6666666666666666E-2</v>
      </c>
      <c r="BH16" s="247"/>
      <c r="BI16" s="246">
        <f t="shared" ref="BI16" si="37">IFERROR(BI15/$CB$15,)</f>
        <v>0.05</v>
      </c>
      <c r="BJ16" s="247"/>
      <c r="BK16" s="246">
        <f t="shared" ref="BK16" si="38">IFERROR(BK15/$CB$15,)</f>
        <v>0</v>
      </c>
      <c r="BL16" s="247"/>
      <c r="BM16" s="246">
        <f t="shared" ref="BM16" si="39">IFERROR(BM15/$CB$15,)</f>
        <v>0</v>
      </c>
      <c r="BN16" s="247"/>
      <c r="BO16" s="68" t="s">
        <v>59</v>
      </c>
      <c r="BP16" s="246">
        <f>IFERROR(BP15/$CB$15,)</f>
        <v>1.6666666666666666E-2</v>
      </c>
      <c r="BQ16" s="247"/>
      <c r="BR16" s="246">
        <f t="shared" ref="BR16" si="40">IFERROR(BR15/$CB$15,)</f>
        <v>0</v>
      </c>
      <c r="BS16" s="247"/>
      <c r="BT16" s="246">
        <f t="shared" ref="BT16" si="41">IFERROR(BT15/$CB$15,)</f>
        <v>0</v>
      </c>
      <c r="BU16" s="247"/>
      <c r="BV16" s="246">
        <f t="shared" ref="BV16" si="42">IFERROR(BV15/$CB$15,)</f>
        <v>0</v>
      </c>
      <c r="BW16" s="247"/>
      <c r="BX16" s="246">
        <f t="shared" ref="BX16" si="43">IFERROR(BX15/$CB$15,)</f>
        <v>0</v>
      </c>
      <c r="BY16" s="247"/>
      <c r="BZ16" s="246">
        <f t="shared" ref="BZ16" si="44">IFERROR(BZ15/$CB$15,)</f>
        <v>0</v>
      </c>
      <c r="CA16" s="247"/>
      <c r="CB16" s="78">
        <f t="shared" si="12"/>
        <v>1.0000000000000004</v>
      </c>
      <c r="CC16" s="76"/>
      <c r="CD16" s="76"/>
    </row>
    <row r="17" spans="1:82" ht="16.5" thickBot="1" x14ac:dyDescent="0.3">
      <c r="A17" s="32" t="s">
        <v>77</v>
      </c>
      <c r="B17" s="248">
        <f>SUM(C16:M16)</f>
        <v>0.25</v>
      </c>
      <c r="C17" s="249"/>
      <c r="D17" s="249"/>
      <c r="E17" s="249"/>
      <c r="F17" s="249"/>
      <c r="G17" s="249"/>
      <c r="H17" s="249"/>
      <c r="I17" s="249"/>
      <c r="J17" s="249"/>
      <c r="K17" s="249"/>
      <c r="L17" s="249"/>
      <c r="M17" s="249"/>
      <c r="N17" s="250"/>
      <c r="O17" s="248">
        <f>SUM(P16:Z16)</f>
        <v>0.31666666666666665</v>
      </c>
      <c r="P17" s="249"/>
      <c r="Q17" s="249"/>
      <c r="R17" s="249"/>
      <c r="S17" s="249"/>
      <c r="T17" s="249"/>
      <c r="U17" s="249"/>
      <c r="V17" s="249"/>
      <c r="W17" s="249"/>
      <c r="X17" s="249"/>
      <c r="Y17" s="249"/>
      <c r="Z17" s="249"/>
      <c r="AA17" s="250"/>
      <c r="AB17" s="248">
        <f>SUM(AC16:AM16)</f>
        <v>0.13333333333333333</v>
      </c>
      <c r="AC17" s="249"/>
      <c r="AD17" s="249"/>
      <c r="AE17" s="249"/>
      <c r="AF17" s="249"/>
      <c r="AG17" s="249"/>
      <c r="AH17" s="249"/>
      <c r="AI17" s="249"/>
      <c r="AJ17" s="249"/>
      <c r="AK17" s="249"/>
      <c r="AL17" s="249"/>
      <c r="AM17" s="249"/>
      <c r="AN17" s="250"/>
      <c r="AO17" s="248">
        <f>SUM(AP16:AZ16)</f>
        <v>0.16666666666666666</v>
      </c>
      <c r="AP17" s="249"/>
      <c r="AQ17" s="249"/>
      <c r="AR17" s="249"/>
      <c r="AS17" s="249"/>
      <c r="AT17" s="249"/>
      <c r="AU17" s="249"/>
      <c r="AV17" s="249"/>
      <c r="AW17" s="249"/>
      <c r="AX17" s="249"/>
      <c r="AY17" s="249"/>
      <c r="AZ17" s="249"/>
      <c r="BA17" s="250"/>
      <c r="BB17" s="248">
        <f>SUM(BC16:BM16)</f>
        <v>0.11666666666666667</v>
      </c>
      <c r="BC17" s="249"/>
      <c r="BD17" s="249"/>
      <c r="BE17" s="249"/>
      <c r="BF17" s="249"/>
      <c r="BG17" s="249"/>
      <c r="BH17" s="249"/>
      <c r="BI17" s="249"/>
      <c r="BJ17" s="249"/>
      <c r="BK17" s="249"/>
      <c r="BL17" s="249"/>
      <c r="BM17" s="249"/>
      <c r="BN17" s="250"/>
      <c r="BO17" s="248">
        <f>SUM(BP16:BZ16)</f>
        <v>1.6666666666666666E-2</v>
      </c>
      <c r="BP17" s="249"/>
      <c r="BQ17" s="249"/>
      <c r="BR17" s="249"/>
      <c r="BS17" s="249"/>
      <c r="BT17" s="249"/>
      <c r="BU17" s="249"/>
      <c r="BV17" s="249"/>
      <c r="BW17" s="249"/>
      <c r="BX17" s="249"/>
      <c r="BY17" s="249"/>
      <c r="BZ17" s="249"/>
      <c r="CA17" s="250"/>
      <c r="CB17" s="79">
        <f t="shared" si="12"/>
        <v>1</v>
      </c>
      <c r="CC17" s="76"/>
      <c r="CD17" s="76"/>
    </row>
    <row r="18" spans="1:82" ht="16.5" thickTop="1" x14ac:dyDescent="0.25">
      <c r="B18" s="194" t="s">
        <v>47</v>
      </c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6"/>
      <c r="O18" s="194" t="s">
        <v>48</v>
      </c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6"/>
      <c r="AB18" s="194" t="s">
        <v>49</v>
      </c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6"/>
      <c r="AO18" s="194" t="s">
        <v>50</v>
      </c>
      <c r="AP18" s="195"/>
      <c r="AQ18" s="195"/>
      <c r="AR18" s="195"/>
      <c r="AS18" s="195"/>
      <c r="AT18" s="195"/>
      <c r="AU18" s="195"/>
      <c r="AV18" s="195"/>
      <c r="AW18" s="195"/>
      <c r="AX18" s="195"/>
      <c r="AY18" s="195"/>
      <c r="AZ18" s="195"/>
      <c r="BA18" s="196"/>
      <c r="BB18" s="194" t="s">
        <v>51</v>
      </c>
      <c r="BC18" s="195"/>
      <c r="BD18" s="195"/>
      <c r="BE18" s="195"/>
      <c r="BF18" s="195"/>
      <c r="BG18" s="195"/>
      <c r="BH18" s="195"/>
      <c r="BI18" s="195"/>
      <c r="BJ18" s="195"/>
      <c r="BK18" s="195"/>
      <c r="BL18" s="195"/>
      <c r="BM18" s="195"/>
      <c r="BN18" s="196"/>
      <c r="BO18" s="194" t="s">
        <v>52</v>
      </c>
      <c r="BP18" s="195"/>
      <c r="BQ18" s="195"/>
      <c r="BR18" s="195"/>
      <c r="BS18" s="195"/>
      <c r="BT18" s="195"/>
      <c r="BU18" s="195"/>
      <c r="BV18" s="195"/>
      <c r="BW18" s="195"/>
      <c r="BX18" s="195"/>
      <c r="BY18" s="195"/>
      <c r="BZ18" s="195"/>
      <c r="CA18" s="196"/>
      <c r="CB18" s="118"/>
    </row>
    <row r="19" spans="1:82" ht="15" customHeight="1" x14ac:dyDescent="0.25">
      <c r="B19" s="178" t="s">
        <v>63</v>
      </c>
      <c r="C19" s="186" t="s">
        <v>7</v>
      </c>
      <c r="D19" s="186"/>
      <c r="E19" s="176" t="s">
        <v>8</v>
      </c>
      <c r="F19" s="176"/>
      <c r="G19" s="176" t="s">
        <v>9</v>
      </c>
      <c r="H19" s="176"/>
      <c r="I19" s="176" t="s">
        <v>10</v>
      </c>
      <c r="J19" s="176"/>
      <c r="K19" s="176" t="s">
        <v>11</v>
      </c>
      <c r="L19" s="176"/>
      <c r="M19" s="176" t="s">
        <v>12</v>
      </c>
      <c r="N19" s="177"/>
      <c r="O19" s="178" t="s">
        <v>63</v>
      </c>
      <c r="P19" s="186" t="s">
        <v>13</v>
      </c>
      <c r="Q19" s="186"/>
      <c r="R19" s="176" t="s">
        <v>14</v>
      </c>
      <c r="S19" s="176"/>
      <c r="T19" s="176" t="s">
        <v>15</v>
      </c>
      <c r="U19" s="176"/>
      <c r="V19" s="176" t="s">
        <v>16</v>
      </c>
      <c r="W19" s="176"/>
      <c r="X19" s="176" t="s">
        <v>17</v>
      </c>
      <c r="Y19" s="176"/>
      <c r="Z19" s="176" t="s">
        <v>18</v>
      </c>
      <c r="AA19" s="177"/>
      <c r="AB19" s="178" t="s">
        <v>63</v>
      </c>
      <c r="AC19" s="186" t="s">
        <v>19</v>
      </c>
      <c r="AD19" s="186"/>
      <c r="AE19" s="176" t="s">
        <v>20</v>
      </c>
      <c r="AF19" s="176"/>
      <c r="AG19" s="176" t="s">
        <v>21</v>
      </c>
      <c r="AH19" s="176"/>
      <c r="AI19" s="176" t="s">
        <v>22</v>
      </c>
      <c r="AJ19" s="176"/>
      <c r="AK19" s="176" t="s">
        <v>23</v>
      </c>
      <c r="AL19" s="176"/>
      <c r="AM19" s="176" t="s">
        <v>24</v>
      </c>
      <c r="AN19" s="177"/>
      <c r="AO19" s="178" t="s">
        <v>63</v>
      </c>
      <c r="AP19" s="186" t="s">
        <v>25</v>
      </c>
      <c r="AQ19" s="186"/>
      <c r="AR19" s="176" t="s">
        <v>26</v>
      </c>
      <c r="AS19" s="176"/>
      <c r="AT19" s="176" t="s">
        <v>27</v>
      </c>
      <c r="AU19" s="176"/>
      <c r="AV19" s="176" t="s">
        <v>28</v>
      </c>
      <c r="AW19" s="176"/>
      <c r="AX19" s="176" t="s">
        <v>29</v>
      </c>
      <c r="AY19" s="176"/>
      <c r="AZ19" s="176" t="s">
        <v>30</v>
      </c>
      <c r="BA19" s="177"/>
      <c r="BB19" s="178" t="s">
        <v>63</v>
      </c>
      <c r="BC19" s="251" t="s">
        <v>31</v>
      </c>
      <c r="BD19" s="252"/>
      <c r="BE19" s="176" t="s">
        <v>32</v>
      </c>
      <c r="BF19" s="176"/>
      <c r="BG19" s="176" t="s">
        <v>33</v>
      </c>
      <c r="BH19" s="176"/>
      <c r="BI19" s="176" t="s">
        <v>34</v>
      </c>
      <c r="BJ19" s="176"/>
      <c r="BK19" s="176" t="s">
        <v>35</v>
      </c>
      <c r="BL19" s="176"/>
      <c r="BM19" s="176" t="s">
        <v>36</v>
      </c>
      <c r="BN19" s="177"/>
      <c r="BO19" s="178" t="s">
        <v>63</v>
      </c>
      <c r="BP19" s="186" t="s">
        <v>37</v>
      </c>
      <c r="BQ19" s="186"/>
      <c r="BR19" s="176" t="s">
        <v>38</v>
      </c>
      <c r="BS19" s="176"/>
      <c r="BT19" s="176" t="s">
        <v>39</v>
      </c>
      <c r="BU19" s="176"/>
      <c r="BV19" s="176" t="s">
        <v>40</v>
      </c>
      <c r="BW19" s="176"/>
      <c r="BX19" s="176" t="s">
        <v>41</v>
      </c>
      <c r="BY19" s="176"/>
      <c r="BZ19" s="176" t="s">
        <v>42</v>
      </c>
      <c r="CA19" s="177"/>
      <c r="CB19" s="229" t="s">
        <v>78</v>
      </c>
    </row>
    <row r="20" spans="1:82" x14ac:dyDescent="0.25">
      <c r="B20" s="179"/>
      <c r="C20" s="96"/>
      <c r="D20" s="104" t="s">
        <v>64</v>
      </c>
      <c r="E20" s="96"/>
      <c r="F20" s="104" t="s">
        <v>64</v>
      </c>
      <c r="G20" s="96"/>
      <c r="H20" s="104" t="s">
        <v>64</v>
      </c>
      <c r="I20" s="96"/>
      <c r="J20" s="104" t="s">
        <v>64</v>
      </c>
      <c r="K20" s="96"/>
      <c r="L20" s="104" t="s">
        <v>64</v>
      </c>
      <c r="M20" s="96"/>
      <c r="N20" s="120" t="s">
        <v>64</v>
      </c>
      <c r="O20" s="179"/>
      <c r="P20" s="96"/>
      <c r="Q20" s="104" t="s">
        <v>64</v>
      </c>
      <c r="R20" s="96"/>
      <c r="S20" s="104" t="s">
        <v>64</v>
      </c>
      <c r="T20" s="96"/>
      <c r="U20" s="104" t="s">
        <v>64</v>
      </c>
      <c r="V20" s="96"/>
      <c r="W20" s="104" t="s">
        <v>64</v>
      </c>
      <c r="X20" s="96"/>
      <c r="Y20" s="104" t="s">
        <v>64</v>
      </c>
      <c r="Z20" s="96"/>
      <c r="AA20" s="120" t="s">
        <v>64</v>
      </c>
      <c r="AB20" s="179"/>
      <c r="AC20" s="96"/>
      <c r="AD20" s="104" t="s">
        <v>64</v>
      </c>
      <c r="AE20" s="96"/>
      <c r="AF20" s="104" t="s">
        <v>64</v>
      </c>
      <c r="AG20" s="96"/>
      <c r="AH20" s="104" t="s">
        <v>64</v>
      </c>
      <c r="AI20" s="96"/>
      <c r="AJ20" s="104" t="s">
        <v>64</v>
      </c>
      <c r="AK20" s="96"/>
      <c r="AL20" s="104" t="s">
        <v>64</v>
      </c>
      <c r="AM20" s="96"/>
      <c r="AN20" s="120" t="s">
        <v>64</v>
      </c>
      <c r="AO20" s="179"/>
      <c r="AP20" s="96"/>
      <c r="AQ20" s="104" t="s">
        <v>64</v>
      </c>
      <c r="AR20" s="96"/>
      <c r="AS20" s="104" t="s">
        <v>64</v>
      </c>
      <c r="AT20" s="96"/>
      <c r="AU20" s="104" t="s">
        <v>64</v>
      </c>
      <c r="AV20" s="96"/>
      <c r="AW20" s="104" t="s">
        <v>64</v>
      </c>
      <c r="AX20" s="96"/>
      <c r="AY20" s="104" t="s">
        <v>64</v>
      </c>
      <c r="AZ20" s="96"/>
      <c r="BA20" s="104" t="s">
        <v>64</v>
      </c>
      <c r="BB20" s="179"/>
      <c r="BC20" s="96"/>
      <c r="BD20" s="104" t="s">
        <v>64</v>
      </c>
      <c r="BE20" s="96"/>
      <c r="BF20" s="104" t="s">
        <v>64</v>
      </c>
      <c r="BG20" s="96"/>
      <c r="BH20" s="104" t="s">
        <v>64</v>
      </c>
      <c r="BI20" s="96"/>
      <c r="BJ20" s="104" t="s">
        <v>64</v>
      </c>
      <c r="BK20" s="96"/>
      <c r="BL20" s="104" t="s">
        <v>64</v>
      </c>
      <c r="BM20" s="96"/>
      <c r="BN20" s="120" t="s">
        <v>64</v>
      </c>
      <c r="BO20" s="179"/>
      <c r="BP20" s="96"/>
      <c r="BQ20" s="104" t="s">
        <v>64</v>
      </c>
      <c r="BR20" s="96"/>
      <c r="BS20" s="104" t="s">
        <v>64</v>
      </c>
      <c r="BT20" s="96"/>
      <c r="BU20" s="104" t="s">
        <v>64</v>
      </c>
      <c r="BV20" s="96"/>
      <c r="BW20" s="104" t="s">
        <v>64</v>
      </c>
      <c r="BX20" s="96"/>
      <c r="BY20" s="104" t="s">
        <v>64</v>
      </c>
      <c r="BZ20" s="96"/>
      <c r="CA20" s="120" t="s">
        <v>64</v>
      </c>
      <c r="CB20" s="230"/>
    </row>
    <row r="21" spans="1:82" ht="18" x14ac:dyDescent="0.25">
      <c r="A21" s="65" t="str" cm="1">
        <f t="array" ref="A21:A57">Alumnado[Alumnado]</f>
        <v>Garcia, Ana</v>
      </c>
      <c r="B21" s="121">
        <f ca="1">SUM(
   MAX(C21,D21)*C$13,
   MAX(E21,F21)*E$13,
   MAX(G21,H21)*G$13,
   MAX(I21,J21)*I$13,
   MAX(K21,L21)*K$13,
   MAX(M21,N21)*M$13
)/B$14</f>
        <v>0</v>
      </c>
      <c r="C21" s="105">
        <f ca="1">IFERROR(IF(C$16&gt;0,(
   MAX('2ª EVA'!C21,'2ª EVA'!D21)*'2ª EVA'!C$16 +
   '3ª EVA-solo'!C21*'3ª EVA-solo'!C$13
)
/('2ª EVA'!C$16+'3ª EVA '!C$13),""),"")</f>
        <v>0</v>
      </c>
      <c r="D21" s="122"/>
      <c r="E21" s="105">
        <f ca="1">IFERROR(IF(E$16&gt;0,(
   MAX('2ª EVA'!E21,'2ª EVA'!F21)*'2ª EVA'!E$16 +
   '3ª EVA-solo'!E21*'3ª EVA-solo'!E$13
)
/('2ª EVA'!E$16+'3ª EVA '!E$13),""),"")</f>
        <v>0</v>
      </c>
      <c r="F21" s="122"/>
      <c r="G21" s="105">
        <f ca="1">IFERROR(IF(G$16&gt;0,(
   MAX('2ª EVA'!G21,'2ª EVA'!H21)*'2ª EVA'!G$16 +
   '3ª EVA-solo'!G21*'3ª EVA-solo'!G$13
)
/('2ª EVA'!G$16+'3ª EVA '!G$13),""),"")</f>
        <v>0</v>
      </c>
      <c r="H21" s="122"/>
      <c r="I21" s="105">
        <f ca="1">IFERROR(IF(I$16&gt;0,(
   MAX('2ª EVA'!I21,'2ª EVA'!J21)*'2ª EVA'!I$16 +
   '3ª EVA-solo'!I21*'3ª EVA-solo'!I$13
)
/('2ª EVA'!I$16+'3ª EVA '!I$13),""),"")</f>
        <v>0</v>
      </c>
      <c r="J21" s="122"/>
      <c r="K21" s="105">
        <f ca="1">IFERROR(IF(K$16&gt;0,(
   MAX('2ª EVA'!K21,'2ª EVA'!L21)*'2ª EVA'!K$16 +
   '3ª EVA-solo'!K21*'3ª EVA-solo'!K$13
)
/('2ª EVA'!K$16+'3ª EVA '!K$13),""),"")</f>
        <v>0</v>
      </c>
      <c r="L21" s="122"/>
      <c r="M21" s="105" t="str">
        <f>IFERROR(IF(M$16&gt;0,(
   MAX('2ª EVA'!M21,'2ª EVA'!N21)*'2ª EVA'!M$16 +
   '3ª EVA-solo'!M21*'3ª EVA-solo'!M$13
)
/('2ª EVA'!M$16+'3ª EVA '!M$13),""),"")</f>
        <v/>
      </c>
      <c r="N21" s="122"/>
      <c r="O21" s="121">
        <f ca="1">SUM(
   MAX(P21,Q21)*P$13,
   MAX(R21,S21)*R$13,
   MAX(T21,U21)*T$13,
   MAX(V21,W21)*V$13,
   MAX(X21,Y21)*X$13,
   MAX(Z21,AA21)*Z$13
)/O$14</f>
        <v>0</v>
      </c>
      <c r="P21" s="105">
        <f ca="1">IFERROR(IF(P$16&gt;0,(
   MAX('2ª EVA'!P21,'2ª EVA'!Q21)*'2ª EVA'!P$16 +
   '3ª EVA-solo'!P21*'3ª EVA-solo'!P$13
)
/('2ª EVA'!P$16+'3ª EVA '!P$13),""),"")</f>
        <v>0</v>
      </c>
      <c r="Q21" s="122"/>
      <c r="R21" s="105">
        <f ca="1">IFERROR(IF(R$16&gt;0,(
   MAX('2ª EVA'!R21,'2ª EVA'!S21)*'2ª EVA'!R$16 +
   '3ª EVA-solo'!R21*'3ª EVA-solo'!R$13
)
/('2ª EVA'!R$16+'3ª EVA '!R$13),""),"")</f>
        <v>0</v>
      </c>
      <c r="S21" s="122"/>
      <c r="T21" s="105">
        <f ca="1">IFERROR(IF(T$16&gt;0,(
   MAX('2ª EVA'!T21,'2ª EVA'!U21)*'2ª EVA'!T$16 +
   '3ª EVA-solo'!T21*'3ª EVA-solo'!T$13
)
/('2ª EVA'!T$16+'3ª EVA '!T$13),""),"")</f>
        <v>0</v>
      </c>
      <c r="U21" s="122"/>
      <c r="V21" s="105">
        <f ca="1">IFERROR(IF(V$16&gt;0,(
   MAX('2ª EVA'!V21,'2ª EVA'!W21)*'2ª EVA'!V$16 +
   '3ª EVA-solo'!V21*'3ª EVA-solo'!V$13
)
/('2ª EVA'!V$16+'3ª EVA '!V$13),""),"")</f>
        <v>0</v>
      </c>
      <c r="W21" s="122"/>
      <c r="X21" s="105">
        <f ca="1">IFERROR(IF(X$16&gt;0,(
   MAX('2ª EVA'!X21,'2ª EVA'!Y21)*'2ª EVA'!X$16 +
   '3ª EVA-solo'!X21*'3ª EVA-solo'!X$13
)
/('2ª EVA'!X$16+'3ª EVA '!X$13),""),"")</f>
        <v>0</v>
      </c>
      <c r="Y21" s="122"/>
      <c r="Z21" s="105" t="str">
        <f>IFERROR(IF(Z$16&gt;0,(
   MAX('2ª EVA'!Z21,'2ª EVA'!AA21)*'2ª EVA'!Z$16 +
   '3ª EVA-solo'!Z21*'3ª EVA-solo'!Z$13
)
/('2ª EVA'!Z$16+'3ª EVA '!Z$13),""),"")</f>
        <v/>
      </c>
      <c r="AA21" s="122"/>
      <c r="AB21" s="121">
        <f ca="1">SUM(
   MAX(AC21,AD21)*AC$13,
   MAX(AE21,AF21)*AE$13,
   MAX(AG21,AH21)*AG$13,
   MAX(AI21,AJ21)*AI$13,
   MAX(AK21,AL21)*AK$13,
   MAX(AM21,AN21)*AM$13
)/AB$14</f>
        <v>0</v>
      </c>
      <c r="AC21" s="105">
        <f ca="1">IFERROR(IF(AC$16&gt;0,(
   MAX('2ª EVA'!AC21,'2ª EVA'!AD21)*'2ª EVA'!AC$16 +
   '3ª EVA-solo'!AC21*'3ª EVA-solo'!AC$13
)
/('2ª EVA'!AC$16+'3ª EVA '!AC$13),""),"")</f>
        <v>0</v>
      </c>
      <c r="AD21" s="122"/>
      <c r="AE21" s="105" t="str">
        <f>IFERROR(IF(AE$16&gt;0,(
   MAX('2ª EVA'!AE21,'2ª EVA'!AF21)*'2ª EVA'!AE$16 +
   '3ª EVA-solo'!AE21*'3ª EVA-solo'!AE$13
)
/('2ª EVA'!AE$16+'3ª EVA '!AE$13),""),"")</f>
        <v/>
      </c>
      <c r="AF21" s="122">
        <v>5</v>
      </c>
      <c r="AG21" s="105">
        <f ca="1">IFERROR(IF(AG$16&gt;0,(
   MAX('2ª EVA'!AG21,'2ª EVA'!AH21)*'2ª EVA'!AG$16 +
   '3ª EVA-solo'!AG21*'3ª EVA-solo'!AG$13
)
/('2ª EVA'!AG$16+'3ª EVA '!AG$13),""),"")</f>
        <v>0</v>
      </c>
      <c r="AH21" s="122"/>
      <c r="AI21" s="105">
        <f ca="1">IFERROR(IF(AI$16&gt;0,(
   MAX('2ª EVA'!AI21,'2ª EVA'!AJ21)*'2ª EVA'!AI$16 +
   '3ª EVA-solo'!AI21*'3ª EVA-solo'!AI$13
)
/('2ª EVA'!AI$16+'3ª EVA '!AI$13),""),"")</f>
        <v>0</v>
      </c>
      <c r="AJ21" s="122"/>
      <c r="AK21" s="105">
        <f ca="1">IFERROR(IF(AK$16&gt;0,(
   MAX('2ª EVA'!AK21,'2ª EVA'!AL21)*'2ª EVA'!AK$16 +
   '3ª EVA-solo'!AK21*'3ª EVA-solo'!AK$13
)
/('2ª EVA'!AK$16+'3ª EVA '!AK$13),""),"")</f>
        <v>0</v>
      </c>
      <c r="AL21" s="122"/>
      <c r="AM21" s="105" t="str">
        <f>IFERROR(IF(AM$16&gt;0,(
   MAX('2ª EVA'!AM21,'2ª EVA'!AN21)*'2ª EVA'!AM$16 +
   '3ª EVA-solo'!AM21*'3ª EVA-solo'!AM$13
)
/('2ª EVA'!AM$16+'3ª EVA '!AM$13),""),"")</f>
        <v/>
      </c>
      <c r="AN21" s="122"/>
      <c r="AO21" s="121">
        <f ca="1">SUM(
   MAX(AP21,AQ21)*AP$13,
   MAX(AR21,AS21)*AR$13,
   MAX(AT21,AU21)*AT$13,
   MAX(AV21,AW21)*AV$13,
   MAX(AX21,AY21)*AX$13,
   MAX(AZ21,BA21)*AZ$13
)/AO$14</f>
        <v>0</v>
      </c>
      <c r="AP21" s="105">
        <f ca="1">IFERROR(IF(AP$16&gt;0,(
   MAX('2ª EVA'!AP21,'2ª EVA'!AQ21)*'2ª EVA'!AP$16 +
   '3ª EVA-solo'!AP21*'3ª EVA-solo'!AP$13
)
/('2ª EVA'!AP$16+'3ª EVA '!AP$13),""),"")</f>
        <v>0</v>
      </c>
      <c r="AQ21" s="122"/>
      <c r="AR21" s="105">
        <f ca="1">IFERROR(IF(AR$16&gt;0,(
   MAX('2ª EVA'!AR21,'2ª EVA'!AS21)*'2ª EVA'!AR$16 +
   '3ª EVA-solo'!AR21*'3ª EVA-solo'!AR$13
)
/('2ª EVA'!AR$16+'3ª EVA '!AR$13),""),"")</f>
        <v>0</v>
      </c>
      <c r="AS21" s="122"/>
      <c r="AT21" s="105">
        <f ca="1">IFERROR(IF(AT$16&gt;0,(
   MAX('2ª EVA'!AT21,'2ª EVA'!AU21)*'2ª EVA'!AT$16 +
   '3ª EVA-solo'!AT21*'3ª EVA-solo'!AT$13
)
/('2ª EVA'!AT$16+'3ª EVA '!AT$13),""),"")</f>
        <v>0</v>
      </c>
      <c r="AU21" s="122"/>
      <c r="AV21" s="105">
        <f ca="1">IFERROR(IF(AV$16&gt;0,(
   MAX('2ª EVA'!AV21,'2ª EVA'!AW21)*'2ª EVA'!AV$16 +
   '3ª EVA-solo'!AV21*'3ª EVA-solo'!AV$13
)
/('2ª EVA'!AV$16+'3ª EVA '!AV$13),""),"")</f>
        <v>0</v>
      </c>
      <c r="AW21" s="122"/>
      <c r="AX21" s="105">
        <f ca="1">IFERROR(IF(AX$16&gt;0,(
   MAX('2ª EVA'!AX21,'2ª EVA'!AY21)*'2ª EVA'!AX$16 +
   '3ª EVA-solo'!AX21*'3ª EVA-solo'!AX$13
)
/('2ª EVA'!AX$16+'3ª EVA '!AX$13),""),"")</f>
        <v>0</v>
      </c>
      <c r="AY21" s="122"/>
      <c r="AZ21" s="105" t="str">
        <f>IFERROR(IF(AZ$16&gt;0,(
   MAX('2ª EVA'!AZ21,'2ª EVA'!BA21)*'2ª EVA'!AZ$16 +
   '3ª EVA-solo'!AZ21*'3ª EVA-solo'!AZ$13
)
/('2ª EVA'!AZ$16+'3ª EVA '!AZ$13),""),"")</f>
        <v/>
      </c>
      <c r="BA21" s="122"/>
      <c r="BB21" s="121">
        <f ca="1">SUM(
   MAX(BC21,BD21)*BC$13,
   MAX(BE21,BF21)*BE$13,
   MAX(BG21,BH21)*BG$13,
   MAX(BI21,BJ21)*BI$13,
   MAX(BK21,BL21)*BK$13,
   MAX(BM21,BN21)*BM$13
)/BB$14</f>
        <v>0</v>
      </c>
      <c r="BC21" s="105">
        <f ca="1">IFERROR(IF(BC$16&gt;0,(
   MAX('2ª EVA'!BC21,'2ª EVA'!BD21)*'2ª EVA'!BC$16 +
   '3ª EVA-solo'!BC21*'3ª EVA-solo'!BC$13
)
/('2ª EVA'!BC$16+'3ª EVA '!BC$13),""),"")</f>
        <v>0</v>
      </c>
      <c r="BD21" s="122"/>
      <c r="BE21" s="105">
        <f ca="1">IFERROR(IF(BE$16&gt;0,(
   MAX('2ª EVA'!BE21,'2ª EVA'!BF21)*'2ª EVA'!BE$16 +
   '3ª EVA-solo'!BE21*'3ª EVA-solo'!BE$13
)
/('2ª EVA'!BE$16+'3ª EVA '!BE$13),""),"")</f>
        <v>0</v>
      </c>
      <c r="BF21" s="122"/>
      <c r="BG21" s="105">
        <f ca="1">IFERROR(IF(BG$16&gt;0,(
   MAX('2ª EVA'!BG21,'2ª EVA'!BH21)*'2ª EVA'!BG$16 +
   '3ª EVA-solo'!BG21*'3ª EVA-solo'!BG$13
)
/('2ª EVA'!BG$16+'3ª EVA '!BG$13),""),"")</f>
        <v>0</v>
      </c>
      <c r="BH21" s="122"/>
      <c r="BI21" s="105">
        <f ca="1">IFERROR(IF(BI$16&gt;0,(
   MAX('2ª EVA'!BI21,'2ª EVA'!BJ21)*'2ª EVA'!BI$16 +
   '3ª EVA-solo'!BI21*'3ª EVA-solo'!BI$13
)
/('2ª EVA'!BI$16+'3ª EVA '!BI$13),""),"")</f>
        <v>0</v>
      </c>
      <c r="BJ21" s="122"/>
      <c r="BK21" s="105" t="str">
        <f>IFERROR(IF(BK$16&gt;0,(
   MAX('2ª EVA'!BK21,'2ª EVA'!BL21)*'2ª EVA'!BK$16 +
   '3ª EVA-solo'!BK21*'3ª EVA-solo'!BK$13
)
/('2ª EVA'!BK$16+'3ª EVA '!BK$13),""),"")</f>
        <v/>
      </c>
      <c r="BL21" s="122"/>
      <c r="BM21" s="105" t="str">
        <f>IFERROR(IF(BM$16&gt;0,(
   MAX('2ª EVA'!BM21,'2ª EVA'!BN21)*'2ª EVA'!BM$16 +
   '3ª EVA-solo'!BM21*'3ª EVA-solo'!BM$13
)
/('2ª EVA'!BM$16+'3ª EVA '!BM$13),""),"")</f>
        <v/>
      </c>
      <c r="BN21" s="122"/>
      <c r="BO21" s="121">
        <f ca="1">IF(BO$17&gt;0,(SUM(
MAX(BP21,BQ21)*BP$16,
MAX(BR21,BS21)*BR$16,
MAX(BT21,BU21)*BT$16,
MAX(BV21,BW21)*BV$16,
MAX(BX21,BY21)*BX$16,
MAX(BZ21,CA21)*BZ$16
)/BO$17),)</f>
        <v>0</v>
      </c>
      <c r="BP21" s="105">
        <f ca="1">IFERROR(IF(BP$16&gt;0,(
   MAX('2ª EVA'!BP21,'2ª EVA'!BQ21)*'2ª EVA'!BP$16 +
   '3ª EVA-solo'!BP21*'3ª EVA-solo'!BP$13
)
/('2ª EVA'!BP$16+'3ª EVA '!BP$13),""),"")</f>
        <v>0</v>
      </c>
      <c r="BQ21" s="122"/>
      <c r="BR21" s="105" t="str">
        <f>IFERROR(IF(BR$16&gt;0,(
   MAX('2ª EVA'!BR21,'2ª EVA'!BS21)*'2ª EVA'!BR$16 +
   '3ª EVA-solo'!BR21*'3ª EVA-solo'!BR$13
)
/('2ª EVA'!BR$16+'3ª EVA '!BR$13),""),"")</f>
        <v/>
      </c>
      <c r="BS21" s="122"/>
      <c r="BT21" s="105" t="str">
        <f>IFERROR(IF(BT$16&gt;0,(
   MAX('2ª EVA'!BT21,'2ª EVA'!BU21)*'2ª EVA'!BT$16 +
   '3ª EVA-solo'!BT21*'3ª EVA-solo'!BT$13
)
/('2ª EVA'!BT$16+'3ª EVA '!BT$13),""),"")</f>
        <v/>
      </c>
      <c r="BU21" s="122"/>
      <c r="BV21" s="105" t="str">
        <f>IFERROR(IF(BV$16&gt;0,(
   MAX('2ª EVA'!BV21,'2ª EVA'!BW21)*'2ª EVA'!BV$16 +
   '3ª EVA-solo'!BV21*'3ª EVA-solo'!BV$13
)
/('2ª EVA'!BV$16+'3ª EVA '!BV$13),""),"")</f>
        <v/>
      </c>
      <c r="BW21" s="122"/>
      <c r="BX21" s="105" t="str">
        <f>IFERROR(IF(BX$16&gt;0,(
   MAX('2ª EVA'!BX21,'2ª EVA'!BY21)*'2ª EVA'!BX$16 +
   '3ª EVA-solo'!BX21*'3ª EVA-solo'!BX$13
)
/('2ª EVA'!BX$16+'3ª EVA '!BX$13),""),"")</f>
        <v/>
      </c>
      <c r="BY21" s="122"/>
      <c r="BZ21" s="105" t="str">
        <f>IFERROR(IF(BZ$16&gt;0,(
   MAX('2ª EVA'!BZ21,'2ª EVA'!CA21)*'2ª EVA'!BZ$16 +
   '2ª EVA-solo'!BZ21*'2ª EVA-solo'!BZ$13
)
/('2ª EVA'!BZ$16+'3ª EVA '!BZ$13),""),"")</f>
        <v/>
      </c>
      <c r="CA21" s="122"/>
      <c r="CB21" s="136">
        <f ca="1">MAX(P21,Q21)*$P$16
+MAX(R21,S21)*$R$16
+MAX(T21,U21)*$T$16
+MAX(V21,W21)*$V$16
+MAX(X21,Y21)*$X$16
+MAX(Z21,AA21)*$Z$16+MAX(C21,D21)*$C$16
+MAX(E21,F21)*$E$16
+MAX(G21,H21)*$G$16
+MAX(I21,J21)*$I$16
+MAX(K21,L21)*$K$16
+MAX(M21,N21)*$M$16+MAX(AC21,AD21)*$AC$16
+MAX(AE21,AF21)*$AE$16
+MAX(AG21,AH21)*$AG$16
+MAX(AI21,AJ21)*$AI$16
+MAX(AK21,AL21)*$AK$16
+MAX(AM21,AN21)*$AM$16+MAX(AP21,AQ21)*$AP$16
+MAX(AR21,AS21)*$AR$16
+MAX(AT21,AU21)*$AT$16
+MAX(AV21,AW21)*$AV$16
+MAX(AX21,AY21)*$AX$16
+MAX(AZ21,BA21)*$AZ$16+MAX(BC21,BD21)*$BC$16
+MAX(BE21,BF21)*$BE$16
+MAX(BG21,BH21)*$BG$16
+MAX(BI21,BJ21)*$BI$16
+MAX(BK21,BL21)*$BK$16
+MAX(BM21,BN21)*$BM$16+MAX(BP21,BQ21)*$BP$16
+MAX(BR21,BS21)*$BR$16
+MAX(BT21,BU21)*$BT$16
+MAX(BV21,BW21)*$BV$16
+MAX(BX21,BY21)*$BX$16
+MAX(BZ21,CA21)*$BZ$16</f>
        <v>0</v>
      </c>
    </row>
    <row r="22" spans="1:82" ht="18" x14ac:dyDescent="0.25">
      <c r="A22" s="65" t="str">
        <v>Martinez carlos</v>
      </c>
      <c r="B22" s="121">
        <f t="shared" ref="B22:B57" ca="1" si="45">SUM(
   MAX(C22,D22)*C$13,
   MAX(E22,F22)*E$13,
   MAX(G22,H22)*G$13,
   MAX(I22,J22)*I$13,
   MAX(K22,L22)*K$13,
   MAX(M22,N22)*M$13
)/B$14</f>
        <v>0</v>
      </c>
      <c r="C22" s="105">
        <f ca="1">IFERROR(IF(C$16&gt;0,(
   MAX('2ª EVA'!C22,'2ª EVA'!D22)*'2ª EVA'!C$16 +
   '3ª EVA-solo'!C22*'3ª EVA-solo'!C$13
)
/('2ª EVA'!C$16+'3ª EVA '!C$13),""),"")</f>
        <v>0</v>
      </c>
      <c r="D22" s="122"/>
      <c r="E22" s="105">
        <f ca="1">IFERROR(IF(E$16&gt;0,(
   MAX('2ª EVA'!E22,'2ª EVA'!F22)*'2ª EVA'!E$16 +
   '3ª EVA-solo'!E22*'3ª EVA-solo'!E$13
)
/('2ª EVA'!E$16+'3ª EVA '!E$13),""),"")</f>
        <v>0</v>
      </c>
      <c r="F22" s="122"/>
      <c r="G22" s="105">
        <f ca="1">IFERROR(IF(G$16&gt;0,(
   MAX('2ª EVA'!G22,'2ª EVA'!H22)*'2ª EVA'!G$16 +
   '3ª EVA-solo'!G22*'3ª EVA-solo'!G$13
)
/('2ª EVA'!G$16+'3ª EVA '!G$13),""),"")</f>
        <v>0</v>
      </c>
      <c r="H22" s="122"/>
      <c r="I22" s="105">
        <f ca="1">IFERROR(IF(I$16&gt;0,(
   MAX('2ª EVA'!I22,'2ª EVA'!J22)*'2ª EVA'!I$16 +
   '3ª EVA-solo'!I22*'3ª EVA-solo'!I$13
)
/('2ª EVA'!I$16+'3ª EVA '!I$13),""),"")</f>
        <v>0</v>
      </c>
      <c r="J22" s="122"/>
      <c r="K22" s="105">
        <f ca="1">IFERROR(IF(K$16&gt;0,(
   MAX('2ª EVA'!K22,'2ª EVA'!L22)*'2ª EVA'!K$16 +
   '3ª EVA-solo'!K22*'3ª EVA-solo'!K$13
)
/('2ª EVA'!K$16+'3ª EVA '!K$13),""),"")</f>
        <v>0</v>
      </c>
      <c r="L22" s="122"/>
      <c r="M22" s="105" t="str">
        <f>IFERROR(IF(M$16&gt;0,(
   MAX('2ª EVA'!M22,'2ª EVA'!N22)*'2ª EVA'!M$16 +
   '3ª EVA-solo'!M22*'3ª EVA-solo'!M$13
)
/('2ª EVA'!M$16+'3ª EVA '!M$13),""),"")</f>
        <v/>
      </c>
      <c r="N22" s="122"/>
      <c r="O22" s="121">
        <f t="shared" ref="O22:O57" ca="1" si="46">SUM(
   MAX(P22,Q22)*P$13,
   MAX(R22,S22)*R$13,
   MAX(T22,U22)*T$13,
   MAX(V22,W22)*V$13,
   MAX(X22,Y22)*X$13,
   MAX(Z22,AA22)*Z$13
)/O$14</f>
        <v>0</v>
      </c>
      <c r="P22" s="105">
        <f ca="1">IFERROR(IF(P$16&gt;0,(
   MAX('2ª EVA'!P22,'2ª EVA'!Q22)*'2ª EVA'!P$16 +
   '3ª EVA-solo'!P22*'3ª EVA-solo'!P$13
)
/('2ª EVA'!P$16+'3ª EVA '!P$13),""),"")</f>
        <v>0</v>
      </c>
      <c r="Q22" s="122"/>
      <c r="R22" s="105">
        <f ca="1">IFERROR(IF(R$16&gt;0,(
   MAX('2ª EVA'!R22,'2ª EVA'!S22)*'2ª EVA'!R$16 +
   '3ª EVA-solo'!R22*'3ª EVA-solo'!R$13
)
/('2ª EVA'!R$16+'3ª EVA '!R$13),""),"")</f>
        <v>0</v>
      </c>
      <c r="S22" s="122"/>
      <c r="T22" s="105">
        <f ca="1">IFERROR(IF(T$16&gt;0,(
   MAX('2ª EVA'!T22,'2ª EVA'!U22)*'2ª EVA'!T$16 +
   '3ª EVA-solo'!T22*'3ª EVA-solo'!T$13
)
/('2ª EVA'!T$16+'3ª EVA '!T$13),""),"")</f>
        <v>0</v>
      </c>
      <c r="U22" s="122"/>
      <c r="V22" s="105">
        <f ca="1">IFERROR(IF(V$16&gt;0,(
   MAX('2ª EVA'!V22,'2ª EVA'!W22)*'2ª EVA'!V$16 +
   '3ª EVA-solo'!V22*'3ª EVA-solo'!V$13
)
/('2ª EVA'!V$16+'3ª EVA '!V$13),""),"")</f>
        <v>0</v>
      </c>
      <c r="W22" s="122"/>
      <c r="X22" s="105">
        <f ca="1">IFERROR(IF(X$16&gt;0,(
   MAX('2ª EVA'!X22,'2ª EVA'!Y22)*'2ª EVA'!X$16 +
   '3ª EVA-solo'!X22*'3ª EVA-solo'!X$13
)
/('2ª EVA'!X$16+'3ª EVA '!X$13),""),"")</f>
        <v>0</v>
      </c>
      <c r="Y22" s="122"/>
      <c r="Z22" s="105" t="str">
        <f>IFERROR(IF(Z$16&gt;0,(
   MAX('2ª EVA'!Z22,'2ª EVA'!AA22)*'2ª EVA'!Z$16 +
   '3ª EVA-solo'!Z22*'3ª EVA-solo'!Z$13
)
/('2ª EVA'!Z$16+'3ª EVA '!Z$13),""),"")</f>
        <v/>
      </c>
      <c r="AA22" s="122"/>
      <c r="AB22" s="121">
        <f t="shared" ref="AB22:AB57" ca="1" si="47">SUM(
   MAX(AC22,AD22)*AC$13,
   MAX(AE22,AF22)*AE$13,
   MAX(AG22,AH22)*AG$13,
   MAX(AI22,AJ22)*AI$13,
   MAX(AK22,AL22)*AK$13,
   MAX(AM22,AN22)*AM$13
)/AB$14</f>
        <v>0</v>
      </c>
      <c r="AC22" s="105">
        <f ca="1">IFERROR(IF(AC$16&gt;0,(
   MAX('2ª EVA'!AC22,'2ª EVA'!AD22)*'2ª EVA'!AC$16 +
   '3ª EVA-solo'!AC22*'3ª EVA-solo'!AC$13
)
/('2ª EVA'!AC$16+'3ª EVA '!AC$13),""),"")</f>
        <v>0</v>
      </c>
      <c r="AD22" s="122"/>
      <c r="AE22" s="105" t="str">
        <f>IFERROR(IF(AE$16&gt;0,(
   MAX('2ª EVA'!AE22,'2ª EVA'!AF22)*'2ª EVA'!AE$16 +
   '3ª EVA-solo'!AE22*'3ª EVA-solo'!AE$13
)
/('2ª EVA'!AE$16+'3ª EVA '!AE$13),""),"")</f>
        <v/>
      </c>
      <c r="AF22" s="122"/>
      <c r="AG22" s="105">
        <f ca="1">IFERROR(IF(AG$16&gt;0,(
   MAX('2ª EVA'!AG22,'2ª EVA'!AH22)*'2ª EVA'!AG$16 +
   '3ª EVA-solo'!AG22*'3ª EVA-solo'!AG$13
)
/('2ª EVA'!AG$16+'3ª EVA '!AG$13),""),"")</f>
        <v>0</v>
      </c>
      <c r="AH22" s="122"/>
      <c r="AI22" s="105">
        <f ca="1">IFERROR(IF(AI$16&gt;0,(
   MAX('2ª EVA'!AI22,'2ª EVA'!AJ22)*'2ª EVA'!AI$16 +
   '3ª EVA-solo'!AI22*'3ª EVA-solo'!AI$13
)
/('2ª EVA'!AI$16+'3ª EVA '!AI$13),""),"")</f>
        <v>0</v>
      </c>
      <c r="AJ22" s="122"/>
      <c r="AK22" s="105">
        <f ca="1">IFERROR(IF(AK$16&gt;0,(
   MAX('2ª EVA'!AK22,'2ª EVA'!AL22)*'2ª EVA'!AK$16 +
   '3ª EVA-solo'!AK22*'3ª EVA-solo'!AK$13
)
/('2ª EVA'!AK$16+'3ª EVA '!AK$13),""),"")</f>
        <v>0</v>
      </c>
      <c r="AL22" s="122"/>
      <c r="AM22" s="105" t="str">
        <f>IFERROR(IF(AM$16&gt;0,(
   MAX('2ª EVA'!AM22,'2ª EVA'!AN22)*'2ª EVA'!AM$16 +
   '3ª EVA-solo'!AM22*'3ª EVA-solo'!AM$13
)
/('2ª EVA'!AM$16+'3ª EVA '!AM$13),""),"")</f>
        <v/>
      </c>
      <c r="AN22" s="122"/>
      <c r="AO22" s="121">
        <f t="shared" ref="AO22:AO57" ca="1" si="48">SUM(
   MAX(AP22,AQ22)*AP$13,
   MAX(AR22,AS22)*AR$13,
   MAX(AT22,AU22)*AT$13,
   MAX(AV22,AW22)*AV$13,
   MAX(AX22,AY22)*AX$13,
   MAX(AZ22,BA22)*AZ$13
)/AO$14</f>
        <v>0</v>
      </c>
      <c r="AP22" s="105">
        <f ca="1">IFERROR(IF(AP$16&gt;0,(
   MAX('2ª EVA'!AP22,'2ª EVA'!AQ22)*'2ª EVA'!AP$16 +
   '3ª EVA-solo'!AP22*'3ª EVA-solo'!AP$13
)
/('2ª EVA'!AP$16+'3ª EVA '!AP$13),""),"")</f>
        <v>0</v>
      </c>
      <c r="AQ22" s="122"/>
      <c r="AR22" s="105">
        <f ca="1">IFERROR(IF(AR$16&gt;0,(
   MAX('2ª EVA'!AR22,'2ª EVA'!AS22)*'2ª EVA'!AR$16 +
   '3ª EVA-solo'!AR22*'3ª EVA-solo'!AR$13
)
/('2ª EVA'!AR$16+'3ª EVA '!AR$13),""),"")</f>
        <v>0</v>
      </c>
      <c r="AS22" s="122"/>
      <c r="AT22" s="105">
        <f ca="1">IFERROR(IF(AT$16&gt;0,(
   MAX('2ª EVA'!AT22,'2ª EVA'!AU22)*'2ª EVA'!AT$16 +
   '3ª EVA-solo'!AT22*'3ª EVA-solo'!AT$13
)
/('2ª EVA'!AT$16+'3ª EVA '!AT$13),""),"")</f>
        <v>0</v>
      </c>
      <c r="AU22" s="122"/>
      <c r="AV22" s="105">
        <f ca="1">IFERROR(IF(AV$16&gt;0,(
   MAX('2ª EVA'!AV22,'2ª EVA'!AW22)*'2ª EVA'!AV$16 +
   '3ª EVA-solo'!AV22*'3ª EVA-solo'!AV$13
)
/('2ª EVA'!AV$16+'3ª EVA '!AV$13),""),"")</f>
        <v>0</v>
      </c>
      <c r="AW22" s="122"/>
      <c r="AX22" s="105">
        <f ca="1">IFERROR(IF(AX$16&gt;0,(
   MAX('2ª EVA'!AX22,'2ª EVA'!AY22)*'2ª EVA'!AX$16 +
   '3ª EVA-solo'!AX22*'3ª EVA-solo'!AX$13
)
/('2ª EVA'!AX$16+'3ª EVA '!AX$13),""),"")</f>
        <v>0</v>
      </c>
      <c r="AY22" s="122"/>
      <c r="AZ22" s="105" t="str">
        <f>IFERROR(IF(AZ$16&gt;0,(
   MAX('2ª EVA'!AZ22,'2ª EVA'!BA22)*'2ª EVA'!AZ$16 +
   '3ª EVA-solo'!AZ22*'3ª EVA-solo'!AZ$13
)
/('2ª EVA'!AZ$16+'3ª EVA '!AZ$13),""),"")</f>
        <v/>
      </c>
      <c r="BA22" s="122"/>
      <c r="BB22" s="121">
        <f t="shared" ref="BB22:BB57" ca="1" si="49">SUM(
   MAX(BC22,BD22)*BC$13,
   MAX(BE22,BF22)*BE$13,
   MAX(BG22,BH22)*BG$13,
   MAX(BI22,BJ22)*BI$13,
   MAX(BK22,BL22)*BK$13,
   MAX(BM22,BN22)*BM$13
)/BB$14</f>
        <v>0</v>
      </c>
      <c r="BC22" s="105">
        <f ca="1">IFERROR(IF(BC$16&gt;0,(
   MAX('2ª EVA'!BC22,'2ª EVA'!BD22)*'2ª EVA'!BC$16 +
   '3ª EVA-solo'!BC22*'3ª EVA-solo'!BC$13
)
/('2ª EVA'!BC$16+'3ª EVA '!BC$13),""),"")</f>
        <v>0</v>
      </c>
      <c r="BD22" s="122"/>
      <c r="BE22" s="105">
        <f ca="1">IFERROR(IF(BE$16&gt;0,(
   MAX('2ª EVA'!BE22,'2ª EVA'!BF22)*'2ª EVA'!BE$16 +
   '3ª EVA-solo'!BE22*'3ª EVA-solo'!BE$13
)
/('2ª EVA'!BE$16+'3ª EVA '!BE$13),""),"")</f>
        <v>0</v>
      </c>
      <c r="BF22" s="122"/>
      <c r="BG22" s="105">
        <f ca="1">IFERROR(IF(BG$16&gt;0,(
   MAX('2ª EVA'!BG22,'2ª EVA'!BH22)*'2ª EVA'!BG$16 +
   '3ª EVA-solo'!BG22*'3ª EVA-solo'!BG$13
)
/('2ª EVA'!BG$16+'3ª EVA '!BG$13),""),"")</f>
        <v>0</v>
      </c>
      <c r="BH22" s="122"/>
      <c r="BI22" s="105">
        <f ca="1">IFERROR(IF(BI$16&gt;0,(
   MAX('2ª EVA'!BI22,'2ª EVA'!BJ22)*'2ª EVA'!BI$16 +
   '3ª EVA-solo'!BI22*'3ª EVA-solo'!BI$13
)
/('2ª EVA'!BI$16+'3ª EVA '!BI$13),""),"")</f>
        <v>0</v>
      </c>
      <c r="BJ22" s="122"/>
      <c r="BK22" s="105" t="str">
        <f>IFERROR(IF(BK$16&gt;0,(
   MAX('2ª EVA'!BK22,'2ª EVA'!BL22)*'2ª EVA'!BK$16 +
   '3ª EVA-solo'!BK22*'3ª EVA-solo'!BK$13
)
/('2ª EVA'!BK$16+'3ª EVA '!BK$13),""),"")</f>
        <v/>
      </c>
      <c r="BL22" s="122"/>
      <c r="BM22" s="105" t="str">
        <f>IFERROR(IF(BM$16&gt;0,(
   MAX('2ª EVA'!BM22,'2ª EVA'!BN22)*'2ª EVA'!BM$16 +
   '3ª EVA-solo'!BM22*'3ª EVA-solo'!BM$13
)
/('2ª EVA'!BM$16+'3ª EVA '!BM$13),""),"")</f>
        <v/>
      </c>
      <c r="BN22" s="122"/>
      <c r="BO22" s="121">
        <f t="shared" ref="BO22:BO57" ca="1" si="50">IF(BO$17&gt;0,(SUM(
MAX(BP22,BQ22)*BP$16,
MAX(BR22,BS22)*BR$16,
MAX(BT22,BU22)*BT$16,
MAX(BV22,BW22)*BV$16,
MAX(BX22,BY22)*BX$16,
MAX(BZ22,CA22)*BZ$16
)/BO$17),)</f>
        <v>0</v>
      </c>
      <c r="BP22" s="105">
        <f ca="1">IFERROR(IF(BP$16&gt;0,(
   MAX('2ª EVA'!BP22,'2ª EVA'!BQ22)*'2ª EVA'!BP$16 +
   '3ª EVA-solo'!BP22*'3ª EVA-solo'!BP$13
)
/('2ª EVA'!BP$16+'3ª EVA '!BP$13),""),"")</f>
        <v>0</v>
      </c>
      <c r="BQ22" s="122"/>
      <c r="BR22" s="105" t="str">
        <f>IFERROR(IF(BR$16&gt;0,(
   MAX('2ª EVA'!BR22,'2ª EVA'!BS22)*'2ª EVA'!BR$16 +
   '3ª EVA-solo'!BR22*'3ª EVA-solo'!BR$13
)
/('2ª EVA'!BR$16+'3ª EVA '!BR$13),""),"")</f>
        <v/>
      </c>
      <c r="BS22" s="122"/>
      <c r="BT22" s="105" t="str">
        <f>IFERROR(IF(BT$16&gt;0,(
   MAX('2ª EVA'!BT22,'2ª EVA'!BU22)*'2ª EVA'!BT$16 +
   '3ª EVA-solo'!BT22*'3ª EVA-solo'!BT$13
)
/('2ª EVA'!BT$16+'3ª EVA '!BT$13),""),"")</f>
        <v/>
      </c>
      <c r="BU22" s="122"/>
      <c r="BV22" s="105" t="str">
        <f>IFERROR(IF(BV$16&gt;0,(
   MAX('2ª EVA'!BV22,'2ª EVA'!BW22)*'2ª EVA'!BV$16 +
   '3ª EVA-solo'!BV22*'3ª EVA-solo'!BV$13
)
/('2ª EVA'!BV$16+'3ª EVA '!BV$13),""),"")</f>
        <v/>
      </c>
      <c r="BW22" s="122"/>
      <c r="BX22" s="105" t="str">
        <f>IFERROR(IF(BX$16&gt;0,(
   MAX('2ª EVA'!BX22,'2ª EVA'!BY22)*'2ª EVA'!BX$16 +
   '3ª EVA-solo'!BX22*'3ª EVA-solo'!BX$13
)
/('2ª EVA'!BX$16+'3ª EVA '!BX$13),""),"")</f>
        <v/>
      </c>
      <c r="BY22" s="122"/>
      <c r="BZ22" s="105" t="str">
        <f>IFERROR(IF(BZ$16&gt;0,(
   MAX('2ª EVA'!BZ22,'2ª EVA'!CA22)*'2ª EVA'!BZ$16 +
   '2ª EVA-solo'!BZ22*'2ª EVA-solo'!BZ$13
)
/('2ª EVA'!BZ$16+'3ª EVA '!BZ$13),""),"")</f>
        <v/>
      </c>
      <c r="CA22" s="122"/>
      <c r="CB22" s="136">
        <f t="shared" ref="CB22:CB57" ca="1" si="51">MAX(P22,Q22)*$P$16
+MAX(R22,S22)*$R$16
+MAX(T22,U22)*$T$16
+MAX(V22,W22)*$V$16
+MAX(X22,Y22)*$X$16
+MAX(Z22,AA22)*$Z$16+MAX(C22,D22)*$C$16
+MAX(E22,F22)*$E$16
+MAX(G22,H22)*$G$16
+MAX(I22,J22)*$I$16
+MAX(K22,L22)*$K$16
+MAX(M22,N22)*$M$16+MAX(AC22,AD22)*$AC$16
+MAX(AE22,AF22)*$AE$16
+MAX(AG22,AH22)*$AG$16
+MAX(AI22,AJ22)*$AI$16
+MAX(AK22,AL22)*$AK$16
+MAX(AM22,AN22)*$AM$16+MAX(AP22,AQ22)*$AP$16
+MAX(AR22,AS22)*$AR$16
+MAX(AT22,AU22)*$AT$16
+MAX(AV22,AW22)*$AV$16
+MAX(AX22,AY22)*$AX$16
+MAX(AZ22,BA22)*$AZ$16+MAX(BC22,BD22)*$BC$16
+MAX(BE22,BF22)*$BE$16
+MAX(BG22,BH22)*$BG$16
+MAX(BI22,BJ22)*$BI$16
+MAX(BK22,BL22)*$BK$16
+MAX(BM22,BN22)*$BM$16+MAX(BP22,BQ22)*$BP$16
+MAX(BR22,BS22)*$BR$16
+MAX(BT22,BU22)*$BT$16
+MAX(BV22,BW22)*$BV$16
+MAX(BX22,BY22)*$BX$16
+MAX(BZ22,CA22)*$BZ$16</f>
        <v>0</v>
      </c>
    </row>
    <row r="23" spans="1:82" ht="18" x14ac:dyDescent="0.25">
      <c r="A23" s="65" t="str">
        <v>Sanchez Laura</v>
      </c>
      <c r="B23" s="121">
        <f t="shared" ca="1" si="45"/>
        <v>0</v>
      </c>
      <c r="C23" s="105">
        <f ca="1">IFERROR(IF(C$16&gt;0,(
   MAX('2ª EVA'!C23,'2ª EVA'!D23)*'2ª EVA'!C$16 +
   '3ª EVA-solo'!C23*'3ª EVA-solo'!C$13
)
/('2ª EVA'!C$16+'3ª EVA '!C$13),""),"")</f>
        <v>0</v>
      </c>
      <c r="D23" s="122"/>
      <c r="E23" s="105">
        <f ca="1">IFERROR(IF(E$16&gt;0,(
   MAX('2ª EVA'!E23,'2ª EVA'!F23)*'2ª EVA'!E$16 +
   '3ª EVA-solo'!E23*'3ª EVA-solo'!E$13
)
/('2ª EVA'!E$16+'3ª EVA '!E$13),""),"")</f>
        <v>0</v>
      </c>
      <c r="F23" s="122"/>
      <c r="G23" s="105">
        <f ca="1">IFERROR(IF(G$16&gt;0,(
   MAX('2ª EVA'!G23,'2ª EVA'!H23)*'2ª EVA'!G$16 +
   '3ª EVA-solo'!G23*'3ª EVA-solo'!G$13
)
/('2ª EVA'!G$16+'3ª EVA '!G$13),""),"")</f>
        <v>0</v>
      </c>
      <c r="H23" s="122"/>
      <c r="I23" s="105">
        <f ca="1">IFERROR(IF(I$16&gt;0,(
   MAX('2ª EVA'!I23,'2ª EVA'!J23)*'2ª EVA'!I$16 +
   '3ª EVA-solo'!I23*'3ª EVA-solo'!I$13
)
/('2ª EVA'!I$16+'3ª EVA '!I$13),""),"")</f>
        <v>0</v>
      </c>
      <c r="J23" s="122"/>
      <c r="K23" s="105">
        <f ca="1">IFERROR(IF(K$16&gt;0,(
   MAX('2ª EVA'!K23,'2ª EVA'!L23)*'2ª EVA'!K$16 +
   '3ª EVA-solo'!K23*'3ª EVA-solo'!K$13
)
/('2ª EVA'!K$16+'3ª EVA '!K$13),""),"")</f>
        <v>0</v>
      </c>
      <c r="L23" s="122"/>
      <c r="M23" s="105" t="str">
        <f>IFERROR(IF(M$16&gt;0,(
   MAX('2ª EVA'!M23,'2ª EVA'!N23)*'2ª EVA'!M$16 +
   '3ª EVA-solo'!M23*'3ª EVA-solo'!M$13
)
/('2ª EVA'!M$16+'3ª EVA '!M$13),""),"")</f>
        <v/>
      </c>
      <c r="N23" s="122"/>
      <c r="O23" s="121">
        <f t="shared" ca="1" si="46"/>
        <v>0</v>
      </c>
      <c r="P23" s="105">
        <f ca="1">IFERROR(IF(P$16&gt;0,(
   MAX('2ª EVA'!P23,'2ª EVA'!Q23)*'2ª EVA'!P$16 +
   '3ª EVA-solo'!P23*'3ª EVA-solo'!P$13
)
/('2ª EVA'!P$16+'3ª EVA '!P$13),""),"")</f>
        <v>0</v>
      </c>
      <c r="Q23" s="122"/>
      <c r="R23" s="105">
        <f ca="1">IFERROR(IF(R$16&gt;0,(
   MAX('2ª EVA'!R23,'2ª EVA'!S23)*'2ª EVA'!R$16 +
   '3ª EVA-solo'!R23*'3ª EVA-solo'!R$13
)
/('2ª EVA'!R$16+'3ª EVA '!R$13),""),"")</f>
        <v>0</v>
      </c>
      <c r="S23" s="122"/>
      <c r="T23" s="105">
        <f ca="1">IFERROR(IF(T$16&gt;0,(
   MAX('2ª EVA'!T23,'2ª EVA'!U23)*'2ª EVA'!T$16 +
   '3ª EVA-solo'!T23*'3ª EVA-solo'!T$13
)
/('2ª EVA'!T$16+'3ª EVA '!T$13),""),"")</f>
        <v>0</v>
      </c>
      <c r="U23" s="122"/>
      <c r="V23" s="105">
        <f ca="1">IFERROR(IF(V$16&gt;0,(
   MAX('2ª EVA'!V23,'2ª EVA'!W23)*'2ª EVA'!V$16 +
   '3ª EVA-solo'!V23*'3ª EVA-solo'!V$13
)
/('2ª EVA'!V$16+'3ª EVA '!V$13),""),"")</f>
        <v>0</v>
      </c>
      <c r="W23" s="122"/>
      <c r="X23" s="105">
        <f ca="1">IFERROR(IF(X$16&gt;0,(
   MAX('2ª EVA'!X23,'2ª EVA'!Y23)*'2ª EVA'!X$16 +
   '3ª EVA-solo'!X23*'3ª EVA-solo'!X$13
)
/('2ª EVA'!X$16+'3ª EVA '!X$13),""),"")</f>
        <v>0</v>
      </c>
      <c r="Y23" s="122"/>
      <c r="Z23" s="105" t="str">
        <f>IFERROR(IF(Z$16&gt;0,(
   MAX('2ª EVA'!Z23,'2ª EVA'!AA23)*'2ª EVA'!Z$16 +
   '3ª EVA-solo'!Z23*'3ª EVA-solo'!Z$13
)
/('2ª EVA'!Z$16+'3ª EVA '!Z$13),""),"")</f>
        <v/>
      </c>
      <c r="AA23" s="122"/>
      <c r="AB23" s="121">
        <f t="shared" ca="1" si="47"/>
        <v>0</v>
      </c>
      <c r="AC23" s="105">
        <f ca="1">IFERROR(IF(AC$16&gt;0,(
   MAX('2ª EVA'!AC23,'2ª EVA'!AD23)*'2ª EVA'!AC$16 +
   '3ª EVA-solo'!AC23*'3ª EVA-solo'!AC$13
)
/('2ª EVA'!AC$16+'3ª EVA '!AC$13),""),"")</f>
        <v>0</v>
      </c>
      <c r="AD23" s="122"/>
      <c r="AE23" s="105" t="str">
        <f>IFERROR(IF(AE$16&gt;0,(
   MAX('2ª EVA'!AE23,'2ª EVA'!AF23)*'2ª EVA'!AE$16 +
   '3ª EVA-solo'!AE23*'3ª EVA-solo'!AE$13
)
/('2ª EVA'!AE$16+'3ª EVA '!AE$13),""),"")</f>
        <v/>
      </c>
      <c r="AF23" s="122"/>
      <c r="AG23" s="105">
        <f ca="1">IFERROR(IF(AG$16&gt;0,(
   MAX('2ª EVA'!AG23,'2ª EVA'!AH23)*'2ª EVA'!AG$16 +
   '3ª EVA-solo'!AG23*'3ª EVA-solo'!AG$13
)
/('2ª EVA'!AG$16+'3ª EVA '!AG$13),""),"")</f>
        <v>0</v>
      </c>
      <c r="AH23" s="122"/>
      <c r="AI23" s="105">
        <f ca="1">IFERROR(IF(AI$16&gt;0,(
   MAX('2ª EVA'!AI23,'2ª EVA'!AJ23)*'2ª EVA'!AI$16 +
   '3ª EVA-solo'!AI23*'3ª EVA-solo'!AI$13
)
/('2ª EVA'!AI$16+'3ª EVA '!AI$13),""),"")</f>
        <v>0</v>
      </c>
      <c r="AJ23" s="122"/>
      <c r="AK23" s="105">
        <f ca="1">IFERROR(IF(AK$16&gt;0,(
   MAX('2ª EVA'!AK23,'2ª EVA'!AL23)*'2ª EVA'!AK$16 +
   '3ª EVA-solo'!AK23*'3ª EVA-solo'!AK$13
)
/('2ª EVA'!AK$16+'3ª EVA '!AK$13),""),"")</f>
        <v>0</v>
      </c>
      <c r="AL23" s="122"/>
      <c r="AM23" s="105" t="str">
        <f>IFERROR(IF(AM$16&gt;0,(
   MAX('2ª EVA'!AM23,'2ª EVA'!AN23)*'2ª EVA'!AM$16 +
   '3ª EVA-solo'!AM23*'3ª EVA-solo'!AM$13
)
/('2ª EVA'!AM$16+'3ª EVA '!AM$13),""),"")</f>
        <v/>
      </c>
      <c r="AN23" s="122"/>
      <c r="AO23" s="121">
        <f t="shared" ca="1" si="48"/>
        <v>0</v>
      </c>
      <c r="AP23" s="105">
        <f ca="1">IFERROR(IF(AP$16&gt;0,(
   MAX('2ª EVA'!AP23,'2ª EVA'!AQ23)*'2ª EVA'!AP$16 +
   '3ª EVA-solo'!AP23*'3ª EVA-solo'!AP$13
)
/('2ª EVA'!AP$16+'3ª EVA '!AP$13),""),"")</f>
        <v>0</v>
      </c>
      <c r="AQ23" s="122"/>
      <c r="AR23" s="105">
        <f ca="1">IFERROR(IF(AR$16&gt;0,(
   MAX('2ª EVA'!AR23,'2ª EVA'!AS23)*'2ª EVA'!AR$16 +
   '3ª EVA-solo'!AR23*'3ª EVA-solo'!AR$13
)
/('2ª EVA'!AR$16+'3ª EVA '!AR$13),""),"")</f>
        <v>0</v>
      </c>
      <c r="AS23" s="122"/>
      <c r="AT23" s="105">
        <f ca="1">IFERROR(IF(AT$16&gt;0,(
   MAX('2ª EVA'!AT23,'2ª EVA'!AU23)*'2ª EVA'!AT$16 +
   '3ª EVA-solo'!AT23*'3ª EVA-solo'!AT$13
)
/('2ª EVA'!AT$16+'3ª EVA '!AT$13),""),"")</f>
        <v>0</v>
      </c>
      <c r="AU23" s="122"/>
      <c r="AV23" s="105">
        <f ca="1">IFERROR(IF(AV$16&gt;0,(
   MAX('2ª EVA'!AV23,'2ª EVA'!AW23)*'2ª EVA'!AV$16 +
   '3ª EVA-solo'!AV23*'3ª EVA-solo'!AV$13
)
/('2ª EVA'!AV$16+'3ª EVA '!AV$13),""),"")</f>
        <v>0</v>
      </c>
      <c r="AW23" s="122"/>
      <c r="AX23" s="105">
        <f ca="1">IFERROR(IF(AX$16&gt;0,(
   MAX('2ª EVA'!AX23,'2ª EVA'!AY23)*'2ª EVA'!AX$16 +
   '3ª EVA-solo'!AX23*'3ª EVA-solo'!AX$13
)
/('2ª EVA'!AX$16+'3ª EVA '!AX$13),""),"")</f>
        <v>0</v>
      </c>
      <c r="AY23" s="122"/>
      <c r="AZ23" s="105" t="str">
        <f>IFERROR(IF(AZ$16&gt;0,(
   MAX('2ª EVA'!AZ23,'2ª EVA'!BA23)*'2ª EVA'!AZ$16 +
   '3ª EVA-solo'!AZ23*'3ª EVA-solo'!AZ$13
)
/('2ª EVA'!AZ$16+'3ª EVA '!AZ$13),""),"")</f>
        <v/>
      </c>
      <c r="BA23" s="122"/>
      <c r="BB23" s="121">
        <f t="shared" ca="1" si="49"/>
        <v>0</v>
      </c>
      <c r="BC23" s="105">
        <f ca="1">IFERROR(IF(BC$16&gt;0,(
   MAX('2ª EVA'!BC23,'2ª EVA'!BD23)*'2ª EVA'!BC$16 +
   '3ª EVA-solo'!BC23*'3ª EVA-solo'!BC$13
)
/('2ª EVA'!BC$16+'3ª EVA '!BC$13),""),"")</f>
        <v>0</v>
      </c>
      <c r="BD23" s="122"/>
      <c r="BE23" s="105">
        <f ca="1">IFERROR(IF(BE$16&gt;0,(
   MAX('2ª EVA'!BE23,'2ª EVA'!BF23)*'2ª EVA'!BE$16 +
   '3ª EVA-solo'!BE23*'3ª EVA-solo'!BE$13
)
/('2ª EVA'!BE$16+'3ª EVA '!BE$13),""),"")</f>
        <v>0</v>
      </c>
      <c r="BF23" s="122"/>
      <c r="BG23" s="105">
        <f ca="1">IFERROR(IF(BG$16&gt;0,(
   MAX('2ª EVA'!BG23,'2ª EVA'!BH23)*'2ª EVA'!BG$16 +
   '3ª EVA-solo'!BG23*'3ª EVA-solo'!BG$13
)
/('2ª EVA'!BG$16+'3ª EVA '!BG$13),""),"")</f>
        <v>0</v>
      </c>
      <c r="BH23" s="122"/>
      <c r="BI23" s="105">
        <f ca="1">IFERROR(IF(BI$16&gt;0,(
   MAX('2ª EVA'!BI23,'2ª EVA'!BJ23)*'2ª EVA'!BI$16 +
   '3ª EVA-solo'!BI23*'3ª EVA-solo'!BI$13
)
/('2ª EVA'!BI$16+'3ª EVA '!BI$13),""),"")</f>
        <v>0</v>
      </c>
      <c r="BJ23" s="122"/>
      <c r="BK23" s="105" t="str">
        <f>IFERROR(IF(BK$16&gt;0,(
   MAX('2ª EVA'!BK23,'2ª EVA'!BL23)*'2ª EVA'!BK$16 +
   '3ª EVA-solo'!BK23*'3ª EVA-solo'!BK$13
)
/('2ª EVA'!BK$16+'3ª EVA '!BK$13),""),"")</f>
        <v/>
      </c>
      <c r="BL23" s="122"/>
      <c r="BM23" s="105" t="str">
        <f>IFERROR(IF(BM$16&gt;0,(
   MAX('2ª EVA'!BM23,'2ª EVA'!BN23)*'2ª EVA'!BM$16 +
   '3ª EVA-solo'!BM23*'3ª EVA-solo'!BM$13
)
/('2ª EVA'!BM$16+'3ª EVA '!BM$13),""),"")</f>
        <v/>
      </c>
      <c r="BN23" s="122"/>
      <c r="BO23" s="121">
        <f t="shared" ca="1" si="50"/>
        <v>0</v>
      </c>
      <c r="BP23" s="105">
        <f ca="1">IFERROR(IF(BP$16&gt;0,(
   MAX('2ª EVA'!BP23,'2ª EVA'!BQ23)*'2ª EVA'!BP$16 +
   '3ª EVA-solo'!BP23*'3ª EVA-solo'!BP$13
)
/('2ª EVA'!BP$16+'3ª EVA '!BP$13),""),"")</f>
        <v>0</v>
      </c>
      <c r="BQ23" s="122"/>
      <c r="BR23" s="105" t="str">
        <f>IFERROR(IF(BR$16&gt;0,(
   MAX('2ª EVA'!BR23,'2ª EVA'!BS23)*'2ª EVA'!BR$16 +
   '3ª EVA-solo'!BR23*'3ª EVA-solo'!BR$13
)
/('2ª EVA'!BR$16+'3ª EVA '!BR$13),""),"")</f>
        <v/>
      </c>
      <c r="BS23" s="122"/>
      <c r="BT23" s="105" t="str">
        <f>IFERROR(IF(BT$16&gt;0,(
   MAX('2ª EVA'!BT23,'2ª EVA'!BU23)*'2ª EVA'!BT$16 +
   '3ª EVA-solo'!BT23*'3ª EVA-solo'!BT$13
)
/('2ª EVA'!BT$16+'3ª EVA '!BT$13),""),"")</f>
        <v/>
      </c>
      <c r="BU23" s="122"/>
      <c r="BV23" s="105" t="str">
        <f>IFERROR(IF(BV$16&gt;0,(
   MAX('2ª EVA'!BV23,'2ª EVA'!BW23)*'2ª EVA'!BV$16 +
   '3ª EVA-solo'!BV23*'3ª EVA-solo'!BV$13
)
/('2ª EVA'!BV$16+'3ª EVA '!BV$13),""),"")</f>
        <v/>
      </c>
      <c r="BW23" s="122"/>
      <c r="BX23" s="105" t="str">
        <f>IFERROR(IF(BX$16&gt;0,(
   MAX('2ª EVA'!BX23,'2ª EVA'!BY23)*'2ª EVA'!BX$16 +
   '3ª EVA-solo'!BX23*'3ª EVA-solo'!BX$13
)
/('2ª EVA'!BX$16+'3ª EVA '!BX$13),""),"")</f>
        <v/>
      </c>
      <c r="BY23" s="122"/>
      <c r="BZ23" s="105" t="str">
        <f>IFERROR(IF(BZ$16&gt;0,(
   MAX('2ª EVA'!BZ23,'2ª EVA'!CA23)*'2ª EVA'!BZ$16 +
   '2ª EVA-solo'!BZ23*'2ª EVA-solo'!BZ$13
)
/('2ª EVA'!BZ$16+'3ª EVA '!BZ$13),""),"")</f>
        <v/>
      </c>
      <c r="CA23" s="122"/>
      <c r="CB23" s="136">
        <f t="shared" ca="1" si="51"/>
        <v>0</v>
      </c>
    </row>
    <row r="24" spans="1:82" ht="18" x14ac:dyDescent="0.25">
      <c r="A24" s="65" t="str">
        <v>Lopez Diego</v>
      </c>
      <c r="B24" s="121">
        <f t="shared" ca="1" si="45"/>
        <v>0</v>
      </c>
      <c r="C24" s="105">
        <f ca="1">IFERROR(IF(C$16&gt;0,(
   MAX('2ª EVA'!C24,'2ª EVA'!D24)*'2ª EVA'!C$16 +
   '3ª EVA-solo'!C24*'3ª EVA-solo'!C$13
)
/('2ª EVA'!C$16+'3ª EVA '!C$13),""),"")</f>
        <v>0</v>
      </c>
      <c r="D24" s="122"/>
      <c r="E24" s="105">
        <f ca="1">IFERROR(IF(E$16&gt;0,(
   MAX('2ª EVA'!E24,'2ª EVA'!F24)*'2ª EVA'!E$16 +
   '3ª EVA-solo'!E24*'3ª EVA-solo'!E$13
)
/('2ª EVA'!E$16+'3ª EVA '!E$13),""),"")</f>
        <v>0</v>
      </c>
      <c r="F24" s="122"/>
      <c r="G24" s="105">
        <f ca="1">IFERROR(IF(G$16&gt;0,(
   MAX('2ª EVA'!G24,'2ª EVA'!H24)*'2ª EVA'!G$16 +
   '3ª EVA-solo'!G24*'3ª EVA-solo'!G$13
)
/('2ª EVA'!G$16+'3ª EVA '!G$13),""),"")</f>
        <v>0</v>
      </c>
      <c r="H24" s="122"/>
      <c r="I24" s="105">
        <f ca="1">IFERROR(IF(I$16&gt;0,(
   MAX('2ª EVA'!I24,'2ª EVA'!J24)*'2ª EVA'!I$16 +
   '3ª EVA-solo'!I24*'3ª EVA-solo'!I$13
)
/('2ª EVA'!I$16+'3ª EVA '!I$13),""),"")</f>
        <v>0</v>
      </c>
      <c r="J24" s="122"/>
      <c r="K24" s="105">
        <f ca="1">IFERROR(IF(K$16&gt;0,(
   MAX('2ª EVA'!K24,'2ª EVA'!L24)*'2ª EVA'!K$16 +
   '3ª EVA-solo'!K24*'3ª EVA-solo'!K$13
)
/('2ª EVA'!K$16+'3ª EVA '!K$13),""),"")</f>
        <v>0</v>
      </c>
      <c r="L24" s="122"/>
      <c r="M24" s="105" t="str">
        <f>IFERROR(IF(M$16&gt;0,(
   MAX('2ª EVA'!M24,'2ª EVA'!N24)*'2ª EVA'!M$16 +
   '3ª EVA-solo'!M24*'3ª EVA-solo'!M$13
)
/('2ª EVA'!M$16+'3ª EVA '!M$13),""),"")</f>
        <v/>
      </c>
      <c r="N24" s="122"/>
      <c r="O24" s="121">
        <f t="shared" ca="1" si="46"/>
        <v>0</v>
      </c>
      <c r="P24" s="105">
        <f ca="1">IFERROR(IF(P$16&gt;0,(
   MAX('2ª EVA'!P24,'2ª EVA'!Q24)*'2ª EVA'!P$16 +
   '3ª EVA-solo'!P24*'3ª EVA-solo'!P$13
)
/('2ª EVA'!P$16+'3ª EVA '!P$13),""),"")</f>
        <v>0</v>
      </c>
      <c r="Q24" s="122"/>
      <c r="R24" s="105">
        <f ca="1">IFERROR(IF(R$16&gt;0,(
   MAX('2ª EVA'!R24,'2ª EVA'!S24)*'2ª EVA'!R$16 +
   '3ª EVA-solo'!R24*'3ª EVA-solo'!R$13
)
/('2ª EVA'!R$16+'3ª EVA '!R$13),""),"")</f>
        <v>0</v>
      </c>
      <c r="S24" s="122"/>
      <c r="T24" s="105">
        <f ca="1">IFERROR(IF(T$16&gt;0,(
   MAX('2ª EVA'!T24,'2ª EVA'!U24)*'2ª EVA'!T$16 +
   '3ª EVA-solo'!T24*'3ª EVA-solo'!T$13
)
/('2ª EVA'!T$16+'3ª EVA '!T$13),""),"")</f>
        <v>0</v>
      </c>
      <c r="U24" s="122"/>
      <c r="V24" s="105">
        <f ca="1">IFERROR(IF(V$16&gt;0,(
   MAX('2ª EVA'!V24,'2ª EVA'!W24)*'2ª EVA'!V$16 +
   '3ª EVA-solo'!V24*'3ª EVA-solo'!V$13
)
/('2ª EVA'!V$16+'3ª EVA '!V$13),""),"")</f>
        <v>0</v>
      </c>
      <c r="W24" s="122"/>
      <c r="X24" s="105">
        <f ca="1">IFERROR(IF(X$16&gt;0,(
   MAX('2ª EVA'!X24,'2ª EVA'!Y24)*'2ª EVA'!X$16 +
   '3ª EVA-solo'!X24*'3ª EVA-solo'!X$13
)
/('2ª EVA'!X$16+'3ª EVA '!X$13),""),"")</f>
        <v>0</v>
      </c>
      <c r="Y24" s="122"/>
      <c r="Z24" s="105" t="str">
        <f>IFERROR(IF(Z$16&gt;0,(
   MAX('2ª EVA'!Z24,'2ª EVA'!AA24)*'2ª EVA'!Z$16 +
   '3ª EVA-solo'!Z24*'3ª EVA-solo'!Z$13
)
/('2ª EVA'!Z$16+'3ª EVA '!Z$13),""),"")</f>
        <v/>
      </c>
      <c r="AA24" s="122"/>
      <c r="AB24" s="121">
        <f t="shared" ca="1" si="47"/>
        <v>0</v>
      </c>
      <c r="AC24" s="105">
        <f ca="1">IFERROR(IF(AC$16&gt;0,(
   MAX('2ª EVA'!AC24,'2ª EVA'!AD24)*'2ª EVA'!AC$16 +
   '3ª EVA-solo'!AC24*'3ª EVA-solo'!AC$13
)
/('2ª EVA'!AC$16+'3ª EVA '!AC$13),""),"")</f>
        <v>0</v>
      </c>
      <c r="AD24" s="122"/>
      <c r="AE24" s="105" t="str">
        <f>IFERROR(IF(AE$16&gt;0,(
   MAX('2ª EVA'!AE24,'2ª EVA'!AF24)*'2ª EVA'!AE$16 +
   '3ª EVA-solo'!AE24*'3ª EVA-solo'!AE$13
)
/('2ª EVA'!AE$16+'3ª EVA '!AE$13),""),"")</f>
        <v/>
      </c>
      <c r="AF24" s="122"/>
      <c r="AG24" s="105">
        <f ca="1">IFERROR(IF(AG$16&gt;0,(
   MAX('2ª EVA'!AG24,'2ª EVA'!AH24)*'2ª EVA'!AG$16 +
   '3ª EVA-solo'!AG24*'3ª EVA-solo'!AG$13
)
/('2ª EVA'!AG$16+'3ª EVA '!AG$13),""),"")</f>
        <v>0</v>
      </c>
      <c r="AH24" s="122"/>
      <c r="AI24" s="105">
        <f ca="1">IFERROR(IF(AI$16&gt;0,(
   MAX('2ª EVA'!AI24,'2ª EVA'!AJ24)*'2ª EVA'!AI$16 +
   '3ª EVA-solo'!AI24*'3ª EVA-solo'!AI$13
)
/('2ª EVA'!AI$16+'3ª EVA '!AI$13),""),"")</f>
        <v>0</v>
      </c>
      <c r="AJ24" s="122"/>
      <c r="AK24" s="105">
        <f ca="1">IFERROR(IF(AK$16&gt;0,(
   MAX('2ª EVA'!AK24,'2ª EVA'!AL24)*'2ª EVA'!AK$16 +
   '3ª EVA-solo'!AK24*'3ª EVA-solo'!AK$13
)
/('2ª EVA'!AK$16+'3ª EVA '!AK$13),""),"")</f>
        <v>0</v>
      </c>
      <c r="AL24" s="122"/>
      <c r="AM24" s="105" t="str">
        <f>IFERROR(IF(AM$16&gt;0,(
   MAX('2ª EVA'!AM24,'2ª EVA'!AN24)*'2ª EVA'!AM$16 +
   '3ª EVA-solo'!AM24*'3ª EVA-solo'!AM$13
)
/('2ª EVA'!AM$16+'3ª EVA '!AM$13),""),"")</f>
        <v/>
      </c>
      <c r="AN24" s="122"/>
      <c r="AO24" s="121">
        <f t="shared" ca="1" si="48"/>
        <v>0</v>
      </c>
      <c r="AP24" s="105">
        <f ca="1">IFERROR(IF(AP$16&gt;0,(
   MAX('2ª EVA'!AP24,'2ª EVA'!AQ24)*'2ª EVA'!AP$16 +
   '3ª EVA-solo'!AP24*'3ª EVA-solo'!AP$13
)
/('2ª EVA'!AP$16+'3ª EVA '!AP$13),""),"")</f>
        <v>0</v>
      </c>
      <c r="AQ24" s="122"/>
      <c r="AR24" s="105">
        <f ca="1">IFERROR(IF(AR$16&gt;0,(
   MAX('2ª EVA'!AR24,'2ª EVA'!AS24)*'2ª EVA'!AR$16 +
   '3ª EVA-solo'!AR24*'3ª EVA-solo'!AR$13
)
/('2ª EVA'!AR$16+'3ª EVA '!AR$13),""),"")</f>
        <v>0</v>
      </c>
      <c r="AS24" s="122"/>
      <c r="AT24" s="105">
        <f ca="1">IFERROR(IF(AT$16&gt;0,(
   MAX('2ª EVA'!AT24,'2ª EVA'!AU24)*'2ª EVA'!AT$16 +
   '3ª EVA-solo'!AT24*'3ª EVA-solo'!AT$13
)
/('2ª EVA'!AT$16+'3ª EVA '!AT$13),""),"")</f>
        <v>0</v>
      </c>
      <c r="AU24" s="122"/>
      <c r="AV24" s="105">
        <f ca="1">IFERROR(IF(AV$16&gt;0,(
   MAX('2ª EVA'!AV24,'2ª EVA'!AW24)*'2ª EVA'!AV$16 +
   '3ª EVA-solo'!AV24*'3ª EVA-solo'!AV$13
)
/('2ª EVA'!AV$16+'3ª EVA '!AV$13),""),"")</f>
        <v>0</v>
      </c>
      <c r="AW24" s="122"/>
      <c r="AX24" s="105">
        <f ca="1">IFERROR(IF(AX$16&gt;0,(
   MAX('2ª EVA'!AX24,'2ª EVA'!AY24)*'2ª EVA'!AX$16 +
   '3ª EVA-solo'!AX24*'3ª EVA-solo'!AX$13
)
/('2ª EVA'!AX$16+'3ª EVA '!AX$13),""),"")</f>
        <v>0</v>
      </c>
      <c r="AY24" s="122"/>
      <c r="AZ24" s="105" t="str">
        <f>IFERROR(IF(AZ$16&gt;0,(
   MAX('2ª EVA'!AZ24,'2ª EVA'!BA24)*'2ª EVA'!AZ$16 +
   '3ª EVA-solo'!AZ24*'3ª EVA-solo'!AZ$13
)
/('2ª EVA'!AZ$16+'3ª EVA '!AZ$13),""),"")</f>
        <v/>
      </c>
      <c r="BA24" s="122"/>
      <c r="BB24" s="121">
        <f t="shared" ca="1" si="49"/>
        <v>0</v>
      </c>
      <c r="BC24" s="105">
        <f ca="1">IFERROR(IF(BC$16&gt;0,(
   MAX('2ª EVA'!BC24,'2ª EVA'!BD24)*'2ª EVA'!BC$16 +
   '3ª EVA-solo'!BC24*'3ª EVA-solo'!BC$13
)
/('2ª EVA'!BC$16+'3ª EVA '!BC$13),""),"")</f>
        <v>0</v>
      </c>
      <c r="BD24" s="122"/>
      <c r="BE24" s="105">
        <f ca="1">IFERROR(IF(BE$16&gt;0,(
   MAX('2ª EVA'!BE24,'2ª EVA'!BF24)*'2ª EVA'!BE$16 +
   '3ª EVA-solo'!BE24*'3ª EVA-solo'!BE$13
)
/('2ª EVA'!BE$16+'3ª EVA '!BE$13),""),"")</f>
        <v>0</v>
      </c>
      <c r="BF24" s="122"/>
      <c r="BG24" s="105">
        <f ca="1">IFERROR(IF(BG$16&gt;0,(
   MAX('2ª EVA'!BG24,'2ª EVA'!BH24)*'2ª EVA'!BG$16 +
   '3ª EVA-solo'!BG24*'3ª EVA-solo'!BG$13
)
/('2ª EVA'!BG$16+'3ª EVA '!BG$13),""),"")</f>
        <v>0</v>
      </c>
      <c r="BH24" s="122"/>
      <c r="BI24" s="105">
        <f ca="1">IFERROR(IF(BI$16&gt;0,(
   MAX('2ª EVA'!BI24,'2ª EVA'!BJ24)*'2ª EVA'!BI$16 +
   '3ª EVA-solo'!BI24*'3ª EVA-solo'!BI$13
)
/('2ª EVA'!BI$16+'3ª EVA '!BI$13),""),"")</f>
        <v>0</v>
      </c>
      <c r="BJ24" s="122"/>
      <c r="BK24" s="105" t="str">
        <f>IFERROR(IF(BK$16&gt;0,(
   MAX('2ª EVA'!BK24,'2ª EVA'!BL24)*'2ª EVA'!BK$16 +
   '3ª EVA-solo'!BK24*'3ª EVA-solo'!BK$13
)
/('2ª EVA'!BK$16+'3ª EVA '!BK$13),""),"")</f>
        <v/>
      </c>
      <c r="BL24" s="122"/>
      <c r="BM24" s="105" t="str">
        <f>IFERROR(IF(BM$16&gt;0,(
   MAX('2ª EVA'!BM24,'2ª EVA'!BN24)*'2ª EVA'!BM$16 +
   '3ª EVA-solo'!BM24*'3ª EVA-solo'!BM$13
)
/('2ª EVA'!BM$16+'3ª EVA '!BM$13),""),"")</f>
        <v/>
      </c>
      <c r="BN24" s="122"/>
      <c r="BO24" s="121">
        <f t="shared" ca="1" si="50"/>
        <v>0</v>
      </c>
      <c r="BP24" s="105">
        <f ca="1">IFERROR(IF(BP$16&gt;0,(
   MAX('2ª EVA'!BP24,'2ª EVA'!BQ24)*'2ª EVA'!BP$16 +
   '3ª EVA-solo'!BP24*'3ª EVA-solo'!BP$13
)
/('2ª EVA'!BP$16+'3ª EVA '!BP$13),""),"")</f>
        <v>0</v>
      </c>
      <c r="BQ24" s="122"/>
      <c r="BR24" s="105" t="str">
        <f>IFERROR(IF(BR$16&gt;0,(
   MAX('2ª EVA'!BR24,'2ª EVA'!BS24)*'2ª EVA'!BR$16 +
   '3ª EVA-solo'!BR24*'3ª EVA-solo'!BR$13
)
/('2ª EVA'!BR$16+'3ª EVA '!BR$13),""),"")</f>
        <v/>
      </c>
      <c r="BS24" s="122"/>
      <c r="BT24" s="105" t="str">
        <f>IFERROR(IF(BT$16&gt;0,(
   MAX('2ª EVA'!BT24,'2ª EVA'!BU24)*'2ª EVA'!BT$16 +
   '3ª EVA-solo'!BT24*'3ª EVA-solo'!BT$13
)
/('2ª EVA'!BT$16+'3ª EVA '!BT$13),""),"")</f>
        <v/>
      </c>
      <c r="BU24" s="122"/>
      <c r="BV24" s="105" t="str">
        <f>IFERROR(IF(BV$16&gt;0,(
   MAX('2ª EVA'!BV24,'2ª EVA'!BW24)*'2ª EVA'!BV$16 +
   '3ª EVA-solo'!BV24*'3ª EVA-solo'!BV$13
)
/('2ª EVA'!BV$16+'3ª EVA '!BV$13),""),"")</f>
        <v/>
      </c>
      <c r="BW24" s="122"/>
      <c r="BX24" s="105" t="str">
        <f>IFERROR(IF(BX$16&gt;0,(
   MAX('2ª EVA'!BX24,'2ª EVA'!BY24)*'2ª EVA'!BX$16 +
   '3ª EVA-solo'!BX24*'3ª EVA-solo'!BX$13
)
/('2ª EVA'!BX$16+'3ª EVA '!BX$13),""),"")</f>
        <v/>
      </c>
      <c r="BY24" s="122"/>
      <c r="BZ24" s="105" t="str">
        <f>IFERROR(IF(BZ$16&gt;0,(
   MAX('2ª EVA'!BZ24,'2ª EVA'!CA24)*'2ª EVA'!BZ$16 +
   '2ª EVA-solo'!BZ24*'2ª EVA-solo'!BZ$13
)
/('2ª EVA'!BZ$16+'3ª EVA '!BZ$13),""),"")</f>
        <v/>
      </c>
      <c r="CA24" s="122"/>
      <c r="CB24" s="136">
        <f t="shared" ca="1" si="51"/>
        <v>0</v>
      </c>
    </row>
    <row r="25" spans="1:82" ht="18" x14ac:dyDescent="0.25">
      <c r="A25" s="65" t="str">
        <v>Gonzalez Torres, Mara�a</v>
      </c>
      <c r="B25" s="121">
        <f t="shared" ca="1" si="45"/>
        <v>0</v>
      </c>
      <c r="C25" s="105">
        <f ca="1">IFERROR(IF(C$16&gt;0,(
   MAX('2ª EVA'!C25,'2ª EVA'!D25)*'2ª EVA'!C$16 +
   '3ª EVA-solo'!C25*'3ª EVA-solo'!C$13
)
/('2ª EVA'!C$16+'3ª EVA '!C$13),""),"")</f>
        <v>0</v>
      </c>
      <c r="D25" s="122"/>
      <c r="E25" s="105">
        <f ca="1">IFERROR(IF(E$16&gt;0,(
   MAX('2ª EVA'!E25,'2ª EVA'!F25)*'2ª EVA'!E$16 +
   '3ª EVA-solo'!E25*'3ª EVA-solo'!E$13
)
/('2ª EVA'!E$16+'3ª EVA '!E$13),""),"")</f>
        <v>0</v>
      </c>
      <c r="F25" s="122"/>
      <c r="G25" s="105">
        <f ca="1">IFERROR(IF(G$16&gt;0,(
   MAX('2ª EVA'!G25,'2ª EVA'!H25)*'2ª EVA'!G$16 +
   '3ª EVA-solo'!G25*'3ª EVA-solo'!G$13
)
/('2ª EVA'!G$16+'3ª EVA '!G$13),""),"")</f>
        <v>0</v>
      </c>
      <c r="H25" s="122"/>
      <c r="I25" s="105">
        <f ca="1">IFERROR(IF(I$16&gt;0,(
   MAX('2ª EVA'!I25,'2ª EVA'!J25)*'2ª EVA'!I$16 +
   '3ª EVA-solo'!I25*'3ª EVA-solo'!I$13
)
/('2ª EVA'!I$16+'3ª EVA '!I$13),""),"")</f>
        <v>0</v>
      </c>
      <c r="J25" s="122"/>
      <c r="K25" s="105">
        <f ca="1">IFERROR(IF(K$16&gt;0,(
   MAX('2ª EVA'!K25,'2ª EVA'!L25)*'2ª EVA'!K$16 +
   '3ª EVA-solo'!K25*'3ª EVA-solo'!K$13
)
/('2ª EVA'!K$16+'3ª EVA '!K$13),""),"")</f>
        <v>0</v>
      </c>
      <c r="L25" s="122"/>
      <c r="M25" s="105" t="str">
        <f>IFERROR(IF(M$16&gt;0,(
   MAX('2ª EVA'!M25,'2ª EVA'!N25)*'2ª EVA'!M$16 +
   '3ª EVA-solo'!M25*'3ª EVA-solo'!M$13
)
/('2ª EVA'!M$16+'3ª EVA '!M$13),""),"")</f>
        <v/>
      </c>
      <c r="N25" s="122"/>
      <c r="O25" s="121">
        <f t="shared" ca="1" si="46"/>
        <v>0</v>
      </c>
      <c r="P25" s="105">
        <f ca="1">IFERROR(IF(P$16&gt;0,(
   MAX('2ª EVA'!P25,'2ª EVA'!Q25)*'2ª EVA'!P$16 +
   '3ª EVA-solo'!P25*'3ª EVA-solo'!P$13
)
/('2ª EVA'!P$16+'3ª EVA '!P$13),""),"")</f>
        <v>0</v>
      </c>
      <c r="Q25" s="122"/>
      <c r="R25" s="105">
        <f ca="1">IFERROR(IF(R$16&gt;0,(
   MAX('2ª EVA'!R25,'2ª EVA'!S25)*'2ª EVA'!R$16 +
   '3ª EVA-solo'!R25*'3ª EVA-solo'!R$13
)
/('2ª EVA'!R$16+'3ª EVA '!R$13),""),"")</f>
        <v>0</v>
      </c>
      <c r="S25" s="122"/>
      <c r="T25" s="105">
        <f ca="1">IFERROR(IF(T$16&gt;0,(
   MAX('2ª EVA'!T25,'2ª EVA'!U25)*'2ª EVA'!T$16 +
   '3ª EVA-solo'!T25*'3ª EVA-solo'!T$13
)
/('2ª EVA'!T$16+'3ª EVA '!T$13),""),"")</f>
        <v>0</v>
      </c>
      <c r="U25" s="122"/>
      <c r="V25" s="105">
        <f ca="1">IFERROR(IF(V$16&gt;0,(
   MAX('2ª EVA'!V25,'2ª EVA'!W25)*'2ª EVA'!V$16 +
   '3ª EVA-solo'!V25*'3ª EVA-solo'!V$13
)
/('2ª EVA'!V$16+'3ª EVA '!V$13),""),"")</f>
        <v>0</v>
      </c>
      <c r="W25" s="122"/>
      <c r="X25" s="105">
        <f ca="1">IFERROR(IF(X$16&gt;0,(
   MAX('2ª EVA'!X25,'2ª EVA'!Y25)*'2ª EVA'!X$16 +
   '3ª EVA-solo'!X25*'3ª EVA-solo'!X$13
)
/('2ª EVA'!X$16+'3ª EVA '!X$13),""),"")</f>
        <v>0</v>
      </c>
      <c r="Y25" s="122"/>
      <c r="Z25" s="105" t="str">
        <f>IFERROR(IF(Z$16&gt;0,(
   MAX('2ª EVA'!Z25,'2ª EVA'!AA25)*'2ª EVA'!Z$16 +
   '3ª EVA-solo'!Z25*'3ª EVA-solo'!Z$13
)
/('2ª EVA'!Z$16+'3ª EVA '!Z$13),""),"")</f>
        <v/>
      </c>
      <c r="AA25" s="122"/>
      <c r="AB25" s="121">
        <f t="shared" ca="1" si="47"/>
        <v>0</v>
      </c>
      <c r="AC25" s="105">
        <f ca="1">IFERROR(IF(AC$16&gt;0,(
   MAX('2ª EVA'!AC25,'2ª EVA'!AD25)*'2ª EVA'!AC$16 +
   '3ª EVA-solo'!AC25*'3ª EVA-solo'!AC$13
)
/('2ª EVA'!AC$16+'3ª EVA '!AC$13),""),"")</f>
        <v>0</v>
      </c>
      <c r="AD25" s="122"/>
      <c r="AE25" s="105" t="str">
        <f>IFERROR(IF(AE$16&gt;0,(
   MAX('2ª EVA'!AE25,'2ª EVA'!AF25)*'2ª EVA'!AE$16 +
   '3ª EVA-solo'!AE25*'3ª EVA-solo'!AE$13
)
/('2ª EVA'!AE$16+'3ª EVA '!AE$13),""),"")</f>
        <v/>
      </c>
      <c r="AF25" s="122"/>
      <c r="AG25" s="105">
        <f ca="1">IFERROR(IF(AG$16&gt;0,(
   MAX('2ª EVA'!AG25,'2ª EVA'!AH25)*'2ª EVA'!AG$16 +
   '3ª EVA-solo'!AG25*'3ª EVA-solo'!AG$13
)
/('2ª EVA'!AG$16+'3ª EVA '!AG$13),""),"")</f>
        <v>0</v>
      </c>
      <c r="AH25" s="122"/>
      <c r="AI25" s="105">
        <f ca="1">IFERROR(IF(AI$16&gt;0,(
   MAX('2ª EVA'!AI25,'2ª EVA'!AJ25)*'2ª EVA'!AI$16 +
   '3ª EVA-solo'!AI25*'3ª EVA-solo'!AI$13
)
/('2ª EVA'!AI$16+'3ª EVA '!AI$13),""),"")</f>
        <v>0</v>
      </c>
      <c r="AJ25" s="122"/>
      <c r="AK25" s="105">
        <f ca="1">IFERROR(IF(AK$16&gt;0,(
   MAX('2ª EVA'!AK25,'2ª EVA'!AL25)*'2ª EVA'!AK$16 +
   '3ª EVA-solo'!AK25*'3ª EVA-solo'!AK$13
)
/('2ª EVA'!AK$16+'3ª EVA '!AK$13),""),"")</f>
        <v>0</v>
      </c>
      <c r="AL25" s="122"/>
      <c r="AM25" s="105" t="str">
        <f>IFERROR(IF(AM$16&gt;0,(
   MAX('2ª EVA'!AM25,'2ª EVA'!AN25)*'2ª EVA'!AM$16 +
   '3ª EVA-solo'!AM25*'3ª EVA-solo'!AM$13
)
/('2ª EVA'!AM$16+'3ª EVA '!AM$13),""),"")</f>
        <v/>
      </c>
      <c r="AN25" s="122"/>
      <c r="AO25" s="121">
        <f t="shared" ca="1" si="48"/>
        <v>0</v>
      </c>
      <c r="AP25" s="105">
        <f ca="1">IFERROR(IF(AP$16&gt;0,(
   MAX('2ª EVA'!AP25,'2ª EVA'!AQ25)*'2ª EVA'!AP$16 +
   '3ª EVA-solo'!AP25*'3ª EVA-solo'!AP$13
)
/('2ª EVA'!AP$16+'3ª EVA '!AP$13),""),"")</f>
        <v>0</v>
      </c>
      <c r="AQ25" s="122"/>
      <c r="AR25" s="105">
        <f ca="1">IFERROR(IF(AR$16&gt;0,(
   MAX('2ª EVA'!AR25,'2ª EVA'!AS25)*'2ª EVA'!AR$16 +
   '3ª EVA-solo'!AR25*'3ª EVA-solo'!AR$13
)
/('2ª EVA'!AR$16+'3ª EVA '!AR$13),""),"")</f>
        <v>0</v>
      </c>
      <c r="AS25" s="122"/>
      <c r="AT25" s="105">
        <f ca="1">IFERROR(IF(AT$16&gt;0,(
   MAX('2ª EVA'!AT25,'2ª EVA'!AU25)*'2ª EVA'!AT$16 +
   '3ª EVA-solo'!AT25*'3ª EVA-solo'!AT$13
)
/('2ª EVA'!AT$16+'3ª EVA '!AT$13),""),"")</f>
        <v>0</v>
      </c>
      <c r="AU25" s="122"/>
      <c r="AV25" s="105">
        <f ca="1">IFERROR(IF(AV$16&gt;0,(
   MAX('2ª EVA'!AV25,'2ª EVA'!AW25)*'2ª EVA'!AV$16 +
   '3ª EVA-solo'!AV25*'3ª EVA-solo'!AV$13
)
/('2ª EVA'!AV$16+'3ª EVA '!AV$13),""),"")</f>
        <v>0</v>
      </c>
      <c r="AW25" s="122"/>
      <c r="AX25" s="105">
        <f ca="1">IFERROR(IF(AX$16&gt;0,(
   MAX('2ª EVA'!AX25,'2ª EVA'!AY25)*'2ª EVA'!AX$16 +
   '3ª EVA-solo'!AX25*'3ª EVA-solo'!AX$13
)
/('2ª EVA'!AX$16+'3ª EVA '!AX$13),""),"")</f>
        <v>0</v>
      </c>
      <c r="AY25" s="122"/>
      <c r="AZ25" s="105" t="str">
        <f>IFERROR(IF(AZ$16&gt;0,(
   MAX('2ª EVA'!AZ25,'2ª EVA'!BA25)*'2ª EVA'!AZ$16 +
   '3ª EVA-solo'!AZ25*'3ª EVA-solo'!AZ$13
)
/('2ª EVA'!AZ$16+'3ª EVA '!AZ$13),""),"")</f>
        <v/>
      </c>
      <c r="BA25" s="122"/>
      <c r="BB25" s="121">
        <f t="shared" ca="1" si="49"/>
        <v>0</v>
      </c>
      <c r="BC25" s="105">
        <f ca="1">IFERROR(IF(BC$16&gt;0,(
   MAX('2ª EVA'!BC25,'2ª EVA'!BD25)*'2ª EVA'!BC$16 +
   '3ª EVA-solo'!BC25*'3ª EVA-solo'!BC$13
)
/('2ª EVA'!BC$16+'3ª EVA '!BC$13),""),"")</f>
        <v>0</v>
      </c>
      <c r="BD25" s="122"/>
      <c r="BE25" s="105">
        <f ca="1">IFERROR(IF(BE$16&gt;0,(
   MAX('2ª EVA'!BE25,'2ª EVA'!BF25)*'2ª EVA'!BE$16 +
   '3ª EVA-solo'!BE25*'3ª EVA-solo'!BE$13
)
/('2ª EVA'!BE$16+'3ª EVA '!BE$13),""),"")</f>
        <v>0</v>
      </c>
      <c r="BF25" s="122"/>
      <c r="BG25" s="105">
        <f ca="1">IFERROR(IF(BG$16&gt;0,(
   MAX('2ª EVA'!BG25,'2ª EVA'!BH25)*'2ª EVA'!BG$16 +
   '3ª EVA-solo'!BG25*'3ª EVA-solo'!BG$13
)
/('2ª EVA'!BG$16+'3ª EVA '!BG$13),""),"")</f>
        <v>0</v>
      </c>
      <c r="BH25" s="122"/>
      <c r="BI25" s="105">
        <f ca="1">IFERROR(IF(BI$16&gt;0,(
   MAX('2ª EVA'!BI25,'2ª EVA'!BJ25)*'2ª EVA'!BI$16 +
   '3ª EVA-solo'!BI25*'3ª EVA-solo'!BI$13
)
/('2ª EVA'!BI$16+'3ª EVA '!BI$13),""),"")</f>
        <v>0</v>
      </c>
      <c r="BJ25" s="122"/>
      <c r="BK25" s="105" t="str">
        <f>IFERROR(IF(BK$16&gt;0,(
   MAX('2ª EVA'!BK25,'2ª EVA'!BL25)*'2ª EVA'!BK$16 +
   '3ª EVA-solo'!BK25*'3ª EVA-solo'!BK$13
)
/('2ª EVA'!BK$16+'3ª EVA '!BK$13),""),"")</f>
        <v/>
      </c>
      <c r="BL25" s="122"/>
      <c r="BM25" s="105" t="str">
        <f>IFERROR(IF(BM$16&gt;0,(
   MAX('2ª EVA'!BM25,'2ª EVA'!BN25)*'2ª EVA'!BM$16 +
   '3ª EVA-solo'!BM25*'3ª EVA-solo'!BM$13
)
/('2ª EVA'!BM$16+'3ª EVA '!BM$13),""),"")</f>
        <v/>
      </c>
      <c r="BN25" s="122"/>
      <c r="BO25" s="121">
        <f t="shared" ca="1" si="50"/>
        <v>0</v>
      </c>
      <c r="BP25" s="105">
        <f ca="1">IFERROR(IF(BP$16&gt;0,(
   MAX('2ª EVA'!BP25,'2ª EVA'!BQ25)*'2ª EVA'!BP$16 +
   '3ª EVA-solo'!BP25*'3ª EVA-solo'!BP$13
)
/('2ª EVA'!BP$16+'3ª EVA '!BP$13),""),"")</f>
        <v>0</v>
      </c>
      <c r="BQ25" s="122"/>
      <c r="BR25" s="105" t="str">
        <f>IFERROR(IF(BR$16&gt;0,(
   MAX('2ª EVA'!BR25,'2ª EVA'!BS25)*'2ª EVA'!BR$16 +
   '3ª EVA-solo'!BR25*'3ª EVA-solo'!BR$13
)
/('2ª EVA'!BR$16+'3ª EVA '!BR$13),""),"")</f>
        <v/>
      </c>
      <c r="BS25" s="122"/>
      <c r="BT25" s="105" t="str">
        <f>IFERROR(IF(BT$16&gt;0,(
   MAX('2ª EVA'!BT25,'2ª EVA'!BU25)*'2ª EVA'!BT$16 +
   '3ª EVA-solo'!BT25*'3ª EVA-solo'!BT$13
)
/('2ª EVA'!BT$16+'3ª EVA '!BT$13),""),"")</f>
        <v/>
      </c>
      <c r="BU25" s="122"/>
      <c r="BV25" s="105" t="str">
        <f>IFERROR(IF(BV$16&gt;0,(
   MAX('2ª EVA'!BV25,'2ª EVA'!BW25)*'2ª EVA'!BV$16 +
   '3ª EVA-solo'!BV25*'3ª EVA-solo'!BV$13
)
/('2ª EVA'!BV$16+'3ª EVA '!BV$13),""),"")</f>
        <v/>
      </c>
      <c r="BW25" s="122"/>
      <c r="BX25" s="105" t="str">
        <f>IFERROR(IF(BX$16&gt;0,(
   MAX('2ª EVA'!BX25,'2ª EVA'!BY25)*'2ª EVA'!BX$16 +
   '3ª EVA-solo'!BX25*'3ª EVA-solo'!BX$13
)
/('2ª EVA'!BX$16+'3ª EVA '!BX$13),""),"")</f>
        <v/>
      </c>
      <c r="BY25" s="122"/>
      <c r="BZ25" s="105" t="str">
        <f>IFERROR(IF(BZ$16&gt;0,(
   MAX('2ª EVA'!BZ25,'2ª EVA'!CA25)*'2ª EVA'!BZ$16 +
   '2ª EVA-solo'!BZ25*'2ª EVA-solo'!BZ$13
)
/('2ª EVA'!BZ$16+'3ª EVA '!BZ$13),""),"")</f>
        <v/>
      </c>
      <c r="CA25" s="122"/>
      <c r="CB25" s="136">
        <f t="shared" ca="1" si="51"/>
        <v>0</v>
      </c>
    </row>
    <row r="26" spans="1:82" ht="18" x14ac:dyDescent="0.25">
      <c r="A26" s="65" t="str">
        <v>Rodra�guez Jimaanez, Pablo</v>
      </c>
      <c r="B26" s="121">
        <f t="shared" ca="1" si="45"/>
        <v>0</v>
      </c>
      <c r="C26" s="105">
        <f ca="1">IFERROR(IF(C$16&gt;0,(
   MAX('2ª EVA'!C26,'2ª EVA'!D26)*'2ª EVA'!C$16 +
   '3ª EVA-solo'!C26*'3ª EVA-solo'!C$13
)
/('2ª EVA'!C$16+'3ª EVA '!C$13),""),"")</f>
        <v>0</v>
      </c>
      <c r="D26" s="122"/>
      <c r="E26" s="105">
        <f ca="1">IFERROR(IF(E$16&gt;0,(
   MAX('2ª EVA'!E26,'2ª EVA'!F26)*'2ª EVA'!E$16 +
   '3ª EVA-solo'!E26*'3ª EVA-solo'!E$13
)
/('2ª EVA'!E$16+'3ª EVA '!E$13),""),"")</f>
        <v>0</v>
      </c>
      <c r="F26" s="122"/>
      <c r="G26" s="105">
        <f ca="1">IFERROR(IF(G$16&gt;0,(
   MAX('2ª EVA'!G26,'2ª EVA'!H26)*'2ª EVA'!G$16 +
   '3ª EVA-solo'!G26*'3ª EVA-solo'!G$13
)
/('2ª EVA'!G$16+'3ª EVA '!G$13),""),"")</f>
        <v>0</v>
      </c>
      <c r="H26" s="122"/>
      <c r="I26" s="105">
        <f ca="1">IFERROR(IF(I$16&gt;0,(
   MAX('2ª EVA'!I26,'2ª EVA'!J26)*'2ª EVA'!I$16 +
   '3ª EVA-solo'!I26*'3ª EVA-solo'!I$13
)
/('2ª EVA'!I$16+'3ª EVA '!I$13),""),"")</f>
        <v>0</v>
      </c>
      <c r="J26" s="122"/>
      <c r="K26" s="105">
        <f ca="1">IFERROR(IF(K$16&gt;0,(
   MAX('2ª EVA'!K26,'2ª EVA'!L26)*'2ª EVA'!K$16 +
   '3ª EVA-solo'!K26*'3ª EVA-solo'!K$13
)
/('2ª EVA'!K$16+'3ª EVA '!K$13),""),"")</f>
        <v>0</v>
      </c>
      <c r="L26" s="122"/>
      <c r="M26" s="105" t="str">
        <f>IFERROR(IF(M$16&gt;0,(
   MAX('2ª EVA'!M26,'2ª EVA'!N26)*'2ª EVA'!M$16 +
   '3ª EVA-solo'!M26*'3ª EVA-solo'!M$13
)
/('2ª EVA'!M$16+'3ª EVA '!M$13),""),"")</f>
        <v/>
      </c>
      <c r="N26" s="122"/>
      <c r="O26" s="121">
        <f t="shared" ca="1" si="46"/>
        <v>0</v>
      </c>
      <c r="P26" s="105">
        <f ca="1">IFERROR(IF(P$16&gt;0,(
   MAX('2ª EVA'!P26,'2ª EVA'!Q26)*'2ª EVA'!P$16 +
   '3ª EVA-solo'!P26*'3ª EVA-solo'!P$13
)
/('2ª EVA'!P$16+'3ª EVA '!P$13),""),"")</f>
        <v>0</v>
      </c>
      <c r="Q26" s="122"/>
      <c r="R26" s="105">
        <f ca="1">IFERROR(IF(R$16&gt;0,(
   MAX('2ª EVA'!R26,'2ª EVA'!S26)*'2ª EVA'!R$16 +
   '3ª EVA-solo'!R26*'3ª EVA-solo'!R$13
)
/('2ª EVA'!R$16+'3ª EVA '!R$13),""),"")</f>
        <v>0</v>
      </c>
      <c r="S26" s="122"/>
      <c r="T26" s="105">
        <f ca="1">IFERROR(IF(T$16&gt;0,(
   MAX('2ª EVA'!T26,'2ª EVA'!U26)*'2ª EVA'!T$16 +
   '3ª EVA-solo'!T26*'3ª EVA-solo'!T$13
)
/('2ª EVA'!T$16+'3ª EVA '!T$13),""),"")</f>
        <v>0</v>
      </c>
      <c r="U26" s="122"/>
      <c r="V26" s="105">
        <f ca="1">IFERROR(IF(V$16&gt;0,(
   MAX('2ª EVA'!V26,'2ª EVA'!W26)*'2ª EVA'!V$16 +
   '3ª EVA-solo'!V26*'3ª EVA-solo'!V$13
)
/('2ª EVA'!V$16+'3ª EVA '!V$13),""),"")</f>
        <v>0</v>
      </c>
      <c r="W26" s="122"/>
      <c r="X26" s="105">
        <f ca="1">IFERROR(IF(X$16&gt;0,(
   MAX('2ª EVA'!X26,'2ª EVA'!Y26)*'2ª EVA'!X$16 +
   '3ª EVA-solo'!X26*'3ª EVA-solo'!X$13
)
/('2ª EVA'!X$16+'3ª EVA '!X$13),""),"")</f>
        <v>0</v>
      </c>
      <c r="Y26" s="122"/>
      <c r="Z26" s="105" t="str">
        <f>IFERROR(IF(Z$16&gt;0,(
   MAX('2ª EVA'!Z26,'2ª EVA'!AA26)*'2ª EVA'!Z$16 +
   '3ª EVA-solo'!Z26*'3ª EVA-solo'!Z$13
)
/('2ª EVA'!Z$16+'3ª EVA '!Z$13),""),"")</f>
        <v/>
      </c>
      <c r="AA26" s="122"/>
      <c r="AB26" s="121">
        <f t="shared" ca="1" si="47"/>
        <v>0</v>
      </c>
      <c r="AC26" s="105">
        <f ca="1">IFERROR(IF(AC$16&gt;0,(
   MAX('2ª EVA'!AC26,'2ª EVA'!AD26)*'2ª EVA'!AC$16 +
   '3ª EVA-solo'!AC26*'3ª EVA-solo'!AC$13
)
/('2ª EVA'!AC$16+'3ª EVA '!AC$13),""),"")</f>
        <v>0</v>
      </c>
      <c r="AD26" s="122"/>
      <c r="AE26" s="105" t="str">
        <f>IFERROR(IF(AE$16&gt;0,(
   MAX('2ª EVA'!AE26,'2ª EVA'!AF26)*'2ª EVA'!AE$16 +
   '3ª EVA-solo'!AE26*'3ª EVA-solo'!AE$13
)
/('2ª EVA'!AE$16+'3ª EVA '!AE$13),""),"")</f>
        <v/>
      </c>
      <c r="AF26" s="122"/>
      <c r="AG26" s="105">
        <f ca="1">IFERROR(IF(AG$16&gt;0,(
   MAX('2ª EVA'!AG26,'2ª EVA'!AH26)*'2ª EVA'!AG$16 +
   '3ª EVA-solo'!AG26*'3ª EVA-solo'!AG$13
)
/('2ª EVA'!AG$16+'3ª EVA '!AG$13),""),"")</f>
        <v>0</v>
      </c>
      <c r="AH26" s="122"/>
      <c r="AI26" s="105">
        <f ca="1">IFERROR(IF(AI$16&gt;0,(
   MAX('2ª EVA'!AI26,'2ª EVA'!AJ26)*'2ª EVA'!AI$16 +
   '3ª EVA-solo'!AI26*'3ª EVA-solo'!AI$13
)
/('2ª EVA'!AI$16+'3ª EVA '!AI$13),""),"")</f>
        <v>0</v>
      </c>
      <c r="AJ26" s="122"/>
      <c r="AK26" s="105">
        <f ca="1">IFERROR(IF(AK$16&gt;0,(
   MAX('2ª EVA'!AK26,'2ª EVA'!AL26)*'2ª EVA'!AK$16 +
   '3ª EVA-solo'!AK26*'3ª EVA-solo'!AK$13
)
/('2ª EVA'!AK$16+'3ª EVA '!AK$13),""),"")</f>
        <v>0</v>
      </c>
      <c r="AL26" s="122"/>
      <c r="AM26" s="105" t="str">
        <f>IFERROR(IF(AM$16&gt;0,(
   MAX('2ª EVA'!AM26,'2ª EVA'!AN26)*'2ª EVA'!AM$16 +
   '3ª EVA-solo'!AM26*'3ª EVA-solo'!AM$13
)
/('2ª EVA'!AM$16+'3ª EVA '!AM$13),""),"")</f>
        <v/>
      </c>
      <c r="AN26" s="122"/>
      <c r="AO26" s="121">
        <f t="shared" ca="1" si="48"/>
        <v>0</v>
      </c>
      <c r="AP26" s="105">
        <f ca="1">IFERROR(IF(AP$16&gt;0,(
   MAX('2ª EVA'!AP26,'2ª EVA'!AQ26)*'2ª EVA'!AP$16 +
   '3ª EVA-solo'!AP26*'3ª EVA-solo'!AP$13
)
/('2ª EVA'!AP$16+'3ª EVA '!AP$13),""),"")</f>
        <v>0</v>
      </c>
      <c r="AQ26" s="122"/>
      <c r="AR26" s="105">
        <f ca="1">IFERROR(IF(AR$16&gt;0,(
   MAX('2ª EVA'!AR26,'2ª EVA'!AS26)*'2ª EVA'!AR$16 +
   '3ª EVA-solo'!AR26*'3ª EVA-solo'!AR$13
)
/('2ª EVA'!AR$16+'3ª EVA '!AR$13),""),"")</f>
        <v>0</v>
      </c>
      <c r="AS26" s="122"/>
      <c r="AT26" s="105">
        <f ca="1">IFERROR(IF(AT$16&gt;0,(
   MAX('2ª EVA'!AT26,'2ª EVA'!AU26)*'2ª EVA'!AT$16 +
   '3ª EVA-solo'!AT26*'3ª EVA-solo'!AT$13
)
/('2ª EVA'!AT$16+'3ª EVA '!AT$13),""),"")</f>
        <v>0</v>
      </c>
      <c r="AU26" s="122"/>
      <c r="AV26" s="105">
        <f ca="1">IFERROR(IF(AV$16&gt;0,(
   MAX('2ª EVA'!AV26,'2ª EVA'!AW26)*'2ª EVA'!AV$16 +
   '3ª EVA-solo'!AV26*'3ª EVA-solo'!AV$13
)
/('2ª EVA'!AV$16+'3ª EVA '!AV$13),""),"")</f>
        <v>0</v>
      </c>
      <c r="AW26" s="122"/>
      <c r="AX26" s="105">
        <f ca="1">IFERROR(IF(AX$16&gt;0,(
   MAX('2ª EVA'!AX26,'2ª EVA'!AY26)*'2ª EVA'!AX$16 +
   '3ª EVA-solo'!AX26*'3ª EVA-solo'!AX$13
)
/('2ª EVA'!AX$16+'3ª EVA '!AX$13),""),"")</f>
        <v>0</v>
      </c>
      <c r="AY26" s="122"/>
      <c r="AZ26" s="105" t="str">
        <f>IFERROR(IF(AZ$16&gt;0,(
   MAX('2ª EVA'!AZ26,'2ª EVA'!BA26)*'2ª EVA'!AZ$16 +
   '3ª EVA-solo'!AZ26*'3ª EVA-solo'!AZ$13
)
/('2ª EVA'!AZ$16+'3ª EVA '!AZ$13),""),"")</f>
        <v/>
      </c>
      <c r="BA26" s="122"/>
      <c r="BB26" s="121">
        <f t="shared" ca="1" si="49"/>
        <v>0</v>
      </c>
      <c r="BC26" s="105">
        <f ca="1">IFERROR(IF(BC$16&gt;0,(
   MAX('2ª EVA'!BC26,'2ª EVA'!BD26)*'2ª EVA'!BC$16 +
   '3ª EVA-solo'!BC26*'3ª EVA-solo'!BC$13
)
/('2ª EVA'!BC$16+'3ª EVA '!BC$13),""),"")</f>
        <v>0</v>
      </c>
      <c r="BD26" s="122"/>
      <c r="BE26" s="105">
        <f ca="1">IFERROR(IF(BE$16&gt;0,(
   MAX('2ª EVA'!BE26,'2ª EVA'!BF26)*'2ª EVA'!BE$16 +
   '3ª EVA-solo'!BE26*'3ª EVA-solo'!BE$13
)
/('2ª EVA'!BE$16+'3ª EVA '!BE$13),""),"")</f>
        <v>0</v>
      </c>
      <c r="BF26" s="122"/>
      <c r="BG26" s="105">
        <f ca="1">IFERROR(IF(BG$16&gt;0,(
   MAX('2ª EVA'!BG26,'2ª EVA'!BH26)*'2ª EVA'!BG$16 +
   '3ª EVA-solo'!BG26*'3ª EVA-solo'!BG$13
)
/('2ª EVA'!BG$16+'3ª EVA '!BG$13),""),"")</f>
        <v>0</v>
      </c>
      <c r="BH26" s="122"/>
      <c r="BI26" s="105">
        <f ca="1">IFERROR(IF(BI$16&gt;0,(
   MAX('2ª EVA'!BI26,'2ª EVA'!BJ26)*'2ª EVA'!BI$16 +
   '3ª EVA-solo'!BI26*'3ª EVA-solo'!BI$13
)
/('2ª EVA'!BI$16+'3ª EVA '!BI$13),""),"")</f>
        <v>0</v>
      </c>
      <c r="BJ26" s="122"/>
      <c r="BK26" s="105" t="str">
        <f>IFERROR(IF(BK$16&gt;0,(
   MAX('2ª EVA'!BK26,'2ª EVA'!BL26)*'2ª EVA'!BK$16 +
   '3ª EVA-solo'!BK26*'3ª EVA-solo'!BK$13
)
/('2ª EVA'!BK$16+'3ª EVA '!BK$13),""),"")</f>
        <v/>
      </c>
      <c r="BL26" s="122"/>
      <c r="BM26" s="105" t="str">
        <f>IFERROR(IF(BM$16&gt;0,(
   MAX('2ª EVA'!BM26,'2ª EVA'!BN26)*'2ª EVA'!BM$16 +
   '3ª EVA-solo'!BM26*'3ª EVA-solo'!BM$13
)
/('2ª EVA'!BM$16+'3ª EVA '!BM$13),""),"")</f>
        <v/>
      </c>
      <c r="BN26" s="122"/>
      <c r="BO26" s="121">
        <f t="shared" ca="1" si="50"/>
        <v>0</v>
      </c>
      <c r="BP26" s="105">
        <f ca="1">IFERROR(IF(BP$16&gt;0,(
   MAX('2ª EVA'!BP26,'2ª EVA'!BQ26)*'2ª EVA'!BP$16 +
   '3ª EVA-solo'!BP26*'3ª EVA-solo'!BP$13
)
/('2ª EVA'!BP$16+'3ª EVA '!BP$13),""),"")</f>
        <v>0</v>
      </c>
      <c r="BQ26" s="122"/>
      <c r="BR26" s="105" t="str">
        <f>IFERROR(IF(BR$16&gt;0,(
   MAX('2ª EVA'!BR26,'2ª EVA'!BS26)*'2ª EVA'!BR$16 +
   '3ª EVA-solo'!BR26*'3ª EVA-solo'!BR$13
)
/('2ª EVA'!BR$16+'3ª EVA '!BR$13),""),"")</f>
        <v/>
      </c>
      <c r="BS26" s="122"/>
      <c r="BT26" s="105" t="str">
        <f>IFERROR(IF(BT$16&gt;0,(
   MAX('2ª EVA'!BT26,'2ª EVA'!BU26)*'2ª EVA'!BT$16 +
   '3ª EVA-solo'!BT26*'3ª EVA-solo'!BT$13
)
/('2ª EVA'!BT$16+'3ª EVA '!BT$13),""),"")</f>
        <v/>
      </c>
      <c r="BU26" s="122"/>
      <c r="BV26" s="105" t="str">
        <f>IFERROR(IF(BV$16&gt;0,(
   MAX('2ª EVA'!BV26,'2ª EVA'!BW26)*'2ª EVA'!BV$16 +
   '3ª EVA-solo'!BV26*'3ª EVA-solo'!BV$13
)
/('2ª EVA'!BV$16+'3ª EVA '!BV$13),""),"")</f>
        <v/>
      </c>
      <c r="BW26" s="122"/>
      <c r="BX26" s="105" t="str">
        <f>IFERROR(IF(BX$16&gt;0,(
   MAX('2ª EVA'!BX26,'2ª EVA'!BY26)*'2ª EVA'!BX$16 +
   '3ª EVA-solo'!BX26*'3ª EVA-solo'!BX$13
)
/('2ª EVA'!BX$16+'3ª EVA '!BX$13),""),"")</f>
        <v/>
      </c>
      <c r="BY26" s="122"/>
      <c r="BZ26" s="105" t="str">
        <f>IFERROR(IF(BZ$16&gt;0,(
   MAX('2ª EVA'!BZ26,'2ª EVA'!CA26)*'2ª EVA'!BZ$16 +
   '2ª EVA-solo'!BZ26*'2ª EVA-solo'!BZ$13
)
/('2ª EVA'!BZ$16+'3ª EVA '!BZ$13),""),"")</f>
        <v/>
      </c>
      <c r="CA26" s="122"/>
      <c r="CB26" s="136">
        <f t="shared" ca="1" si="51"/>
        <v>0</v>
      </c>
    </row>
    <row r="27" spans="1:82" ht="18" x14ac:dyDescent="0.25">
      <c r="A27" s="65" t="str">
        <v>Hernandez Moreno, Sofa�a</v>
      </c>
      <c r="B27" s="121">
        <f t="shared" ca="1" si="45"/>
        <v>0</v>
      </c>
      <c r="C27" s="105">
        <f ca="1">IFERROR(IF(C$16&gt;0,(
   MAX('2ª EVA'!C27,'2ª EVA'!D27)*'2ª EVA'!C$16 +
   '3ª EVA-solo'!C27*'3ª EVA-solo'!C$13
)
/('2ª EVA'!C$16+'3ª EVA '!C$13),""),"")</f>
        <v>0</v>
      </c>
      <c r="D27" s="122"/>
      <c r="E27" s="105">
        <f ca="1">IFERROR(IF(E$16&gt;0,(
   MAX('2ª EVA'!E27,'2ª EVA'!F27)*'2ª EVA'!E$16 +
   '3ª EVA-solo'!E27*'3ª EVA-solo'!E$13
)
/('2ª EVA'!E$16+'3ª EVA '!E$13),""),"")</f>
        <v>0</v>
      </c>
      <c r="F27" s="122"/>
      <c r="G27" s="105">
        <f ca="1">IFERROR(IF(G$16&gt;0,(
   MAX('2ª EVA'!G27,'2ª EVA'!H27)*'2ª EVA'!G$16 +
   '3ª EVA-solo'!G27*'3ª EVA-solo'!G$13
)
/('2ª EVA'!G$16+'3ª EVA '!G$13),""),"")</f>
        <v>0</v>
      </c>
      <c r="H27" s="122"/>
      <c r="I27" s="105">
        <f ca="1">IFERROR(IF(I$16&gt;0,(
   MAX('2ª EVA'!I27,'2ª EVA'!J27)*'2ª EVA'!I$16 +
   '3ª EVA-solo'!I27*'3ª EVA-solo'!I$13
)
/('2ª EVA'!I$16+'3ª EVA '!I$13),""),"")</f>
        <v>0</v>
      </c>
      <c r="J27" s="122"/>
      <c r="K27" s="105">
        <f ca="1">IFERROR(IF(K$16&gt;0,(
   MAX('2ª EVA'!K27,'2ª EVA'!L27)*'2ª EVA'!K$16 +
   '3ª EVA-solo'!K27*'3ª EVA-solo'!K$13
)
/('2ª EVA'!K$16+'3ª EVA '!K$13),""),"")</f>
        <v>0</v>
      </c>
      <c r="L27" s="122"/>
      <c r="M27" s="105" t="str">
        <f>IFERROR(IF(M$16&gt;0,(
   MAX('2ª EVA'!M27,'2ª EVA'!N27)*'2ª EVA'!M$16 +
   '3ª EVA-solo'!M27*'3ª EVA-solo'!M$13
)
/('2ª EVA'!M$16+'3ª EVA '!M$13),""),"")</f>
        <v/>
      </c>
      <c r="N27" s="122"/>
      <c r="O27" s="121">
        <f t="shared" ca="1" si="46"/>
        <v>0</v>
      </c>
      <c r="P27" s="105">
        <f ca="1">IFERROR(IF(P$16&gt;0,(
   MAX('2ª EVA'!P27,'2ª EVA'!Q27)*'2ª EVA'!P$16 +
   '3ª EVA-solo'!P27*'3ª EVA-solo'!P$13
)
/('2ª EVA'!P$16+'3ª EVA '!P$13),""),"")</f>
        <v>0</v>
      </c>
      <c r="Q27" s="122"/>
      <c r="R27" s="105">
        <f ca="1">IFERROR(IF(R$16&gt;0,(
   MAX('2ª EVA'!R27,'2ª EVA'!S27)*'2ª EVA'!R$16 +
   '3ª EVA-solo'!R27*'3ª EVA-solo'!R$13
)
/('2ª EVA'!R$16+'3ª EVA '!R$13),""),"")</f>
        <v>0</v>
      </c>
      <c r="S27" s="122"/>
      <c r="T27" s="105">
        <f ca="1">IFERROR(IF(T$16&gt;0,(
   MAX('2ª EVA'!T27,'2ª EVA'!U27)*'2ª EVA'!T$16 +
   '3ª EVA-solo'!T27*'3ª EVA-solo'!T$13
)
/('2ª EVA'!T$16+'3ª EVA '!T$13),""),"")</f>
        <v>0</v>
      </c>
      <c r="U27" s="122"/>
      <c r="V27" s="105">
        <f ca="1">IFERROR(IF(V$16&gt;0,(
   MAX('2ª EVA'!V27,'2ª EVA'!W27)*'2ª EVA'!V$16 +
   '3ª EVA-solo'!V27*'3ª EVA-solo'!V$13
)
/('2ª EVA'!V$16+'3ª EVA '!V$13),""),"")</f>
        <v>0</v>
      </c>
      <c r="W27" s="122"/>
      <c r="X27" s="105">
        <f ca="1">IFERROR(IF(X$16&gt;0,(
   MAX('2ª EVA'!X27,'2ª EVA'!Y27)*'2ª EVA'!X$16 +
   '3ª EVA-solo'!X27*'3ª EVA-solo'!X$13
)
/('2ª EVA'!X$16+'3ª EVA '!X$13),""),"")</f>
        <v>0</v>
      </c>
      <c r="Y27" s="122"/>
      <c r="Z27" s="105" t="str">
        <f>IFERROR(IF(Z$16&gt;0,(
   MAX('2ª EVA'!Z27,'2ª EVA'!AA27)*'2ª EVA'!Z$16 +
   '3ª EVA-solo'!Z27*'3ª EVA-solo'!Z$13
)
/('2ª EVA'!Z$16+'3ª EVA '!Z$13),""),"")</f>
        <v/>
      </c>
      <c r="AA27" s="122"/>
      <c r="AB27" s="121">
        <f t="shared" ca="1" si="47"/>
        <v>0</v>
      </c>
      <c r="AC27" s="105">
        <f ca="1">IFERROR(IF(AC$16&gt;0,(
   MAX('2ª EVA'!AC27,'2ª EVA'!AD27)*'2ª EVA'!AC$16 +
   '3ª EVA-solo'!AC27*'3ª EVA-solo'!AC$13
)
/('2ª EVA'!AC$16+'3ª EVA '!AC$13),""),"")</f>
        <v>0</v>
      </c>
      <c r="AD27" s="122"/>
      <c r="AE27" s="105" t="str">
        <f>IFERROR(IF(AE$16&gt;0,(
   MAX('2ª EVA'!AE27,'2ª EVA'!AF27)*'2ª EVA'!AE$16 +
   '3ª EVA-solo'!AE27*'3ª EVA-solo'!AE$13
)
/('2ª EVA'!AE$16+'3ª EVA '!AE$13),""),"")</f>
        <v/>
      </c>
      <c r="AF27" s="122"/>
      <c r="AG27" s="105">
        <f ca="1">IFERROR(IF(AG$16&gt;0,(
   MAX('2ª EVA'!AG27,'2ª EVA'!AH27)*'2ª EVA'!AG$16 +
   '3ª EVA-solo'!AG27*'3ª EVA-solo'!AG$13
)
/('2ª EVA'!AG$16+'3ª EVA '!AG$13),""),"")</f>
        <v>0</v>
      </c>
      <c r="AH27" s="122"/>
      <c r="AI27" s="105">
        <f ca="1">IFERROR(IF(AI$16&gt;0,(
   MAX('2ª EVA'!AI27,'2ª EVA'!AJ27)*'2ª EVA'!AI$16 +
   '3ª EVA-solo'!AI27*'3ª EVA-solo'!AI$13
)
/('2ª EVA'!AI$16+'3ª EVA '!AI$13),""),"")</f>
        <v>0</v>
      </c>
      <c r="AJ27" s="122"/>
      <c r="AK27" s="105">
        <f ca="1">IFERROR(IF(AK$16&gt;0,(
   MAX('2ª EVA'!AK27,'2ª EVA'!AL27)*'2ª EVA'!AK$16 +
   '3ª EVA-solo'!AK27*'3ª EVA-solo'!AK$13
)
/('2ª EVA'!AK$16+'3ª EVA '!AK$13),""),"")</f>
        <v>0</v>
      </c>
      <c r="AL27" s="122"/>
      <c r="AM27" s="105" t="str">
        <f>IFERROR(IF(AM$16&gt;0,(
   MAX('2ª EVA'!AM27,'2ª EVA'!AN27)*'2ª EVA'!AM$16 +
   '3ª EVA-solo'!AM27*'3ª EVA-solo'!AM$13
)
/('2ª EVA'!AM$16+'3ª EVA '!AM$13),""),"")</f>
        <v/>
      </c>
      <c r="AN27" s="122"/>
      <c r="AO27" s="121">
        <f t="shared" ca="1" si="48"/>
        <v>0</v>
      </c>
      <c r="AP27" s="105">
        <f ca="1">IFERROR(IF(AP$16&gt;0,(
   MAX('2ª EVA'!AP27,'2ª EVA'!AQ27)*'2ª EVA'!AP$16 +
   '3ª EVA-solo'!AP27*'3ª EVA-solo'!AP$13
)
/('2ª EVA'!AP$16+'3ª EVA '!AP$13),""),"")</f>
        <v>0</v>
      </c>
      <c r="AQ27" s="122"/>
      <c r="AR27" s="105">
        <f ca="1">IFERROR(IF(AR$16&gt;0,(
   MAX('2ª EVA'!AR27,'2ª EVA'!AS27)*'2ª EVA'!AR$16 +
   '3ª EVA-solo'!AR27*'3ª EVA-solo'!AR$13
)
/('2ª EVA'!AR$16+'3ª EVA '!AR$13),""),"")</f>
        <v>0</v>
      </c>
      <c r="AS27" s="122"/>
      <c r="AT27" s="105">
        <f ca="1">IFERROR(IF(AT$16&gt;0,(
   MAX('2ª EVA'!AT27,'2ª EVA'!AU27)*'2ª EVA'!AT$16 +
   '3ª EVA-solo'!AT27*'3ª EVA-solo'!AT$13
)
/('2ª EVA'!AT$16+'3ª EVA '!AT$13),""),"")</f>
        <v>0</v>
      </c>
      <c r="AU27" s="122"/>
      <c r="AV27" s="105">
        <f ca="1">IFERROR(IF(AV$16&gt;0,(
   MAX('2ª EVA'!AV27,'2ª EVA'!AW27)*'2ª EVA'!AV$16 +
   '3ª EVA-solo'!AV27*'3ª EVA-solo'!AV$13
)
/('2ª EVA'!AV$16+'3ª EVA '!AV$13),""),"")</f>
        <v>0</v>
      </c>
      <c r="AW27" s="122"/>
      <c r="AX27" s="105">
        <f ca="1">IFERROR(IF(AX$16&gt;0,(
   MAX('2ª EVA'!AX27,'2ª EVA'!AY27)*'2ª EVA'!AX$16 +
   '3ª EVA-solo'!AX27*'3ª EVA-solo'!AX$13
)
/('2ª EVA'!AX$16+'3ª EVA '!AX$13),""),"")</f>
        <v>0</v>
      </c>
      <c r="AY27" s="122"/>
      <c r="AZ27" s="105" t="str">
        <f>IFERROR(IF(AZ$16&gt;0,(
   MAX('2ª EVA'!AZ27,'2ª EVA'!BA27)*'2ª EVA'!AZ$16 +
   '3ª EVA-solo'!AZ27*'3ª EVA-solo'!AZ$13
)
/('2ª EVA'!AZ$16+'3ª EVA '!AZ$13),""),"")</f>
        <v/>
      </c>
      <c r="BA27" s="122"/>
      <c r="BB27" s="121">
        <f t="shared" ca="1" si="49"/>
        <v>0</v>
      </c>
      <c r="BC27" s="105">
        <f ca="1">IFERROR(IF(BC$16&gt;0,(
   MAX('2ª EVA'!BC27,'2ª EVA'!BD27)*'2ª EVA'!BC$16 +
   '3ª EVA-solo'!BC27*'3ª EVA-solo'!BC$13
)
/('2ª EVA'!BC$16+'3ª EVA '!BC$13),""),"")</f>
        <v>0</v>
      </c>
      <c r="BD27" s="122"/>
      <c r="BE27" s="105">
        <f ca="1">IFERROR(IF(BE$16&gt;0,(
   MAX('2ª EVA'!BE27,'2ª EVA'!BF27)*'2ª EVA'!BE$16 +
   '3ª EVA-solo'!BE27*'3ª EVA-solo'!BE$13
)
/('2ª EVA'!BE$16+'3ª EVA '!BE$13),""),"")</f>
        <v>0</v>
      </c>
      <c r="BF27" s="122"/>
      <c r="BG27" s="105">
        <f ca="1">IFERROR(IF(BG$16&gt;0,(
   MAX('2ª EVA'!BG27,'2ª EVA'!BH27)*'2ª EVA'!BG$16 +
   '3ª EVA-solo'!BG27*'3ª EVA-solo'!BG$13
)
/('2ª EVA'!BG$16+'3ª EVA '!BG$13),""),"")</f>
        <v>0</v>
      </c>
      <c r="BH27" s="122"/>
      <c r="BI27" s="105">
        <f ca="1">IFERROR(IF(BI$16&gt;0,(
   MAX('2ª EVA'!BI27,'2ª EVA'!BJ27)*'2ª EVA'!BI$16 +
   '3ª EVA-solo'!BI27*'3ª EVA-solo'!BI$13
)
/('2ª EVA'!BI$16+'3ª EVA '!BI$13),""),"")</f>
        <v>0</v>
      </c>
      <c r="BJ27" s="122"/>
      <c r="BK27" s="105" t="str">
        <f>IFERROR(IF(BK$16&gt;0,(
   MAX('2ª EVA'!BK27,'2ª EVA'!BL27)*'2ª EVA'!BK$16 +
   '3ª EVA-solo'!BK27*'3ª EVA-solo'!BK$13
)
/('2ª EVA'!BK$16+'3ª EVA '!BK$13),""),"")</f>
        <v/>
      </c>
      <c r="BL27" s="122"/>
      <c r="BM27" s="105" t="str">
        <f>IFERROR(IF(BM$16&gt;0,(
   MAX('2ª EVA'!BM27,'2ª EVA'!BN27)*'2ª EVA'!BM$16 +
   '3ª EVA-solo'!BM27*'3ª EVA-solo'!BM$13
)
/('2ª EVA'!BM$16+'3ª EVA '!BM$13),""),"")</f>
        <v/>
      </c>
      <c r="BN27" s="122"/>
      <c r="BO27" s="121">
        <f t="shared" ca="1" si="50"/>
        <v>0</v>
      </c>
      <c r="BP27" s="105">
        <f ca="1">IFERROR(IF(BP$16&gt;0,(
   MAX('2ª EVA'!BP27,'2ª EVA'!BQ27)*'2ª EVA'!BP$16 +
   '3ª EVA-solo'!BP27*'3ª EVA-solo'!BP$13
)
/('2ª EVA'!BP$16+'3ª EVA '!BP$13),""),"")</f>
        <v>0</v>
      </c>
      <c r="BQ27" s="122"/>
      <c r="BR27" s="105" t="str">
        <f>IFERROR(IF(BR$16&gt;0,(
   MAX('2ª EVA'!BR27,'2ª EVA'!BS27)*'2ª EVA'!BR$16 +
   '3ª EVA-solo'!BR27*'3ª EVA-solo'!BR$13
)
/('2ª EVA'!BR$16+'3ª EVA '!BR$13),""),"")</f>
        <v/>
      </c>
      <c r="BS27" s="122"/>
      <c r="BT27" s="105" t="str">
        <f>IFERROR(IF(BT$16&gt;0,(
   MAX('2ª EVA'!BT27,'2ª EVA'!BU27)*'2ª EVA'!BT$16 +
   '3ª EVA-solo'!BT27*'3ª EVA-solo'!BT$13
)
/('2ª EVA'!BT$16+'3ª EVA '!BT$13),""),"")</f>
        <v/>
      </c>
      <c r="BU27" s="122"/>
      <c r="BV27" s="105" t="str">
        <f>IFERROR(IF(BV$16&gt;0,(
   MAX('2ª EVA'!BV27,'2ª EVA'!BW27)*'2ª EVA'!BV$16 +
   '3ª EVA-solo'!BV27*'3ª EVA-solo'!BV$13
)
/('2ª EVA'!BV$16+'3ª EVA '!BV$13),""),"")</f>
        <v/>
      </c>
      <c r="BW27" s="122"/>
      <c r="BX27" s="105" t="str">
        <f>IFERROR(IF(BX$16&gt;0,(
   MAX('2ª EVA'!BX27,'2ª EVA'!BY27)*'2ª EVA'!BX$16 +
   '3ª EVA-solo'!BX27*'3ª EVA-solo'!BX$13
)
/('2ª EVA'!BX$16+'3ª EVA '!BX$13),""),"")</f>
        <v/>
      </c>
      <c r="BY27" s="122"/>
      <c r="BZ27" s="105" t="str">
        <f>IFERROR(IF(BZ$16&gt;0,(
   MAX('2ª EVA'!BZ27,'2ª EVA'!CA27)*'2ª EVA'!BZ$16 +
   '2ª EVA-solo'!BZ27*'2ª EVA-solo'!BZ$13
)
/('2ª EVA'!BZ$16+'3ª EVA '!BZ$13),""),"")</f>
        <v/>
      </c>
      <c r="CA27" s="122"/>
      <c r="CB27" s="136">
        <f t="shared" ca="1" si="51"/>
        <v>0</v>
      </c>
    </row>
    <row r="28" spans="1:82" ht="18" x14ac:dyDescent="0.25">
      <c r="A28" s="65" t="str">
        <v>Da�az Castro, Alejandro</v>
      </c>
      <c r="B28" s="121">
        <f t="shared" ca="1" si="45"/>
        <v>0</v>
      </c>
      <c r="C28" s="105">
        <f ca="1">IFERROR(IF(C$16&gt;0,(
   MAX('2ª EVA'!C28,'2ª EVA'!D28)*'2ª EVA'!C$16 +
   '3ª EVA-solo'!C28*'3ª EVA-solo'!C$13
)
/('2ª EVA'!C$16+'3ª EVA '!C$13),""),"")</f>
        <v>0</v>
      </c>
      <c r="D28" s="122"/>
      <c r="E28" s="105">
        <f ca="1">IFERROR(IF(E$16&gt;0,(
   MAX('2ª EVA'!E28,'2ª EVA'!F28)*'2ª EVA'!E$16 +
   '3ª EVA-solo'!E28*'3ª EVA-solo'!E$13
)
/('2ª EVA'!E$16+'3ª EVA '!E$13),""),"")</f>
        <v>0</v>
      </c>
      <c r="F28" s="122"/>
      <c r="G28" s="105">
        <f ca="1">IFERROR(IF(G$16&gt;0,(
   MAX('2ª EVA'!G28,'2ª EVA'!H28)*'2ª EVA'!G$16 +
   '3ª EVA-solo'!G28*'3ª EVA-solo'!G$13
)
/('2ª EVA'!G$16+'3ª EVA '!G$13),""),"")</f>
        <v>0</v>
      </c>
      <c r="H28" s="122"/>
      <c r="I28" s="105">
        <f ca="1">IFERROR(IF(I$16&gt;0,(
   MAX('2ª EVA'!I28,'2ª EVA'!J28)*'2ª EVA'!I$16 +
   '3ª EVA-solo'!I28*'3ª EVA-solo'!I$13
)
/('2ª EVA'!I$16+'3ª EVA '!I$13),""),"")</f>
        <v>0</v>
      </c>
      <c r="J28" s="122"/>
      <c r="K28" s="105">
        <f ca="1">IFERROR(IF(K$16&gt;0,(
   MAX('2ª EVA'!K28,'2ª EVA'!L28)*'2ª EVA'!K$16 +
   '3ª EVA-solo'!K28*'3ª EVA-solo'!K$13
)
/('2ª EVA'!K$16+'3ª EVA '!K$13),""),"")</f>
        <v>0</v>
      </c>
      <c r="L28" s="122"/>
      <c r="M28" s="105" t="str">
        <f>IFERROR(IF(M$16&gt;0,(
   MAX('2ª EVA'!M28,'2ª EVA'!N28)*'2ª EVA'!M$16 +
   '3ª EVA-solo'!M28*'3ª EVA-solo'!M$13
)
/('2ª EVA'!M$16+'3ª EVA '!M$13),""),"")</f>
        <v/>
      </c>
      <c r="N28" s="122"/>
      <c r="O28" s="121">
        <f t="shared" ca="1" si="46"/>
        <v>0</v>
      </c>
      <c r="P28" s="105">
        <f ca="1">IFERROR(IF(P$16&gt;0,(
   MAX('2ª EVA'!P28,'2ª EVA'!Q28)*'2ª EVA'!P$16 +
   '3ª EVA-solo'!P28*'3ª EVA-solo'!P$13
)
/('2ª EVA'!P$16+'3ª EVA '!P$13),""),"")</f>
        <v>0</v>
      </c>
      <c r="Q28" s="122"/>
      <c r="R28" s="105">
        <f ca="1">IFERROR(IF(R$16&gt;0,(
   MAX('2ª EVA'!R28,'2ª EVA'!S28)*'2ª EVA'!R$16 +
   '3ª EVA-solo'!R28*'3ª EVA-solo'!R$13
)
/('2ª EVA'!R$16+'3ª EVA '!R$13),""),"")</f>
        <v>0</v>
      </c>
      <c r="S28" s="122"/>
      <c r="T28" s="105">
        <f ca="1">IFERROR(IF(T$16&gt;0,(
   MAX('2ª EVA'!T28,'2ª EVA'!U28)*'2ª EVA'!T$16 +
   '3ª EVA-solo'!T28*'3ª EVA-solo'!T$13
)
/('2ª EVA'!T$16+'3ª EVA '!T$13),""),"")</f>
        <v>0</v>
      </c>
      <c r="U28" s="122"/>
      <c r="V28" s="105">
        <f ca="1">IFERROR(IF(V$16&gt;0,(
   MAX('2ª EVA'!V28,'2ª EVA'!W28)*'2ª EVA'!V$16 +
   '3ª EVA-solo'!V28*'3ª EVA-solo'!V$13
)
/('2ª EVA'!V$16+'3ª EVA '!V$13),""),"")</f>
        <v>0</v>
      </c>
      <c r="W28" s="122"/>
      <c r="X28" s="105">
        <f ca="1">IFERROR(IF(X$16&gt;0,(
   MAX('2ª EVA'!X28,'2ª EVA'!Y28)*'2ª EVA'!X$16 +
   '3ª EVA-solo'!X28*'3ª EVA-solo'!X$13
)
/('2ª EVA'!X$16+'3ª EVA '!X$13),""),"")</f>
        <v>0</v>
      </c>
      <c r="Y28" s="122"/>
      <c r="Z28" s="105" t="str">
        <f>IFERROR(IF(Z$16&gt;0,(
   MAX('2ª EVA'!Z28,'2ª EVA'!AA28)*'2ª EVA'!Z$16 +
   '3ª EVA-solo'!Z28*'3ª EVA-solo'!Z$13
)
/('2ª EVA'!Z$16+'3ª EVA '!Z$13),""),"")</f>
        <v/>
      </c>
      <c r="AA28" s="122"/>
      <c r="AB28" s="121">
        <f t="shared" ca="1" si="47"/>
        <v>0</v>
      </c>
      <c r="AC28" s="105">
        <f ca="1">IFERROR(IF(AC$16&gt;0,(
   MAX('2ª EVA'!AC28,'2ª EVA'!AD28)*'2ª EVA'!AC$16 +
   '3ª EVA-solo'!AC28*'3ª EVA-solo'!AC$13
)
/('2ª EVA'!AC$16+'3ª EVA '!AC$13),""),"")</f>
        <v>0</v>
      </c>
      <c r="AD28" s="122"/>
      <c r="AE28" s="105" t="str">
        <f>IFERROR(IF(AE$16&gt;0,(
   MAX('2ª EVA'!AE28,'2ª EVA'!AF28)*'2ª EVA'!AE$16 +
   '3ª EVA-solo'!AE28*'3ª EVA-solo'!AE$13
)
/('2ª EVA'!AE$16+'3ª EVA '!AE$13),""),"")</f>
        <v/>
      </c>
      <c r="AF28" s="122"/>
      <c r="AG28" s="105">
        <f ca="1">IFERROR(IF(AG$16&gt;0,(
   MAX('2ª EVA'!AG28,'2ª EVA'!AH28)*'2ª EVA'!AG$16 +
   '3ª EVA-solo'!AG28*'3ª EVA-solo'!AG$13
)
/('2ª EVA'!AG$16+'3ª EVA '!AG$13),""),"")</f>
        <v>0</v>
      </c>
      <c r="AH28" s="122"/>
      <c r="AI28" s="105">
        <f ca="1">IFERROR(IF(AI$16&gt;0,(
   MAX('2ª EVA'!AI28,'2ª EVA'!AJ28)*'2ª EVA'!AI$16 +
   '3ª EVA-solo'!AI28*'3ª EVA-solo'!AI$13
)
/('2ª EVA'!AI$16+'3ª EVA '!AI$13),""),"")</f>
        <v>0</v>
      </c>
      <c r="AJ28" s="122"/>
      <c r="AK28" s="105">
        <f ca="1">IFERROR(IF(AK$16&gt;0,(
   MAX('2ª EVA'!AK28,'2ª EVA'!AL28)*'2ª EVA'!AK$16 +
   '3ª EVA-solo'!AK28*'3ª EVA-solo'!AK$13
)
/('2ª EVA'!AK$16+'3ª EVA '!AK$13),""),"")</f>
        <v>0</v>
      </c>
      <c r="AL28" s="122"/>
      <c r="AM28" s="105" t="str">
        <f>IFERROR(IF(AM$16&gt;0,(
   MAX('2ª EVA'!AM28,'2ª EVA'!AN28)*'2ª EVA'!AM$16 +
   '3ª EVA-solo'!AM28*'3ª EVA-solo'!AM$13
)
/('2ª EVA'!AM$16+'3ª EVA '!AM$13),""),"")</f>
        <v/>
      </c>
      <c r="AN28" s="122"/>
      <c r="AO28" s="121">
        <f t="shared" ca="1" si="48"/>
        <v>0</v>
      </c>
      <c r="AP28" s="105">
        <f ca="1">IFERROR(IF(AP$16&gt;0,(
   MAX('2ª EVA'!AP28,'2ª EVA'!AQ28)*'2ª EVA'!AP$16 +
   '3ª EVA-solo'!AP28*'3ª EVA-solo'!AP$13
)
/('2ª EVA'!AP$16+'3ª EVA '!AP$13),""),"")</f>
        <v>0</v>
      </c>
      <c r="AQ28" s="122"/>
      <c r="AR28" s="105">
        <f ca="1">IFERROR(IF(AR$16&gt;0,(
   MAX('2ª EVA'!AR28,'2ª EVA'!AS28)*'2ª EVA'!AR$16 +
   '3ª EVA-solo'!AR28*'3ª EVA-solo'!AR$13
)
/('2ª EVA'!AR$16+'3ª EVA '!AR$13),""),"")</f>
        <v>0</v>
      </c>
      <c r="AS28" s="122"/>
      <c r="AT28" s="105">
        <f ca="1">IFERROR(IF(AT$16&gt;0,(
   MAX('2ª EVA'!AT28,'2ª EVA'!AU28)*'2ª EVA'!AT$16 +
   '3ª EVA-solo'!AT28*'3ª EVA-solo'!AT$13
)
/('2ª EVA'!AT$16+'3ª EVA '!AT$13),""),"")</f>
        <v>0</v>
      </c>
      <c r="AU28" s="122"/>
      <c r="AV28" s="105">
        <f ca="1">IFERROR(IF(AV$16&gt;0,(
   MAX('2ª EVA'!AV28,'2ª EVA'!AW28)*'2ª EVA'!AV$16 +
   '3ª EVA-solo'!AV28*'3ª EVA-solo'!AV$13
)
/('2ª EVA'!AV$16+'3ª EVA '!AV$13),""),"")</f>
        <v>0</v>
      </c>
      <c r="AW28" s="122"/>
      <c r="AX28" s="105">
        <f ca="1">IFERROR(IF(AX$16&gt;0,(
   MAX('2ª EVA'!AX28,'2ª EVA'!AY28)*'2ª EVA'!AX$16 +
   '3ª EVA-solo'!AX28*'3ª EVA-solo'!AX$13
)
/('2ª EVA'!AX$16+'3ª EVA '!AX$13),""),"")</f>
        <v>0</v>
      </c>
      <c r="AY28" s="122"/>
      <c r="AZ28" s="105" t="str">
        <f>IFERROR(IF(AZ$16&gt;0,(
   MAX('2ª EVA'!AZ28,'2ª EVA'!BA28)*'2ª EVA'!AZ$16 +
   '3ª EVA-solo'!AZ28*'3ª EVA-solo'!AZ$13
)
/('2ª EVA'!AZ$16+'3ª EVA '!AZ$13),""),"")</f>
        <v/>
      </c>
      <c r="BA28" s="122"/>
      <c r="BB28" s="121">
        <f t="shared" ca="1" si="49"/>
        <v>0</v>
      </c>
      <c r="BC28" s="105">
        <f ca="1">IFERROR(IF(BC$16&gt;0,(
   MAX('2ª EVA'!BC28,'2ª EVA'!BD28)*'2ª EVA'!BC$16 +
   '3ª EVA-solo'!BC28*'3ª EVA-solo'!BC$13
)
/('2ª EVA'!BC$16+'3ª EVA '!BC$13),""),"")</f>
        <v>0</v>
      </c>
      <c r="BD28" s="122"/>
      <c r="BE28" s="105">
        <f ca="1">IFERROR(IF(BE$16&gt;0,(
   MAX('2ª EVA'!BE28,'2ª EVA'!BF28)*'2ª EVA'!BE$16 +
   '3ª EVA-solo'!BE28*'3ª EVA-solo'!BE$13
)
/('2ª EVA'!BE$16+'3ª EVA '!BE$13),""),"")</f>
        <v>0</v>
      </c>
      <c r="BF28" s="122"/>
      <c r="BG28" s="105">
        <f ca="1">IFERROR(IF(BG$16&gt;0,(
   MAX('2ª EVA'!BG28,'2ª EVA'!BH28)*'2ª EVA'!BG$16 +
   '3ª EVA-solo'!BG28*'3ª EVA-solo'!BG$13
)
/('2ª EVA'!BG$16+'3ª EVA '!BG$13),""),"")</f>
        <v>0</v>
      </c>
      <c r="BH28" s="122"/>
      <c r="BI28" s="105">
        <f ca="1">IFERROR(IF(BI$16&gt;0,(
   MAX('2ª EVA'!BI28,'2ª EVA'!BJ28)*'2ª EVA'!BI$16 +
   '3ª EVA-solo'!BI28*'3ª EVA-solo'!BI$13
)
/('2ª EVA'!BI$16+'3ª EVA '!BI$13),""),"")</f>
        <v>0</v>
      </c>
      <c r="BJ28" s="122"/>
      <c r="BK28" s="105" t="str">
        <f>IFERROR(IF(BK$16&gt;0,(
   MAX('2ª EVA'!BK28,'2ª EVA'!BL28)*'2ª EVA'!BK$16 +
   '3ª EVA-solo'!BK28*'3ª EVA-solo'!BK$13
)
/('2ª EVA'!BK$16+'3ª EVA '!BK$13),""),"")</f>
        <v/>
      </c>
      <c r="BL28" s="122"/>
      <c r="BM28" s="105" t="str">
        <f>IFERROR(IF(BM$16&gt;0,(
   MAX('2ª EVA'!BM28,'2ª EVA'!BN28)*'2ª EVA'!BM$16 +
   '3ª EVA-solo'!BM28*'3ª EVA-solo'!BM$13
)
/('2ª EVA'!BM$16+'3ª EVA '!BM$13),""),"")</f>
        <v/>
      </c>
      <c r="BN28" s="122"/>
      <c r="BO28" s="121">
        <f t="shared" ca="1" si="50"/>
        <v>0</v>
      </c>
      <c r="BP28" s="105">
        <f ca="1">IFERROR(IF(BP$16&gt;0,(
   MAX('2ª EVA'!BP28,'2ª EVA'!BQ28)*'2ª EVA'!BP$16 +
   '3ª EVA-solo'!BP28*'3ª EVA-solo'!BP$13
)
/('2ª EVA'!BP$16+'3ª EVA '!BP$13),""),"")</f>
        <v>0</v>
      </c>
      <c r="BQ28" s="122"/>
      <c r="BR28" s="105" t="str">
        <f>IFERROR(IF(BR$16&gt;0,(
   MAX('2ª EVA'!BR28,'2ª EVA'!BS28)*'2ª EVA'!BR$16 +
   '3ª EVA-solo'!BR28*'3ª EVA-solo'!BR$13
)
/('2ª EVA'!BR$16+'3ª EVA '!BR$13),""),"")</f>
        <v/>
      </c>
      <c r="BS28" s="122"/>
      <c r="BT28" s="105" t="str">
        <f>IFERROR(IF(BT$16&gt;0,(
   MAX('2ª EVA'!BT28,'2ª EVA'!BU28)*'2ª EVA'!BT$16 +
   '3ª EVA-solo'!BT28*'3ª EVA-solo'!BT$13
)
/('2ª EVA'!BT$16+'3ª EVA '!BT$13),""),"")</f>
        <v/>
      </c>
      <c r="BU28" s="122"/>
      <c r="BV28" s="105" t="str">
        <f>IFERROR(IF(BV$16&gt;0,(
   MAX('2ª EVA'!BV28,'2ª EVA'!BW28)*'2ª EVA'!BV$16 +
   '3ª EVA-solo'!BV28*'3ª EVA-solo'!BV$13
)
/('2ª EVA'!BV$16+'3ª EVA '!BV$13),""),"")</f>
        <v/>
      </c>
      <c r="BW28" s="122"/>
      <c r="BX28" s="105" t="str">
        <f>IFERROR(IF(BX$16&gt;0,(
   MAX('2ª EVA'!BX28,'2ª EVA'!BY28)*'2ª EVA'!BX$16 +
   '3ª EVA-solo'!BX28*'3ª EVA-solo'!BX$13
)
/('2ª EVA'!BX$16+'3ª EVA '!BX$13),""),"")</f>
        <v/>
      </c>
      <c r="BY28" s="122"/>
      <c r="BZ28" s="105" t="str">
        <f>IFERROR(IF(BZ$16&gt;0,(
   MAX('2ª EVA'!BZ28,'2ª EVA'!CA28)*'2ª EVA'!BZ$16 +
   '2ª EVA-solo'!BZ28*'2ª EVA-solo'!BZ$13
)
/('2ª EVA'!BZ$16+'3ª EVA '!BZ$13),""),"")</f>
        <v/>
      </c>
      <c r="CA28" s="122"/>
      <c r="CB28" s="136">
        <f t="shared" ca="1" si="51"/>
        <v>0</v>
      </c>
    </row>
    <row r="29" spans="1:82" ht="18" x14ac:dyDescent="0.25">
      <c r="A29" s="65" t="str">
        <v>a�lvarez Romero, Elena</v>
      </c>
      <c r="B29" s="121">
        <f t="shared" ca="1" si="45"/>
        <v>0</v>
      </c>
      <c r="C29" s="105">
        <f ca="1">IFERROR(IF(C$16&gt;0,(
   MAX('2ª EVA'!C29,'2ª EVA'!D29)*'2ª EVA'!C$16 +
   '3ª EVA-solo'!C29*'3ª EVA-solo'!C$13
)
/('2ª EVA'!C$16+'3ª EVA '!C$13),""),"")</f>
        <v>0</v>
      </c>
      <c r="D29" s="122"/>
      <c r="E29" s="105">
        <f ca="1">IFERROR(IF(E$16&gt;0,(
   MAX('2ª EVA'!E29,'2ª EVA'!F29)*'2ª EVA'!E$16 +
   '3ª EVA-solo'!E29*'3ª EVA-solo'!E$13
)
/('2ª EVA'!E$16+'3ª EVA '!E$13),""),"")</f>
        <v>0</v>
      </c>
      <c r="F29" s="122"/>
      <c r="G29" s="105">
        <f ca="1">IFERROR(IF(G$16&gt;0,(
   MAX('2ª EVA'!G29,'2ª EVA'!H29)*'2ª EVA'!G$16 +
   '3ª EVA-solo'!G29*'3ª EVA-solo'!G$13
)
/('2ª EVA'!G$16+'3ª EVA '!G$13),""),"")</f>
        <v>0</v>
      </c>
      <c r="H29" s="122"/>
      <c r="I29" s="105">
        <f ca="1">IFERROR(IF(I$16&gt;0,(
   MAX('2ª EVA'!I29,'2ª EVA'!J29)*'2ª EVA'!I$16 +
   '3ª EVA-solo'!I29*'3ª EVA-solo'!I$13
)
/('2ª EVA'!I$16+'3ª EVA '!I$13),""),"")</f>
        <v>0</v>
      </c>
      <c r="J29" s="122"/>
      <c r="K29" s="105">
        <f ca="1">IFERROR(IF(K$16&gt;0,(
   MAX('2ª EVA'!K29,'2ª EVA'!L29)*'2ª EVA'!K$16 +
   '3ª EVA-solo'!K29*'3ª EVA-solo'!K$13
)
/('2ª EVA'!K$16+'3ª EVA '!K$13),""),"")</f>
        <v>0</v>
      </c>
      <c r="L29" s="122"/>
      <c r="M29" s="105" t="str">
        <f>IFERROR(IF(M$16&gt;0,(
   MAX('2ª EVA'!M29,'2ª EVA'!N29)*'2ª EVA'!M$16 +
   '3ª EVA-solo'!M29*'3ª EVA-solo'!M$13
)
/('2ª EVA'!M$16+'3ª EVA '!M$13),""),"")</f>
        <v/>
      </c>
      <c r="N29" s="122"/>
      <c r="O29" s="121">
        <f t="shared" ca="1" si="46"/>
        <v>0</v>
      </c>
      <c r="P29" s="105">
        <f ca="1">IFERROR(IF(P$16&gt;0,(
   MAX('2ª EVA'!P29,'2ª EVA'!Q29)*'2ª EVA'!P$16 +
   '3ª EVA-solo'!P29*'3ª EVA-solo'!P$13
)
/('2ª EVA'!P$16+'3ª EVA '!P$13),""),"")</f>
        <v>0</v>
      </c>
      <c r="Q29" s="122"/>
      <c r="R29" s="105">
        <f ca="1">IFERROR(IF(R$16&gt;0,(
   MAX('2ª EVA'!R29,'2ª EVA'!S29)*'2ª EVA'!R$16 +
   '3ª EVA-solo'!R29*'3ª EVA-solo'!R$13
)
/('2ª EVA'!R$16+'3ª EVA '!R$13),""),"")</f>
        <v>0</v>
      </c>
      <c r="S29" s="122"/>
      <c r="T29" s="105">
        <f ca="1">IFERROR(IF(T$16&gt;0,(
   MAX('2ª EVA'!T29,'2ª EVA'!U29)*'2ª EVA'!T$16 +
   '3ª EVA-solo'!T29*'3ª EVA-solo'!T$13
)
/('2ª EVA'!T$16+'3ª EVA '!T$13),""),"")</f>
        <v>0</v>
      </c>
      <c r="U29" s="122"/>
      <c r="V29" s="105">
        <f ca="1">IFERROR(IF(V$16&gt;0,(
   MAX('2ª EVA'!V29,'2ª EVA'!W29)*'2ª EVA'!V$16 +
   '3ª EVA-solo'!V29*'3ª EVA-solo'!V$13
)
/('2ª EVA'!V$16+'3ª EVA '!V$13),""),"")</f>
        <v>0</v>
      </c>
      <c r="W29" s="122"/>
      <c r="X29" s="105">
        <f ca="1">IFERROR(IF(X$16&gt;0,(
   MAX('2ª EVA'!X29,'2ª EVA'!Y29)*'2ª EVA'!X$16 +
   '3ª EVA-solo'!X29*'3ª EVA-solo'!X$13
)
/('2ª EVA'!X$16+'3ª EVA '!X$13),""),"")</f>
        <v>0</v>
      </c>
      <c r="Y29" s="122"/>
      <c r="Z29" s="105" t="str">
        <f>IFERROR(IF(Z$16&gt;0,(
   MAX('2ª EVA'!Z29,'2ª EVA'!AA29)*'2ª EVA'!Z$16 +
   '3ª EVA-solo'!Z29*'3ª EVA-solo'!Z$13
)
/('2ª EVA'!Z$16+'3ª EVA '!Z$13),""),"")</f>
        <v/>
      </c>
      <c r="AA29" s="122"/>
      <c r="AB29" s="121">
        <f t="shared" ca="1" si="47"/>
        <v>0</v>
      </c>
      <c r="AC29" s="105">
        <f ca="1">IFERROR(IF(AC$16&gt;0,(
   MAX('2ª EVA'!AC29,'2ª EVA'!AD29)*'2ª EVA'!AC$16 +
   '3ª EVA-solo'!AC29*'3ª EVA-solo'!AC$13
)
/('2ª EVA'!AC$16+'3ª EVA '!AC$13),""),"")</f>
        <v>0</v>
      </c>
      <c r="AD29" s="122"/>
      <c r="AE29" s="105" t="str">
        <f>IFERROR(IF(AE$16&gt;0,(
   MAX('2ª EVA'!AE29,'2ª EVA'!AF29)*'2ª EVA'!AE$16 +
   '3ª EVA-solo'!AE29*'3ª EVA-solo'!AE$13
)
/('2ª EVA'!AE$16+'3ª EVA '!AE$13),""),"")</f>
        <v/>
      </c>
      <c r="AF29" s="122"/>
      <c r="AG29" s="105">
        <f ca="1">IFERROR(IF(AG$16&gt;0,(
   MAX('2ª EVA'!AG29,'2ª EVA'!AH29)*'2ª EVA'!AG$16 +
   '3ª EVA-solo'!AG29*'3ª EVA-solo'!AG$13
)
/('2ª EVA'!AG$16+'3ª EVA '!AG$13),""),"")</f>
        <v>0</v>
      </c>
      <c r="AH29" s="122"/>
      <c r="AI29" s="105">
        <f ca="1">IFERROR(IF(AI$16&gt;0,(
   MAX('2ª EVA'!AI29,'2ª EVA'!AJ29)*'2ª EVA'!AI$16 +
   '3ª EVA-solo'!AI29*'3ª EVA-solo'!AI$13
)
/('2ª EVA'!AI$16+'3ª EVA '!AI$13),""),"")</f>
        <v>0</v>
      </c>
      <c r="AJ29" s="122"/>
      <c r="AK29" s="105">
        <f ca="1">IFERROR(IF(AK$16&gt;0,(
   MAX('2ª EVA'!AK29,'2ª EVA'!AL29)*'2ª EVA'!AK$16 +
   '3ª EVA-solo'!AK29*'3ª EVA-solo'!AK$13
)
/('2ª EVA'!AK$16+'3ª EVA '!AK$13),""),"")</f>
        <v>0</v>
      </c>
      <c r="AL29" s="122"/>
      <c r="AM29" s="105" t="str">
        <f>IFERROR(IF(AM$16&gt;0,(
   MAX('2ª EVA'!AM29,'2ª EVA'!AN29)*'2ª EVA'!AM$16 +
   '3ª EVA-solo'!AM29*'3ª EVA-solo'!AM$13
)
/('2ª EVA'!AM$16+'3ª EVA '!AM$13),""),"")</f>
        <v/>
      </c>
      <c r="AN29" s="122"/>
      <c r="AO29" s="121">
        <f t="shared" ca="1" si="48"/>
        <v>0</v>
      </c>
      <c r="AP29" s="105">
        <f ca="1">IFERROR(IF(AP$16&gt;0,(
   MAX('2ª EVA'!AP29,'2ª EVA'!AQ29)*'2ª EVA'!AP$16 +
   '3ª EVA-solo'!AP29*'3ª EVA-solo'!AP$13
)
/('2ª EVA'!AP$16+'3ª EVA '!AP$13),""),"")</f>
        <v>0</v>
      </c>
      <c r="AQ29" s="122"/>
      <c r="AR29" s="105">
        <f ca="1">IFERROR(IF(AR$16&gt;0,(
   MAX('2ª EVA'!AR29,'2ª EVA'!AS29)*'2ª EVA'!AR$16 +
   '3ª EVA-solo'!AR29*'3ª EVA-solo'!AR$13
)
/('2ª EVA'!AR$16+'3ª EVA '!AR$13),""),"")</f>
        <v>0</v>
      </c>
      <c r="AS29" s="122"/>
      <c r="AT29" s="105">
        <f ca="1">IFERROR(IF(AT$16&gt;0,(
   MAX('2ª EVA'!AT29,'2ª EVA'!AU29)*'2ª EVA'!AT$16 +
   '3ª EVA-solo'!AT29*'3ª EVA-solo'!AT$13
)
/('2ª EVA'!AT$16+'3ª EVA '!AT$13),""),"")</f>
        <v>0</v>
      </c>
      <c r="AU29" s="122"/>
      <c r="AV29" s="105">
        <f ca="1">IFERROR(IF(AV$16&gt;0,(
   MAX('2ª EVA'!AV29,'2ª EVA'!AW29)*'2ª EVA'!AV$16 +
   '3ª EVA-solo'!AV29*'3ª EVA-solo'!AV$13
)
/('2ª EVA'!AV$16+'3ª EVA '!AV$13),""),"")</f>
        <v>0</v>
      </c>
      <c r="AW29" s="122"/>
      <c r="AX29" s="105">
        <f ca="1">IFERROR(IF(AX$16&gt;0,(
   MAX('2ª EVA'!AX29,'2ª EVA'!AY29)*'2ª EVA'!AX$16 +
   '3ª EVA-solo'!AX29*'3ª EVA-solo'!AX$13
)
/('2ª EVA'!AX$16+'3ª EVA '!AX$13),""),"")</f>
        <v>0</v>
      </c>
      <c r="AY29" s="122"/>
      <c r="AZ29" s="105" t="str">
        <f>IFERROR(IF(AZ$16&gt;0,(
   MAX('2ª EVA'!AZ29,'2ª EVA'!BA29)*'2ª EVA'!AZ$16 +
   '3ª EVA-solo'!AZ29*'3ª EVA-solo'!AZ$13
)
/('2ª EVA'!AZ$16+'3ª EVA '!AZ$13),""),"")</f>
        <v/>
      </c>
      <c r="BA29" s="122"/>
      <c r="BB29" s="121">
        <f t="shared" ca="1" si="49"/>
        <v>0</v>
      </c>
      <c r="BC29" s="105">
        <f ca="1">IFERROR(IF(BC$16&gt;0,(
   MAX('2ª EVA'!BC29,'2ª EVA'!BD29)*'2ª EVA'!BC$16 +
   '3ª EVA-solo'!BC29*'3ª EVA-solo'!BC$13
)
/('2ª EVA'!BC$16+'3ª EVA '!BC$13),""),"")</f>
        <v>0</v>
      </c>
      <c r="BD29" s="122"/>
      <c r="BE29" s="105">
        <f ca="1">IFERROR(IF(BE$16&gt;0,(
   MAX('2ª EVA'!BE29,'2ª EVA'!BF29)*'2ª EVA'!BE$16 +
   '3ª EVA-solo'!BE29*'3ª EVA-solo'!BE$13
)
/('2ª EVA'!BE$16+'3ª EVA '!BE$13),""),"")</f>
        <v>0</v>
      </c>
      <c r="BF29" s="122"/>
      <c r="BG29" s="105">
        <f ca="1">IFERROR(IF(BG$16&gt;0,(
   MAX('2ª EVA'!BG29,'2ª EVA'!BH29)*'2ª EVA'!BG$16 +
   '3ª EVA-solo'!BG29*'3ª EVA-solo'!BG$13
)
/('2ª EVA'!BG$16+'3ª EVA '!BG$13),""),"")</f>
        <v>0</v>
      </c>
      <c r="BH29" s="122"/>
      <c r="BI29" s="105">
        <f ca="1">IFERROR(IF(BI$16&gt;0,(
   MAX('2ª EVA'!BI29,'2ª EVA'!BJ29)*'2ª EVA'!BI$16 +
   '3ª EVA-solo'!BI29*'3ª EVA-solo'!BI$13
)
/('2ª EVA'!BI$16+'3ª EVA '!BI$13),""),"")</f>
        <v>0</v>
      </c>
      <c r="BJ29" s="122"/>
      <c r="BK29" s="105" t="str">
        <f>IFERROR(IF(BK$16&gt;0,(
   MAX('2ª EVA'!BK29,'2ª EVA'!BL29)*'2ª EVA'!BK$16 +
   '3ª EVA-solo'!BK29*'3ª EVA-solo'!BK$13
)
/('2ª EVA'!BK$16+'3ª EVA '!BK$13),""),"")</f>
        <v/>
      </c>
      <c r="BL29" s="122"/>
      <c r="BM29" s="105" t="str">
        <f>IFERROR(IF(BM$16&gt;0,(
   MAX('2ª EVA'!BM29,'2ª EVA'!BN29)*'2ª EVA'!BM$16 +
   '3ª EVA-solo'!BM29*'3ª EVA-solo'!BM$13
)
/('2ª EVA'!BM$16+'3ª EVA '!BM$13),""),"")</f>
        <v/>
      </c>
      <c r="BN29" s="122"/>
      <c r="BO29" s="121">
        <f t="shared" ca="1" si="50"/>
        <v>0</v>
      </c>
      <c r="BP29" s="105">
        <f ca="1">IFERROR(IF(BP$16&gt;0,(
   MAX('2ª EVA'!BP29,'2ª EVA'!BQ29)*'2ª EVA'!BP$16 +
   '3ª EVA-solo'!BP29*'3ª EVA-solo'!BP$13
)
/('2ª EVA'!BP$16+'3ª EVA '!BP$13),""),"")</f>
        <v>0</v>
      </c>
      <c r="BQ29" s="122"/>
      <c r="BR29" s="105" t="str">
        <f>IFERROR(IF(BR$16&gt;0,(
   MAX('2ª EVA'!BR29,'2ª EVA'!BS29)*'2ª EVA'!BR$16 +
   '3ª EVA-solo'!BR29*'3ª EVA-solo'!BR$13
)
/('2ª EVA'!BR$16+'3ª EVA '!BR$13),""),"")</f>
        <v/>
      </c>
      <c r="BS29" s="122"/>
      <c r="BT29" s="105" t="str">
        <f>IFERROR(IF(BT$16&gt;0,(
   MAX('2ª EVA'!BT29,'2ª EVA'!BU29)*'2ª EVA'!BT$16 +
   '3ª EVA-solo'!BT29*'3ª EVA-solo'!BT$13
)
/('2ª EVA'!BT$16+'3ª EVA '!BT$13),""),"")</f>
        <v/>
      </c>
      <c r="BU29" s="122"/>
      <c r="BV29" s="105" t="str">
        <f>IFERROR(IF(BV$16&gt;0,(
   MAX('2ª EVA'!BV29,'2ª EVA'!BW29)*'2ª EVA'!BV$16 +
   '3ª EVA-solo'!BV29*'3ª EVA-solo'!BV$13
)
/('2ª EVA'!BV$16+'3ª EVA '!BV$13),""),"")</f>
        <v/>
      </c>
      <c r="BW29" s="122"/>
      <c r="BX29" s="105" t="str">
        <f>IFERROR(IF(BX$16&gt;0,(
   MAX('2ª EVA'!BX29,'2ª EVA'!BY29)*'2ª EVA'!BX$16 +
   '3ª EVA-solo'!BX29*'3ª EVA-solo'!BX$13
)
/('2ª EVA'!BX$16+'3ª EVA '!BX$13),""),"")</f>
        <v/>
      </c>
      <c r="BY29" s="122"/>
      <c r="BZ29" s="105" t="str">
        <f>IFERROR(IF(BZ$16&gt;0,(
   MAX('2ª EVA'!BZ29,'2ª EVA'!CA29)*'2ª EVA'!BZ$16 +
   '2ª EVA-solo'!BZ29*'2ª EVA-solo'!BZ$13
)
/('2ª EVA'!BZ$16+'3ª EVA '!BZ$13),""),"")</f>
        <v/>
      </c>
      <c r="CA29" s="122"/>
      <c r="CB29" s="136">
        <f t="shared" ca="1" si="51"/>
        <v>0</v>
      </c>
    </row>
    <row r="30" spans="1:82" ht="18" x14ac:dyDescent="0.25">
      <c r="A30" s="65" t="str">
        <v>Mua�oz Navarro, Javier</v>
      </c>
      <c r="B30" s="121">
        <f t="shared" ca="1" si="45"/>
        <v>0</v>
      </c>
      <c r="C30" s="105">
        <f ca="1">IFERROR(IF(C$16&gt;0,(
   MAX('2ª EVA'!C30,'2ª EVA'!D30)*'2ª EVA'!C$16 +
   '3ª EVA-solo'!C30*'3ª EVA-solo'!C$13
)
/('2ª EVA'!C$16+'3ª EVA '!C$13),""),"")</f>
        <v>0</v>
      </c>
      <c r="D30" s="122"/>
      <c r="E30" s="105">
        <f ca="1">IFERROR(IF(E$16&gt;0,(
   MAX('2ª EVA'!E30,'2ª EVA'!F30)*'2ª EVA'!E$16 +
   '3ª EVA-solo'!E30*'3ª EVA-solo'!E$13
)
/('2ª EVA'!E$16+'3ª EVA '!E$13),""),"")</f>
        <v>0</v>
      </c>
      <c r="F30" s="122"/>
      <c r="G30" s="105">
        <f ca="1">IFERROR(IF(G$16&gt;0,(
   MAX('2ª EVA'!G30,'2ª EVA'!H30)*'2ª EVA'!G$16 +
   '3ª EVA-solo'!G30*'3ª EVA-solo'!G$13
)
/('2ª EVA'!G$16+'3ª EVA '!G$13),""),"")</f>
        <v>0</v>
      </c>
      <c r="H30" s="122"/>
      <c r="I30" s="105">
        <f ca="1">IFERROR(IF(I$16&gt;0,(
   MAX('2ª EVA'!I30,'2ª EVA'!J30)*'2ª EVA'!I$16 +
   '3ª EVA-solo'!I30*'3ª EVA-solo'!I$13
)
/('2ª EVA'!I$16+'3ª EVA '!I$13),""),"")</f>
        <v>0</v>
      </c>
      <c r="J30" s="122"/>
      <c r="K30" s="105">
        <f ca="1">IFERROR(IF(K$16&gt;0,(
   MAX('2ª EVA'!K30,'2ª EVA'!L30)*'2ª EVA'!K$16 +
   '3ª EVA-solo'!K30*'3ª EVA-solo'!K$13
)
/('2ª EVA'!K$16+'3ª EVA '!K$13),""),"")</f>
        <v>0</v>
      </c>
      <c r="L30" s="122"/>
      <c r="M30" s="105" t="str">
        <f>IFERROR(IF(M$16&gt;0,(
   MAX('2ª EVA'!M30,'2ª EVA'!N30)*'2ª EVA'!M$16 +
   '3ª EVA-solo'!M30*'3ª EVA-solo'!M$13
)
/('2ª EVA'!M$16+'3ª EVA '!M$13),""),"")</f>
        <v/>
      </c>
      <c r="N30" s="122"/>
      <c r="O30" s="121">
        <f t="shared" ca="1" si="46"/>
        <v>0</v>
      </c>
      <c r="P30" s="105">
        <f ca="1">IFERROR(IF(P$16&gt;0,(
   MAX('2ª EVA'!P30,'2ª EVA'!Q30)*'2ª EVA'!P$16 +
   '3ª EVA-solo'!P30*'3ª EVA-solo'!P$13
)
/('2ª EVA'!P$16+'3ª EVA '!P$13),""),"")</f>
        <v>0</v>
      </c>
      <c r="Q30" s="122"/>
      <c r="R30" s="105">
        <f ca="1">IFERROR(IF(R$16&gt;0,(
   MAX('2ª EVA'!R30,'2ª EVA'!S30)*'2ª EVA'!R$16 +
   '3ª EVA-solo'!R30*'3ª EVA-solo'!R$13
)
/('2ª EVA'!R$16+'3ª EVA '!R$13),""),"")</f>
        <v>0</v>
      </c>
      <c r="S30" s="122"/>
      <c r="T30" s="105">
        <f ca="1">IFERROR(IF(T$16&gt;0,(
   MAX('2ª EVA'!T30,'2ª EVA'!U30)*'2ª EVA'!T$16 +
   '3ª EVA-solo'!T30*'3ª EVA-solo'!T$13
)
/('2ª EVA'!T$16+'3ª EVA '!T$13),""),"")</f>
        <v>0</v>
      </c>
      <c r="U30" s="122"/>
      <c r="V30" s="105">
        <f ca="1">IFERROR(IF(V$16&gt;0,(
   MAX('2ª EVA'!V30,'2ª EVA'!W30)*'2ª EVA'!V$16 +
   '3ª EVA-solo'!V30*'3ª EVA-solo'!V$13
)
/('2ª EVA'!V$16+'3ª EVA '!V$13),""),"")</f>
        <v>0</v>
      </c>
      <c r="W30" s="122"/>
      <c r="X30" s="105">
        <f ca="1">IFERROR(IF(X$16&gt;0,(
   MAX('2ª EVA'!X30,'2ª EVA'!Y30)*'2ª EVA'!X$16 +
   '3ª EVA-solo'!X30*'3ª EVA-solo'!X$13
)
/('2ª EVA'!X$16+'3ª EVA '!X$13),""),"")</f>
        <v>0</v>
      </c>
      <c r="Y30" s="122"/>
      <c r="Z30" s="105" t="str">
        <f>IFERROR(IF(Z$16&gt;0,(
   MAX('2ª EVA'!Z30,'2ª EVA'!AA30)*'2ª EVA'!Z$16 +
   '3ª EVA-solo'!Z30*'3ª EVA-solo'!Z$13
)
/('2ª EVA'!Z$16+'3ª EVA '!Z$13),""),"")</f>
        <v/>
      </c>
      <c r="AA30" s="122"/>
      <c r="AB30" s="121">
        <f t="shared" ca="1" si="47"/>
        <v>0</v>
      </c>
      <c r="AC30" s="105">
        <f ca="1">IFERROR(IF(AC$16&gt;0,(
   MAX('2ª EVA'!AC30,'2ª EVA'!AD30)*'2ª EVA'!AC$16 +
   '3ª EVA-solo'!AC30*'3ª EVA-solo'!AC$13
)
/('2ª EVA'!AC$16+'3ª EVA '!AC$13),""),"")</f>
        <v>0</v>
      </c>
      <c r="AD30" s="122"/>
      <c r="AE30" s="105" t="str">
        <f>IFERROR(IF(AE$16&gt;0,(
   MAX('2ª EVA'!AE30,'2ª EVA'!AF30)*'2ª EVA'!AE$16 +
   '3ª EVA-solo'!AE30*'3ª EVA-solo'!AE$13
)
/('2ª EVA'!AE$16+'3ª EVA '!AE$13),""),"")</f>
        <v/>
      </c>
      <c r="AF30" s="122"/>
      <c r="AG30" s="105">
        <f ca="1">IFERROR(IF(AG$16&gt;0,(
   MAX('2ª EVA'!AG30,'2ª EVA'!AH30)*'2ª EVA'!AG$16 +
   '3ª EVA-solo'!AG30*'3ª EVA-solo'!AG$13
)
/('2ª EVA'!AG$16+'3ª EVA '!AG$13),""),"")</f>
        <v>0</v>
      </c>
      <c r="AH30" s="122"/>
      <c r="AI30" s="105">
        <f ca="1">IFERROR(IF(AI$16&gt;0,(
   MAX('2ª EVA'!AI30,'2ª EVA'!AJ30)*'2ª EVA'!AI$16 +
   '3ª EVA-solo'!AI30*'3ª EVA-solo'!AI$13
)
/('2ª EVA'!AI$16+'3ª EVA '!AI$13),""),"")</f>
        <v>0</v>
      </c>
      <c r="AJ30" s="122"/>
      <c r="AK30" s="105">
        <f ca="1">IFERROR(IF(AK$16&gt;0,(
   MAX('2ª EVA'!AK30,'2ª EVA'!AL30)*'2ª EVA'!AK$16 +
   '3ª EVA-solo'!AK30*'3ª EVA-solo'!AK$13
)
/('2ª EVA'!AK$16+'3ª EVA '!AK$13),""),"")</f>
        <v>0</v>
      </c>
      <c r="AL30" s="122"/>
      <c r="AM30" s="105" t="str">
        <f>IFERROR(IF(AM$16&gt;0,(
   MAX('2ª EVA'!AM30,'2ª EVA'!AN30)*'2ª EVA'!AM$16 +
   '3ª EVA-solo'!AM30*'3ª EVA-solo'!AM$13
)
/('2ª EVA'!AM$16+'3ª EVA '!AM$13),""),"")</f>
        <v/>
      </c>
      <c r="AN30" s="122"/>
      <c r="AO30" s="121">
        <f t="shared" ca="1" si="48"/>
        <v>0</v>
      </c>
      <c r="AP30" s="105">
        <f ca="1">IFERROR(IF(AP$16&gt;0,(
   MAX('2ª EVA'!AP30,'2ª EVA'!AQ30)*'2ª EVA'!AP$16 +
   '3ª EVA-solo'!AP30*'3ª EVA-solo'!AP$13
)
/('2ª EVA'!AP$16+'3ª EVA '!AP$13),""),"")</f>
        <v>0</v>
      </c>
      <c r="AQ30" s="122"/>
      <c r="AR30" s="105">
        <f ca="1">IFERROR(IF(AR$16&gt;0,(
   MAX('2ª EVA'!AR30,'2ª EVA'!AS30)*'2ª EVA'!AR$16 +
   '3ª EVA-solo'!AR30*'3ª EVA-solo'!AR$13
)
/('2ª EVA'!AR$16+'3ª EVA '!AR$13),""),"")</f>
        <v>0</v>
      </c>
      <c r="AS30" s="122"/>
      <c r="AT30" s="105">
        <f ca="1">IFERROR(IF(AT$16&gt;0,(
   MAX('2ª EVA'!AT30,'2ª EVA'!AU30)*'2ª EVA'!AT$16 +
   '3ª EVA-solo'!AT30*'3ª EVA-solo'!AT$13
)
/('2ª EVA'!AT$16+'3ª EVA '!AT$13),""),"")</f>
        <v>0</v>
      </c>
      <c r="AU30" s="122"/>
      <c r="AV30" s="105">
        <f ca="1">IFERROR(IF(AV$16&gt;0,(
   MAX('2ª EVA'!AV30,'2ª EVA'!AW30)*'2ª EVA'!AV$16 +
   '3ª EVA-solo'!AV30*'3ª EVA-solo'!AV$13
)
/('2ª EVA'!AV$16+'3ª EVA '!AV$13),""),"")</f>
        <v>0</v>
      </c>
      <c r="AW30" s="122"/>
      <c r="AX30" s="105">
        <f ca="1">IFERROR(IF(AX$16&gt;0,(
   MAX('2ª EVA'!AX30,'2ª EVA'!AY30)*'2ª EVA'!AX$16 +
   '3ª EVA-solo'!AX30*'3ª EVA-solo'!AX$13
)
/('2ª EVA'!AX$16+'3ª EVA '!AX$13),""),"")</f>
        <v>0</v>
      </c>
      <c r="AY30" s="122"/>
      <c r="AZ30" s="105" t="str">
        <f>IFERROR(IF(AZ$16&gt;0,(
   MAX('2ª EVA'!AZ30,'2ª EVA'!BA30)*'2ª EVA'!AZ$16 +
   '3ª EVA-solo'!AZ30*'3ª EVA-solo'!AZ$13
)
/('2ª EVA'!AZ$16+'3ª EVA '!AZ$13),""),"")</f>
        <v/>
      </c>
      <c r="BA30" s="122"/>
      <c r="BB30" s="121">
        <f t="shared" ca="1" si="49"/>
        <v>0</v>
      </c>
      <c r="BC30" s="105">
        <f ca="1">IFERROR(IF(BC$16&gt;0,(
   MAX('2ª EVA'!BC30,'2ª EVA'!BD30)*'2ª EVA'!BC$16 +
   '3ª EVA-solo'!BC30*'3ª EVA-solo'!BC$13
)
/('2ª EVA'!BC$16+'3ª EVA '!BC$13),""),"")</f>
        <v>0</v>
      </c>
      <c r="BD30" s="122"/>
      <c r="BE30" s="105">
        <f ca="1">IFERROR(IF(BE$16&gt;0,(
   MAX('2ª EVA'!BE30,'2ª EVA'!BF30)*'2ª EVA'!BE$16 +
   '3ª EVA-solo'!BE30*'3ª EVA-solo'!BE$13
)
/('2ª EVA'!BE$16+'3ª EVA '!BE$13),""),"")</f>
        <v>0</v>
      </c>
      <c r="BF30" s="122"/>
      <c r="BG30" s="105">
        <f ca="1">IFERROR(IF(BG$16&gt;0,(
   MAX('2ª EVA'!BG30,'2ª EVA'!BH30)*'2ª EVA'!BG$16 +
   '3ª EVA-solo'!BG30*'3ª EVA-solo'!BG$13
)
/('2ª EVA'!BG$16+'3ª EVA '!BG$13),""),"")</f>
        <v>0</v>
      </c>
      <c r="BH30" s="122"/>
      <c r="BI30" s="105">
        <f ca="1">IFERROR(IF(BI$16&gt;0,(
   MAX('2ª EVA'!BI30,'2ª EVA'!BJ30)*'2ª EVA'!BI$16 +
   '3ª EVA-solo'!BI30*'3ª EVA-solo'!BI$13
)
/('2ª EVA'!BI$16+'3ª EVA '!BI$13),""),"")</f>
        <v>0</v>
      </c>
      <c r="BJ30" s="122"/>
      <c r="BK30" s="105" t="str">
        <f>IFERROR(IF(BK$16&gt;0,(
   MAX('2ª EVA'!BK30,'2ª EVA'!BL30)*'2ª EVA'!BK$16 +
   '3ª EVA-solo'!BK30*'3ª EVA-solo'!BK$13
)
/('2ª EVA'!BK$16+'3ª EVA '!BK$13),""),"")</f>
        <v/>
      </c>
      <c r="BL30" s="122"/>
      <c r="BM30" s="105" t="str">
        <f>IFERROR(IF(BM$16&gt;0,(
   MAX('2ª EVA'!BM30,'2ª EVA'!BN30)*'2ª EVA'!BM$16 +
   '3ª EVA-solo'!BM30*'3ª EVA-solo'!BM$13
)
/('2ª EVA'!BM$16+'3ª EVA '!BM$13),""),"")</f>
        <v/>
      </c>
      <c r="BN30" s="122"/>
      <c r="BO30" s="121">
        <f t="shared" ca="1" si="50"/>
        <v>0</v>
      </c>
      <c r="BP30" s="105">
        <f ca="1">IFERROR(IF(BP$16&gt;0,(
   MAX('2ª EVA'!BP30,'2ª EVA'!BQ30)*'2ª EVA'!BP$16 +
   '3ª EVA-solo'!BP30*'3ª EVA-solo'!BP$13
)
/('2ª EVA'!BP$16+'3ª EVA '!BP$13),""),"")</f>
        <v>0</v>
      </c>
      <c r="BQ30" s="122"/>
      <c r="BR30" s="105" t="str">
        <f>IFERROR(IF(BR$16&gt;0,(
   MAX('2ª EVA'!BR30,'2ª EVA'!BS30)*'2ª EVA'!BR$16 +
   '3ª EVA-solo'!BR30*'3ª EVA-solo'!BR$13
)
/('2ª EVA'!BR$16+'3ª EVA '!BR$13),""),"")</f>
        <v/>
      </c>
      <c r="BS30" s="122"/>
      <c r="BT30" s="105" t="str">
        <f>IFERROR(IF(BT$16&gt;0,(
   MAX('2ª EVA'!BT30,'2ª EVA'!BU30)*'2ª EVA'!BT$16 +
   '3ª EVA-solo'!BT30*'3ª EVA-solo'!BT$13
)
/('2ª EVA'!BT$16+'3ª EVA '!BT$13),""),"")</f>
        <v/>
      </c>
      <c r="BU30" s="122"/>
      <c r="BV30" s="105" t="str">
        <f>IFERROR(IF(BV$16&gt;0,(
   MAX('2ª EVA'!BV30,'2ª EVA'!BW30)*'2ª EVA'!BV$16 +
   '3ª EVA-solo'!BV30*'3ª EVA-solo'!BV$13
)
/('2ª EVA'!BV$16+'3ª EVA '!BV$13),""),"")</f>
        <v/>
      </c>
      <c r="BW30" s="122"/>
      <c r="BX30" s="105" t="str">
        <f>IFERROR(IF(BX$16&gt;0,(
   MAX('2ª EVA'!BX30,'2ª EVA'!BY30)*'2ª EVA'!BX$16 +
   '3ª EVA-solo'!BX30*'3ª EVA-solo'!BX$13
)
/('2ª EVA'!BX$16+'3ª EVA '!BX$13),""),"")</f>
        <v/>
      </c>
      <c r="BY30" s="122"/>
      <c r="BZ30" s="105" t="str">
        <f>IFERROR(IF(BZ$16&gt;0,(
   MAX('2ª EVA'!BZ30,'2ª EVA'!CA30)*'2ª EVA'!BZ$16 +
   '2ª EVA-solo'!BZ30*'2ª EVA-solo'!BZ$13
)
/('2ª EVA'!BZ$16+'3ª EVA '!BZ$13),""),"")</f>
        <v/>
      </c>
      <c r="CA30" s="122"/>
      <c r="CB30" s="136">
        <f t="shared" ca="1" si="51"/>
        <v>0</v>
      </c>
    </row>
    <row r="31" spans="1:82" ht="18" x14ac:dyDescent="0.25">
      <c r="A31" s="65" t="str">
        <v>Romero Gil, Claudia</v>
      </c>
      <c r="B31" s="121">
        <f t="shared" ca="1" si="45"/>
        <v>0</v>
      </c>
      <c r="C31" s="105">
        <f ca="1">IFERROR(IF(C$16&gt;0,(
   MAX('2ª EVA'!C31,'2ª EVA'!D31)*'2ª EVA'!C$16 +
   '3ª EVA-solo'!C31*'3ª EVA-solo'!C$13
)
/('2ª EVA'!C$16+'3ª EVA '!C$13),""),"")</f>
        <v>0</v>
      </c>
      <c r="D31" s="122"/>
      <c r="E31" s="105">
        <f ca="1">IFERROR(IF(E$16&gt;0,(
   MAX('2ª EVA'!E31,'2ª EVA'!F31)*'2ª EVA'!E$16 +
   '3ª EVA-solo'!E31*'3ª EVA-solo'!E$13
)
/('2ª EVA'!E$16+'3ª EVA '!E$13),""),"")</f>
        <v>0</v>
      </c>
      <c r="F31" s="122"/>
      <c r="G31" s="105">
        <f ca="1">IFERROR(IF(G$16&gt;0,(
   MAX('2ª EVA'!G31,'2ª EVA'!H31)*'2ª EVA'!G$16 +
   '3ª EVA-solo'!G31*'3ª EVA-solo'!G$13
)
/('2ª EVA'!G$16+'3ª EVA '!G$13),""),"")</f>
        <v>0</v>
      </c>
      <c r="H31" s="122"/>
      <c r="I31" s="105">
        <f ca="1">IFERROR(IF(I$16&gt;0,(
   MAX('2ª EVA'!I31,'2ª EVA'!J31)*'2ª EVA'!I$16 +
   '3ª EVA-solo'!I31*'3ª EVA-solo'!I$13
)
/('2ª EVA'!I$16+'3ª EVA '!I$13),""),"")</f>
        <v>0</v>
      </c>
      <c r="J31" s="122"/>
      <c r="K31" s="105">
        <f ca="1">IFERROR(IF(K$16&gt;0,(
   MAX('2ª EVA'!K31,'2ª EVA'!L31)*'2ª EVA'!K$16 +
   '3ª EVA-solo'!K31*'3ª EVA-solo'!K$13
)
/('2ª EVA'!K$16+'3ª EVA '!K$13),""),"")</f>
        <v>0</v>
      </c>
      <c r="L31" s="122"/>
      <c r="M31" s="105" t="str">
        <f>IFERROR(IF(M$16&gt;0,(
   MAX('2ª EVA'!M31,'2ª EVA'!N31)*'2ª EVA'!M$16 +
   '3ª EVA-solo'!M31*'3ª EVA-solo'!M$13
)
/('2ª EVA'!M$16+'3ª EVA '!M$13),""),"")</f>
        <v/>
      </c>
      <c r="N31" s="122"/>
      <c r="O31" s="121">
        <f t="shared" ca="1" si="46"/>
        <v>0</v>
      </c>
      <c r="P31" s="105">
        <f ca="1">IFERROR(IF(P$16&gt;0,(
   MAX('2ª EVA'!P31,'2ª EVA'!Q31)*'2ª EVA'!P$16 +
   '3ª EVA-solo'!P31*'3ª EVA-solo'!P$13
)
/('2ª EVA'!P$16+'3ª EVA '!P$13),""),"")</f>
        <v>0</v>
      </c>
      <c r="Q31" s="122"/>
      <c r="R31" s="105">
        <f ca="1">IFERROR(IF(R$16&gt;0,(
   MAX('2ª EVA'!R31,'2ª EVA'!S31)*'2ª EVA'!R$16 +
   '3ª EVA-solo'!R31*'3ª EVA-solo'!R$13
)
/('2ª EVA'!R$16+'3ª EVA '!R$13),""),"")</f>
        <v>0</v>
      </c>
      <c r="S31" s="122"/>
      <c r="T31" s="105">
        <f ca="1">IFERROR(IF(T$16&gt;0,(
   MAX('2ª EVA'!T31,'2ª EVA'!U31)*'2ª EVA'!T$16 +
   '3ª EVA-solo'!T31*'3ª EVA-solo'!T$13
)
/('2ª EVA'!T$16+'3ª EVA '!T$13),""),"")</f>
        <v>0</v>
      </c>
      <c r="U31" s="122"/>
      <c r="V31" s="105">
        <f ca="1">IFERROR(IF(V$16&gt;0,(
   MAX('2ª EVA'!V31,'2ª EVA'!W31)*'2ª EVA'!V$16 +
   '3ª EVA-solo'!V31*'3ª EVA-solo'!V$13
)
/('2ª EVA'!V$16+'3ª EVA '!V$13),""),"")</f>
        <v>0</v>
      </c>
      <c r="W31" s="122"/>
      <c r="X31" s="105">
        <f ca="1">IFERROR(IF(X$16&gt;0,(
   MAX('2ª EVA'!X31,'2ª EVA'!Y31)*'2ª EVA'!X$16 +
   '3ª EVA-solo'!X31*'3ª EVA-solo'!X$13
)
/('2ª EVA'!X$16+'3ª EVA '!X$13),""),"")</f>
        <v>0</v>
      </c>
      <c r="Y31" s="122"/>
      <c r="Z31" s="105" t="str">
        <f>IFERROR(IF(Z$16&gt;0,(
   MAX('2ª EVA'!Z31,'2ª EVA'!AA31)*'2ª EVA'!Z$16 +
   '3ª EVA-solo'!Z31*'3ª EVA-solo'!Z$13
)
/('2ª EVA'!Z$16+'3ª EVA '!Z$13),""),"")</f>
        <v/>
      </c>
      <c r="AA31" s="122"/>
      <c r="AB31" s="121">
        <f t="shared" ca="1" si="47"/>
        <v>0</v>
      </c>
      <c r="AC31" s="105">
        <f ca="1">IFERROR(IF(AC$16&gt;0,(
   MAX('2ª EVA'!AC31,'2ª EVA'!AD31)*'2ª EVA'!AC$16 +
   '3ª EVA-solo'!AC31*'3ª EVA-solo'!AC$13
)
/('2ª EVA'!AC$16+'3ª EVA '!AC$13),""),"")</f>
        <v>0</v>
      </c>
      <c r="AD31" s="122"/>
      <c r="AE31" s="105" t="str">
        <f>IFERROR(IF(AE$16&gt;0,(
   MAX('2ª EVA'!AE31,'2ª EVA'!AF31)*'2ª EVA'!AE$16 +
   '3ª EVA-solo'!AE31*'3ª EVA-solo'!AE$13
)
/('2ª EVA'!AE$16+'3ª EVA '!AE$13),""),"")</f>
        <v/>
      </c>
      <c r="AF31" s="122"/>
      <c r="AG31" s="105">
        <f ca="1">IFERROR(IF(AG$16&gt;0,(
   MAX('2ª EVA'!AG31,'2ª EVA'!AH31)*'2ª EVA'!AG$16 +
   '3ª EVA-solo'!AG31*'3ª EVA-solo'!AG$13
)
/('2ª EVA'!AG$16+'3ª EVA '!AG$13),""),"")</f>
        <v>0</v>
      </c>
      <c r="AH31" s="122"/>
      <c r="AI31" s="105">
        <f ca="1">IFERROR(IF(AI$16&gt;0,(
   MAX('2ª EVA'!AI31,'2ª EVA'!AJ31)*'2ª EVA'!AI$16 +
   '3ª EVA-solo'!AI31*'3ª EVA-solo'!AI$13
)
/('2ª EVA'!AI$16+'3ª EVA '!AI$13),""),"")</f>
        <v>0</v>
      </c>
      <c r="AJ31" s="122"/>
      <c r="AK31" s="105">
        <f ca="1">IFERROR(IF(AK$16&gt;0,(
   MAX('2ª EVA'!AK31,'2ª EVA'!AL31)*'2ª EVA'!AK$16 +
   '3ª EVA-solo'!AK31*'3ª EVA-solo'!AK$13
)
/('2ª EVA'!AK$16+'3ª EVA '!AK$13),""),"")</f>
        <v>0</v>
      </c>
      <c r="AL31" s="122"/>
      <c r="AM31" s="105" t="str">
        <f>IFERROR(IF(AM$16&gt;0,(
   MAX('2ª EVA'!AM31,'2ª EVA'!AN31)*'2ª EVA'!AM$16 +
   '3ª EVA-solo'!AM31*'3ª EVA-solo'!AM$13
)
/('2ª EVA'!AM$16+'3ª EVA '!AM$13),""),"")</f>
        <v/>
      </c>
      <c r="AN31" s="122"/>
      <c r="AO31" s="121">
        <f t="shared" ca="1" si="48"/>
        <v>0</v>
      </c>
      <c r="AP31" s="105">
        <f ca="1">IFERROR(IF(AP$16&gt;0,(
   MAX('2ª EVA'!AP31,'2ª EVA'!AQ31)*'2ª EVA'!AP$16 +
   '3ª EVA-solo'!AP31*'3ª EVA-solo'!AP$13
)
/('2ª EVA'!AP$16+'3ª EVA '!AP$13),""),"")</f>
        <v>0</v>
      </c>
      <c r="AQ31" s="122"/>
      <c r="AR31" s="105">
        <f ca="1">IFERROR(IF(AR$16&gt;0,(
   MAX('2ª EVA'!AR31,'2ª EVA'!AS31)*'2ª EVA'!AR$16 +
   '3ª EVA-solo'!AR31*'3ª EVA-solo'!AR$13
)
/('2ª EVA'!AR$16+'3ª EVA '!AR$13),""),"")</f>
        <v>0</v>
      </c>
      <c r="AS31" s="122"/>
      <c r="AT31" s="105">
        <f ca="1">IFERROR(IF(AT$16&gt;0,(
   MAX('2ª EVA'!AT31,'2ª EVA'!AU31)*'2ª EVA'!AT$16 +
   '3ª EVA-solo'!AT31*'3ª EVA-solo'!AT$13
)
/('2ª EVA'!AT$16+'3ª EVA '!AT$13),""),"")</f>
        <v>0</v>
      </c>
      <c r="AU31" s="122"/>
      <c r="AV31" s="105">
        <f ca="1">IFERROR(IF(AV$16&gt;0,(
   MAX('2ª EVA'!AV31,'2ª EVA'!AW31)*'2ª EVA'!AV$16 +
   '3ª EVA-solo'!AV31*'3ª EVA-solo'!AV$13
)
/('2ª EVA'!AV$16+'3ª EVA '!AV$13),""),"")</f>
        <v>0</v>
      </c>
      <c r="AW31" s="122"/>
      <c r="AX31" s="105">
        <f ca="1">IFERROR(IF(AX$16&gt;0,(
   MAX('2ª EVA'!AX31,'2ª EVA'!AY31)*'2ª EVA'!AX$16 +
   '3ª EVA-solo'!AX31*'3ª EVA-solo'!AX$13
)
/('2ª EVA'!AX$16+'3ª EVA '!AX$13),""),"")</f>
        <v>0</v>
      </c>
      <c r="AY31" s="122"/>
      <c r="AZ31" s="105" t="str">
        <f>IFERROR(IF(AZ$16&gt;0,(
   MAX('2ª EVA'!AZ31,'2ª EVA'!BA31)*'2ª EVA'!AZ$16 +
   '3ª EVA-solo'!AZ31*'3ª EVA-solo'!AZ$13
)
/('2ª EVA'!AZ$16+'3ª EVA '!AZ$13),""),"")</f>
        <v/>
      </c>
      <c r="BA31" s="122"/>
      <c r="BB31" s="121">
        <f t="shared" ca="1" si="49"/>
        <v>0</v>
      </c>
      <c r="BC31" s="105">
        <f ca="1">IFERROR(IF(BC$16&gt;0,(
   MAX('2ª EVA'!BC31,'2ª EVA'!BD31)*'2ª EVA'!BC$16 +
   '3ª EVA-solo'!BC31*'3ª EVA-solo'!BC$13
)
/('2ª EVA'!BC$16+'3ª EVA '!BC$13),""),"")</f>
        <v>0</v>
      </c>
      <c r="BD31" s="122"/>
      <c r="BE31" s="105">
        <f ca="1">IFERROR(IF(BE$16&gt;0,(
   MAX('2ª EVA'!BE31,'2ª EVA'!BF31)*'2ª EVA'!BE$16 +
   '3ª EVA-solo'!BE31*'3ª EVA-solo'!BE$13
)
/('2ª EVA'!BE$16+'3ª EVA '!BE$13),""),"")</f>
        <v>0</v>
      </c>
      <c r="BF31" s="122"/>
      <c r="BG31" s="105">
        <f ca="1">IFERROR(IF(BG$16&gt;0,(
   MAX('2ª EVA'!BG31,'2ª EVA'!BH31)*'2ª EVA'!BG$16 +
   '3ª EVA-solo'!BG31*'3ª EVA-solo'!BG$13
)
/('2ª EVA'!BG$16+'3ª EVA '!BG$13),""),"")</f>
        <v>0</v>
      </c>
      <c r="BH31" s="122"/>
      <c r="BI31" s="105">
        <f ca="1">IFERROR(IF(BI$16&gt;0,(
   MAX('2ª EVA'!BI31,'2ª EVA'!BJ31)*'2ª EVA'!BI$16 +
   '3ª EVA-solo'!BI31*'3ª EVA-solo'!BI$13
)
/('2ª EVA'!BI$16+'3ª EVA '!BI$13),""),"")</f>
        <v>0</v>
      </c>
      <c r="BJ31" s="122"/>
      <c r="BK31" s="105" t="str">
        <f>IFERROR(IF(BK$16&gt;0,(
   MAX('2ª EVA'!BK31,'2ª EVA'!BL31)*'2ª EVA'!BK$16 +
   '3ª EVA-solo'!BK31*'3ª EVA-solo'!BK$13
)
/('2ª EVA'!BK$16+'3ª EVA '!BK$13),""),"")</f>
        <v/>
      </c>
      <c r="BL31" s="122"/>
      <c r="BM31" s="105" t="str">
        <f>IFERROR(IF(BM$16&gt;0,(
   MAX('2ª EVA'!BM31,'2ª EVA'!BN31)*'2ª EVA'!BM$16 +
   '3ª EVA-solo'!BM31*'3ª EVA-solo'!BM$13
)
/('2ª EVA'!BM$16+'3ª EVA '!BM$13),""),"")</f>
        <v/>
      </c>
      <c r="BN31" s="122"/>
      <c r="BO31" s="121">
        <f t="shared" ca="1" si="50"/>
        <v>0</v>
      </c>
      <c r="BP31" s="105">
        <f ca="1">IFERROR(IF(BP$16&gt;0,(
   MAX('2ª EVA'!BP31,'2ª EVA'!BQ31)*'2ª EVA'!BP$16 +
   '3ª EVA-solo'!BP31*'3ª EVA-solo'!BP$13
)
/('2ª EVA'!BP$16+'3ª EVA '!BP$13),""),"")</f>
        <v>0</v>
      </c>
      <c r="BQ31" s="122"/>
      <c r="BR31" s="105" t="str">
        <f>IFERROR(IF(BR$16&gt;0,(
   MAX('2ª EVA'!BR31,'2ª EVA'!BS31)*'2ª EVA'!BR$16 +
   '3ª EVA-solo'!BR31*'3ª EVA-solo'!BR$13
)
/('2ª EVA'!BR$16+'3ª EVA '!BR$13),""),"")</f>
        <v/>
      </c>
      <c r="BS31" s="122"/>
      <c r="BT31" s="105" t="str">
        <f>IFERROR(IF(BT$16&gt;0,(
   MAX('2ª EVA'!BT31,'2ª EVA'!BU31)*'2ª EVA'!BT$16 +
   '3ª EVA-solo'!BT31*'3ª EVA-solo'!BT$13
)
/('2ª EVA'!BT$16+'3ª EVA '!BT$13),""),"")</f>
        <v/>
      </c>
      <c r="BU31" s="122"/>
      <c r="BV31" s="105" t="str">
        <f>IFERROR(IF(BV$16&gt;0,(
   MAX('2ª EVA'!BV31,'2ª EVA'!BW31)*'2ª EVA'!BV$16 +
   '3ª EVA-solo'!BV31*'3ª EVA-solo'!BV$13
)
/('2ª EVA'!BV$16+'3ª EVA '!BV$13),""),"")</f>
        <v/>
      </c>
      <c r="BW31" s="122"/>
      <c r="BX31" s="105" t="str">
        <f>IFERROR(IF(BX$16&gt;0,(
   MAX('2ª EVA'!BX31,'2ª EVA'!BY31)*'2ª EVA'!BX$16 +
   '3ª EVA-solo'!BX31*'3ª EVA-solo'!BX$13
)
/('2ª EVA'!BX$16+'3ª EVA '!BX$13),""),"")</f>
        <v/>
      </c>
      <c r="BY31" s="122"/>
      <c r="BZ31" s="105" t="str">
        <f>IFERROR(IF(BZ$16&gt;0,(
   MAX('2ª EVA'!BZ31,'2ª EVA'!CA31)*'2ª EVA'!BZ$16 +
   '2ª EVA-solo'!BZ31*'2ª EVA-solo'!BZ$13
)
/('2ª EVA'!BZ$16+'3ª EVA '!BZ$13),""),"")</f>
        <v/>
      </c>
      <c r="CA31" s="122"/>
      <c r="CB31" s="136">
        <f t="shared" ca="1" si="51"/>
        <v>0</v>
      </c>
    </row>
    <row r="32" spans="1:82" ht="18" x14ac:dyDescent="0.25">
      <c r="A32" s="65" t="str">
        <v>Alonso Serrano, Marcos</v>
      </c>
      <c r="B32" s="121">
        <f t="shared" ca="1" si="45"/>
        <v>0</v>
      </c>
      <c r="C32" s="105">
        <f ca="1">IFERROR(IF(C$16&gt;0,(
   MAX('2ª EVA'!C32,'2ª EVA'!D32)*'2ª EVA'!C$16 +
   '3ª EVA-solo'!C32*'3ª EVA-solo'!C$13
)
/('2ª EVA'!C$16+'3ª EVA '!C$13),""),"")</f>
        <v>0</v>
      </c>
      <c r="D32" s="122"/>
      <c r="E32" s="105">
        <f ca="1">IFERROR(IF(E$16&gt;0,(
   MAX('2ª EVA'!E32,'2ª EVA'!F32)*'2ª EVA'!E$16 +
   '3ª EVA-solo'!E32*'3ª EVA-solo'!E$13
)
/('2ª EVA'!E$16+'3ª EVA '!E$13),""),"")</f>
        <v>0</v>
      </c>
      <c r="F32" s="122"/>
      <c r="G32" s="105">
        <f ca="1">IFERROR(IF(G$16&gt;0,(
   MAX('2ª EVA'!G32,'2ª EVA'!H32)*'2ª EVA'!G$16 +
   '3ª EVA-solo'!G32*'3ª EVA-solo'!G$13
)
/('2ª EVA'!G$16+'3ª EVA '!G$13),""),"")</f>
        <v>0</v>
      </c>
      <c r="H32" s="122"/>
      <c r="I32" s="105">
        <f ca="1">IFERROR(IF(I$16&gt;0,(
   MAX('2ª EVA'!I32,'2ª EVA'!J32)*'2ª EVA'!I$16 +
   '3ª EVA-solo'!I32*'3ª EVA-solo'!I$13
)
/('2ª EVA'!I$16+'3ª EVA '!I$13),""),"")</f>
        <v>0</v>
      </c>
      <c r="J32" s="122"/>
      <c r="K32" s="105">
        <f ca="1">IFERROR(IF(K$16&gt;0,(
   MAX('2ª EVA'!K32,'2ª EVA'!L32)*'2ª EVA'!K$16 +
   '3ª EVA-solo'!K32*'3ª EVA-solo'!K$13
)
/('2ª EVA'!K$16+'3ª EVA '!K$13),""),"")</f>
        <v>0</v>
      </c>
      <c r="L32" s="122"/>
      <c r="M32" s="105" t="str">
        <f>IFERROR(IF(M$16&gt;0,(
   MAX('2ª EVA'!M32,'2ª EVA'!N32)*'2ª EVA'!M$16 +
   '3ª EVA-solo'!M32*'3ª EVA-solo'!M$13
)
/('2ª EVA'!M$16+'3ª EVA '!M$13),""),"")</f>
        <v/>
      </c>
      <c r="N32" s="122"/>
      <c r="O32" s="121">
        <f t="shared" ca="1" si="46"/>
        <v>0</v>
      </c>
      <c r="P32" s="105">
        <f ca="1">IFERROR(IF(P$16&gt;0,(
   MAX('2ª EVA'!P32,'2ª EVA'!Q32)*'2ª EVA'!P$16 +
   '3ª EVA-solo'!P32*'3ª EVA-solo'!P$13
)
/('2ª EVA'!P$16+'3ª EVA '!P$13),""),"")</f>
        <v>0</v>
      </c>
      <c r="Q32" s="122"/>
      <c r="R32" s="105">
        <f ca="1">IFERROR(IF(R$16&gt;0,(
   MAX('2ª EVA'!R32,'2ª EVA'!S32)*'2ª EVA'!R$16 +
   '3ª EVA-solo'!R32*'3ª EVA-solo'!R$13
)
/('2ª EVA'!R$16+'3ª EVA '!R$13),""),"")</f>
        <v>0</v>
      </c>
      <c r="S32" s="122"/>
      <c r="T32" s="105">
        <f ca="1">IFERROR(IF(T$16&gt;0,(
   MAX('2ª EVA'!T32,'2ª EVA'!U32)*'2ª EVA'!T$16 +
   '3ª EVA-solo'!T32*'3ª EVA-solo'!T$13
)
/('2ª EVA'!T$16+'3ª EVA '!T$13),""),"")</f>
        <v>0</v>
      </c>
      <c r="U32" s="122"/>
      <c r="V32" s="105">
        <f ca="1">IFERROR(IF(V$16&gt;0,(
   MAX('2ª EVA'!V32,'2ª EVA'!W32)*'2ª EVA'!V$16 +
   '3ª EVA-solo'!V32*'3ª EVA-solo'!V$13
)
/('2ª EVA'!V$16+'3ª EVA '!V$13),""),"")</f>
        <v>0</v>
      </c>
      <c r="W32" s="122"/>
      <c r="X32" s="105">
        <f ca="1">IFERROR(IF(X$16&gt;0,(
   MAX('2ª EVA'!X32,'2ª EVA'!Y32)*'2ª EVA'!X$16 +
   '3ª EVA-solo'!X32*'3ª EVA-solo'!X$13
)
/('2ª EVA'!X$16+'3ª EVA '!X$13),""),"")</f>
        <v>0</v>
      </c>
      <c r="Y32" s="122"/>
      <c r="Z32" s="105" t="str">
        <f>IFERROR(IF(Z$16&gt;0,(
   MAX('2ª EVA'!Z32,'2ª EVA'!AA32)*'2ª EVA'!Z$16 +
   '3ª EVA-solo'!Z32*'3ª EVA-solo'!Z$13
)
/('2ª EVA'!Z$16+'3ª EVA '!Z$13),""),"")</f>
        <v/>
      </c>
      <c r="AA32" s="122"/>
      <c r="AB32" s="121">
        <f t="shared" ca="1" si="47"/>
        <v>0</v>
      </c>
      <c r="AC32" s="105">
        <f ca="1">IFERROR(IF(AC$16&gt;0,(
   MAX('2ª EVA'!AC32,'2ª EVA'!AD32)*'2ª EVA'!AC$16 +
   '3ª EVA-solo'!AC32*'3ª EVA-solo'!AC$13
)
/('2ª EVA'!AC$16+'3ª EVA '!AC$13),""),"")</f>
        <v>0</v>
      </c>
      <c r="AD32" s="122"/>
      <c r="AE32" s="105" t="str">
        <f>IFERROR(IF(AE$16&gt;0,(
   MAX('2ª EVA'!AE32,'2ª EVA'!AF32)*'2ª EVA'!AE$16 +
   '3ª EVA-solo'!AE32*'3ª EVA-solo'!AE$13
)
/('2ª EVA'!AE$16+'3ª EVA '!AE$13),""),"")</f>
        <v/>
      </c>
      <c r="AF32" s="122"/>
      <c r="AG32" s="105">
        <f ca="1">IFERROR(IF(AG$16&gt;0,(
   MAX('2ª EVA'!AG32,'2ª EVA'!AH32)*'2ª EVA'!AG$16 +
   '3ª EVA-solo'!AG32*'3ª EVA-solo'!AG$13
)
/('2ª EVA'!AG$16+'3ª EVA '!AG$13),""),"")</f>
        <v>0</v>
      </c>
      <c r="AH32" s="122"/>
      <c r="AI32" s="105">
        <f ca="1">IFERROR(IF(AI$16&gt;0,(
   MAX('2ª EVA'!AI32,'2ª EVA'!AJ32)*'2ª EVA'!AI$16 +
   '3ª EVA-solo'!AI32*'3ª EVA-solo'!AI$13
)
/('2ª EVA'!AI$16+'3ª EVA '!AI$13),""),"")</f>
        <v>0</v>
      </c>
      <c r="AJ32" s="122"/>
      <c r="AK32" s="105">
        <f ca="1">IFERROR(IF(AK$16&gt;0,(
   MAX('2ª EVA'!AK32,'2ª EVA'!AL32)*'2ª EVA'!AK$16 +
   '3ª EVA-solo'!AK32*'3ª EVA-solo'!AK$13
)
/('2ª EVA'!AK$16+'3ª EVA '!AK$13),""),"")</f>
        <v>0</v>
      </c>
      <c r="AL32" s="122"/>
      <c r="AM32" s="105" t="str">
        <f>IFERROR(IF(AM$16&gt;0,(
   MAX('2ª EVA'!AM32,'2ª EVA'!AN32)*'2ª EVA'!AM$16 +
   '3ª EVA-solo'!AM32*'3ª EVA-solo'!AM$13
)
/('2ª EVA'!AM$16+'3ª EVA '!AM$13),""),"")</f>
        <v/>
      </c>
      <c r="AN32" s="122"/>
      <c r="AO32" s="121">
        <f t="shared" ca="1" si="48"/>
        <v>0</v>
      </c>
      <c r="AP32" s="105">
        <f ca="1">IFERROR(IF(AP$16&gt;0,(
   MAX('2ª EVA'!AP32,'2ª EVA'!AQ32)*'2ª EVA'!AP$16 +
   '3ª EVA-solo'!AP32*'3ª EVA-solo'!AP$13
)
/('2ª EVA'!AP$16+'3ª EVA '!AP$13),""),"")</f>
        <v>0</v>
      </c>
      <c r="AQ32" s="122"/>
      <c r="AR32" s="105">
        <f ca="1">IFERROR(IF(AR$16&gt;0,(
   MAX('2ª EVA'!AR32,'2ª EVA'!AS32)*'2ª EVA'!AR$16 +
   '3ª EVA-solo'!AR32*'3ª EVA-solo'!AR$13
)
/('2ª EVA'!AR$16+'3ª EVA '!AR$13),""),"")</f>
        <v>0</v>
      </c>
      <c r="AS32" s="122"/>
      <c r="AT32" s="105">
        <f ca="1">IFERROR(IF(AT$16&gt;0,(
   MAX('2ª EVA'!AT32,'2ª EVA'!AU32)*'2ª EVA'!AT$16 +
   '3ª EVA-solo'!AT32*'3ª EVA-solo'!AT$13
)
/('2ª EVA'!AT$16+'3ª EVA '!AT$13),""),"")</f>
        <v>0</v>
      </c>
      <c r="AU32" s="122"/>
      <c r="AV32" s="105">
        <f ca="1">IFERROR(IF(AV$16&gt;0,(
   MAX('2ª EVA'!AV32,'2ª EVA'!AW32)*'2ª EVA'!AV$16 +
   '3ª EVA-solo'!AV32*'3ª EVA-solo'!AV$13
)
/('2ª EVA'!AV$16+'3ª EVA '!AV$13),""),"")</f>
        <v>0</v>
      </c>
      <c r="AW32" s="122"/>
      <c r="AX32" s="105">
        <f ca="1">IFERROR(IF(AX$16&gt;0,(
   MAX('2ª EVA'!AX32,'2ª EVA'!AY32)*'2ª EVA'!AX$16 +
   '3ª EVA-solo'!AX32*'3ª EVA-solo'!AX$13
)
/('2ª EVA'!AX$16+'3ª EVA '!AX$13),""),"")</f>
        <v>0</v>
      </c>
      <c r="AY32" s="122"/>
      <c r="AZ32" s="105" t="str">
        <f>IFERROR(IF(AZ$16&gt;0,(
   MAX('2ª EVA'!AZ32,'2ª EVA'!BA32)*'2ª EVA'!AZ$16 +
   '3ª EVA-solo'!AZ32*'3ª EVA-solo'!AZ$13
)
/('2ª EVA'!AZ$16+'3ª EVA '!AZ$13),""),"")</f>
        <v/>
      </c>
      <c r="BA32" s="122"/>
      <c r="BB32" s="121">
        <f t="shared" ca="1" si="49"/>
        <v>0</v>
      </c>
      <c r="BC32" s="105">
        <f ca="1">IFERROR(IF(BC$16&gt;0,(
   MAX('2ª EVA'!BC32,'2ª EVA'!BD32)*'2ª EVA'!BC$16 +
   '3ª EVA-solo'!BC32*'3ª EVA-solo'!BC$13
)
/('2ª EVA'!BC$16+'3ª EVA '!BC$13),""),"")</f>
        <v>0</v>
      </c>
      <c r="BD32" s="122"/>
      <c r="BE32" s="105">
        <f ca="1">IFERROR(IF(BE$16&gt;0,(
   MAX('2ª EVA'!BE32,'2ª EVA'!BF32)*'2ª EVA'!BE$16 +
   '3ª EVA-solo'!BE32*'3ª EVA-solo'!BE$13
)
/('2ª EVA'!BE$16+'3ª EVA '!BE$13),""),"")</f>
        <v>0</v>
      </c>
      <c r="BF32" s="122"/>
      <c r="BG32" s="105">
        <f ca="1">IFERROR(IF(BG$16&gt;0,(
   MAX('2ª EVA'!BG32,'2ª EVA'!BH32)*'2ª EVA'!BG$16 +
   '3ª EVA-solo'!BG32*'3ª EVA-solo'!BG$13
)
/('2ª EVA'!BG$16+'3ª EVA '!BG$13),""),"")</f>
        <v>0</v>
      </c>
      <c r="BH32" s="122"/>
      <c r="BI32" s="105">
        <f ca="1">IFERROR(IF(BI$16&gt;0,(
   MAX('2ª EVA'!BI32,'2ª EVA'!BJ32)*'2ª EVA'!BI$16 +
   '3ª EVA-solo'!BI32*'3ª EVA-solo'!BI$13
)
/('2ª EVA'!BI$16+'3ª EVA '!BI$13),""),"")</f>
        <v>0</v>
      </c>
      <c r="BJ32" s="122"/>
      <c r="BK32" s="105" t="str">
        <f>IFERROR(IF(BK$16&gt;0,(
   MAX('2ª EVA'!BK32,'2ª EVA'!BL32)*'2ª EVA'!BK$16 +
   '3ª EVA-solo'!BK32*'3ª EVA-solo'!BK$13
)
/('2ª EVA'!BK$16+'3ª EVA '!BK$13),""),"")</f>
        <v/>
      </c>
      <c r="BL32" s="122"/>
      <c r="BM32" s="105" t="str">
        <f>IFERROR(IF(BM$16&gt;0,(
   MAX('2ª EVA'!BM32,'2ª EVA'!BN32)*'2ª EVA'!BM$16 +
   '3ª EVA-solo'!BM32*'3ª EVA-solo'!BM$13
)
/('2ª EVA'!BM$16+'3ª EVA '!BM$13),""),"")</f>
        <v/>
      </c>
      <c r="BN32" s="122"/>
      <c r="BO32" s="121">
        <f t="shared" ca="1" si="50"/>
        <v>0</v>
      </c>
      <c r="BP32" s="105">
        <f ca="1">IFERROR(IF(BP$16&gt;0,(
   MAX('2ª EVA'!BP32,'2ª EVA'!BQ32)*'2ª EVA'!BP$16 +
   '3ª EVA-solo'!BP32*'3ª EVA-solo'!BP$13
)
/('2ª EVA'!BP$16+'3ª EVA '!BP$13),""),"")</f>
        <v>0</v>
      </c>
      <c r="BQ32" s="122"/>
      <c r="BR32" s="105" t="str">
        <f>IFERROR(IF(BR$16&gt;0,(
   MAX('2ª EVA'!BR32,'2ª EVA'!BS32)*'2ª EVA'!BR$16 +
   '3ª EVA-solo'!BR32*'3ª EVA-solo'!BR$13
)
/('2ª EVA'!BR$16+'3ª EVA '!BR$13),""),"")</f>
        <v/>
      </c>
      <c r="BS32" s="122"/>
      <c r="BT32" s="105" t="str">
        <f>IFERROR(IF(BT$16&gt;0,(
   MAX('2ª EVA'!BT32,'2ª EVA'!BU32)*'2ª EVA'!BT$16 +
   '3ª EVA-solo'!BT32*'3ª EVA-solo'!BT$13
)
/('2ª EVA'!BT$16+'3ª EVA '!BT$13),""),"")</f>
        <v/>
      </c>
      <c r="BU32" s="122"/>
      <c r="BV32" s="105" t="str">
        <f>IFERROR(IF(BV$16&gt;0,(
   MAX('2ª EVA'!BV32,'2ª EVA'!BW32)*'2ª EVA'!BV$16 +
   '3ª EVA-solo'!BV32*'3ª EVA-solo'!BV$13
)
/('2ª EVA'!BV$16+'3ª EVA '!BV$13),""),"")</f>
        <v/>
      </c>
      <c r="BW32" s="122"/>
      <c r="BX32" s="105" t="str">
        <f>IFERROR(IF(BX$16&gt;0,(
   MAX('2ª EVA'!BX32,'2ª EVA'!BY32)*'2ª EVA'!BX$16 +
   '3ª EVA-solo'!BX32*'3ª EVA-solo'!BX$13
)
/('2ª EVA'!BX$16+'3ª EVA '!BX$13),""),"")</f>
        <v/>
      </c>
      <c r="BY32" s="122"/>
      <c r="BZ32" s="105" t="str">
        <f>IFERROR(IF(BZ$16&gt;0,(
   MAX('2ª EVA'!BZ32,'2ª EVA'!CA32)*'2ª EVA'!BZ$16 +
   '2ª EVA-solo'!BZ32*'2ª EVA-solo'!BZ$13
)
/('2ª EVA'!BZ$16+'3ª EVA '!BZ$13),""),"")</f>
        <v/>
      </c>
      <c r="CA32" s="122"/>
      <c r="CB32" s="136">
        <f t="shared" ca="1" si="51"/>
        <v>0</v>
      </c>
    </row>
    <row r="33" spans="1:80" ht="18" x14ac:dyDescent="0.25">
      <c r="A33" s="65" t="str">
        <v>Gutiaarrez Molina, Luca�a</v>
      </c>
      <c r="B33" s="121">
        <f t="shared" ca="1" si="45"/>
        <v>0</v>
      </c>
      <c r="C33" s="105">
        <f ca="1">IFERROR(IF(C$16&gt;0,(
   MAX('2ª EVA'!C33,'2ª EVA'!D33)*'2ª EVA'!C$16 +
   '3ª EVA-solo'!C33*'3ª EVA-solo'!C$13
)
/('2ª EVA'!C$16+'3ª EVA '!C$13),""),"")</f>
        <v>0</v>
      </c>
      <c r="D33" s="122"/>
      <c r="E33" s="105">
        <f ca="1">IFERROR(IF(E$16&gt;0,(
   MAX('2ª EVA'!E33,'2ª EVA'!F33)*'2ª EVA'!E$16 +
   '3ª EVA-solo'!E33*'3ª EVA-solo'!E$13
)
/('2ª EVA'!E$16+'3ª EVA '!E$13),""),"")</f>
        <v>0</v>
      </c>
      <c r="F33" s="122"/>
      <c r="G33" s="105">
        <f ca="1">IFERROR(IF(G$16&gt;0,(
   MAX('2ª EVA'!G33,'2ª EVA'!H33)*'2ª EVA'!G$16 +
   '3ª EVA-solo'!G33*'3ª EVA-solo'!G$13
)
/('2ª EVA'!G$16+'3ª EVA '!G$13),""),"")</f>
        <v>0</v>
      </c>
      <c r="H33" s="122"/>
      <c r="I33" s="105">
        <f ca="1">IFERROR(IF(I$16&gt;0,(
   MAX('2ª EVA'!I33,'2ª EVA'!J33)*'2ª EVA'!I$16 +
   '3ª EVA-solo'!I33*'3ª EVA-solo'!I$13
)
/('2ª EVA'!I$16+'3ª EVA '!I$13),""),"")</f>
        <v>0</v>
      </c>
      <c r="J33" s="122"/>
      <c r="K33" s="105">
        <f ca="1">IFERROR(IF(K$16&gt;0,(
   MAX('2ª EVA'!K33,'2ª EVA'!L33)*'2ª EVA'!K$16 +
   '3ª EVA-solo'!K33*'3ª EVA-solo'!K$13
)
/('2ª EVA'!K$16+'3ª EVA '!K$13),""),"")</f>
        <v>0</v>
      </c>
      <c r="L33" s="122"/>
      <c r="M33" s="105" t="str">
        <f>IFERROR(IF(M$16&gt;0,(
   MAX('2ª EVA'!M33,'2ª EVA'!N33)*'2ª EVA'!M$16 +
   '3ª EVA-solo'!M33*'3ª EVA-solo'!M$13
)
/('2ª EVA'!M$16+'3ª EVA '!M$13),""),"")</f>
        <v/>
      </c>
      <c r="N33" s="122"/>
      <c r="O33" s="121">
        <f t="shared" ca="1" si="46"/>
        <v>0</v>
      </c>
      <c r="P33" s="105">
        <f ca="1">IFERROR(IF(P$16&gt;0,(
   MAX('2ª EVA'!P33,'2ª EVA'!Q33)*'2ª EVA'!P$16 +
   '3ª EVA-solo'!P33*'3ª EVA-solo'!P$13
)
/('2ª EVA'!P$16+'3ª EVA '!P$13),""),"")</f>
        <v>0</v>
      </c>
      <c r="Q33" s="122"/>
      <c r="R33" s="105">
        <f ca="1">IFERROR(IF(R$16&gt;0,(
   MAX('2ª EVA'!R33,'2ª EVA'!S33)*'2ª EVA'!R$16 +
   '3ª EVA-solo'!R33*'3ª EVA-solo'!R$13
)
/('2ª EVA'!R$16+'3ª EVA '!R$13),""),"")</f>
        <v>0</v>
      </c>
      <c r="S33" s="122"/>
      <c r="T33" s="105">
        <f ca="1">IFERROR(IF(T$16&gt;0,(
   MAX('2ª EVA'!T33,'2ª EVA'!U33)*'2ª EVA'!T$16 +
   '3ª EVA-solo'!T33*'3ª EVA-solo'!T$13
)
/('2ª EVA'!T$16+'3ª EVA '!T$13),""),"")</f>
        <v>0</v>
      </c>
      <c r="U33" s="122"/>
      <c r="V33" s="105">
        <f ca="1">IFERROR(IF(V$16&gt;0,(
   MAX('2ª EVA'!V33,'2ª EVA'!W33)*'2ª EVA'!V$16 +
   '3ª EVA-solo'!V33*'3ª EVA-solo'!V$13
)
/('2ª EVA'!V$16+'3ª EVA '!V$13),""),"")</f>
        <v>0</v>
      </c>
      <c r="W33" s="122"/>
      <c r="X33" s="105">
        <f ca="1">IFERROR(IF(X$16&gt;0,(
   MAX('2ª EVA'!X33,'2ª EVA'!Y33)*'2ª EVA'!X$16 +
   '3ª EVA-solo'!X33*'3ª EVA-solo'!X$13
)
/('2ª EVA'!X$16+'3ª EVA '!X$13),""),"")</f>
        <v>0</v>
      </c>
      <c r="Y33" s="122"/>
      <c r="Z33" s="105" t="str">
        <f>IFERROR(IF(Z$16&gt;0,(
   MAX('2ª EVA'!Z33,'2ª EVA'!AA33)*'2ª EVA'!Z$16 +
   '3ª EVA-solo'!Z33*'3ª EVA-solo'!Z$13
)
/('2ª EVA'!Z$16+'3ª EVA '!Z$13),""),"")</f>
        <v/>
      </c>
      <c r="AA33" s="122"/>
      <c r="AB33" s="121">
        <f t="shared" ca="1" si="47"/>
        <v>0</v>
      </c>
      <c r="AC33" s="105">
        <f ca="1">IFERROR(IF(AC$16&gt;0,(
   MAX('2ª EVA'!AC33,'2ª EVA'!AD33)*'2ª EVA'!AC$16 +
   '3ª EVA-solo'!AC33*'3ª EVA-solo'!AC$13
)
/('2ª EVA'!AC$16+'3ª EVA '!AC$13),""),"")</f>
        <v>0</v>
      </c>
      <c r="AD33" s="122"/>
      <c r="AE33" s="105" t="str">
        <f>IFERROR(IF(AE$16&gt;0,(
   MAX('2ª EVA'!AE33,'2ª EVA'!AF33)*'2ª EVA'!AE$16 +
   '3ª EVA-solo'!AE33*'3ª EVA-solo'!AE$13
)
/('2ª EVA'!AE$16+'3ª EVA '!AE$13),""),"")</f>
        <v/>
      </c>
      <c r="AF33" s="122"/>
      <c r="AG33" s="105">
        <f ca="1">IFERROR(IF(AG$16&gt;0,(
   MAX('2ª EVA'!AG33,'2ª EVA'!AH33)*'2ª EVA'!AG$16 +
   '3ª EVA-solo'!AG33*'3ª EVA-solo'!AG$13
)
/('2ª EVA'!AG$16+'3ª EVA '!AG$13),""),"")</f>
        <v>0</v>
      </c>
      <c r="AH33" s="122"/>
      <c r="AI33" s="105">
        <f ca="1">IFERROR(IF(AI$16&gt;0,(
   MAX('2ª EVA'!AI33,'2ª EVA'!AJ33)*'2ª EVA'!AI$16 +
   '3ª EVA-solo'!AI33*'3ª EVA-solo'!AI$13
)
/('2ª EVA'!AI$16+'3ª EVA '!AI$13),""),"")</f>
        <v>0</v>
      </c>
      <c r="AJ33" s="122"/>
      <c r="AK33" s="105">
        <f ca="1">IFERROR(IF(AK$16&gt;0,(
   MAX('2ª EVA'!AK33,'2ª EVA'!AL33)*'2ª EVA'!AK$16 +
   '3ª EVA-solo'!AK33*'3ª EVA-solo'!AK$13
)
/('2ª EVA'!AK$16+'3ª EVA '!AK$13),""),"")</f>
        <v>0</v>
      </c>
      <c r="AL33" s="122"/>
      <c r="AM33" s="105" t="str">
        <f>IFERROR(IF(AM$16&gt;0,(
   MAX('2ª EVA'!AM33,'2ª EVA'!AN33)*'2ª EVA'!AM$16 +
   '3ª EVA-solo'!AM33*'3ª EVA-solo'!AM$13
)
/('2ª EVA'!AM$16+'3ª EVA '!AM$13),""),"")</f>
        <v/>
      </c>
      <c r="AN33" s="122"/>
      <c r="AO33" s="121">
        <f t="shared" ca="1" si="48"/>
        <v>0</v>
      </c>
      <c r="AP33" s="105">
        <f ca="1">IFERROR(IF(AP$16&gt;0,(
   MAX('2ª EVA'!AP33,'2ª EVA'!AQ33)*'2ª EVA'!AP$16 +
   '3ª EVA-solo'!AP33*'3ª EVA-solo'!AP$13
)
/('2ª EVA'!AP$16+'3ª EVA '!AP$13),""),"")</f>
        <v>0</v>
      </c>
      <c r="AQ33" s="122"/>
      <c r="AR33" s="105">
        <f ca="1">IFERROR(IF(AR$16&gt;0,(
   MAX('2ª EVA'!AR33,'2ª EVA'!AS33)*'2ª EVA'!AR$16 +
   '3ª EVA-solo'!AR33*'3ª EVA-solo'!AR$13
)
/('2ª EVA'!AR$16+'3ª EVA '!AR$13),""),"")</f>
        <v>0</v>
      </c>
      <c r="AS33" s="122"/>
      <c r="AT33" s="105">
        <f ca="1">IFERROR(IF(AT$16&gt;0,(
   MAX('2ª EVA'!AT33,'2ª EVA'!AU33)*'2ª EVA'!AT$16 +
   '3ª EVA-solo'!AT33*'3ª EVA-solo'!AT$13
)
/('2ª EVA'!AT$16+'3ª EVA '!AT$13),""),"")</f>
        <v>0</v>
      </c>
      <c r="AU33" s="122"/>
      <c r="AV33" s="105">
        <f ca="1">IFERROR(IF(AV$16&gt;0,(
   MAX('2ª EVA'!AV33,'2ª EVA'!AW33)*'2ª EVA'!AV$16 +
   '3ª EVA-solo'!AV33*'3ª EVA-solo'!AV$13
)
/('2ª EVA'!AV$16+'3ª EVA '!AV$13),""),"")</f>
        <v>0</v>
      </c>
      <c r="AW33" s="122"/>
      <c r="AX33" s="105">
        <f ca="1">IFERROR(IF(AX$16&gt;0,(
   MAX('2ª EVA'!AX33,'2ª EVA'!AY33)*'2ª EVA'!AX$16 +
   '3ª EVA-solo'!AX33*'3ª EVA-solo'!AX$13
)
/('2ª EVA'!AX$16+'3ª EVA '!AX$13),""),"")</f>
        <v>0</v>
      </c>
      <c r="AY33" s="122"/>
      <c r="AZ33" s="105" t="str">
        <f>IFERROR(IF(AZ$16&gt;0,(
   MAX('2ª EVA'!AZ33,'2ª EVA'!BA33)*'2ª EVA'!AZ$16 +
   '3ª EVA-solo'!AZ33*'3ª EVA-solo'!AZ$13
)
/('2ª EVA'!AZ$16+'3ª EVA '!AZ$13),""),"")</f>
        <v/>
      </c>
      <c r="BA33" s="122"/>
      <c r="BB33" s="121">
        <f t="shared" ca="1" si="49"/>
        <v>0</v>
      </c>
      <c r="BC33" s="105">
        <f ca="1">IFERROR(IF(BC$16&gt;0,(
   MAX('2ª EVA'!BC33,'2ª EVA'!BD33)*'2ª EVA'!BC$16 +
   '3ª EVA-solo'!BC33*'3ª EVA-solo'!BC$13
)
/('2ª EVA'!BC$16+'3ª EVA '!BC$13),""),"")</f>
        <v>0</v>
      </c>
      <c r="BD33" s="122"/>
      <c r="BE33" s="105">
        <f ca="1">IFERROR(IF(BE$16&gt;0,(
   MAX('2ª EVA'!BE33,'2ª EVA'!BF33)*'2ª EVA'!BE$16 +
   '3ª EVA-solo'!BE33*'3ª EVA-solo'!BE$13
)
/('2ª EVA'!BE$16+'3ª EVA '!BE$13),""),"")</f>
        <v>0</v>
      </c>
      <c r="BF33" s="122"/>
      <c r="BG33" s="105">
        <f ca="1">IFERROR(IF(BG$16&gt;0,(
   MAX('2ª EVA'!BG33,'2ª EVA'!BH33)*'2ª EVA'!BG$16 +
   '3ª EVA-solo'!BG33*'3ª EVA-solo'!BG$13
)
/('2ª EVA'!BG$16+'3ª EVA '!BG$13),""),"")</f>
        <v>0</v>
      </c>
      <c r="BH33" s="122"/>
      <c r="BI33" s="105">
        <f ca="1">IFERROR(IF(BI$16&gt;0,(
   MAX('2ª EVA'!BI33,'2ª EVA'!BJ33)*'2ª EVA'!BI$16 +
   '3ª EVA-solo'!BI33*'3ª EVA-solo'!BI$13
)
/('2ª EVA'!BI$16+'3ª EVA '!BI$13),""),"")</f>
        <v>0</v>
      </c>
      <c r="BJ33" s="122"/>
      <c r="BK33" s="105" t="str">
        <f>IFERROR(IF(BK$16&gt;0,(
   MAX('2ª EVA'!BK33,'2ª EVA'!BL33)*'2ª EVA'!BK$16 +
   '3ª EVA-solo'!BK33*'3ª EVA-solo'!BK$13
)
/('2ª EVA'!BK$16+'3ª EVA '!BK$13),""),"")</f>
        <v/>
      </c>
      <c r="BL33" s="122"/>
      <c r="BM33" s="105" t="str">
        <f>IFERROR(IF(BM$16&gt;0,(
   MAX('2ª EVA'!BM33,'2ª EVA'!BN33)*'2ª EVA'!BM$16 +
   '3ª EVA-solo'!BM33*'3ª EVA-solo'!BM$13
)
/('2ª EVA'!BM$16+'3ª EVA '!BM$13),""),"")</f>
        <v/>
      </c>
      <c r="BN33" s="122"/>
      <c r="BO33" s="121">
        <f t="shared" ca="1" si="50"/>
        <v>0</v>
      </c>
      <c r="BP33" s="105">
        <f ca="1">IFERROR(IF(BP$16&gt;0,(
   MAX('2ª EVA'!BP33,'2ª EVA'!BQ33)*'2ª EVA'!BP$16 +
   '3ª EVA-solo'!BP33*'3ª EVA-solo'!BP$13
)
/('2ª EVA'!BP$16+'3ª EVA '!BP$13),""),"")</f>
        <v>0</v>
      </c>
      <c r="BQ33" s="122"/>
      <c r="BR33" s="105" t="str">
        <f>IFERROR(IF(BR$16&gt;0,(
   MAX('2ª EVA'!BR33,'2ª EVA'!BS33)*'2ª EVA'!BR$16 +
   '3ª EVA-solo'!BR33*'3ª EVA-solo'!BR$13
)
/('2ª EVA'!BR$16+'3ª EVA '!BR$13),""),"")</f>
        <v/>
      </c>
      <c r="BS33" s="122"/>
      <c r="BT33" s="105" t="str">
        <f>IFERROR(IF(BT$16&gt;0,(
   MAX('2ª EVA'!BT33,'2ª EVA'!BU33)*'2ª EVA'!BT$16 +
   '3ª EVA-solo'!BT33*'3ª EVA-solo'!BT$13
)
/('2ª EVA'!BT$16+'3ª EVA '!BT$13),""),"")</f>
        <v/>
      </c>
      <c r="BU33" s="122"/>
      <c r="BV33" s="105" t="str">
        <f>IFERROR(IF(BV$16&gt;0,(
   MAX('2ª EVA'!BV33,'2ª EVA'!BW33)*'2ª EVA'!BV$16 +
   '3ª EVA-solo'!BV33*'3ª EVA-solo'!BV$13
)
/('2ª EVA'!BV$16+'3ª EVA '!BV$13),""),"")</f>
        <v/>
      </c>
      <c r="BW33" s="122"/>
      <c r="BX33" s="105" t="str">
        <f>IFERROR(IF(BX$16&gt;0,(
   MAX('2ª EVA'!BX33,'2ª EVA'!BY33)*'2ª EVA'!BX$16 +
   '3ª EVA-solo'!BX33*'3ª EVA-solo'!BX$13
)
/('2ª EVA'!BX$16+'3ª EVA '!BX$13),""),"")</f>
        <v/>
      </c>
      <c r="BY33" s="122"/>
      <c r="BZ33" s="105" t="str">
        <f>IFERROR(IF(BZ$16&gt;0,(
   MAX('2ª EVA'!BZ33,'2ª EVA'!CA33)*'2ª EVA'!BZ$16 +
   '2ª EVA-solo'!BZ33*'2ª EVA-solo'!BZ$13
)
/('2ª EVA'!BZ$16+'3ª EVA '!BZ$13),""),"")</f>
        <v/>
      </c>
      <c r="CA33" s="122"/>
      <c r="CB33" s="136">
        <f t="shared" ca="1" si="51"/>
        <v>0</v>
      </c>
    </row>
    <row r="34" spans="1:80" ht="18" x14ac:dyDescent="0.25">
      <c r="A34" s="65" t="str">
        <v>Moreno Ortega, Adrian</v>
      </c>
      <c r="B34" s="121">
        <f t="shared" ca="1" si="45"/>
        <v>0</v>
      </c>
      <c r="C34" s="105">
        <f ca="1">IFERROR(IF(C$16&gt;0,(
   MAX('2ª EVA'!C34,'2ª EVA'!D34)*'2ª EVA'!C$16 +
   '3ª EVA-solo'!C34*'3ª EVA-solo'!C$13
)
/('2ª EVA'!C$16+'3ª EVA '!C$13),""),"")</f>
        <v>0</v>
      </c>
      <c r="D34" s="122"/>
      <c r="E34" s="105">
        <f ca="1">IFERROR(IF(E$16&gt;0,(
   MAX('2ª EVA'!E34,'2ª EVA'!F34)*'2ª EVA'!E$16 +
   '3ª EVA-solo'!E34*'3ª EVA-solo'!E$13
)
/('2ª EVA'!E$16+'3ª EVA '!E$13),""),"")</f>
        <v>0</v>
      </c>
      <c r="F34" s="122"/>
      <c r="G34" s="105">
        <f ca="1">IFERROR(IF(G$16&gt;0,(
   MAX('2ª EVA'!G34,'2ª EVA'!H34)*'2ª EVA'!G$16 +
   '3ª EVA-solo'!G34*'3ª EVA-solo'!G$13
)
/('2ª EVA'!G$16+'3ª EVA '!G$13),""),"")</f>
        <v>0</v>
      </c>
      <c r="H34" s="122"/>
      <c r="I34" s="105">
        <f ca="1">IFERROR(IF(I$16&gt;0,(
   MAX('2ª EVA'!I34,'2ª EVA'!J34)*'2ª EVA'!I$16 +
   '3ª EVA-solo'!I34*'3ª EVA-solo'!I$13
)
/('2ª EVA'!I$16+'3ª EVA '!I$13),""),"")</f>
        <v>0</v>
      </c>
      <c r="J34" s="122"/>
      <c r="K34" s="105">
        <f ca="1">IFERROR(IF(K$16&gt;0,(
   MAX('2ª EVA'!K34,'2ª EVA'!L34)*'2ª EVA'!K$16 +
   '3ª EVA-solo'!K34*'3ª EVA-solo'!K$13
)
/('2ª EVA'!K$16+'3ª EVA '!K$13),""),"")</f>
        <v>0</v>
      </c>
      <c r="L34" s="122"/>
      <c r="M34" s="105" t="str">
        <f>IFERROR(IF(M$16&gt;0,(
   MAX('2ª EVA'!M34,'2ª EVA'!N34)*'2ª EVA'!M$16 +
   '3ª EVA-solo'!M34*'3ª EVA-solo'!M$13
)
/('2ª EVA'!M$16+'3ª EVA '!M$13),""),"")</f>
        <v/>
      </c>
      <c r="N34" s="122"/>
      <c r="O34" s="121">
        <f t="shared" ca="1" si="46"/>
        <v>0</v>
      </c>
      <c r="P34" s="105">
        <f ca="1">IFERROR(IF(P$16&gt;0,(
   MAX('2ª EVA'!P34,'2ª EVA'!Q34)*'2ª EVA'!P$16 +
   '3ª EVA-solo'!P34*'3ª EVA-solo'!P$13
)
/('2ª EVA'!P$16+'3ª EVA '!P$13),""),"")</f>
        <v>0</v>
      </c>
      <c r="Q34" s="122"/>
      <c r="R34" s="105">
        <f ca="1">IFERROR(IF(R$16&gt;0,(
   MAX('2ª EVA'!R34,'2ª EVA'!S34)*'2ª EVA'!R$16 +
   '3ª EVA-solo'!R34*'3ª EVA-solo'!R$13
)
/('2ª EVA'!R$16+'3ª EVA '!R$13),""),"")</f>
        <v>0</v>
      </c>
      <c r="S34" s="122"/>
      <c r="T34" s="105">
        <f ca="1">IFERROR(IF(T$16&gt;0,(
   MAX('2ª EVA'!T34,'2ª EVA'!U34)*'2ª EVA'!T$16 +
   '3ª EVA-solo'!T34*'3ª EVA-solo'!T$13
)
/('2ª EVA'!T$16+'3ª EVA '!T$13),""),"")</f>
        <v>0</v>
      </c>
      <c r="U34" s="122"/>
      <c r="V34" s="105">
        <f ca="1">IFERROR(IF(V$16&gt;0,(
   MAX('2ª EVA'!V34,'2ª EVA'!W34)*'2ª EVA'!V$16 +
   '3ª EVA-solo'!V34*'3ª EVA-solo'!V$13
)
/('2ª EVA'!V$16+'3ª EVA '!V$13),""),"")</f>
        <v>0</v>
      </c>
      <c r="W34" s="122"/>
      <c r="X34" s="105">
        <f ca="1">IFERROR(IF(X$16&gt;0,(
   MAX('2ª EVA'!X34,'2ª EVA'!Y34)*'2ª EVA'!X$16 +
   '3ª EVA-solo'!X34*'3ª EVA-solo'!X$13
)
/('2ª EVA'!X$16+'3ª EVA '!X$13),""),"")</f>
        <v>0</v>
      </c>
      <c r="Y34" s="122"/>
      <c r="Z34" s="105" t="str">
        <f>IFERROR(IF(Z$16&gt;0,(
   MAX('2ª EVA'!Z34,'2ª EVA'!AA34)*'2ª EVA'!Z$16 +
   '3ª EVA-solo'!Z34*'3ª EVA-solo'!Z$13
)
/('2ª EVA'!Z$16+'3ª EVA '!Z$13),""),"")</f>
        <v/>
      </c>
      <c r="AA34" s="122"/>
      <c r="AB34" s="121">
        <f t="shared" ca="1" si="47"/>
        <v>0</v>
      </c>
      <c r="AC34" s="105">
        <f ca="1">IFERROR(IF(AC$16&gt;0,(
   MAX('2ª EVA'!AC34,'2ª EVA'!AD34)*'2ª EVA'!AC$16 +
   '3ª EVA-solo'!AC34*'3ª EVA-solo'!AC$13
)
/('2ª EVA'!AC$16+'3ª EVA '!AC$13),""),"")</f>
        <v>0</v>
      </c>
      <c r="AD34" s="122"/>
      <c r="AE34" s="105" t="str">
        <f>IFERROR(IF(AE$16&gt;0,(
   MAX('2ª EVA'!AE34,'2ª EVA'!AF34)*'2ª EVA'!AE$16 +
   '3ª EVA-solo'!AE34*'3ª EVA-solo'!AE$13
)
/('2ª EVA'!AE$16+'3ª EVA '!AE$13),""),"")</f>
        <v/>
      </c>
      <c r="AF34" s="122"/>
      <c r="AG34" s="105">
        <f ca="1">IFERROR(IF(AG$16&gt;0,(
   MAX('2ª EVA'!AG34,'2ª EVA'!AH34)*'2ª EVA'!AG$16 +
   '3ª EVA-solo'!AG34*'3ª EVA-solo'!AG$13
)
/('2ª EVA'!AG$16+'3ª EVA '!AG$13),""),"")</f>
        <v>0</v>
      </c>
      <c r="AH34" s="122"/>
      <c r="AI34" s="105">
        <f ca="1">IFERROR(IF(AI$16&gt;0,(
   MAX('2ª EVA'!AI34,'2ª EVA'!AJ34)*'2ª EVA'!AI$16 +
   '3ª EVA-solo'!AI34*'3ª EVA-solo'!AI$13
)
/('2ª EVA'!AI$16+'3ª EVA '!AI$13),""),"")</f>
        <v>0</v>
      </c>
      <c r="AJ34" s="122"/>
      <c r="AK34" s="105">
        <f ca="1">IFERROR(IF(AK$16&gt;0,(
   MAX('2ª EVA'!AK34,'2ª EVA'!AL34)*'2ª EVA'!AK$16 +
   '3ª EVA-solo'!AK34*'3ª EVA-solo'!AK$13
)
/('2ª EVA'!AK$16+'3ª EVA '!AK$13),""),"")</f>
        <v>0</v>
      </c>
      <c r="AL34" s="122"/>
      <c r="AM34" s="105" t="str">
        <f>IFERROR(IF(AM$16&gt;0,(
   MAX('2ª EVA'!AM34,'2ª EVA'!AN34)*'2ª EVA'!AM$16 +
   '3ª EVA-solo'!AM34*'3ª EVA-solo'!AM$13
)
/('2ª EVA'!AM$16+'3ª EVA '!AM$13),""),"")</f>
        <v/>
      </c>
      <c r="AN34" s="122"/>
      <c r="AO34" s="121">
        <f t="shared" ca="1" si="48"/>
        <v>0</v>
      </c>
      <c r="AP34" s="105">
        <f ca="1">IFERROR(IF(AP$16&gt;0,(
   MAX('2ª EVA'!AP34,'2ª EVA'!AQ34)*'2ª EVA'!AP$16 +
   '3ª EVA-solo'!AP34*'3ª EVA-solo'!AP$13
)
/('2ª EVA'!AP$16+'3ª EVA '!AP$13),""),"")</f>
        <v>0</v>
      </c>
      <c r="AQ34" s="122"/>
      <c r="AR34" s="105">
        <f ca="1">IFERROR(IF(AR$16&gt;0,(
   MAX('2ª EVA'!AR34,'2ª EVA'!AS34)*'2ª EVA'!AR$16 +
   '3ª EVA-solo'!AR34*'3ª EVA-solo'!AR$13
)
/('2ª EVA'!AR$16+'3ª EVA '!AR$13),""),"")</f>
        <v>0</v>
      </c>
      <c r="AS34" s="122"/>
      <c r="AT34" s="105">
        <f ca="1">IFERROR(IF(AT$16&gt;0,(
   MAX('2ª EVA'!AT34,'2ª EVA'!AU34)*'2ª EVA'!AT$16 +
   '3ª EVA-solo'!AT34*'3ª EVA-solo'!AT$13
)
/('2ª EVA'!AT$16+'3ª EVA '!AT$13),""),"")</f>
        <v>0</v>
      </c>
      <c r="AU34" s="122"/>
      <c r="AV34" s="105">
        <f ca="1">IFERROR(IF(AV$16&gt;0,(
   MAX('2ª EVA'!AV34,'2ª EVA'!AW34)*'2ª EVA'!AV$16 +
   '3ª EVA-solo'!AV34*'3ª EVA-solo'!AV$13
)
/('2ª EVA'!AV$16+'3ª EVA '!AV$13),""),"")</f>
        <v>0</v>
      </c>
      <c r="AW34" s="122"/>
      <c r="AX34" s="105">
        <f ca="1">IFERROR(IF(AX$16&gt;0,(
   MAX('2ª EVA'!AX34,'2ª EVA'!AY34)*'2ª EVA'!AX$16 +
   '3ª EVA-solo'!AX34*'3ª EVA-solo'!AX$13
)
/('2ª EVA'!AX$16+'3ª EVA '!AX$13),""),"")</f>
        <v>0</v>
      </c>
      <c r="AY34" s="122"/>
      <c r="AZ34" s="105" t="str">
        <f>IFERROR(IF(AZ$16&gt;0,(
   MAX('2ª EVA'!AZ34,'2ª EVA'!BA34)*'2ª EVA'!AZ$16 +
   '3ª EVA-solo'!AZ34*'3ª EVA-solo'!AZ$13
)
/('2ª EVA'!AZ$16+'3ª EVA '!AZ$13),""),"")</f>
        <v/>
      </c>
      <c r="BA34" s="122"/>
      <c r="BB34" s="121">
        <f t="shared" ca="1" si="49"/>
        <v>0</v>
      </c>
      <c r="BC34" s="105">
        <f ca="1">IFERROR(IF(BC$16&gt;0,(
   MAX('2ª EVA'!BC34,'2ª EVA'!BD34)*'2ª EVA'!BC$16 +
   '3ª EVA-solo'!BC34*'3ª EVA-solo'!BC$13
)
/('2ª EVA'!BC$16+'3ª EVA '!BC$13),""),"")</f>
        <v>0</v>
      </c>
      <c r="BD34" s="122"/>
      <c r="BE34" s="105">
        <f ca="1">IFERROR(IF(BE$16&gt;0,(
   MAX('2ª EVA'!BE34,'2ª EVA'!BF34)*'2ª EVA'!BE$16 +
   '3ª EVA-solo'!BE34*'3ª EVA-solo'!BE$13
)
/('2ª EVA'!BE$16+'3ª EVA '!BE$13),""),"")</f>
        <v>0</v>
      </c>
      <c r="BF34" s="122"/>
      <c r="BG34" s="105">
        <f ca="1">IFERROR(IF(BG$16&gt;0,(
   MAX('2ª EVA'!BG34,'2ª EVA'!BH34)*'2ª EVA'!BG$16 +
   '3ª EVA-solo'!BG34*'3ª EVA-solo'!BG$13
)
/('2ª EVA'!BG$16+'3ª EVA '!BG$13),""),"")</f>
        <v>0</v>
      </c>
      <c r="BH34" s="122"/>
      <c r="BI34" s="105">
        <f ca="1">IFERROR(IF(BI$16&gt;0,(
   MAX('2ª EVA'!BI34,'2ª EVA'!BJ34)*'2ª EVA'!BI$16 +
   '3ª EVA-solo'!BI34*'3ª EVA-solo'!BI$13
)
/('2ª EVA'!BI$16+'3ª EVA '!BI$13),""),"")</f>
        <v>0</v>
      </c>
      <c r="BJ34" s="122"/>
      <c r="BK34" s="105" t="str">
        <f>IFERROR(IF(BK$16&gt;0,(
   MAX('2ª EVA'!BK34,'2ª EVA'!BL34)*'2ª EVA'!BK$16 +
   '3ª EVA-solo'!BK34*'3ª EVA-solo'!BK$13
)
/('2ª EVA'!BK$16+'3ª EVA '!BK$13),""),"")</f>
        <v/>
      </c>
      <c r="BL34" s="122"/>
      <c r="BM34" s="105" t="str">
        <f>IFERROR(IF(BM$16&gt;0,(
   MAX('2ª EVA'!BM34,'2ª EVA'!BN34)*'2ª EVA'!BM$16 +
   '3ª EVA-solo'!BM34*'3ª EVA-solo'!BM$13
)
/('2ª EVA'!BM$16+'3ª EVA '!BM$13),""),"")</f>
        <v/>
      </c>
      <c r="BN34" s="122"/>
      <c r="BO34" s="121">
        <f t="shared" ca="1" si="50"/>
        <v>0</v>
      </c>
      <c r="BP34" s="105">
        <f ca="1">IFERROR(IF(BP$16&gt;0,(
   MAX('2ª EVA'!BP34,'2ª EVA'!BQ34)*'2ª EVA'!BP$16 +
   '3ª EVA-solo'!BP34*'3ª EVA-solo'!BP$13
)
/('2ª EVA'!BP$16+'3ª EVA '!BP$13),""),"")</f>
        <v>0</v>
      </c>
      <c r="BQ34" s="122"/>
      <c r="BR34" s="105" t="str">
        <f>IFERROR(IF(BR$16&gt;0,(
   MAX('2ª EVA'!BR34,'2ª EVA'!BS34)*'2ª EVA'!BR$16 +
   '3ª EVA-solo'!BR34*'3ª EVA-solo'!BR$13
)
/('2ª EVA'!BR$16+'3ª EVA '!BR$13),""),"")</f>
        <v/>
      </c>
      <c r="BS34" s="122"/>
      <c r="BT34" s="105" t="str">
        <f>IFERROR(IF(BT$16&gt;0,(
   MAX('2ª EVA'!BT34,'2ª EVA'!BU34)*'2ª EVA'!BT$16 +
   '3ª EVA-solo'!BT34*'3ª EVA-solo'!BT$13
)
/('2ª EVA'!BT$16+'3ª EVA '!BT$13),""),"")</f>
        <v/>
      </c>
      <c r="BU34" s="122"/>
      <c r="BV34" s="105" t="str">
        <f>IFERROR(IF(BV$16&gt;0,(
   MAX('2ª EVA'!BV34,'2ª EVA'!BW34)*'2ª EVA'!BV$16 +
   '3ª EVA-solo'!BV34*'3ª EVA-solo'!BV$13
)
/('2ª EVA'!BV$16+'3ª EVA '!BV$13),""),"")</f>
        <v/>
      </c>
      <c r="BW34" s="122"/>
      <c r="BX34" s="105" t="str">
        <f>IFERROR(IF(BX$16&gt;0,(
   MAX('2ª EVA'!BX34,'2ª EVA'!BY34)*'2ª EVA'!BX$16 +
   '3ª EVA-solo'!BX34*'3ª EVA-solo'!BX$13
)
/('2ª EVA'!BX$16+'3ª EVA '!BX$13),""),"")</f>
        <v/>
      </c>
      <c r="BY34" s="122"/>
      <c r="BZ34" s="105" t="str">
        <f>IFERROR(IF(BZ$16&gt;0,(
   MAX('2ª EVA'!BZ34,'2ª EVA'!CA34)*'2ª EVA'!BZ$16 +
   '2ª EVA-solo'!BZ34*'2ª EVA-solo'!BZ$13
)
/('2ª EVA'!BZ$16+'3ª EVA '!BZ$13),""),"")</f>
        <v/>
      </c>
      <c r="CA34" s="122"/>
      <c r="CB34" s="136">
        <f t="shared" ca="1" si="51"/>
        <v>0</v>
      </c>
    </row>
    <row r="35" spans="1:80" ht="18" x14ac:dyDescent="0.25">
      <c r="A35" s="65" t="str">
        <v>Jimaanez Ramos, Valentina</v>
      </c>
      <c r="B35" s="121">
        <f t="shared" ca="1" si="45"/>
        <v>0</v>
      </c>
      <c r="C35" s="105">
        <f ca="1">IFERROR(IF(C$16&gt;0,(
   MAX('2ª EVA'!C35,'2ª EVA'!D35)*'2ª EVA'!C$16 +
   '3ª EVA-solo'!C35*'3ª EVA-solo'!C$13
)
/('2ª EVA'!C$16+'3ª EVA '!C$13),""),"")</f>
        <v>0</v>
      </c>
      <c r="D35" s="122"/>
      <c r="E35" s="105">
        <f ca="1">IFERROR(IF(E$16&gt;0,(
   MAX('2ª EVA'!E35,'2ª EVA'!F35)*'2ª EVA'!E$16 +
   '3ª EVA-solo'!E35*'3ª EVA-solo'!E$13
)
/('2ª EVA'!E$16+'3ª EVA '!E$13),""),"")</f>
        <v>0</v>
      </c>
      <c r="F35" s="122"/>
      <c r="G35" s="105">
        <f ca="1">IFERROR(IF(G$16&gt;0,(
   MAX('2ª EVA'!G35,'2ª EVA'!H35)*'2ª EVA'!G$16 +
   '3ª EVA-solo'!G35*'3ª EVA-solo'!G$13
)
/('2ª EVA'!G$16+'3ª EVA '!G$13),""),"")</f>
        <v>0</v>
      </c>
      <c r="H35" s="122"/>
      <c r="I35" s="105">
        <f ca="1">IFERROR(IF(I$16&gt;0,(
   MAX('2ª EVA'!I35,'2ª EVA'!J35)*'2ª EVA'!I$16 +
   '3ª EVA-solo'!I35*'3ª EVA-solo'!I$13
)
/('2ª EVA'!I$16+'3ª EVA '!I$13),""),"")</f>
        <v>0</v>
      </c>
      <c r="J35" s="122"/>
      <c r="K35" s="105">
        <f ca="1">IFERROR(IF(K$16&gt;0,(
   MAX('2ª EVA'!K35,'2ª EVA'!L35)*'2ª EVA'!K$16 +
   '3ª EVA-solo'!K35*'3ª EVA-solo'!K$13
)
/('2ª EVA'!K$16+'3ª EVA '!K$13),""),"")</f>
        <v>0</v>
      </c>
      <c r="L35" s="122"/>
      <c r="M35" s="105" t="str">
        <f>IFERROR(IF(M$16&gt;0,(
   MAX('2ª EVA'!M35,'2ª EVA'!N35)*'2ª EVA'!M$16 +
   '3ª EVA-solo'!M35*'3ª EVA-solo'!M$13
)
/('2ª EVA'!M$16+'3ª EVA '!M$13),""),"")</f>
        <v/>
      </c>
      <c r="N35" s="122"/>
      <c r="O35" s="121">
        <f t="shared" ca="1" si="46"/>
        <v>0</v>
      </c>
      <c r="P35" s="105">
        <f ca="1">IFERROR(IF(P$16&gt;0,(
   MAX('2ª EVA'!P35,'2ª EVA'!Q35)*'2ª EVA'!P$16 +
   '3ª EVA-solo'!P35*'3ª EVA-solo'!P$13
)
/('2ª EVA'!P$16+'3ª EVA '!P$13),""),"")</f>
        <v>0</v>
      </c>
      <c r="Q35" s="122"/>
      <c r="R35" s="105">
        <f ca="1">IFERROR(IF(R$16&gt;0,(
   MAX('2ª EVA'!R35,'2ª EVA'!S35)*'2ª EVA'!R$16 +
   '3ª EVA-solo'!R35*'3ª EVA-solo'!R$13
)
/('2ª EVA'!R$16+'3ª EVA '!R$13),""),"")</f>
        <v>0</v>
      </c>
      <c r="S35" s="122"/>
      <c r="T35" s="105">
        <f ca="1">IFERROR(IF(T$16&gt;0,(
   MAX('2ª EVA'!T35,'2ª EVA'!U35)*'2ª EVA'!T$16 +
   '3ª EVA-solo'!T35*'3ª EVA-solo'!T$13
)
/('2ª EVA'!T$16+'3ª EVA '!T$13),""),"")</f>
        <v>0</v>
      </c>
      <c r="U35" s="122"/>
      <c r="V35" s="105">
        <f ca="1">IFERROR(IF(V$16&gt;0,(
   MAX('2ª EVA'!V35,'2ª EVA'!W35)*'2ª EVA'!V$16 +
   '3ª EVA-solo'!V35*'3ª EVA-solo'!V$13
)
/('2ª EVA'!V$16+'3ª EVA '!V$13),""),"")</f>
        <v>0</v>
      </c>
      <c r="W35" s="122"/>
      <c r="X35" s="105">
        <f ca="1">IFERROR(IF(X$16&gt;0,(
   MAX('2ª EVA'!X35,'2ª EVA'!Y35)*'2ª EVA'!X$16 +
   '3ª EVA-solo'!X35*'3ª EVA-solo'!X$13
)
/('2ª EVA'!X$16+'3ª EVA '!X$13),""),"")</f>
        <v>0</v>
      </c>
      <c r="Y35" s="122"/>
      <c r="Z35" s="105" t="str">
        <f>IFERROR(IF(Z$16&gt;0,(
   MAX('2ª EVA'!Z35,'2ª EVA'!AA35)*'2ª EVA'!Z$16 +
   '3ª EVA-solo'!Z35*'3ª EVA-solo'!Z$13
)
/('2ª EVA'!Z$16+'3ª EVA '!Z$13),""),"")</f>
        <v/>
      </c>
      <c r="AA35" s="122"/>
      <c r="AB35" s="121">
        <f t="shared" ca="1" si="47"/>
        <v>0</v>
      </c>
      <c r="AC35" s="105">
        <f ca="1">IFERROR(IF(AC$16&gt;0,(
   MAX('2ª EVA'!AC35,'2ª EVA'!AD35)*'2ª EVA'!AC$16 +
   '3ª EVA-solo'!AC35*'3ª EVA-solo'!AC$13
)
/('2ª EVA'!AC$16+'3ª EVA '!AC$13),""),"")</f>
        <v>0</v>
      </c>
      <c r="AD35" s="122"/>
      <c r="AE35" s="105" t="str">
        <f>IFERROR(IF(AE$16&gt;0,(
   MAX('2ª EVA'!AE35,'2ª EVA'!AF35)*'2ª EVA'!AE$16 +
   '3ª EVA-solo'!AE35*'3ª EVA-solo'!AE$13
)
/('2ª EVA'!AE$16+'3ª EVA '!AE$13),""),"")</f>
        <v/>
      </c>
      <c r="AF35" s="122"/>
      <c r="AG35" s="105">
        <f ca="1">IFERROR(IF(AG$16&gt;0,(
   MAX('2ª EVA'!AG35,'2ª EVA'!AH35)*'2ª EVA'!AG$16 +
   '3ª EVA-solo'!AG35*'3ª EVA-solo'!AG$13
)
/('2ª EVA'!AG$16+'3ª EVA '!AG$13),""),"")</f>
        <v>0</v>
      </c>
      <c r="AH35" s="122"/>
      <c r="AI35" s="105">
        <f ca="1">IFERROR(IF(AI$16&gt;0,(
   MAX('2ª EVA'!AI35,'2ª EVA'!AJ35)*'2ª EVA'!AI$16 +
   '3ª EVA-solo'!AI35*'3ª EVA-solo'!AI$13
)
/('2ª EVA'!AI$16+'3ª EVA '!AI$13),""),"")</f>
        <v>0</v>
      </c>
      <c r="AJ35" s="122"/>
      <c r="AK35" s="105">
        <f ca="1">IFERROR(IF(AK$16&gt;0,(
   MAX('2ª EVA'!AK35,'2ª EVA'!AL35)*'2ª EVA'!AK$16 +
   '3ª EVA-solo'!AK35*'3ª EVA-solo'!AK$13
)
/('2ª EVA'!AK$16+'3ª EVA '!AK$13),""),"")</f>
        <v>0</v>
      </c>
      <c r="AL35" s="122"/>
      <c r="AM35" s="105" t="str">
        <f>IFERROR(IF(AM$16&gt;0,(
   MAX('2ª EVA'!AM35,'2ª EVA'!AN35)*'2ª EVA'!AM$16 +
   '3ª EVA-solo'!AM35*'3ª EVA-solo'!AM$13
)
/('2ª EVA'!AM$16+'3ª EVA '!AM$13),""),"")</f>
        <v/>
      </c>
      <c r="AN35" s="122"/>
      <c r="AO35" s="121">
        <f t="shared" ca="1" si="48"/>
        <v>0</v>
      </c>
      <c r="AP35" s="105">
        <f ca="1">IFERROR(IF(AP$16&gt;0,(
   MAX('2ª EVA'!AP35,'2ª EVA'!AQ35)*'2ª EVA'!AP$16 +
   '3ª EVA-solo'!AP35*'3ª EVA-solo'!AP$13
)
/('2ª EVA'!AP$16+'3ª EVA '!AP$13),""),"")</f>
        <v>0</v>
      </c>
      <c r="AQ35" s="122"/>
      <c r="AR35" s="105">
        <f ca="1">IFERROR(IF(AR$16&gt;0,(
   MAX('2ª EVA'!AR35,'2ª EVA'!AS35)*'2ª EVA'!AR$16 +
   '3ª EVA-solo'!AR35*'3ª EVA-solo'!AR$13
)
/('2ª EVA'!AR$16+'3ª EVA '!AR$13),""),"")</f>
        <v>0</v>
      </c>
      <c r="AS35" s="122"/>
      <c r="AT35" s="105">
        <f ca="1">IFERROR(IF(AT$16&gt;0,(
   MAX('2ª EVA'!AT35,'2ª EVA'!AU35)*'2ª EVA'!AT$16 +
   '3ª EVA-solo'!AT35*'3ª EVA-solo'!AT$13
)
/('2ª EVA'!AT$16+'3ª EVA '!AT$13),""),"")</f>
        <v>0</v>
      </c>
      <c r="AU35" s="122"/>
      <c r="AV35" s="105">
        <f ca="1">IFERROR(IF(AV$16&gt;0,(
   MAX('2ª EVA'!AV35,'2ª EVA'!AW35)*'2ª EVA'!AV$16 +
   '3ª EVA-solo'!AV35*'3ª EVA-solo'!AV$13
)
/('2ª EVA'!AV$16+'3ª EVA '!AV$13),""),"")</f>
        <v>0</v>
      </c>
      <c r="AW35" s="122"/>
      <c r="AX35" s="105">
        <f ca="1">IFERROR(IF(AX$16&gt;0,(
   MAX('2ª EVA'!AX35,'2ª EVA'!AY35)*'2ª EVA'!AX$16 +
   '3ª EVA-solo'!AX35*'3ª EVA-solo'!AX$13
)
/('2ª EVA'!AX$16+'3ª EVA '!AX$13),""),"")</f>
        <v>0</v>
      </c>
      <c r="AY35" s="122"/>
      <c r="AZ35" s="105" t="str">
        <f>IFERROR(IF(AZ$16&gt;0,(
   MAX('2ª EVA'!AZ35,'2ª EVA'!BA35)*'2ª EVA'!AZ$16 +
   '3ª EVA-solo'!AZ35*'3ª EVA-solo'!AZ$13
)
/('2ª EVA'!AZ$16+'3ª EVA '!AZ$13),""),"")</f>
        <v/>
      </c>
      <c r="BA35" s="122"/>
      <c r="BB35" s="121">
        <f t="shared" ca="1" si="49"/>
        <v>0</v>
      </c>
      <c r="BC35" s="105">
        <f ca="1">IFERROR(IF(BC$16&gt;0,(
   MAX('2ª EVA'!BC35,'2ª EVA'!BD35)*'2ª EVA'!BC$16 +
   '3ª EVA-solo'!BC35*'3ª EVA-solo'!BC$13
)
/('2ª EVA'!BC$16+'3ª EVA '!BC$13),""),"")</f>
        <v>0</v>
      </c>
      <c r="BD35" s="122"/>
      <c r="BE35" s="105">
        <f ca="1">IFERROR(IF(BE$16&gt;0,(
   MAX('2ª EVA'!BE35,'2ª EVA'!BF35)*'2ª EVA'!BE$16 +
   '3ª EVA-solo'!BE35*'3ª EVA-solo'!BE$13
)
/('2ª EVA'!BE$16+'3ª EVA '!BE$13),""),"")</f>
        <v>0</v>
      </c>
      <c r="BF35" s="122"/>
      <c r="BG35" s="105">
        <f ca="1">IFERROR(IF(BG$16&gt;0,(
   MAX('2ª EVA'!BG35,'2ª EVA'!BH35)*'2ª EVA'!BG$16 +
   '3ª EVA-solo'!BG35*'3ª EVA-solo'!BG$13
)
/('2ª EVA'!BG$16+'3ª EVA '!BG$13),""),"")</f>
        <v>0</v>
      </c>
      <c r="BH35" s="122"/>
      <c r="BI35" s="105">
        <f ca="1">IFERROR(IF(BI$16&gt;0,(
   MAX('2ª EVA'!BI35,'2ª EVA'!BJ35)*'2ª EVA'!BI$16 +
   '3ª EVA-solo'!BI35*'3ª EVA-solo'!BI$13
)
/('2ª EVA'!BI$16+'3ª EVA '!BI$13),""),"")</f>
        <v>0</v>
      </c>
      <c r="BJ35" s="122"/>
      <c r="BK35" s="105" t="str">
        <f>IFERROR(IF(BK$16&gt;0,(
   MAX('2ª EVA'!BK35,'2ª EVA'!BL35)*'2ª EVA'!BK$16 +
   '3ª EVA-solo'!BK35*'3ª EVA-solo'!BK$13
)
/('2ª EVA'!BK$16+'3ª EVA '!BK$13),""),"")</f>
        <v/>
      </c>
      <c r="BL35" s="122"/>
      <c r="BM35" s="105" t="str">
        <f>IFERROR(IF(BM$16&gt;0,(
   MAX('2ª EVA'!BM35,'2ª EVA'!BN35)*'2ª EVA'!BM$16 +
   '3ª EVA-solo'!BM35*'3ª EVA-solo'!BM$13
)
/('2ª EVA'!BM$16+'3ª EVA '!BM$13),""),"")</f>
        <v/>
      </c>
      <c r="BN35" s="122"/>
      <c r="BO35" s="121">
        <f t="shared" ca="1" si="50"/>
        <v>0</v>
      </c>
      <c r="BP35" s="105">
        <f ca="1">IFERROR(IF(BP$16&gt;0,(
   MAX('2ª EVA'!BP35,'2ª EVA'!BQ35)*'2ª EVA'!BP$16 +
   '3ª EVA-solo'!BP35*'3ª EVA-solo'!BP$13
)
/('2ª EVA'!BP$16+'3ª EVA '!BP$13),""),"")</f>
        <v>0</v>
      </c>
      <c r="BQ35" s="122"/>
      <c r="BR35" s="105" t="str">
        <f>IFERROR(IF(BR$16&gt;0,(
   MAX('2ª EVA'!BR35,'2ª EVA'!BS35)*'2ª EVA'!BR$16 +
   '3ª EVA-solo'!BR35*'3ª EVA-solo'!BR$13
)
/('2ª EVA'!BR$16+'3ª EVA '!BR$13),""),"")</f>
        <v/>
      </c>
      <c r="BS35" s="122"/>
      <c r="BT35" s="105" t="str">
        <f>IFERROR(IF(BT$16&gt;0,(
   MAX('2ª EVA'!BT35,'2ª EVA'!BU35)*'2ª EVA'!BT$16 +
   '3ª EVA-solo'!BT35*'3ª EVA-solo'!BT$13
)
/('2ª EVA'!BT$16+'3ª EVA '!BT$13),""),"")</f>
        <v/>
      </c>
      <c r="BU35" s="122"/>
      <c r="BV35" s="105" t="str">
        <f>IFERROR(IF(BV$16&gt;0,(
   MAX('2ª EVA'!BV35,'2ª EVA'!BW35)*'2ª EVA'!BV$16 +
   '3ª EVA-solo'!BV35*'3ª EVA-solo'!BV$13
)
/('2ª EVA'!BV$16+'3ª EVA '!BV$13),""),"")</f>
        <v/>
      </c>
      <c r="BW35" s="122"/>
      <c r="BX35" s="105" t="str">
        <f>IFERROR(IF(BX$16&gt;0,(
   MAX('2ª EVA'!BX35,'2ª EVA'!BY35)*'2ª EVA'!BX$16 +
   '3ª EVA-solo'!BX35*'3ª EVA-solo'!BX$13
)
/('2ª EVA'!BX$16+'3ª EVA '!BX$13),""),"")</f>
        <v/>
      </c>
      <c r="BY35" s="122"/>
      <c r="BZ35" s="105" t="str">
        <f>IFERROR(IF(BZ$16&gt;0,(
   MAX('2ª EVA'!BZ35,'2ª EVA'!CA35)*'2ª EVA'!BZ$16 +
   '2ª EVA-solo'!BZ35*'2ª EVA-solo'!BZ$13
)
/('2ª EVA'!BZ$16+'3ª EVA '!BZ$13),""),"")</f>
        <v/>
      </c>
      <c r="CA35" s="122"/>
      <c r="CB35" s="136">
        <f t="shared" ca="1" si="51"/>
        <v>0</v>
      </c>
    </row>
    <row r="36" spans="1:80" ht="18" x14ac:dyDescent="0.25">
      <c r="A36" s="65" t="str">
        <v>Ruiz Guerrero, Hugo</v>
      </c>
      <c r="B36" s="121">
        <f t="shared" ca="1" si="45"/>
        <v>0</v>
      </c>
      <c r="C36" s="105">
        <f ca="1">IFERROR(IF(C$16&gt;0,(
   MAX('2ª EVA'!C36,'2ª EVA'!D36)*'2ª EVA'!C$16 +
   '3ª EVA-solo'!C36*'3ª EVA-solo'!C$13
)
/('2ª EVA'!C$16+'3ª EVA '!C$13),""),"")</f>
        <v>0</v>
      </c>
      <c r="D36" s="122"/>
      <c r="E36" s="105">
        <f ca="1">IFERROR(IF(E$16&gt;0,(
   MAX('2ª EVA'!E36,'2ª EVA'!F36)*'2ª EVA'!E$16 +
   '3ª EVA-solo'!E36*'3ª EVA-solo'!E$13
)
/('2ª EVA'!E$16+'3ª EVA '!E$13),""),"")</f>
        <v>0</v>
      </c>
      <c r="F36" s="122"/>
      <c r="G36" s="105">
        <f ca="1">IFERROR(IF(G$16&gt;0,(
   MAX('2ª EVA'!G36,'2ª EVA'!H36)*'2ª EVA'!G$16 +
   '3ª EVA-solo'!G36*'3ª EVA-solo'!G$13
)
/('2ª EVA'!G$16+'3ª EVA '!G$13),""),"")</f>
        <v>0</v>
      </c>
      <c r="H36" s="122"/>
      <c r="I36" s="105">
        <f ca="1">IFERROR(IF(I$16&gt;0,(
   MAX('2ª EVA'!I36,'2ª EVA'!J36)*'2ª EVA'!I$16 +
   '3ª EVA-solo'!I36*'3ª EVA-solo'!I$13
)
/('2ª EVA'!I$16+'3ª EVA '!I$13),""),"")</f>
        <v>0</v>
      </c>
      <c r="J36" s="122"/>
      <c r="K36" s="105">
        <f ca="1">IFERROR(IF(K$16&gt;0,(
   MAX('2ª EVA'!K36,'2ª EVA'!L36)*'2ª EVA'!K$16 +
   '3ª EVA-solo'!K36*'3ª EVA-solo'!K$13
)
/('2ª EVA'!K$16+'3ª EVA '!K$13),""),"")</f>
        <v>0</v>
      </c>
      <c r="L36" s="122"/>
      <c r="M36" s="105" t="str">
        <f>IFERROR(IF(M$16&gt;0,(
   MAX('2ª EVA'!M36,'2ª EVA'!N36)*'2ª EVA'!M$16 +
   '3ª EVA-solo'!M36*'3ª EVA-solo'!M$13
)
/('2ª EVA'!M$16+'3ª EVA '!M$13),""),"")</f>
        <v/>
      </c>
      <c r="N36" s="122"/>
      <c r="O36" s="121">
        <f t="shared" ca="1" si="46"/>
        <v>0</v>
      </c>
      <c r="P36" s="105">
        <f ca="1">IFERROR(IF(P$16&gt;0,(
   MAX('2ª EVA'!P36,'2ª EVA'!Q36)*'2ª EVA'!P$16 +
   '3ª EVA-solo'!P36*'3ª EVA-solo'!P$13
)
/('2ª EVA'!P$16+'3ª EVA '!P$13),""),"")</f>
        <v>0</v>
      </c>
      <c r="Q36" s="122"/>
      <c r="R36" s="105">
        <f ca="1">IFERROR(IF(R$16&gt;0,(
   MAX('2ª EVA'!R36,'2ª EVA'!S36)*'2ª EVA'!R$16 +
   '3ª EVA-solo'!R36*'3ª EVA-solo'!R$13
)
/('2ª EVA'!R$16+'3ª EVA '!R$13),""),"")</f>
        <v>0</v>
      </c>
      <c r="S36" s="122"/>
      <c r="T36" s="105">
        <f ca="1">IFERROR(IF(T$16&gt;0,(
   MAX('2ª EVA'!T36,'2ª EVA'!U36)*'2ª EVA'!T$16 +
   '3ª EVA-solo'!T36*'3ª EVA-solo'!T$13
)
/('2ª EVA'!T$16+'3ª EVA '!T$13),""),"")</f>
        <v>0</v>
      </c>
      <c r="U36" s="122"/>
      <c r="V36" s="105">
        <f ca="1">IFERROR(IF(V$16&gt;0,(
   MAX('2ª EVA'!V36,'2ª EVA'!W36)*'2ª EVA'!V$16 +
   '3ª EVA-solo'!V36*'3ª EVA-solo'!V$13
)
/('2ª EVA'!V$16+'3ª EVA '!V$13),""),"")</f>
        <v>0</v>
      </c>
      <c r="W36" s="122"/>
      <c r="X36" s="105">
        <f ca="1">IFERROR(IF(X$16&gt;0,(
   MAX('2ª EVA'!X36,'2ª EVA'!Y36)*'2ª EVA'!X$16 +
   '3ª EVA-solo'!X36*'3ª EVA-solo'!X$13
)
/('2ª EVA'!X$16+'3ª EVA '!X$13),""),"")</f>
        <v>0</v>
      </c>
      <c r="Y36" s="122"/>
      <c r="Z36" s="105" t="str">
        <f>IFERROR(IF(Z$16&gt;0,(
   MAX('2ª EVA'!Z36,'2ª EVA'!AA36)*'2ª EVA'!Z$16 +
   '3ª EVA-solo'!Z36*'3ª EVA-solo'!Z$13
)
/('2ª EVA'!Z$16+'3ª EVA '!Z$13),""),"")</f>
        <v/>
      </c>
      <c r="AA36" s="122"/>
      <c r="AB36" s="121">
        <f t="shared" ca="1" si="47"/>
        <v>0</v>
      </c>
      <c r="AC36" s="105">
        <f ca="1">IFERROR(IF(AC$16&gt;0,(
   MAX('2ª EVA'!AC36,'2ª EVA'!AD36)*'2ª EVA'!AC$16 +
   '3ª EVA-solo'!AC36*'3ª EVA-solo'!AC$13
)
/('2ª EVA'!AC$16+'3ª EVA '!AC$13),""),"")</f>
        <v>0</v>
      </c>
      <c r="AD36" s="122"/>
      <c r="AE36" s="105" t="str">
        <f>IFERROR(IF(AE$16&gt;0,(
   MAX('2ª EVA'!AE36,'2ª EVA'!AF36)*'2ª EVA'!AE$16 +
   '3ª EVA-solo'!AE36*'3ª EVA-solo'!AE$13
)
/('2ª EVA'!AE$16+'3ª EVA '!AE$13),""),"")</f>
        <v/>
      </c>
      <c r="AF36" s="122"/>
      <c r="AG36" s="105">
        <f ca="1">IFERROR(IF(AG$16&gt;0,(
   MAX('2ª EVA'!AG36,'2ª EVA'!AH36)*'2ª EVA'!AG$16 +
   '3ª EVA-solo'!AG36*'3ª EVA-solo'!AG$13
)
/('2ª EVA'!AG$16+'3ª EVA '!AG$13),""),"")</f>
        <v>0</v>
      </c>
      <c r="AH36" s="122"/>
      <c r="AI36" s="105">
        <f ca="1">IFERROR(IF(AI$16&gt;0,(
   MAX('2ª EVA'!AI36,'2ª EVA'!AJ36)*'2ª EVA'!AI$16 +
   '3ª EVA-solo'!AI36*'3ª EVA-solo'!AI$13
)
/('2ª EVA'!AI$16+'3ª EVA '!AI$13),""),"")</f>
        <v>0</v>
      </c>
      <c r="AJ36" s="122"/>
      <c r="AK36" s="105">
        <f ca="1">IFERROR(IF(AK$16&gt;0,(
   MAX('2ª EVA'!AK36,'2ª EVA'!AL36)*'2ª EVA'!AK$16 +
   '3ª EVA-solo'!AK36*'3ª EVA-solo'!AK$13
)
/('2ª EVA'!AK$16+'3ª EVA '!AK$13),""),"")</f>
        <v>0</v>
      </c>
      <c r="AL36" s="122"/>
      <c r="AM36" s="105" t="str">
        <f>IFERROR(IF(AM$16&gt;0,(
   MAX('2ª EVA'!AM36,'2ª EVA'!AN36)*'2ª EVA'!AM$16 +
   '3ª EVA-solo'!AM36*'3ª EVA-solo'!AM$13
)
/('2ª EVA'!AM$16+'3ª EVA '!AM$13),""),"")</f>
        <v/>
      </c>
      <c r="AN36" s="122"/>
      <c r="AO36" s="121">
        <f t="shared" ca="1" si="48"/>
        <v>0</v>
      </c>
      <c r="AP36" s="105">
        <f ca="1">IFERROR(IF(AP$16&gt;0,(
   MAX('2ª EVA'!AP36,'2ª EVA'!AQ36)*'2ª EVA'!AP$16 +
   '3ª EVA-solo'!AP36*'3ª EVA-solo'!AP$13
)
/('2ª EVA'!AP$16+'3ª EVA '!AP$13),""),"")</f>
        <v>0</v>
      </c>
      <c r="AQ36" s="122"/>
      <c r="AR36" s="105">
        <f ca="1">IFERROR(IF(AR$16&gt;0,(
   MAX('2ª EVA'!AR36,'2ª EVA'!AS36)*'2ª EVA'!AR$16 +
   '3ª EVA-solo'!AR36*'3ª EVA-solo'!AR$13
)
/('2ª EVA'!AR$16+'3ª EVA '!AR$13),""),"")</f>
        <v>0</v>
      </c>
      <c r="AS36" s="122"/>
      <c r="AT36" s="105">
        <f ca="1">IFERROR(IF(AT$16&gt;0,(
   MAX('2ª EVA'!AT36,'2ª EVA'!AU36)*'2ª EVA'!AT$16 +
   '3ª EVA-solo'!AT36*'3ª EVA-solo'!AT$13
)
/('2ª EVA'!AT$16+'3ª EVA '!AT$13),""),"")</f>
        <v>0</v>
      </c>
      <c r="AU36" s="122"/>
      <c r="AV36" s="105">
        <f ca="1">IFERROR(IF(AV$16&gt;0,(
   MAX('2ª EVA'!AV36,'2ª EVA'!AW36)*'2ª EVA'!AV$16 +
   '3ª EVA-solo'!AV36*'3ª EVA-solo'!AV$13
)
/('2ª EVA'!AV$16+'3ª EVA '!AV$13),""),"")</f>
        <v>0</v>
      </c>
      <c r="AW36" s="122"/>
      <c r="AX36" s="105">
        <f ca="1">IFERROR(IF(AX$16&gt;0,(
   MAX('2ª EVA'!AX36,'2ª EVA'!AY36)*'2ª EVA'!AX$16 +
   '3ª EVA-solo'!AX36*'3ª EVA-solo'!AX$13
)
/('2ª EVA'!AX$16+'3ª EVA '!AX$13),""),"")</f>
        <v>0</v>
      </c>
      <c r="AY36" s="122"/>
      <c r="AZ36" s="105" t="str">
        <f>IFERROR(IF(AZ$16&gt;0,(
   MAX('2ª EVA'!AZ36,'2ª EVA'!BA36)*'2ª EVA'!AZ$16 +
   '3ª EVA-solo'!AZ36*'3ª EVA-solo'!AZ$13
)
/('2ª EVA'!AZ$16+'3ª EVA '!AZ$13),""),"")</f>
        <v/>
      </c>
      <c r="BA36" s="122"/>
      <c r="BB36" s="121">
        <f t="shared" ca="1" si="49"/>
        <v>0</v>
      </c>
      <c r="BC36" s="105">
        <f ca="1">IFERROR(IF(BC$16&gt;0,(
   MAX('2ª EVA'!BC36,'2ª EVA'!BD36)*'2ª EVA'!BC$16 +
   '3ª EVA-solo'!BC36*'3ª EVA-solo'!BC$13
)
/('2ª EVA'!BC$16+'3ª EVA '!BC$13),""),"")</f>
        <v>0</v>
      </c>
      <c r="BD36" s="122"/>
      <c r="BE36" s="105">
        <f ca="1">IFERROR(IF(BE$16&gt;0,(
   MAX('2ª EVA'!BE36,'2ª EVA'!BF36)*'2ª EVA'!BE$16 +
   '3ª EVA-solo'!BE36*'3ª EVA-solo'!BE$13
)
/('2ª EVA'!BE$16+'3ª EVA '!BE$13),""),"")</f>
        <v>0</v>
      </c>
      <c r="BF36" s="122"/>
      <c r="BG36" s="105">
        <f ca="1">IFERROR(IF(BG$16&gt;0,(
   MAX('2ª EVA'!BG36,'2ª EVA'!BH36)*'2ª EVA'!BG$16 +
   '3ª EVA-solo'!BG36*'3ª EVA-solo'!BG$13
)
/('2ª EVA'!BG$16+'3ª EVA '!BG$13),""),"")</f>
        <v>0</v>
      </c>
      <c r="BH36" s="122"/>
      <c r="BI36" s="105">
        <f ca="1">IFERROR(IF(BI$16&gt;0,(
   MAX('2ª EVA'!BI36,'2ª EVA'!BJ36)*'2ª EVA'!BI$16 +
   '3ª EVA-solo'!BI36*'3ª EVA-solo'!BI$13
)
/('2ª EVA'!BI$16+'3ª EVA '!BI$13),""),"")</f>
        <v>0</v>
      </c>
      <c r="BJ36" s="122"/>
      <c r="BK36" s="105" t="str">
        <f>IFERROR(IF(BK$16&gt;0,(
   MAX('2ª EVA'!BK36,'2ª EVA'!BL36)*'2ª EVA'!BK$16 +
   '3ª EVA-solo'!BK36*'3ª EVA-solo'!BK$13
)
/('2ª EVA'!BK$16+'3ª EVA '!BK$13),""),"")</f>
        <v/>
      </c>
      <c r="BL36" s="122"/>
      <c r="BM36" s="105" t="str">
        <f>IFERROR(IF(BM$16&gt;0,(
   MAX('2ª EVA'!BM36,'2ª EVA'!BN36)*'2ª EVA'!BM$16 +
   '3ª EVA-solo'!BM36*'3ª EVA-solo'!BM$13
)
/('2ª EVA'!BM$16+'3ª EVA '!BM$13),""),"")</f>
        <v/>
      </c>
      <c r="BN36" s="122"/>
      <c r="BO36" s="121">
        <f t="shared" ca="1" si="50"/>
        <v>0</v>
      </c>
      <c r="BP36" s="105">
        <f ca="1">IFERROR(IF(BP$16&gt;0,(
   MAX('2ª EVA'!BP36,'2ª EVA'!BQ36)*'2ª EVA'!BP$16 +
   '3ª EVA-solo'!BP36*'3ª EVA-solo'!BP$13
)
/('2ª EVA'!BP$16+'3ª EVA '!BP$13),""),"")</f>
        <v>0</v>
      </c>
      <c r="BQ36" s="122"/>
      <c r="BR36" s="105" t="str">
        <f>IFERROR(IF(BR$16&gt;0,(
   MAX('2ª EVA'!BR36,'2ª EVA'!BS36)*'2ª EVA'!BR$16 +
   '3ª EVA-solo'!BR36*'3ª EVA-solo'!BR$13
)
/('2ª EVA'!BR$16+'3ª EVA '!BR$13),""),"")</f>
        <v/>
      </c>
      <c r="BS36" s="122"/>
      <c r="BT36" s="105" t="str">
        <f>IFERROR(IF(BT$16&gt;0,(
   MAX('2ª EVA'!BT36,'2ª EVA'!BU36)*'2ª EVA'!BT$16 +
   '3ª EVA-solo'!BT36*'3ª EVA-solo'!BT$13
)
/('2ª EVA'!BT$16+'3ª EVA '!BT$13),""),"")</f>
        <v/>
      </c>
      <c r="BU36" s="122"/>
      <c r="BV36" s="105" t="str">
        <f>IFERROR(IF(BV$16&gt;0,(
   MAX('2ª EVA'!BV36,'2ª EVA'!BW36)*'2ª EVA'!BV$16 +
   '3ª EVA-solo'!BV36*'3ª EVA-solo'!BV$13
)
/('2ª EVA'!BV$16+'3ª EVA '!BV$13),""),"")</f>
        <v/>
      </c>
      <c r="BW36" s="122"/>
      <c r="BX36" s="105" t="str">
        <f>IFERROR(IF(BX$16&gt;0,(
   MAX('2ª EVA'!BX36,'2ª EVA'!BY36)*'2ª EVA'!BX$16 +
   '3ª EVA-solo'!BX36*'3ª EVA-solo'!BX$13
)
/('2ª EVA'!BX$16+'3ª EVA '!BX$13),""),"")</f>
        <v/>
      </c>
      <c r="BY36" s="122"/>
      <c r="BZ36" s="105" t="str">
        <f>IFERROR(IF(BZ$16&gt;0,(
   MAX('2ª EVA'!BZ36,'2ª EVA'!CA36)*'2ª EVA'!BZ$16 +
   '2ª EVA-solo'!BZ36*'2ª EVA-solo'!BZ$13
)
/('2ª EVA'!BZ$16+'3ª EVA '!BZ$13),""),"")</f>
        <v/>
      </c>
      <c r="CA36" s="122"/>
      <c r="CB36" s="136">
        <f t="shared" ca="1" si="51"/>
        <v>0</v>
      </c>
    </row>
    <row r="37" spans="1:80" ht="18" x14ac:dyDescent="0.25">
      <c r="A37" s="65" t="str">
        <v>Flores Medina, Natalia</v>
      </c>
      <c r="B37" s="121">
        <f t="shared" ca="1" si="45"/>
        <v>0</v>
      </c>
      <c r="C37" s="105">
        <f ca="1">IFERROR(IF(C$16&gt;0,(
   MAX('2ª EVA'!C37,'2ª EVA'!D37)*'2ª EVA'!C$16 +
   '3ª EVA-solo'!C37*'3ª EVA-solo'!C$13
)
/('2ª EVA'!C$16+'3ª EVA '!C$13),""),"")</f>
        <v>0</v>
      </c>
      <c r="D37" s="122"/>
      <c r="E37" s="105">
        <f ca="1">IFERROR(IF(E$16&gt;0,(
   MAX('2ª EVA'!E37,'2ª EVA'!F37)*'2ª EVA'!E$16 +
   '3ª EVA-solo'!E37*'3ª EVA-solo'!E$13
)
/('2ª EVA'!E$16+'3ª EVA '!E$13),""),"")</f>
        <v>0</v>
      </c>
      <c r="F37" s="122"/>
      <c r="G37" s="105">
        <f ca="1">IFERROR(IF(G$16&gt;0,(
   MAX('2ª EVA'!G37,'2ª EVA'!H37)*'2ª EVA'!G$16 +
   '3ª EVA-solo'!G37*'3ª EVA-solo'!G$13
)
/('2ª EVA'!G$16+'3ª EVA '!G$13),""),"")</f>
        <v>0</v>
      </c>
      <c r="H37" s="122"/>
      <c r="I37" s="105">
        <f ca="1">IFERROR(IF(I$16&gt;0,(
   MAX('2ª EVA'!I37,'2ª EVA'!J37)*'2ª EVA'!I$16 +
   '3ª EVA-solo'!I37*'3ª EVA-solo'!I$13
)
/('2ª EVA'!I$16+'3ª EVA '!I$13),""),"")</f>
        <v>0</v>
      </c>
      <c r="J37" s="122"/>
      <c r="K37" s="105">
        <f ca="1">IFERROR(IF(K$16&gt;0,(
   MAX('2ª EVA'!K37,'2ª EVA'!L37)*'2ª EVA'!K$16 +
   '3ª EVA-solo'!K37*'3ª EVA-solo'!K$13
)
/('2ª EVA'!K$16+'3ª EVA '!K$13),""),"")</f>
        <v>0</v>
      </c>
      <c r="L37" s="122"/>
      <c r="M37" s="105" t="str">
        <f>IFERROR(IF(M$16&gt;0,(
   MAX('2ª EVA'!M37,'2ª EVA'!N37)*'2ª EVA'!M$16 +
   '3ª EVA-solo'!M37*'3ª EVA-solo'!M$13
)
/('2ª EVA'!M$16+'3ª EVA '!M$13),""),"")</f>
        <v/>
      </c>
      <c r="N37" s="122"/>
      <c r="O37" s="121">
        <f t="shared" ca="1" si="46"/>
        <v>0</v>
      </c>
      <c r="P37" s="105">
        <f ca="1">IFERROR(IF(P$16&gt;0,(
   MAX('2ª EVA'!P37,'2ª EVA'!Q37)*'2ª EVA'!P$16 +
   '3ª EVA-solo'!P37*'3ª EVA-solo'!P$13
)
/('2ª EVA'!P$16+'3ª EVA '!P$13),""),"")</f>
        <v>0</v>
      </c>
      <c r="Q37" s="122"/>
      <c r="R37" s="105">
        <f ca="1">IFERROR(IF(R$16&gt;0,(
   MAX('2ª EVA'!R37,'2ª EVA'!S37)*'2ª EVA'!R$16 +
   '3ª EVA-solo'!R37*'3ª EVA-solo'!R$13
)
/('2ª EVA'!R$16+'3ª EVA '!R$13),""),"")</f>
        <v>0</v>
      </c>
      <c r="S37" s="122"/>
      <c r="T37" s="105">
        <f ca="1">IFERROR(IF(T$16&gt;0,(
   MAX('2ª EVA'!T37,'2ª EVA'!U37)*'2ª EVA'!T$16 +
   '3ª EVA-solo'!T37*'3ª EVA-solo'!T$13
)
/('2ª EVA'!T$16+'3ª EVA '!T$13),""),"")</f>
        <v>0</v>
      </c>
      <c r="U37" s="122"/>
      <c r="V37" s="105">
        <f ca="1">IFERROR(IF(V$16&gt;0,(
   MAX('2ª EVA'!V37,'2ª EVA'!W37)*'2ª EVA'!V$16 +
   '3ª EVA-solo'!V37*'3ª EVA-solo'!V$13
)
/('2ª EVA'!V$16+'3ª EVA '!V$13),""),"")</f>
        <v>0</v>
      </c>
      <c r="W37" s="122"/>
      <c r="X37" s="105">
        <f ca="1">IFERROR(IF(X$16&gt;0,(
   MAX('2ª EVA'!X37,'2ª EVA'!Y37)*'2ª EVA'!X$16 +
   '3ª EVA-solo'!X37*'3ª EVA-solo'!X$13
)
/('2ª EVA'!X$16+'3ª EVA '!X$13),""),"")</f>
        <v>0</v>
      </c>
      <c r="Y37" s="122"/>
      <c r="Z37" s="105" t="str">
        <f>IFERROR(IF(Z$16&gt;0,(
   MAX('2ª EVA'!Z37,'2ª EVA'!AA37)*'2ª EVA'!Z$16 +
   '3ª EVA-solo'!Z37*'3ª EVA-solo'!Z$13
)
/('2ª EVA'!Z$16+'3ª EVA '!Z$13),""),"")</f>
        <v/>
      </c>
      <c r="AA37" s="122"/>
      <c r="AB37" s="121">
        <f t="shared" ca="1" si="47"/>
        <v>0</v>
      </c>
      <c r="AC37" s="105">
        <f ca="1">IFERROR(IF(AC$16&gt;0,(
   MAX('2ª EVA'!AC37,'2ª EVA'!AD37)*'2ª EVA'!AC$16 +
   '3ª EVA-solo'!AC37*'3ª EVA-solo'!AC$13
)
/('2ª EVA'!AC$16+'3ª EVA '!AC$13),""),"")</f>
        <v>0</v>
      </c>
      <c r="AD37" s="122"/>
      <c r="AE37" s="105" t="str">
        <f>IFERROR(IF(AE$16&gt;0,(
   MAX('2ª EVA'!AE37,'2ª EVA'!AF37)*'2ª EVA'!AE$16 +
   '3ª EVA-solo'!AE37*'3ª EVA-solo'!AE$13
)
/('2ª EVA'!AE$16+'3ª EVA '!AE$13),""),"")</f>
        <v/>
      </c>
      <c r="AF37" s="122"/>
      <c r="AG37" s="105">
        <f ca="1">IFERROR(IF(AG$16&gt;0,(
   MAX('2ª EVA'!AG37,'2ª EVA'!AH37)*'2ª EVA'!AG$16 +
   '3ª EVA-solo'!AG37*'3ª EVA-solo'!AG$13
)
/('2ª EVA'!AG$16+'3ª EVA '!AG$13),""),"")</f>
        <v>0</v>
      </c>
      <c r="AH37" s="122"/>
      <c r="AI37" s="105">
        <f ca="1">IFERROR(IF(AI$16&gt;0,(
   MAX('2ª EVA'!AI37,'2ª EVA'!AJ37)*'2ª EVA'!AI$16 +
   '3ª EVA-solo'!AI37*'3ª EVA-solo'!AI$13
)
/('2ª EVA'!AI$16+'3ª EVA '!AI$13),""),"")</f>
        <v>0</v>
      </c>
      <c r="AJ37" s="122"/>
      <c r="AK37" s="105">
        <f ca="1">IFERROR(IF(AK$16&gt;0,(
   MAX('2ª EVA'!AK37,'2ª EVA'!AL37)*'2ª EVA'!AK$16 +
   '3ª EVA-solo'!AK37*'3ª EVA-solo'!AK$13
)
/('2ª EVA'!AK$16+'3ª EVA '!AK$13),""),"")</f>
        <v>0</v>
      </c>
      <c r="AL37" s="122"/>
      <c r="AM37" s="105" t="str">
        <f>IFERROR(IF(AM$16&gt;0,(
   MAX('2ª EVA'!AM37,'2ª EVA'!AN37)*'2ª EVA'!AM$16 +
   '3ª EVA-solo'!AM37*'3ª EVA-solo'!AM$13
)
/('2ª EVA'!AM$16+'3ª EVA '!AM$13),""),"")</f>
        <v/>
      </c>
      <c r="AN37" s="122"/>
      <c r="AO37" s="121">
        <f t="shared" ca="1" si="48"/>
        <v>0</v>
      </c>
      <c r="AP37" s="105">
        <f ca="1">IFERROR(IF(AP$16&gt;0,(
   MAX('2ª EVA'!AP37,'2ª EVA'!AQ37)*'2ª EVA'!AP$16 +
   '3ª EVA-solo'!AP37*'3ª EVA-solo'!AP$13
)
/('2ª EVA'!AP$16+'3ª EVA '!AP$13),""),"")</f>
        <v>0</v>
      </c>
      <c r="AQ37" s="122"/>
      <c r="AR37" s="105">
        <f ca="1">IFERROR(IF(AR$16&gt;0,(
   MAX('2ª EVA'!AR37,'2ª EVA'!AS37)*'2ª EVA'!AR$16 +
   '3ª EVA-solo'!AR37*'3ª EVA-solo'!AR$13
)
/('2ª EVA'!AR$16+'3ª EVA '!AR$13),""),"")</f>
        <v>0</v>
      </c>
      <c r="AS37" s="122"/>
      <c r="AT37" s="105">
        <f ca="1">IFERROR(IF(AT$16&gt;0,(
   MAX('2ª EVA'!AT37,'2ª EVA'!AU37)*'2ª EVA'!AT$16 +
   '3ª EVA-solo'!AT37*'3ª EVA-solo'!AT$13
)
/('2ª EVA'!AT$16+'3ª EVA '!AT$13),""),"")</f>
        <v>0</v>
      </c>
      <c r="AU37" s="122"/>
      <c r="AV37" s="105">
        <f ca="1">IFERROR(IF(AV$16&gt;0,(
   MAX('2ª EVA'!AV37,'2ª EVA'!AW37)*'2ª EVA'!AV$16 +
   '3ª EVA-solo'!AV37*'3ª EVA-solo'!AV$13
)
/('2ª EVA'!AV$16+'3ª EVA '!AV$13),""),"")</f>
        <v>0</v>
      </c>
      <c r="AW37" s="122"/>
      <c r="AX37" s="105">
        <f ca="1">IFERROR(IF(AX$16&gt;0,(
   MAX('2ª EVA'!AX37,'2ª EVA'!AY37)*'2ª EVA'!AX$16 +
   '3ª EVA-solo'!AX37*'3ª EVA-solo'!AX$13
)
/('2ª EVA'!AX$16+'3ª EVA '!AX$13),""),"")</f>
        <v>0</v>
      </c>
      <c r="AY37" s="122"/>
      <c r="AZ37" s="105" t="str">
        <f>IFERROR(IF(AZ$16&gt;0,(
   MAX('2ª EVA'!AZ37,'2ª EVA'!BA37)*'2ª EVA'!AZ$16 +
   '3ª EVA-solo'!AZ37*'3ª EVA-solo'!AZ$13
)
/('2ª EVA'!AZ$16+'3ª EVA '!AZ$13),""),"")</f>
        <v/>
      </c>
      <c r="BA37" s="122"/>
      <c r="BB37" s="121">
        <f t="shared" ca="1" si="49"/>
        <v>0</v>
      </c>
      <c r="BC37" s="105">
        <f ca="1">IFERROR(IF(BC$16&gt;0,(
   MAX('2ª EVA'!BC37,'2ª EVA'!BD37)*'2ª EVA'!BC$16 +
   '3ª EVA-solo'!BC37*'3ª EVA-solo'!BC$13
)
/('2ª EVA'!BC$16+'3ª EVA '!BC$13),""),"")</f>
        <v>0</v>
      </c>
      <c r="BD37" s="122"/>
      <c r="BE37" s="105">
        <f ca="1">IFERROR(IF(BE$16&gt;0,(
   MAX('2ª EVA'!BE37,'2ª EVA'!BF37)*'2ª EVA'!BE$16 +
   '3ª EVA-solo'!BE37*'3ª EVA-solo'!BE$13
)
/('2ª EVA'!BE$16+'3ª EVA '!BE$13),""),"")</f>
        <v>0</v>
      </c>
      <c r="BF37" s="122"/>
      <c r="BG37" s="105">
        <f ca="1">IFERROR(IF(BG$16&gt;0,(
   MAX('2ª EVA'!BG37,'2ª EVA'!BH37)*'2ª EVA'!BG$16 +
   '3ª EVA-solo'!BG37*'3ª EVA-solo'!BG$13
)
/('2ª EVA'!BG$16+'3ª EVA '!BG$13),""),"")</f>
        <v>0</v>
      </c>
      <c r="BH37" s="122"/>
      <c r="BI37" s="105">
        <f ca="1">IFERROR(IF(BI$16&gt;0,(
   MAX('2ª EVA'!BI37,'2ª EVA'!BJ37)*'2ª EVA'!BI$16 +
   '3ª EVA-solo'!BI37*'3ª EVA-solo'!BI$13
)
/('2ª EVA'!BI$16+'3ª EVA '!BI$13),""),"")</f>
        <v>0</v>
      </c>
      <c r="BJ37" s="122"/>
      <c r="BK37" s="105" t="str">
        <f>IFERROR(IF(BK$16&gt;0,(
   MAX('2ª EVA'!BK37,'2ª EVA'!BL37)*'2ª EVA'!BK$16 +
   '3ª EVA-solo'!BK37*'3ª EVA-solo'!BK$13
)
/('2ª EVA'!BK$16+'3ª EVA '!BK$13),""),"")</f>
        <v/>
      </c>
      <c r="BL37" s="122"/>
      <c r="BM37" s="105" t="str">
        <f>IFERROR(IF(BM$16&gt;0,(
   MAX('2ª EVA'!BM37,'2ª EVA'!BN37)*'2ª EVA'!BM$16 +
   '3ª EVA-solo'!BM37*'3ª EVA-solo'!BM$13
)
/('2ª EVA'!BM$16+'3ª EVA '!BM$13),""),"")</f>
        <v/>
      </c>
      <c r="BN37" s="122"/>
      <c r="BO37" s="121">
        <f t="shared" ca="1" si="50"/>
        <v>0</v>
      </c>
      <c r="BP37" s="105">
        <f ca="1">IFERROR(IF(BP$16&gt;0,(
   MAX('2ª EVA'!BP37,'2ª EVA'!BQ37)*'2ª EVA'!BP$16 +
   '3ª EVA-solo'!BP37*'3ª EVA-solo'!BP$13
)
/('2ª EVA'!BP$16+'3ª EVA '!BP$13),""),"")</f>
        <v>0</v>
      </c>
      <c r="BQ37" s="122"/>
      <c r="BR37" s="105" t="str">
        <f>IFERROR(IF(BR$16&gt;0,(
   MAX('2ª EVA'!BR37,'2ª EVA'!BS37)*'2ª EVA'!BR$16 +
   '3ª EVA-solo'!BR37*'3ª EVA-solo'!BR$13
)
/('2ª EVA'!BR$16+'3ª EVA '!BR$13),""),"")</f>
        <v/>
      </c>
      <c r="BS37" s="122"/>
      <c r="BT37" s="105" t="str">
        <f>IFERROR(IF(BT$16&gt;0,(
   MAX('2ª EVA'!BT37,'2ª EVA'!BU37)*'2ª EVA'!BT$16 +
   '3ª EVA-solo'!BT37*'3ª EVA-solo'!BT$13
)
/('2ª EVA'!BT$16+'3ª EVA '!BT$13),""),"")</f>
        <v/>
      </c>
      <c r="BU37" s="122"/>
      <c r="BV37" s="105" t="str">
        <f>IFERROR(IF(BV$16&gt;0,(
   MAX('2ª EVA'!BV37,'2ª EVA'!BW37)*'2ª EVA'!BV$16 +
   '3ª EVA-solo'!BV37*'3ª EVA-solo'!BV$13
)
/('2ª EVA'!BV$16+'3ª EVA '!BV$13),""),"")</f>
        <v/>
      </c>
      <c r="BW37" s="122"/>
      <c r="BX37" s="105" t="str">
        <f>IFERROR(IF(BX$16&gt;0,(
   MAX('2ª EVA'!BX37,'2ª EVA'!BY37)*'2ª EVA'!BX$16 +
   '3ª EVA-solo'!BX37*'3ª EVA-solo'!BX$13
)
/('2ª EVA'!BX$16+'3ª EVA '!BX$13),""),"")</f>
        <v/>
      </c>
      <c r="BY37" s="122"/>
      <c r="BZ37" s="105" t="str">
        <f>IFERROR(IF(BZ$16&gt;0,(
   MAX('2ª EVA'!BZ37,'2ª EVA'!CA37)*'2ª EVA'!BZ$16 +
   '2ª EVA-solo'!BZ37*'2ª EVA-solo'!BZ$13
)
/('2ª EVA'!BZ$16+'3ª EVA '!BZ$13),""),"")</f>
        <v/>
      </c>
      <c r="CA37" s="122"/>
      <c r="CB37" s="136">
        <f t="shared" ca="1" si="51"/>
        <v>0</v>
      </c>
    </row>
    <row r="38" spans="1:80" ht="18" x14ac:dyDescent="0.25">
      <c r="A38" s="65" t="str">
        <v>Vargas Delgado, Sergio</v>
      </c>
      <c r="B38" s="121">
        <f t="shared" ca="1" si="45"/>
        <v>0</v>
      </c>
      <c r="C38" s="105">
        <f ca="1">IFERROR(IF(C$16&gt;0,(
   MAX('2ª EVA'!C38,'2ª EVA'!D38)*'2ª EVA'!C$16 +
   '3ª EVA-solo'!C38*'3ª EVA-solo'!C$13
)
/('2ª EVA'!C$16+'3ª EVA '!C$13),""),"")</f>
        <v>0</v>
      </c>
      <c r="D38" s="122"/>
      <c r="E38" s="105">
        <f ca="1">IFERROR(IF(E$16&gt;0,(
   MAX('2ª EVA'!E38,'2ª EVA'!F38)*'2ª EVA'!E$16 +
   '3ª EVA-solo'!E38*'3ª EVA-solo'!E$13
)
/('2ª EVA'!E$16+'3ª EVA '!E$13),""),"")</f>
        <v>0</v>
      </c>
      <c r="F38" s="122"/>
      <c r="G38" s="105">
        <f ca="1">IFERROR(IF(G$16&gt;0,(
   MAX('2ª EVA'!G38,'2ª EVA'!H38)*'2ª EVA'!G$16 +
   '3ª EVA-solo'!G38*'3ª EVA-solo'!G$13
)
/('2ª EVA'!G$16+'3ª EVA '!G$13),""),"")</f>
        <v>0</v>
      </c>
      <c r="H38" s="122"/>
      <c r="I38" s="105">
        <f ca="1">IFERROR(IF(I$16&gt;0,(
   MAX('2ª EVA'!I38,'2ª EVA'!J38)*'2ª EVA'!I$16 +
   '3ª EVA-solo'!I38*'3ª EVA-solo'!I$13
)
/('2ª EVA'!I$16+'3ª EVA '!I$13),""),"")</f>
        <v>0</v>
      </c>
      <c r="J38" s="122"/>
      <c r="K38" s="105">
        <f ca="1">IFERROR(IF(K$16&gt;0,(
   MAX('2ª EVA'!K38,'2ª EVA'!L38)*'2ª EVA'!K$16 +
   '3ª EVA-solo'!K38*'3ª EVA-solo'!K$13
)
/('2ª EVA'!K$16+'3ª EVA '!K$13),""),"")</f>
        <v>0</v>
      </c>
      <c r="L38" s="122"/>
      <c r="M38" s="105" t="str">
        <f>IFERROR(IF(M$16&gt;0,(
   MAX('2ª EVA'!M38,'2ª EVA'!N38)*'2ª EVA'!M$16 +
   '3ª EVA-solo'!M38*'3ª EVA-solo'!M$13
)
/('2ª EVA'!M$16+'3ª EVA '!M$13),""),"")</f>
        <v/>
      </c>
      <c r="N38" s="122"/>
      <c r="O38" s="121">
        <f t="shared" ca="1" si="46"/>
        <v>0</v>
      </c>
      <c r="P38" s="105">
        <f ca="1">IFERROR(IF(P$16&gt;0,(
   MAX('2ª EVA'!P38,'2ª EVA'!Q38)*'2ª EVA'!P$16 +
   '3ª EVA-solo'!P38*'3ª EVA-solo'!P$13
)
/('2ª EVA'!P$16+'3ª EVA '!P$13),""),"")</f>
        <v>0</v>
      </c>
      <c r="Q38" s="122"/>
      <c r="R38" s="105">
        <f ca="1">IFERROR(IF(R$16&gt;0,(
   MAX('2ª EVA'!R38,'2ª EVA'!S38)*'2ª EVA'!R$16 +
   '3ª EVA-solo'!R38*'3ª EVA-solo'!R$13
)
/('2ª EVA'!R$16+'3ª EVA '!R$13),""),"")</f>
        <v>0</v>
      </c>
      <c r="S38" s="122"/>
      <c r="T38" s="105">
        <f ca="1">IFERROR(IF(T$16&gt;0,(
   MAX('2ª EVA'!T38,'2ª EVA'!U38)*'2ª EVA'!T$16 +
   '3ª EVA-solo'!T38*'3ª EVA-solo'!T$13
)
/('2ª EVA'!T$16+'3ª EVA '!T$13),""),"")</f>
        <v>0</v>
      </c>
      <c r="U38" s="122"/>
      <c r="V38" s="105">
        <f ca="1">IFERROR(IF(V$16&gt;0,(
   MAX('2ª EVA'!V38,'2ª EVA'!W38)*'2ª EVA'!V$16 +
   '3ª EVA-solo'!V38*'3ª EVA-solo'!V$13
)
/('2ª EVA'!V$16+'3ª EVA '!V$13),""),"")</f>
        <v>0</v>
      </c>
      <c r="W38" s="122"/>
      <c r="X38" s="105">
        <f ca="1">IFERROR(IF(X$16&gt;0,(
   MAX('2ª EVA'!X38,'2ª EVA'!Y38)*'2ª EVA'!X$16 +
   '3ª EVA-solo'!X38*'3ª EVA-solo'!X$13
)
/('2ª EVA'!X$16+'3ª EVA '!X$13),""),"")</f>
        <v>0</v>
      </c>
      <c r="Y38" s="122"/>
      <c r="Z38" s="105" t="str">
        <f>IFERROR(IF(Z$16&gt;0,(
   MAX('2ª EVA'!Z38,'2ª EVA'!AA38)*'2ª EVA'!Z$16 +
   '3ª EVA-solo'!Z38*'3ª EVA-solo'!Z$13
)
/('2ª EVA'!Z$16+'3ª EVA '!Z$13),""),"")</f>
        <v/>
      </c>
      <c r="AA38" s="122"/>
      <c r="AB38" s="121">
        <f t="shared" ca="1" si="47"/>
        <v>0</v>
      </c>
      <c r="AC38" s="105">
        <f ca="1">IFERROR(IF(AC$16&gt;0,(
   MAX('2ª EVA'!AC38,'2ª EVA'!AD38)*'2ª EVA'!AC$16 +
   '3ª EVA-solo'!AC38*'3ª EVA-solo'!AC$13
)
/('2ª EVA'!AC$16+'3ª EVA '!AC$13),""),"")</f>
        <v>0</v>
      </c>
      <c r="AD38" s="122"/>
      <c r="AE38" s="105" t="str">
        <f>IFERROR(IF(AE$16&gt;0,(
   MAX('2ª EVA'!AE38,'2ª EVA'!AF38)*'2ª EVA'!AE$16 +
   '3ª EVA-solo'!AE38*'3ª EVA-solo'!AE$13
)
/('2ª EVA'!AE$16+'3ª EVA '!AE$13),""),"")</f>
        <v/>
      </c>
      <c r="AF38" s="122"/>
      <c r="AG38" s="105">
        <f ca="1">IFERROR(IF(AG$16&gt;0,(
   MAX('2ª EVA'!AG38,'2ª EVA'!AH38)*'2ª EVA'!AG$16 +
   '3ª EVA-solo'!AG38*'3ª EVA-solo'!AG$13
)
/('2ª EVA'!AG$16+'3ª EVA '!AG$13),""),"")</f>
        <v>0</v>
      </c>
      <c r="AH38" s="122"/>
      <c r="AI38" s="105">
        <f ca="1">IFERROR(IF(AI$16&gt;0,(
   MAX('2ª EVA'!AI38,'2ª EVA'!AJ38)*'2ª EVA'!AI$16 +
   '3ª EVA-solo'!AI38*'3ª EVA-solo'!AI$13
)
/('2ª EVA'!AI$16+'3ª EVA '!AI$13),""),"")</f>
        <v>0</v>
      </c>
      <c r="AJ38" s="122"/>
      <c r="AK38" s="105">
        <f ca="1">IFERROR(IF(AK$16&gt;0,(
   MAX('2ª EVA'!AK38,'2ª EVA'!AL38)*'2ª EVA'!AK$16 +
   '3ª EVA-solo'!AK38*'3ª EVA-solo'!AK$13
)
/('2ª EVA'!AK$16+'3ª EVA '!AK$13),""),"")</f>
        <v>0</v>
      </c>
      <c r="AL38" s="122"/>
      <c r="AM38" s="105" t="str">
        <f>IFERROR(IF(AM$16&gt;0,(
   MAX('2ª EVA'!AM38,'2ª EVA'!AN38)*'2ª EVA'!AM$16 +
   '3ª EVA-solo'!AM38*'3ª EVA-solo'!AM$13
)
/('2ª EVA'!AM$16+'3ª EVA '!AM$13),""),"")</f>
        <v/>
      </c>
      <c r="AN38" s="122"/>
      <c r="AO38" s="121">
        <f t="shared" ca="1" si="48"/>
        <v>0</v>
      </c>
      <c r="AP38" s="105">
        <f ca="1">IFERROR(IF(AP$16&gt;0,(
   MAX('2ª EVA'!AP38,'2ª EVA'!AQ38)*'2ª EVA'!AP$16 +
   '3ª EVA-solo'!AP38*'3ª EVA-solo'!AP$13
)
/('2ª EVA'!AP$16+'3ª EVA '!AP$13),""),"")</f>
        <v>0</v>
      </c>
      <c r="AQ38" s="122"/>
      <c r="AR38" s="105">
        <f ca="1">IFERROR(IF(AR$16&gt;0,(
   MAX('2ª EVA'!AR38,'2ª EVA'!AS38)*'2ª EVA'!AR$16 +
   '3ª EVA-solo'!AR38*'3ª EVA-solo'!AR$13
)
/('2ª EVA'!AR$16+'3ª EVA '!AR$13),""),"")</f>
        <v>0</v>
      </c>
      <c r="AS38" s="122"/>
      <c r="AT38" s="105">
        <f ca="1">IFERROR(IF(AT$16&gt;0,(
   MAX('2ª EVA'!AT38,'2ª EVA'!AU38)*'2ª EVA'!AT$16 +
   '3ª EVA-solo'!AT38*'3ª EVA-solo'!AT$13
)
/('2ª EVA'!AT$16+'3ª EVA '!AT$13),""),"")</f>
        <v>0</v>
      </c>
      <c r="AU38" s="122"/>
      <c r="AV38" s="105">
        <f ca="1">IFERROR(IF(AV$16&gt;0,(
   MAX('2ª EVA'!AV38,'2ª EVA'!AW38)*'2ª EVA'!AV$16 +
   '3ª EVA-solo'!AV38*'3ª EVA-solo'!AV$13
)
/('2ª EVA'!AV$16+'3ª EVA '!AV$13),""),"")</f>
        <v>0</v>
      </c>
      <c r="AW38" s="122"/>
      <c r="AX38" s="105">
        <f ca="1">IFERROR(IF(AX$16&gt;0,(
   MAX('2ª EVA'!AX38,'2ª EVA'!AY38)*'2ª EVA'!AX$16 +
   '3ª EVA-solo'!AX38*'3ª EVA-solo'!AX$13
)
/('2ª EVA'!AX$16+'3ª EVA '!AX$13),""),"")</f>
        <v>0</v>
      </c>
      <c r="AY38" s="122"/>
      <c r="AZ38" s="105" t="str">
        <f>IFERROR(IF(AZ$16&gt;0,(
   MAX('2ª EVA'!AZ38,'2ª EVA'!BA38)*'2ª EVA'!AZ$16 +
   '3ª EVA-solo'!AZ38*'3ª EVA-solo'!AZ$13
)
/('2ª EVA'!AZ$16+'3ª EVA '!AZ$13),""),"")</f>
        <v/>
      </c>
      <c r="BA38" s="122"/>
      <c r="BB38" s="121">
        <f t="shared" ca="1" si="49"/>
        <v>0</v>
      </c>
      <c r="BC38" s="105">
        <f ca="1">IFERROR(IF(BC$16&gt;0,(
   MAX('2ª EVA'!BC38,'2ª EVA'!BD38)*'2ª EVA'!BC$16 +
   '3ª EVA-solo'!BC38*'3ª EVA-solo'!BC$13
)
/('2ª EVA'!BC$16+'3ª EVA '!BC$13),""),"")</f>
        <v>0</v>
      </c>
      <c r="BD38" s="122"/>
      <c r="BE38" s="105">
        <f ca="1">IFERROR(IF(BE$16&gt;0,(
   MAX('2ª EVA'!BE38,'2ª EVA'!BF38)*'2ª EVA'!BE$16 +
   '3ª EVA-solo'!BE38*'3ª EVA-solo'!BE$13
)
/('2ª EVA'!BE$16+'3ª EVA '!BE$13),""),"")</f>
        <v>0</v>
      </c>
      <c r="BF38" s="122"/>
      <c r="BG38" s="105">
        <f ca="1">IFERROR(IF(BG$16&gt;0,(
   MAX('2ª EVA'!BG38,'2ª EVA'!BH38)*'2ª EVA'!BG$16 +
   '3ª EVA-solo'!BG38*'3ª EVA-solo'!BG$13
)
/('2ª EVA'!BG$16+'3ª EVA '!BG$13),""),"")</f>
        <v>0</v>
      </c>
      <c r="BH38" s="122"/>
      <c r="BI38" s="105">
        <f ca="1">IFERROR(IF(BI$16&gt;0,(
   MAX('2ª EVA'!BI38,'2ª EVA'!BJ38)*'2ª EVA'!BI$16 +
   '3ª EVA-solo'!BI38*'3ª EVA-solo'!BI$13
)
/('2ª EVA'!BI$16+'3ª EVA '!BI$13),""),"")</f>
        <v>0</v>
      </c>
      <c r="BJ38" s="122"/>
      <c r="BK38" s="105" t="str">
        <f>IFERROR(IF(BK$16&gt;0,(
   MAX('2ª EVA'!BK38,'2ª EVA'!BL38)*'2ª EVA'!BK$16 +
   '3ª EVA-solo'!BK38*'3ª EVA-solo'!BK$13
)
/('2ª EVA'!BK$16+'3ª EVA '!BK$13),""),"")</f>
        <v/>
      </c>
      <c r="BL38" s="122"/>
      <c r="BM38" s="105" t="str">
        <f>IFERROR(IF(BM$16&gt;0,(
   MAX('2ª EVA'!BM38,'2ª EVA'!BN38)*'2ª EVA'!BM$16 +
   '3ª EVA-solo'!BM38*'3ª EVA-solo'!BM$13
)
/('2ª EVA'!BM$16+'3ª EVA '!BM$13),""),"")</f>
        <v/>
      </c>
      <c r="BN38" s="122"/>
      <c r="BO38" s="121">
        <f t="shared" ca="1" si="50"/>
        <v>0</v>
      </c>
      <c r="BP38" s="105">
        <f ca="1">IFERROR(IF(BP$16&gt;0,(
   MAX('2ª EVA'!BP38,'2ª EVA'!BQ38)*'2ª EVA'!BP$16 +
   '3ª EVA-solo'!BP38*'3ª EVA-solo'!BP$13
)
/('2ª EVA'!BP$16+'3ª EVA '!BP$13),""),"")</f>
        <v>0</v>
      </c>
      <c r="BQ38" s="122"/>
      <c r="BR38" s="105" t="str">
        <f>IFERROR(IF(BR$16&gt;0,(
   MAX('2ª EVA'!BR38,'2ª EVA'!BS38)*'2ª EVA'!BR$16 +
   '3ª EVA-solo'!BR38*'3ª EVA-solo'!BR$13
)
/('2ª EVA'!BR$16+'3ª EVA '!BR$13),""),"")</f>
        <v/>
      </c>
      <c r="BS38" s="122"/>
      <c r="BT38" s="105" t="str">
        <f>IFERROR(IF(BT$16&gt;0,(
   MAX('2ª EVA'!BT38,'2ª EVA'!BU38)*'2ª EVA'!BT$16 +
   '3ª EVA-solo'!BT38*'3ª EVA-solo'!BT$13
)
/('2ª EVA'!BT$16+'3ª EVA '!BT$13),""),"")</f>
        <v/>
      </c>
      <c r="BU38" s="122"/>
      <c r="BV38" s="105" t="str">
        <f>IFERROR(IF(BV$16&gt;0,(
   MAX('2ª EVA'!BV38,'2ª EVA'!BW38)*'2ª EVA'!BV$16 +
   '3ª EVA-solo'!BV38*'3ª EVA-solo'!BV$13
)
/('2ª EVA'!BV$16+'3ª EVA '!BV$13),""),"")</f>
        <v/>
      </c>
      <c r="BW38" s="122"/>
      <c r="BX38" s="105" t="str">
        <f>IFERROR(IF(BX$16&gt;0,(
   MAX('2ª EVA'!BX38,'2ª EVA'!BY38)*'2ª EVA'!BX$16 +
   '3ª EVA-solo'!BX38*'3ª EVA-solo'!BX$13
)
/('2ª EVA'!BX$16+'3ª EVA '!BX$13),""),"")</f>
        <v/>
      </c>
      <c r="BY38" s="122"/>
      <c r="BZ38" s="105" t="str">
        <f>IFERROR(IF(BZ$16&gt;0,(
   MAX('2ª EVA'!BZ38,'2ª EVA'!CA38)*'2ª EVA'!BZ$16 +
   '2ª EVA-solo'!BZ38*'2ª EVA-solo'!BZ$13
)
/('2ª EVA'!BZ$16+'3ª EVA '!BZ$13),""),"")</f>
        <v/>
      </c>
      <c r="CA38" s="122"/>
      <c r="CB38" s="136">
        <f t="shared" ca="1" si="51"/>
        <v>0</v>
      </c>
    </row>
    <row r="39" spans="1:80" ht="18" x14ac:dyDescent="0.25">
      <c r="A39" s="65" t="str">
        <v>Torres Herrera, Patricia</v>
      </c>
      <c r="B39" s="121">
        <f t="shared" ca="1" si="45"/>
        <v>0</v>
      </c>
      <c r="C39" s="105">
        <f ca="1">IFERROR(IF(C$16&gt;0,(
   MAX('2ª EVA'!C39,'2ª EVA'!D39)*'2ª EVA'!C$16 +
   '3ª EVA-solo'!C39*'3ª EVA-solo'!C$13
)
/('2ª EVA'!C$16+'3ª EVA '!C$13),""),"")</f>
        <v>0</v>
      </c>
      <c r="D39" s="122"/>
      <c r="E39" s="105">
        <f ca="1">IFERROR(IF(E$16&gt;0,(
   MAX('2ª EVA'!E39,'2ª EVA'!F39)*'2ª EVA'!E$16 +
   '3ª EVA-solo'!E39*'3ª EVA-solo'!E$13
)
/('2ª EVA'!E$16+'3ª EVA '!E$13),""),"")</f>
        <v>0</v>
      </c>
      <c r="F39" s="122"/>
      <c r="G39" s="105">
        <f ca="1">IFERROR(IF(G$16&gt;0,(
   MAX('2ª EVA'!G39,'2ª EVA'!H39)*'2ª EVA'!G$16 +
   '3ª EVA-solo'!G39*'3ª EVA-solo'!G$13
)
/('2ª EVA'!G$16+'3ª EVA '!G$13),""),"")</f>
        <v>0</v>
      </c>
      <c r="H39" s="122"/>
      <c r="I39" s="105">
        <f ca="1">IFERROR(IF(I$16&gt;0,(
   MAX('2ª EVA'!I39,'2ª EVA'!J39)*'2ª EVA'!I$16 +
   '3ª EVA-solo'!I39*'3ª EVA-solo'!I$13
)
/('2ª EVA'!I$16+'3ª EVA '!I$13),""),"")</f>
        <v>0</v>
      </c>
      <c r="J39" s="122"/>
      <c r="K39" s="105">
        <f ca="1">IFERROR(IF(K$16&gt;0,(
   MAX('2ª EVA'!K39,'2ª EVA'!L39)*'2ª EVA'!K$16 +
   '3ª EVA-solo'!K39*'3ª EVA-solo'!K$13
)
/('2ª EVA'!K$16+'3ª EVA '!K$13),""),"")</f>
        <v>0</v>
      </c>
      <c r="L39" s="122"/>
      <c r="M39" s="105" t="str">
        <f>IFERROR(IF(M$16&gt;0,(
   MAX('2ª EVA'!M39,'2ª EVA'!N39)*'2ª EVA'!M$16 +
   '3ª EVA-solo'!M39*'3ª EVA-solo'!M$13
)
/('2ª EVA'!M$16+'3ª EVA '!M$13),""),"")</f>
        <v/>
      </c>
      <c r="N39" s="122"/>
      <c r="O39" s="121">
        <f t="shared" ca="1" si="46"/>
        <v>0</v>
      </c>
      <c r="P39" s="105">
        <f ca="1">IFERROR(IF(P$16&gt;0,(
   MAX('2ª EVA'!P39,'2ª EVA'!Q39)*'2ª EVA'!P$16 +
   '3ª EVA-solo'!P39*'3ª EVA-solo'!P$13
)
/('2ª EVA'!P$16+'3ª EVA '!P$13),""),"")</f>
        <v>0</v>
      </c>
      <c r="Q39" s="122"/>
      <c r="R39" s="105">
        <f ca="1">IFERROR(IF(R$16&gt;0,(
   MAX('2ª EVA'!R39,'2ª EVA'!S39)*'2ª EVA'!R$16 +
   '3ª EVA-solo'!R39*'3ª EVA-solo'!R$13
)
/('2ª EVA'!R$16+'3ª EVA '!R$13),""),"")</f>
        <v>0</v>
      </c>
      <c r="S39" s="122"/>
      <c r="T39" s="105">
        <f ca="1">IFERROR(IF(T$16&gt;0,(
   MAX('2ª EVA'!T39,'2ª EVA'!U39)*'2ª EVA'!T$16 +
   '3ª EVA-solo'!T39*'3ª EVA-solo'!T$13
)
/('2ª EVA'!T$16+'3ª EVA '!T$13),""),"")</f>
        <v>0</v>
      </c>
      <c r="U39" s="122"/>
      <c r="V39" s="105">
        <f ca="1">IFERROR(IF(V$16&gt;0,(
   MAX('2ª EVA'!V39,'2ª EVA'!W39)*'2ª EVA'!V$16 +
   '3ª EVA-solo'!V39*'3ª EVA-solo'!V$13
)
/('2ª EVA'!V$16+'3ª EVA '!V$13),""),"")</f>
        <v>0</v>
      </c>
      <c r="W39" s="122"/>
      <c r="X39" s="105">
        <f ca="1">IFERROR(IF(X$16&gt;0,(
   MAX('2ª EVA'!X39,'2ª EVA'!Y39)*'2ª EVA'!X$16 +
   '3ª EVA-solo'!X39*'3ª EVA-solo'!X$13
)
/('2ª EVA'!X$16+'3ª EVA '!X$13),""),"")</f>
        <v>0</v>
      </c>
      <c r="Y39" s="122"/>
      <c r="Z39" s="105" t="str">
        <f>IFERROR(IF(Z$16&gt;0,(
   MAX('2ª EVA'!Z39,'2ª EVA'!AA39)*'2ª EVA'!Z$16 +
   '3ª EVA-solo'!Z39*'3ª EVA-solo'!Z$13
)
/('2ª EVA'!Z$16+'3ª EVA '!Z$13),""),"")</f>
        <v/>
      </c>
      <c r="AA39" s="122"/>
      <c r="AB39" s="121">
        <f t="shared" ca="1" si="47"/>
        <v>0</v>
      </c>
      <c r="AC39" s="105">
        <f ca="1">IFERROR(IF(AC$16&gt;0,(
   MAX('2ª EVA'!AC39,'2ª EVA'!AD39)*'2ª EVA'!AC$16 +
   '3ª EVA-solo'!AC39*'3ª EVA-solo'!AC$13
)
/('2ª EVA'!AC$16+'3ª EVA '!AC$13),""),"")</f>
        <v>0</v>
      </c>
      <c r="AD39" s="122"/>
      <c r="AE39" s="105" t="str">
        <f>IFERROR(IF(AE$16&gt;0,(
   MAX('2ª EVA'!AE39,'2ª EVA'!AF39)*'2ª EVA'!AE$16 +
   '3ª EVA-solo'!AE39*'3ª EVA-solo'!AE$13
)
/('2ª EVA'!AE$16+'3ª EVA '!AE$13),""),"")</f>
        <v/>
      </c>
      <c r="AF39" s="122"/>
      <c r="AG39" s="105">
        <f ca="1">IFERROR(IF(AG$16&gt;0,(
   MAX('2ª EVA'!AG39,'2ª EVA'!AH39)*'2ª EVA'!AG$16 +
   '3ª EVA-solo'!AG39*'3ª EVA-solo'!AG$13
)
/('2ª EVA'!AG$16+'3ª EVA '!AG$13),""),"")</f>
        <v>0</v>
      </c>
      <c r="AH39" s="122"/>
      <c r="AI39" s="105">
        <f ca="1">IFERROR(IF(AI$16&gt;0,(
   MAX('2ª EVA'!AI39,'2ª EVA'!AJ39)*'2ª EVA'!AI$16 +
   '3ª EVA-solo'!AI39*'3ª EVA-solo'!AI$13
)
/('2ª EVA'!AI$16+'3ª EVA '!AI$13),""),"")</f>
        <v>0</v>
      </c>
      <c r="AJ39" s="122"/>
      <c r="AK39" s="105">
        <f ca="1">IFERROR(IF(AK$16&gt;0,(
   MAX('2ª EVA'!AK39,'2ª EVA'!AL39)*'2ª EVA'!AK$16 +
   '3ª EVA-solo'!AK39*'3ª EVA-solo'!AK$13
)
/('2ª EVA'!AK$16+'3ª EVA '!AK$13),""),"")</f>
        <v>0</v>
      </c>
      <c r="AL39" s="122"/>
      <c r="AM39" s="105" t="str">
        <f>IFERROR(IF(AM$16&gt;0,(
   MAX('2ª EVA'!AM39,'2ª EVA'!AN39)*'2ª EVA'!AM$16 +
   '3ª EVA-solo'!AM39*'3ª EVA-solo'!AM$13
)
/('2ª EVA'!AM$16+'3ª EVA '!AM$13),""),"")</f>
        <v/>
      </c>
      <c r="AN39" s="122"/>
      <c r="AO39" s="121">
        <f t="shared" ca="1" si="48"/>
        <v>0</v>
      </c>
      <c r="AP39" s="105">
        <f ca="1">IFERROR(IF(AP$16&gt;0,(
   MAX('2ª EVA'!AP39,'2ª EVA'!AQ39)*'2ª EVA'!AP$16 +
   '3ª EVA-solo'!AP39*'3ª EVA-solo'!AP$13
)
/('2ª EVA'!AP$16+'3ª EVA '!AP$13),""),"")</f>
        <v>0</v>
      </c>
      <c r="AQ39" s="122"/>
      <c r="AR39" s="105">
        <f ca="1">IFERROR(IF(AR$16&gt;0,(
   MAX('2ª EVA'!AR39,'2ª EVA'!AS39)*'2ª EVA'!AR$16 +
   '3ª EVA-solo'!AR39*'3ª EVA-solo'!AR$13
)
/('2ª EVA'!AR$16+'3ª EVA '!AR$13),""),"")</f>
        <v>0</v>
      </c>
      <c r="AS39" s="122"/>
      <c r="AT39" s="105">
        <f ca="1">IFERROR(IF(AT$16&gt;0,(
   MAX('2ª EVA'!AT39,'2ª EVA'!AU39)*'2ª EVA'!AT$16 +
   '3ª EVA-solo'!AT39*'3ª EVA-solo'!AT$13
)
/('2ª EVA'!AT$16+'3ª EVA '!AT$13),""),"")</f>
        <v>0</v>
      </c>
      <c r="AU39" s="122"/>
      <c r="AV39" s="105">
        <f ca="1">IFERROR(IF(AV$16&gt;0,(
   MAX('2ª EVA'!AV39,'2ª EVA'!AW39)*'2ª EVA'!AV$16 +
   '3ª EVA-solo'!AV39*'3ª EVA-solo'!AV$13
)
/('2ª EVA'!AV$16+'3ª EVA '!AV$13),""),"")</f>
        <v>0</v>
      </c>
      <c r="AW39" s="122"/>
      <c r="AX39" s="105">
        <f ca="1">IFERROR(IF(AX$16&gt;0,(
   MAX('2ª EVA'!AX39,'2ª EVA'!AY39)*'2ª EVA'!AX$16 +
   '3ª EVA-solo'!AX39*'3ª EVA-solo'!AX$13
)
/('2ª EVA'!AX$16+'3ª EVA '!AX$13),""),"")</f>
        <v>0</v>
      </c>
      <c r="AY39" s="122"/>
      <c r="AZ39" s="105" t="str">
        <f>IFERROR(IF(AZ$16&gt;0,(
   MAX('2ª EVA'!AZ39,'2ª EVA'!BA39)*'2ª EVA'!AZ$16 +
   '3ª EVA-solo'!AZ39*'3ª EVA-solo'!AZ$13
)
/('2ª EVA'!AZ$16+'3ª EVA '!AZ$13),""),"")</f>
        <v/>
      </c>
      <c r="BA39" s="122"/>
      <c r="BB39" s="121">
        <f t="shared" ca="1" si="49"/>
        <v>0</v>
      </c>
      <c r="BC39" s="105">
        <f ca="1">IFERROR(IF(BC$16&gt;0,(
   MAX('2ª EVA'!BC39,'2ª EVA'!BD39)*'2ª EVA'!BC$16 +
   '3ª EVA-solo'!BC39*'3ª EVA-solo'!BC$13
)
/('2ª EVA'!BC$16+'3ª EVA '!BC$13),""),"")</f>
        <v>0</v>
      </c>
      <c r="BD39" s="122"/>
      <c r="BE39" s="105">
        <f ca="1">IFERROR(IF(BE$16&gt;0,(
   MAX('2ª EVA'!BE39,'2ª EVA'!BF39)*'2ª EVA'!BE$16 +
   '3ª EVA-solo'!BE39*'3ª EVA-solo'!BE$13
)
/('2ª EVA'!BE$16+'3ª EVA '!BE$13),""),"")</f>
        <v>0</v>
      </c>
      <c r="BF39" s="122"/>
      <c r="BG39" s="105">
        <f ca="1">IFERROR(IF(BG$16&gt;0,(
   MAX('2ª EVA'!BG39,'2ª EVA'!BH39)*'2ª EVA'!BG$16 +
   '3ª EVA-solo'!BG39*'3ª EVA-solo'!BG$13
)
/('2ª EVA'!BG$16+'3ª EVA '!BG$13),""),"")</f>
        <v>0</v>
      </c>
      <c r="BH39" s="122"/>
      <c r="BI39" s="105">
        <f ca="1">IFERROR(IF(BI$16&gt;0,(
   MAX('2ª EVA'!BI39,'2ª EVA'!BJ39)*'2ª EVA'!BI$16 +
   '3ª EVA-solo'!BI39*'3ª EVA-solo'!BI$13
)
/('2ª EVA'!BI$16+'3ª EVA '!BI$13),""),"")</f>
        <v>0</v>
      </c>
      <c r="BJ39" s="122"/>
      <c r="BK39" s="105" t="str">
        <f>IFERROR(IF(BK$16&gt;0,(
   MAX('2ª EVA'!BK39,'2ª EVA'!BL39)*'2ª EVA'!BK$16 +
   '3ª EVA-solo'!BK39*'3ª EVA-solo'!BK$13
)
/('2ª EVA'!BK$16+'3ª EVA '!BK$13),""),"")</f>
        <v/>
      </c>
      <c r="BL39" s="122"/>
      <c r="BM39" s="105" t="str">
        <f>IFERROR(IF(BM$16&gt;0,(
   MAX('2ª EVA'!BM39,'2ª EVA'!BN39)*'2ª EVA'!BM$16 +
   '3ª EVA-solo'!BM39*'3ª EVA-solo'!BM$13
)
/('2ª EVA'!BM$16+'3ª EVA '!BM$13),""),"")</f>
        <v/>
      </c>
      <c r="BN39" s="122"/>
      <c r="BO39" s="121">
        <f t="shared" ca="1" si="50"/>
        <v>0</v>
      </c>
      <c r="BP39" s="105">
        <f ca="1">IFERROR(IF(BP$16&gt;0,(
   MAX('2ª EVA'!BP39,'2ª EVA'!BQ39)*'2ª EVA'!BP$16 +
   '3ª EVA-solo'!BP39*'3ª EVA-solo'!BP$13
)
/('2ª EVA'!BP$16+'3ª EVA '!BP$13),""),"")</f>
        <v>0</v>
      </c>
      <c r="BQ39" s="122"/>
      <c r="BR39" s="105" t="str">
        <f>IFERROR(IF(BR$16&gt;0,(
   MAX('2ª EVA'!BR39,'2ª EVA'!BS39)*'2ª EVA'!BR$16 +
   '3ª EVA-solo'!BR39*'3ª EVA-solo'!BR$13
)
/('2ª EVA'!BR$16+'3ª EVA '!BR$13),""),"")</f>
        <v/>
      </c>
      <c r="BS39" s="122"/>
      <c r="BT39" s="105" t="str">
        <f>IFERROR(IF(BT$16&gt;0,(
   MAX('2ª EVA'!BT39,'2ª EVA'!BU39)*'2ª EVA'!BT$16 +
   '3ª EVA-solo'!BT39*'3ª EVA-solo'!BT$13
)
/('2ª EVA'!BT$16+'3ª EVA '!BT$13),""),"")</f>
        <v/>
      </c>
      <c r="BU39" s="122"/>
      <c r="BV39" s="105" t="str">
        <f>IFERROR(IF(BV$16&gt;0,(
   MAX('2ª EVA'!BV39,'2ª EVA'!BW39)*'2ª EVA'!BV$16 +
   '3ª EVA-solo'!BV39*'3ª EVA-solo'!BV$13
)
/('2ª EVA'!BV$16+'3ª EVA '!BV$13),""),"")</f>
        <v/>
      </c>
      <c r="BW39" s="122"/>
      <c r="BX39" s="105" t="str">
        <f>IFERROR(IF(BX$16&gt;0,(
   MAX('2ª EVA'!BX39,'2ª EVA'!BY39)*'2ª EVA'!BX$16 +
   '3ª EVA-solo'!BX39*'3ª EVA-solo'!BX$13
)
/('2ª EVA'!BX$16+'3ª EVA '!BX$13),""),"")</f>
        <v/>
      </c>
      <c r="BY39" s="122"/>
      <c r="BZ39" s="105" t="str">
        <f>IFERROR(IF(BZ$16&gt;0,(
   MAX('2ª EVA'!BZ39,'2ª EVA'!CA39)*'2ª EVA'!BZ$16 +
   '2ª EVA-solo'!BZ39*'2ª EVA-solo'!BZ$13
)
/('2ª EVA'!BZ$16+'3ª EVA '!BZ$13),""),"")</f>
        <v/>
      </c>
      <c r="CA39" s="122"/>
      <c r="CB39" s="136">
        <f t="shared" ca="1" si="51"/>
        <v>0</v>
      </c>
    </row>
    <row r="40" spans="1:80" ht="18" x14ac:dyDescent="0.25">
      <c r="A40" s="65" t="str">
        <v>Castillo Reyes, Daniel</v>
      </c>
      <c r="B40" s="121">
        <f t="shared" ca="1" si="45"/>
        <v>0</v>
      </c>
      <c r="C40" s="105">
        <f ca="1">IFERROR(IF(C$16&gt;0,(
   MAX('2ª EVA'!C40,'2ª EVA'!D40)*'2ª EVA'!C$16 +
   '3ª EVA-solo'!C40*'3ª EVA-solo'!C$13
)
/('2ª EVA'!C$16+'3ª EVA '!C$13),""),"")</f>
        <v>0</v>
      </c>
      <c r="D40" s="122"/>
      <c r="E40" s="105">
        <f ca="1">IFERROR(IF(E$16&gt;0,(
   MAX('2ª EVA'!E40,'2ª EVA'!F40)*'2ª EVA'!E$16 +
   '3ª EVA-solo'!E40*'3ª EVA-solo'!E$13
)
/('2ª EVA'!E$16+'3ª EVA '!E$13),""),"")</f>
        <v>0</v>
      </c>
      <c r="F40" s="122"/>
      <c r="G40" s="105">
        <f ca="1">IFERROR(IF(G$16&gt;0,(
   MAX('2ª EVA'!G40,'2ª EVA'!H40)*'2ª EVA'!G$16 +
   '3ª EVA-solo'!G40*'3ª EVA-solo'!G$13
)
/('2ª EVA'!G$16+'3ª EVA '!G$13),""),"")</f>
        <v>0</v>
      </c>
      <c r="H40" s="122"/>
      <c r="I40" s="105">
        <f ca="1">IFERROR(IF(I$16&gt;0,(
   MAX('2ª EVA'!I40,'2ª EVA'!J40)*'2ª EVA'!I$16 +
   '3ª EVA-solo'!I40*'3ª EVA-solo'!I$13
)
/('2ª EVA'!I$16+'3ª EVA '!I$13),""),"")</f>
        <v>0</v>
      </c>
      <c r="J40" s="122"/>
      <c r="K40" s="105">
        <f ca="1">IFERROR(IF(K$16&gt;0,(
   MAX('2ª EVA'!K40,'2ª EVA'!L40)*'2ª EVA'!K$16 +
   '3ª EVA-solo'!K40*'3ª EVA-solo'!K$13
)
/('2ª EVA'!K$16+'3ª EVA '!K$13),""),"")</f>
        <v>0</v>
      </c>
      <c r="L40" s="122"/>
      <c r="M40" s="105" t="str">
        <f>IFERROR(IF(M$16&gt;0,(
   MAX('2ª EVA'!M40,'2ª EVA'!N40)*'2ª EVA'!M$16 +
   '3ª EVA-solo'!M40*'3ª EVA-solo'!M$13
)
/('2ª EVA'!M$16+'3ª EVA '!M$13),""),"")</f>
        <v/>
      </c>
      <c r="N40" s="122"/>
      <c r="O40" s="121">
        <f t="shared" ca="1" si="46"/>
        <v>0</v>
      </c>
      <c r="P40" s="105">
        <f ca="1">IFERROR(IF(P$16&gt;0,(
   MAX('2ª EVA'!P40,'2ª EVA'!Q40)*'2ª EVA'!P$16 +
   '3ª EVA-solo'!P40*'3ª EVA-solo'!P$13
)
/('2ª EVA'!P$16+'3ª EVA '!P$13),""),"")</f>
        <v>0</v>
      </c>
      <c r="Q40" s="122"/>
      <c r="R40" s="105">
        <f ca="1">IFERROR(IF(R$16&gt;0,(
   MAX('2ª EVA'!R40,'2ª EVA'!S40)*'2ª EVA'!R$16 +
   '3ª EVA-solo'!R40*'3ª EVA-solo'!R$13
)
/('2ª EVA'!R$16+'3ª EVA '!R$13),""),"")</f>
        <v>0</v>
      </c>
      <c r="S40" s="122"/>
      <c r="T40" s="105">
        <f ca="1">IFERROR(IF(T$16&gt;0,(
   MAX('2ª EVA'!T40,'2ª EVA'!U40)*'2ª EVA'!T$16 +
   '3ª EVA-solo'!T40*'3ª EVA-solo'!T$13
)
/('2ª EVA'!T$16+'3ª EVA '!T$13),""),"")</f>
        <v>0</v>
      </c>
      <c r="U40" s="122"/>
      <c r="V40" s="105">
        <f ca="1">IFERROR(IF(V$16&gt;0,(
   MAX('2ª EVA'!V40,'2ª EVA'!W40)*'2ª EVA'!V$16 +
   '3ª EVA-solo'!V40*'3ª EVA-solo'!V$13
)
/('2ª EVA'!V$16+'3ª EVA '!V$13),""),"")</f>
        <v>0</v>
      </c>
      <c r="W40" s="122"/>
      <c r="X40" s="105">
        <f ca="1">IFERROR(IF(X$16&gt;0,(
   MAX('2ª EVA'!X40,'2ª EVA'!Y40)*'2ª EVA'!X$16 +
   '3ª EVA-solo'!X40*'3ª EVA-solo'!X$13
)
/('2ª EVA'!X$16+'3ª EVA '!X$13),""),"")</f>
        <v>0</v>
      </c>
      <c r="Y40" s="122"/>
      <c r="Z40" s="105" t="str">
        <f>IFERROR(IF(Z$16&gt;0,(
   MAX('2ª EVA'!Z40,'2ª EVA'!AA40)*'2ª EVA'!Z$16 +
   '3ª EVA-solo'!Z40*'3ª EVA-solo'!Z$13
)
/('2ª EVA'!Z$16+'3ª EVA '!Z$13),""),"")</f>
        <v/>
      </c>
      <c r="AA40" s="122"/>
      <c r="AB40" s="121">
        <f t="shared" ca="1" si="47"/>
        <v>0</v>
      </c>
      <c r="AC40" s="105">
        <f ca="1">IFERROR(IF(AC$16&gt;0,(
   MAX('2ª EVA'!AC40,'2ª EVA'!AD40)*'2ª EVA'!AC$16 +
   '3ª EVA-solo'!AC40*'3ª EVA-solo'!AC$13
)
/('2ª EVA'!AC$16+'3ª EVA '!AC$13),""),"")</f>
        <v>0</v>
      </c>
      <c r="AD40" s="122"/>
      <c r="AE40" s="105" t="str">
        <f>IFERROR(IF(AE$16&gt;0,(
   MAX('2ª EVA'!AE40,'2ª EVA'!AF40)*'2ª EVA'!AE$16 +
   '3ª EVA-solo'!AE40*'3ª EVA-solo'!AE$13
)
/('2ª EVA'!AE$16+'3ª EVA '!AE$13),""),"")</f>
        <v/>
      </c>
      <c r="AF40" s="122"/>
      <c r="AG40" s="105">
        <f ca="1">IFERROR(IF(AG$16&gt;0,(
   MAX('2ª EVA'!AG40,'2ª EVA'!AH40)*'2ª EVA'!AG$16 +
   '3ª EVA-solo'!AG40*'3ª EVA-solo'!AG$13
)
/('2ª EVA'!AG$16+'3ª EVA '!AG$13),""),"")</f>
        <v>0</v>
      </c>
      <c r="AH40" s="122"/>
      <c r="AI40" s="105">
        <f ca="1">IFERROR(IF(AI$16&gt;0,(
   MAX('2ª EVA'!AI40,'2ª EVA'!AJ40)*'2ª EVA'!AI$16 +
   '3ª EVA-solo'!AI40*'3ª EVA-solo'!AI$13
)
/('2ª EVA'!AI$16+'3ª EVA '!AI$13),""),"")</f>
        <v>0</v>
      </c>
      <c r="AJ40" s="122"/>
      <c r="AK40" s="105">
        <f ca="1">IFERROR(IF(AK$16&gt;0,(
   MAX('2ª EVA'!AK40,'2ª EVA'!AL40)*'2ª EVA'!AK$16 +
   '3ª EVA-solo'!AK40*'3ª EVA-solo'!AK$13
)
/('2ª EVA'!AK$16+'3ª EVA '!AK$13),""),"")</f>
        <v>0</v>
      </c>
      <c r="AL40" s="122"/>
      <c r="AM40" s="105" t="str">
        <f>IFERROR(IF(AM$16&gt;0,(
   MAX('2ª EVA'!AM40,'2ª EVA'!AN40)*'2ª EVA'!AM$16 +
   '3ª EVA-solo'!AM40*'3ª EVA-solo'!AM$13
)
/('2ª EVA'!AM$16+'3ª EVA '!AM$13),""),"")</f>
        <v/>
      </c>
      <c r="AN40" s="122"/>
      <c r="AO40" s="121">
        <f t="shared" ca="1" si="48"/>
        <v>0</v>
      </c>
      <c r="AP40" s="105">
        <f ca="1">IFERROR(IF(AP$16&gt;0,(
   MAX('2ª EVA'!AP40,'2ª EVA'!AQ40)*'2ª EVA'!AP$16 +
   '3ª EVA-solo'!AP40*'3ª EVA-solo'!AP$13
)
/('2ª EVA'!AP$16+'3ª EVA '!AP$13),""),"")</f>
        <v>0</v>
      </c>
      <c r="AQ40" s="122"/>
      <c r="AR40" s="105">
        <f ca="1">IFERROR(IF(AR$16&gt;0,(
   MAX('2ª EVA'!AR40,'2ª EVA'!AS40)*'2ª EVA'!AR$16 +
   '3ª EVA-solo'!AR40*'3ª EVA-solo'!AR$13
)
/('2ª EVA'!AR$16+'3ª EVA '!AR$13),""),"")</f>
        <v>0</v>
      </c>
      <c r="AS40" s="122"/>
      <c r="AT40" s="105">
        <f ca="1">IFERROR(IF(AT$16&gt;0,(
   MAX('2ª EVA'!AT40,'2ª EVA'!AU40)*'2ª EVA'!AT$16 +
   '3ª EVA-solo'!AT40*'3ª EVA-solo'!AT$13
)
/('2ª EVA'!AT$16+'3ª EVA '!AT$13),""),"")</f>
        <v>0</v>
      </c>
      <c r="AU40" s="122"/>
      <c r="AV40" s="105">
        <f ca="1">IFERROR(IF(AV$16&gt;0,(
   MAX('2ª EVA'!AV40,'2ª EVA'!AW40)*'2ª EVA'!AV$16 +
   '3ª EVA-solo'!AV40*'3ª EVA-solo'!AV$13
)
/('2ª EVA'!AV$16+'3ª EVA '!AV$13),""),"")</f>
        <v>0</v>
      </c>
      <c r="AW40" s="122"/>
      <c r="AX40" s="105">
        <f ca="1">IFERROR(IF(AX$16&gt;0,(
   MAX('2ª EVA'!AX40,'2ª EVA'!AY40)*'2ª EVA'!AX$16 +
   '3ª EVA-solo'!AX40*'3ª EVA-solo'!AX$13
)
/('2ª EVA'!AX$16+'3ª EVA '!AX$13),""),"")</f>
        <v>0</v>
      </c>
      <c r="AY40" s="122"/>
      <c r="AZ40" s="105" t="str">
        <f>IFERROR(IF(AZ$16&gt;0,(
   MAX('2ª EVA'!AZ40,'2ª EVA'!BA40)*'2ª EVA'!AZ$16 +
   '3ª EVA-solo'!AZ40*'3ª EVA-solo'!AZ$13
)
/('2ª EVA'!AZ$16+'3ª EVA '!AZ$13),""),"")</f>
        <v/>
      </c>
      <c r="BA40" s="122"/>
      <c r="BB40" s="121">
        <f t="shared" ca="1" si="49"/>
        <v>0</v>
      </c>
      <c r="BC40" s="105">
        <f ca="1">IFERROR(IF(BC$16&gt;0,(
   MAX('2ª EVA'!BC40,'2ª EVA'!BD40)*'2ª EVA'!BC$16 +
   '3ª EVA-solo'!BC40*'3ª EVA-solo'!BC$13
)
/('2ª EVA'!BC$16+'3ª EVA '!BC$13),""),"")</f>
        <v>0</v>
      </c>
      <c r="BD40" s="122"/>
      <c r="BE40" s="105">
        <f ca="1">IFERROR(IF(BE$16&gt;0,(
   MAX('2ª EVA'!BE40,'2ª EVA'!BF40)*'2ª EVA'!BE$16 +
   '3ª EVA-solo'!BE40*'3ª EVA-solo'!BE$13
)
/('2ª EVA'!BE$16+'3ª EVA '!BE$13),""),"")</f>
        <v>0</v>
      </c>
      <c r="BF40" s="122"/>
      <c r="BG40" s="105">
        <f ca="1">IFERROR(IF(BG$16&gt;0,(
   MAX('2ª EVA'!BG40,'2ª EVA'!BH40)*'2ª EVA'!BG$16 +
   '3ª EVA-solo'!BG40*'3ª EVA-solo'!BG$13
)
/('2ª EVA'!BG$16+'3ª EVA '!BG$13),""),"")</f>
        <v>0</v>
      </c>
      <c r="BH40" s="122"/>
      <c r="BI40" s="105">
        <f ca="1">IFERROR(IF(BI$16&gt;0,(
   MAX('2ª EVA'!BI40,'2ª EVA'!BJ40)*'2ª EVA'!BI$16 +
   '3ª EVA-solo'!BI40*'3ª EVA-solo'!BI$13
)
/('2ª EVA'!BI$16+'3ª EVA '!BI$13),""),"")</f>
        <v>0</v>
      </c>
      <c r="BJ40" s="122"/>
      <c r="BK40" s="105" t="str">
        <f>IFERROR(IF(BK$16&gt;0,(
   MAX('2ª EVA'!BK40,'2ª EVA'!BL40)*'2ª EVA'!BK$16 +
   '3ª EVA-solo'!BK40*'3ª EVA-solo'!BK$13
)
/('2ª EVA'!BK$16+'3ª EVA '!BK$13),""),"")</f>
        <v/>
      </c>
      <c r="BL40" s="122"/>
      <c r="BM40" s="105" t="str">
        <f>IFERROR(IF(BM$16&gt;0,(
   MAX('2ª EVA'!BM40,'2ª EVA'!BN40)*'2ª EVA'!BM$16 +
   '3ª EVA-solo'!BM40*'3ª EVA-solo'!BM$13
)
/('2ª EVA'!BM$16+'3ª EVA '!BM$13),""),"")</f>
        <v/>
      </c>
      <c r="BN40" s="122"/>
      <c r="BO40" s="121">
        <f t="shared" ca="1" si="50"/>
        <v>0</v>
      </c>
      <c r="BP40" s="105">
        <f ca="1">IFERROR(IF(BP$16&gt;0,(
   MAX('2ª EVA'!BP40,'2ª EVA'!BQ40)*'2ª EVA'!BP$16 +
   '3ª EVA-solo'!BP40*'3ª EVA-solo'!BP$13
)
/('2ª EVA'!BP$16+'3ª EVA '!BP$13),""),"")</f>
        <v>0</v>
      </c>
      <c r="BQ40" s="122"/>
      <c r="BR40" s="105" t="str">
        <f>IFERROR(IF(BR$16&gt;0,(
   MAX('2ª EVA'!BR40,'2ª EVA'!BS40)*'2ª EVA'!BR$16 +
   '3ª EVA-solo'!BR40*'3ª EVA-solo'!BR$13
)
/('2ª EVA'!BR$16+'3ª EVA '!BR$13),""),"")</f>
        <v/>
      </c>
      <c r="BS40" s="122"/>
      <c r="BT40" s="105" t="str">
        <f>IFERROR(IF(BT$16&gt;0,(
   MAX('2ª EVA'!BT40,'2ª EVA'!BU40)*'2ª EVA'!BT$16 +
   '3ª EVA-solo'!BT40*'3ª EVA-solo'!BT$13
)
/('2ª EVA'!BT$16+'3ª EVA '!BT$13),""),"")</f>
        <v/>
      </c>
      <c r="BU40" s="122"/>
      <c r="BV40" s="105" t="str">
        <f>IFERROR(IF(BV$16&gt;0,(
   MAX('2ª EVA'!BV40,'2ª EVA'!BW40)*'2ª EVA'!BV$16 +
   '3ª EVA-solo'!BV40*'3ª EVA-solo'!BV$13
)
/('2ª EVA'!BV$16+'3ª EVA '!BV$13),""),"")</f>
        <v/>
      </c>
      <c r="BW40" s="122"/>
      <c r="BX40" s="105" t="str">
        <f>IFERROR(IF(BX$16&gt;0,(
   MAX('2ª EVA'!BX40,'2ª EVA'!BY40)*'2ª EVA'!BX$16 +
   '3ª EVA-solo'!BX40*'3ª EVA-solo'!BX$13
)
/('2ª EVA'!BX$16+'3ª EVA '!BX$13),""),"")</f>
        <v/>
      </c>
      <c r="BY40" s="122"/>
      <c r="BZ40" s="105" t="str">
        <f>IFERROR(IF(BZ$16&gt;0,(
   MAX('2ª EVA'!BZ40,'2ª EVA'!CA40)*'2ª EVA'!BZ$16 +
   '2ª EVA-solo'!BZ40*'2ª EVA-solo'!BZ$13
)
/('2ª EVA'!BZ$16+'3ª EVA '!BZ$13),""),"")</f>
        <v/>
      </c>
      <c r="CA40" s="122"/>
      <c r="CB40" s="136">
        <f t="shared" ca="1" si="51"/>
        <v>0</v>
      </c>
    </row>
    <row r="41" spans="1:80" ht="18" x14ac:dyDescent="0.25">
      <c r="A41" s="65" t="str">
        <v>Luis pepe peres</v>
      </c>
      <c r="B41" s="121">
        <f t="shared" ca="1" si="45"/>
        <v>0</v>
      </c>
      <c r="C41" s="105">
        <f ca="1">IFERROR(IF(C$16&gt;0,(
   MAX('2ª EVA'!C41,'2ª EVA'!D41)*'2ª EVA'!C$16 +
   '3ª EVA-solo'!C41*'3ª EVA-solo'!C$13
)
/('2ª EVA'!C$16+'3ª EVA '!C$13),""),"")</f>
        <v>0</v>
      </c>
      <c r="D41" s="122"/>
      <c r="E41" s="105">
        <f ca="1">IFERROR(IF(E$16&gt;0,(
   MAX('2ª EVA'!E41,'2ª EVA'!F41)*'2ª EVA'!E$16 +
   '3ª EVA-solo'!E41*'3ª EVA-solo'!E$13
)
/('2ª EVA'!E$16+'3ª EVA '!E$13),""),"")</f>
        <v>0</v>
      </c>
      <c r="F41" s="122"/>
      <c r="G41" s="105">
        <f ca="1">IFERROR(IF(G$16&gt;0,(
   MAX('2ª EVA'!G41,'2ª EVA'!H41)*'2ª EVA'!G$16 +
   '3ª EVA-solo'!G41*'3ª EVA-solo'!G$13
)
/('2ª EVA'!G$16+'3ª EVA '!G$13),""),"")</f>
        <v>0</v>
      </c>
      <c r="H41" s="122"/>
      <c r="I41" s="105">
        <f ca="1">IFERROR(IF(I$16&gt;0,(
   MAX('2ª EVA'!I41,'2ª EVA'!J41)*'2ª EVA'!I$16 +
   '3ª EVA-solo'!I41*'3ª EVA-solo'!I$13
)
/('2ª EVA'!I$16+'3ª EVA '!I$13),""),"")</f>
        <v>0</v>
      </c>
      <c r="J41" s="122"/>
      <c r="K41" s="105">
        <f ca="1">IFERROR(IF(K$16&gt;0,(
   MAX('2ª EVA'!K41,'2ª EVA'!L41)*'2ª EVA'!K$16 +
   '3ª EVA-solo'!K41*'3ª EVA-solo'!K$13
)
/('2ª EVA'!K$16+'3ª EVA '!K$13),""),"")</f>
        <v>0</v>
      </c>
      <c r="L41" s="122"/>
      <c r="M41" s="105" t="str">
        <f>IFERROR(IF(M$16&gt;0,(
   MAX('2ª EVA'!M41,'2ª EVA'!N41)*'2ª EVA'!M$16 +
   '3ª EVA-solo'!M41*'3ª EVA-solo'!M$13
)
/('2ª EVA'!M$16+'3ª EVA '!M$13),""),"")</f>
        <v/>
      </c>
      <c r="N41" s="122"/>
      <c r="O41" s="121">
        <f t="shared" ca="1" si="46"/>
        <v>0</v>
      </c>
      <c r="P41" s="105">
        <f ca="1">IFERROR(IF(P$16&gt;0,(
   MAX('2ª EVA'!P41,'2ª EVA'!Q41)*'2ª EVA'!P$16 +
   '3ª EVA-solo'!P41*'3ª EVA-solo'!P$13
)
/('2ª EVA'!P$16+'3ª EVA '!P$13),""),"")</f>
        <v>0</v>
      </c>
      <c r="Q41" s="122"/>
      <c r="R41" s="105">
        <f ca="1">IFERROR(IF(R$16&gt;0,(
   MAX('2ª EVA'!R41,'2ª EVA'!S41)*'2ª EVA'!R$16 +
   '3ª EVA-solo'!R41*'3ª EVA-solo'!R$13
)
/('2ª EVA'!R$16+'3ª EVA '!R$13),""),"")</f>
        <v>0</v>
      </c>
      <c r="S41" s="122"/>
      <c r="T41" s="105">
        <f ca="1">IFERROR(IF(T$16&gt;0,(
   MAX('2ª EVA'!T41,'2ª EVA'!U41)*'2ª EVA'!T$16 +
   '3ª EVA-solo'!T41*'3ª EVA-solo'!T$13
)
/('2ª EVA'!T$16+'3ª EVA '!T$13),""),"")</f>
        <v>0</v>
      </c>
      <c r="U41" s="122"/>
      <c r="V41" s="105">
        <f ca="1">IFERROR(IF(V$16&gt;0,(
   MAX('2ª EVA'!V41,'2ª EVA'!W41)*'2ª EVA'!V$16 +
   '3ª EVA-solo'!V41*'3ª EVA-solo'!V$13
)
/('2ª EVA'!V$16+'3ª EVA '!V$13),""),"")</f>
        <v>0</v>
      </c>
      <c r="W41" s="122"/>
      <c r="X41" s="105">
        <f ca="1">IFERROR(IF(X$16&gt;0,(
   MAX('2ª EVA'!X41,'2ª EVA'!Y41)*'2ª EVA'!X$16 +
   '3ª EVA-solo'!X41*'3ª EVA-solo'!X$13
)
/('2ª EVA'!X$16+'3ª EVA '!X$13),""),"")</f>
        <v>0</v>
      </c>
      <c r="Y41" s="122"/>
      <c r="Z41" s="105" t="str">
        <f>IFERROR(IF(Z$16&gt;0,(
   MAX('2ª EVA'!Z41,'2ª EVA'!AA41)*'2ª EVA'!Z$16 +
   '3ª EVA-solo'!Z41*'3ª EVA-solo'!Z$13
)
/('2ª EVA'!Z$16+'3ª EVA '!Z$13),""),"")</f>
        <v/>
      </c>
      <c r="AA41" s="122"/>
      <c r="AB41" s="121">
        <f t="shared" ca="1" si="47"/>
        <v>0</v>
      </c>
      <c r="AC41" s="105">
        <f ca="1">IFERROR(IF(AC$16&gt;0,(
   MAX('2ª EVA'!AC41,'2ª EVA'!AD41)*'2ª EVA'!AC$16 +
   '3ª EVA-solo'!AC41*'3ª EVA-solo'!AC$13
)
/('2ª EVA'!AC$16+'3ª EVA '!AC$13),""),"")</f>
        <v>0</v>
      </c>
      <c r="AD41" s="122"/>
      <c r="AE41" s="105" t="str">
        <f>IFERROR(IF(AE$16&gt;0,(
   MAX('2ª EVA'!AE41,'2ª EVA'!AF41)*'2ª EVA'!AE$16 +
   '3ª EVA-solo'!AE41*'3ª EVA-solo'!AE$13
)
/('2ª EVA'!AE$16+'3ª EVA '!AE$13),""),"")</f>
        <v/>
      </c>
      <c r="AF41" s="122"/>
      <c r="AG41" s="105">
        <f ca="1">IFERROR(IF(AG$16&gt;0,(
   MAX('2ª EVA'!AG41,'2ª EVA'!AH41)*'2ª EVA'!AG$16 +
   '3ª EVA-solo'!AG41*'3ª EVA-solo'!AG$13
)
/('2ª EVA'!AG$16+'3ª EVA '!AG$13),""),"")</f>
        <v>0</v>
      </c>
      <c r="AH41" s="122"/>
      <c r="AI41" s="105">
        <f ca="1">IFERROR(IF(AI$16&gt;0,(
   MAX('2ª EVA'!AI41,'2ª EVA'!AJ41)*'2ª EVA'!AI$16 +
   '3ª EVA-solo'!AI41*'3ª EVA-solo'!AI$13
)
/('2ª EVA'!AI$16+'3ª EVA '!AI$13),""),"")</f>
        <v>0</v>
      </c>
      <c r="AJ41" s="122"/>
      <c r="AK41" s="105">
        <f ca="1">IFERROR(IF(AK$16&gt;0,(
   MAX('2ª EVA'!AK41,'2ª EVA'!AL41)*'2ª EVA'!AK$16 +
   '3ª EVA-solo'!AK41*'3ª EVA-solo'!AK$13
)
/('2ª EVA'!AK$16+'3ª EVA '!AK$13),""),"")</f>
        <v>0</v>
      </c>
      <c r="AL41" s="122"/>
      <c r="AM41" s="105" t="str">
        <f>IFERROR(IF(AM$16&gt;0,(
   MAX('2ª EVA'!AM41,'2ª EVA'!AN41)*'2ª EVA'!AM$16 +
   '3ª EVA-solo'!AM41*'3ª EVA-solo'!AM$13
)
/('2ª EVA'!AM$16+'3ª EVA '!AM$13),""),"")</f>
        <v/>
      </c>
      <c r="AN41" s="122"/>
      <c r="AO41" s="121">
        <f t="shared" ca="1" si="48"/>
        <v>0</v>
      </c>
      <c r="AP41" s="105">
        <f ca="1">IFERROR(IF(AP$16&gt;0,(
   MAX('2ª EVA'!AP41,'2ª EVA'!AQ41)*'2ª EVA'!AP$16 +
   '3ª EVA-solo'!AP41*'3ª EVA-solo'!AP$13
)
/('2ª EVA'!AP$16+'3ª EVA '!AP$13),""),"")</f>
        <v>0</v>
      </c>
      <c r="AQ41" s="122"/>
      <c r="AR41" s="105">
        <f ca="1">IFERROR(IF(AR$16&gt;0,(
   MAX('2ª EVA'!AR41,'2ª EVA'!AS41)*'2ª EVA'!AR$16 +
   '3ª EVA-solo'!AR41*'3ª EVA-solo'!AR$13
)
/('2ª EVA'!AR$16+'3ª EVA '!AR$13),""),"")</f>
        <v>0</v>
      </c>
      <c r="AS41" s="122"/>
      <c r="AT41" s="105">
        <f ca="1">IFERROR(IF(AT$16&gt;0,(
   MAX('2ª EVA'!AT41,'2ª EVA'!AU41)*'2ª EVA'!AT$16 +
   '3ª EVA-solo'!AT41*'3ª EVA-solo'!AT$13
)
/('2ª EVA'!AT$16+'3ª EVA '!AT$13),""),"")</f>
        <v>0</v>
      </c>
      <c r="AU41" s="122"/>
      <c r="AV41" s="105">
        <f ca="1">IFERROR(IF(AV$16&gt;0,(
   MAX('2ª EVA'!AV41,'2ª EVA'!AW41)*'2ª EVA'!AV$16 +
   '3ª EVA-solo'!AV41*'3ª EVA-solo'!AV$13
)
/('2ª EVA'!AV$16+'3ª EVA '!AV$13),""),"")</f>
        <v>0</v>
      </c>
      <c r="AW41" s="122"/>
      <c r="AX41" s="105">
        <f ca="1">IFERROR(IF(AX$16&gt;0,(
   MAX('2ª EVA'!AX41,'2ª EVA'!AY41)*'2ª EVA'!AX$16 +
   '3ª EVA-solo'!AX41*'3ª EVA-solo'!AX$13
)
/('2ª EVA'!AX$16+'3ª EVA '!AX$13),""),"")</f>
        <v>0</v>
      </c>
      <c r="AY41" s="122"/>
      <c r="AZ41" s="105" t="str">
        <f>IFERROR(IF(AZ$16&gt;0,(
   MAX('2ª EVA'!AZ41,'2ª EVA'!BA41)*'2ª EVA'!AZ$16 +
   '3ª EVA-solo'!AZ41*'3ª EVA-solo'!AZ$13
)
/('2ª EVA'!AZ$16+'3ª EVA '!AZ$13),""),"")</f>
        <v/>
      </c>
      <c r="BA41" s="122"/>
      <c r="BB41" s="121">
        <f t="shared" ca="1" si="49"/>
        <v>0</v>
      </c>
      <c r="BC41" s="105">
        <f ca="1">IFERROR(IF(BC$16&gt;0,(
   MAX('2ª EVA'!BC41,'2ª EVA'!BD41)*'2ª EVA'!BC$16 +
   '3ª EVA-solo'!BC41*'3ª EVA-solo'!BC$13
)
/('2ª EVA'!BC$16+'3ª EVA '!BC$13),""),"")</f>
        <v>0</v>
      </c>
      <c r="BD41" s="122"/>
      <c r="BE41" s="105">
        <f ca="1">IFERROR(IF(BE$16&gt;0,(
   MAX('2ª EVA'!BE41,'2ª EVA'!BF41)*'2ª EVA'!BE$16 +
   '3ª EVA-solo'!BE41*'3ª EVA-solo'!BE$13
)
/('2ª EVA'!BE$16+'3ª EVA '!BE$13),""),"")</f>
        <v>0</v>
      </c>
      <c r="BF41" s="122"/>
      <c r="BG41" s="105">
        <f ca="1">IFERROR(IF(BG$16&gt;0,(
   MAX('2ª EVA'!BG41,'2ª EVA'!BH41)*'2ª EVA'!BG$16 +
   '3ª EVA-solo'!BG41*'3ª EVA-solo'!BG$13
)
/('2ª EVA'!BG$16+'3ª EVA '!BG$13),""),"")</f>
        <v>0</v>
      </c>
      <c r="BH41" s="122"/>
      <c r="BI41" s="105">
        <f ca="1">IFERROR(IF(BI$16&gt;0,(
   MAX('2ª EVA'!BI41,'2ª EVA'!BJ41)*'2ª EVA'!BI$16 +
   '3ª EVA-solo'!BI41*'3ª EVA-solo'!BI$13
)
/('2ª EVA'!BI$16+'3ª EVA '!BI$13),""),"")</f>
        <v>0</v>
      </c>
      <c r="BJ41" s="122"/>
      <c r="BK41" s="105" t="str">
        <f>IFERROR(IF(BK$16&gt;0,(
   MAX('2ª EVA'!BK41,'2ª EVA'!BL41)*'2ª EVA'!BK$16 +
   '3ª EVA-solo'!BK41*'3ª EVA-solo'!BK$13
)
/('2ª EVA'!BK$16+'3ª EVA '!BK$13),""),"")</f>
        <v/>
      </c>
      <c r="BL41" s="122"/>
      <c r="BM41" s="105" t="str">
        <f>IFERROR(IF(BM$16&gt;0,(
   MAX('2ª EVA'!BM41,'2ª EVA'!BN41)*'2ª EVA'!BM$16 +
   '3ª EVA-solo'!BM41*'3ª EVA-solo'!BM$13
)
/('2ª EVA'!BM$16+'3ª EVA '!BM$13),""),"")</f>
        <v/>
      </c>
      <c r="BN41" s="122"/>
      <c r="BO41" s="121">
        <f t="shared" ca="1" si="50"/>
        <v>0</v>
      </c>
      <c r="BP41" s="105">
        <f ca="1">IFERROR(IF(BP$16&gt;0,(
   MAX('2ª EVA'!BP41,'2ª EVA'!BQ41)*'2ª EVA'!BP$16 +
   '3ª EVA-solo'!BP41*'3ª EVA-solo'!BP$13
)
/('2ª EVA'!BP$16+'3ª EVA '!BP$13),""),"")</f>
        <v>0</v>
      </c>
      <c r="BQ41" s="122"/>
      <c r="BR41" s="105" t="str">
        <f>IFERROR(IF(BR$16&gt;0,(
   MAX('2ª EVA'!BR41,'2ª EVA'!BS41)*'2ª EVA'!BR$16 +
   '3ª EVA-solo'!BR41*'3ª EVA-solo'!BR$13
)
/('2ª EVA'!BR$16+'3ª EVA '!BR$13),""),"")</f>
        <v/>
      </c>
      <c r="BS41" s="122"/>
      <c r="BT41" s="105" t="str">
        <f>IFERROR(IF(BT$16&gt;0,(
   MAX('2ª EVA'!BT41,'2ª EVA'!BU41)*'2ª EVA'!BT$16 +
   '3ª EVA-solo'!BT41*'3ª EVA-solo'!BT$13
)
/('2ª EVA'!BT$16+'3ª EVA '!BT$13),""),"")</f>
        <v/>
      </c>
      <c r="BU41" s="122"/>
      <c r="BV41" s="105" t="str">
        <f>IFERROR(IF(BV$16&gt;0,(
   MAX('2ª EVA'!BV41,'2ª EVA'!BW41)*'2ª EVA'!BV$16 +
   '3ª EVA-solo'!BV41*'3ª EVA-solo'!BV$13
)
/('2ª EVA'!BV$16+'3ª EVA '!BV$13),""),"")</f>
        <v/>
      </c>
      <c r="BW41" s="122"/>
      <c r="BX41" s="105" t="str">
        <f>IFERROR(IF(BX$16&gt;0,(
   MAX('2ª EVA'!BX41,'2ª EVA'!BY41)*'2ª EVA'!BX$16 +
   '3ª EVA-solo'!BX41*'3ª EVA-solo'!BX$13
)
/('2ª EVA'!BX$16+'3ª EVA '!BX$13),""),"")</f>
        <v/>
      </c>
      <c r="BY41" s="122"/>
      <c r="BZ41" s="105" t="str">
        <f>IFERROR(IF(BZ$16&gt;0,(
   MAX('2ª EVA'!BZ41,'2ª EVA'!CA41)*'2ª EVA'!BZ$16 +
   '2ª EVA-solo'!BZ41*'2ª EVA-solo'!BZ$13
)
/('2ª EVA'!BZ$16+'3ª EVA '!BZ$13),""),"")</f>
        <v/>
      </c>
      <c r="CA41" s="122"/>
      <c r="CB41" s="136">
        <f t="shared" ca="1" si="51"/>
        <v>0</v>
      </c>
    </row>
    <row r="42" spans="1:80" ht="18" x14ac:dyDescent="0.25">
      <c r="A42" s="65">
        <v>0</v>
      </c>
      <c r="B42" s="121">
        <f t="shared" ca="1" si="45"/>
        <v>0</v>
      </c>
      <c r="C42" s="105">
        <f ca="1">IFERROR(IF(C$16&gt;0,(
   MAX('2ª EVA'!C42,'2ª EVA'!D42)*'2ª EVA'!C$16 +
   '3ª EVA-solo'!C42*'3ª EVA-solo'!C$13
)
/('2ª EVA'!C$16+'3ª EVA '!C$13),""),"")</f>
        <v>0</v>
      </c>
      <c r="D42" s="122"/>
      <c r="E42" s="105">
        <f ca="1">IFERROR(IF(E$16&gt;0,(
   MAX('2ª EVA'!E42,'2ª EVA'!F42)*'2ª EVA'!E$16 +
   '3ª EVA-solo'!E42*'3ª EVA-solo'!E$13
)
/('2ª EVA'!E$16+'3ª EVA '!E$13),""),"")</f>
        <v>0</v>
      </c>
      <c r="F42" s="122"/>
      <c r="G42" s="105">
        <f ca="1">IFERROR(IF(G$16&gt;0,(
   MAX('2ª EVA'!G42,'2ª EVA'!H42)*'2ª EVA'!G$16 +
   '3ª EVA-solo'!G42*'3ª EVA-solo'!G$13
)
/('2ª EVA'!G$16+'3ª EVA '!G$13),""),"")</f>
        <v>0</v>
      </c>
      <c r="H42" s="122"/>
      <c r="I42" s="105">
        <f ca="1">IFERROR(IF(I$16&gt;0,(
   MAX('2ª EVA'!I42,'2ª EVA'!J42)*'2ª EVA'!I$16 +
   '3ª EVA-solo'!I42*'3ª EVA-solo'!I$13
)
/('2ª EVA'!I$16+'3ª EVA '!I$13),""),"")</f>
        <v>0</v>
      </c>
      <c r="J42" s="122"/>
      <c r="K42" s="105">
        <f ca="1">IFERROR(IF(K$16&gt;0,(
   MAX('2ª EVA'!K42,'2ª EVA'!L42)*'2ª EVA'!K$16 +
   '3ª EVA-solo'!K42*'3ª EVA-solo'!K$13
)
/('2ª EVA'!K$16+'3ª EVA '!K$13),""),"")</f>
        <v>0</v>
      </c>
      <c r="L42" s="122"/>
      <c r="M42" s="105" t="str">
        <f>IFERROR(IF(M$16&gt;0,(
   MAX('2ª EVA'!M42,'2ª EVA'!N42)*'2ª EVA'!M$16 +
   '3ª EVA-solo'!M42*'3ª EVA-solo'!M$13
)
/('2ª EVA'!M$16+'3ª EVA '!M$13),""),"")</f>
        <v/>
      </c>
      <c r="N42" s="122"/>
      <c r="O42" s="121">
        <f t="shared" ca="1" si="46"/>
        <v>0</v>
      </c>
      <c r="P42" s="105">
        <f ca="1">IFERROR(IF(P$16&gt;0,(
   MAX('2ª EVA'!P42,'2ª EVA'!Q42)*'2ª EVA'!P$16 +
   '3ª EVA-solo'!P42*'3ª EVA-solo'!P$13
)
/('2ª EVA'!P$16+'3ª EVA '!P$13),""),"")</f>
        <v>0</v>
      </c>
      <c r="Q42" s="122"/>
      <c r="R42" s="105">
        <f ca="1">IFERROR(IF(R$16&gt;0,(
   MAX('2ª EVA'!R42,'2ª EVA'!S42)*'2ª EVA'!R$16 +
   '3ª EVA-solo'!R42*'3ª EVA-solo'!R$13
)
/('2ª EVA'!R$16+'3ª EVA '!R$13),""),"")</f>
        <v>0</v>
      </c>
      <c r="S42" s="122"/>
      <c r="T42" s="105">
        <f ca="1">IFERROR(IF(T$16&gt;0,(
   MAX('2ª EVA'!T42,'2ª EVA'!U42)*'2ª EVA'!T$16 +
   '3ª EVA-solo'!T42*'3ª EVA-solo'!T$13
)
/('2ª EVA'!T$16+'3ª EVA '!T$13),""),"")</f>
        <v>0</v>
      </c>
      <c r="U42" s="122"/>
      <c r="V42" s="105">
        <f ca="1">IFERROR(IF(V$16&gt;0,(
   MAX('2ª EVA'!V42,'2ª EVA'!W42)*'2ª EVA'!V$16 +
   '3ª EVA-solo'!V42*'3ª EVA-solo'!V$13
)
/('2ª EVA'!V$16+'3ª EVA '!V$13),""),"")</f>
        <v>0</v>
      </c>
      <c r="W42" s="122"/>
      <c r="X42" s="105">
        <f ca="1">IFERROR(IF(X$16&gt;0,(
   MAX('2ª EVA'!X42,'2ª EVA'!Y42)*'2ª EVA'!X$16 +
   '3ª EVA-solo'!X42*'3ª EVA-solo'!X$13
)
/('2ª EVA'!X$16+'3ª EVA '!X$13),""),"")</f>
        <v>0</v>
      </c>
      <c r="Y42" s="122"/>
      <c r="Z42" s="105" t="str">
        <f>IFERROR(IF(Z$16&gt;0,(
   MAX('2ª EVA'!Z42,'2ª EVA'!AA42)*'2ª EVA'!Z$16 +
   '3ª EVA-solo'!Z42*'3ª EVA-solo'!Z$13
)
/('2ª EVA'!Z$16+'3ª EVA '!Z$13),""),"")</f>
        <v/>
      </c>
      <c r="AA42" s="122"/>
      <c r="AB42" s="121">
        <f t="shared" ca="1" si="47"/>
        <v>0</v>
      </c>
      <c r="AC42" s="105">
        <f ca="1">IFERROR(IF(AC$16&gt;0,(
   MAX('2ª EVA'!AC42,'2ª EVA'!AD42)*'2ª EVA'!AC$16 +
   '3ª EVA-solo'!AC42*'3ª EVA-solo'!AC$13
)
/('2ª EVA'!AC$16+'3ª EVA '!AC$13),""),"")</f>
        <v>0</v>
      </c>
      <c r="AD42" s="122"/>
      <c r="AE42" s="105" t="str">
        <f>IFERROR(IF(AE$16&gt;0,(
   MAX('2ª EVA'!AE42,'2ª EVA'!AF42)*'2ª EVA'!AE$16 +
   '3ª EVA-solo'!AE42*'3ª EVA-solo'!AE$13
)
/('2ª EVA'!AE$16+'3ª EVA '!AE$13),""),"")</f>
        <v/>
      </c>
      <c r="AF42" s="122"/>
      <c r="AG42" s="105">
        <f ca="1">IFERROR(IF(AG$16&gt;0,(
   MAX('2ª EVA'!AG42,'2ª EVA'!AH42)*'2ª EVA'!AG$16 +
   '3ª EVA-solo'!AG42*'3ª EVA-solo'!AG$13
)
/('2ª EVA'!AG$16+'3ª EVA '!AG$13),""),"")</f>
        <v>0</v>
      </c>
      <c r="AH42" s="122"/>
      <c r="AI42" s="105">
        <f ca="1">IFERROR(IF(AI$16&gt;0,(
   MAX('2ª EVA'!AI42,'2ª EVA'!AJ42)*'2ª EVA'!AI$16 +
   '3ª EVA-solo'!AI42*'3ª EVA-solo'!AI$13
)
/('2ª EVA'!AI$16+'3ª EVA '!AI$13),""),"")</f>
        <v>0</v>
      </c>
      <c r="AJ42" s="122"/>
      <c r="AK42" s="105">
        <f ca="1">IFERROR(IF(AK$16&gt;0,(
   MAX('2ª EVA'!AK42,'2ª EVA'!AL42)*'2ª EVA'!AK$16 +
   '3ª EVA-solo'!AK42*'3ª EVA-solo'!AK$13
)
/('2ª EVA'!AK$16+'3ª EVA '!AK$13),""),"")</f>
        <v>0</v>
      </c>
      <c r="AL42" s="122"/>
      <c r="AM42" s="105" t="str">
        <f>IFERROR(IF(AM$16&gt;0,(
   MAX('2ª EVA'!AM42,'2ª EVA'!AN42)*'2ª EVA'!AM$16 +
   '3ª EVA-solo'!AM42*'3ª EVA-solo'!AM$13
)
/('2ª EVA'!AM$16+'3ª EVA '!AM$13),""),"")</f>
        <v/>
      </c>
      <c r="AN42" s="122"/>
      <c r="AO42" s="121">
        <f t="shared" ca="1" si="48"/>
        <v>0</v>
      </c>
      <c r="AP42" s="105">
        <f ca="1">IFERROR(IF(AP$16&gt;0,(
   MAX('2ª EVA'!AP42,'2ª EVA'!AQ42)*'2ª EVA'!AP$16 +
   '3ª EVA-solo'!AP42*'3ª EVA-solo'!AP$13
)
/('2ª EVA'!AP$16+'3ª EVA '!AP$13),""),"")</f>
        <v>0</v>
      </c>
      <c r="AQ42" s="122"/>
      <c r="AR42" s="105">
        <f ca="1">IFERROR(IF(AR$16&gt;0,(
   MAX('2ª EVA'!AR42,'2ª EVA'!AS42)*'2ª EVA'!AR$16 +
   '3ª EVA-solo'!AR42*'3ª EVA-solo'!AR$13
)
/('2ª EVA'!AR$16+'3ª EVA '!AR$13),""),"")</f>
        <v>0</v>
      </c>
      <c r="AS42" s="122"/>
      <c r="AT42" s="105">
        <f ca="1">IFERROR(IF(AT$16&gt;0,(
   MAX('2ª EVA'!AT42,'2ª EVA'!AU42)*'2ª EVA'!AT$16 +
   '3ª EVA-solo'!AT42*'3ª EVA-solo'!AT$13
)
/('2ª EVA'!AT$16+'3ª EVA '!AT$13),""),"")</f>
        <v>0</v>
      </c>
      <c r="AU42" s="122"/>
      <c r="AV42" s="105">
        <f ca="1">IFERROR(IF(AV$16&gt;0,(
   MAX('2ª EVA'!AV42,'2ª EVA'!AW42)*'2ª EVA'!AV$16 +
   '3ª EVA-solo'!AV42*'3ª EVA-solo'!AV$13
)
/('2ª EVA'!AV$16+'3ª EVA '!AV$13),""),"")</f>
        <v>0</v>
      </c>
      <c r="AW42" s="122"/>
      <c r="AX42" s="105">
        <f ca="1">IFERROR(IF(AX$16&gt;0,(
   MAX('2ª EVA'!AX42,'2ª EVA'!AY42)*'2ª EVA'!AX$16 +
   '3ª EVA-solo'!AX42*'3ª EVA-solo'!AX$13
)
/('2ª EVA'!AX$16+'3ª EVA '!AX$13),""),"")</f>
        <v>0</v>
      </c>
      <c r="AY42" s="122"/>
      <c r="AZ42" s="105" t="str">
        <f>IFERROR(IF(AZ$16&gt;0,(
   MAX('2ª EVA'!AZ42,'2ª EVA'!BA42)*'2ª EVA'!AZ$16 +
   '3ª EVA-solo'!AZ42*'3ª EVA-solo'!AZ$13
)
/('2ª EVA'!AZ$16+'3ª EVA '!AZ$13),""),"")</f>
        <v/>
      </c>
      <c r="BA42" s="122"/>
      <c r="BB42" s="121">
        <f t="shared" ca="1" si="49"/>
        <v>0</v>
      </c>
      <c r="BC42" s="105">
        <f ca="1">IFERROR(IF(BC$16&gt;0,(
   MAX('2ª EVA'!BC42,'2ª EVA'!BD42)*'2ª EVA'!BC$16 +
   '3ª EVA-solo'!BC42*'3ª EVA-solo'!BC$13
)
/('2ª EVA'!BC$16+'3ª EVA '!BC$13),""),"")</f>
        <v>0</v>
      </c>
      <c r="BD42" s="122"/>
      <c r="BE42" s="105">
        <f ca="1">IFERROR(IF(BE$16&gt;0,(
   MAX('2ª EVA'!BE42,'2ª EVA'!BF42)*'2ª EVA'!BE$16 +
   '3ª EVA-solo'!BE42*'3ª EVA-solo'!BE$13
)
/('2ª EVA'!BE$16+'3ª EVA '!BE$13),""),"")</f>
        <v>0</v>
      </c>
      <c r="BF42" s="122"/>
      <c r="BG42" s="105">
        <f ca="1">IFERROR(IF(BG$16&gt;0,(
   MAX('2ª EVA'!BG42,'2ª EVA'!BH42)*'2ª EVA'!BG$16 +
   '3ª EVA-solo'!BG42*'3ª EVA-solo'!BG$13
)
/('2ª EVA'!BG$16+'3ª EVA '!BG$13),""),"")</f>
        <v>0</v>
      </c>
      <c r="BH42" s="122"/>
      <c r="BI42" s="105">
        <f ca="1">IFERROR(IF(BI$16&gt;0,(
   MAX('2ª EVA'!BI42,'2ª EVA'!BJ42)*'2ª EVA'!BI$16 +
   '3ª EVA-solo'!BI42*'3ª EVA-solo'!BI$13
)
/('2ª EVA'!BI$16+'3ª EVA '!BI$13),""),"")</f>
        <v>0</v>
      </c>
      <c r="BJ42" s="122"/>
      <c r="BK42" s="105" t="str">
        <f>IFERROR(IF(BK$16&gt;0,(
   MAX('2ª EVA'!BK42,'2ª EVA'!BL42)*'2ª EVA'!BK$16 +
   '3ª EVA-solo'!BK42*'3ª EVA-solo'!BK$13
)
/('2ª EVA'!BK$16+'3ª EVA '!BK$13),""),"")</f>
        <v/>
      </c>
      <c r="BL42" s="122"/>
      <c r="BM42" s="105" t="str">
        <f>IFERROR(IF(BM$16&gt;0,(
   MAX('2ª EVA'!BM42,'2ª EVA'!BN42)*'2ª EVA'!BM$16 +
   '3ª EVA-solo'!BM42*'3ª EVA-solo'!BM$13
)
/('2ª EVA'!BM$16+'3ª EVA '!BM$13),""),"")</f>
        <v/>
      </c>
      <c r="BN42" s="122"/>
      <c r="BO42" s="121">
        <f t="shared" ca="1" si="50"/>
        <v>0</v>
      </c>
      <c r="BP42" s="105">
        <f ca="1">IFERROR(IF(BP$16&gt;0,(
   MAX('2ª EVA'!BP42,'2ª EVA'!BQ42)*'2ª EVA'!BP$16 +
   '3ª EVA-solo'!BP42*'3ª EVA-solo'!BP$13
)
/('2ª EVA'!BP$16+'3ª EVA '!BP$13),""),"")</f>
        <v>0</v>
      </c>
      <c r="BQ42" s="122"/>
      <c r="BR42" s="105" t="str">
        <f>IFERROR(IF(BR$16&gt;0,(
   MAX('2ª EVA'!BR42,'2ª EVA'!BS42)*'2ª EVA'!BR$16 +
   '3ª EVA-solo'!BR42*'3ª EVA-solo'!BR$13
)
/('2ª EVA'!BR$16+'3ª EVA '!BR$13),""),"")</f>
        <v/>
      </c>
      <c r="BS42" s="122"/>
      <c r="BT42" s="105" t="str">
        <f>IFERROR(IF(BT$16&gt;0,(
   MAX('2ª EVA'!BT42,'2ª EVA'!BU42)*'2ª EVA'!BT$16 +
   '3ª EVA-solo'!BT42*'3ª EVA-solo'!BT$13
)
/('2ª EVA'!BT$16+'3ª EVA '!BT$13),""),"")</f>
        <v/>
      </c>
      <c r="BU42" s="122"/>
      <c r="BV42" s="105" t="str">
        <f>IFERROR(IF(BV$16&gt;0,(
   MAX('2ª EVA'!BV42,'2ª EVA'!BW42)*'2ª EVA'!BV$16 +
   '3ª EVA-solo'!BV42*'3ª EVA-solo'!BV$13
)
/('2ª EVA'!BV$16+'3ª EVA '!BV$13),""),"")</f>
        <v/>
      </c>
      <c r="BW42" s="122"/>
      <c r="BX42" s="105" t="str">
        <f>IFERROR(IF(BX$16&gt;0,(
   MAX('2ª EVA'!BX42,'2ª EVA'!BY42)*'2ª EVA'!BX$16 +
   '3ª EVA-solo'!BX42*'3ª EVA-solo'!BX$13
)
/('2ª EVA'!BX$16+'3ª EVA '!BX$13),""),"")</f>
        <v/>
      </c>
      <c r="BY42" s="122"/>
      <c r="BZ42" s="105" t="str">
        <f>IFERROR(IF(BZ$16&gt;0,(
   MAX('2ª EVA'!BZ42,'2ª EVA'!CA42)*'2ª EVA'!BZ$16 +
   '2ª EVA-solo'!BZ42*'2ª EVA-solo'!BZ$13
)
/('2ª EVA'!BZ$16+'3ª EVA '!BZ$13),""),"")</f>
        <v/>
      </c>
      <c r="CA42" s="122"/>
      <c r="CB42" s="136">
        <f t="shared" ca="1" si="51"/>
        <v>0</v>
      </c>
    </row>
    <row r="43" spans="1:80" ht="18" x14ac:dyDescent="0.25">
      <c r="A43" s="65">
        <v>0</v>
      </c>
      <c r="B43" s="121">
        <f t="shared" ca="1" si="45"/>
        <v>0</v>
      </c>
      <c r="C43" s="105">
        <f ca="1">IFERROR(IF(C$16&gt;0,(
   MAX('2ª EVA'!C43,'2ª EVA'!D43)*'2ª EVA'!C$16 +
   '3ª EVA-solo'!C43*'3ª EVA-solo'!C$13
)
/('2ª EVA'!C$16+'3ª EVA '!C$13),""),"")</f>
        <v>0</v>
      </c>
      <c r="D43" s="122"/>
      <c r="E43" s="105">
        <f ca="1">IFERROR(IF(E$16&gt;0,(
   MAX('2ª EVA'!E43,'2ª EVA'!F43)*'2ª EVA'!E$16 +
   '3ª EVA-solo'!E43*'3ª EVA-solo'!E$13
)
/('2ª EVA'!E$16+'3ª EVA '!E$13),""),"")</f>
        <v>0</v>
      </c>
      <c r="F43" s="122"/>
      <c r="G43" s="105">
        <f ca="1">IFERROR(IF(G$16&gt;0,(
   MAX('2ª EVA'!G43,'2ª EVA'!H43)*'2ª EVA'!G$16 +
   '3ª EVA-solo'!G43*'3ª EVA-solo'!G$13
)
/('2ª EVA'!G$16+'3ª EVA '!G$13),""),"")</f>
        <v>0</v>
      </c>
      <c r="H43" s="122"/>
      <c r="I43" s="105">
        <f ca="1">IFERROR(IF(I$16&gt;0,(
   MAX('2ª EVA'!I43,'2ª EVA'!J43)*'2ª EVA'!I$16 +
   '3ª EVA-solo'!I43*'3ª EVA-solo'!I$13
)
/('2ª EVA'!I$16+'3ª EVA '!I$13),""),"")</f>
        <v>0</v>
      </c>
      <c r="J43" s="122"/>
      <c r="K43" s="105">
        <f ca="1">IFERROR(IF(K$16&gt;0,(
   MAX('2ª EVA'!K43,'2ª EVA'!L43)*'2ª EVA'!K$16 +
   '3ª EVA-solo'!K43*'3ª EVA-solo'!K$13
)
/('2ª EVA'!K$16+'3ª EVA '!K$13),""),"")</f>
        <v>0</v>
      </c>
      <c r="L43" s="122"/>
      <c r="M43" s="105" t="str">
        <f>IFERROR(IF(M$16&gt;0,(
   MAX('2ª EVA'!M43,'2ª EVA'!N43)*'2ª EVA'!M$16 +
   '3ª EVA-solo'!M43*'3ª EVA-solo'!M$13
)
/('2ª EVA'!M$16+'3ª EVA '!M$13),""),"")</f>
        <v/>
      </c>
      <c r="N43" s="122"/>
      <c r="O43" s="121">
        <f t="shared" ca="1" si="46"/>
        <v>0</v>
      </c>
      <c r="P43" s="105">
        <f ca="1">IFERROR(IF(P$16&gt;0,(
   MAX('2ª EVA'!P43,'2ª EVA'!Q43)*'2ª EVA'!P$16 +
   '3ª EVA-solo'!P43*'3ª EVA-solo'!P$13
)
/('2ª EVA'!P$16+'3ª EVA '!P$13),""),"")</f>
        <v>0</v>
      </c>
      <c r="Q43" s="122"/>
      <c r="R43" s="105">
        <f ca="1">IFERROR(IF(R$16&gt;0,(
   MAX('2ª EVA'!R43,'2ª EVA'!S43)*'2ª EVA'!R$16 +
   '3ª EVA-solo'!R43*'3ª EVA-solo'!R$13
)
/('2ª EVA'!R$16+'3ª EVA '!R$13),""),"")</f>
        <v>0</v>
      </c>
      <c r="S43" s="122"/>
      <c r="T43" s="105">
        <f ca="1">IFERROR(IF(T$16&gt;0,(
   MAX('2ª EVA'!T43,'2ª EVA'!U43)*'2ª EVA'!T$16 +
   '3ª EVA-solo'!T43*'3ª EVA-solo'!T$13
)
/('2ª EVA'!T$16+'3ª EVA '!T$13),""),"")</f>
        <v>0</v>
      </c>
      <c r="U43" s="122"/>
      <c r="V43" s="105">
        <f ca="1">IFERROR(IF(V$16&gt;0,(
   MAX('2ª EVA'!V43,'2ª EVA'!W43)*'2ª EVA'!V$16 +
   '3ª EVA-solo'!V43*'3ª EVA-solo'!V$13
)
/('2ª EVA'!V$16+'3ª EVA '!V$13),""),"")</f>
        <v>0</v>
      </c>
      <c r="W43" s="122"/>
      <c r="X43" s="105">
        <f ca="1">IFERROR(IF(X$16&gt;0,(
   MAX('2ª EVA'!X43,'2ª EVA'!Y43)*'2ª EVA'!X$16 +
   '3ª EVA-solo'!X43*'3ª EVA-solo'!X$13
)
/('2ª EVA'!X$16+'3ª EVA '!X$13),""),"")</f>
        <v>0</v>
      </c>
      <c r="Y43" s="122"/>
      <c r="Z43" s="105" t="str">
        <f>IFERROR(IF(Z$16&gt;0,(
   MAX('2ª EVA'!Z43,'2ª EVA'!AA43)*'2ª EVA'!Z$16 +
   '3ª EVA-solo'!Z43*'3ª EVA-solo'!Z$13
)
/('2ª EVA'!Z$16+'3ª EVA '!Z$13),""),"")</f>
        <v/>
      </c>
      <c r="AA43" s="122"/>
      <c r="AB43" s="121">
        <f t="shared" ca="1" si="47"/>
        <v>0</v>
      </c>
      <c r="AC43" s="105">
        <f ca="1">IFERROR(IF(AC$16&gt;0,(
   MAX('2ª EVA'!AC43,'2ª EVA'!AD43)*'2ª EVA'!AC$16 +
   '3ª EVA-solo'!AC43*'3ª EVA-solo'!AC$13
)
/('2ª EVA'!AC$16+'3ª EVA '!AC$13),""),"")</f>
        <v>0</v>
      </c>
      <c r="AD43" s="122"/>
      <c r="AE43" s="105" t="str">
        <f>IFERROR(IF(AE$16&gt;0,(
   MAX('2ª EVA'!AE43,'2ª EVA'!AF43)*'2ª EVA'!AE$16 +
   '3ª EVA-solo'!AE43*'3ª EVA-solo'!AE$13
)
/('2ª EVA'!AE$16+'3ª EVA '!AE$13),""),"")</f>
        <v/>
      </c>
      <c r="AF43" s="122"/>
      <c r="AG43" s="105">
        <f ca="1">IFERROR(IF(AG$16&gt;0,(
   MAX('2ª EVA'!AG43,'2ª EVA'!AH43)*'2ª EVA'!AG$16 +
   '3ª EVA-solo'!AG43*'3ª EVA-solo'!AG$13
)
/('2ª EVA'!AG$16+'3ª EVA '!AG$13),""),"")</f>
        <v>0</v>
      </c>
      <c r="AH43" s="122"/>
      <c r="AI43" s="105">
        <f ca="1">IFERROR(IF(AI$16&gt;0,(
   MAX('2ª EVA'!AI43,'2ª EVA'!AJ43)*'2ª EVA'!AI$16 +
   '3ª EVA-solo'!AI43*'3ª EVA-solo'!AI$13
)
/('2ª EVA'!AI$16+'3ª EVA '!AI$13),""),"")</f>
        <v>0</v>
      </c>
      <c r="AJ43" s="122"/>
      <c r="AK43" s="105">
        <f ca="1">IFERROR(IF(AK$16&gt;0,(
   MAX('2ª EVA'!AK43,'2ª EVA'!AL43)*'2ª EVA'!AK$16 +
   '3ª EVA-solo'!AK43*'3ª EVA-solo'!AK$13
)
/('2ª EVA'!AK$16+'3ª EVA '!AK$13),""),"")</f>
        <v>0</v>
      </c>
      <c r="AL43" s="122"/>
      <c r="AM43" s="105" t="str">
        <f>IFERROR(IF(AM$16&gt;0,(
   MAX('2ª EVA'!AM43,'2ª EVA'!AN43)*'2ª EVA'!AM$16 +
   '3ª EVA-solo'!AM43*'3ª EVA-solo'!AM$13
)
/('2ª EVA'!AM$16+'3ª EVA '!AM$13),""),"")</f>
        <v/>
      </c>
      <c r="AN43" s="122"/>
      <c r="AO43" s="121">
        <f t="shared" ca="1" si="48"/>
        <v>0</v>
      </c>
      <c r="AP43" s="105">
        <f ca="1">IFERROR(IF(AP$16&gt;0,(
   MAX('2ª EVA'!AP43,'2ª EVA'!AQ43)*'2ª EVA'!AP$16 +
   '3ª EVA-solo'!AP43*'3ª EVA-solo'!AP$13
)
/('2ª EVA'!AP$16+'3ª EVA '!AP$13),""),"")</f>
        <v>0</v>
      </c>
      <c r="AQ43" s="122"/>
      <c r="AR43" s="105">
        <f ca="1">IFERROR(IF(AR$16&gt;0,(
   MAX('2ª EVA'!AR43,'2ª EVA'!AS43)*'2ª EVA'!AR$16 +
   '3ª EVA-solo'!AR43*'3ª EVA-solo'!AR$13
)
/('2ª EVA'!AR$16+'3ª EVA '!AR$13),""),"")</f>
        <v>0</v>
      </c>
      <c r="AS43" s="122"/>
      <c r="AT43" s="105">
        <f ca="1">IFERROR(IF(AT$16&gt;0,(
   MAX('2ª EVA'!AT43,'2ª EVA'!AU43)*'2ª EVA'!AT$16 +
   '3ª EVA-solo'!AT43*'3ª EVA-solo'!AT$13
)
/('2ª EVA'!AT$16+'3ª EVA '!AT$13),""),"")</f>
        <v>0</v>
      </c>
      <c r="AU43" s="122"/>
      <c r="AV43" s="105">
        <f ca="1">IFERROR(IF(AV$16&gt;0,(
   MAX('2ª EVA'!AV43,'2ª EVA'!AW43)*'2ª EVA'!AV$16 +
   '3ª EVA-solo'!AV43*'3ª EVA-solo'!AV$13
)
/('2ª EVA'!AV$16+'3ª EVA '!AV$13),""),"")</f>
        <v>0</v>
      </c>
      <c r="AW43" s="122"/>
      <c r="AX43" s="105">
        <f ca="1">IFERROR(IF(AX$16&gt;0,(
   MAX('2ª EVA'!AX43,'2ª EVA'!AY43)*'2ª EVA'!AX$16 +
   '3ª EVA-solo'!AX43*'3ª EVA-solo'!AX$13
)
/('2ª EVA'!AX$16+'3ª EVA '!AX$13),""),"")</f>
        <v>0</v>
      </c>
      <c r="AY43" s="122"/>
      <c r="AZ43" s="105" t="str">
        <f>IFERROR(IF(AZ$16&gt;0,(
   MAX('2ª EVA'!AZ43,'2ª EVA'!BA43)*'2ª EVA'!AZ$16 +
   '3ª EVA-solo'!AZ43*'3ª EVA-solo'!AZ$13
)
/('2ª EVA'!AZ$16+'3ª EVA '!AZ$13),""),"")</f>
        <v/>
      </c>
      <c r="BA43" s="122"/>
      <c r="BB43" s="121">
        <f t="shared" ca="1" si="49"/>
        <v>0</v>
      </c>
      <c r="BC43" s="105">
        <f ca="1">IFERROR(IF(BC$16&gt;0,(
   MAX('2ª EVA'!BC43,'2ª EVA'!BD43)*'2ª EVA'!BC$16 +
   '3ª EVA-solo'!BC43*'3ª EVA-solo'!BC$13
)
/('2ª EVA'!BC$16+'3ª EVA '!BC$13),""),"")</f>
        <v>0</v>
      </c>
      <c r="BD43" s="122"/>
      <c r="BE43" s="105">
        <f ca="1">IFERROR(IF(BE$16&gt;0,(
   MAX('2ª EVA'!BE43,'2ª EVA'!BF43)*'2ª EVA'!BE$16 +
   '3ª EVA-solo'!BE43*'3ª EVA-solo'!BE$13
)
/('2ª EVA'!BE$16+'3ª EVA '!BE$13),""),"")</f>
        <v>0</v>
      </c>
      <c r="BF43" s="122"/>
      <c r="BG43" s="105">
        <f ca="1">IFERROR(IF(BG$16&gt;0,(
   MAX('2ª EVA'!BG43,'2ª EVA'!BH43)*'2ª EVA'!BG$16 +
   '3ª EVA-solo'!BG43*'3ª EVA-solo'!BG$13
)
/('2ª EVA'!BG$16+'3ª EVA '!BG$13),""),"")</f>
        <v>0</v>
      </c>
      <c r="BH43" s="122"/>
      <c r="BI43" s="105">
        <f ca="1">IFERROR(IF(BI$16&gt;0,(
   MAX('2ª EVA'!BI43,'2ª EVA'!BJ43)*'2ª EVA'!BI$16 +
   '3ª EVA-solo'!BI43*'3ª EVA-solo'!BI$13
)
/('2ª EVA'!BI$16+'3ª EVA '!BI$13),""),"")</f>
        <v>0</v>
      </c>
      <c r="BJ43" s="122"/>
      <c r="BK43" s="105" t="str">
        <f>IFERROR(IF(BK$16&gt;0,(
   MAX('2ª EVA'!BK43,'2ª EVA'!BL43)*'2ª EVA'!BK$16 +
   '3ª EVA-solo'!BK43*'3ª EVA-solo'!BK$13
)
/('2ª EVA'!BK$16+'3ª EVA '!BK$13),""),"")</f>
        <v/>
      </c>
      <c r="BL43" s="122"/>
      <c r="BM43" s="105" t="str">
        <f>IFERROR(IF(BM$16&gt;0,(
   MAX('2ª EVA'!BM43,'2ª EVA'!BN43)*'2ª EVA'!BM$16 +
   '3ª EVA-solo'!BM43*'3ª EVA-solo'!BM$13
)
/('2ª EVA'!BM$16+'3ª EVA '!BM$13),""),"")</f>
        <v/>
      </c>
      <c r="BN43" s="122"/>
      <c r="BO43" s="121">
        <f t="shared" ca="1" si="50"/>
        <v>0</v>
      </c>
      <c r="BP43" s="105">
        <f ca="1">IFERROR(IF(BP$16&gt;0,(
   MAX('2ª EVA'!BP43,'2ª EVA'!BQ43)*'2ª EVA'!BP$16 +
   '3ª EVA-solo'!BP43*'3ª EVA-solo'!BP$13
)
/('2ª EVA'!BP$16+'3ª EVA '!BP$13),""),"")</f>
        <v>0</v>
      </c>
      <c r="BQ43" s="122"/>
      <c r="BR43" s="105" t="str">
        <f>IFERROR(IF(BR$16&gt;0,(
   MAX('2ª EVA'!BR43,'2ª EVA'!BS43)*'2ª EVA'!BR$16 +
   '3ª EVA-solo'!BR43*'3ª EVA-solo'!BR$13
)
/('2ª EVA'!BR$16+'3ª EVA '!BR$13),""),"")</f>
        <v/>
      </c>
      <c r="BS43" s="122"/>
      <c r="BT43" s="105" t="str">
        <f>IFERROR(IF(BT$16&gt;0,(
   MAX('2ª EVA'!BT43,'2ª EVA'!BU43)*'2ª EVA'!BT$16 +
   '3ª EVA-solo'!BT43*'3ª EVA-solo'!BT$13
)
/('2ª EVA'!BT$16+'3ª EVA '!BT$13),""),"")</f>
        <v/>
      </c>
      <c r="BU43" s="122"/>
      <c r="BV43" s="105" t="str">
        <f>IFERROR(IF(BV$16&gt;0,(
   MAX('2ª EVA'!BV43,'2ª EVA'!BW43)*'2ª EVA'!BV$16 +
   '3ª EVA-solo'!BV43*'3ª EVA-solo'!BV$13
)
/('2ª EVA'!BV$16+'3ª EVA '!BV$13),""),"")</f>
        <v/>
      </c>
      <c r="BW43" s="122"/>
      <c r="BX43" s="105" t="str">
        <f>IFERROR(IF(BX$16&gt;0,(
   MAX('2ª EVA'!BX43,'2ª EVA'!BY43)*'2ª EVA'!BX$16 +
   '3ª EVA-solo'!BX43*'3ª EVA-solo'!BX$13
)
/('2ª EVA'!BX$16+'3ª EVA '!BX$13),""),"")</f>
        <v/>
      </c>
      <c r="BY43" s="122"/>
      <c r="BZ43" s="105" t="str">
        <f>IFERROR(IF(BZ$16&gt;0,(
   MAX('2ª EVA'!BZ43,'2ª EVA'!CA43)*'2ª EVA'!BZ$16 +
   '2ª EVA-solo'!BZ43*'2ª EVA-solo'!BZ$13
)
/('2ª EVA'!BZ$16+'3ª EVA '!BZ$13),""),"")</f>
        <v/>
      </c>
      <c r="CA43" s="122"/>
      <c r="CB43" s="136">
        <f t="shared" ca="1" si="51"/>
        <v>0</v>
      </c>
    </row>
    <row r="44" spans="1:80" ht="18" x14ac:dyDescent="0.25">
      <c r="A44" s="65">
        <v>0</v>
      </c>
      <c r="B44" s="121">
        <f t="shared" ca="1" si="45"/>
        <v>0</v>
      </c>
      <c r="C44" s="105">
        <f ca="1">IFERROR(IF(C$16&gt;0,(
   MAX('2ª EVA'!C44,'2ª EVA'!D44)*'2ª EVA'!C$16 +
   '3ª EVA-solo'!C44*'3ª EVA-solo'!C$13
)
/('2ª EVA'!C$16+'3ª EVA '!C$13),""),"")</f>
        <v>0</v>
      </c>
      <c r="D44" s="122"/>
      <c r="E44" s="105">
        <f ca="1">IFERROR(IF(E$16&gt;0,(
   MAX('2ª EVA'!E44,'2ª EVA'!F44)*'2ª EVA'!E$16 +
   '3ª EVA-solo'!E44*'3ª EVA-solo'!E$13
)
/('2ª EVA'!E$16+'3ª EVA '!E$13),""),"")</f>
        <v>0</v>
      </c>
      <c r="F44" s="122"/>
      <c r="G44" s="105">
        <f ca="1">IFERROR(IF(G$16&gt;0,(
   MAX('2ª EVA'!G44,'2ª EVA'!H44)*'2ª EVA'!G$16 +
   '3ª EVA-solo'!G44*'3ª EVA-solo'!G$13
)
/('2ª EVA'!G$16+'3ª EVA '!G$13),""),"")</f>
        <v>0</v>
      </c>
      <c r="H44" s="122"/>
      <c r="I44" s="105">
        <f ca="1">IFERROR(IF(I$16&gt;0,(
   MAX('2ª EVA'!I44,'2ª EVA'!J44)*'2ª EVA'!I$16 +
   '3ª EVA-solo'!I44*'3ª EVA-solo'!I$13
)
/('2ª EVA'!I$16+'3ª EVA '!I$13),""),"")</f>
        <v>0</v>
      </c>
      <c r="J44" s="122"/>
      <c r="K44" s="105">
        <f ca="1">IFERROR(IF(K$16&gt;0,(
   MAX('2ª EVA'!K44,'2ª EVA'!L44)*'2ª EVA'!K$16 +
   '3ª EVA-solo'!K44*'3ª EVA-solo'!K$13
)
/('2ª EVA'!K$16+'3ª EVA '!K$13),""),"")</f>
        <v>0</v>
      </c>
      <c r="L44" s="122"/>
      <c r="M44" s="105" t="str">
        <f>IFERROR(IF(M$16&gt;0,(
   MAX('2ª EVA'!M44,'2ª EVA'!N44)*'2ª EVA'!M$16 +
   '3ª EVA-solo'!M44*'3ª EVA-solo'!M$13
)
/('2ª EVA'!M$16+'3ª EVA '!M$13),""),"")</f>
        <v/>
      </c>
      <c r="N44" s="122"/>
      <c r="O44" s="121">
        <f t="shared" ca="1" si="46"/>
        <v>0</v>
      </c>
      <c r="P44" s="105">
        <f ca="1">IFERROR(IF(P$16&gt;0,(
   MAX('2ª EVA'!P44,'2ª EVA'!Q44)*'2ª EVA'!P$16 +
   '3ª EVA-solo'!P44*'3ª EVA-solo'!P$13
)
/('2ª EVA'!P$16+'3ª EVA '!P$13),""),"")</f>
        <v>0</v>
      </c>
      <c r="Q44" s="122"/>
      <c r="R44" s="105">
        <f ca="1">IFERROR(IF(R$16&gt;0,(
   MAX('2ª EVA'!R44,'2ª EVA'!S44)*'2ª EVA'!R$16 +
   '3ª EVA-solo'!R44*'3ª EVA-solo'!R$13
)
/('2ª EVA'!R$16+'3ª EVA '!R$13),""),"")</f>
        <v>0</v>
      </c>
      <c r="S44" s="122"/>
      <c r="T44" s="105">
        <f ca="1">IFERROR(IF(T$16&gt;0,(
   MAX('2ª EVA'!T44,'2ª EVA'!U44)*'2ª EVA'!T$16 +
   '3ª EVA-solo'!T44*'3ª EVA-solo'!T$13
)
/('2ª EVA'!T$16+'3ª EVA '!T$13),""),"")</f>
        <v>0</v>
      </c>
      <c r="U44" s="122"/>
      <c r="V44" s="105">
        <f ca="1">IFERROR(IF(V$16&gt;0,(
   MAX('2ª EVA'!V44,'2ª EVA'!W44)*'2ª EVA'!V$16 +
   '3ª EVA-solo'!V44*'3ª EVA-solo'!V$13
)
/('2ª EVA'!V$16+'3ª EVA '!V$13),""),"")</f>
        <v>0</v>
      </c>
      <c r="W44" s="122"/>
      <c r="X44" s="105">
        <f ca="1">IFERROR(IF(X$16&gt;0,(
   MAX('2ª EVA'!X44,'2ª EVA'!Y44)*'2ª EVA'!X$16 +
   '3ª EVA-solo'!X44*'3ª EVA-solo'!X$13
)
/('2ª EVA'!X$16+'3ª EVA '!X$13),""),"")</f>
        <v>0</v>
      </c>
      <c r="Y44" s="122"/>
      <c r="Z44" s="105" t="str">
        <f>IFERROR(IF(Z$16&gt;0,(
   MAX('2ª EVA'!Z44,'2ª EVA'!AA44)*'2ª EVA'!Z$16 +
   '3ª EVA-solo'!Z44*'3ª EVA-solo'!Z$13
)
/('2ª EVA'!Z$16+'3ª EVA '!Z$13),""),"")</f>
        <v/>
      </c>
      <c r="AA44" s="122"/>
      <c r="AB44" s="121">
        <f t="shared" ca="1" si="47"/>
        <v>0</v>
      </c>
      <c r="AC44" s="105">
        <f ca="1">IFERROR(IF(AC$16&gt;0,(
   MAX('2ª EVA'!AC44,'2ª EVA'!AD44)*'2ª EVA'!AC$16 +
   '3ª EVA-solo'!AC44*'3ª EVA-solo'!AC$13
)
/('2ª EVA'!AC$16+'3ª EVA '!AC$13),""),"")</f>
        <v>0</v>
      </c>
      <c r="AD44" s="122"/>
      <c r="AE44" s="105" t="str">
        <f>IFERROR(IF(AE$16&gt;0,(
   MAX('2ª EVA'!AE44,'2ª EVA'!AF44)*'2ª EVA'!AE$16 +
   '3ª EVA-solo'!AE44*'3ª EVA-solo'!AE$13
)
/('2ª EVA'!AE$16+'3ª EVA '!AE$13),""),"")</f>
        <v/>
      </c>
      <c r="AF44" s="122"/>
      <c r="AG44" s="105">
        <f ca="1">IFERROR(IF(AG$16&gt;0,(
   MAX('2ª EVA'!AG44,'2ª EVA'!AH44)*'2ª EVA'!AG$16 +
   '3ª EVA-solo'!AG44*'3ª EVA-solo'!AG$13
)
/('2ª EVA'!AG$16+'3ª EVA '!AG$13),""),"")</f>
        <v>0</v>
      </c>
      <c r="AH44" s="122"/>
      <c r="AI44" s="105">
        <f ca="1">IFERROR(IF(AI$16&gt;0,(
   MAX('2ª EVA'!AI44,'2ª EVA'!AJ44)*'2ª EVA'!AI$16 +
   '3ª EVA-solo'!AI44*'3ª EVA-solo'!AI$13
)
/('2ª EVA'!AI$16+'3ª EVA '!AI$13),""),"")</f>
        <v>0</v>
      </c>
      <c r="AJ44" s="122"/>
      <c r="AK44" s="105">
        <f ca="1">IFERROR(IF(AK$16&gt;0,(
   MAX('2ª EVA'!AK44,'2ª EVA'!AL44)*'2ª EVA'!AK$16 +
   '3ª EVA-solo'!AK44*'3ª EVA-solo'!AK$13
)
/('2ª EVA'!AK$16+'3ª EVA '!AK$13),""),"")</f>
        <v>0</v>
      </c>
      <c r="AL44" s="122"/>
      <c r="AM44" s="105" t="str">
        <f>IFERROR(IF(AM$16&gt;0,(
   MAX('2ª EVA'!AM44,'2ª EVA'!AN44)*'2ª EVA'!AM$16 +
   '3ª EVA-solo'!AM44*'3ª EVA-solo'!AM$13
)
/('2ª EVA'!AM$16+'3ª EVA '!AM$13),""),"")</f>
        <v/>
      </c>
      <c r="AN44" s="122"/>
      <c r="AO44" s="121">
        <f t="shared" ca="1" si="48"/>
        <v>0</v>
      </c>
      <c r="AP44" s="105">
        <f ca="1">IFERROR(IF(AP$16&gt;0,(
   MAX('2ª EVA'!AP44,'2ª EVA'!AQ44)*'2ª EVA'!AP$16 +
   '3ª EVA-solo'!AP44*'3ª EVA-solo'!AP$13
)
/('2ª EVA'!AP$16+'3ª EVA '!AP$13),""),"")</f>
        <v>0</v>
      </c>
      <c r="AQ44" s="122"/>
      <c r="AR44" s="105">
        <f ca="1">IFERROR(IF(AR$16&gt;0,(
   MAX('2ª EVA'!AR44,'2ª EVA'!AS44)*'2ª EVA'!AR$16 +
   '3ª EVA-solo'!AR44*'3ª EVA-solo'!AR$13
)
/('2ª EVA'!AR$16+'3ª EVA '!AR$13),""),"")</f>
        <v>0</v>
      </c>
      <c r="AS44" s="122"/>
      <c r="AT44" s="105">
        <f ca="1">IFERROR(IF(AT$16&gt;0,(
   MAX('2ª EVA'!AT44,'2ª EVA'!AU44)*'2ª EVA'!AT$16 +
   '3ª EVA-solo'!AT44*'3ª EVA-solo'!AT$13
)
/('2ª EVA'!AT$16+'3ª EVA '!AT$13),""),"")</f>
        <v>0</v>
      </c>
      <c r="AU44" s="122"/>
      <c r="AV44" s="105">
        <f ca="1">IFERROR(IF(AV$16&gt;0,(
   MAX('2ª EVA'!AV44,'2ª EVA'!AW44)*'2ª EVA'!AV$16 +
   '3ª EVA-solo'!AV44*'3ª EVA-solo'!AV$13
)
/('2ª EVA'!AV$16+'3ª EVA '!AV$13),""),"")</f>
        <v>0</v>
      </c>
      <c r="AW44" s="122"/>
      <c r="AX44" s="105">
        <f ca="1">IFERROR(IF(AX$16&gt;0,(
   MAX('2ª EVA'!AX44,'2ª EVA'!AY44)*'2ª EVA'!AX$16 +
   '3ª EVA-solo'!AX44*'3ª EVA-solo'!AX$13
)
/('2ª EVA'!AX$16+'3ª EVA '!AX$13),""),"")</f>
        <v>0</v>
      </c>
      <c r="AY44" s="122"/>
      <c r="AZ44" s="105" t="str">
        <f>IFERROR(IF(AZ$16&gt;0,(
   MAX('2ª EVA'!AZ44,'2ª EVA'!BA44)*'2ª EVA'!AZ$16 +
   '3ª EVA-solo'!AZ44*'3ª EVA-solo'!AZ$13
)
/('2ª EVA'!AZ$16+'3ª EVA '!AZ$13),""),"")</f>
        <v/>
      </c>
      <c r="BA44" s="122"/>
      <c r="BB44" s="121">
        <f t="shared" ca="1" si="49"/>
        <v>0</v>
      </c>
      <c r="BC44" s="105">
        <f ca="1">IFERROR(IF(BC$16&gt;0,(
   MAX('2ª EVA'!BC44,'2ª EVA'!BD44)*'2ª EVA'!BC$16 +
   '3ª EVA-solo'!BC44*'3ª EVA-solo'!BC$13
)
/('2ª EVA'!BC$16+'3ª EVA '!BC$13),""),"")</f>
        <v>0</v>
      </c>
      <c r="BD44" s="122"/>
      <c r="BE44" s="105">
        <f ca="1">IFERROR(IF(BE$16&gt;0,(
   MAX('2ª EVA'!BE44,'2ª EVA'!BF44)*'2ª EVA'!BE$16 +
   '3ª EVA-solo'!BE44*'3ª EVA-solo'!BE$13
)
/('2ª EVA'!BE$16+'3ª EVA '!BE$13),""),"")</f>
        <v>0</v>
      </c>
      <c r="BF44" s="122"/>
      <c r="BG44" s="105">
        <f ca="1">IFERROR(IF(BG$16&gt;0,(
   MAX('2ª EVA'!BG44,'2ª EVA'!BH44)*'2ª EVA'!BG$16 +
   '3ª EVA-solo'!BG44*'3ª EVA-solo'!BG$13
)
/('2ª EVA'!BG$16+'3ª EVA '!BG$13),""),"")</f>
        <v>0</v>
      </c>
      <c r="BH44" s="122"/>
      <c r="BI44" s="105">
        <f ca="1">IFERROR(IF(BI$16&gt;0,(
   MAX('2ª EVA'!BI44,'2ª EVA'!BJ44)*'2ª EVA'!BI$16 +
   '3ª EVA-solo'!BI44*'3ª EVA-solo'!BI$13
)
/('2ª EVA'!BI$16+'3ª EVA '!BI$13),""),"")</f>
        <v>0</v>
      </c>
      <c r="BJ44" s="122"/>
      <c r="BK44" s="105" t="str">
        <f>IFERROR(IF(BK$16&gt;0,(
   MAX('2ª EVA'!BK44,'2ª EVA'!BL44)*'2ª EVA'!BK$16 +
   '3ª EVA-solo'!BK44*'3ª EVA-solo'!BK$13
)
/('2ª EVA'!BK$16+'3ª EVA '!BK$13),""),"")</f>
        <v/>
      </c>
      <c r="BL44" s="122"/>
      <c r="BM44" s="105" t="str">
        <f>IFERROR(IF(BM$16&gt;0,(
   MAX('2ª EVA'!BM44,'2ª EVA'!BN44)*'2ª EVA'!BM$16 +
   '3ª EVA-solo'!BM44*'3ª EVA-solo'!BM$13
)
/('2ª EVA'!BM$16+'3ª EVA '!BM$13),""),"")</f>
        <v/>
      </c>
      <c r="BN44" s="122"/>
      <c r="BO44" s="121">
        <f t="shared" ca="1" si="50"/>
        <v>0</v>
      </c>
      <c r="BP44" s="105">
        <f ca="1">IFERROR(IF(BP$16&gt;0,(
   MAX('2ª EVA'!BP44,'2ª EVA'!BQ44)*'2ª EVA'!BP$16 +
   '3ª EVA-solo'!BP44*'3ª EVA-solo'!BP$13
)
/('2ª EVA'!BP$16+'3ª EVA '!BP$13),""),"")</f>
        <v>0</v>
      </c>
      <c r="BQ44" s="122"/>
      <c r="BR44" s="105" t="str">
        <f>IFERROR(IF(BR$16&gt;0,(
   MAX('2ª EVA'!BR44,'2ª EVA'!BS44)*'2ª EVA'!BR$16 +
   '3ª EVA-solo'!BR44*'3ª EVA-solo'!BR$13
)
/('2ª EVA'!BR$16+'3ª EVA '!BR$13),""),"")</f>
        <v/>
      </c>
      <c r="BS44" s="122"/>
      <c r="BT44" s="105" t="str">
        <f>IFERROR(IF(BT$16&gt;0,(
   MAX('2ª EVA'!BT44,'2ª EVA'!BU44)*'2ª EVA'!BT$16 +
   '3ª EVA-solo'!BT44*'3ª EVA-solo'!BT$13
)
/('2ª EVA'!BT$16+'3ª EVA '!BT$13),""),"")</f>
        <v/>
      </c>
      <c r="BU44" s="122"/>
      <c r="BV44" s="105" t="str">
        <f>IFERROR(IF(BV$16&gt;0,(
   MAX('2ª EVA'!BV44,'2ª EVA'!BW44)*'2ª EVA'!BV$16 +
   '3ª EVA-solo'!BV44*'3ª EVA-solo'!BV$13
)
/('2ª EVA'!BV$16+'3ª EVA '!BV$13),""),"")</f>
        <v/>
      </c>
      <c r="BW44" s="122"/>
      <c r="BX44" s="105" t="str">
        <f>IFERROR(IF(BX$16&gt;0,(
   MAX('2ª EVA'!BX44,'2ª EVA'!BY44)*'2ª EVA'!BX$16 +
   '3ª EVA-solo'!BX44*'3ª EVA-solo'!BX$13
)
/('2ª EVA'!BX$16+'3ª EVA '!BX$13),""),"")</f>
        <v/>
      </c>
      <c r="BY44" s="122"/>
      <c r="BZ44" s="105" t="str">
        <f>IFERROR(IF(BZ$16&gt;0,(
   MAX('2ª EVA'!BZ44,'2ª EVA'!CA44)*'2ª EVA'!BZ$16 +
   '2ª EVA-solo'!BZ44*'2ª EVA-solo'!BZ$13
)
/('2ª EVA'!BZ$16+'3ª EVA '!BZ$13),""),"")</f>
        <v/>
      </c>
      <c r="CA44" s="122"/>
      <c r="CB44" s="136">
        <f t="shared" ca="1" si="51"/>
        <v>0</v>
      </c>
    </row>
    <row r="45" spans="1:80" ht="18" x14ac:dyDescent="0.25">
      <c r="A45" s="65">
        <v>0</v>
      </c>
      <c r="B45" s="121">
        <f t="shared" ca="1" si="45"/>
        <v>0</v>
      </c>
      <c r="C45" s="105">
        <f ca="1">IFERROR(IF(C$16&gt;0,(
   MAX('2ª EVA'!C45,'2ª EVA'!D45)*'2ª EVA'!C$16 +
   '3ª EVA-solo'!C45*'3ª EVA-solo'!C$13
)
/('2ª EVA'!C$16+'3ª EVA '!C$13),""),"")</f>
        <v>0</v>
      </c>
      <c r="D45" s="122"/>
      <c r="E45" s="105">
        <f ca="1">IFERROR(IF(E$16&gt;0,(
   MAX('2ª EVA'!E45,'2ª EVA'!F45)*'2ª EVA'!E$16 +
   '3ª EVA-solo'!E45*'3ª EVA-solo'!E$13
)
/('2ª EVA'!E$16+'3ª EVA '!E$13),""),"")</f>
        <v>0</v>
      </c>
      <c r="F45" s="122"/>
      <c r="G45" s="105">
        <f ca="1">IFERROR(IF(G$16&gt;0,(
   MAX('2ª EVA'!G45,'2ª EVA'!H45)*'2ª EVA'!G$16 +
   '3ª EVA-solo'!G45*'3ª EVA-solo'!G$13
)
/('2ª EVA'!G$16+'3ª EVA '!G$13),""),"")</f>
        <v>0</v>
      </c>
      <c r="H45" s="122"/>
      <c r="I45" s="105">
        <f ca="1">IFERROR(IF(I$16&gt;0,(
   MAX('2ª EVA'!I45,'2ª EVA'!J45)*'2ª EVA'!I$16 +
   '3ª EVA-solo'!I45*'3ª EVA-solo'!I$13
)
/('2ª EVA'!I$16+'3ª EVA '!I$13),""),"")</f>
        <v>0</v>
      </c>
      <c r="J45" s="122"/>
      <c r="K45" s="105">
        <f ca="1">IFERROR(IF(K$16&gt;0,(
   MAX('2ª EVA'!K45,'2ª EVA'!L45)*'2ª EVA'!K$16 +
   '3ª EVA-solo'!K45*'3ª EVA-solo'!K$13
)
/('2ª EVA'!K$16+'3ª EVA '!K$13),""),"")</f>
        <v>0</v>
      </c>
      <c r="L45" s="122"/>
      <c r="M45" s="105" t="str">
        <f>IFERROR(IF(M$16&gt;0,(
   MAX('2ª EVA'!M45,'2ª EVA'!N45)*'2ª EVA'!M$16 +
   '3ª EVA-solo'!M45*'3ª EVA-solo'!M$13
)
/('2ª EVA'!M$16+'3ª EVA '!M$13),""),"")</f>
        <v/>
      </c>
      <c r="N45" s="122"/>
      <c r="O45" s="121">
        <f t="shared" ca="1" si="46"/>
        <v>0</v>
      </c>
      <c r="P45" s="105">
        <f ca="1">IFERROR(IF(P$16&gt;0,(
   MAX('2ª EVA'!P45,'2ª EVA'!Q45)*'2ª EVA'!P$16 +
   '3ª EVA-solo'!P45*'3ª EVA-solo'!P$13
)
/('2ª EVA'!P$16+'3ª EVA '!P$13),""),"")</f>
        <v>0</v>
      </c>
      <c r="Q45" s="122"/>
      <c r="R45" s="105">
        <f ca="1">IFERROR(IF(R$16&gt;0,(
   MAX('2ª EVA'!R45,'2ª EVA'!S45)*'2ª EVA'!R$16 +
   '3ª EVA-solo'!R45*'3ª EVA-solo'!R$13
)
/('2ª EVA'!R$16+'3ª EVA '!R$13),""),"")</f>
        <v>0</v>
      </c>
      <c r="S45" s="122"/>
      <c r="T45" s="105">
        <f ca="1">IFERROR(IF(T$16&gt;0,(
   MAX('2ª EVA'!T45,'2ª EVA'!U45)*'2ª EVA'!T$16 +
   '3ª EVA-solo'!T45*'3ª EVA-solo'!T$13
)
/('2ª EVA'!T$16+'3ª EVA '!T$13),""),"")</f>
        <v>0</v>
      </c>
      <c r="U45" s="122"/>
      <c r="V45" s="105">
        <f ca="1">IFERROR(IF(V$16&gt;0,(
   MAX('2ª EVA'!V45,'2ª EVA'!W45)*'2ª EVA'!V$16 +
   '3ª EVA-solo'!V45*'3ª EVA-solo'!V$13
)
/('2ª EVA'!V$16+'3ª EVA '!V$13),""),"")</f>
        <v>0</v>
      </c>
      <c r="W45" s="122"/>
      <c r="X45" s="105">
        <f ca="1">IFERROR(IF(X$16&gt;0,(
   MAX('2ª EVA'!X45,'2ª EVA'!Y45)*'2ª EVA'!X$16 +
   '3ª EVA-solo'!X45*'3ª EVA-solo'!X$13
)
/('2ª EVA'!X$16+'3ª EVA '!X$13),""),"")</f>
        <v>0</v>
      </c>
      <c r="Y45" s="122"/>
      <c r="Z45" s="105" t="str">
        <f>IFERROR(IF(Z$16&gt;0,(
   MAX('2ª EVA'!Z45,'2ª EVA'!AA45)*'2ª EVA'!Z$16 +
   '3ª EVA-solo'!Z45*'3ª EVA-solo'!Z$13
)
/('2ª EVA'!Z$16+'3ª EVA '!Z$13),""),"")</f>
        <v/>
      </c>
      <c r="AA45" s="122"/>
      <c r="AB45" s="121">
        <f t="shared" ca="1" si="47"/>
        <v>0</v>
      </c>
      <c r="AC45" s="105">
        <f ca="1">IFERROR(IF(AC$16&gt;0,(
   MAX('2ª EVA'!AC45,'2ª EVA'!AD45)*'2ª EVA'!AC$16 +
   '3ª EVA-solo'!AC45*'3ª EVA-solo'!AC$13
)
/('2ª EVA'!AC$16+'3ª EVA '!AC$13),""),"")</f>
        <v>0</v>
      </c>
      <c r="AD45" s="122"/>
      <c r="AE45" s="105" t="str">
        <f>IFERROR(IF(AE$16&gt;0,(
   MAX('2ª EVA'!AE45,'2ª EVA'!AF45)*'2ª EVA'!AE$16 +
   '3ª EVA-solo'!AE45*'3ª EVA-solo'!AE$13
)
/('2ª EVA'!AE$16+'3ª EVA '!AE$13),""),"")</f>
        <v/>
      </c>
      <c r="AF45" s="122"/>
      <c r="AG45" s="105">
        <f ca="1">IFERROR(IF(AG$16&gt;0,(
   MAX('2ª EVA'!AG45,'2ª EVA'!AH45)*'2ª EVA'!AG$16 +
   '3ª EVA-solo'!AG45*'3ª EVA-solo'!AG$13
)
/('2ª EVA'!AG$16+'3ª EVA '!AG$13),""),"")</f>
        <v>0</v>
      </c>
      <c r="AH45" s="122"/>
      <c r="AI45" s="105">
        <f ca="1">IFERROR(IF(AI$16&gt;0,(
   MAX('2ª EVA'!AI45,'2ª EVA'!AJ45)*'2ª EVA'!AI$16 +
   '3ª EVA-solo'!AI45*'3ª EVA-solo'!AI$13
)
/('2ª EVA'!AI$16+'3ª EVA '!AI$13),""),"")</f>
        <v>0</v>
      </c>
      <c r="AJ45" s="122"/>
      <c r="AK45" s="105">
        <f ca="1">IFERROR(IF(AK$16&gt;0,(
   MAX('2ª EVA'!AK45,'2ª EVA'!AL45)*'2ª EVA'!AK$16 +
   '3ª EVA-solo'!AK45*'3ª EVA-solo'!AK$13
)
/('2ª EVA'!AK$16+'3ª EVA '!AK$13),""),"")</f>
        <v>0</v>
      </c>
      <c r="AL45" s="122"/>
      <c r="AM45" s="105" t="str">
        <f>IFERROR(IF(AM$16&gt;0,(
   MAX('2ª EVA'!AM45,'2ª EVA'!AN45)*'2ª EVA'!AM$16 +
   '3ª EVA-solo'!AM45*'3ª EVA-solo'!AM$13
)
/('2ª EVA'!AM$16+'3ª EVA '!AM$13),""),"")</f>
        <v/>
      </c>
      <c r="AN45" s="122"/>
      <c r="AO45" s="121">
        <f t="shared" ca="1" si="48"/>
        <v>0</v>
      </c>
      <c r="AP45" s="105">
        <f ca="1">IFERROR(IF(AP$16&gt;0,(
   MAX('2ª EVA'!AP45,'2ª EVA'!AQ45)*'2ª EVA'!AP$16 +
   '3ª EVA-solo'!AP45*'3ª EVA-solo'!AP$13
)
/('2ª EVA'!AP$16+'3ª EVA '!AP$13),""),"")</f>
        <v>0</v>
      </c>
      <c r="AQ45" s="122"/>
      <c r="AR45" s="105">
        <f ca="1">IFERROR(IF(AR$16&gt;0,(
   MAX('2ª EVA'!AR45,'2ª EVA'!AS45)*'2ª EVA'!AR$16 +
   '3ª EVA-solo'!AR45*'3ª EVA-solo'!AR$13
)
/('2ª EVA'!AR$16+'3ª EVA '!AR$13),""),"")</f>
        <v>0</v>
      </c>
      <c r="AS45" s="122"/>
      <c r="AT45" s="105">
        <f ca="1">IFERROR(IF(AT$16&gt;0,(
   MAX('2ª EVA'!AT45,'2ª EVA'!AU45)*'2ª EVA'!AT$16 +
   '3ª EVA-solo'!AT45*'3ª EVA-solo'!AT$13
)
/('2ª EVA'!AT$16+'3ª EVA '!AT$13),""),"")</f>
        <v>0</v>
      </c>
      <c r="AU45" s="122"/>
      <c r="AV45" s="105">
        <f ca="1">IFERROR(IF(AV$16&gt;0,(
   MAX('2ª EVA'!AV45,'2ª EVA'!AW45)*'2ª EVA'!AV$16 +
   '3ª EVA-solo'!AV45*'3ª EVA-solo'!AV$13
)
/('2ª EVA'!AV$16+'3ª EVA '!AV$13),""),"")</f>
        <v>0</v>
      </c>
      <c r="AW45" s="122"/>
      <c r="AX45" s="105">
        <f ca="1">IFERROR(IF(AX$16&gt;0,(
   MAX('2ª EVA'!AX45,'2ª EVA'!AY45)*'2ª EVA'!AX$16 +
   '3ª EVA-solo'!AX45*'3ª EVA-solo'!AX$13
)
/('2ª EVA'!AX$16+'3ª EVA '!AX$13),""),"")</f>
        <v>0</v>
      </c>
      <c r="AY45" s="122"/>
      <c r="AZ45" s="105" t="str">
        <f>IFERROR(IF(AZ$16&gt;0,(
   MAX('2ª EVA'!AZ45,'2ª EVA'!BA45)*'2ª EVA'!AZ$16 +
   '3ª EVA-solo'!AZ45*'3ª EVA-solo'!AZ$13
)
/('2ª EVA'!AZ$16+'3ª EVA '!AZ$13),""),"")</f>
        <v/>
      </c>
      <c r="BA45" s="122"/>
      <c r="BB45" s="121">
        <f t="shared" ca="1" si="49"/>
        <v>0</v>
      </c>
      <c r="BC45" s="105">
        <f ca="1">IFERROR(IF(BC$16&gt;0,(
   MAX('2ª EVA'!BC45,'2ª EVA'!BD45)*'2ª EVA'!BC$16 +
   '3ª EVA-solo'!BC45*'3ª EVA-solo'!BC$13
)
/('2ª EVA'!BC$16+'3ª EVA '!BC$13),""),"")</f>
        <v>0</v>
      </c>
      <c r="BD45" s="122"/>
      <c r="BE45" s="105">
        <f ca="1">IFERROR(IF(BE$16&gt;0,(
   MAX('2ª EVA'!BE45,'2ª EVA'!BF45)*'2ª EVA'!BE$16 +
   '3ª EVA-solo'!BE45*'3ª EVA-solo'!BE$13
)
/('2ª EVA'!BE$16+'3ª EVA '!BE$13),""),"")</f>
        <v>0</v>
      </c>
      <c r="BF45" s="122"/>
      <c r="BG45" s="105">
        <f ca="1">IFERROR(IF(BG$16&gt;0,(
   MAX('2ª EVA'!BG45,'2ª EVA'!BH45)*'2ª EVA'!BG$16 +
   '3ª EVA-solo'!BG45*'3ª EVA-solo'!BG$13
)
/('2ª EVA'!BG$16+'3ª EVA '!BG$13),""),"")</f>
        <v>0</v>
      </c>
      <c r="BH45" s="122"/>
      <c r="BI45" s="105">
        <f ca="1">IFERROR(IF(BI$16&gt;0,(
   MAX('2ª EVA'!BI45,'2ª EVA'!BJ45)*'2ª EVA'!BI$16 +
   '3ª EVA-solo'!BI45*'3ª EVA-solo'!BI$13
)
/('2ª EVA'!BI$16+'3ª EVA '!BI$13),""),"")</f>
        <v>0</v>
      </c>
      <c r="BJ45" s="122"/>
      <c r="BK45" s="105" t="str">
        <f>IFERROR(IF(BK$16&gt;0,(
   MAX('2ª EVA'!BK45,'2ª EVA'!BL45)*'2ª EVA'!BK$16 +
   '3ª EVA-solo'!BK45*'3ª EVA-solo'!BK$13
)
/('2ª EVA'!BK$16+'3ª EVA '!BK$13),""),"")</f>
        <v/>
      </c>
      <c r="BL45" s="122"/>
      <c r="BM45" s="105" t="str">
        <f>IFERROR(IF(BM$16&gt;0,(
   MAX('2ª EVA'!BM45,'2ª EVA'!BN45)*'2ª EVA'!BM$16 +
   '3ª EVA-solo'!BM45*'3ª EVA-solo'!BM$13
)
/('2ª EVA'!BM$16+'3ª EVA '!BM$13),""),"")</f>
        <v/>
      </c>
      <c r="BN45" s="122"/>
      <c r="BO45" s="121">
        <f t="shared" ca="1" si="50"/>
        <v>0</v>
      </c>
      <c r="BP45" s="105">
        <f ca="1">IFERROR(IF(BP$16&gt;0,(
   MAX('2ª EVA'!BP45,'2ª EVA'!BQ45)*'2ª EVA'!BP$16 +
   '3ª EVA-solo'!BP45*'3ª EVA-solo'!BP$13
)
/('2ª EVA'!BP$16+'3ª EVA '!BP$13),""),"")</f>
        <v>0</v>
      </c>
      <c r="BQ45" s="122"/>
      <c r="BR45" s="105" t="str">
        <f>IFERROR(IF(BR$16&gt;0,(
   MAX('2ª EVA'!BR45,'2ª EVA'!BS45)*'2ª EVA'!BR$16 +
   '3ª EVA-solo'!BR45*'3ª EVA-solo'!BR$13
)
/('2ª EVA'!BR$16+'3ª EVA '!BR$13),""),"")</f>
        <v/>
      </c>
      <c r="BS45" s="122"/>
      <c r="BT45" s="105" t="str">
        <f>IFERROR(IF(BT$16&gt;0,(
   MAX('2ª EVA'!BT45,'2ª EVA'!BU45)*'2ª EVA'!BT$16 +
   '3ª EVA-solo'!BT45*'3ª EVA-solo'!BT$13
)
/('2ª EVA'!BT$16+'3ª EVA '!BT$13),""),"")</f>
        <v/>
      </c>
      <c r="BU45" s="122"/>
      <c r="BV45" s="105" t="str">
        <f>IFERROR(IF(BV$16&gt;0,(
   MAX('2ª EVA'!BV45,'2ª EVA'!BW45)*'2ª EVA'!BV$16 +
   '3ª EVA-solo'!BV45*'3ª EVA-solo'!BV$13
)
/('2ª EVA'!BV$16+'3ª EVA '!BV$13),""),"")</f>
        <v/>
      </c>
      <c r="BW45" s="122"/>
      <c r="BX45" s="105" t="str">
        <f>IFERROR(IF(BX$16&gt;0,(
   MAX('2ª EVA'!BX45,'2ª EVA'!BY45)*'2ª EVA'!BX$16 +
   '3ª EVA-solo'!BX45*'3ª EVA-solo'!BX$13
)
/('2ª EVA'!BX$16+'3ª EVA '!BX$13),""),"")</f>
        <v/>
      </c>
      <c r="BY45" s="122"/>
      <c r="BZ45" s="105" t="str">
        <f>IFERROR(IF(BZ$16&gt;0,(
   MAX('2ª EVA'!BZ45,'2ª EVA'!CA45)*'2ª EVA'!BZ$16 +
   '2ª EVA-solo'!BZ45*'2ª EVA-solo'!BZ$13
)
/('2ª EVA'!BZ$16+'3ª EVA '!BZ$13),""),"")</f>
        <v/>
      </c>
      <c r="CA45" s="122"/>
      <c r="CB45" s="136">
        <f t="shared" ca="1" si="51"/>
        <v>0</v>
      </c>
    </row>
    <row r="46" spans="1:80" ht="18" x14ac:dyDescent="0.25">
      <c r="A46" s="65">
        <v>0</v>
      </c>
      <c r="B46" s="121">
        <f t="shared" ca="1" si="45"/>
        <v>0</v>
      </c>
      <c r="C46" s="105">
        <f ca="1">IFERROR(IF(C$16&gt;0,(
   MAX('2ª EVA'!C46,'2ª EVA'!D46)*'2ª EVA'!C$16 +
   '3ª EVA-solo'!C46*'3ª EVA-solo'!C$13
)
/('2ª EVA'!C$16+'3ª EVA '!C$13),""),"")</f>
        <v>0</v>
      </c>
      <c r="D46" s="122"/>
      <c r="E46" s="105">
        <f ca="1">IFERROR(IF(E$16&gt;0,(
   MAX('2ª EVA'!E46,'2ª EVA'!F46)*'2ª EVA'!E$16 +
   '3ª EVA-solo'!E46*'3ª EVA-solo'!E$13
)
/('2ª EVA'!E$16+'3ª EVA '!E$13),""),"")</f>
        <v>0</v>
      </c>
      <c r="F46" s="122"/>
      <c r="G46" s="105">
        <f ca="1">IFERROR(IF(G$16&gt;0,(
   MAX('2ª EVA'!G46,'2ª EVA'!H46)*'2ª EVA'!G$16 +
   '3ª EVA-solo'!G46*'3ª EVA-solo'!G$13
)
/('2ª EVA'!G$16+'3ª EVA '!G$13),""),"")</f>
        <v>0</v>
      </c>
      <c r="H46" s="122"/>
      <c r="I46" s="105">
        <f ca="1">IFERROR(IF(I$16&gt;0,(
   MAX('2ª EVA'!I46,'2ª EVA'!J46)*'2ª EVA'!I$16 +
   '3ª EVA-solo'!I46*'3ª EVA-solo'!I$13
)
/('2ª EVA'!I$16+'3ª EVA '!I$13),""),"")</f>
        <v>0</v>
      </c>
      <c r="J46" s="122"/>
      <c r="K46" s="105">
        <f ca="1">IFERROR(IF(K$16&gt;0,(
   MAX('2ª EVA'!K46,'2ª EVA'!L46)*'2ª EVA'!K$16 +
   '3ª EVA-solo'!K46*'3ª EVA-solo'!K$13
)
/('2ª EVA'!K$16+'3ª EVA '!K$13),""),"")</f>
        <v>0</v>
      </c>
      <c r="L46" s="122"/>
      <c r="M46" s="105" t="str">
        <f>IFERROR(IF(M$16&gt;0,(
   MAX('2ª EVA'!M46,'2ª EVA'!N46)*'2ª EVA'!M$16 +
   '3ª EVA-solo'!M46*'3ª EVA-solo'!M$13
)
/('2ª EVA'!M$16+'3ª EVA '!M$13),""),"")</f>
        <v/>
      </c>
      <c r="N46" s="122"/>
      <c r="O46" s="121">
        <f t="shared" ca="1" si="46"/>
        <v>0</v>
      </c>
      <c r="P46" s="105">
        <f ca="1">IFERROR(IF(P$16&gt;0,(
   MAX('2ª EVA'!P46,'2ª EVA'!Q46)*'2ª EVA'!P$16 +
   '3ª EVA-solo'!P46*'3ª EVA-solo'!P$13
)
/('2ª EVA'!P$16+'3ª EVA '!P$13),""),"")</f>
        <v>0</v>
      </c>
      <c r="Q46" s="122"/>
      <c r="R46" s="105">
        <f ca="1">IFERROR(IF(R$16&gt;0,(
   MAX('2ª EVA'!R46,'2ª EVA'!S46)*'2ª EVA'!R$16 +
   '3ª EVA-solo'!R46*'3ª EVA-solo'!R$13
)
/('2ª EVA'!R$16+'3ª EVA '!R$13),""),"")</f>
        <v>0</v>
      </c>
      <c r="S46" s="122"/>
      <c r="T46" s="105">
        <f ca="1">IFERROR(IF(T$16&gt;0,(
   MAX('2ª EVA'!T46,'2ª EVA'!U46)*'2ª EVA'!T$16 +
   '3ª EVA-solo'!T46*'3ª EVA-solo'!T$13
)
/('2ª EVA'!T$16+'3ª EVA '!T$13),""),"")</f>
        <v>0</v>
      </c>
      <c r="U46" s="122"/>
      <c r="V46" s="105">
        <f ca="1">IFERROR(IF(V$16&gt;0,(
   MAX('2ª EVA'!V46,'2ª EVA'!W46)*'2ª EVA'!V$16 +
   '3ª EVA-solo'!V46*'3ª EVA-solo'!V$13
)
/('2ª EVA'!V$16+'3ª EVA '!V$13),""),"")</f>
        <v>0</v>
      </c>
      <c r="W46" s="122"/>
      <c r="X46" s="105">
        <f ca="1">IFERROR(IF(X$16&gt;0,(
   MAX('2ª EVA'!X46,'2ª EVA'!Y46)*'2ª EVA'!X$16 +
   '3ª EVA-solo'!X46*'3ª EVA-solo'!X$13
)
/('2ª EVA'!X$16+'3ª EVA '!X$13),""),"")</f>
        <v>0</v>
      </c>
      <c r="Y46" s="122"/>
      <c r="Z46" s="105" t="str">
        <f>IFERROR(IF(Z$16&gt;0,(
   MAX('2ª EVA'!Z46,'2ª EVA'!AA46)*'2ª EVA'!Z$16 +
   '3ª EVA-solo'!Z46*'3ª EVA-solo'!Z$13
)
/('2ª EVA'!Z$16+'3ª EVA '!Z$13),""),"")</f>
        <v/>
      </c>
      <c r="AA46" s="122"/>
      <c r="AB46" s="121">
        <f t="shared" ca="1" si="47"/>
        <v>0</v>
      </c>
      <c r="AC46" s="105">
        <f ca="1">IFERROR(IF(AC$16&gt;0,(
   MAX('2ª EVA'!AC46,'2ª EVA'!AD46)*'2ª EVA'!AC$16 +
   '3ª EVA-solo'!AC46*'3ª EVA-solo'!AC$13
)
/('2ª EVA'!AC$16+'3ª EVA '!AC$13),""),"")</f>
        <v>0</v>
      </c>
      <c r="AD46" s="122"/>
      <c r="AE46" s="105" t="str">
        <f>IFERROR(IF(AE$16&gt;0,(
   MAX('2ª EVA'!AE46,'2ª EVA'!AF46)*'2ª EVA'!AE$16 +
   '3ª EVA-solo'!AE46*'3ª EVA-solo'!AE$13
)
/('2ª EVA'!AE$16+'3ª EVA '!AE$13),""),"")</f>
        <v/>
      </c>
      <c r="AF46" s="122"/>
      <c r="AG46" s="105">
        <f ca="1">IFERROR(IF(AG$16&gt;0,(
   MAX('2ª EVA'!AG46,'2ª EVA'!AH46)*'2ª EVA'!AG$16 +
   '3ª EVA-solo'!AG46*'3ª EVA-solo'!AG$13
)
/('2ª EVA'!AG$16+'3ª EVA '!AG$13),""),"")</f>
        <v>0</v>
      </c>
      <c r="AH46" s="122"/>
      <c r="AI46" s="105">
        <f ca="1">IFERROR(IF(AI$16&gt;0,(
   MAX('2ª EVA'!AI46,'2ª EVA'!AJ46)*'2ª EVA'!AI$16 +
   '3ª EVA-solo'!AI46*'3ª EVA-solo'!AI$13
)
/('2ª EVA'!AI$16+'3ª EVA '!AI$13),""),"")</f>
        <v>0</v>
      </c>
      <c r="AJ46" s="122"/>
      <c r="AK46" s="105">
        <f ca="1">IFERROR(IF(AK$16&gt;0,(
   MAX('2ª EVA'!AK46,'2ª EVA'!AL46)*'2ª EVA'!AK$16 +
   '3ª EVA-solo'!AK46*'3ª EVA-solo'!AK$13
)
/('2ª EVA'!AK$16+'3ª EVA '!AK$13),""),"")</f>
        <v>0</v>
      </c>
      <c r="AL46" s="122"/>
      <c r="AM46" s="105" t="str">
        <f>IFERROR(IF(AM$16&gt;0,(
   MAX('2ª EVA'!AM46,'2ª EVA'!AN46)*'2ª EVA'!AM$16 +
   '3ª EVA-solo'!AM46*'3ª EVA-solo'!AM$13
)
/('2ª EVA'!AM$16+'3ª EVA '!AM$13),""),"")</f>
        <v/>
      </c>
      <c r="AN46" s="122"/>
      <c r="AO46" s="121">
        <f t="shared" ca="1" si="48"/>
        <v>0</v>
      </c>
      <c r="AP46" s="105">
        <f ca="1">IFERROR(IF(AP$16&gt;0,(
   MAX('2ª EVA'!AP46,'2ª EVA'!AQ46)*'2ª EVA'!AP$16 +
   '3ª EVA-solo'!AP46*'3ª EVA-solo'!AP$13
)
/('2ª EVA'!AP$16+'3ª EVA '!AP$13),""),"")</f>
        <v>0</v>
      </c>
      <c r="AQ46" s="122"/>
      <c r="AR46" s="105">
        <f ca="1">IFERROR(IF(AR$16&gt;0,(
   MAX('2ª EVA'!AR46,'2ª EVA'!AS46)*'2ª EVA'!AR$16 +
   '3ª EVA-solo'!AR46*'3ª EVA-solo'!AR$13
)
/('2ª EVA'!AR$16+'3ª EVA '!AR$13),""),"")</f>
        <v>0</v>
      </c>
      <c r="AS46" s="122"/>
      <c r="AT46" s="105">
        <f ca="1">IFERROR(IF(AT$16&gt;0,(
   MAX('2ª EVA'!AT46,'2ª EVA'!AU46)*'2ª EVA'!AT$16 +
   '3ª EVA-solo'!AT46*'3ª EVA-solo'!AT$13
)
/('2ª EVA'!AT$16+'3ª EVA '!AT$13),""),"")</f>
        <v>0</v>
      </c>
      <c r="AU46" s="122"/>
      <c r="AV46" s="105">
        <f ca="1">IFERROR(IF(AV$16&gt;0,(
   MAX('2ª EVA'!AV46,'2ª EVA'!AW46)*'2ª EVA'!AV$16 +
   '3ª EVA-solo'!AV46*'3ª EVA-solo'!AV$13
)
/('2ª EVA'!AV$16+'3ª EVA '!AV$13),""),"")</f>
        <v>0</v>
      </c>
      <c r="AW46" s="122"/>
      <c r="AX46" s="105">
        <f ca="1">IFERROR(IF(AX$16&gt;0,(
   MAX('2ª EVA'!AX46,'2ª EVA'!AY46)*'2ª EVA'!AX$16 +
   '3ª EVA-solo'!AX46*'3ª EVA-solo'!AX$13
)
/('2ª EVA'!AX$16+'3ª EVA '!AX$13),""),"")</f>
        <v>0</v>
      </c>
      <c r="AY46" s="122"/>
      <c r="AZ46" s="105" t="str">
        <f>IFERROR(IF(AZ$16&gt;0,(
   MAX('2ª EVA'!AZ46,'2ª EVA'!BA46)*'2ª EVA'!AZ$16 +
   '3ª EVA-solo'!AZ46*'3ª EVA-solo'!AZ$13
)
/('2ª EVA'!AZ$16+'3ª EVA '!AZ$13),""),"")</f>
        <v/>
      </c>
      <c r="BA46" s="122"/>
      <c r="BB46" s="121">
        <f t="shared" ca="1" si="49"/>
        <v>0</v>
      </c>
      <c r="BC46" s="105">
        <f ca="1">IFERROR(IF(BC$16&gt;0,(
   MAX('2ª EVA'!BC46,'2ª EVA'!BD46)*'2ª EVA'!BC$16 +
   '3ª EVA-solo'!BC46*'3ª EVA-solo'!BC$13
)
/('2ª EVA'!BC$16+'3ª EVA '!BC$13),""),"")</f>
        <v>0</v>
      </c>
      <c r="BD46" s="122"/>
      <c r="BE46" s="105">
        <f ca="1">IFERROR(IF(BE$16&gt;0,(
   MAX('2ª EVA'!BE46,'2ª EVA'!BF46)*'2ª EVA'!BE$16 +
   '3ª EVA-solo'!BE46*'3ª EVA-solo'!BE$13
)
/('2ª EVA'!BE$16+'3ª EVA '!BE$13),""),"")</f>
        <v>0</v>
      </c>
      <c r="BF46" s="122"/>
      <c r="BG46" s="105">
        <f ca="1">IFERROR(IF(BG$16&gt;0,(
   MAX('2ª EVA'!BG46,'2ª EVA'!BH46)*'2ª EVA'!BG$16 +
   '3ª EVA-solo'!BG46*'3ª EVA-solo'!BG$13
)
/('2ª EVA'!BG$16+'3ª EVA '!BG$13),""),"")</f>
        <v>0</v>
      </c>
      <c r="BH46" s="122"/>
      <c r="BI46" s="105">
        <f ca="1">IFERROR(IF(BI$16&gt;0,(
   MAX('2ª EVA'!BI46,'2ª EVA'!BJ46)*'2ª EVA'!BI$16 +
   '3ª EVA-solo'!BI46*'3ª EVA-solo'!BI$13
)
/('2ª EVA'!BI$16+'3ª EVA '!BI$13),""),"")</f>
        <v>0</v>
      </c>
      <c r="BJ46" s="122"/>
      <c r="BK46" s="105" t="str">
        <f>IFERROR(IF(BK$16&gt;0,(
   MAX('2ª EVA'!BK46,'2ª EVA'!BL46)*'2ª EVA'!BK$16 +
   '3ª EVA-solo'!BK46*'3ª EVA-solo'!BK$13
)
/('2ª EVA'!BK$16+'3ª EVA '!BK$13),""),"")</f>
        <v/>
      </c>
      <c r="BL46" s="122"/>
      <c r="BM46" s="105" t="str">
        <f>IFERROR(IF(BM$16&gt;0,(
   MAX('2ª EVA'!BM46,'2ª EVA'!BN46)*'2ª EVA'!BM$16 +
   '3ª EVA-solo'!BM46*'3ª EVA-solo'!BM$13
)
/('2ª EVA'!BM$16+'3ª EVA '!BM$13),""),"")</f>
        <v/>
      </c>
      <c r="BN46" s="122"/>
      <c r="BO46" s="121">
        <f t="shared" ca="1" si="50"/>
        <v>0</v>
      </c>
      <c r="BP46" s="105">
        <f ca="1">IFERROR(IF(BP$16&gt;0,(
   MAX('2ª EVA'!BP46,'2ª EVA'!BQ46)*'2ª EVA'!BP$16 +
   '3ª EVA-solo'!BP46*'3ª EVA-solo'!BP$13
)
/('2ª EVA'!BP$16+'3ª EVA '!BP$13),""),"")</f>
        <v>0</v>
      </c>
      <c r="BQ46" s="122"/>
      <c r="BR46" s="105" t="str">
        <f>IFERROR(IF(BR$16&gt;0,(
   MAX('2ª EVA'!BR46,'2ª EVA'!BS46)*'2ª EVA'!BR$16 +
   '3ª EVA-solo'!BR46*'3ª EVA-solo'!BR$13
)
/('2ª EVA'!BR$16+'3ª EVA '!BR$13),""),"")</f>
        <v/>
      </c>
      <c r="BS46" s="122"/>
      <c r="BT46" s="105" t="str">
        <f>IFERROR(IF(BT$16&gt;0,(
   MAX('2ª EVA'!BT46,'2ª EVA'!BU46)*'2ª EVA'!BT$16 +
   '3ª EVA-solo'!BT46*'3ª EVA-solo'!BT$13
)
/('2ª EVA'!BT$16+'3ª EVA '!BT$13),""),"")</f>
        <v/>
      </c>
      <c r="BU46" s="122"/>
      <c r="BV46" s="105" t="str">
        <f>IFERROR(IF(BV$16&gt;0,(
   MAX('2ª EVA'!BV46,'2ª EVA'!BW46)*'2ª EVA'!BV$16 +
   '3ª EVA-solo'!BV46*'3ª EVA-solo'!BV$13
)
/('2ª EVA'!BV$16+'3ª EVA '!BV$13),""),"")</f>
        <v/>
      </c>
      <c r="BW46" s="122"/>
      <c r="BX46" s="105" t="str">
        <f>IFERROR(IF(BX$16&gt;0,(
   MAX('2ª EVA'!BX46,'2ª EVA'!BY46)*'2ª EVA'!BX$16 +
   '3ª EVA-solo'!BX46*'3ª EVA-solo'!BX$13
)
/('2ª EVA'!BX$16+'3ª EVA '!BX$13),""),"")</f>
        <v/>
      </c>
      <c r="BY46" s="122"/>
      <c r="BZ46" s="105" t="str">
        <f>IFERROR(IF(BZ$16&gt;0,(
   MAX('2ª EVA'!BZ46,'2ª EVA'!CA46)*'2ª EVA'!BZ$16 +
   '2ª EVA-solo'!BZ46*'2ª EVA-solo'!BZ$13
)
/('2ª EVA'!BZ$16+'3ª EVA '!BZ$13),""),"")</f>
        <v/>
      </c>
      <c r="CA46" s="122"/>
      <c r="CB46" s="136">
        <f t="shared" ca="1" si="51"/>
        <v>0</v>
      </c>
    </row>
    <row r="47" spans="1:80" ht="18" x14ac:dyDescent="0.25">
      <c r="A47" s="65">
        <v>0</v>
      </c>
      <c r="B47" s="121">
        <f t="shared" ca="1" si="45"/>
        <v>0</v>
      </c>
      <c r="C47" s="105">
        <f ca="1">IFERROR(IF(C$16&gt;0,(
   MAX('2ª EVA'!C47,'2ª EVA'!D47)*'2ª EVA'!C$16 +
   '3ª EVA-solo'!C47*'3ª EVA-solo'!C$13
)
/('2ª EVA'!C$16+'3ª EVA '!C$13),""),"")</f>
        <v>0</v>
      </c>
      <c r="D47" s="122"/>
      <c r="E47" s="105">
        <f ca="1">IFERROR(IF(E$16&gt;0,(
   MAX('2ª EVA'!E47,'2ª EVA'!F47)*'2ª EVA'!E$16 +
   '3ª EVA-solo'!E47*'3ª EVA-solo'!E$13
)
/('2ª EVA'!E$16+'3ª EVA '!E$13),""),"")</f>
        <v>0</v>
      </c>
      <c r="F47" s="122"/>
      <c r="G47" s="105">
        <f ca="1">IFERROR(IF(G$16&gt;0,(
   MAX('2ª EVA'!G47,'2ª EVA'!H47)*'2ª EVA'!G$16 +
   '3ª EVA-solo'!G47*'3ª EVA-solo'!G$13
)
/('2ª EVA'!G$16+'3ª EVA '!G$13),""),"")</f>
        <v>0</v>
      </c>
      <c r="H47" s="122"/>
      <c r="I47" s="105">
        <f ca="1">IFERROR(IF(I$16&gt;0,(
   MAX('2ª EVA'!I47,'2ª EVA'!J47)*'2ª EVA'!I$16 +
   '3ª EVA-solo'!I47*'3ª EVA-solo'!I$13
)
/('2ª EVA'!I$16+'3ª EVA '!I$13),""),"")</f>
        <v>0</v>
      </c>
      <c r="J47" s="122"/>
      <c r="K47" s="105">
        <f ca="1">IFERROR(IF(K$16&gt;0,(
   MAX('2ª EVA'!K47,'2ª EVA'!L47)*'2ª EVA'!K$16 +
   '3ª EVA-solo'!K47*'3ª EVA-solo'!K$13
)
/('2ª EVA'!K$16+'3ª EVA '!K$13),""),"")</f>
        <v>0</v>
      </c>
      <c r="L47" s="122"/>
      <c r="M47" s="105" t="str">
        <f>IFERROR(IF(M$16&gt;0,(
   MAX('2ª EVA'!M47,'2ª EVA'!N47)*'2ª EVA'!M$16 +
   '3ª EVA-solo'!M47*'3ª EVA-solo'!M$13
)
/('2ª EVA'!M$16+'3ª EVA '!M$13),""),"")</f>
        <v/>
      </c>
      <c r="N47" s="122"/>
      <c r="O47" s="121">
        <f t="shared" ca="1" si="46"/>
        <v>0</v>
      </c>
      <c r="P47" s="105">
        <f ca="1">IFERROR(IF(P$16&gt;0,(
   MAX('2ª EVA'!P47,'2ª EVA'!Q47)*'2ª EVA'!P$16 +
   '3ª EVA-solo'!P47*'3ª EVA-solo'!P$13
)
/('2ª EVA'!P$16+'3ª EVA '!P$13),""),"")</f>
        <v>0</v>
      </c>
      <c r="Q47" s="122"/>
      <c r="R47" s="105">
        <f ca="1">IFERROR(IF(R$16&gt;0,(
   MAX('2ª EVA'!R47,'2ª EVA'!S47)*'2ª EVA'!R$16 +
   '3ª EVA-solo'!R47*'3ª EVA-solo'!R$13
)
/('2ª EVA'!R$16+'3ª EVA '!R$13),""),"")</f>
        <v>0</v>
      </c>
      <c r="S47" s="122"/>
      <c r="T47" s="105">
        <f ca="1">IFERROR(IF(T$16&gt;0,(
   MAX('2ª EVA'!T47,'2ª EVA'!U47)*'2ª EVA'!T$16 +
   '3ª EVA-solo'!T47*'3ª EVA-solo'!T$13
)
/('2ª EVA'!T$16+'3ª EVA '!T$13),""),"")</f>
        <v>0</v>
      </c>
      <c r="U47" s="122"/>
      <c r="V47" s="105">
        <f ca="1">IFERROR(IF(V$16&gt;0,(
   MAX('2ª EVA'!V47,'2ª EVA'!W47)*'2ª EVA'!V$16 +
   '3ª EVA-solo'!V47*'3ª EVA-solo'!V$13
)
/('2ª EVA'!V$16+'3ª EVA '!V$13),""),"")</f>
        <v>0</v>
      </c>
      <c r="W47" s="122"/>
      <c r="X47" s="105">
        <f ca="1">IFERROR(IF(X$16&gt;0,(
   MAX('2ª EVA'!X47,'2ª EVA'!Y47)*'2ª EVA'!X$16 +
   '3ª EVA-solo'!X47*'3ª EVA-solo'!X$13
)
/('2ª EVA'!X$16+'3ª EVA '!X$13),""),"")</f>
        <v>0</v>
      </c>
      <c r="Y47" s="122"/>
      <c r="Z47" s="105" t="str">
        <f>IFERROR(IF(Z$16&gt;0,(
   MAX('2ª EVA'!Z47,'2ª EVA'!AA47)*'2ª EVA'!Z$16 +
   '3ª EVA-solo'!Z47*'3ª EVA-solo'!Z$13
)
/('2ª EVA'!Z$16+'3ª EVA '!Z$13),""),"")</f>
        <v/>
      </c>
      <c r="AA47" s="122"/>
      <c r="AB47" s="121">
        <f t="shared" ca="1" si="47"/>
        <v>0</v>
      </c>
      <c r="AC47" s="105">
        <f ca="1">IFERROR(IF(AC$16&gt;0,(
   MAX('2ª EVA'!AC47,'2ª EVA'!AD47)*'2ª EVA'!AC$16 +
   '3ª EVA-solo'!AC47*'3ª EVA-solo'!AC$13
)
/('2ª EVA'!AC$16+'3ª EVA '!AC$13),""),"")</f>
        <v>0</v>
      </c>
      <c r="AD47" s="122"/>
      <c r="AE47" s="105" t="str">
        <f>IFERROR(IF(AE$16&gt;0,(
   MAX('2ª EVA'!AE47,'2ª EVA'!AF47)*'2ª EVA'!AE$16 +
   '3ª EVA-solo'!AE47*'3ª EVA-solo'!AE$13
)
/('2ª EVA'!AE$16+'3ª EVA '!AE$13),""),"")</f>
        <v/>
      </c>
      <c r="AF47" s="122"/>
      <c r="AG47" s="105">
        <f ca="1">IFERROR(IF(AG$16&gt;0,(
   MAX('2ª EVA'!AG47,'2ª EVA'!AH47)*'2ª EVA'!AG$16 +
   '3ª EVA-solo'!AG47*'3ª EVA-solo'!AG$13
)
/('2ª EVA'!AG$16+'3ª EVA '!AG$13),""),"")</f>
        <v>0</v>
      </c>
      <c r="AH47" s="122"/>
      <c r="AI47" s="105">
        <f ca="1">IFERROR(IF(AI$16&gt;0,(
   MAX('2ª EVA'!AI47,'2ª EVA'!AJ47)*'2ª EVA'!AI$16 +
   '3ª EVA-solo'!AI47*'3ª EVA-solo'!AI$13
)
/('2ª EVA'!AI$16+'3ª EVA '!AI$13),""),"")</f>
        <v>0</v>
      </c>
      <c r="AJ47" s="122"/>
      <c r="AK47" s="105">
        <f ca="1">IFERROR(IF(AK$16&gt;0,(
   MAX('2ª EVA'!AK47,'2ª EVA'!AL47)*'2ª EVA'!AK$16 +
   '3ª EVA-solo'!AK47*'3ª EVA-solo'!AK$13
)
/('2ª EVA'!AK$16+'3ª EVA '!AK$13),""),"")</f>
        <v>0</v>
      </c>
      <c r="AL47" s="122"/>
      <c r="AM47" s="105" t="str">
        <f>IFERROR(IF(AM$16&gt;0,(
   MAX('2ª EVA'!AM47,'2ª EVA'!AN47)*'2ª EVA'!AM$16 +
   '3ª EVA-solo'!AM47*'3ª EVA-solo'!AM$13
)
/('2ª EVA'!AM$16+'3ª EVA '!AM$13),""),"")</f>
        <v/>
      </c>
      <c r="AN47" s="122"/>
      <c r="AO47" s="121">
        <f t="shared" ca="1" si="48"/>
        <v>0</v>
      </c>
      <c r="AP47" s="105">
        <f ca="1">IFERROR(IF(AP$16&gt;0,(
   MAX('2ª EVA'!AP47,'2ª EVA'!AQ47)*'2ª EVA'!AP$16 +
   '3ª EVA-solo'!AP47*'3ª EVA-solo'!AP$13
)
/('2ª EVA'!AP$16+'3ª EVA '!AP$13),""),"")</f>
        <v>0</v>
      </c>
      <c r="AQ47" s="122"/>
      <c r="AR47" s="105">
        <f ca="1">IFERROR(IF(AR$16&gt;0,(
   MAX('2ª EVA'!AR47,'2ª EVA'!AS47)*'2ª EVA'!AR$16 +
   '3ª EVA-solo'!AR47*'3ª EVA-solo'!AR$13
)
/('2ª EVA'!AR$16+'3ª EVA '!AR$13),""),"")</f>
        <v>0</v>
      </c>
      <c r="AS47" s="122"/>
      <c r="AT47" s="105">
        <f ca="1">IFERROR(IF(AT$16&gt;0,(
   MAX('2ª EVA'!AT47,'2ª EVA'!AU47)*'2ª EVA'!AT$16 +
   '3ª EVA-solo'!AT47*'3ª EVA-solo'!AT$13
)
/('2ª EVA'!AT$16+'3ª EVA '!AT$13),""),"")</f>
        <v>0</v>
      </c>
      <c r="AU47" s="122"/>
      <c r="AV47" s="105">
        <f ca="1">IFERROR(IF(AV$16&gt;0,(
   MAX('2ª EVA'!AV47,'2ª EVA'!AW47)*'2ª EVA'!AV$16 +
   '3ª EVA-solo'!AV47*'3ª EVA-solo'!AV$13
)
/('2ª EVA'!AV$16+'3ª EVA '!AV$13),""),"")</f>
        <v>0</v>
      </c>
      <c r="AW47" s="122"/>
      <c r="AX47" s="105">
        <f ca="1">IFERROR(IF(AX$16&gt;0,(
   MAX('2ª EVA'!AX47,'2ª EVA'!AY47)*'2ª EVA'!AX$16 +
   '3ª EVA-solo'!AX47*'3ª EVA-solo'!AX$13
)
/('2ª EVA'!AX$16+'3ª EVA '!AX$13),""),"")</f>
        <v>0</v>
      </c>
      <c r="AY47" s="122"/>
      <c r="AZ47" s="105" t="str">
        <f>IFERROR(IF(AZ$16&gt;0,(
   MAX('2ª EVA'!AZ47,'2ª EVA'!BA47)*'2ª EVA'!AZ$16 +
   '3ª EVA-solo'!AZ47*'3ª EVA-solo'!AZ$13
)
/('2ª EVA'!AZ$16+'3ª EVA '!AZ$13),""),"")</f>
        <v/>
      </c>
      <c r="BA47" s="122"/>
      <c r="BB47" s="121">
        <f t="shared" ca="1" si="49"/>
        <v>0</v>
      </c>
      <c r="BC47" s="105">
        <f ca="1">IFERROR(IF(BC$16&gt;0,(
   MAX('2ª EVA'!BC47,'2ª EVA'!BD47)*'2ª EVA'!BC$16 +
   '3ª EVA-solo'!BC47*'3ª EVA-solo'!BC$13
)
/('2ª EVA'!BC$16+'3ª EVA '!BC$13),""),"")</f>
        <v>0</v>
      </c>
      <c r="BD47" s="122"/>
      <c r="BE47" s="105">
        <f ca="1">IFERROR(IF(BE$16&gt;0,(
   MAX('2ª EVA'!BE47,'2ª EVA'!BF47)*'2ª EVA'!BE$16 +
   '3ª EVA-solo'!BE47*'3ª EVA-solo'!BE$13
)
/('2ª EVA'!BE$16+'3ª EVA '!BE$13),""),"")</f>
        <v>0</v>
      </c>
      <c r="BF47" s="122"/>
      <c r="BG47" s="105">
        <f ca="1">IFERROR(IF(BG$16&gt;0,(
   MAX('2ª EVA'!BG47,'2ª EVA'!BH47)*'2ª EVA'!BG$16 +
   '3ª EVA-solo'!BG47*'3ª EVA-solo'!BG$13
)
/('2ª EVA'!BG$16+'3ª EVA '!BG$13),""),"")</f>
        <v>0</v>
      </c>
      <c r="BH47" s="122"/>
      <c r="BI47" s="105">
        <f ca="1">IFERROR(IF(BI$16&gt;0,(
   MAX('2ª EVA'!BI47,'2ª EVA'!BJ47)*'2ª EVA'!BI$16 +
   '3ª EVA-solo'!BI47*'3ª EVA-solo'!BI$13
)
/('2ª EVA'!BI$16+'3ª EVA '!BI$13),""),"")</f>
        <v>0</v>
      </c>
      <c r="BJ47" s="122"/>
      <c r="BK47" s="105" t="str">
        <f>IFERROR(IF(BK$16&gt;0,(
   MAX('2ª EVA'!BK47,'2ª EVA'!BL47)*'2ª EVA'!BK$16 +
   '3ª EVA-solo'!BK47*'3ª EVA-solo'!BK$13
)
/('2ª EVA'!BK$16+'3ª EVA '!BK$13),""),"")</f>
        <v/>
      </c>
      <c r="BL47" s="122"/>
      <c r="BM47" s="105" t="str">
        <f>IFERROR(IF(BM$16&gt;0,(
   MAX('2ª EVA'!BM47,'2ª EVA'!BN47)*'2ª EVA'!BM$16 +
   '3ª EVA-solo'!BM47*'3ª EVA-solo'!BM$13
)
/('2ª EVA'!BM$16+'3ª EVA '!BM$13),""),"")</f>
        <v/>
      </c>
      <c r="BN47" s="122"/>
      <c r="BO47" s="121">
        <f t="shared" ca="1" si="50"/>
        <v>0</v>
      </c>
      <c r="BP47" s="105">
        <f ca="1">IFERROR(IF(BP$16&gt;0,(
   MAX('2ª EVA'!BP47,'2ª EVA'!BQ47)*'2ª EVA'!BP$16 +
   '3ª EVA-solo'!BP47*'3ª EVA-solo'!BP$13
)
/('2ª EVA'!BP$16+'3ª EVA '!BP$13),""),"")</f>
        <v>0</v>
      </c>
      <c r="BQ47" s="122"/>
      <c r="BR47" s="105" t="str">
        <f>IFERROR(IF(BR$16&gt;0,(
   MAX('2ª EVA'!BR47,'2ª EVA'!BS47)*'2ª EVA'!BR$16 +
   '3ª EVA-solo'!BR47*'3ª EVA-solo'!BR$13
)
/('2ª EVA'!BR$16+'3ª EVA '!BR$13),""),"")</f>
        <v/>
      </c>
      <c r="BS47" s="122"/>
      <c r="BT47" s="105" t="str">
        <f>IFERROR(IF(BT$16&gt;0,(
   MAX('2ª EVA'!BT47,'2ª EVA'!BU47)*'2ª EVA'!BT$16 +
   '3ª EVA-solo'!BT47*'3ª EVA-solo'!BT$13
)
/('2ª EVA'!BT$16+'3ª EVA '!BT$13),""),"")</f>
        <v/>
      </c>
      <c r="BU47" s="122"/>
      <c r="BV47" s="105" t="str">
        <f>IFERROR(IF(BV$16&gt;0,(
   MAX('2ª EVA'!BV47,'2ª EVA'!BW47)*'2ª EVA'!BV$16 +
   '3ª EVA-solo'!BV47*'3ª EVA-solo'!BV$13
)
/('2ª EVA'!BV$16+'3ª EVA '!BV$13),""),"")</f>
        <v/>
      </c>
      <c r="BW47" s="122"/>
      <c r="BX47" s="105" t="str">
        <f>IFERROR(IF(BX$16&gt;0,(
   MAX('2ª EVA'!BX47,'2ª EVA'!BY47)*'2ª EVA'!BX$16 +
   '3ª EVA-solo'!BX47*'3ª EVA-solo'!BX$13
)
/('2ª EVA'!BX$16+'3ª EVA '!BX$13),""),"")</f>
        <v/>
      </c>
      <c r="BY47" s="122"/>
      <c r="BZ47" s="105" t="str">
        <f>IFERROR(IF(BZ$16&gt;0,(
   MAX('2ª EVA'!BZ47,'2ª EVA'!CA47)*'2ª EVA'!BZ$16 +
   '2ª EVA-solo'!BZ47*'2ª EVA-solo'!BZ$13
)
/('2ª EVA'!BZ$16+'3ª EVA '!BZ$13),""),"")</f>
        <v/>
      </c>
      <c r="CA47" s="122"/>
      <c r="CB47" s="136">
        <f t="shared" ca="1" si="51"/>
        <v>0</v>
      </c>
    </row>
    <row r="48" spans="1:80" ht="18" x14ac:dyDescent="0.25">
      <c r="A48" s="65">
        <v>0</v>
      </c>
      <c r="B48" s="121">
        <f t="shared" ca="1" si="45"/>
        <v>0</v>
      </c>
      <c r="C48" s="105">
        <f ca="1">IFERROR(IF(C$16&gt;0,(
   MAX('2ª EVA'!C48,'2ª EVA'!D48)*'2ª EVA'!C$16 +
   '3ª EVA-solo'!C48*'3ª EVA-solo'!C$13
)
/('2ª EVA'!C$16+'3ª EVA '!C$13),""),"")</f>
        <v>0</v>
      </c>
      <c r="D48" s="122"/>
      <c r="E48" s="105">
        <f ca="1">IFERROR(IF(E$16&gt;0,(
   MAX('2ª EVA'!E48,'2ª EVA'!F48)*'2ª EVA'!E$16 +
   '3ª EVA-solo'!E48*'3ª EVA-solo'!E$13
)
/('2ª EVA'!E$16+'3ª EVA '!E$13),""),"")</f>
        <v>0</v>
      </c>
      <c r="F48" s="122"/>
      <c r="G48" s="105">
        <f ca="1">IFERROR(IF(G$16&gt;0,(
   MAX('2ª EVA'!G48,'2ª EVA'!H48)*'2ª EVA'!G$16 +
   '3ª EVA-solo'!G48*'3ª EVA-solo'!G$13
)
/('2ª EVA'!G$16+'3ª EVA '!G$13),""),"")</f>
        <v>0</v>
      </c>
      <c r="H48" s="122"/>
      <c r="I48" s="105">
        <f ca="1">IFERROR(IF(I$16&gt;0,(
   MAX('2ª EVA'!I48,'2ª EVA'!J48)*'2ª EVA'!I$16 +
   '3ª EVA-solo'!I48*'3ª EVA-solo'!I$13
)
/('2ª EVA'!I$16+'3ª EVA '!I$13),""),"")</f>
        <v>0</v>
      </c>
      <c r="J48" s="122"/>
      <c r="K48" s="105">
        <f ca="1">IFERROR(IF(K$16&gt;0,(
   MAX('2ª EVA'!K48,'2ª EVA'!L48)*'2ª EVA'!K$16 +
   '3ª EVA-solo'!K48*'3ª EVA-solo'!K$13
)
/('2ª EVA'!K$16+'3ª EVA '!K$13),""),"")</f>
        <v>0</v>
      </c>
      <c r="L48" s="122"/>
      <c r="M48" s="105" t="str">
        <f>IFERROR(IF(M$16&gt;0,(
   MAX('2ª EVA'!M48,'2ª EVA'!N48)*'2ª EVA'!M$16 +
   '3ª EVA-solo'!M48*'3ª EVA-solo'!M$13
)
/('2ª EVA'!M$16+'3ª EVA '!M$13),""),"")</f>
        <v/>
      </c>
      <c r="N48" s="122"/>
      <c r="O48" s="121">
        <f t="shared" ca="1" si="46"/>
        <v>0</v>
      </c>
      <c r="P48" s="105">
        <f ca="1">IFERROR(IF(P$16&gt;0,(
   MAX('2ª EVA'!P48,'2ª EVA'!Q48)*'2ª EVA'!P$16 +
   '3ª EVA-solo'!P48*'3ª EVA-solo'!P$13
)
/('2ª EVA'!P$16+'3ª EVA '!P$13),""),"")</f>
        <v>0</v>
      </c>
      <c r="Q48" s="122"/>
      <c r="R48" s="105">
        <f ca="1">IFERROR(IF(R$16&gt;0,(
   MAX('2ª EVA'!R48,'2ª EVA'!S48)*'2ª EVA'!R$16 +
   '3ª EVA-solo'!R48*'3ª EVA-solo'!R$13
)
/('2ª EVA'!R$16+'3ª EVA '!R$13),""),"")</f>
        <v>0</v>
      </c>
      <c r="S48" s="122"/>
      <c r="T48" s="105">
        <f ca="1">IFERROR(IF(T$16&gt;0,(
   MAX('2ª EVA'!T48,'2ª EVA'!U48)*'2ª EVA'!T$16 +
   '3ª EVA-solo'!T48*'3ª EVA-solo'!T$13
)
/('2ª EVA'!T$16+'3ª EVA '!T$13),""),"")</f>
        <v>0</v>
      </c>
      <c r="U48" s="122"/>
      <c r="V48" s="105">
        <f ca="1">IFERROR(IF(V$16&gt;0,(
   MAX('2ª EVA'!V48,'2ª EVA'!W48)*'2ª EVA'!V$16 +
   '3ª EVA-solo'!V48*'3ª EVA-solo'!V$13
)
/('2ª EVA'!V$16+'3ª EVA '!V$13),""),"")</f>
        <v>0</v>
      </c>
      <c r="W48" s="122"/>
      <c r="X48" s="105">
        <f ca="1">IFERROR(IF(X$16&gt;0,(
   MAX('2ª EVA'!X48,'2ª EVA'!Y48)*'2ª EVA'!X$16 +
   '3ª EVA-solo'!X48*'3ª EVA-solo'!X$13
)
/('2ª EVA'!X$16+'3ª EVA '!X$13),""),"")</f>
        <v>0</v>
      </c>
      <c r="Y48" s="122"/>
      <c r="Z48" s="105" t="str">
        <f>IFERROR(IF(Z$16&gt;0,(
   MAX('2ª EVA'!Z48,'2ª EVA'!AA48)*'2ª EVA'!Z$16 +
   '3ª EVA-solo'!Z48*'3ª EVA-solo'!Z$13
)
/('2ª EVA'!Z$16+'3ª EVA '!Z$13),""),"")</f>
        <v/>
      </c>
      <c r="AA48" s="122"/>
      <c r="AB48" s="121">
        <f t="shared" ca="1" si="47"/>
        <v>0</v>
      </c>
      <c r="AC48" s="105">
        <f ca="1">IFERROR(IF(AC$16&gt;0,(
   MAX('2ª EVA'!AC48,'2ª EVA'!AD48)*'2ª EVA'!AC$16 +
   '3ª EVA-solo'!AC48*'3ª EVA-solo'!AC$13
)
/('2ª EVA'!AC$16+'3ª EVA '!AC$13),""),"")</f>
        <v>0</v>
      </c>
      <c r="AD48" s="122"/>
      <c r="AE48" s="105" t="str">
        <f>IFERROR(IF(AE$16&gt;0,(
   MAX('2ª EVA'!AE48,'2ª EVA'!AF48)*'2ª EVA'!AE$16 +
   '3ª EVA-solo'!AE48*'3ª EVA-solo'!AE$13
)
/('2ª EVA'!AE$16+'3ª EVA '!AE$13),""),"")</f>
        <v/>
      </c>
      <c r="AF48" s="122"/>
      <c r="AG48" s="105">
        <f ca="1">IFERROR(IF(AG$16&gt;0,(
   MAX('2ª EVA'!AG48,'2ª EVA'!AH48)*'2ª EVA'!AG$16 +
   '3ª EVA-solo'!AG48*'3ª EVA-solo'!AG$13
)
/('2ª EVA'!AG$16+'3ª EVA '!AG$13),""),"")</f>
        <v>0</v>
      </c>
      <c r="AH48" s="122"/>
      <c r="AI48" s="105">
        <f ca="1">IFERROR(IF(AI$16&gt;0,(
   MAX('2ª EVA'!AI48,'2ª EVA'!AJ48)*'2ª EVA'!AI$16 +
   '3ª EVA-solo'!AI48*'3ª EVA-solo'!AI$13
)
/('2ª EVA'!AI$16+'3ª EVA '!AI$13),""),"")</f>
        <v>0</v>
      </c>
      <c r="AJ48" s="122"/>
      <c r="AK48" s="105">
        <f ca="1">IFERROR(IF(AK$16&gt;0,(
   MAX('2ª EVA'!AK48,'2ª EVA'!AL48)*'2ª EVA'!AK$16 +
   '3ª EVA-solo'!AK48*'3ª EVA-solo'!AK$13
)
/('2ª EVA'!AK$16+'3ª EVA '!AK$13),""),"")</f>
        <v>0</v>
      </c>
      <c r="AL48" s="122"/>
      <c r="AM48" s="105" t="str">
        <f>IFERROR(IF(AM$16&gt;0,(
   MAX('2ª EVA'!AM48,'2ª EVA'!AN48)*'2ª EVA'!AM$16 +
   '3ª EVA-solo'!AM48*'3ª EVA-solo'!AM$13
)
/('2ª EVA'!AM$16+'3ª EVA '!AM$13),""),"")</f>
        <v/>
      </c>
      <c r="AN48" s="122"/>
      <c r="AO48" s="121">
        <f t="shared" ca="1" si="48"/>
        <v>0</v>
      </c>
      <c r="AP48" s="105">
        <f ca="1">IFERROR(IF(AP$16&gt;0,(
   MAX('2ª EVA'!AP48,'2ª EVA'!AQ48)*'2ª EVA'!AP$16 +
   '3ª EVA-solo'!AP48*'3ª EVA-solo'!AP$13
)
/('2ª EVA'!AP$16+'3ª EVA '!AP$13),""),"")</f>
        <v>0</v>
      </c>
      <c r="AQ48" s="122"/>
      <c r="AR48" s="105">
        <f ca="1">IFERROR(IF(AR$16&gt;0,(
   MAX('2ª EVA'!AR48,'2ª EVA'!AS48)*'2ª EVA'!AR$16 +
   '3ª EVA-solo'!AR48*'3ª EVA-solo'!AR$13
)
/('2ª EVA'!AR$16+'3ª EVA '!AR$13),""),"")</f>
        <v>0</v>
      </c>
      <c r="AS48" s="122"/>
      <c r="AT48" s="105">
        <f ca="1">IFERROR(IF(AT$16&gt;0,(
   MAX('2ª EVA'!AT48,'2ª EVA'!AU48)*'2ª EVA'!AT$16 +
   '3ª EVA-solo'!AT48*'3ª EVA-solo'!AT$13
)
/('2ª EVA'!AT$16+'3ª EVA '!AT$13),""),"")</f>
        <v>0</v>
      </c>
      <c r="AU48" s="122"/>
      <c r="AV48" s="105">
        <f ca="1">IFERROR(IF(AV$16&gt;0,(
   MAX('2ª EVA'!AV48,'2ª EVA'!AW48)*'2ª EVA'!AV$16 +
   '3ª EVA-solo'!AV48*'3ª EVA-solo'!AV$13
)
/('2ª EVA'!AV$16+'3ª EVA '!AV$13),""),"")</f>
        <v>0</v>
      </c>
      <c r="AW48" s="122"/>
      <c r="AX48" s="105">
        <f ca="1">IFERROR(IF(AX$16&gt;0,(
   MAX('2ª EVA'!AX48,'2ª EVA'!AY48)*'2ª EVA'!AX$16 +
   '3ª EVA-solo'!AX48*'3ª EVA-solo'!AX$13
)
/('2ª EVA'!AX$16+'3ª EVA '!AX$13),""),"")</f>
        <v>0</v>
      </c>
      <c r="AY48" s="122"/>
      <c r="AZ48" s="105" t="str">
        <f>IFERROR(IF(AZ$16&gt;0,(
   MAX('2ª EVA'!AZ48,'2ª EVA'!BA48)*'2ª EVA'!AZ$16 +
   '3ª EVA-solo'!AZ48*'3ª EVA-solo'!AZ$13
)
/('2ª EVA'!AZ$16+'3ª EVA '!AZ$13),""),"")</f>
        <v/>
      </c>
      <c r="BA48" s="122"/>
      <c r="BB48" s="121">
        <f t="shared" ca="1" si="49"/>
        <v>0</v>
      </c>
      <c r="BC48" s="105">
        <f ca="1">IFERROR(IF(BC$16&gt;0,(
   MAX('2ª EVA'!BC48,'2ª EVA'!BD48)*'2ª EVA'!BC$16 +
   '3ª EVA-solo'!BC48*'3ª EVA-solo'!BC$13
)
/('2ª EVA'!BC$16+'3ª EVA '!BC$13),""),"")</f>
        <v>0</v>
      </c>
      <c r="BD48" s="122"/>
      <c r="BE48" s="105">
        <f ca="1">IFERROR(IF(BE$16&gt;0,(
   MAX('2ª EVA'!BE48,'2ª EVA'!BF48)*'2ª EVA'!BE$16 +
   '3ª EVA-solo'!BE48*'3ª EVA-solo'!BE$13
)
/('2ª EVA'!BE$16+'3ª EVA '!BE$13),""),"")</f>
        <v>0</v>
      </c>
      <c r="BF48" s="122"/>
      <c r="BG48" s="105">
        <f ca="1">IFERROR(IF(BG$16&gt;0,(
   MAX('2ª EVA'!BG48,'2ª EVA'!BH48)*'2ª EVA'!BG$16 +
   '3ª EVA-solo'!BG48*'3ª EVA-solo'!BG$13
)
/('2ª EVA'!BG$16+'3ª EVA '!BG$13),""),"")</f>
        <v>0</v>
      </c>
      <c r="BH48" s="122"/>
      <c r="BI48" s="105">
        <f ca="1">IFERROR(IF(BI$16&gt;0,(
   MAX('2ª EVA'!BI48,'2ª EVA'!BJ48)*'2ª EVA'!BI$16 +
   '3ª EVA-solo'!BI48*'3ª EVA-solo'!BI$13
)
/('2ª EVA'!BI$16+'3ª EVA '!BI$13),""),"")</f>
        <v>0</v>
      </c>
      <c r="BJ48" s="122"/>
      <c r="BK48" s="105" t="str">
        <f>IFERROR(IF(BK$16&gt;0,(
   MAX('2ª EVA'!BK48,'2ª EVA'!BL48)*'2ª EVA'!BK$16 +
   '3ª EVA-solo'!BK48*'3ª EVA-solo'!BK$13
)
/('2ª EVA'!BK$16+'3ª EVA '!BK$13),""),"")</f>
        <v/>
      </c>
      <c r="BL48" s="122"/>
      <c r="BM48" s="105" t="str">
        <f>IFERROR(IF(BM$16&gt;0,(
   MAX('2ª EVA'!BM48,'2ª EVA'!BN48)*'2ª EVA'!BM$16 +
   '3ª EVA-solo'!BM48*'3ª EVA-solo'!BM$13
)
/('2ª EVA'!BM$16+'3ª EVA '!BM$13),""),"")</f>
        <v/>
      </c>
      <c r="BN48" s="122"/>
      <c r="BO48" s="121">
        <f t="shared" ca="1" si="50"/>
        <v>0</v>
      </c>
      <c r="BP48" s="105">
        <f ca="1">IFERROR(IF(BP$16&gt;0,(
   MAX('2ª EVA'!BP48,'2ª EVA'!BQ48)*'2ª EVA'!BP$16 +
   '3ª EVA-solo'!BP48*'3ª EVA-solo'!BP$13
)
/('2ª EVA'!BP$16+'3ª EVA '!BP$13),""),"")</f>
        <v>0</v>
      </c>
      <c r="BQ48" s="122"/>
      <c r="BR48" s="105" t="str">
        <f>IFERROR(IF(BR$16&gt;0,(
   MAX('2ª EVA'!BR48,'2ª EVA'!BS48)*'2ª EVA'!BR$16 +
   '3ª EVA-solo'!BR48*'3ª EVA-solo'!BR$13
)
/('2ª EVA'!BR$16+'3ª EVA '!BR$13),""),"")</f>
        <v/>
      </c>
      <c r="BS48" s="122"/>
      <c r="BT48" s="105" t="str">
        <f>IFERROR(IF(BT$16&gt;0,(
   MAX('2ª EVA'!BT48,'2ª EVA'!BU48)*'2ª EVA'!BT$16 +
   '3ª EVA-solo'!BT48*'3ª EVA-solo'!BT$13
)
/('2ª EVA'!BT$16+'3ª EVA '!BT$13),""),"")</f>
        <v/>
      </c>
      <c r="BU48" s="122"/>
      <c r="BV48" s="105" t="str">
        <f>IFERROR(IF(BV$16&gt;0,(
   MAX('2ª EVA'!BV48,'2ª EVA'!BW48)*'2ª EVA'!BV$16 +
   '3ª EVA-solo'!BV48*'3ª EVA-solo'!BV$13
)
/('2ª EVA'!BV$16+'3ª EVA '!BV$13),""),"")</f>
        <v/>
      </c>
      <c r="BW48" s="122"/>
      <c r="BX48" s="105" t="str">
        <f>IFERROR(IF(BX$16&gt;0,(
   MAX('2ª EVA'!BX48,'2ª EVA'!BY48)*'2ª EVA'!BX$16 +
   '3ª EVA-solo'!BX48*'3ª EVA-solo'!BX$13
)
/('2ª EVA'!BX$16+'3ª EVA '!BX$13),""),"")</f>
        <v/>
      </c>
      <c r="BY48" s="122"/>
      <c r="BZ48" s="105" t="str">
        <f>IFERROR(IF(BZ$16&gt;0,(
   MAX('2ª EVA'!BZ48,'2ª EVA'!CA48)*'2ª EVA'!BZ$16 +
   '2ª EVA-solo'!BZ48*'2ª EVA-solo'!BZ$13
)
/('2ª EVA'!BZ$16+'3ª EVA '!BZ$13),""),"")</f>
        <v/>
      </c>
      <c r="CA48" s="122"/>
      <c r="CB48" s="136">
        <f t="shared" ca="1" si="51"/>
        <v>0</v>
      </c>
    </row>
    <row r="49" spans="1:80" ht="18" x14ac:dyDescent="0.25">
      <c r="A49" s="65">
        <v>0</v>
      </c>
      <c r="B49" s="121">
        <f t="shared" ca="1" si="45"/>
        <v>0</v>
      </c>
      <c r="C49" s="105">
        <f ca="1">IFERROR(IF(C$16&gt;0,(
   MAX('2ª EVA'!C49,'2ª EVA'!D49)*'2ª EVA'!C$16 +
   '3ª EVA-solo'!C49*'3ª EVA-solo'!C$13
)
/('2ª EVA'!C$16+'3ª EVA '!C$13),""),"")</f>
        <v>0</v>
      </c>
      <c r="D49" s="122"/>
      <c r="E49" s="105">
        <f ca="1">IFERROR(IF(E$16&gt;0,(
   MAX('2ª EVA'!E49,'2ª EVA'!F49)*'2ª EVA'!E$16 +
   '3ª EVA-solo'!E49*'3ª EVA-solo'!E$13
)
/('2ª EVA'!E$16+'3ª EVA '!E$13),""),"")</f>
        <v>0</v>
      </c>
      <c r="F49" s="122"/>
      <c r="G49" s="105">
        <f ca="1">IFERROR(IF(G$16&gt;0,(
   MAX('2ª EVA'!G49,'2ª EVA'!H49)*'2ª EVA'!G$16 +
   '3ª EVA-solo'!G49*'3ª EVA-solo'!G$13
)
/('2ª EVA'!G$16+'3ª EVA '!G$13),""),"")</f>
        <v>0</v>
      </c>
      <c r="H49" s="122"/>
      <c r="I49" s="105">
        <f ca="1">IFERROR(IF(I$16&gt;0,(
   MAX('2ª EVA'!I49,'2ª EVA'!J49)*'2ª EVA'!I$16 +
   '3ª EVA-solo'!I49*'3ª EVA-solo'!I$13
)
/('2ª EVA'!I$16+'3ª EVA '!I$13),""),"")</f>
        <v>0</v>
      </c>
      <c r="J49" s="122"/>
      <c r="K49" s="105">
        <f ca="1">IFERROR(IF(K$16&gt;0,(
   MAX('2ª EVA'!K49,'2ª EVA'!L49)*'2ª EVA'!K$16 +
   '3ª EVA-solo'!K49*'3ª EVA-solo'!K$13
)
/('2ª EVA'!K$16+'3ª EVA '!K$13),""),"")</f>
        <v>0</v>
      </c>
      <c r="L49" s="122"/>
      <c r="M49" s="105" t="str">
        <f>IFERROR(IF(M$16&gt;0,(
   MAX('2ª EVA'!M49,'2ª EVA'!N49)*'2ª EVA'!M$16 +
   '3ª EVA-solo'!M49*'3ª EVA-solo'!M$13
)
/('2ª EVA'!M$16+'3ª EVA '!M$13),""),"")</f>
        <v/>
      </c>
      <c r="N49" s="122"/>
      <c r="O49" s="121">
        <f t="shared" ca="1" si="46"/>
        <v>0</v>
      </c>
      <c r="P49" s="105">
        <f ca="1">IFERROR(IF(P$16&gt;0,(
   MAX('2ª EVA'!P49,'2ª EVA'!Q49)*'2ª EVA'!P$16 +
   '3ª EVA-solo'!P49*'3ª EVA-solo'!P$13
)
/('2ª EVA'!P$16+'3ª EVA '!P$13),""),"")</f>
        <v>0</v>
      </c>
      <c r="Q49" s="122"/>
      <c r="R49" s="105">
        <f ca="1">IFERROR(IF(R$16&gt;0,(
   MAX('2ª EVA'!R49,'2ª EVA'!S49)*'2ª EVA'!R$16 +
   '3ª EVA-solo'!R49*'3ª EVA-solo'!R$13
)
/('2ª EVA'!R$16+'3ª EVA '!R$13),""),"")</f>
        <v>0</v>
      </c>
      <c r="S49" s="122"/>
      <c r="T49" s="105">
        <f ca="1">IFERROR(IF(T$16&gt;0,(
   MAX('2ª EVA'!T49,'2ª EVA'!U49)*'2ª EVA'!T$16 +
   '3ª EVA-solo'!T49*'3ª EVA-solo'!T$13
)
/('2ª EVA'!T$16+'3ª EVA '!T$13),""),"")</f>
        <v>0</v>
      </c>
      <c r="U49" s="122"/>
      <c r="V49" s="105">
        <f ca="1">IFERROR(IF(V$16&gt;0,(
   MAX('2ª EVA'!V49,'2ª EVA'!W49)*'2ª EVA'!V$16 +
   '3ª EVA-solo'!V49*'3ª EVA-solo'!V$13
)
/('2ª EVA'!V$16+'3ª EVA '!V$13),""),"")</f>
        <v>0</v>
      </c>
      <c r="W49" s="122"/>
      <c r="X49" s="105">
        <f ca="1">IFERROR(IF(X$16&gt;0,(
   MAX('2ª EVA'!X49,'2ª EVA'!Y49)*'2ª EVA'!X$16 +
   '3ª EVA-solo'!X49*'3ª EVA-solo'!X$13
)
/('2ª EVA'!X$16+'3ª EVA '!X$13),""),"")</f>
        <v>0</v>
      </c>
      <c r="Y49" s="122"/>
      <c r="Z49" s="105" t="str">
        <f>IFERROR(IF(Z$16&gt;0,(
   MAX('2ª EVA'!Z49,'2ª EVA'!AA49)*'2ª EVA'!Z$16 +
   '3ª EVA-solo'!Z49*'3ª EVA-solo'!Z$13
)
/('2ª EVA'!Z$16+'3ª EVA '!Z$13),""),"")</f>
        <v/>
      </c>
      <c r="AA49" s="122"/>
      <c r="AB49" s="121">
        <f t="shared" ca="1" si="47"/>
        <v>0</v>
      </c>
      <c r="AC49" s="105">
        <f ca="1">IFERROR(IF(AC$16&gt;0,(
   MAX('2ª EVA'!AC49,'2ª EVA'!AD49)*'2ª EVA'!AC$16 +
   '3ª EVA-solo'!AC49*'3ª EVA-solo'!AC$13
)
/('2ª EVA'!AC$16+'3ª EVA '!AC$13),""),"")</f>
        <v>0</v>
      </c>
      <c r="AD49" s="122"/>
      <c r="AE49" s="105" t="str">
        <f>IFERROR(IF(AE$16&gt;0,(
   MAX('2ª EVA'!AE49,'2ª EVA'!AF49)*'2ª EVA'!AE$16 +
   '3ª EVA-solo'!AE49*'3ª EVA-solo'!AE$13
)
/('2ª EVA'!AE$16+'3ª EVA '!AE$13),""),"")</f>
        <v/>
      </c>
      <c r="AF49" s="122"/>
      <c r="AG49" s="105">
        <f ca="1">IFERROR(IF(AG$16&gt;0,(
   MAX('2ª EVA'!AG49,'2ª EVA'!AH49)*'2ª EVA'!AG$16 +
   '3ª EVA-solo'!AG49*'3ª EVA-solo'!AG$13
)
/('2ª EVA'!AG$16+'3ª EVA '!AG$13),""),"")</f>
        <v>0</v>
      </c>
      <c r="AH49" s="122"/>
      <c r="AI49" s="105">
        <f ca="1">IFERROR(IF(AI$16&gt;0,(
   MAX('2ª EVA'!AI49,'2ª EVA'!AJ49)*'2ª EVA'!AI$16 +
   '3ª EVA-solo'!AI49*'3ª EVA-solo'!AI$13
)
/('2ª EVA'!AI$16+'3ª EVA '!AI$13),""),"")</f>
        <v>0</v>
      </c>
      <c r="AJ49" s="122"/>
      <c r="AK49" s="105">
        <f ca="1">IFERROR(IF(AK$16&gt;0,(
   MAX('2ª EVA'!AK49,'2ª EVA'!AL49)*'2ª EVA'!AK$16 +
   '3ª EVA-solo'!AK49*'3ª EVA-solo'!AK$13
)
/('2ª EVA'!AK$16+'3ª EVA '!AK$13),""),"")</f>
        <v>0</v>
      </c>
      <c r="AL49" s="122"/>
      <c r="AM49" s="105" t="str">
        <f>IFERROR(IF(AM$16&gt;0,(
   MAX('2ª EVA'!AM49,'2ª EVA'!AN49)*'2ª EVA'!AM$16 +
   '3ª EVA-solo'!AM49*'3ª EVA-solo'!AM$13
)
/('2ª EVA'!AM$16+'3ª EVA '!AM$13),""),"")</f>
        <v/>
      </c>
      <c r="AN49" s="122"/>
      <c r="AO49" s="121">
        <f t="shared" ca="1" si="48"/>
        <v>0</v>
      </c>
      <c r="AP49" s="105">
        <f ca="1">IFERROR(IF(AP$16&gt;0,(
   MAX('2ª EVA'!AP49,'2ª EVA'!AQ49)*'2ª EVA'!AP$16 +
   '3ª EVA-solo'!AP49*'3ª EVA-solo'!AP$13
)
/('2ª EVA'!AP$16+'3ª EVA '!AP$13),""),"")</f>
        <v>0</v>
      </c>
      <c r="AQ49" s="122"/>
      <c r="AR49" s="105">
        <f ca="1">IFERROR(IF(AR$16&gt;0,(
   MAX('2ª EVA'!AR49,'2ª EVA'!AS49)*'2ª EVA'!AR$16 +
   '3ª EVA-solo'!AR49*'3ª EVA-solo'!AR$13
)
/('2ª EVA'!AR$16+'3ª EVA '!AR$13),""),"")</f>
        <v>0</v>
      </c>
      <c r="AS49" s="122"/>
      <c r="AT49" s="105">
        <f ca="1">IFERROR(IF(AT$16&gt;0,(
   MAX('2ª EVA'!AT49,'2ª EVA'!AU49)*'2ª EVA'!AT$16 +
   '3ª EVA-solo'!AT49*'3ª EVA-solo'!AT$13
)
/('2ª EVA'!AT$16+'3ª EVA '!AT$13),""),"")</f>
        <v>0</v>
      </c>
      <c r="AU49" s="122"/>
      <c r="AV49" s="105">
        <f ca="1">IFERROR(IF(AV$16&gt;0,(
   MAX('2ª EVA'!AV49,'2ª EVA'!AW49)*'2ª EVA'!AV$16 +
   '3ª EVA-solo'!AV49*'3ª EVA-solo'!AV$13
)
/('2ª EVA'!AV$16+'3ª EVA '!AV$13),""),"")</f>
        <v>0</v>
      </c>
      <c r="AW49" s="122"/>
      <c r="AX49" s="105">
        <f ca="1">IFERROR(IF(AX$16&gt;0,(
   MAX('2ª EVA'!AX49,'2ª EVA'!AY49)*'2ª EVA'!AX$16 +
   '3ª EVA-solo'!AX49*'3ª EVA-solo'!AX$13
)
/('2ª EVA'!AX$16+'3ª EVA '!AX$13),""),"")</f>
        <v>0</v>
      </c>
      <c r="AY49" s="122"/>
      <c r="AZ49" s="105" t="str">
        <f>IFERROR(IF(AZ$16&gt;0,(
   MAX('2ª EVA'!AZ49,'2ª EVA'!BA49)*'2ª EVA'!AZ$16 +
   '3ª EVA-solo'!AZ49*'3ª EVA-solo'!AZ$13
)
/('2ª EVA'!AZ$16+'3ª EVA '!AZ$13),""),"")</f>
        <v/>
      </c>
      <c r="BA49" s="122"/>
      <c r="BB49" s="121">
        <f t="shared" ca="1" si="49"/>
        <v>0</v>
      </c>
      <c r="BC49" s="105">
        <f ca="1">IFERROR(IF(BC$16&gt;0,(
   MAX('2ª EVA'!BC49,'2ª EVA'!BD49)*'2ª EVA'!BC$16 +
   '3ª EVA-solo'!BC49*'3ª EVA-solo'!BC$13
)
/('2ª EVA'!BC$16+'3ª EVA '!BC$13),""),"")</f>
        <v>0</v>
      </c>
      <c r="BD49" s="122"/>
      <c r="BE49" s="105">
        <f ca="1">IFERROR(IF(BE$16&gt;0,(
   MAX('2ª EVA'!BE49,'2ª EVA'!BF49)*'2ª EVA'!BE$16 +
   '3ª EVA-solo'!BE49*'3ª EVA-solo'!BE$13
)
/('2ª EVA'!BE$16+'3ª EVA '!BE$13),""),"")</f>
        <v>0</v>
      </c>
      <c r="BF49" s="122"/>
      <c r="BG49" s="105">
        <f ca="1">IFERROR(IF(BG$16&gt;0,(
   MAX('2ª EVA'!BG49,'2ª EVA'!BH49)*'2ª EVA'!BG$16 +
   '3ª EVA-solo'!BG49*'3ª EVA-solo'!BG$13
)
/('2ª EVA'!BG$16+'3ª EVA '!BG$13),""),"")</f>
        <v>0</v>
      </c>
      <c r="BH49" s="122"/>
      <c r="BI49" s="105">
        <f ca="1">IFERROR(IF(BI$16&gt;0,(
   MAX('2ª EVA'!BI49,'2ª EVA'!BJ49)*'2ª EVA'!BI$16 +
   '3ª EVA-solo'!BI49*'3ª EVA-solo'!BI$13
)
/('2ª EVA'!BI$16+'3ª EVA '!BI$13),""),"")</f>
        <v>0</v>
      </c>
      <c r="BJ49" s="122"/>
      <c r="BK49" s="105" t="str">
        <f>IFERROR(IF(BK$16&gt;0,(
   MAX('2ª EVA'!BK49,'2ª EVA'!BL49)*'2ª EVA'!BK$16 +
   '3ª EVA-solo'!BK49*'3ª EVA-solo'!BK$13
)
/('2ª EVA'!BK$16+'3ª EVA '!BK$13),""),"")</f>
        <v/>
      </c>
      <c r="BL49" s="122"/>
      <c r="BM49" s="105" t="str">
        <f>IFERROR(IF(BM$16&gt;0,(
   MAX('2ª EVA'!BM49,'2ª EVA'!BN49)*'2ª EVA'!BM$16 +
   '3ª EVA-solo'!BM49*'3ª EVA-solo'!BM$13
)
/('2ª EVA'!BM$16+'3ª EVA '!BM$13),""),"")</f>
        <v/>
      </c>
      <c r="BN49" s="122"/>
      <c r="BO49" s="121">
        <f t="shared" ca="1" si="50"/>
        <v>0</v>
      </c>
      <c r="BP49" s="105">
        <f ca="1">IFERROR(IF(BP$16&gt;0,(
   MAX('2ª EVA'!BP49,'2ª EVA'!BQ49)*'2ª EVA'!BP$16 +
   '3ª EVA-solo'!BP49*'3ª EVA-solo'!BP$13
)
/('2ª EVA'!BP$16+'3ª EVA '!BP$13),""),"")</f>
        <v>0</v>
      </c>
      <c r="BQ49" s="122"/>
      <c r="BR49" s="105" t="str">
        <f>IFERROR(IF(BR$16&gt;0,(
   MAX('2ª EVA'!BR49,'2ª EVA'!BS49)*'2ª EVA'!BR$16 +
   '3ª EVA-solo'!BR49*'3ª EVA-solo'!BR$13
)
/('2ª EVA'!BR$16+'3ª EVA '!BR$13),""),"")</f>
        <v/>
      </c>
      <c r="BS49" s="122"/>
      <c r="BT49" s="105" t="str">
        <f>IFERROR(IF(BT$16&gt;0,(
   MAX('2ª EVA'!BT49,'2ª EVA'!BU49)*'2ª EVA'!BT$16 +
   '3ª EVA-solo'!BT49*'3ª EVA-solo'!BT$13
)
/('2ª EVA'!BT$16+'3ª EVA '!BT$13),""),"")</f>
        <v/>
      </c>
      <c r="BU49" s="122"/>
      <c r="BV49" s="105" t="str">
        <f>IFERROR(IF(BV$16&gt;0,(
   MAX('2ª EVA'!BV49,'2ª EVA'!BW49)*'2ª EVA'!BV$16 +
   '3ª EVA-solo'!BV49*'3ª EVA-solo'!BV$13
)
/('2ª EVA'!BV$16+'3ª EVA '!BV$13),""),"")</f>
        <v/>
      </c>
      <c r="BW49" s="122"/>
      <c r="BX49" s="105" t="str">
        <f>IFERROR(IF(BX$16&gt;0,(
   MAX('2ª EVA'!BX49,'2ª EVA'!BY49)*'2ª EVA'!BX$16 +
   '3ª EVA-solo'!BX49*'3ª EVA-solo'!BX$13
)
/('2ª EVA'!BX$16+'3ª EVA '!BX$13),""),"")</f>
        <v/>
      </c>
      <c r="BY49" s="122"/>
      <c r="BZ49" s="105" t="str">
        <f>IFERROR(IF(BZ$16&gt;0,(
   MAX('2ª EVA'!BZ49,'2ª EVA'!CA49)*'2ª EVA'!BZ$16 +
   '2ª EVA-solo'!BZ49*'2ª EVA-solo'!BZ$13
)
/('2ª EVA'!BZ$16+'3ª EVA '!BZ$13),""),"")</f>
        <v/>
      </c>
      <c r="CA49" s="122"/>
      <c r="CB49" s="136">
        <f t="shared" ca="1" si="51"/>
        <v>0</v>
      </c>
    </row>
    <row r="50" spans="1:80" ht="18" x14ac:dyDescent="0.25">
      <c r="A50" s="65">
        <v>0</v>
      </c>
      <c r="B50" s="121">
        <f t="shared" ca="1" si="45"/>
        <v>0</v>
      </c>
      <c r="C50" s="105">
        <f ca="1">IFERROR(IF(C$16&gt;0,(
   MAX('2ª EVA'!C50,'2ª EVA'!D50)*'2ª EVA'!C$16 +
   '3ª EVA-solo'!C50*'3ª EVA-solo'!C$13
)
/('2ª EVA'!C$16+'3ª EVA '!C$13),""),"")</f>
        <v>0</v>
      </c>
      <c r="D50" s="122"/>
      <c r="E50" s="105">
        <f ca="1">IFERROR(IF(E$16&gt;0,(
   MAX('2ª EVA'!E50,'2ª EVA'!F50)*'2ª EVA'!E$16 +
   '3ª EVA-solo'!E50*'3ª EVA-solo'!E$13
)
/('2ª EVA'!E$16+'3ª EVA '!E$13),""),"")</f>
        <v>0</v>
      </c>
      <c r="F50" s="122"/>
      <c r="G50" s="105">
        <f ca="1">IFERROR(IF(G$16&gt;0,(
   MAX('2ª EVA'!G50,'2ª EVA'!H50)*'2ª EVA'!G$16 +
   '3ª EVA-solo'!G50*'3ª EVA-solo'!G$13
)
/('2ª EVA'!G$16+'3ª EVA '!G$13),""),"")</f>
        <v>0</v>
      </c>
      <c r="H50" s="122"/>
      <c r="I50" s="105">
        <f ca="1">IFERROR(IF(I$16&gt;0,(
   MAX('2ª EVA'!I50,'2ª EVA'!J50)*'2ª EVA'!I$16 +
   '3ª EVA-solo'!I50*'3ª EVA-solo'!I$13
)
/('2ª EVA'!I$16+'3ª EVA '!I$13),""),"")</f>
        <v>0</v>
      </c>
      <c r="J50" s="122"/>
      <c r="K50" s="105">
        <f ca="1">IFERROR(IF(K$16&gt;0,(
   MAX('2ª EVA'!K50,'2ª EVA'!L50)*'2ª EVA'!K$16 +
   '3ª EVA-solo'!K50*'3ª EVA-solo'!K$13
)
/('2ª EVA'!K$16+'3ª EVA '!K$13),""),"")</f>
        <v>0</v>
      </c>
      <c r="L50" s="122"/>
      <c r="M50" s="105" t="str">
        <f>IFERROR(IF(M$16&gt;0,(
   MAX('2ª EVA'!M50,'2ª EVA'!N50)*'2ª EVA'!M$16 +
   '3ª EVA-solo'!M50*'3ª EVA-solo'!M$13
)
/('2ª EVA'!M$16+'3ª EVA '!M$13),""),"")</f>
        <v/>
      </c>
      <c r="N50" s="122"/>
      <c r="O50" s="121">
        <f t="shared" ca="1" si="46"/>
        <v>0</v>
      </c>
      <c r="P50" s="105">
        <f ca="1">IFERROR(IF(P$16&gt;0,(
   MAX('2ª EVA'!P50,'2ª EVA'!Q50)*'2ª EVA'!P$16 +
   '3ª EVA-solo'!P50*'3ª EVA-solo'!P$13
)
/('2ª EVA'!P$16+'3ª EVA '!P$13),""),"")</f>
        <v>0</v>
      </c>
      <c r="Q50" s="122"/>
      <c r="R50" s="105">
        <f ca="1">IFERROR(IF(R$16&gt;0,(
   MAX('2ª EVA'!R50,'2ª EVA'!S50)*'2ª EVA'!R$16 +
   '3ª EVA-solo'!R50*'3ª EVA-solo'!R$13
)
/('2ª EVA'!R$16+'3ª EVA '!R$13),""),"")</f>
        <v>0</v>
      </c>
      <c r="S50" s="122"/>
      <c r="T50" s="105">
        <f ca="1">IFERROR(IF(T$16&gt;0,(
   MAX('2ª EVA'!T50,'2ª EVA'!U50)*'2ª EVA'!T$16 +
   '3ª EVA-solo'!T50*'3ª EVA-solo'!T$13
)
/('2ª EVA'!T$16+'3ª EVA '!T$13),""),"")</f>
        <v>0</v>
      </c>
      <c r="U50" s="122"/>
      <c r="V50" s="105">
        <f ca="1">IFERROR(IF(V$16&gt;0,(
   MAX('2ª EVA'!V50,'2ª EVA'!W50)*'2ª EVA'!V$16 +
   '3ª EVA-solo'!V50*'3ª EVA-solo'!V$13
)
/('2ª EVA'!V$16+'3ª EVA '!V$13),""),"")</f>
        <v>0</v>
      </c>
      <c r="W50" s="122"/>
      <c r="X50" s="105">
        <f ca="1">IFERROR(IF(X$16&gt;0,(
   MAX('2ª EVA'!X50,'2ª EVA'!Y50)*'2ª EVA'!X$16 +
   '3ª EVA-solo'!X50*'3ª EVA-solo'!X$13
)
/('2ª EVA'!X$16+'3ª EVA '!X$13),""),"")</f>
        <v>0</v>
      </c>
      <c r="Y50" s="122"/>
      <c r="Z50" s="105" t="str">
        <f>IFERROR(IF(Z$16&gt;0,(
   MAX('2ª EVA'!Z50,'2ª EVA'!AA50)*'2ª EVA'!Z$16 +
   '3ª EVA-solo'!Z50*'3ª EVA-solo'!Z$13
)
/('2ª EVA'!Z$16+'3ª EVA '!Z$13),""),"")</f>
        <v/>
      </c>
      <c r="AA50" s="122"/>
      <c r="AB50" s="121">
        <f t="shared" ca="1" si="47"/>
        <v>0</v>
      </c>
      <c r="AC50" s="105">
        <f ca="1">IFERROR(IF(AC$16&gt;0,(
   MAX('2ª EVA'!AC50,'2ª EVA'!AD50)*'2ª EVA'!AC$16 +
   '3ª EVA-solo'!AC50*'3ª EVA-solo'!AC$13
)
/('2ª EVA'!AC$16+'3ª EVA '!AC$13),""),"")</f>
        <v>0</v>
      </c>
      <c r="AD50" s="122"/>
      <c r="AE50" s="105" t="str">
        <f>IFERROR(IF(AE$16&gt;0,(
   MAX('2ª EVA'!AE50,'2ª EVA'!AF50)*'2ª EVA'!AE$16 +
   '3ª EVA-solo'!AE50*'3ª EVA-solo'!AE$13
)
/('2ª EVA'!AE$16+'3ª EVA '!AE$13),""),"")</f>
        <v/>
      </c>
      <c r="AF50" s="122"/>
      <c r="AG50" s="105">
        <f ca="1">IFERROR(IF(AG$16&gt;0,(
   MAX('2ª EVA'!AG50,'2ª EVA'!AH50)*'2ª EVA'!AG$16 +
   '3ª EVA-solo'!AG50*'3ª EVA-solo'!AG$13
)
/('2ª EVA'!AG$16+'3ª EVA '!AG$13),""),"")</f>
        <v>0</v>
      </c>
      <c r="AH50" s="122"/>
      <c r="AI50" s="105">
        <f ca="1">IFERROR(IF(AI$16&gt;0,(
   MAX('2ª EVA'!AI50,'2ª EVA'!AJ50)*'2ª EVA'!AI$16 +
   '3ª EVA-solo'!AI50*'3ª EVA-solo'!AI$13
)
/('2ª EVA'!AI$16+'3ª EVA '!AI$13),""),"")</f>
        <v>0</v>
      </c>
      <c r="AJ50" s="122"/>
      <c r="AK50" s="105">
        <f ca="1">IFERROR(IF(AK$16&gt;0,(
   MAX('2ª EVA'!AK50,'2ª EVA'!AL50)*'2ª EVA'!AK$16 +
   '3ª EVA-solo'!AK50*'3ª EVA-solo'!AK$13
)
/('2ª EVA'!AK$16+'3ª EVA '!AK$13),""),"")</f>
        <v>0</v>
      </c>
      <c r="AL50" s="122"/>
      <c r="AM50" s="105" t="str">
        <f>IFERROR(IF(AM$16&gt;0,(
   MAX('2ª EVA'!AM50,'2ª EVA'!AN50)*'2ª EVA'!AM$16 +
   '3ª EVA-solo'!AM50*'3ª EVA-solo'!AM$13
)
/('2ª EVA'!AM$16+'3ª EVA '!AM$13),""),"")</f>
        <v/>
      </c>
      <c r="AN50" s="122"/>
      <c r="AO50" s="121">
        <f t="shared" ca="1" si="48"/>
        <v>0</v>
      </c>
      <c r="AP50" s="105">
        <f ca="1">IFERROR(IF(AP$16&gt;0,(
   MAX('2ª EVA'!AP50,'2ª EVA'!AQ50)*'2ª EVA'!AP$16 +
   '3ª EVA-solo'!AP50*'3ª EVA-solo'!AP$13
)
/('2ª EVA'!AP$16+'3ª EVA '!AP$13),""),"")</f>
        <v>0</v>
      </c>
      <c r="AQ50" s="122"/>
      <c r="AR50" s="105">
        <f ca="1">IFERROR(IF(AR$16&gt;0,(
   MAX('2ª EVA'!AR50,'2ª EVA'!AS50)*'2ª EVA'!AR$16 +
   '3ª EVA-solo'!AR50*'3ª EVA-solo'!AR$13
)
/('2ª EVA'!AR$16+'3ª EVA '!AR$13),""),"")</f>
        <v>0</v>
      </c>
      <c r="AS50" s="122"/>
      <c r="AT50" s="105">
        <f ca="1">IFERROR(IF(AT$16&gt;0,(
   MAX('2ª EVA'!AT50,'2ª EVA'!AU50)*'2ª EVA'!AT$16 +
   '3ª EVA-solo'!AT50*'3ª EVA-solo'!AT$13
)
/('2ª EVA'!AT$16+'3ª EVA '!AT$13),""),"")</f>
        <v>0</v>
      </c>
      <c r="AU50" s="122"/>
      <c r="AV50" s="105">
        <f ca="1">IFERROR(IF(AV$16&gt;0,(
   MAX('2ª EVA'!AV50,'2ª EVA'!AW50)*'2ª EVA'!AV$16 +
   '3ª EVA-solo'!AV50*'3ª EVA-solo'!AV$13
)
/('2ª EVA'!AV$16+'3ª EVA '!AV$13),""),"")</f>
        <v>0</v>
      </c>
      <c r="AW50" s="122"/>
      <c r="AX50" s="105">
        <f ca="1">IFERROR(IF(AX$16&gt;0,(
   MAX('2ª EVA'!AX50,'2ª EVA'!AY50)*'2ª EVA'!AX$16 +
   '3ª EVA-solo'!AX50*'3ª EVA-solo'!AX$13
)
/('2ª EVA'!AX$16+'3ª EVA '!AX$13),""),"")</f>
        <v>0</v>
      </c>
      <c r="AY50" s="122"/>
      <c r="AZ50" s="105" t="str">
        <f>IFERROR(IF(AZ$16&gt;0,(
   MAX('2ª EVA'!AZ50,'2ª EVA'!BA50)*'2ª EVA'!AZ$16 +
   '3ª EVA-solo'!AZ50*'3ª EVA-solo'!AZ$13
)
/('2ª EVA'!AZ$16+'3ª EVA '!AZ$13),""),"")</f>
        <v/>
      </c>
      <c r="BA50" s="122"/>
      <c r="BB50" s="121">
        <f t="shared" ca="1" si="49"/>
        <v>0</v>
      </c>
      <c r="BC50" s="105">
        <f ca="1">IFERROR(IF(BC$16&gt;0,(
   MAX('2ª EVA'!BC50,'2ª EVA'!BD50)*'2ª EVA'!BC$16 +
   '3ª EVA-solo'!BC50*'3ª EVA-solo'!BC$13
)
/('2ª EVA'!BC$16+'3ª EVA '!BC$13),""),"")</f>
        <v>0</v>
      </c>
      <c r="BD50" s="122"/>
      <c r="BE50" s="105">
        <f ca="1">IFERROR(IF(BE$16&gt;0,(
   MAX('2ª EVA'!BE50,'2ª EVA'!BF50)*'2ª EVA'!BE$16 +
   '3ª EVA-solo'!BE50*'3ª EVA-solo'!BE$13
)
/('2ª EVA'!BE$16+'3ª EVA '!BE$13),""),"")</f>
        <v>0</v>
      </c>
      <c r="BF50" s="122"/>
      <c r="BG50" s="105">
        <f ca="1">IFERROR(IF(BG$16&gt;0,(
   MAX('2ª EVA'!BG50,'2ª EVA'!BH50)*'2ª EVA'!BG$16 +
   '3ª EVA-solo'!BG50*'3ª EVA-solo'!BG$13
)
/('2ª EVA'!BG$16+'3ª EVA '!BG$13),""),"")</f>
        <v>0</v>
      </c>
      <c r="BH50" s="122"/>
      <c r="BI50" s="105">
        <f ca="1">IFERROR(IF(BI$16&gt;0,(
   MAX('2ª EVA'!BI50,'2ª EVA'!BJ50)*'2ª EVA'!BI$16 +
   '3ª EVA-solo'!BI50*'3ª EVA-solo'!BI$13
)
/('2ª EVA'!BI$16+'3ª EVA '!BI$13),""),"")</f>
        <v>0</v>
      </c>
      <c r="BJ50" s="122"/>
      <c r="BK50" s="105" t="str">
        <f>IFERROR(IF(BK$16&gt;0,(
   MAX('2ª EVA'!BK50,'2ª EVA'!BL50)*'2ª EVA'!BK$16 +
   '3ª EVA-solo'!BK50*'3ª EVA-solo'!BK$13
)
/('2ª EVA'!BK$16+'3ª EVA '!BK$13),""),"")</f>
        <v/>
      </c>
      <c r="BL50" s="122"/>
      <c r="BM50" s="105" t="str">
        <f>IFERROR(IF(BM$16&gt;0,(
   MAX('2ª EVA'!BM50,'2ª EVA'!BN50)*'2ª EVA'!BM$16 +
   '3ª EVA-solo'!BM50*'3ª EVA-solo'!BM$13
)
/('2ª EVA'!BM$16+'3ª EVA '!BM$13),""),"")</f>
        <v/>
      </c>
      <c r="BN50" s="122"/>
      <c r="BO50" s="121">
        <f t="shared" ca="1" si="50"/>
        <v>0</v>
      </c>
      <c r="BP50" s="105">
        <f ca="1">IFERROR(IF(BP$16&gt;0,(
   MAX('2ª EVA'!BP50,'2ª EVA'!BQ50)*'2ª EVA'!BP$16 +
   '3ª EVA-solo'!BP50*'3ª EVA-solo'!BP$13
)
/('2ª EVA'!BP$16+'3ª EVA '!BP$13),""),"")</f>
        <v>0</v>
      </c>
      <c r="BQ50" s="122"/>
      <c r="BR50" s="105" t="str">
        <f>IFERROR(IF(BR$16&gt;0,(
   MAX('2ª EVA'!BR50,'2ª EVA'!BS50)*'2ª EVA'!BR$16 +
   '3ª EVA-solo'!BR50*'3ª EVA-solo'!BR$13
)
/('2ª EVA'!BR$16+'3ª EVA '!BR$13),""),"")</f>
        <v/>
      </c>
      <c r="BS50" s="122"/>
      <c r="BT50" s="105" t="str">
        <f>IFERROR(IF(BT$16&gt;0,(
   MAX('2ª EVA'!BT50,'2ª EVA'!BU50)*'2ª EVA'!BT$16 +
   '3ª EVA-solo'!BT50*'3ª EVA-solo'!BT$13
)
/('2ª EVA'!BT$16+'3ª EVA '!BT$13),""),"")</f>
        <v/>
      </c>
      <c r="BU50" s="122"/>
      <c r="BV50" s="105" t="str">
        <f>IFERROR(IF(BV$16&gt;0,(
   MAX('2ª EVA'!BV50,'2ª EVA'!BW50)*'2ª EVA'!BV$16 +
   '3ª EVA-solo'!BV50*'3ª EVA-solo'!BV$13
)
/('2ª EVA'!BV$16+'3ª EVA '!BV$13),""),"")</f>
        <v/>
      </c>
      <c r="BW50" s="122"/>
      <c r="BX50" s="105" t="str">
        <f>IFERROR(IF(BX$16&gt;0,(
   MAX('2ª EVA'!BX50,'2ª EVA'!BY50)*'2ª EVA'!BX$16 +
   '3ª EVA-solo'!BX50*'3ª EVA-solo'!BX$13
)
/('2ª EVA'!BX$16+'3ª EVA '!BX$13),""),"")</f>
        <v/>
      </c>
      <c r="BY50" s="122"/>
      <c r="BZ50" s="105" t="str">
        <f>IFERROR(IF(BZ$16&gt;0,(
   MAX('2ª EVA'!BZ50,'2ª EVA'!CA50)*'2ª EVA'!BZ$16 +
   '2ª EVA-solo'!BZ50*'2ª EVA-solo'!BZ$13
)
/('2ª EVA'!BZ$16+'3ª EVA '!BZ$13),""),"")</f>
        <v/>
      </c>
      <c r="CA50" s="122"/>
      <c r="CB50" s="136">
        <f t="shared" ca="1" si="51"/>
        <v>0</v>
      </c>
    </row>
    <row r="51" spans="1:80" ht="18" x14ac:dyDescent="0.25">
      <c r="A51" s="65">
        <v>0</v>
      </c>
      <c r="B51" s="121">
        <f t="shared" ca="1" si="45"/>
        <v>0</v>
      </c>
      <c r="C51" s="105">
        <f ca="1">IFERROR(IF(C$16&gt;0,(
   MAX('2ª EVA'!C51,'2ª EVA'!D51)*'2ª EVA'!C$16 +
   '3ª EVA-solo'!C51*'3ª EVA-solo'!C$13
)
/('2ª EVA'!C$16+'3ª EVA '!C$13),""),"")</f>
        <v>0</v>
      </c>
      <c r="D51" s="122"/>
      <c r="E51" s="105">
        <f ca="1">IFERROR(IF(E$16&gt;0,(
   MAX('2ª EVA'!E51,'2ª EVA'!F51)*'2ª EVA'!E$16 +
   '3ª EVA-solo'!E51*'3ª EVA-solo'!E$13
)
/('2ª EVA'!E$16+'3ª EVA '!E$13),""),"")</f>
        <v>0</v>
      </c>
      <c r="F51" s="122"/>
      <c r="G51" s="105">
        <f ca="1">IFERROR(IF(G$16&gt;0,(
   MAX('2ª EVA'!G51,'2ª EVA'!H51)*'2ª EVA'!G$16 +
   '3ª EVA-solo'!G51*'3ª EVA-solo'!G$13
)
/('2ª EVA'!G$16+'3ª EVA '!G$13),""),"")</f>
        <v>0</v>
      </c>
      <c r="H51" s="122"/>
      <c r="I51" s="105">
        <f ca="1">IFERROR(IF(I$16&gt;0,(
   MAX('2ª EVA'!I51,'2ª EVA'!J51)*'2ª EVA'!I$16 +
   '3ª EVA-solo'!I51*'3ª EVA-solo'!I$13
)
/('2ª EVA'!I$16+'3ª EVA '!I$13),""),"")</f>
        <v>0</v>
      </c>
      <c r="J51" s="122"/>
      <c r="K51" s="105">
        <f ca="1">IFERROR(IF(K$16&gt;0,(
   MAX('2ª EVA'!K51,'2ª EVA'!L51)*'2ª EVA'!K$16 +
   '3ª EVA-solo'!K51*'3ª EVA-solo'!K$13
)
/('2ª EVA'!K$16+'3ª EVA '!K$13),""),"")</f>
        <v>0</v>
      </c>
      <c r="L51" s="122"/>
      <c r="M51" s="105" t="str">
        <f>IFERROR(IF(M$16&gt;0,(
   MAX('2ª EVA'!M51,'2ª EVA'!N51)*'2ª EVA'!M$16 +
   '3ª EVA-solo'!M51*'3ª EVA-solo'!M$13
)
/('2ª EVA'!M$16+'3ª EVA '!M$13),""),"")</f>
        <v/>
      </c>
      <c r="N51" s="122"/>
      <c r="O51" s="121">
        <f t="shared" ca="1" si="46"/>
        <v>0</v>
      </c>
      <c r="P51" s="105">
        <f ca="1">IFERROR(IF(P$16&gt;0,(
   MAX('2ª EVA'!P51,'2ª EVA'!Q51)*'2ª EVA'!P$16 +
   '3ª EVA-solo'!P51*'3ª EVA-solo'!P$13
)
/('2ª EVA'!P$16+'3ª EVA '!P$13),""),"")</f>
        <v>0</v>
      </c>
      <c r="Q51" s="122"/>
      <c r="R51" s="105">
        <f ca="1">IFERROR(IF(R$16&gt;0,(
   MAX('2ª EVA'!R51,'2ª EVA'!S51)*'2ª EVA'!R$16 +
   '3ª EVA-solo'!R51*'3ª EVA-solo'!R$13
)
/('2ª EVA'!R$16+'3ª EVA '!R$13),""),"")</f>
        <v>0</v>
      </c>
      <c r="S51" s="122"/>
      <c r="T51" s="105">
        <f ca="1">IFERROR(IF(T$16&gt;0,(
   MAX('2ª EVA'!T51,'2ª EVA'!U51)*'2ª EVA'!T$16 +
   '3ª EVA-solo'!T51*'3ª EVA-solo'!T$13
)
/('2ª EVA'!T$16+'3ª EVA '!T$13),""),"")</f>
        <v>0</v>
      </c>
      <c r="U51" s="122"/>
      <c r="V51" s="105">
        <f ca="1">IFERROR(IF(V$16&gt;0,(
   MAX('2ª EVA'!V51,'2ª EVA'!W51)*'2ª EVA'!V$16 +
   '3ª EVA-solo'!V51*'3ª EVA-solo'!V$13
)
/('2ª EVA'!V$16+'3ª EVA '!V$13),""),"")</f>
        <v>0</v>
      </c>
      <c r="W51" s="122"/>
      <c r="X51" s="105">
        <f ca="1">IFERROR(IF(X$16&gt;0,(
   MAX('2ª EVA'!X51,'2ª EVA'!Y51)*'2ª EVA'!X$16 +
   '3ª EVA-solo'!X51*'3ª EVA-solo'!X$13
)
/('2ª EVA'!X$16+'3ª EVA '!X$13),""),"")</f>
        <v>0</v>
      </c>
      <c r="Y51" s="122"/>
      <c r="Z51" s="105" t="str">
        <f>IFERROR(IF(Z$16&gt;0,(
   MAX('2ª EVA'!Z51,'2ª EVA'!AA51)*'2ª EVA'!Z$16 +
   '3ª EVA-solo'!Z51*'3ª EVA-solo'!Z$13
)
/('2ª EVA'!Z$16+'3ª EVA '!Z$13),""),"")</f>
        <v/>
      </c>
      <c r="AA51" s="122"/>
      <c r="AB51" s="121">
        <f t="shared" ca="1" si="47"/>
        <v>0</v>
      </c>
      <c r="AC51" s="105">
        <f ca="1">IFERROR(IF(AC$16&gt;0,(
   MAX('2ª EVA'!AC51,'2ª EVA'!AD51)*'2ª EVA'!AC$16 +
   '3ª EVA-solo'!AC51*'3ª EVA-solo'!AC$13
)
/('2ª EVA'!AC$16+'3ª EVA '!AC$13),""),"")</f>
        <v>0</v>
      </c>
      <c r="AD51" s="122"/>
      <c r="AE51" s="105" t="str">
        <f>IFERROR(IF(AE$16&gt;0,(
   MAX('2ª EVA'!AE51,'2ª EVA'!AF51)*'2ª EVA'!AE$16 +
   '3ª EVA-solo'!AE51*'3ª EVA-solo'!AE$13
)
/('2ª EVA'!AE$16+'3ª EVA '!AE$13),""),"")</f>
        <v/>
      </c>
      <c r="AF51" s="122"/>
      <c r="AG51" s="105">
        <f ca="1">IFERROR(IF(AG$16&gt;0,(
   MAX('2ª EVA'!AG51,'2ª EVA'!AH51)*'2ª EVA'!AG$16 +
   '3ª EVA-solo'!AG51*'3ª EVA-solo'!AG$13
)
/('2ª EVA'!AG$16+'3ª EVA '!AG$13),""),"")</f>
        <v>0</v>
      </c>
      <c r="AH51" s="122"/>
      <c r="AI51" s="105">
        <f ca="1">IFERROR(IF(AI$16&gt;0,(
   MAX('2ª EVA'!AI51,'2ª EVA'!AJ51)*'2ª EVA'!AI$16 +
   '3ª EVA-solo'!AI51*'3ª EVA-solo'!AI$13
)
/('2ª EVA'!AI$16+'3ª EVA '!AI$13),""),"")</f>
        <v>0</v>
      </c>
      <c r="AJ51" s="122"/>
      <c r="AK51" s="105">
        <f ca="1">IFERROR(IF(AK$16&gt;0,(
   MAX('2ª EVA'!AK51,'2ª EVA'!AL51)*'2ª EVA'!AK$16 +
   '3ª EVA-solo'!AK51*'3ª EVA-solo'!AK$13
)
/('2ª EVA'!AK$16+'3ª EVA '!AK$13),""),"")</f>
        <v>0</v>
      </c>
      <c r="AL51" s="122"/>
      <c r="AM51" s="105" t="str">
        <f>IFERROR(IF(AM$16&gt;0,(
   MAX('2ª EVA'!AM51,'2ª EVA'!AN51)*'2ª EVA'!AM$16 +
   '3ª EVA-solo'!AM51*'3ª EVA-solo'!AM$13
)
/('2ª EVA'!AM$16+'3ª EVA '!AM$13),""),"")</f>
        <v/>
      </c>
      <c r="AN51" s="122"/>
      <c r="AO51" s="121">
        <f t="shared" ca="1" si="48"/>
        <v>0</v>
      </c>
      <c r="AP51" s="105">
        <f ca="1">IFERROR(IF(AP$16&gt;0,(
   MAX('2ª EVA'!AP51,'2ª EVA'!AQ51)*'2ª EVA'!AP$16 +
   '3ª EVA-solo'!AP51*'3ª EVA-solo'!AP$13
)
/('2ª EVA'!AP$16+'3ª EVA '!AP$13),""),"")</f>
        <v>0</v>
      </c>
      <c r="AQ51" s="122"/>
      <c r="AR51" s="105">
        <f ca="1">IFERROR(IF(AR$16&gt;0,(
   MAX('2ª EVA'!AR51,'2ª EVA'!AS51)*'2ª EVA'!AR$16 +
   '3ª EVA-solo'!AR51*'3ª EVA-solo'!AR$13
)
/('2ª EVA'!AR$16+'3ª EVA '!AR$13),""),"")</f>
        <v>0</v>
      </c>
      <c r="AS51" s="122"/>
      <c r="AT51" s="105">
        <f ca="1">IFERROR(IF(AT$16&gt;0,(
   MAX('2ª EVA'!AT51,'2ª EVA'!AU51)*'2ª EVA'!AT$16 +
   '3ª EVA-solo'!AT51*'3ª EVA-solo'!AT$13
)
/('2ª EVA'!AT$16+'3ª EVA '!AT$13),""),"")</f>
        <v>0</v>
      </c>
      <c r="AU51" s="122"/>
      <c r="AV51" s="105">
        <f ca="1">IFERROR(IF(AV$16&gt;0,(
   MAX('2ª EVA'!AV51,'2ª EVA'!AW51)*'2ª EVA'!AV$16 +
   '3ª EVA-solo'!AV51*'3ª EVA-solo'!AV$13
)
/('2ª EVA'!AV$16+'3ª EVA '!AV$13),""),"")</f>
        <v>0</v>
      </c>
      <c r="AW51" s="122"/>
      <c r="AX51" s="105">
        <f ca="1">IFERROR(IF(AX$16&gt;0,(
   MAX('2ª EVA'!AX51,'2ª EVA'!AY51)*'2ª EVA'!AX$16 +
   '3ª EVA-solo'!AX51*'3ª EVA-solo'!AX$13
)
/('2ª EVA'!AX$16+'3ª EVA '!AX$13),""),"")</f>
        <v>0</v>
      </c>
      <c r="AY51" s="122"/>
      <c r="AZ51" s="105" t="str">
        <f>IFERROR(IF(AZ$16&gt;0,(
   MAX('2ª EVA'!AZ51,'2ª EVA'!BA51)*'2ª EVA'!AZ$16 +
   '3ª EVA-solo'!AZ51*'3ª EVA-solo'!AZ$13
)
/('2ª EVA'!AZ$16+'3ª EVA '!AZ$13),""),"")</f>
        <v/>
      </c>
      <c r="BA51" s="122"/>
      <c r="BB51" s="121">
        <f t="shared" ca="1" si="49"/>
        <v>0</v>
      </c>
      <c r="BC51" s="105">
        <f ca="1">IFERROR(IF(BC$16&gt;0,(
   MAX('2ª EVA'!BC51,'2ª EVA'!BD51)*'2ª EVA'!BC$16 +
   '3ª EVA-solo'!BC51*'3ª EVA-solo'!BC$13
)
/('2ª EVA'!BC$16+'3ª EVA '!BC$13),""),"")</f>
        <v>0</v>
      </c>
      <c r="BD51" s="122"/>
      <c r="BE51" s="105">
        <f ca="1">IFERROR(IF(BE$16&gt;0,(
   MAX('2ª EVA'!BE51,'2ª EVA'!BF51)*'2ª EVA'!BE$16 +
   '3ª EVA-solo'!BE51*'3ª EVA-solo'!BE$13
)
/('2ª EVA'!BE$16+'3ª EVA '!BE$13),""),"")</f>
        <v>0</v>
      </c>
      <c r="BF51" s="122"/>
      <c r="BG51" s="105">
        <f ca="1">IFERROR(IF(BG$16&gt;0,(
   MAX('2ª EVA'!BG51,'2ª EVA'!BH51)*'2ª EVA'!BG$16 +
   '3ª EVA-solo'!BG51*'3ª EVA-solo'!BG$13
)
/('2ª EVA'!BG$16+'3ª EVA '!BG$13),""),"")</f>
        <v>0</v>
      </c>
      <c r="BH51" s="122"/>
      <c r="BI51" s="105">
        <f ca="1">IFERROR(IF(BI$16&gt;0,(
   MAX('2ª EVA'!BI51,'2ª EVA'!BJ51)*'2ª EVA'!BI$16 +
   '3ª EVA-solo'!BI51*'3ª EVA-solo'!BI$13
)
/('2ª EVA'!BI$16+'3ª EVA '!BI$13),""),"")</f>
        <v>0</v>
      </c>
      <c r="BJ51" s="122"/>
      <c r="BK51" s="105" t="str">
        <f>IFERROR(IF(BK$16&gt;0,(
   MAX('2ª EVA'!BK51,'2ª EVA'!BL51)*'2ª EVA'!BK$16 +
   '3ª EVA-solo'!BK51*'3ª EVA-solo'!BK$13
)
/('2ª EVA'!BK$16+'3ª EVA '!BK$13),""),"")</f>
        <v/>
      </c>
      <c r="BL51" s="122"/>
      <c r="BM51" s="105" t="str">
        <f>IFERROR(IF(BM$16&gt;0,(
   MAX('2ª EVA'!BM51,'2ª EVA'!BN51)*'2ª EVA'!BM$16 +
   '3ª EVA-solo'!BM51*'3ª EVA-solo'!BM$13
)
/('2ª EVA'!BM$16+'3ª EVA '!BM$13),""),"")</f>
        <v/>
      </c>
      <c r="BN51" s="122"/>
      <c r="BO51" s="121">
        <f t="shared" ca="1" si="50"/>
        <v>0</v>
      </c>
      <c r="BP51" s="105">
        <f ca="1">IFERROR(IF(BP$16&gt;0,(
   MAX('2ª EVA'!BP51,'2ª EVA'!BQ51)*'2ª EVA'!BP$16 +
   '3ª EVA-solo'!BP51*'3ª EVA-solo'!BP$13
)
/('2ª EVA'!BP$16+'3ª EVA '!BP$13),""),"")</f>
        <v>0</v>
      </c>
      <c r="BQ51" s="122"/>
      <c r="BR51" s="105" t="str">
        <f>IFERROR(IF(BR$16&gt;0,(
   MAX('2ª EVA'!BR51,'2ª EVA'!BS51)*'2ª EVA'!BR$16 +
   '3ª EVA-solo'!BR51*'3ª EVA-solo'!BR$13
)
/('2ª EVA'!BR$16+'3ª EVA '!BR$13),""),"")</f>
        <v/>
      </c>
      <c r="BS51" s="122"/>
      <c r="BT51" s="105" t="str">
        <f>IFERROR(IF(BT$16&gt;0,(
   MAX('2ª EVA'!BT51,'2ª EVA'!BU51)*'2ª EVA'!BT$16 +
   '3ª EVA-solo'!BT51*'3ª EVA-solo'!BT$13
)
/('2ª EVA'!BT$16+'3ª EVA '!BT$13),""),"")</f>
        <v/>
      </c>
      <c r="BU51" s="122"/>
      <c r="BV51" s="105" t="str">
        <f>IFERROR(IF(BV$16&gt;0,(
   MAX('2ª EVA'!BV51,'2ª EVA'!BW51)*'2ª EVA'!BV$16 +
   '3ª EVA-solo'!BV51*'3ª EVA-solo'!BV$13
)
/('2ª EVA'!BV$16+'3ª EVA '!BV$13),""),"")</f>
        <v/>
      </c>
      <c r="BW51" s="122"/>
      <c r="BX51" s="105" t="str">
        <f>IFERROR(IF(BX$16&gt;0,(
   MAX('2ª EVA'!BX51,'2ª EVA'!BY51)*'2ª EVA'!BX$16 +
   '3ª EVA-solo'!BX51*'3ª EVA-solo'!BX$13
)
/('2ª EVA'!BX$16+'3ª EVA '!BX$13),""),"")</f>
        <v/>
      </c>
      <c r="BY51" s="122"/>
      <c r="BZ51" s="105" t="str">
        <f>IFERROR(IF(BZ$16&gt;0,(
   MAX('2ª EVA'!BZ51,'2ª EVA'!CA51)*'2ª EVA'!BZ$16 +
   '2ª EVA-solo'!BZ51*'2ª EVA-solo'!BZ$13
)
/('2ª EVA'!BZ$16+'3ª EVA '!BZ$13),""),"")</f>
        <v/>
      </c>
      <c r="CA51" s="122"/>
      <c r="CB51" s="136">
        <f t="shared" ca="1" si="51"/>
        <v>0</v>
      </c>
    </row>
    <row r="52" spans="1:80" ht="18" x14ac:dyDescent="0.25">
      <c r="A52" s="65">
        <v>0</v>
      </c>
      <c r="B52" s="121">
        <f t="shared" ca="1" si="45"/>
        <v>0</v>
      </c>
      <c r="C52" s="105">
        <f ca="1">IFERROR(IF(C$16&gt;0,(
   MAX('2ª EVA'!C52,'2ª EVA'!D52)*'2ª EVA'!C$16 +
   '3ª EVA-solo'!C52*'3ª EVA-solo'!C$13
)
/('2ª EVA'!C$16+'3ª EVA '!C$13),""),"")</f>
        <v>0</v>
      </c>
      <c r="D52" s="122"/>
      <c r="E52" s="105">
        <f ca="1">IFERROR(IF(E$16&gt;0,(
   MAX('2ª EVA'!E52,'2ª EVA'!F52)*'2ª EVA'!E$16 +
   '3ª EVA-solo'!E52*'3ª EVA-solo'!E$13
)
/('2ª EVA'!E$16+'3ª EVA '!E$13),""),"")</f>
        <v>0</v>
      </c>
      <c r="F52" s="122"/>
      <c r="G52" s="105">
        <f ca="1">IFERROR(IF(G$16&gt;0,(
   MAX('2ª EVA'!G52,'2ª EVA'!H52)*'2ª EVA'!G$16 +
   '3ª EVA-solo'!G52*'3ª EVA-solo'!G$13
)
/('2ª EVA'!G$16+'3ª EVA '!G$13),""),"")</f>
        <v>0</v>
      </c>
      <c r="H52" s="122"/>
      <c r="I52" s="105">
        <f ca="1">IFERROR(IF(I$16&gt;0,(
   MAX('2ª EVA'!I52,'2ª EVA'!J52)*'2ª EVA'!I$16 +
   '3ª EVA-solo'!I52*'3ª EVA-solo'!I$13
)
/('2ª EVA'!I$16+'3ª EVA '!I$13),""),"")</f>
        <v>0</v>
      </c>
      <c r="J52" s="122"/>
      <c r="K52" s="105">
        <f ca="1">IFERROR(IF(K$16&gt;0,(
   MAX('2ª EVA'!K52,'2ª EVA'!L52)*'2ª EVA'!K$16 +
   '3ª EVA-solo'!K52*'3ª EVA-solo'!K$13
)
/('2ª EVA'!K$16+'3ª EVA '!K$13),""),"")</f>
        <v>0</v>
      </c>
      <c r="L52" s="122"/>
      <c r="M52" s="105" t="str">
        <f>IFERROR(IF(M$16&gt;0,(
   MAX('2ª EVA'!M52,'2ª EVA'!N52)*'2ª EVA'!M$16 +
   '3ª EVA-solo'!M52*'3ª EVA-solo'!M$13
)
/('2ª EVA'!M$16+'3ª EVA '!M$13),""),"")</f>
        <v/>
      </c>
      <c r="N52" s="122"/>
      <c r="O52" s="121">
        <f t="shared" ca="1" si="46"/>
        <v>0</v>
      </c>
      <c r="P52" s="105">
        <f ca="1">IFERROR(IF(P$16&gt;0,(
   MAX('2ª EVA'!P52,'2ª EVA'!Q52)*'2ª EVA'!P$16 +
   '3ª EVA-solo'!P52*'3ª EVA-solo'!P$13
)
/('2ª EVA'!P$16+'3ª EVA '!P$13),""),"")</f>
        <v>0</v>
      </c>
      <c r="Q52" s="122"/>
      <c r="R52" s="105">
        <f ca="1">IFERROR(IF(R$16&gt;0,(
   MAX('2ª EVA'!R52,'2ª EVA'!S52)*'2ª EVA'!R$16 +
   '3ª EVA-solo'!R52*'3ª EVA-solo'!R$13
)
/('2ª EVA'!R$16+'3ª EVA '!R$13),""),"")</f>
        <v>0</v>
      </c>
      <c r="S52" s="122"/>
      <c r="T52" s="105">
        <f ca="1">IFERROR(IF(T$16&gt;0,(
   MAX('2ª EVA'!T52,'2ª EVA'!U52)*'2ª EVA'!T$16 +
   '3ª EVA-solo'!T52*'3ª EVA-solo'!T$13
)
/('2ª EVA'!T$16+'3ª EVA '!T$13),""),"")</f>
        <v>0</v>
      </c>
      <c r="U52" s="122"/>
      <c r="V52" s="105">
        <f ca="1">IFERROR(IF(V$16&gt;0,(
   MAX('2ª EVA'!V52,'2ª EVA'!W52)*'2ª EVA'!V$16 +
   '3ª EVA-solo'!V52*'3ª EVA-solo'!V$13
)
/('2ª EVA'!V$16+'3ª EVA '!V$13),""),"")</f>
        <v>0</v>
      </c>
      <c r="W52" s="122"/>
      <c r="X52" s="105">
        <f ca="1">IFERROR(IF(X$16&gt;0,(
   MAX('2ª EVA'!X52,'2ª EVA'!Y52)*'2ª EVA'!X$16 +
   '3ª EVA-solo'!X52*'3ª EVA-solo'!X$13
)
/('2ª EVA'!X$16+'3ª EVA '!X$13),""),"")</f>
        <v>0</v>
      </c>
      <c r="Y52" s="122"/>
      <c r="Z52" s="105" t="str">
        <f>IFERROR(IF(Z$16&gt;0,(
   MAX('2ª EVA'!Z52,'2ª EVA'!AA52)*'2ª EVA'!Z$16 +
   '3ª EVA-solo'!Z52*'3ª EVA-solo'!Z$13
)
/('2ª EVA'!Z$16+'3ª EVA '!Z$13),""),"")</f>
        <v/>
      </c>
      <c r="AA52" s="122"/>
      <c r="AB52" s="121">
        <f t="shared" ca="1" si="47"/>
        <v>0</v>
      </c>
      <c r="AC52" s="105">
        <f ca="1">IFERROR(IF(AC$16&gt;0,(
   MAX('2ª EVA'!AC52,'2ª EVA'!AD52)*'2ª EVA'!AC$16 +
   '3ª EVA-solo'!AC52*'3ª EVA-solo'!AC$13
)
/('2ª EVA'!AC$16+'3ª EVA '!AC$13),""),"")</f>
        <v>0</v>
      </c>
      <c r="AD52" s="122"/>
      <c r="AE52" s="105" t="str">
        <f>IFERROR(IF(AE$16&gt;0,(
   MAX('2ª EVA'!AE52,'2ª EVA'!AF52)*'2ª EVA'!AE$16 +
   '3ª EVA-solo'!AE52*'3ª EVA-solo'!AE$13
)
/('2ª EVA'!AE$16+'3ª EVA '!AE$13),""),"")</f>
        <v/>
      </c>
      <c r="AF52" s="122"/>
      <c r="AG52" s="105">
        <f ca="1">IFERROR(IF(AG$16&gt;0,(
   MAX('2ª EVA'!AG52,'2ª EVA'!AH52)*'2ª EVA'!AG$16 +
   '3ª EVA-solo'!AG52*'3ª EVA-solo'!AG$13
)
/('2ª EVA'!AG$16+'3ª EVA '!AG$13),""),"")</f>
        <v>0</v>
      </c>
      <c r="AH52" s="122"/>
      <c r="AI52" s="105">
        <f ca="1">IFERROR(IF(AI$16&gt;0,(
   MAX('2ª EVA'!AI52,'2ª EVA'!AJ52)*'2ª EVA'!AI$16 +
   '3ª EVA-solo'!AI52*'3ª EVA-solo'!AI$13
)
/('2ª EVA'!AI$16+'3ª EVA '!AI$13),""),"")</f>
        <v>0</v>
      </c>
      <c r="AJ52" s="122"/>
      <c r="AK52" s="105">
        <f ca="1">IFERROR(IF(AK$16&gt;0,(
   MAX('2ª EVA'!AK52,'2ª EVA'!AL52)*'2ª EVA'!AK$16 +
   '3ª EVA-solo'!AK52*'3ª EVA-solo'!AK$13
)
/('2ª EVA'!AK$16+'3ª EVA '!AK$13),""),"")</f>
        <v>0</v>
      </c>
      <c r="AL52" s="122"/>
      <c r="AM52" s="105" t="str">
        <f>IFERROR(IF(AM$16&gt;0,(
   MAX('2ª EVA'!AM52,'2ª EVA'!AN52)*'2ª EVA'!AM$16 +
   '3ª EVA-solo'!AM52*'3ª EVA-solo'!AM$13
)
/('2ª EVA'!AM$16+'3ª EVA '!AM$13),""),"")</f>
        <v/>
      </c>
      <c r="AN52" s="122"/>
      <c r="AO52" s="121">
        <f t="shared" ca="1" si="48"/>
        <v>0</v>
      </c>
      <c r="AP52" s="105">
        <f ca="1">IFERROR(IF(AP$16&gt;0,(
   MAX('2ª EVA'!AP52,'2ª EVA'!AQ52)*'2ª EVA'!AP$16 +
   '3ª EVA-solo'!AP52*'3ª EVA-solo'!AP$13
)
/('2ª EVA'!AP$16+'3ª EVA '!AP$13),""),"")</f>
        <v>0</v>
      </c>
      <c r="AQ52" s="122"/>
      <c r="AR52" s="105">
        <f ca="1">IFERROR(IF(AR$16&gt;0,(
   MAX('2ª EVA'!AR52,'2ª EVA'!AS52)*'2ª EVA'!AR$16 +
   '3ª EVA-solo'!AR52*'3ª EVA-solo'!AR$13
)
/('2ª EVA'!AR$16+'3ª EVA '!AR$13),""),"")</f>
        <v>0</v>
      </c>
      <c r="AS52" s="122"/>
      <c r="AT52" s="105">
        <f ca="1">IFERROR(IF(AT$16&gt;0,(
   MAX('2ª EVA'!AT52,'2ª EVA'!AU52)*'2ª EVA'!AT$16 +
   '3ª EVA-solo'!AT52*'3ª EVA-solo'!AT$13
)
/('2ª EVA'!AT$16+'3ª EVA '!AT$13),""),"")</f>
        <v>0</v>
      </c>
      <c r="AU52" s="122"/>
      <c r="AV52" s="105">
        <f ca="1">IFERROR(IF(AV$16&gt;0,(
   MAX('2ª EVA'!AV52,'2ª EVA'!AW52)*'2ª EVA'!AV$16 +
   '3ª EVA-solo'!AV52*'3ª EVA-solo'!AV$13
)
/('2ª EVA'!AV$16+'3ª EVA '!AV$13),""),"")</f>
        <v>0</v>
      </c>
      <c r="AW52" s="122"/>
      <c r="AX52" s="105">
        <f ca="1">IFERROR(IF(AX$16&gt;0,(
   MAX('2ª EVA'!AX52,'2ª EVA'!AY52)*'2ª EVA'!AX$16 +
   '3ª EVA-solo'!AX52*'3ª EVA-solo'!AX$13
)
/('2ª EVA'!AX$16+'3ª EVA '!AX$13),""),"")</f>
        <v>0</v>
      </c>
      <c r="AY52" s="122"/>
      <c r="AZ52" s="105" t="str">
        <f>IFERROR(IF(AZ$16&gt;0,(
   MAX('2ª EVA'!AZ52,'2ª EVA'!BA52)*'2ª EVA'!AZ$16 +
   '3ª EVA-solo'!AZ52*'3ª EVA-solo'!AZ$13
)
/('2ª EVA'!AZ$16+'3ª EVA '!AZ$13),""),"")</f>
        <v/>
      </c>
      <c r="BA52" s="122"/>
      <c r="BB52" s="121">
        <f t="shared" ca="1" si="49"/>
        <v>0</v>
      </c>
      <c r="BC52" s="105">
        <f ca="1">IFERROR(IF(BC$16&gt;0,(
   MAX('2ª EVA'!BC52,'2ª EVA'!BD52)*'2ª EVA'!BC$16 +
   '3ª EVA-solo'!BC52*'3ª EVA-solo'!BC$13
)
/('2ª EVA'!BC$16+'3ª EVA '!BC$13),""),"")</f>
        <v>0</v>
      </c>
      <c r="BD52" s="122"/>
      <c r="BE52" s="105">
        <f ca="1">IFERROR(IF(BE$16&gt;0,(
   MAX('2ª EVA'!BE52,'2ª EVA'!BF52)*'2ª EVA'!BE$16 +
   '3ª EVA-solo'!BE52*'3ª EVA-solo'!BE$13
)
/('2ª EVA'!BE$16+'3ª EVA '!BE$13),""),"")</f>
        <v>0</v>
      </c>
      <c r="BF52" s="122"/>
      <c r="BG52" s="105">
        <f ca="1">IFERROR(IF(BG$16&gt;0,(
   MAX('2ª EVA'!BG52,'2ª EVA'!BH52)*'2ª EVA'!BG$16 +
   '3ª EVA-solo'!BG52*'3ª EVA-solo'!BG$13
)
/('2ª EVA'!BG$16+'3ª EVA '!BG$13),""),"")</f>
        <v>0</v>
      </c>
      <c r="BH52" s="122"/>
      <c r="BI52" s="105">
        <f ca="1">IFERROR(IF(BI$16&gt;0,(
   MAX('2ª EVA'!BI52,'2ª EVA'!BJ52)*'2ª EVA'!BI$16 +
   '3ª EVA-solo'!BI52*'3ª EVA-solo'!BI$13
)
/('2ª EVA'!BI$16+'3ª EVA '!BI$13),""),"")</f>
        <v>0</v>
      </c>
      <c r="BJ52" s="122"/>
      <c r="BK52" s="105" t="str">
        <f>IFERROR(IF(BK$16&gt;0,(
   MAX('2ª EVA'!BK52,'2ª EVA'!BL52)*'2ª EVA'!BK$16 +
   '3ª EVA-solo'!BK52*'3ª EVA-solo'!BK$13
)
/('2ª EVA'!BK$16+'3ª EVA '!BK$13),""),"")</f>
        <v/>
      </c>
      <c r="BL52" s="122"/>
      <c r="BM52" s="105" t="str">
        <f>IFERROR(IF(BM$16&gt;0,(
   MAX('2ª EVA'!BM52,'2ª EVA'!BN52)*'2ª EVA'!BM$16 +
   '3ª EVA-solo'!BM52*'3ª EVA-solo'!BM$13
)
/('2ª EVA'!BM$16+'3ª EVA '!BM$13),""),"")</f>
        <v/>
      </c>
      <c r="BN52" s="122"/>
      <c r="BO52" s="121">
        <f t="shared" ca="1" si="50"/>
        <v>0</v>
      </c>
      <c r="BP52" s="105">
        <f ca="1">IFERROR(IF(BP$16&gt;0,(
   MAX('2ª EVA'!BP52,'2ª EVA'!BQ52)*'2ª EVA'!BP$16 +
   '3ª EVA-solo'!BP52*'3ª EVA-solo'!BP$13
)
/('2ª EVA'!BP$16+'3ª EVA '!BP$13),""),"")</f>
        <v>0</v>
      </c>
      <c r="BQ52" s="122"/>
      <c r="BR52" s="105" t="str">
        <f>IFERROR(IF(BR$16&gt;0,(
   MAX('2ª EVA'!BR52,'2ª EVA'!BS52)*'2ª EVA'!BR$16 +
   '3ª EVA-solo'!BR52*'3ª EVA-solo'!BR$13
)
/('2ª EVA'!BR$16+'3ª EVA '!BR$13),""),"")</f>
        <v/>
      </c>
      <c r="BS52" s="122"/>
      <c r="BT52" s="105" t="str">
        <f>IFERROR(IF(BT$16&gt;0,(
   MAX('2ª EVA'!BT52,'2ª EVA'!BU52)*'2ª EVA'!BT$16 +
   '3ª EVA-solo'!BT52*'3ª EVA-solo'!BT$13
)
/('2ª EVA'!BT$16+'3ª EVA '!BT$13),""),"")</f>
        <v/>
      </c>
      <c r="BU52" s="122"/>
      <c r="BV52" s="105" t="str">
        <f>IFERROR(IF(BV$16&gt;0,(
   MAX('2ª EVA'!BV52,'2ª EVA'!BW52)*'2ª EVA'!BV$16 +
   '3ª EVA-solo'!BV52*'3ª EVA-solo'!BV$13
)
/('2ª EVA'!BV$16+'3ª EVA '!BV$13),""),"")</f>
        <v/>
      </c>
      <c r="BW52" s="122"/>
      <c r="BX52" s="105" t="str">
        <f>IFERROR(IF(BX$16&gt;0,(
   MAX('2ª EVA'!BX52,'2ª EVA'!BY52)*'2ª EVA'!BX$16 +
   '3ª EVA-solo'!BX52*'3ª EVA-solo'!BX$13
)
/('2ª EVA'!BX$16+'3ª EVA '!BX$13),""),"")</f>
        <v/>
      </c>
      <c r="BY52" s="122"/>
      <c r="BZ52" s="105" t="str">
        <f>IFERROR(IF(BZ$16&gt;0,(
   MAX('2ª EVA'!BZ52,'2ª EVA'!CA52)*'2ª EVA'!BZ$16 +
   '2ª EVA-solo'!BZ52*'2ª EVA-solo'!BZ$13
)
/('2ª EVA'!BZ$16+'3ª EVA '!BZ$13),""),"")</f>
        <v/>
      </c>
      <c r="CA52" s="122"/>
      <c r="CB52" s="136">
        <f t="shared" ca="1" si="51"/>
        <v>0</v>
      </c>
    </row>
    <row r="53" spans="1:80" ht="18" x14ac:dyDescent="0.25">
      <c r="A53" s="65">
        <v>0</v>
      </c>
      <c r="B53" s="121">
        <f t="shared" ca="1" si="45"/>
        <v>0</v>
      </c>
      <c r="C53" s="105">
        <f ca="1">IFERROR(IF(C$16&gt;0,(
   MAX('2ª EVA'!C53,'2ª EVA'!D53)*'2ª EVA'!C$16 +
   '3ª EVA-solo'!C53*'3ª EVA-solo'!C$13
)
/('2ª EVA'!C$16+'3ª EVA '!C$13),""),"")</f>
        <v>0</v>
      </c>
      <c r="D53" s="122"/>
      <c r="E53" s="105">
        <f ca="1">IFERROR(IF(E$16&gt;0,(
   MAX('2ª EVA'!E53,'2ª EVA'!F53)*'2ª EVA'!E$16 +
   '3ª EVA-solo'!E53*'3ª EVA-solo'!E$13
)
/('2ª EVA'!E$16+'3ª EVA '!E$13),""),"")</f>
        <v>0</v>
      </c>
      <c r="F53" s="122"/>
      <c r="G53" s="105">
        <f ca="1">IFERROR(IF(G$16&gt;0,(
   MAX('2ª EVA'!G53,'2ª EVA'!H53)*'2ª EVA'!G$16 +
   '3ª EVA-solo'!G53*'3ª EVA-solo'!G$13
)
/('2ª EVA'!G$16+'3ª EVA '!G$13),""),"")</f>
        <v>0</v>
      </c>
      <c r="H53" s="122"/>
      <c r="I53" s="105">
        <f ca="1">IFERROR(IF(I$16&gt;0,(
   MAX('2ª EVA'!I53,'2ª EVA'!J53)*'2ª EVA'!I$16 +
   '3ª EVA-solo'!I53*'3ª EVA-solo'!I$13
)
/('2ª EVA'!I$16+'3ª EVA '!I$13),""),"")</f>
        <v>0</v>
      </c>
      <c r="J53" s="122"/>
      <c r="K53" s="105">
        <f ca="1">IFERROR(IF(K$16&gt;0,(
   MAX('2ª EVA'!K53,'2ª EVA'!L53)*'2ª EVA'!K$16 +
   '3ª EVA-solo'!K53*'3ª EVA-solo'!K$13
)
/('2ª EVA'!K$16+'3ª EVA '!K$13),""),"")</f>
        <v>0</v>
      </c>
      <c r="L53" s="122"/>
      <c r="M53" s="105" t="str">
        <f>IFERROR(IF(M$16&gt;0,(
   MAX('2ª EVA'!M53,'2ª EVA'!N53)*'2ª EVA'!M$16 +
   '3ª EVA-solo'!M53*'3ª EVA-solo'!M$13
)
/('2ª EVA'!M$16+'3ª EVA '!M$13),""),"")</f>
        <v/>
      </c>
      <c r="N53" s="122"/>
      <c r="O53" s="121">
        <f t="shared" ca="1" si="46"/>
        <v>0</v>
      </c>
      <c r="P53" s="105">
        <f ca="1">IFERROR(IF(P$16&gt;0,(
   MAX('2ª EVA'!P53,'2ª EVA'!Q53)*'2ª EVA'!P$16 +
   '3ª EVA-solo'!P53*'3ª EVA-solo'!P$13
)
/('2ª EVA'!P$16+'3ª EVA '!P$13),""),"")</f>
        <v>0</v>
      </c>
      <c r="Q53" s="122"/>
      <c r="R53" s="105">
        <f ca="1">IFERROR(IF(R$16&gt;0,(
   MAX('2ª EVA'!R53,'2ª EVA'!S53)*'2ª EVA'!R$16 +
   '3ª EVA-solo'!R53*'3ª EVA-solo'!R$13
)
/('2ª EVA'!R$16+'3ª EVA '!R$13),""),"")</f>
        <v>0</v>
      </c>
      <c r="S53" s="122"/>
      <c r="T53" s="105">
        <f ca="1">IFERROR(IF(T$16&gt;0,(
   MAX('2ª EVA'!T53,'2ª EVA'!U53)*'2ª EVA'!T$16 +
   '3ª EVA-solo'!T53*'3ª EVA-solo'!T$13
)
/('2ª EVA'!T$16+'3ª EVA '!T$13),""),"")</f>
        <v>0</v>
      </c>
      <c r="U53" s="122"/>
      <c r="V53" s="105">
        <f ca="1">IFERROR(IF(V$16&gt;0,(
   MAX('2ª EVA'!V53,'2ª EVA'!W53)*'2ª EVA'!V$16 +
   '3ª EVA-solo'!V53*'3ª EVA-solo'!V$13
)
/('2ª EVA'!V$16+'3ª EVA '!V$13),""),"")</f>
        <v>0</v>
      </c>
      <c r="W53" s="122"/>
      <c r="X53" s="105">
        <f ca="1">IFERROR(IF(X$16&gt;0,(
   MAX('2ª EVA'!X53,'2ª EVA'!Y53)*'2ª EVA'!X$16 +
   '3ª EVA-solo'!X53*'3ª EVA-solo'!X$13
)
/('2ª EVA'!X$16+'3ª EVA '!X$13),""),"")</f>
        <v>0</v>
      </c>
      <c r="Y53" s="122"/>
      <c r="Z53" s="105" t="str">
        <f>IFERROR(IF(Z$16&gt;0,(
   MAX('2ª EVA'!Z53,'2ª EVA'!AA53)*'2ª EVA'!Z$16 +
   '3ª EVA-solo'!Z53*'3ª EVA-solo'!Z$13
)
/('2ª EVA'!Z$16+'3ª EVA '!Z$13),""),"")</f>
        <v/>
      </c>
      <c r="AA53" s="122"/>
      <c r="AB53" s="121">
        <f t="shared" ca="1" si="47"/>
        <v>0</v>
      </c>
      <c r="AC53" s="105">
        <f ca="1">IFERROR(IF(AC$16&gt;0,(
   MAX('2ª EVA'!AC53,'2ª EVA'!AD53)*'2ª EVA'!AC$16 +
   '3ª EVA-solo'!AC53*'3ª EVA-solo'!AC$13
)
/('2ª EVA'!AC$16+'3ª EVA '!AC$13),""),"")</f>
        <v>0</v>
      </c>
      <c r="AD53" s="122"/>
      <c r="AE53" s="105" t="str">
        <f>IFERROR(IF(AE$16&gt;0,(
   MAX('2ª EVA'!AE53,'2ª EVA'!AF53)*'2ª EVA'!AE$16 +
   '3ª EVA-solo'!AE53*'3ª EVA-solo'!AE$13
)
/('2ª EVA'!AE$16+'3ª EVA '!AE$13),""),"")</f>
        <v/>
      </c>
      <c r="AF53" s="122"/>
      <c r="AG53" s="105">
        <f ca="1">IFERROR(IF(AG$16&gt;0,(
   MAX('2ª EVA'!AG53,'2ª EVA'!AH53)*'2ª EVA'!AG$16 +
   '3ª EVA-solo'!AG53*'3ª EVA-solo'!AG$13
)
/('2ª EVA'!AG$16+'3ª EVA '!AG$13),""),"")</f>
        <v>0</v>
      </c>
      <c r="AH53" s="122"/>
      <c r="AI53" s="105">
        <f ca="1">IFERROR(IF(AI$16&gt;0,(
   MAX('2ª EVA'!AI53,'2ª EVA'!AJ53)*'2ª EVA'!AI$16 +
   '3ª EVA-solo'!AI53*'3ª EVA-solo'!AI$13
)
/('2ª EVA'!AI$16+'3ª EVA '!AI$13),""),"")</f>
        <v>0</v>
      </c>
      <c r="AJ53" s="122"/>
      <c r="AK53" s="105">
        <f ca="1">IFERROR(IF(AK$16&gt;0,(
   MAX('2ª EVA'!AK53,'2ª EVA'!AL53)*'2ª EVA'!AK$16 +
   '3ª EVA-solo'!AK53*'3ª EVA-solo'!AK$13
)
/('2ª EVA'!AK$16+'3ª EVA '!AK$13),""),"")</f>
        <v>0</v>
      </c>
      <c r="AL53" s="122"/>
      <c r="AM53" s="105" t="str">
        <f>IFERROR(IF(AM$16&gt;0,(
   MAX('2ª EVA'!AM53,'2ª EVA'!AN53)*'2ª EVA'!AM$16 +
   '3ª EVA-solo'!AM53*'3ª EVA-solo'!AM$13
)
/('2ª EVA'!AM$16+'3ª EVA '!AM$13),""),"")</f>
        <v/>
      </c>
      <c r="AN53" s="122"/>
      <c r="AO53" s="121">
        <f t="shared" ca="1" si="48"/>
        <v>0</v>
      </c>
      <c r="AP53" s="105">
        <f ca="1">IFERROR(IF(AP$16&gt;0,(
   MAX('2ª EVA'!AP53,'2ª EVA'!AQ53)*'2ª EVA'!AP$16 +
   '3ª EVA-solo'!AP53*'3ª EVA-solo'!AP$13
)
/('2ª EVA'!AP$16+'3ª EVA '!AP$13),""),"")</f>
        <v>0</v>
      </c>
      <c r="AQ53" s="122"/>
      <c r="AR53" s="105">
        <f ca="1">IFERROR(IF(AR$16&gt;0,(
   MAX('2ª EVA'!AR53,'2ª EVA'!AS53)*'2ª EVA'!AR$16 +
   '3ª EVA-solo'!AR53*'3ª EVA-solo'!AR$13
)
/('2ª EVA'!AR$16+'3ª EVA '!AR$13),""),"")</f>
        <v>0</v>
      </c>
      <c r="AS53" s="122"/>
      <c r="AT53" s="105">
        <f ca="1">IFERROR(IF(AT$16&gt;0,(
   MAX('2ª EVA'!AT53,'2ª EVA'!AU53)*'2ª EVA'!AT$16 +
   '3ª EVA-solo'!AT53*'3ª EVA-solo'!AT$13
)
/('2ª EVA'!AT$16+'3ª EVA '!AT$13),""),"")</f>
        <v>0</v>
      </c>
      <c r="AU53" s="122"/>
      <c r="AV53" s="105">
        <f ca="1">IFERROR(IF(AV$16&gt;0,(
   MAX('2ª EVA'!AV53,'2ª EVA'!AW53)*'2ª EVA'!AV$16 +
   '3ª EVA-solo'!AV53*'3ª EVA-solo'!AV$13
)
/('2ª EVA'!AV$16+'3ª EVA '!AV$13),""),"")</f>
        <v>0</v>
      </c>
      <c r="AW53" s="122"/>
      <c r="AX53" s="105">
        <f ca="1">IFERROR(IF(AX$16&gt;0,(
   MAX('2ª EVA'!AX53,'2ª EVA'!AY53)*'2ª EVA'!AX$16 +
   '3ª EVA-solo'!AX53*'3ª EVA-solo'!AX$13
)
/('2ª EVA'!AX$16+'3ª EVA '!AX$13),""),"")</f>
        <v>0</v>
      </c>
      <c r="AY53" s="122"/>
      <c r="AZ53" s="105" t="str">
        <f>IFERROR(IF(AZ$16&gt;0,(
   MAX('2ª EVA'!AZ53,'2ª EVA'!BA53)*'2ª EVA'!AZ$16 +
   '3ª EVA-solo'!AZ53*'3ª EVA-solo'!AZ$13
)
/('2ª EVA'!AZ$16+'3ª EVA '!AZ$13),""),"")</f>
        <v/>
      </c>
      <c r="BA53" s="122"/>
      <c r="BB53" s="121">
        <f t="shared" ca="1" si="49"/>
        <v>0</v>
      </c>
      <c r="BC53" s="105">
        <f ca="1">IFERROR(IF(BC$16&gt;0,(
   MAX('2ª EVA'!BC53,'2ª EVA'!BD53)*'2ª EVA'!BC$16 +
   '3ª EVA-solo'!BC53*'3ª EVA-solo'!BC$13
)
/('2ª EVA'!BC$16+'3ª EVA '!BC$13),""),"")</f>
        <v>0</v>
      </c>
      <c r="BD53" s="122"/>
      <c r="BE53" s="105">
        <f ca="1">IFERROR(IF(BE$16&gt;0,(
   MAX('2ª EVA'!BE53,'2ª EVA'!BF53)*'2ª EVA'!BE$16 +
   '3ª EVA-solo'!BE53*'3ª EVA-solo'!BE$13
)
/('2ª EVA'!BE$16+'3ª EVA '!BE$13),""),"")</f>
        <v>0</v>
      </c>
      <c r="BF53" s="122"/>
      <c r="BG53" s="105">
        <f ca="1">IFERROR(IF(BG$16&gt;0,(
   MAX('2ª EVA'!BG53,'2ª EVA'!BH53)*'2ª EVA'!BG$16 +
   '3ª EVA-solo'!BG53*'3ª EVA-solo'!BG$13
)
/('2ª EVA'!BG$16+'3ª EVA '!BG$13),""),"")</f>
        <v>0</v>
      </c>
      <c r="BH53" s="122"/>
      <c r="BI53" s="105">
        <f ca="1">IFERROR(IF(BI$16&gt;0,(
   MAX('2ª EVA'!BI53,'2ª EVA'!BJ53)*'2ª EVA'!BI$16 +
   '3ª EVA-solo'!BI53*'3ª EVA-solo'!BI$13
)
/('2ª EVA'!BI$16+'3ª EVA '!BI$13),""),"")</f>
        <v>0</v>
      </c>
      <c r="BJ53" s="122"/>
      <c r="BK53" s="105" t="str">
        <f>IFERROR(IF(BK$16&gt;0,(
   MAX('2ª EVA'!BK53,'2ª EVA'!BL53)*'2ª EVA'!BK$16 +
   '3ª EVA-solo'!BK53*'3ª EVA-solo'!BK$13
)
/('2ª EVA'!BK$16+'3ª EVA '!BK$13),""),"")</f>
        <v/>
      </c>
      <c r="BL53" s="122"/>
      <c r="BM53" s="105" t="str">
        <f>IFERROR(IF(BM$16&gt;0,(
   MAX('2ª EVA'!BM53,'2ª EVA'!BN53)*'2ª EVA'!BM$16 +
   '3ª EVA-solo'!BM53*'3ª EVA-solo'!BM$13
)
/('2ª EVA'!BM$16+'3ª EVA '!BM$13),""),"")</f>
        <v/>
      </c>
      <c r="BN53" s="122"/>
      <c r="BO53" s="121">
        <f t="shared" ca="1" si="50"/>
        <v>0</v>
      </c>
      <c r="BP53" s="105">
        <f ca="1">IFERROR(IF(BP$16&gt;0,(
   MAX('2ª EVA'!BP53,'2ª EVA'!BQ53)*'2ª EVA'!BP$16 +
   '3ª EVA-solo'!BP53*'3ª EVA-solo'!BP$13
)
/('2ª EVA'!BP$16+'3ª EVA '!BP$13),""),"")</f>
        <v>0</v>
      </c>
      <c r="BQ53" s="122"/>
      <c r="BR53" s="105" t="str">
        <f>IFERROR(IF(BR$16&gt;0,(
   MAX('2ª EVA'!BR53,'2ª EVA'!BS53)*'2ª EVA'!BR$16 +
   '3ª EVA-solo'!BR53*'3ª EVA-solo'!BR$13
)
/('2ª EVA'!BR$16+'3ª EVA '!BR$13),""),"")</f>
        <v/>
      </c>
      <c r="BS53" s="122"/>
      <c r="BT53" s="105" t="str">
        <f>IFERROR(IF(BT$16&gt;0,(
   MAX('2ª EVA'!BT53,'2ª EVA'!BU53)*'2ª EVA'!BT$16 +
   '3ª EVA-solo'!BT53*'3ª EVA-solo'!BT$13
)
/('2ª EVA'!BT$16+'3ª EVA '!BT$13),""),"")</f>
        <v/>
      </c>
      <c r="BU53" s="122"/>
      <c r="BV53" s="105" t="str">
        <f>IFERROR(IF(BV$16&gt;0,(
   MAX('2ª EVA'!BV53,'2ª EVA'!BW53)*'2ª EVA'!BV$16 +
   '3ª EVA-solo'!BV53*'3ª EVA-solo'!BV$13
)
/('2ª EVA'!BV$16+'3ª EVA '!BV$13),""),"")</f>
        <v/>
      </c>
      <c r="BW53" s="122"/>
      <c r="BX53" s="105" t="str">
        <f>IFERROR(IF(BX$16&gt;0,(
   MAX('2ª EVA'!BX53,'2ª EVA'!BY53)*'2ª EVA'!BX$16 +
   '3ª EVA-solo'!BX53*'3ª EVA-solo'!BX$13
)
/('2ª EVA'!BX$16+'3ª EVA '!BX$13),""),"")</f>
        <v/>
      </c>
      <c r="BY53" s="122"/>
      <c r="BZ53" s="105" t="str">
        <f>IFERROR(IF(BZ$16&gt;0,(
   MAX('2ª EVA'!BZ53,'2ª EVA'!CA53)*'2ª EVA'!BZ$16 +
   '2ª EVA-solo'!BZ53*'2ª EVA-solo'!BZ$13
)
/('2ª EVA'!BZ$16+'3ª EVA '!BZ$13),""),"")</f>
        <v/>
      </c>
      <c r="CA53" s="122"/>
      <c r="CB53" s="136">
        <f t="shared" ca="1" si="51"/>
        <v>0</v>
      </c>
    </row>
    <row r="54" spans="1:80" ht="18" x14ac:dyDescent="0.25">
      <c r="A54" s="65">
        <v>0</v>
      </c>
      <c r="B54" s="121">
        <f t="shared" ca="1" si="45"/>
        <v>0</v>
      </c>
      <c r="C54" s="105">
        <f ca="1">IFERROR(IF(C$16&gt;0,(
   MAX('2ª EVA'!C54,'2ª EVA'!D54)*'2ª EVA'!C$16 +
   '3ª EVA-solo'!C54*'3ª EVA-solo'!C$13
)
/('2ª EVA'!C$16+'3ª EVA '!C$13),""),"")</f>
        <v>0</v>
      </c>
      <c r="D54" s="122"/>
      <c r="E54" s="105">
        <f ca="1">IFERROR(IF(E$16&gt;0,(
   MAX('2ª EVA'!E54,'2ª EVA'!F54)*'2ª EVA'!E$16 +
   '3ª EVA-solo'!E54*'3ª EVA-solo'!E$13
)
/('2ª EVA'!E$16+'3ª EVA '!E$13),""),"")</f>
        <v>0</v>
      </c>
      <c r="F54" s="122"/>
      <c r="G54" s="105">
        <f ca="1">IFERROR(IF(G$16&gt;0,(
   MAX('2ª EVA'!G54,'2ª EVA'!H54)*'2ª EVA'!G$16 +
   '3ª EVA-solo'!G54*'3ª EVA-solo'!G$13
)
/('2ª EVA'!G$16+'3ª EVA '!G$13),""),"")</f>
        <v>0</v>
      </c>
      <c r="H54" s="122"/>
      <c r="I54" s="105">
        <f ca="1">IFERROR(IF(I$16&gt;0,(
   MAX('2ª EVA'!I54,'2ª EVA'!J54)*'2ª EVA'!I$16 +
   '3ª EVA-solo'!I54*'3ª EVA-solo'!I$13
)
/('2ª EVA'!I$16+'3ª EVA '!I$13),""),"")</f>
        <v>0</v>
      </c>
      <c r="J54" s="122"/>
      <c r="K54" s="105">
        <f ca="1">IFERROR(IF(K$16&gt;0,(
   MAX('2ª EVA'!K54,'2ª EVA'!L54)*'2ª EVA'!K$16 +
   '3ª EVA-solo'!K54*'3ª EVA-solo'!K$13
)
/('2ª EVA'!K$16+'3ª EVA '!K$13),""),"")</f>
        <v>0</v>
      </c>
      <c r="L54" s="122"/>
      <c r="M54" s="105" t="str">
        <f>IFERROR(IF(M$16&gt;0,(
   MAX('2ª EVA'!M54,'2ª EVA'!N54)*'2ª EVA'!M$16 +
   '3ª EVA-solo'!M54*'3ª EVA-solo'!M$13
)
/('2ª EVA'!M$16+'3ª EVA '!M$13),""),"")</f>
        <v/>
      </c>
      <c r="N54" s="122"/>
      <c r="O54" s="121">
        <f t="shared" ca="1" si="46"/>
        <v>0</v>
      </c>
      <c r="P54" s="105">
        <f ca="1">IFERROR(IF(P$16&gt;0,(
   MAX('2ª EVA'!P54,'2ª EVA'!Q54)*'2ª EVA'!P$16 +
   '3ª EVA-solo'!P54*'3ª EVA-solo'!P$13
)
/('2ª EVA'!P$16+'3ª EVA '!P$13),""),"")</f>
        <v>0</v>
      </c>
      <c r="Q54" s="122"/>
      <c r="R54" s="105">
        <f ca="1">IFERROR(IF(R$16&gt;0,(
   MAX('2ª EVA'!R54,'2ª EVA'!S54)*'2ª EVA'!R$16 +
   '3ª EVA-solo'!R54*'3ª EVA-solo'!R$13
)
/('2ª EVA'!R$16+'3ª EVA '!R$13),""),"")</f>
        <v>0</v>
      </c>
      <c r="S54" s="122"/>
      <c r="T54" s="105">
        <f ca="1">IFERROR(IF(T$16&gt;0,(
   MAX('2ª EVA'!T54,'2ª EVA'!U54)*'2ª EVA'!T$16 +
   '3ª EVA-solo'!T54*'3ª EVA-solo'!T$13
)
/('2ª EVA'!T$16+'3ª EVA '!T$13),""),"")</f>
        <v>0</v>
      </c>
      <c r="U54" s="122"/>
      <c r="V54" s="105">
        <f ca="1">IFERROR(IF(V$16&gt;0,(
   MAX('2ª EVA'!V54,'2ª EVA'!W54)*'2ª EVA'!V$16 +
   '3ª EVA-solo'!V54*'3ª EVA-solo'!V$13
)
/('2ª EVA'!V$16+'3ª EVA '!V$13),""),"")</f>
        <v>0</v>
      </c>
      <c r="W54" s="122"/>
      <c r="X54" s="105">
        <f ca="1">IFERROR(IF(X$16&gt;0,(
   MAX('2ª EVA'!X54,'2ª EVA'!Y54)*'2ª EVA'!X$16 +
   '3ª EVA-solo'!X54*'3ª EVA-solo'!X$13
)
/('2ª EVA'!X$16+'3ª EVA '!X$13),""),"")</f>
        <v>0</v>
      </c>
      <c r="Y54" s="122"/>
      <c r="Z54" s="105" t="str">
        <f>IFERROR(IF(Z$16&gt;0,(
   MAX('2ª EVA'!Z54,'2ª EVA'!AA54)*'2ª EVA'!Z$16 +
   '3ª EVA-solo'!Z54*'3ª EVA-solo'!Z$13
)
/('2ª EVA'!Z$16+'3ª EVA '!Z$13),""),"")</f>
        <v/>
      </c>
      <c r="AA54" s="122"/>
      <c r="AB54" s="121">
        <f t="shared" ca="1" si="47"/>
        <v>0</v>
      </c>
      <c r="AC54" s="105">
        <f ca="1">IFERROR(IF(AC$16&gt;0,(
   MAX('2ª EVA'!AC54,'2ª EVA'!AD54)*'2ª EVA'!AC$16 +
   '3ª EVA-solo'!AC54*'3ª EVA-solo'!AC$13
)
/('2ª EVA'!AC$16+'3ª EVA '!AC$13),""),"")</f>
        <v>0</v>
      </c>
      <c r="AD54" s="122"/>
      <c r="AE54" s="105" t="str">
        <f>IFERROR(IF(AE$16&gt;0,(
   MAX('2ª EVA'!AE54,'2ª EVA'!AF54)*'2ª EVA'!AE$16 +
   '3ª EVA-solo'!AE54*'3ª EVA-solo'!AE$13
)
/('2ª EVA'!AE$16+'3ª EVA '!AE$13),""),"")</f>
        <v/>
      </c>
      <c r="AF54" s="122"/>
      <c r="AG54" s="105">
        <f ca="1">IFERROR(IF(AG$16&gt;0,(
   MAX('2ª EVA'!AG54,'2ª EVA'!AH54)*'2ª EVA'!AG$16 +
   '3ª EVA-solo'!AG54*'3ª EVA-solo'!AG$13
)
/('2ª EVA'!AG$16+'3ª EVA '!AG$13),""),"")</f>
        <v>0</v>
      </c>
      <c r="AH54" s="122"/>
      <c r="AI54" s="105">
        <f ca="1">IFERROR(IF(AI$16&gt;0,(
   MAX('2ª EVA'!AI54,'2ª EVA'!AJ54)*'2ª EVA'!AI$16 +
   '3ª EVA-solo'!AI54*'3ª EVA-solo'!AI$13
)
/('2ª EVA'!AI$16+'3ª EVA '!AI$13),""),"")</f>
        <v>0</v>
      </c>
      <c r="AJ54" s="122"/>
      <c r="AK54" s="105">
        <f ca="1">IFERROR(IF(AK$16&gt;0,(
   MAX('2ª EVA'!AK54,'2ª EVA'!AL54)*'2ª EVA'!AK$16 +
   '3ª EVA-solo'!AK54*'3ª EVA-solo'!AK$13
)
/('2ª EVA'!AK$16+'3ª EVA '!AK$13),""),"")</f>
        <v>0</v>
      </c>
      <c r="AL54" s="122"/>
      <c r="AM54" s="105" t="str">
        <f>IFERROR(IF(AM$16&gt;0,(
   MAX('2ª EVA'!AM54,'2ª EVA'!AN54)*'2ª EVA'!AM$16 +
   '3ª EVA-solo'!AM54*'3ª EVA-solo'!AM$13
)
/('2ª EVA'!AM$16+'3ª EVA '!AM$13),""),"")</f>
        <v/>
      </c>
      <c r="AN54" s="122"/>
      <c r="AO54" s="121">
        <f t="shared" ca="1" si="48"/>
        <v>0</v>
      </c>
      <c r="AP54" s="105">
        <f ca="1">IFERROR(IF(AP$16&gt;0,(
   MAX('2ª EVA'!AP54,'2ª EVA'!AQ54)*'2ª EVA'!AP$16 +
   '3ª EVA-solo'!AP54*'3ª EVA-solo'!AP$13
)
/('2ª EVA'!AP$16+'3ª EVA '!AP$13),""),"")</f>
        <v>0</v>
      </c>
      <c r="AQ54" s="122"/>
      <c r="AR54" s="105">
        <f ca="1">IFERROR(IF(AR$16&gt;0,(
   MAX('2ª EVA'!AR54,'2ª EVA'!AS54)*'2ª EVA'!AR$16 +
   '3ª EVA-solo'!AR54*'3ª EVA-solo'!AR$13
)
/('2ª EVA'!AR$16+'3ª EVA '!AR$13),""),"")</f>
        <v>0</v>
      </c>
      <c r="AS54" s="122"/>
      <c r="AT54" s="105">
        <f ca="1">IFERROR(IF(AT$16&gt;0,(
   MAX('2ª EVA'!AT54,'2ª EVA'!AU54)*'2ª EVA'!AT$16 +
   '3ª EVA-solo'!AT54*'3ª EVA-solo'!AT$13
)
/('2ª EVA'!AT$16+'3ª EVA '!AT$13),""),"")</f>
        <v>0</v>
      </c>
      <c r="AU54" s="122"/>
      <c r="AV54" s="105">
        <f ca="1">IFERROR(IF(AV$16&gt;0,(
   MAX('2ª EVA'!AV54,'2ª EVA'!AW54)*'2ª EVA'!AV$16 +
   '3ª EVA-solo'!AV54*'3ª EVA-solo'!AV$13
)
/('2ª EVA'!AV$16+'3ª EVA '!AV$13),""),"")</f>
        <v>0</v>
      </c>
      <c r="AW54" s="122"/>
      <c r="AX54" s="105">
        <f ca="1">IFERROR(IF(AX$16&gt;0,(
   MAX('2ª EVA'!AX54,'2ª EVA'!AY54)*'2ª EVA'!AX$16 +
   '3ª EVA-solo'!AX54*'3ª EVA-solo'!AX$13
)
/('2ª EVA'!AX$16+'3ª EVA '!AX$13),""),"")</f>
        <v>0</v>
      </c>
      <c r="AY54" s="122"/>
      <c r="AZ54" s="105" t="str">
        <f>IFERROR(IF(AZ$16&gt;0,(
   MAX('2ª EVA'!AZ54,'2ª EVA'!BA54)*'2ª EVA'!AZ$16 +
   '3ª EVA-solo'!AZ54*'3ª EVA-solo'!AZ$13
)
/('2ª EVA'!AZ$16+'3ª EVA '!AZ$13),""),"")</f>
        <v/>
      </c>
      <c r="BA54" s="122"/>
      <c r="BB54" s="121">
        <f t="shared" ca="1" si="49"/>
        <v>0</v>
      </c>
      <c r="BC54" s="105">
        <f ca="1">IFERROR(IF(BC$16&gt;0,(
   MAX('2ª EVA'!BC54,'2ª EVA'!BD54)*'2ª EVA'!BC$16 +
   '3ª EVA-solo'!BC54*'3ª EVA-solo'!BC$13
)
/('2ª EVA'!BC$16+'3ª EVA '!BC$13),""),"")</f>
        <v>0</v>
      </c>
      <c r="BD54" s="122"/>
      <c r="BE54" s="105">
        <f ca="1">IFERROR(IF(BE$16&gt;0,(
   MAX('2ª EVA'!BE54,'2ª EVA'!BF54)*'2ª EVA'!BE$16 +
   '3ª EVA-solo'!BE54*'3ª EVA-solo'!BE$13
)
/('2ª EVA'!BE$16+'3ª EVA '!BE$13),""),"")</f>
        <v>0</v>
      </c>
      <c r="BF54" s="122"/>
      <c r="BG54" s="105">
        <f ca="1">IFERROR(IF(BG$16&gt;0,(
   MAX('2ª EVA'!BG54,'2ª EVA'!BH54)*'2ª EVA'!BG$16 +
   '3ª EVA-solo'!BG54*'3ª EVA-solo'!BG$13
)
/('2ª EVA'!BG$16+'3ª EVA '!BG$13),""),"")</f>
        <v>0</v>
      </c>
      <c r="BH54" s="122"/>
      <c r="BI54" s="105">
        <f ca="1">IFERROR(IF(BI$16&gt;0,(
   MAX('2ª EVA'!BI54,'2ª EVA'!BJ54)*'2ª EVA'!BI$16 +
   '3ª EVA-solo'!BI54*'3ª EVA-solo'!BI$13
)
/('2ª EVA'!BI$16+'3ª EVA '!BI$13),""),"")</f>
        <v>0</v>
      </c>
      <c r="BJ54" s="122"/>
      <c r="BK54" s="105" t="str">
        <f>IFERROR(IF(BK$16&gt;0,(
   MAX('2ª EVA'!BK54,'2ª EVA'!BL54)*'2ª EVA'!BK$16 +
   '3ª EVA-solo'!BK54*'3ª EVA-solo'!BK$13
)
/('2ª EVA'!BK$16+'3ª EVA '!BK$13),""),"")</f>
        <v/>
      </c>
      <c r="BL54" s="122"/>
      <c r="BM54" s="105" t="str">
        <f>IFERROR(IF(BM$16&gt;0,(
   MAX('2ª EVA'!BM54,'2ª EVA'!BN54)*'2ª EVA'!BM$16 +
   '3ª EVA-solo'!BM54*'3ª EVA-solo'!BM$13
)
/('2ª EVA'!BM$16+'3ª EVA '!BM$13),""),"")</f>
        <v/>
      </c>
      <c r="BN54" s="122"/>
      <c r="BO54" s="121">
        <f t="shared" ca="1" si="50"/>
        <v>0</v>
      </c>
      <c r="BP54" s="105">
        <f ca="1">IFERROR(IF(BP$16&gt;0,(
   MAX('2ª EVA'!BP54,'2ª EVA'!BQ54)*'2ª EVA'!BP$16 +
   '3ª EVA-solo'!BP54*'3ª EVA-solo'!BP$13
)
/('2ª EVA'!BP$16+'3ª EVA '!BP$13),""),"")</f>
        <v>0</v>
      </c>
      <c r="BQ54" s="122"/>
      <c r="BR54" s="105" t="str">
        <f>IFERROR(IF(BR$16&gt;0,(
   MAX('2ª EVA'!BR54,'2ª EVA'!BS54)*'2ª EVA'!BR$16 +
   '3ª EVA-solo'!BR54*'3ª EVA-solo'!BR$13
)
/('2ª EVA'!BR$16+'3ª EVA '!BR$13),""),"")</f>
        <v/>
      </c>
      <c r="BS54" s="122"/>
      <c r="BT54" s="105" t="str">
        <f>IFERROR(IF(BT$16&gt;0,(
   MAX('2ª EVA'!BT54,'2ª EVA'!BU54)*'2ª EVA'!BT$16 +
   '3ª EVA-solo'!BT54*'3ª EVA-solo'!BT$13
)
/('2ª EVA'!BT$16+'3ª EVA '!BT$13),""),"")</f>
        <v/>
      </c>
      <c r="BU54" s="122"/>
      <c r="BV54" s="105" t="str">
        <f>IFERROR(IF(BV$16&gt;0,(
   MAX('2ª EVA'!BV54,'2ª EVA'!BW54)*'2ª EVA'!BV$16 +
   '3ª EVA-solo'!BV54*'3ª EVA-solo'!BV$13
)
/('2ª EVA'!BV$16+'3ª EVA '!BV$13),""),"")</f>
        <v/>
      </c>
      <c r="BW54" s="122"/>
      <c r="BX54" s="105" t="str">
        <f>IFERROR(IF(BX$16&gt;0,(
   MAX('2ª EVA'!BX54,'2ª EVA'!BY54)*'2ª EVA'!BX$16 +
   '3ª EVA-solo'!BX54*'3ª EVA-solo'!BX$13
)
/('2ª EVA'!BX$16+'3ª EVA '!BX$13),""),"")</f>
        <v/>
      </c>
      <c r="BY54" s="122"/>
      <c r="BZ54" s="105" t="str">
        <f>IFERROR(IF(BZ$16&gt;0,(
   MAX('2ª EVA'!BZ54,'2ª EVA'!CA54)*'2ª EVA'!BZ$16 +
   '2ª EVA-solo'!BZ54*'2ª EVA-solo'!BZ$13
)
/('2ª EVA'!BZ$16+'3ª EVA '!BZ$13),""),"")</f>
        <v/>
      </c>
      <c r="CA54" s="122"/>
      <c r="CB54" s="136">
        <f t="shared" ca="1" si="51"/>
        <v>0</v>
      </c>
    </row>
    <row r="55" spans="1:80" ht="18" x14ac:dyDescent="0.25">
      <c r="A55" s="65">
        <v>0</v>
      </c>
      <c r="B55" s="121">
        <f t="shared" ca="1" si="45"/>
        <v>0</v>
      </c>
      <c r="C55" s="105">
        <f ca="1">IFERROR(IF(C$16&gt;0,(
   MAX('2ª EVA'!C55,'2ª EVA'!D55)*'2ª EVA'!C$16 +
   '3ª EVA-solo'!C55*'3ª EVA-solo'!C$13
)
/('2ª EVA'!C$16+'3ª EVA '!C$13),""),"")</f>
        <v>0</v>
      </c>
      <c r="D55" s="122"/>
      <c r="E55" s="105">
        <f ca="1">IFERROR(IF(E$16&gt;0,(
   MAX('2ª EVA'!E55,'2ª EVA'!F55)*'2ª EVA'!E$16 +
   '3ª EVA-solo'!E55*'3ª EVA-solo'!E$13
)
/('2ª EVA'!E$16+'3ª EVA '!E$13),""),"")</f>
        <v>0</v>
      </c>
      <c r="F55" s="122"/>
      <c r="G55" s="105">
        <f ca="1">IFERROR(IF(G$16&gt;0,(
   MAX('2ª EVA'!G55,'2ª EVA'!H55)*'2ª EVA'!G$16 +
   '3ª EVA-solo'!G55*'3ª EVA-solo'!G$13
)
/('2ª EVA'!G$16+'3ª EVA '!G$13),""),"")</f>
        <v>0</v>
      </c>
      <c r="H55" s="122"/>
      <c r="I55" s="105">
        <f ca="1">IFERROR(IF(I$16&gt;0,(
   MAX('2ª EVA'!I55,'2ª EVA'!J55)*'2ª EVA'!I$16 +
   '3ª EVA-solo'!I55*'3ª EVA-solo'!I$13
)
/('2ª EVA'!I$16+'3ª EVA '!I$13),""),"")</f>
        <v>0</v>
      </c>
      <c r="J55" s="122"/>
      <c r="K55" s="105">
        <f ca="1">IFERROR(IF(K$16&gt;0,(
   MAX('2ª EVA'!K55,'2ª EVA'!L55)*'2ª EVA'!K$16 +
   '3ª EVA-solo'!K55*'3ª EVA-solo'!K$13
)
/('2ª EVA'!K$16+'3ª EVA '!K$13),""),"")</f>
        <v>0</v>
      </c>
      <c r="L55" s="122"/>
      <c r="M55" s="105" t="str">
        <f>IFERROR(IF(M$16&gt;0,(
   MAX('2ª EVA'!M55,'2ª EVA'!N55)*'2ª EVA'!M$16 +
   '3ª EVA-solo'!M55*'3ª EVA-solo'!M$13
)
/('2ª EVA'!M$16+'3ª EVA '!M$13),""),"")</f>
        <v/>
      </c>
      <c r="N55" s="122"/>
      <c r="O55" s="121">
        <f t="shared" ca="1" si="46"/>
        <v>0</v>
      </c>
      <c r="P55" s="105">
        <f ca="1">IFERROR(IF(P$16&gt;0,(
   MAX('2ª EVA'!P55,'2ª EVA'!Q55)*'2ª EVA'!P$16 +
   '3ª EVA-solo'!P55*'3ª EVA-solo'!P$13
)
/('2ª EVA'!P$16+'3ª EVA '!P$13),""),"")</f>
        <v>0</v>
      </c>
      <c r="Q55" s="122"/>
      <c r="R55" s="105">
        <f ca="1">IFERROR(IF(R$16&gt;0,(
   MAX('2ª EVA'!R55,'2ª EVA'!S55)*'2ª EVA'!R$16 +
   '3ª EVA-solo'!R55*'3ª EVA-solo'!R$13
)
/('2ª EVA'!R$16+'3ª EVA '!R$13),""),"")</f>
        <v>0</v>
      </c>
      <c r="S55" s="122"/>
      <c r="T55" s="105">
        <f ca="1">IFERROR(IF(T$16&gt;0,(
   MAX('2ª EVA'!T55,'2ª EVA'!U55)*'2ª EVA'!T$16 +
   '3ª EVA-solo'!T55*'3ª EVA-solo'!T$13
)
/('2ª EVA'!T$16+'3ª EVA '!T$13),""),"")</f>
        <v>0</v>
      </c>
      <c r="U55" s="122"/>
      <c r="V55" s="105">
        <f ca="1">IFERROR(IF(V$16&gt;0,(
   MAX('2ª EVA'!V55,'2ª EVA'!W55)*'2ª EVA'!V$16 +
   '3ª EVA-solo'!V55*'3ª EVA-solo'!V$13
)
/('2ª EVA'!V$16+'3ª EVA '!V$13),""),"")</f>
        <v>0</v>
      </c>
      <c r="W55" s="122"/>
      <c r="X55" s="105">
        <f ca="1">IFERROR(IF(X$16&gt;0,(
   MAX('2ª EVA'!X55,'2ª EVA'!Y55)*'2ª EVA'!X$16 +
   '3ª EVA-solo'!X55*'3ª EVA-solo'!X$13
)
/('2ª EVA'!X$16+'3ª EVA '!X$13),""),"")</f>
        <v>0</v>
      </c>
      <c r="Y55" s="122"/>
      <c r="Z55" s="105" t="str">
        <f>IFERROR(IF(Z$16&gt;0,(
   MAX('2ª EVA'!Z55,'2ª EVA'!AA55)*'2ª EVA'!Z$16 +
   '3ª EVA-solo'!Z55*'3ª EVA-solo'!Z$13
)
/('2ª EVA'!Z$16+'3ª EVA '!Z$13),""),"")</f>
        <v/>
      </c>
      <c r="AA55" s="122"/>
      <c r="AB55" s="121">
        <f t="shared" ca="1" si="47"/>
        <v>0</v>
      </c>
      <c r="AC55" s="105">
        <f ca="1">IFERROR(IF(AC$16&gt;0,(
   MAX('2ª EVA'!AC55,'2ª EVA'!AD55)*'2ª EVA'!AC$16 +
   '3ª EVA-solo'!AC55*'3ª EVA-solo'!AC$13
)
/('2ª EVA'!AC$16+'3ª EVA '!AC$13),""),"")</f>
        <v>0</v>
      </c>
      <c r="AD55" s="122"/>
      <c r="AE55" s="105" t="str">
        <f>IFERROR(IF(AE$16&gt;0,(
   MAX('2ª EVA'!AE55,'2ª EVA'!AF55)*'2ª EVA'!AE$16 +
   '3ª EVA-solo'!AE55*'3ª EVA-solo'!AE$13
)
/('2ª EVA'!AE$16+'3ª EVA '!AE$13),""),"")</f>
        <v/>
      </c>
      <c r="AF55" s="122"/>
      <c r="AG55" s="105">
        <f ca="1">IFERROR(IF(AG$16&gt;0,(
   MAX('2ª EVA'!AG55,'2ª EVA'!AH55)*'2ª EVA'!AG$16 +
   '3ª EVA-solo'!AG55*'3ª EVA-solo'!AG$13
)
/('2ª EVA'!AG$16+'3ª EVA '!AG$13),""),"")</f>
        <v>0</v>
      </c>
      <c r="AH55" s="122"/>
      <c r="AI55" s="105">
        <f ca="1">IFERROR(IF(AI$16&gt;0,(
   MAX('2ª EVA'!AI55,'2ª EVA'!AJ55)*'2ª EVA'!AI$16 +
   '3ª EVA-solo'!AI55*'3ª EVA-solo'!AI$13
)
/('2ª EVA'!AI$16+'3ª EVA '!AI$13),""),"")</f>
        <v>0</v>
      </c>
      <c r="AJ55" s="122"/>
      <c r="AK55" s="105">
        <f ca="1">IFERROR(IF(AK$16&gt;0,(
   MAX('2ª EVA'!AK55,'2ª EVA'!AL55)*'2ª EVA'!AK$16 +
   '3ª EVA-solo'!AK55*'3ª EVA-solo'!AK$13
)
/('2ª EVA'!AK$16+'3ª EVA '!AK$13),""),"")</f>
        <v>0</v>
      </c>
      <c r="AL55" s="122"/>
      <c r="AM55" s="105" t="str">
        <f>IFERROR(IF(AM$16&gt;0,(
   MAX('2ª EVA'!AM55,'2ª EVA'!AN55)*'2ª EVA'!AM$16 +
   '3ª EVA-solo'!AM55*'3ª EVA-solo'!AM$13
)
/('2ª EVA'!AM$16+'3ª EVA '!AM$13),""),"")</f>
        <v/>
      </c>
      <c r="AN55" s="122"/>
      <c r="AO55" s="121">
        <f t="shared" ca="1" si="48"/>
        <v>0</v>
      </c>
      <c r="AP55" s="105">
        <f ca="1">IFERROR(IF(AP$16&gt;0,(
   MAX('2ª EVA'!AP55,'2ª EVA'!AQ55)*'2ª EVA'!AP$16 +
   '3ª EVA-solo'!AP55*'3ª EVA-solo'!AP$13
)
/('2ª EVA'!AP$16+'3ª EVA '!AP$13),""),"")</f>
        <v>0</v>
      </c>
      <c r="AQ55" s="122"/>
      <c r="AR55" s="105">
        <f ca="1">IFERROR(IF(AR$16&gt;0,(
   MAX('2ª EVA'!AR55,'2ª EVA'!AS55)*'2ª EVA'!AR$16 +
   '3ª EVA-solo'!AR55*'3ª EVA-solo'!AR$13
)
/('2ª EVA'!AR$16+'3ª EVA '!AR$13),""),"")</f>
        <v>0</v>
      </c>
      <c r="AS55" s="122"/>
      <c r="AT55" s="105">
        <f ca="1">IFERROR(IF(AT$16&gt;0,(
   MAX('2ª EVA'!AT55,'2ª EVA'!AU55)*'2ª EVA'!AT$16 +
   '3ª EVA-solo'!AT55*'3ª EVA-solo'!AT$13
)
/('2ª EVA'!AT$16+'3ª EVA '!AT$13),""),"")</f>
        <v>0</v>
      </c>
      <c r="AU55" s="122"/>
      <c r="AV55" s="105">
        <f ca="1">IFERROR(IF(AV$16&gt;0,(
   MAX('2ª EVA'!AV55,'2ª EVA'!AW55)*'2ª EVA'!AV$16 +
   '3ª EVA-solo'!AV55*'3ª EVA-solo'!AV$13
)
/('2ª EVA'!AV$16+'3ª EVA '!AV$13),""),"")</f>
        <v>0</v>
      </c>
      <c r="AW55" s="122"/>
      <c r="AX55" s="105">
        <f ca="1">IFERROR(IF(AX$16&gt;0,(
   MAX('2ª EVA'!AX55,'2ª EVA'!AY55)*'2ª EVA'!AX$16 +
   '3ª EVA-solo'!AX55*'3ª EVA-solo'!AX$13
)
/('2ª EVA'!AX$16+'3ª EVA '!AX$13),""),"")</f>
        <v>0</v>
      </c>
      <c r="AY55" s="122"/>
      <c r="AZ55" s="105" t="str">
        <f>IFERROR(IF(AZ$16&gt;0,(
   MAX('2ª EVA'!AZ55,'2ª EVA'!BA55)*'2ª EVA'!AZ$16 +
   '3ª EVA-solo'!AZ55*'3ª EVA-solo'!AZ$13
)
/('2ª EVA'!AZ$16+'3ª EVA '!AZ$13),""),"")</f>
        <v/>
      </c>
      <c r="BA55" s="122"/>
      <c r="BB55" s="121">
        <f t="shared" ca="1" si="49"/>
        <v>0</v>
      </c>
      <c r="BC55" s="105">
        <f ca="1">IFERROR(IF(BC$16&gt;0,(
   MAX('2ª EVA'!BC55,'2ª EVA'!BD55)*'2ª EVA'!BC$16 +
   '3ª EVA-solo'!BC55*'3ª EVA-solo'!BC$13
)
/('2ª EVA'!BC$16+'3ª EVA '!BC$13),""),"")</f>
        <v>0</v>
      </c>
      <c r="BD55" s="122"/>
      <c r="BE55" s="105">
        <f ca="1">IFERROR(IF(BE$16&gt;0,(
   MAX('2ª EVA'!BE55,'2ª EVA'!BF55)*'2ª EVA'!BE$16 +
   '3ª EVA-solo'!BE55*'3ª EVA-solo'!BE$13
)
/('2ª EVA'!BE$16+'3ª EVA '!BE$13),""),"")</f>
        <v>0</v>
      </c>
      <c r="BF55" s="122"/>
      <c r="BG55" s="105">
        <f ca="1">IFERROR(IF(BG$16&gt;0,(
   MAX('2ª EVA'!BG55,'2ª EVA'!BH55)*'2ª EVA'!BG$16 +
   '3ª EVA-solo'!BG55*'3ª EVA-solo'!BG$13
)
/('2ª EVA'!BG$16+'3ª EVA '!BG$13),""),"")</f>
        <v>0</v>
      </c>
      <c r="BH55" s="122"/>
      <c r="BI55" s="105">
        <f ca="1">IFERROR(IF(BI$16&gt;0,(
   MAX('2ª EVA'!BI55,'2ª EVA'!BJ55)*'2ª EVA'!BI$16 +
   '3ª EVA-solo'!BI55*'3ª EVA-solo'!BI$13
)
/('2ª EVA'!BI$16+'3ª EVA '!BI$13),""),"")</f>
        <v>0</v>
      </c>
      <c r="BJ55" s="122"/>
      <c r="BK55" s="105" t="str">
        <f>IFERROR(IF(BK$16&gt;0,(
   MAX('2ª EVA'!BK55,'2ª EVA'!BL55)*'2ª EVA'!BK$16 +
   '3ª EVA-solo'!BK55*'3ª EVA-solo'!BK$13
)
/('2ª EVA'!BK$16+'3ª EVA '!BK$13),""),"")</f>
        <v/>
      </c>
      <c r="BL55" s="122"/>
      <c r="BM55" s="105" t="str">
        <f>IFERROR(IF(BM$16&gt;0,(
   MAX('2ª EVA'!BM55,'2ª EVA'!BN55)*'2ª EVA'!BM$16 +
   '3ª EVA-solo'!BM55*'3ª EVA-solo'!BM$13
)
/('2ª EVA'!BM$16+'3ª EVA '!BM$13),""),"")</f>
        <v/>
      </c>
      <c r="BN55" s="122"/>
      <c r="BO55" s="121">
        <f t="shared" ca="1" si="50"/>
        <v>0</v>
      </c>
      <c r="BP55" s="105">
        <f ca="1">IFERROR(IF(BP$16&gt;0,(
   MAX('2ª EVA'!BP55,'2ª EVA'!BQ55)*'2ª EVA'!BP$16 +
   '3ª EVA-solo'!BP55*'3ª EVA-solo'!BP$13
)
/('2ª EVA'!BP$16+'3ª EVA '!BP$13),""),"")</f>
        <v>0</v>
      </c>
      <c r="BQ55" s="122"/>
      <c r="BR55" s="105" t="str">
        <f>IFERROR(IF(BR$16&gt;0,(
   MAX('2ª EVA'!BR55,'2ª EVA'!BS55)*'2ª EVA'!BR$16 +
   '3ª EVA-solo'!BR55*'3ª EVA-solo'!BR$13
)
/('2ª EVA'!BR$16+'3ª EVA '!BR$13),""),"")</f>
        <v/>
      </c>
      <c r="BS55" s="122"/>
      <c r="BT55" s="105" t="str">
        <f>IFERROR(IF(BT$16&gt;0,(
   MAX('2ª EVA'!BT55,'2ª EVA'!BU55)*'2ª EVA'!BT$16 +
   '3ª EVA-solo'!BT55*'3ª EVA-solo'!BT$13
)
/('2ª EVA'!BT$16+'3ª EVA '!BT$13),""),"")</f>
        <v/>
      </c>
      <c r="BU55" s="122"/>
      <c r="BV55" s="105" t="str">
        <f>IFERROR(IF(BV$16&gt;0,(
   MAX('2ª EVA'!BV55,'2ª EVA'!BW55)*'2ª EVA'!BV$16 +
   '3ª EVA-solo'!BV55*'3ª EVA-solo'!BV$13
)
/('2ª EVA'!BV$16+'3ª EVA '!BV$13),""),"")</f>
        <v/>
      </c>
      <c r="BW55" s="122"/>
      <c r="BX55" s="105" t="str">
        <f>IFERROR(IF(BX$16&gt;0,(
   MAX('2ª EVA'!BX55,'2ª EVA'!BY55)*'2ª EVA'!BX$16 +
   '3ª EVA-solo'!BX55*'3ª EVA-solo'!BX$13
)
/('2ª EVA'!BX$16+'3ª EVA '!BX$13),""),"")</f>
        <v/>
      </c>
      <c r="BY55" s="122"/>
      <c r="BZ55" s="105" t="str">
        <f>IFERROR(IF(BZ$16&gt;0,(
   MAX('2ª EVA'!BZ55,'2ª EVA'!CA55)*'2ª EVA'!BZ$16 +
   '2ª EVA-solo'!BZ55*'2ª EVA-solo'!BZ$13
)
/('2ª EVA'!BZ$16+'3ª EVA '!BZ$13),""),"")</f>
        <v/>
      </c>
      <c r="CA55" s="122"/>
      <c r="CB55" s="136">
        <f t="shared" ca="1" si="51"/>
        <v>0</v>
      </c>
    </row>
    <row r="56" spans="1:80" ht="18" x14ac:dyDescent="0.25">
      <c r="A56" s="65">
        <v>0</v>
      </c>
      <c r="B56" s="121">
        <f t="shared" ca="1" si="45"/>
        <v>0</v>
      </c>
      <c r="C56" s="105">
        <f ca="1">IFERROR(IF(C$16&gt;0,(
   MAX('2ª EVA'!C56,'2ª EVA'!D56)*'2ª EVA'!C$16 +
   '3ª EVA-solo'!C56*'3ª EVA-solo'!C$13
)
/('2ª EVA'!C$16+'3ª EVA '!C$13),""),"")</f>
        <v>0</v>
      </c>
      <c r="D56" s="122"/>
      <c r="E56" s="105">
        <f ca="1">IFERROR(IF(E$16&gt;0,(
   MAX('2ª EVA'!E56,'2ª EVA'!F56)*'2ª EVA'!E$16 +
   '3ª EVA-solo'!E56*'3ª EVA-solo'!E$13
)
/('2ª EVA'!E$16+'3ª EVA '!E$13),""),"")</f>
        <v>0</v>
      </c>
      <c r="F56" s="122"/>
      <c r="G56" s="105">
        <f ca="1">IFERROR(IF(G$16&gt;0,(
   MAX('2ª EVA'!G56,'2ª EVA'!H56)*'2ª EVA'!G$16 +
   '3ª EVA-solo'!G56*'3ª EVA-solo'!G$13
)
/('2ª EVA'!G$16+'3ª EVA '!G$13),""),"")</f>
        <v>0</v>
      </c>
      <c r="H56" s="122"/>
      <c r="I56" s="105">
        <f ca="1">IFERROR(IF(I$16&gt;0,(
   MAX('2ª EVA'!I56,'2ª EVA'!J56)*'2ª EVA'!I$16 +
   '3ª EVA-solo'!I56*'3ª EVA-solo'!I$13
)
/('2ª EVA'!I$16+'3ª EVA '!I$13),""),"")</f>
        <v>0</v>
      </c>
      <c r="J56" s="122"/>
      <c r="K56" s="105">
        <f ca="1">IFERROR(IF(K$16&gt;0,(
   MAX('2ª EVA'!K56,'2ª EVA'!L56)*'2ª EVA'!K$16 +
   '3ª EVA-solo'!K56*'3ª EVA-solo'!K$13
)
/('2ª EVA'!K$16+'3ª EVA '!K$13),""),"")</f>
        <v>0</v>
      </c>
      <c r="L56" s="122"/>
      <c r="M56" s="105" t="str">
        <f>IFERROR(IF(M$16&gt;0,(
   MAX('2ª EVA'!M56,'2ª EVA'!N56)*'2ª EVA'!M$16 +
   '3ª EVA-solo'!M56*'3ª EVA-solo'!M$13
)
/('2ª EVA'!M$16+'3ª EVA '!M$13),""),"")</f>
        <v/>
      </c>
      <c r="N56" s="122"/>
      <c r="O56" s="121">
        <f t="shared" ca="1" si="46"/>
        <v>0</v>
      </c>
      <c r="P56" s="105">
        <f ca="1">IFERROR(IF(P$16&gt;0,(
   MAX('2ª EVA'!P56,'2ª EVA'!Q56)*'2ª EVA'!P$16 +
   '3ª EVA-solo'!P56*'3ª EVA-solo'!P$13
)
/('2ª EVA'!P$16+'3ª EVA '!P$13),""),"")</f>
        <v>0</v>
      </c>
      <c r="Q56" s="122"/>
      <c r="R56" s="105">
        <f ca="1">IFERROR(IF(R$16&gt;0,(
   MAX('2ª EVA'!R56,'2ª EVA'!S56)*'2ª EVA'!R$16 +
   '3ª EVA-solo'!R56*'3ª EVA-solo'!R$13
)
/('2ª EVA'!R$16+'3ª EVA '!R$13),""),"")</f>
        <v>0</v>
      </c>
      <c r="S56" s="122"/>
      <c r="T56" s="105">
        <f ca="1">IFERROR(IF(T$16&gt;0,(
   MAX('2ª EVA'!T56,'2ª EVA'!U56)*'2ª EVA'!T$16 +
   '3ª EVA-solo'!T56*'3ª EVA-solo'!T$13
)
/('2ª EVA'!T$16+'3ª EVA '!T$13),""),"")</f>
        <v>0</v>
      </c>
      <c r="U56" s="122"/>
      <c r="V56" s="105">
        <f ca="1">IFERROR(IF(V$16&gt;0,(
   MAX('2ª EVA'!V56,'2ª EVA'!W56)*'2ª EVA'!V$16 +
   '3ª EVA-solo'!V56*'3ª EVA-solo'!V$13
)
/('2ª EVA'!V$16+'3ª EVA '!V$13),""),"")</f>
        <v>0</v>
      </c>
      <c r="W56" s="122"/>
      <c r="X56" s="105">
        <f ca="1">IFERROR(IF(X$16&gt;0,(
   MAX('2ª EVA'!X56,'2ª EVA'!Y56)*'2ª EVA'!X$16 +
   '3ª EVA-solo'!X56*'3ª EVA-solo'!X$13
)
/('2ª EVA'!X$16+'3ª EVA '!X$13),""),"")</f>
        <v>0</v>
      </c>
      <c r="Y56" s="122"/>
      <c r="Z56" s="105" t="str">
        <f>IFERROR(IF(Z$16&gt;0,(
   MAX('2ª EVA'!Z56,'2ª EVA'!AA56)*'2ª EVA'!Z$16 +
   '3ª EVA-solo'!Z56*'3ª EVA-solo'!Z$13
)
/('2ª EVA'!Z$16+'3ª EVA '!Z$13),""),"")</f>
        <v/>
      </c>
      <c r="AA56" s="122"/>
      <c r="AB56" s="121">
        <f t="shared" ca="1" si="47"/>
        <v>0</v>
      </c>
      <c r="AC56" s="105">
        <f ca="1">IFERROR(IF(AC$16&gt;0,(
   MAX('2ª EVA'!AC56,'2ª EVA'!AD56)*'2ª EVA'!AC$16 +
   '3ª EVA-solo'!AC56*'3ª EVA-solo'!AC$13
)
/('2ª EVA'!AC$16+'3ª EVA '!AC$13),""),"")</f>
        <v>0</v>
      </c>
      <c r="AD56" s="122"/>
      <c r="AE56" s="105" t="str">
        <f>IFERROR(IF(AE$16&gt;0,(
   MAX('2ª EVA'!AE56,'2ª EVA'!AF56)*'2ª EVA'!AE$16 +
   '3ª EVA-solo'!AE56*'3ª EVA-solo'!AE$13
)
/('2ª EVA'!AE$16+'3ª EVA '!AE$13),""),"")</f>
        <v/>
      </c>
      <c r="AF56" s="122"/>
      <c r="AG56" s="105">
        <f ca="1">IFERROR(IF(AG$16&gt;0,(
   MAX('2ª EVA'!AG56,'2ª EVA'!AH56)*'2ª EVA'!AG$16 +
   '3ª EVA-solo'!AG56*'3ª EVA-solo'!AG$13
)
/('2ª EVA'!AG$16+'3ª EVA '!AG$13),""),"")</f>
        <v>0</v>
      </c>
      <c r="AH56" s="122"/>
      <c r="AI56" s="105">
        <f ca="1">IFERROR(IF(AI$16&gt;0,(
   MAX('2ª EVA'!AI56,'2ª EVA'!AJ56)*'2ª EVA'!AI$16 +
   '3ª EVA-solo'!AI56*'3ª EVA-solo'!AI$13
)
/('2ª EVA'!AI$16+'3ª EVA '!AI$13),""),"")</f>
        <v>0</v>
      </c>
      <c r="AJ56" s="122"/>
      <c r="AK56" s="105">
        <f ca="1">IFERROR(IF(AK$16&gt;0,(
   MAX('2ª EVA'!AK56,'2ª EVA'!AL56)*'2ª EVA'!AK$16 +
   '3ª EVA-solo'!AK56*'3ª EVA-solo'!AK$13
)
/('2ª EVA'!AK$16+'3ª EVA '!AK$13),""),"")</f>
        <v>0</v>
      </c>
      <c r="AL56" s="122"/>
      <c r="AM56" s="105" t="str">
        <f>IFERROR(IF(AM$16&gt;0,(
   MAX('2ª EVA'!AM56,'2ª EVA'!AN56)*'2ª EVA'!AM$16 +
   '3ª EVA-solo'!AM56*'3ª EVA-solo'!AM$13
)
/('2ª EVA'!AM$16+'3ª EVA '!AM$13),""),"")</f>
        <v/>
      </c>
      <c r="AN56" s="122"/>
      <c r="AO56" s="121">
        <f t="shared" ca="1" si="48"/>
        <v>0</v>
      </c>
      <c r="AP56" s="105">
        <f ca="1">IFERROR(IF(AP$16&gt;0,(
   MAX('2ª EVA'!AP56,'2ª EVA'!AQ56)*'2ª EVA'!AP$16 +
   '3ª EVA-solo'!AP56*'3ª EVA-solo'!AP$13
)
/('2ª EVA'!AP$16+'3ª EVA '!AP$13),""),"")</f>
        <v>0</v>
      </c>
      <c r="AQ56" s="122"/>
      <c r="AR56" s="105">
        <f ca="1">IFERROR(IF(AR$16&gt;0,(
   MAX('2ª EVA'!AR56,'2ª EVA'!AS56)*'2ª EVA'!AR$16 +
   '3ª EVA-solo'!AR56*'3ª EVA-solo'!AR$13
)
/('2ª EVA'!AR$16+'3ª EVA '!AR$13),""),"")</f>
        <v>0</v>
      </c>
      <c r="AS56" s="122"/>
      <c r="AT56" s="105">
        <f ca="1">IFERROR(IF(AT$16&gt;0,(
   MAX('2ª EVA'!AT56,'2ª EVA'!AU56)*'2ª EVA'!AT$16 +
   '3ª EVA-solo'!AT56*'3ª EVA-solo'!AT$13
)
/('2ª EVA'!AT$16+'3ª EVA '!AT$13),""),"")</f>
        <v>0</v>
      </c>
      <c r="AU56" s="122"/>
      <c r="AV56" s="105">
        <f ca="1">IFERROR(IF(AV$16&gt;0,(
   MAX('2ª EVA'!AV56,'2ª EVA'!AW56)*'2ª EVA'!AV$16 +
   '3ª EVA-solo'!AV56*'3ª EVA-solo'!AV$13
)
/('2ª EVA'!AV$16+'3ª EVA '!AV$13),""),"")</f>
        <v>0</v>
      </c>
      <c r="AW56" s="122"/>
      <c r="AX56" s="105">
        <f ca="1">IFERROR(IF(AX$16&gt;0,(
   MAX('2ª EVA'!AX56,'2ª EVA'!AY56)*'2ª EVA'!AX$16 +
   '3ª EVA-solo'!AX56*'3ª EVA-solo'!AX$13
)
/('2ª EVA'!AX$16+'3ª EVA '!AX$13),""),"")</f>
        <v>0</v>
      </c>
      <c r="AY56" s="122"/>
      <c r="AZ56" s="105" t="str">
        <f>IFERROR(IF(AZ$16&gt;0,(
   MAX('2ª EVA'!AZ56,'2ª EVA'!BA56)*'2ª EVA'!AZ$16 +
   '3ª EVA-solo'!AZ56*'3ª EVA-solo'!AZ$13
)
/('2ª EVA'!AZ$16+'3ª EVA '!AZ$13),""),"")</f>
        <v/>
      </c>
      <c r="BA56" s="122"/>
      <c r="BB56" s="121">
        <f t="shared" ca="1" si="49"/>
        <v>0</v>
      </c>
      <c r="BC56" s="105">
        <f ca="1">IFERROR(IF(BC$16&gt;0,(
   MAX('2ª EVA'!BC56,'2ª EVA'!BD56)*'2ª EVA'!BC$16 +
   '3ª EVA-solo'!BC56*'3ª EVA-solo'!BC$13
)
/('2ª EVA'!BC$16+'3ª EVA '!BC$13),""),"")</f>
        <v>0</v>
      </c>
      <c r="BD56" s="122"/>
      <c r="BE56" s="105">
        <f ca="1">IFERROR(IF(BE$16&gt;0,(
   MAX('2ª EVA'!BE56,'2ª EVA'!BF56)*'2ª EVA'!BE$16 +
   '3ª EVA-solo'!BE56*'3ª EVA-solo'!BE$13
)
/('2ª EVA'!BE$16+'3ª EVA '!BE$13),""),"")</f>
        <v>0</v>
      </c>
      <c r="BF56" s="122"/>
      <c r="BG56" s="105">
        <f ca="1">IFERROR(IF(BG$16&gt;0,(
   MAX('2ª EVA'!BG56,'2ª EVA'!BH56)*'2ª EVA'!BG$16 +
   '3ª EVA-solo'!BG56*'3ª EVA-solo'!BG$13
)
/('2ª EVA'!BG$16+'3ª EVA '!BG$13),""),"")</f>
        <v>0</v>
      </c>
      <c r="BH56" s="122"/>
      <c r="BI56" s="105">
        <f ca="1">IFERROR(IF(BI$16&gt;0,(
   MAX('2ª EVA'!BI56,'2ª EVA'!BJ56)*'2ª EVA'!BI$16 +
   '3ª EVA-solo'!BI56*'3ª EVA-solo'!BI$13
)
/('2ª EVA'!BI$16+'3ª EVA '!BI$13),""),"")</f>
        <v>0</v>
      </c>
      <c r="BJ56" s="122"/>
      <c r="BK56" s="105" t="str">
        <f>IFERROR(IF(BK$16&gt;0,(
   MAX('2ª EVA'!BK56,'2ª EVA'!BL56)*'2ª EVA'!BK$16 +
   '3ª EVA-solo'!BK56*'3ª EVA-solo'!BK$13
)
/('2ª EVA'!BK$16+'3ª EVA '!BK$13),""),"")</f>
        <v/>
      </c>
      <c r="BL56" s="122"/>
      <c r="BM56" s="105" t="str">
        <f>IFERROR(IF(BM$16&gt;0,(
   MAX('2ª EVA'!BM56,'2ª EVA'!BN56)*'2ª EVA'!BM$16 +
   '3ª EVA-solo'!BM56*'3ª EVA-solo'!BM$13
)
/('2ª EVA'!BM$16+'3ª EVA '!BM$13),""),"")</f>
        <v/>
      </c>
      <c r="BN56" s="122"/>
      <c r="BO56" s="121">
        <f t="shared" ca="1" si="50"/>
        <v>0</v>
      </c>
      <c r="BP56" s="105">
        <f ca="1">IFERROR(IF(BP$16&gt;0,(
   MAX('2ª EVA'!BP56,'2ª EVA'!BQ56)*'2ª EVA'!BP$16 +
   '3ª EVA-solo'!BP56*'3ª EVA-solo'!BP$13
)
/('2ª EVA'!BP$16+'3ª EVA '!BP$13),""),"")</f>
        <v>0</v>
      </c>
      <c r="BQ56" s="122"/>
      <c r="BR56" s="105" t="str">
        <f>IFERROR(IF(BR$16&gt;0,(
   MAX('2ª EVA'!BR56,'2ª EVA'!BS56)*'2ª EVA'!BR$16 +
   '3ª EVA-solo'!BR56*'3ª EVA-solo'!BR$13
)
/('2ª EVA'!BR$16+'3ª EVA '!BR$13),""),"")</f>
        <v/>
      </c>
      <c r="BS56" s="122"/>
      <c r="BT56" s="105" t="str">
        <f>IFERROR(IF(BT$16&gt;0,(
   MAX('2ª EVA'!BT56,'2ª EVA'!BU56)*'2ª EVA'!BT$16 +
   '3ª EVA-solo'!BT56*'3ª EVA-solo'!BT$13
)
/('2ª EVA'!BT$16+'3ª EVA '!BT$13),""),"")</f>
        <v/>
      </c>
      <c r="BU56" s="122"/>
      <c r="BV56" s="105" t="str">
        <f>IFERROR(IF(BV$16&gt;0,(
   MAX('2ª EVA'!BV56,'2ª EVA'!BW56)*'2ª EVA'!BV$16 +
   '3ª EVA-solo'!BV56*'3ª EVA-solo'!BV$13
)
/('2ª EVA'!BV$16+'3ª EVA '!BV$13),""),"")</f>
        <v/>
      </c>
      <c r="BW56" s="122"/>
      <c r="BX56" s="105" t="str">
        <f>IFERROR(IF(BX$16&gt;0,(
   MAX('2ª EVA'!BX56,'2ª EVA'!BY56)*'2ª EVA'!BX$16 +
   '3ª EVA-solo'!BX56*'3ª EVA-solo'!BX$13
)
/('2ª EVA'!BX$16+'3ª EVA '!BX$13),""),"")</f>
        <v/>
      </c>
      <c r="BY56" s="122"/>
      <c r="BZ56" s="105" t="str">
        <f>IFERROR(IF(BZ$16&gt;0,(
   MAX('2ª EVA'!BZ56,'2ª EVA'!CA56)*'2ª EVA'!BZ$16 +
   '2ª EVA-solo'!BZ56*'2ª EVA-solo'!BZ$13
)
/('2ª EVA'!BZ$16+'3ª EVA '!BZ$13),""),"")</f>
        <v/>
      </c>
      <c r="CA56" s="122"/>
      <c r="CB56" s="136">
        <f t="shared" ca="1" si="51"/>
        <v>0</v>
      </c>
    </row>
    <row r="57" spans="1:80" ht="18" x14ac:dyDescent="0.25">
      <c r="A57" s="65">
        <v>0</v>
      </c>
      <c r="B57" s="121">
        <f t="shared" ca="1" si="45"/>
        <v>0</v>
      </c>
      <c r="C57" s="105">
        <f ca="1">IFERROR(IF(C$16&gt;0,(
   MAX('2ª EVA'!C57,'2ª EVA'!D57)*'2ª EVA'!C$16 +
   '3ª EVA-solo'!C57*'3ª EVA-solo'!C$13
)
/('2ª EVA'!C$16+'3ª EVA '!C$13),""),"")</f>
        <v>0</v>
      </c>
      <c r="D57" s="122"/>
      <c r="E57" s="105">
        <f ca="1">IFERROR(IF(E$16&gt;0,(
   MAX('2ª EVA'!E57,'2ª EVA'!F57)*'2ª EVA'!E$16 +
   '3ª EVA-solo'!E57*'3ª EVA-solo'!E$13
)
/('2ª EVA'!E$16+'3ª EVA '!E$13),""),"")</f>
        <v>0</v>
      </c>
      <c r="F57" s="122"/>
      <c r="G57" s="105">
        <f ca="1">IFERROR(IF(G$16&gt;0,(
   MAX('2ª EVA'!G57,'2ª EVA'!H57)*'2ª EVA'!G$16 +
   '3ª EVA-solo'!G57*'3ª EVA-solo'!G$13
)
/('2ª EVA'!G$16+'3ª EVA '!G$13),""),"")</f>
        <v>0</v>
      </c>
      <c r="H57" s="122"/>
      <c r="I57" s="105">
        <f ca="1">IFERROR(IF(I$16&gt;0,(
   MAX('2ª EVA'!I57,'2ª EVA'!J57)*'2ª EVA'!I$16 +
   '3ª EVA-solo'!I57*'3ª EVA-solo'!I$13
)
/('2ª EVA'!I$16+'3ª EVA '!I$13),""),"")</f>
        <v>0</v>
      </c>
      <c r="J57" s="122"/>
      <c r="K57" s="105">
        <f ca="1">IFERROR(IF(K$16&gt;0,(
   MAX('2ª EVA'!K57,'2ª EVA'!L57)*'2ª EVA'!K$16 +
   '3ª EVA-solo'!K57*'3ª EVA-solo'!K$13
)
/('2ª EVA'!K$16+'3ª EVA '!K$13),""),"")</f>
        <v>0</v>
      </c>
      <c r="L57" s="122"/>
      <c r="M57" s="105" t="str">
        <f>IFERROR(IF(M$16&gt;0,(
   MAX('2ª EVA'!M57,'2ª EVA'!N57)*'2ª EVA'!M$16 +
   '3ª EVA-solo'!M57*'3ª EVA-solo'!M$13
)
/('2ª EVA'!M$16+'3ª EVA '!M$13),""),"")</f>
        <v/>
      </c>
      <c r="N57" s="122"/>
      <c r="O57" s="121">
        <f t="shared" ca="1" si="46"/>
        <v>0</v>
      </c>
      <c r="P57" s="105">
        <f ca="1">IFERROR(IF(P$16&gt;0,(
   MAX('2ª EVA'!P57,'2ª EVA'!Q57)*'2ª EVA'!P$16 +
   '3ª EVA-solo'!P57*'3ª EVA-solo'!P$13
)
/('2ª EVA'!P$16+'3ª EVA '!P$13),""),"")</f>
        <v>0</v>
      </c>
      <c r="Q57" s="122"/>
      <c r="R57" s="105">
        <f ca="1">IFERROR(IF(R$16&gt;0,(
   MAX('2ª EVA'!R57,'2ª EVA'!S57)*'2ª EVA'!R$16 +
   '3ª EVA-solo'!R57*'3ª EVA-solo'!R$13
)
/('2ª EVA'!R$16+'3ª EVA '!R$13),""),"")</f>
        <v>0</v>
      </c>
      <c r="S57" s="122"/>
      <c r="T57" s="105">
        <f ca="1">IFERROR(IF(T$16&gt;0,(
   MAX('2ª EVA'!T57,'2ª EVA'!U57)*'2ª EVA'!T$16 +
   '3ª EVA-solo'!T57*'3ª EVA-solo'!T$13
)
/('2ª EVA'!T$16+'3ª EVA '!T$13),""),"")</f>
        <v>0</v>
      </c>
      <c r="U57" s="122"/>
      <c r="V57" s="105">
        <f ca="1">IFERROR(IF(V$16&gt;0,(
   MAX('2ª EVA'!V57,'2ª EVA'!W57)*'2ª EVA'!V$16 +
   '3ª EVA-solo'!V57*'3ª EVA-solo'!V$13
)
/('2ª EVA'!V$16+'3ª EVA '!V$13),""),"")</f>
        <v>0</v>
      </c>
      <c r="W57" s="122"/>
      <c r="X57" s="105">
        <f ca="1">IFERROR(IF(X$16&gt;0,(
   MAX('2ª EVA'!X57,'2ª EVA'!Y57)*'2ª EVA'!X$16 +
   '3ª EVA-solo'!X57*'3ª EVA-solo'!X$13
)
/('2ª EVA'!X$16+'3ª EVA '!X$13),""),"")</f>
        <v>0</v>
      </c>
      <c r="Y57" s="122"/>
      <c r="Z57" s="105" t="str">
        <f>IFERROR(IF(Z$16&gt;0,(
   MAX('2ª EVA'!Z57,'2ª EVA'!AA57)*'2ª EVA'!Z$16 +
   '3ª EVA-solo'!Z57*'3ª EVA-solo'!Z$13
)
/('2ª EVA'!Z$16+'3ª EVA '!Z$13),""),"")</f>
        <v/>
      </c>
      <c r="AA57" s="122"/>
      <c r="AB57" s="121">
        <f t="shared" ca="1" si="47"/>
        <v>0</v>
      </c>
      <c r="AC57" s="105">
        <f ca="1">IFERROR(IF(AC$16&gt;0,(
   MAX('2ª EVA'!AC57,'2ª EVA'!AD57)*'2ª EVA'!AC$16 +
   '3ª EVA-solo'!AC57*'3ª EVA-solo'!AC$13
)
/('2ª EVA'!AC$16+'3ª EVA '!AC$13),""),"")</f>
        <v>0</v>
      </c>
      <c r="AD57" s="122"/>
      <c r="AE57" s="105" t="str">
        <f>IFERROR(IF(AE$16&gt;0,(
   MAX('2ª EVA'!AE57,'2ª EVA'!AF57)*'2ª EVA'!AE$16 +
   '3ª EVA-solo'!AE57*'3ª EVA-solo'!AE$13
)
/('2ª EVA'!AE$16+'3ª EVA '!AE$13),""),"")</f>
        <v/>
      </c>
      <c r="AF57" s="122"/>
      <c r="AG57" s="105">
        <f ca="1">IFERROR(IF(AG$16&gt;0,(
   MAX('2ª EVA'!AG57,'2ª EVA'!AH57)*'2ª EVA'!AG$16 +
   '3ª EVA-solo'!AG57*'3ª EVA-solo'!AG$13
)
/('2ª EVA'!AG$16+'3ª EVA '!AG$13),""),"")</f>
        <v>0</v>
      </c>
      <c r="AH57" s="122"/>
      <c r="AI57" s="105">
        <f ca="1">IFERROR(IF(AI$16&gt;0,(
   MAX('2ª EVA'!AI57,'2ª EVA'!AJ57)*'2ª EVA'!AI$16 +
   '3ª EVA-solo'!AI57*'3ª EVA-solo'!AI$13
)
/('2ª EVA'!AI$16+'3ª EVA '!AI$13),""),"")</f>
        <v>0</v>
      </c>
      <c r="AJ57" s="122"/>
      <c r="AK57" s="105">
        <f ca="1">IFERROR(IF(AK$16&gt;0,(
   MAX('2ª EVA'!AK57,'2ª EVA'!AL57)*'2ª EVA'!AK$16 +
   '3ª EVA-solo'!AK57*'3ª EVA-solo'!AK$13
)
/('2ª EVA'!AK$16+'3ª EVA '!AK$13),""),"")</f>
        <v>0</v>
      </c>
      <c r="AL57" s="122"/>
      <c r="AM57" s="105" t="str">
        <f>IFERROR(IF(AM$16&gt;0,(
   MAX('2ª EVA'!AM57,'2ª EVA'!AN57)*'2ª EVA'!AM$16 +
   '3ª EVA-solo'!AM57*'3ª EVA-solo'!AM$13
)
/('2ª EVA'!AM$16+'3ª EVA '!AM$13),""),"")</f>
        <v/>
      </c>
      <c r="AN57" s="122"/>
      <c r="AO57" s="121">
        <f t="shared" ca="1" si="48"/>
        <v>0</v>
      </c>
      <c r="AP57" s="105">
        <f ca="1">IFERROR(IF(AP$16&gt;0,(
   MAX('2ª EVA'!AP57,'2ª EVA'!AQ57)*'2ª EVA'!AP$16 +
   '3ª EVA-solo'!AP57*'3ª EVA-solo'!AP$13
)
/('2ª EVA'!AP$16+'3ª EVA '!AP$13),""),"")</f>
        <v>0</v>
      </c>
      <c r="AQ57" s="122"/>
      <c r="AR57" s="105">
        <f ca="1">IFERROR(IF(AR$16&gt;0,(
   MAX('2ª EVA'!AR57,'2ª EVA'!AS57)*'2ª EVA'!AR$16 +
   '3ª EVA-solo'!AR57*'3ª EVA-solo'!AR$13
)
/('2ª EVA'!AR$16+'3ª EVA '!AR$13),""),"")</f>
        <v>0</v>
      </c>
      <c r="AS57" s="122"/>
      <c r="AT57" s="105">
        <f ca="1">IFERROR(IF(AT$16&gt;0,(
   MAX('2ª EVA'!AT57,'2ª EVA'!AU57)*'2ª EVA'!AT$16 +
   '3ª EVA-solo'!AT57*'3ª EVA-solo'!AT$13
)
/('2ª EVA'!AT$16+'3ª EVA '!AT$13),""),"")</f>
        <v>0</v>
      </c>
      <c r="AU57" s="122"/>
      <c r="AV57" s="105">
        <f ca="1">IFERROR(IF(AV$16&gt;0,(
   MAX('2ª EVA'!AV57,'2ª EVA'!AW57)*'2ª EVA'!AV$16 +
   '3ª EVA-solo'!AV57*'3ª EVA-solo'!AV$13
)
/('2ª EVA'!AV$16+'3ª EVA '!AV$13),""),"")</f>
        <v>0</v>
      </c>
      <c r="AW57" s="122"/>
      <c r="AX57" s="105">
        <f ca="1">IFERROR(IF(AX$16&gt;0,(
   MAX('2ª EVA'!AX57,'2ª EVA'!AY57)*'2ª EVA'!AX$16 +
   '3ª EVA-solo'!AX57*'3ª EVA-solo'!AX$13
)
/('2ª EVA'!AX$16+'3ª EVA '!AX$13),""),"")</f>
        <v>0</v>
      </c>
      <c r="AY57" s="122"/>
      <c r="AZ57" s="105" t="str">
        <f>IFERROR(IF(AZ$16&gt;0,(
   MAX('2ª EVA'!AZ57,'2ª EVA'!BA57)*'2ª EVA'!AZ$16 +
   '3ª EVA-solo'!AZ57*'3ª EVA-solo'!AZ$13
)
/('2ª EVA'!AZ$16+'3ª EVA '!AZ$13),""),"")</f>
        <v/>
      </c>
      <c r="BA57" s="122"/>
      <c r="BB57" s="121">
        <f t="shared" ca="1" si="49"/>
        <v>0</v>
      </c>
      <c r="BC57" s="105">
        <f ca="1">IFERROR(IF(BC$16&gt;0,(
   MAX('2ª EVA'!BC57,'2ª EVA'!BD57)*'2ª EVA'!BC$16 +
   '3ª EVA-solo'!BC57*'3ª EVA-solo'!BC$13
)
/('2ª EVA'!BC$16+'3ª EVA '!BC$13),""),"")</f>
        <v>0</v>
      </c>
      <c r="BD57" s="122"/>
      <c r="BE57" s="105">
        <f ca="1">IFERROR(IF(BE$16&gt;0,(
   MAX('2ª EVA'!BE57,'2ª EVA'!BF57)*'2ª EVA'!BE$16 +
   '3ª EVA-solo'!BE57*'3ª EVA-solo'!BE$13
)
/('2ª EVA'!BE$16+'3ª EVA '!BE$13),""),"")</f>
        <v>0</v>
      </c>
      <c r="BF57" s="122"/>
      <c r="BG57" s="105">
        <f ca="1">IFERROR(IF(BG$16&gt;0,(
   MAX('2ª EVA'!BG57,'2ª EVA'!BH57)*'2ª EVA'!BG$16 +
   '3ª EVA-solo'!BG57*'3ª EVA-solo'!BG$13
)
/('2ª EVA'!BG$16+'3ª EVA '!BG$13),""),"")</f>
        <v>0</v>
      </c>
      <c r="BH57" s="122"/>
      <c r="BI57" s="105">
        <f ca="1">IFERROR(IF(BI$16&gt;0,(
   MAX('2ª EVA'!BI57,'2ª EVA'!BJ57)*'2ª EVA'!BI$16 +
   '3ª EVA-solo'!BI57*'3ª EVA-solo'!BI$13
)
/('2ª EVA'!BI$16+'3ª EVA '!BI$13),""),"")</f>
        <v>0</v>
      </c>
      <c r="BJ57" s="122"/>
      <c r="BK57" s="105" t="str">
        <f>IFERROR(IF(BK$16&gt;0,(
   MAX('2ª EVA'!BK57,'2ª EVA'!BL57)*'2ª EVA'!BK$16 +
   '3ª EVA-solo'!BK57*'3ª EVA-solo'!BK$13
)
/('2ª EVA'!BK$16+'3ª EVA '!BK$13),""),"")</f>
        <v/>
      </c>
      <c r="BL57" s="122"/>
      <c r="BM57" s="105" t="str">
        <f>IFERROR(IF(BM$16&gt;0,(
   MAX('2ª EVA'!BM57,'2ª EVA'!BN57)*'2ª EVA'!BM$16 +
   '3ª EVA-solo'!BM57*'3ª EVA-solo'!BM$13
)
/('2ª EVA'!BM$16+'3ª EVA '!BM$13),""),"")</f>
        <v/>
      </c>
      <c r="BN57" s="122"/>
      <c r="BO57" s="121">
        <f t="shared" ca="1" si="50"/>
        <v>0</v>
      </c>
      <c r="BP57" s="105">
        <f ca="1">IFERROR(IF(BP$16&gt;0,(
   MAX('2ª EVA'!BP57,'2ª EVA'!BQ57)*'2ª EVA'!BP$16 +
   '3ª EVA-solo'!BP57*'3ª EVA-solo'!BP$13
)
/('2ª EVA'!BP$16+'3ª EVA '!BP$13),""),"")</f>
        <v>0</v>
      </c>
      <c r="BQ57" s="122"/>
      <c r="BR57" s="105" t="str">
        <f>IFERROR(IF(BR$16&gt;0,(
   MAX('2ª EVA'!BR57,'2ª EVA'!BS57)*'2ª EVA'!BR$16 +
   '3ª EVA-solo'!BR57*'3ª EVA-solo'!BR$13
)
/('2ª EVA'!BR$16+'3ª EVA '!BR$13),""),"")</f>
        <v/>
      </c>
      <c r="BS57" s="122"/>
      <c r="BT57" s="105" t="str">
        <f>IFERROR(IF(BT$16&gt;0,(
   MAX('2ª EVA'!BT57,'2ª EVA'!BU57)*'2ª EVA'!BT$16 +
   '3ª EVA-solo'!BT57*'3ª EVA-solo'!BT$13
)
/('2ª EVA'!BT$16+'3ª EVA '!BT$13),""),"")</f>
        <v/>
      </c>
      <c r="BU57" s="122"/>
      <c r="BV57" s="105" t="str">
        <f>IFERROR(IF(BV$16&gt;0,(
   MAX('2ª EVA'!BV57,'2ª EVA'!BW57)*'2ª EVA'!BV$16 +
   '3ª EVA-solo'!BV57*'3ª EVA-solo'!BV$13
)
/('2ª EVA'!BV$16+'3ª EVA '!BV$13),""),"")</f>
        <v/>
      </c>
      <c r="BW57" s="122"/>
      <c r="BX57" s="105" t="str">
        <f>IFERROR(IF(BX$16&gt;0,(
   MAX('2ª EVA'!BX57,'2ª EVA'!BY57)*'2ª EVA'!BX$16 +
   '3ª EVA-solo'!BX57*'3ª EVA-solo'!BX$13
)
/('2ª EVA'!BX$16+'3ª EVA '!BX$13),""),"")</f>
        <v/>
      </c>
      <c r="BY57" s="122"/>
      <c r="BZ57" s="105" t="str">
        <f>IFERROR(IF(BZ$16&gt;0,(
   MAX('2ª EVA'!BZ57,'2ª EVA'!CA57)*'2ª EVA'!BZ$16 +
   '2ª EVA-solo'!BZ57*'2ª EVA-solo'!BZ$13
)
/('2ª EVA'!BZ$16+'3ª EVA '!BZ$13),""),"")</f>
        <v/>
      </c>
      <c r="CA57" s="122"/>
      <c r="CB57" s="136">
        <f t="shared" ca="1" si="51"/>
        <v>0</v>
      </c>
    </row>
    <row r="58" spans="1:80" ht="15.75" x14ac:dyDescent="0.25">
      <c r="CB58" s="136"/>
    </row>
  </sheetData>
  <sheetProtection formatCells="0" formatColumns="0" formatRows="0"/>
  <mergeCells count="464">
    <mergeCell ref="BO18:CA18"/>
    <mergeCell ref="B14:N14"/>
    <mergeCell ref="O14:AA14"/>
    <mergeCell ref="AB14:AN14"/>
    <mergeCell ref="AO14:BA14"/>
    <mergeCell ref="BB14:BN14"/>
    <mergeCell ref="BO14:CA14"/>
    <mergeCell ref="CB19:CB20"/>
    <mergeCell ref="BO3:CA3"/>
    <mergeCell ref="B3:N3"/>
    <mergeCell ref="O3:AA3"/>
    <mergeCell ref="AB3:AN3"/>
    <mergeCell ref="AO3:BA3"/>
    <mergeCell ref="BB3:BN3"/>
    <mergeCell ref="BZ6:CA6"/>
    <mergeCell ref="BZ7:CA7"/>
    <mergeCell ref="BZ8:CA8"/>
    <mergeCell ref="BZ9:CA9"/>
    <mergeCell ref="BZ10:CA10"/>
    <mergeCell ref="B18:N18"/>
    <mergeCell ref="O18:AA18"/>
    <mergeCell ref="AB18:AN18"/>
    <mergeCell ref="AO18:BA18"/>
    <mergeCell ref="BV19:BW19"/>
    <mergeCell ref="BX19:BY19"/>
    <mergeCell ref="BZ19:CA19"/>
    <mergeCell ref="B19:B20"/>
    <mergeCell ref="O19:O20"/>
    <mergeCell ref="AB19:AB20"/>
    <mergeCell ref="AO19:AO20"/>
    <mergeCell ref="BB19:BB20"/>
    <mergeCell ref="BO19:BO20"/>
    <mergeCell ref="BK19:BL19"/>
    <mergeCell ref="BM19:BN19"/>
    <mergeCell ref="BP19:BQ19"/>
    <mergeCell ref="BR19:BS19"/>
    <mergeCell ref="BT19:BU19"/>
    <mergeCell ref="BC19:BD19"/>
    <mergeCell ref="BE19:BF19"/>
    <mergeCell ref="BG19:BH19"/>
    <mergeCell ref="BI19:BJ19"/>
    <mergeCell ref="AP19:AQ19"/>
    <mergeCell ref="AR19:AS19"/>
    <mergeCell ref="AT19:AU19"/>
    <mergeCell ref="AV19:AW19"/>
    <mergeCell ref="AX19:AY19"/>
    <mergeCell ref="AZ19:BA19"/>
    <mergeCell ref="AI19:AJ19"/>
    <mergeCell ref="AK19:AL19"/>
    <mergeCell ref="AM19:AN19"/>
    <mergeCell ref="X19:Y19"/>
    <mergeCell ref="Z19:AA19"/>
    <mergeCell ref="AC19:AD19"/>
    <mergeCell ref="AE19:AF19"/>
    <mergeCell ref="AG19:AH19"/>
    <mergeCell ref="M19:N19"/>
    <mergeCell ref="P19:Q19"/>
    <mergeCell ref="R19:S19"/>
    <mergeCell ref="T19:U19"/>
    <mergeCell ref="V19:W19"/>
    <mergeCell ref="C19:D19"/>
    <mergeCell ref="E19:F19"/>
    <mergeCell ref="G19:H19"/>
    <mergeCell ref="I19:J19"/>
    <mergeCell ref="K19:L19"/>
    <mergeCell ref="BZ16:CA16"/>
    <mergeCell ref="B17:N17"/>
    <mergeCell ref="O17:AA17"/>
    <mergeCell ref="AB17:AN17"/>
    <mergeCell ref="AO17:BA17"/>
    <mergeCell ref="BB17:BN17"/>
    <mergeCell ref="BO17:CA17"/>
    <mergeCell ref="BP16:BQ16"/>
    <mergeCell ref="BR16:BS16"/>
    <mergeCell ref="BT16:BU16"/>
    <mergeCell ref="BV16:BW16"/>
    <mergeCell ref="BX16:BY16"/>
    <mergeCell ref="BE16:BF16"/>
    <mergeCell ref="BG16:BH16"/>
    <mergeCell ref="BI16:BJ16"/>
    <mergeCell ref="BK16:BL16"/>
    <mergeCell ref="BM16:BN16"/>
    <mergeCell ref="AT16:AU16"/>
    <mergeCell ref="AV16:AW16"/>
    <mergeCell ref="AX16:AY16"/>
    <mergeCell ref="AZ16:BA16"/>
    <mergeCell ref="BC16:BD16"/>
    <mergeCell ref="AI16:AJ16"/>
    <mergeCell ref="AK16:AL16"/>
    <mergeCell ref="AM16:AN16"/>
    <mergeCell ref="AP16:AQ16"/>
    <mergeCell ref="AR16:AS16"/>
    <mergeCell ref="X16:Y16"/>
    <mergeCell ref="Z16:AA16"/>
    <mergeCell ref="AC16:AD16"/>
    <mergeCell ref="AE16:AF16"/>
    <mergeCell ref="AG16:AH16"/>
    <mergeCell ref="M16:N16"/>
    <mergeCell ref="P16:Q16"/>
    <mergeCell ref="R16:S16"/>
    <mergeCell ref="T16:U16"/>
    <mergeCell ref="V16:W16"/>
    <mergeCell ref="C16:D16"/>
    <mergeCell ref="E16:F16"/>
    <mergeCell ref="G16:H16"/>
    <mergeCell ref="I16:J16"/>
    <mergeCell ref="K16:L16"/>
    <mergeCell ref="BR15:BS15"/>
    <mergeCell ref="BT15:BU15"/>
    <mergeCell ref="BV15:BW15"/>
    <mergeCell ref="BX15:BY15"/>
    <mergeCell ref="BZ15:CA15"/>
    <mergeCell ref="BG15:BH15"/>
    <mergeCell ref="BI15:BJ15"/>
    <mergeCell ref="BK15:BL15"/>
    <mergeCell ref="BM15:BN15"/>
    <mergeCell ref="BP15:BQ15"/>
    <mergeCell ref="AV15:AW15"/>
    <mergeCell ref="AX15:AY15"/>
    <mergeCell ref="AZ15:BA15"/>
    <mergeCell ref="BC15:BD15"/>
    <mergeCell ref="BE15:BF15"/>
    <mergeCell ref="AK15:AL15"/>
    <mergeCell ref="AM15:AN15"/>
    <mergeCell ref="AP15:AQ15"/>
    <mergeCell ref="AR15:AS15"/>
    <mergeCell ref="AT15:AU15"/>
    <mergeCell ref="BX13:BY13"/>
    <mergeCell ref="BZ13:CA13"/>
    <mergeCell ref="C15:D15"/>
    <mergeCell ref="E15:F15"/>
    <mergeCell ref="G15:H15"/>
    <mergeCell ref="I15:J15"/>
    <mergeCell ref="K15:L15"/>
    <mergeCell ref="M15:N15"/>
    <mergeCell ref="P15:Q15"/>
    <mergeCell ref="R15:S15"/>
    <mergeCell ref="T15:U15"/>
    <mergeCell ref="V15:W15"/>
    <mergeCell ref="X15:Y15"/>
    <mergeCell ref="Z15:AA15"/>
    <mergeCell ref="AC15:AD15"/>
    <mergeCell ref="AE15:AF15"/>
    <mergeCell ref="BM13:BN13"/>
    <mergeCell ref="BP13:BQ13"/>
    <mergeCell ref="BR13:BS13"/>
    <mergeCell ref="BT13:BU13"/>
    <mergeCell ref="BV13:BW13"/>
    <mergeCell ref="BC13:BD13"/>
    <mergeCell ref="BE13:BF13"/>
    <mergeCell ref="BG13:BH13"/>
    <mergeCell ref="BI13:BJ13"/>
    <mergeCell ref="BK13:BL13"/>
    <mergeCell ref="AR13:AS13"/>
    <mergeCell ref="AT13:AU13"/>
    <mergeCell ref="AV13:AW13"/>
    <mergeCell ref="AX13:AY13"/>
    <mergeCell ref="AZ13:BA13"/>
    <mergeCell ref="AG13:AH13"/>
    <mergeCell ref="AI13:AJ13"/>
    <mergeCell ref="AK13:AL13"/>
    <mergeCell ref="AM13:AN13"/>
    <mergeCell ref="AP13:AQ13"/>
    <mergeCell ref="BX12:BY12"/>
    <mergeCell ref="BZ12:CA12"/>
    <mergeCell ref="C13:D13"/>
    <mergeCell ref="E13:F13"/>
    <mergeCell ref="G13:H13"/>
    <mergeCell ref="I13:J13"/>
    <mergeCell ref="K13:L13"/>
    <mergeCell ref="M13:N13"/>
    <mergeCell ref="P13:Q13"/>
    <mergeCell ref="R13:S13"/>
    <mergeCell ref="T13:U13"/>
    <mergeCell ref="V13:W13"/>
    <mergeCell ref="X13:Y13"/>
    <mergeCell ref="Z13:AA13"/>
    <mergeCell ref="AC13:AD13"/>
    <mergeCell ref="AE13:AF13"/>
    <mergeCell ref="BM12:BN12"/>
    <mergeCell ref="BP12:BQ12"/>
    <mergeCell ref="BR12:BS12"/>
    <mergeCell ref="BT12:BU12"/>
    <mergeCell ref="BV12:BW12"/>
    <mergeCell ref="BC12:BD12"/>
    <mergeCell ref="BE12:BF12"/>
    <mergeCell ref="BG12:BH12"/>
    <mergeCell ref="BI12:BJ12"/>
    <mergeCell ref="BK12:BL12"/>
    <mergeCell ref="AR12:AS12"/>
    <mergeCell ref="AT12:AU12"/>
    <mergeCell ref="AV12:AW12"/>
    <mergeCell ref="AX12:AY12"/>
    <mergeCell ref="AZ12:BA12"/>
    <mergeCell ref="AG12:AH12"/>
    <mergeCell ref="AI12:AJ12"/>
    <mergeCell ref="AK12:AL12"/>
    <mergeCell ref="AM12:AN12"/>
    <mergeCell ref="AP12:AQ12"/>
    <mergeCell ref="V12:W12"/>
    <mergeCell ref="X12:Y12"/>
    <mergeCell ref="Z12:AA12"/>
    <mergeCell ref="AC12:AD12"/>
    <mergeCell ref="AE12:AF12"/>
    <mergeCell ref="K12:L12"/>
    <mergeCell ref="M12:N12"/>
    <mergeCell ref="P12:Q12"/>
    <mergeCell ref="R12:S12"/>
    <mergeCell ref="T12:U12"/>
    <mergeCell ref="C11:D11"/>
    <mergeCell ref="C12:D12"/>
    <mergeCell ref="E12:F12"/>
    <mergeCell ref="G12:H12"/>
    <mergeCell ref="I12:J12"/>
    <mergeCell ref="BP10:BQ10"/>
    <mergeCell ref="BR10:BS10"/>
    <mergeCell ref="BT10:BU10"/>
    <mergeCell ref="BV10:BW10"/>
    <mergeCell ref="AI10:AJ10"/>
    <mergeCell ref="AK10:AL10"/>
    <mergeCell ref="AM10:AN10"/>
    <mergeCell ref="AP10:AQ10"/>
    <mergeCell ref="AR10:AS10"/>
    <mergeCell ref="X10:Y10"/>
    <mergeCell ref="Z10:AA10"/>
    <mergeCell ref="AC10:AD10"/>
    <mergeCell ref="AE10:AF10"/>
    <mergeCell ref="AG10:AH10"/>
    <mergeCell ref="M10:N10"/>
    <mergeCell ref="P10:Q10"/>
    <mergeCell ref="R10:S10"/>
    <mergeCell ref="T10:U10"/>
    <mergeCell ref="V10:W10"/>
    <mergeCell ref="BX10:BY10"/>
    <mergeCell ref="BE10:BF10"/>
    <mergeCell ref="BG10:BH10"/>
    <mergeCell ref="BI10:BJ10"/>
    <mergeCell ref="BK10:BL10"/>
    <mergeCell ref="BM10:BN10"/>
    <mergeCell ref="AT10:AU10"/>
    <mergeCell ref="AV10:AW10"/>
    <mergeCell ref="AX10:AY10"/>
    <mergeCell ref="AZ10:BA10"/>
    <mergeCell ref="BC10:BD10"/>
    <mergeCell ref="C10:D10"/>
    <mergeCell ref="E10:F10"/>
    <mergeCell ref="G10:H10"/>
    <mergeCell ref="I10:J10"/>
    <mergeCell ref="K10:L10"/>
    <mergeCell ref="BP9:BQ9"/>
    <mergeCell ref="BR9:BS9"/>
    <mergeCell ref="BT9:BU9"/>
    <mergeCell ref="BV9:BW9"/>
    <mergeCell ref="AI9:AJ9"/>
    <mergeCell ref="AK9:AL9"/>
    <mergeCell ref="AM9:AN9"/>
    <mergeCell ref="AP9:AQ9"/>
    <mergeCell ref="AR9:AS9"/>
    <mergeCell ref="X9:Y9"/>
    <mergeCell ref="Z9:AA9"/>
    <mergeCell ref="AC9:AD9"/>
    <mergeCell ref="AE9:AF9"/>
    <mergeCell ref="AG9:AH9"/>
    <mergeCell ref="M9:N9"/>
    <mergeCell ref="P9:Q9"/>
    <mergeCell ref="R9:S9"/>
    <mergeCell ref="T9:U9"/>
    <mergeCell ref="V9:W9"/>
    <mergeCell ref="BX9:BY9"/>
    <mergeCell ref="BE9:BF9"/>
    <mergeCell ref="BG9:BH9"/>
    <mergeCell ref="BI9:BJ9"/>
    <mergeCell ref="BK9:BL9"/>
    <mergeCell ref="BM9:BN9"/>
    <mergeCell ref="AT9:AU9"/>
    <mergeCell ref="AV9:AW9"/>
    <mergeCell ref="AX9:AY9"/>
    <mergeCell ref="AZ9:BA9"/>
    <mergeCell ref="BC9:BD9"/>
    <mergeCell ref="C9:D9"/>
    <mergeCell ref="E9:F9"/>
    <mergeCell ref="G9:H9"/>
    <mergeCell ref="I9:J9"/>
    <mergeCell ref="K9:L9"/>
    <mergeCell ref="BP8:BQ8"/>
    <mergeCell ref="BR8:BS8"/>
    <mergeCell ref="BT8:BU8"/>
    <mergeCell ref="BV8:BW8"/>
    <mergeCell ref="AI8:AJ8"/>
    <mergeCell ref="AK8:AL8"/>
    <mergeCell ref="AM8:AN8"/>
    <mergeCell ref="AP8:AQ8"/>
    <mergeCell ref="AR8:AS8"/>
    <mergeCell ref="X8:Y8"/>
    <mergeCell ref="Z8:AA8"/>
    <mergeCell ref="AC8:AD8"/>
    <mergeCell ref="AE8:AF8"/>
    <mergeCell ref="AG8:AH8"/>
    <mergeCell ref="M8:N8"/>
    <mergeCell ref="P8:Q8"/>
    <mergeCell ref="R8:S8"/>
    <mergeCell ref="T8:U8"/>
    <mergeCell ref="V8:W8"/>
    <mergeCell ref="BX8:BY8"/>
    <mergeCell ref="BE8:BF8"/>
    <mergeCell ref="BG8:BH8"/>
    <mergeCell ref="BI8:BJ8"/>
    <mergeCell ref="BK8:BL8"/>
    <mergeCell ref="BM8:BN8"/>
    <mergeCell ref="AT8:AU8"/>
    <mergeCell ref="AV8:AW8"/>
    <mergeCell ref="AX8:AY8"/>
    <mergeCell ref="AZ8:BA8"/>
    <mergeCell ref="BC8:BD8"/>
    <mergeCell ref="C8:D8"/>
    <mergeCell ref="E8:F8"/>
    <mergeCell ref="G8:H8"/>
    <mergeCell ref="I8:J8"/>
    <mergeCell ref="K8:L8"/>
    <mergeCell ref="BP7:BQ7"/>
    <mergeCell ref="BR7:BS7"/>
    <mergeCell ref="BT7:BU7"/>
    <mergeCell ref="BV7:BW7"/>
    <mergeCell ref="AI7:AJ7"/>
    <mergeCell ref="AK7:AL7"/>
    <mergeCell ref="AM7:AN7"/>
    <mergeCell ref="AP7:AQ7"/>
    <mergeCell ref="AR7:AS7"/>
    <mergeCell ref="BX7:BY7"/>
    <mergeCell ref="BE7:BF7"/>
    <mergeCell ref="BG7:BH7"/>
    <mergeCell ref="BI7:BJ7"/>
    <mergeCell ref="BK7:BL7"/>
    <mergeCell ref="BM7:BN7"/>
    <mergeCell ref="AT7:AU7"/>
    <mergeCell ref="AV7:AW7"/>
    <mergeCell ref="AX7:AY7"/>
    <mergeCell ref="AZ7:BA7"/>
    <mergeCell ref="BC7:BD7"/>
    <mergeCell ref="BX6:BY6"/>
    <mergeCell ref="C7:D7"/>
    <mergeCell ref="E7:F7"/>
    <mergeCell ref="G7:H7"/>
    <mergeCell ref="I7:J7"/>
    <mergeCell ref="K7:L7"/>
    <mergeCell ref="M7:N7"/>
    <mergeCell ref="P7:Q7"/>
    <mergeCell ref="R7:S7"/>
    <mergeCell ref="T7:U7"/>
    <mergeCell ref="V7:W7"/>
    <mergeCell ref="X7:Y7"/>
    <mergeCell ref="Z7:AA7"/>
    <mergeCell ref="AC7:AD7"/>
    <mergeCell ref="AE7:AF7"/>
    <mergeCell ref="AG7:AH7"/>
    <mergeCell ref="BM6:BN6"/>
    <mergeCell ref="BP6:BQ6"/>
    <mergeCell ref="BR6:BS6"/>
    <mergeCell ref="BT6:BU6"/>
    <mergeCell ref="BV6:BW6"/>
    <mergeCell ref="BC6:BD6"/>
    <mergeCell ref="BE6:BF6"/>
    <mergeCell ref="BG6:BH6"/>
    <mergeCell ref="V6:W6"/>
    <mergeCell ref="X6:Y6"/>
    <mergeCell ref="Z6:AA6"/>
    <mergeCell ref="AC6:AD6"/>
    <mergeCell ref="AE6:AF6"/>
    <mergeCell ref="BM5:BN5"/>
    <mergeCell ref="BP5:BQ5"/>
    <mergeCell ref="BR5:BS5"/>
    <mergeCell ref="BT5:BU5"/>
    <mergeCell ref="AT5:AU5"/>
    <mergeCell ref="AV5:AW5"/>
    <mergeCell ref="AX5:AY5"/>
    <mergeCell ref="BI6:BJ6"/>
    <mergeCell ref="BK6:BL6"/>
    <mergeCell ref="AR6:AS6"/>
    <mergeCell ref="AT6:AU6"/>
    <mergeCell ref="AV6:AW6"/>
    <mergeCell ref="AX6:AY6"/>
    <mergeCell ref="AZ6:BA6"/>
    <mergeCell ref="AG6:AH6"/>
    <mergeCell ref="AI6:AJ6"/>
    <mergeCell ref="AK6:AL6"/>
    <mergeCell ref="AM6:AN6"/>
    <mergeCell ref="AP6:AQ6"/>
    <mergeCell ref="C6:D6"/>
    <mergeCell ref="E6:F6"/>
    <mergeCell ref="G6:H6"/>
    <mergeCell ref="I6:J6"/>
    <mergeCell ref="K6:L6"/>
    <mergeCell ref="M6:N6"/>
    <mergeCell ref="P6:Q6"/>
    <mergeCell ref="R6:S6"/>
    <mergeCell ref="T6:U6"/>
    <mergeCell ref="AP5:AQ5"/>
    <mergeCell ref="AR5:AS5"/>
    <mergeCell ref="X5:Y5"/>
    <mergeCell ref="Z5:AA5"/>
    <mergeCell ref="AC5:AD5"/>
    <mergeCell ref="AE5:AF5"/>
    <mergeCell ref="AG5:AH5"/>
    <mergeCell ref="BX5:BY5"/>
    <mergeCell ref="BZ5:CA5"/>
    <mergeCell ref="BV5:BW5"/>
    <mergeCell ref="M5:N5"/>
    <mergeCell ref="P5:Q5"/>
    <mergeCell ref="R5:S5"/>
    <mergeCell ref="T5:U5"/>
    <mergeCell ref="V5:W5"/>
    <mergeCell ref="C5:D5"/>
    <mergeCell ref="E5:F5"/>
    <mergeCell ref="G5:H5"/>
    <mergeCell ref="I5:J5"/>
    <mergeCell ref="K5:L5"/>
    <mergeCell ref="X4:Y4"/>
    <mergeCell ref="AC4:AD4"/>
    <mergeCell ref="AE4:AF4"/>
    <mergeCell ref="AG4:AH4"/>
    <mergeCell ref="A1:A2"/>
    <mergeCell ref="A3:A4"/>
    <mergeCell ref="AI4:AJ4"/>
    <mergeCell ref="AK4:AL4"/>
    <mergeCell ref="CD3:CD4"/>
    <mergeCell ref="C4:D4"/>
    <mergeCell ref="E4:F4"/>
    <mergeCell ref="G4:H4"/>
    <mergeCell ref="I4:J4"/>
    <mergeCell ref="K4:L4"/>
    <mergeCell ref="P4:Q4"/>
    <mergeCell ref="R4:S4"/>
    <mergeCell ref="T4:U4"/>
    <mergeCell ref="V4:W4"/>
    <mergeCell ref="BC4:BD4"/>
    <mergeCell ref="BE4:BF4"/>
    <mergeCell ref="BG4:BH4"/>
    <mergeCell ref="BI4:BJ4"/>
    <mergeCell ref="AP4:AQ4"/>
    <mergeCell ref="AR4:AS4"/>
    <mergeCell ref="CB15:CD15"/>
    <mergeCell ref="AG15:AH15"/>
    <mergeCell ref="AI15:AJ15"/>
    <mergeCell ref="BB18:BN18"/>
    <mergeCell ref="CD5:CD10"/>
    <mergeCell ref="CB12:CD12"/>
    <mergeCell ref="BK4:BL4"/>
    <mergeCell ref="BP4:BQ4"/>
    <mergeCell ref="BR4:BS4"/>
    <mergeCell ref="BT4:BU4"/>
    <mergeCell ref="BV4:BW4"/>
    <mergeCell ref="BX4:BY4"/>
    <mergeCell ref="BE5:BF5"/>
    <mergeCell ref="BG5:BH5"/>
    <mergeCell ref="BI5:BJ5"/>
    <mergeCell ref="BK5:BL5"/>
    <mergeCell ref="AT4:AU4"/>
    <mergeCell ref="AV4:AW4"/>
    <mergeCell ref="AX4:AY4"/>
    <mergeCell ref="AZ5:BA5"/>
    <mergeCell ref="BC5:BD5"/>
    <mergeCell ref="AI5:AJ5"/>
    <mergeCell ref="AK5:AL5"/>
    <mergeCell ref="AM5:AN5"/>
  </mergeCells>
  <conditionalFormatting sqref="B5:CA10">
    <cfRule type="cellIs" dxfId="253" priority="8" operator="equal">
      <formula>0</formula>
    </cfRule>
  </conditionalFormatting>
  <conditionalFormatting sqref="C11">
    <cfRule type="cellIs" dxfId="252" priority="142" operator="equal">
      <formula>0</formula>
    </cfRule>
  </conditionalFormatting>
  <conditionalFormatting sqref="C5:N10">
    <cfRule type="cellIs" dxfId="251" priority="17" operator="greaterThan">
      <formula>0</formula>
    </cfRule>
  </conditionalFormatting>
  <conditionalFormatting sqref="C21:N57 P21:AA57 AC21:AN57 AP21:BA57 BC21:BN57 BP21:CA57">
    <cfRule type="expression" dxfId="250" priority="99">
      <formula>C$16=0</formula>
    </cfRule>
    <cfRule type="cellIs" dxfId="249" priority="102" operator="greaterThan">
      <formula>5</formula>
    </cfRule>
    <cfRule type="cellIs" dxfId="248" priority="101" operator="between">
      <formula>4.5</formula>
      <formula>5</formula>
    </cfRule>
    <cfRule type="cellIs" dxfId="247" priority="100" operator="lessThan">
      <formula>4.5</formula>
    </cfRule>
  </conditionalFormatting>
  <conditionalFormatting sqref="D21:D57 Q21:Q57 AD21:AD57 AQ21:AQ57 BD21:BD57">
    <cfRule type="expression" dxfId="246" priority="98">
      <formula>C21&lt;D21</formula>
    </cfRule>
  </conditionalFormatting>
  <conditionalFormatting sqref="E21:E57">
    <cfRule type="cellIs" dxfId="245" priority="93" operator="greaterThan">
      <formula>5</formula>
    </cfRule>
    <cfRule type="cellIs" dxfId="244" priority="92" operator="between">
      <formula>4.5</formula>
      <formula>5</formula>
    </cfRule>
    <cfRule type="cellIs" dxfId="243" priority="91" operator="lessThan">
      <formula>4.5</formula>
    </cfRule>
  </conditionalFormatting>
  <conditionalFormatting sqref="F21:F57 H21:H57 J21:J57 L21:L57 N21:N57 S21:S57 U21:U57 W21:W57 Y21:Y57 AA21:AA57 AF21:AF57 AH21:AH57 AJ21:AJ57 AL21:AL57 AN21:AN57 AS21:AS57 AU21:AU57 AW21:AW57 AY21:AY57 BA21:BA57 BF21:BF57 BH21:BH57 BJ21:BJ57 BL21:BL57 BN21:BN57 BS21:BS57 BU21:BU57 BW21:BW57 BY21:BY57 CA21:CA57">
    <cfRule type="expression" dxfId="242" priority="94">
      <formula>E21&lt;F21</formula>
    </cfRule>
  </conditionalFormatting>
  <conditionalFormatting sqref="G21:G57">
    <cfRule type="cellIs" dxfId="241" priority="90" operator="greaterThan">
      <formula>5</formula>
    </cfRule>
    <cfRule type="cellIs" dxfId="240" priority="89" operator="between">
      <formula>4.5</formula>
      <formula>5</formula>
    </cfRule>
    <cfRule type="cellIs" dxfId="239" priority="88" operator="lessThan">
      <formula>4.5</formula>
    </cfRule>
  </conditionalFormatting>
  <conditionalFormatting sqref="I21:I57">
    <cfRule type="cellIs" dxfId="238" priority="87" operator="greaterThan">
      <formula>5</formula>
    </cfRule>
    <cfRule type="cellIs" dxfId="237" priority="86" operator="between">
      <formula>4.5</formula>
      <formula>5</formula>
    </cfRule>
    <cfRule type="cellIs" dxfId="236" priority="85" operator="lessThan">
      <formula>4.5</formula>
    </cfRule>
  </conditionalFormatting>
  <conditionalFormatting sqref="K21:K57">
    <cfRule type="cellIs" dxfId="235" priority="82" operator="lessThan">
      <formula>4.5</formula>
    </cfRule>
    <cfRule type="cellIs" dxfId="234" priority="84" operator="greaterThan">
      <formula>5</formula>
    </cfRule>
    <cfRule type="cellIs" dxfId="233" priority="83" operator="between">
      <formula>4.5</formula>
      <formula>5</formula>
    </cfRule>
  </conditionalFormatting>
  <conditionalFormatting sqref="M21:M57">
    <cfRule type="cellIs" dxfId="232" priority="80" operator="between">
      <formula>4.5</formula>
      <formula>5</formula>
    </cfRule>
    <cfRule type="cellIs" dxfId="231" priority="81" operator="greaterThan">
      <formula>5</formula>
    </cfRule>
    <cfRule type="cellIs" dxfId="230" priority="79" operator="lessThan">
      <formula>4.5</formula>
    </cfRule>
  </conditionalFormatting>
  <conditionalFormatting sqref="P5:AA10">
    <cfRule type="cellIs" dxfId="229" priority="15" operator="greaterThan">
      <formula>0</formula>
    </cfRule>
  </conditionalFormatting>
  <conditionalFormatting sqref="R21:R57">
    <cfRule type="cellIs" dxfId="228" priority="78" operator="greaterThan">
      <formula>5</formula>
    </cfRule>
    <cfRule type="cellIs" dxfId="227" priority="77" operator="between">
      <formula>4.5</formula>
      <formula>5</formula>
    </cfRule>
    <cfRule type="cellIs" dxfId="226" priority="76" operator="lessThan">
      <formula>4.5</formula>
    </cfRule>
  </conditionalFormatting>
  <conditionalFormatting sqref="T21:T57">
    <cfRule type="cellIs" dxfId="225" priority="75" operator="greaterThan">
      <formula>5</formula>
    </cfRule>
    <cfRule type="cellIs" dxfId="224" priority="74" operator="between">
      <formula>4.5</formula>
      <formula>5</formula>
    </cfRule>
    <cfRule type="cellIs" dxfId="223" priority="73" operator="lessThan">
      <formula>4.5</formula>
    </cfRule>
  </conditionalFormatting>
  <conditionalFormatting sqref="V21:V57">
    <cfRule type="cellIs" dxfId="222" priority="72" operator="greaterThan">
      <formula>5</formula>
    </cfRule>
    <cfRule type="cellIs" dxfId="221" priority="71" operator="between">
      <formula>4.5</formula>
      <formula>5</formula>
    </cfRule>
    <cfRule type="cellIs" dxfId="220" priority="70" operator="lessThan">
      <formula>4.5</formula>
    </cfRule>
  </conditionalFormatting>
  <conditionalFormatting sqref="X21:X57">
    <cfRule type="cellIs" dxfId="219" priority="69" operator="greaterThan">
      <formula>5</formula>
    </cfRule>
    <cfRule type="cellIs" dxfId="218" priority="68" operator="between">
      <formula>4.5</formula>
      <formula>5</formula>
    </cfRule>
    <cfRule type="cellIs" dxfId="217" priority="67" operator="lessThan">
      <formula>4.5</formula>
    </cfRule>
  </conditionalFormatting>
  <conditionalFormatting sqref="Z21:Z57">
    <cfRule type="cellIs" dxfId="216" priority="66" operator="greaterThan">
      <formula>5</formula>
    </cfRule>
    <cfRule type="cellIs" dxfId="215" priority="65" operator="between">
      <formula>4.5</formula>
      <formula>5</formula>
    </cfRule>
    <cfRule type="cellIs" dxfId="214" priority="64" operator="lessThan">
      <formula>4.5</formula>
    </cfRule>
  </conditionalFormatting>
  <conditionalFormatting sqref="AC5:AN10">
    <cfRule type="cellIs" dxfId="213" priority="13" operator="greaterThan">
      <formula>0</formula>
    </cfRule>
  </conditionalFormatting>
  <conditionalFormatting sqref="AE21:AE57">
    <cfRule type="cellIs" dxfId="212" priority="63" operator="greaterThan">
      <formula>5</formula>
    </cfRule>
    <cfRule type="cellIs" dxfId="211" priority="62" operator="between">
      <formula>4.5</formula>
      <formula>5</formula>
    </cfRule>
    <cfRule type="cellIs" dxfId="210" priority="61" operator="lessThan">
      <formula>4.5</formula>
    </cfRule>
  </conditionalFormatting>
  <conditionalFormatting sqref="AG21:AG57">
    <cfRule type="cellIs" dxfId="209" priority="58" operator="lessThan">
      <formula>4.5</formula>
    </cfRule>
    <cfRule type="cellIs" dxfId="208" priority="60" operator="greaterThan">
      <formula>5</formula>
    </cfRule>
    <cfRule type="cellIs" dxfId="207" priority="59" operator="between">
      <formula>4.5</formula>
      <formula>5</formula>
    </cfRule>
  </conditionalFormatting>
  <conditionalFormatting sqref="AI21:AI57">
    <cfRule type="cellIs" dxfId="206" priority="57" operator="greaterThan">
      <formula>5</formula>
    </cfRule>
    <cfRule type="cellIs" dxfId="205" priority="55" operator="lessThan">
      <formula>4.5</formula>
    </cfRule>
    <cfRule type="cellIs" dxfId="204" priority="56" operator="between">
      <formula>4.5</formula>
      <formula>5</formula>
    </cfRule>
  </conditionalFormatting>
  <conditionalFormatting sqref="AK21:AK57">
    <cfRule type="cellIs" dxfId="203" priority="54" operator="greaterThan">
      <formula>5</formula>
    </cfRule>
    <cfRule type="cellIs" dxfId="202" priority="53" operator="between">
      <formula>4.5</formula>
      <formula>5</formula>
    </cfRule>
    <cfRule type="cellIs" dxfId="201" priority="52" operator="lessThan">
      <formula>4.5</formula>
    </cfRule>
  </conditionalFormatting>
  <conditionalFormatting sqref="AM21:AM57">
    <cfRule type="cellIs" dxfId="200" priority="49" operator="lessThan">
      <formula>4.5</formula>
    </cfRule>
    <cfRule type="cellIs" dxfId="199" priority="51" operator="greaterThan">
      <formula>5</formula>
    </cfRule>
    <cfRule type="cellIs" dxfId="198" priority="50" operator="between">
      <formula>4.5</formula>
      <formula>5</formula>
    </cfRule>
  </conditionalFormatting>
  <conditionalFormatting sqref="AP5:BA10">
    <cfRule type="cellIs" dxfId="197" priority="11" operator="greaterThan">
      <formula>0</formula>
    </cfRule>
  </conditionalFormatting>
  <conditionalFormatting sqref="AR21:AR57">
    <cfRule type="cellIs" dxfId="196" priority="48" operator="greaterThan">
      <formula>5</formula>
    </cfRule>
    <cfRule type="cellIs" dxfId="195" priority="47" operator="between">
      <formula>4.5</formula>
      <formula>5</formula>
    </cfRule>
    <cfRule type="cellIs" dxfId="194" priority="46" operator="lessThan">
      <formula>4.5</formula>
    </cfRule>
  </conditionalFormatting>
  <conditionalFormatting sqref="AT21:AT57">
    <cfRule type="cellIs" dxfId="193" priority="43" operator="lessThan">
      <formula>4.5</formula>
    </cfRule>
    <cfRule type="cellIs" dxfId="192" priority="45" operator="greaterThan">
      <formula>5</formula>
    </cfRule>
    <cfRule type="cellIs" dxfId="191" priority="44" operator="between">
      <formula>4.5</formula>
      <formula>5</formula>
    </cfRule>
  </conditionalFormatting>
  <conditionalFormatting sqref="AV21:AV57">
    <cfRule type="cellIs" dxfId="190" priority="42" operator="greaterThan">
      <formula>5</formula>
    </cfRule>
    <cfRule type="cellIs" dxfId="189" priority="41" operator="between">
      <formula>4.5</formula>
      <formula>5</formula>
    </cfRule>
    <cfRule type="cellIs" dxfId="188" priority="40" operator="lessThan">
      <formula>4.5</formula>
    </cfRule>
  </conditionalFormatting>
  <conditionalFormatting sqref="AX21:AX57">
    <cfRule type="cellIs" dxfId="187" priority="39" operator="greaterThan">
      <formula>5</formula>
    </cfRule>
    <cfRule type="cellIs" dxfId="186" priority="38" operator="between">
      <formula>4.5</formula>
      <formula>5</formula>
    </cfRule>
    <cfRule type="cellIs" dxfId="185" priority="37" operator="lessThan">
      <formula>4.5</formula>
    </cfRule>
  </conditionalFormatting>
  <conditionalFormatting sqref="AZ21:AZ57">
    <cfRule type="cellIs" dxfId="184" priority="36" operator="greaterThan">
      <formula>5</formula>
    </cfRule>
    <cfRule type="cellIs" dxfId="183" priority="35" operator="between">
      <formula>4.5</formula>
      <formula>5</formula>
    </cfRule>
    <cfRule type="cellIs" dxfId="182" priority="34" operator="lessThan">
      <formula>4.5</formula>
    </cfRule>
  </conditionalFormatting>
  <conditionalFormatting sqref="BC5:BN10">
    <cfRule type="cellIs" dxfId="181" priority="9" operator="greaterThan">
      <formula>0</formula>
    </cfRule>
  </conditionalFormatting>
  <conditionalFormatting sqref="BE21:BE57">
    <cfRule type="cellIs" dxfId="180" priority="31" operator="lessThan">
      <formula>4.5</formula>
    </cfRule>
    <cfRule type="cellIs" dxfId="179" priority="33" operator="greaterThan">
      <formula>5</formula>
    </cfRule>
    <cfRule type="cellIs" dxfId="178" priority="32" operator="between">
      <formula>4.5</formula>
      <formula>5</formula>
    </cfRule>
  </conditionalFormatting>
  <conditionalFormatting sqref="BG21:BG57">
    <cfRule type="cellIs" dxfId="177" priority="30" operator="greaterThan">
      <formula>5</formula>
    </cfRule>
    <cfRule type="cellIs" dxfId="176" priority="29" operator="between">
      <formula>4.5</formula>
      <formula>5</formula>
    </cfRule>
    <cfRule type="cellIs" dxfId="175" priority="28" operator="lessThan">
      <formula>4.5</formula>
    </cfRule>
  </conditionalFormatting>
  <conditionalFormatting sqref="BI21:BI57">
    <cfRule type="cellIs" dxfId="174" priority="26" operator="between">
      <formula>4.5</formula>
      <formula>5</formula>
    </cfRule>
    <cfRule type="cellIs" dxfId="173" priority="25" operator="lessThan">
      <formula>4.5</formula>
    </cfRule>
    <cfRule type="cellIs" dxfId="172" priority="27" operator="greaterThan">
      <formula>5</formula>
    </cfRule>
  </conditionalFormatting>
  <conditionalFormatting sqref="BK21:BK57">
    <cfRule type="cellIs" dxfId="171" priority="23" operator="between">
      <formula>4.5</formula>
      <formula>5</formula>
    </cfRule>
    <cfRule type="cellIs" dxfId="170" priority="22" operator="lessThan">
      <formula>4.5</formula>
    </cfRule>
    <cfRule type="cellIs" dxfId="169" priority="24" operator="greaterThan">
      <formula>5</formula>
    </cfRule>
  </conditionalFormatting>
  <conditionalFormatting sqref="BM21:BM57">
    <cfRule type="cellIs" dxfId="168" priority="21" operator="greaterThan">
      <formula>5</formula>
    </cfRule>
    <cfRule type="cellIs" dxfId="167" priority="20" operator="between">
      <formula>4.5</formula>
      <formula>5</formula>
    </cfRule>
    <cfRule type="cellIs" dxfId="166" priority="19" operator="lessThan">
      <formula>4.5</formula>
    </cfRule>
  </conditionalFormatting>
  <conditionalFormatting sqref="BP5:CA10">
    <cfRule type="cellIs" dxfId="165" priority="7" operator="greaterThan">
      <formula>0</formula>
    </cfRule>
  </conditionalFormatting>
  <conditionalFormatting sqref="BQ21:BQ57">
    <cfRule type="expression" dxfId="164" priority="1">
      <formula>BP21&lt;BQ21</formula>
    </cfRule>
  </conditionalFormatting>
  <conditionalFormatting sqref="BR21:BR57 BT21:BT57 BV21:BV57 BX21:BX57 BZ21:BZ57">
    <cfRule type="cellIs" dxfId="163" priority="95" operator="lessThan">
      <formula>4.5</formula>
    </cfRule>
    <cfRule type="cellIs" dxfId="162" priority="96" operator="between">
      <formula>4.5</formula>
      <formula>5</formula>
    </cfRule>
    <cfRule type="cellIs" dxfId="161" priority="97" operator="greaterThan">
      <formula>5</formula>
    </cfRule>
  </conditionalFormatting>
  <conditionalFormatting sqref="CB3:CB4">
    <cfRule type="cellIs" dxfId="160" priority="145" operator="equal">
      <formula>0</formula>
    </cfRule>
  </conditionalFormatting>
  <conditionalFormatting sqref="CB5:CB10">
    <cfRule type="cellIs" dxfId="159" priority="144" operator="lessThan">
      <formula>100</formula>
    </cfRule>
  </conditionalFormatting>
  <conditionalFormatting sqref="CB21:CB58">
    <cfRule type="cellIs" dxfId="158" priority="6" operator="greaterThan">
      <formula>5</formula>
    </cfRule>
    <cfRule type="cellIs" dxfId="157" priority="5" operator="between">
      <formula>4.5</formula>
      <formula>5</formula>
    </cfRule>
    <cfRule type="cellIs" dxfId="156" priority="4" operator="lessThan">
      <formula>4.5</formula>
    </cfRule>
    <cfRule type="expression" dxfId="155" priority="3">
      <formula>CB$13=0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7B684-C857-4908-9862-B7F068904EFD}">
  <sheetPr>
    <tabColor rgb="FF00B0F0"/>
  </sheetPr>
  <dimension ref="A1:CD46"/>
  <sheetViews>
    <sheetView zoomScale="70" zoomScaleNormal="70" workbookViewId="0">
      <selection activeCell="A9" sqref="A9:A45"/>
    </sheetView>
  </sheetViews>
  <sheetFormatPr baseColWidth="10" defaultColWidth="11.42578125" defaultRowHeight="15" x14ac:dyDescent="0.25"/>
  <cols>
    <col min="1" max="1" width="36.5703125" customWidth="1"/>
    <col min="2" max="2" width="6.5703125" bestFit="1" customWidth="1"/>
    <col min="3" max="4" width="7.7109375" customWidth="1"/>
    <col min="5" max="5" width="6.85546875" bestFit="1" customWidth="1"/>
    <col min="6" max="6" width="6.85546875" customWidth="1"/>
    <col min="7" max="7" width="7.7109375" bestFit="1" customWidth="1"/>
    <col min="8" max="8" width="7.7109375" customWidth="1"/>
    <col min="9" max="9" width="10.5703125" bestFit="1" customWidth="1"/>
    <col min="10" max="10" width="10.5703125" customWidth="1"/>
    <col min="11" max="11" width="10.5703125" bestFit="1" customWidth="1"/>
    <col min="12" max="12" width="10.5703125" customWidth="1"/>
    <col min="13" max="13" width="10.5703125" bestFit="1" customWidth="1"/>
    <col min="14" max="14" width="10.5703125" customWidth="1"/>
    <col min="15" max="15" width="6.85546875" bestFit="1" customWidth="1"/>
    <col min="16" max="17" width="9.42578125" customWidth="1"/>
    <col min="18" max="18" width="8" bestFit="1" customWidth="1"/>
    <col min="19" max="19" width="8" customWidth="1"/>
    <col min="20" max="20" width="8" bestFit="1" customWidth="1"/>
    <col min="21" max="21" width="8" customWidth="1"/>
    <col min="22" max="22" width="9.28515625" bestFit="1" customWidth="1"/>
    <col min="23" max="23" width="9.28515625" customWidth="1"/>
    <col min="24" max="24" width="10.5703125" bestFit="1" customWidth="1"/>
    <col min="25" max="25" width="10.5703125" customWidth="1"/>
    <col min="26" max="26" width="10.5703125" bestFit="1" customWidth="1"/>
    <col min="27" max="27" width="10.5703125" customWidth="1"/>
    <col min="28" max="28" width="6.85546875" bestFit="1" customWidth="1"/>
    <col min="29" max="30" width="8.7109375" customWidth="1"/>
    <col min="31" max="31" width="6.85546875" bestFit="1" customWidth="1"/>
    <col min="32" max="32" width="6.85546875" customWidth="1"/>
    <col min="33" max="33" width="10.5703125" bestFit="1" customWidth="1"/>
    <col min="34" max="34" width="10.5703125" customWidth="1"/>
    <col min="35" max="35" width="10.5703125" bestFit="1" customWidth="1"/>
    <col min="36" max="36" width="10.5703125" customWidth="1"/>
    <col min="37" max="37" width="10.5703125" bestFit="1" customWidth="1"/>
    <col min="38" max="38" width="10.5703125" customWidth="1"/>
    <col min="39" max="39" width="10.5703125" bestFit="1" customWidth="1"/>
    <col min="40" max="40" width="10.5703125" customWidth="1"/>
    <col min="41" max="42" width="6.85546875" bestFit="1" customWidth="1"/>
    <col min="43" max="43" width="6.85546875" customWidth="1"/>
    <col min="44" max="44" width="6.85546875" bestFit="1" customWidth="1"/>
    <col min="45" max="45" width="6.85546875" customWidth="1"/>
    <col min="46" max="46" width="10.5703125" bestFit="1" customWidth="1"/>
    <col min="47" max="47" width="10.5703125" customWidth="1"/>
    <col min="48" max="48" width="10.5703125" bestFit="1" customWidth="1"/>
    <col min="49" max="49" width="10.5703125" customWidth="1"/>
    <col min="50" max="50" width="10.5703125" bestFit="1" customWidth="1"/>
    <col min="51" max="51" width="10.5703125" customWidth="1"/>
    <col min="52" max="52" width="10.5703125" bestFit="1" customWidth="1"/>
    <col min="53" max="53" width="10.5703125" customWidth="1"/>
    <col min="54" max="55" width="6.85546875" bestFit="1" customWidth="1"/>
    <col min="56" max="56" width="6.85546875" customWidth="1"/>
    <col min="57" max="57" width="6.85546875" bestFit="1" customWidth="1"/>
    <col min="58" max="58" width="6.85546875" customWidth="1"/>
    <col min="59" max="59" width="10.5703125" bestFit="1" customWidth="1"/>
    <col min="60" max="60" width="10.5703125" customWidth="1"/>
    <col min="61" max="61" width="10.5703125" bestFit="1" customWidth="1"/>
    <col min="62" max="62" width="10.5703125" customWidth="1"/>
    <col min="63" max="63" width="10.5703125" bestFit="1" customWidth="1"/>
    <col min="64" max="64" width="10.5703125" customWidth="1"/>
    <col min="65" max="65" width="10.5703125" bestFit="1" customWidth="1"/>
    <col min="66" max="66" width="10.5703125" customWidth="1"/>
    <col min="67" max="68" width="6.85546875" bestFit="1" customWidth="1"/>
    <col min="69" max="69" width="6.85546875" customWidth="1"/>
    <col min="70" max="70" width="6.85546875" bestFit="1" customWidth="1"/>
    <col min="71" max="71" width="6.85546875" customWidth="1"/>
    <col min="72" max="72" width="10.5703125" bestFit="1" customWidth="1"/>
    <col min="73" max="73" width="10.5703125" customWidth="1"/>
    <col min="74" max="74" width="10.5703125" bestFit="1" customWidth="1"/>
    <col min="75" max="75" width="10.5703125" customWidth="1"/>
    <col min="76" max="76" width="10.5703125" bestFit="1" customWidth="1"/>
    <col min="77" max="77" width="10.5703125" customWidth="1"/>
    <col min="78" max="78" width="10.5703125" bestFit="1" customWidth="1"/>
    <col min="79" max="79" width="10.5703125" customWidth="1"/>
    <col min="80" max="80" width="10.28515625" customWidth="1"/>
    <col min="81" max="81" width="3.28515625" bestFit="1" customWidth="1"/>
  </cols>
  <sheetData>
    <row r="1" spans="1:82" ht="15.75" customHeight="1" x14ac:dyDescent="0.25">
      <c r="A1" s="256" t="str">
        <f>NOMBRE_ASIGNATURA</f>
        <v xml:space="preserve">CCGG 2º BTO 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47"/>
      <c r="BO1" s="147"/>
      <c r="BP1" s="147"/>
      <c r="BQ1" s="147"/>
      <c r="BR1" s="147"/>
      <c r="BS1" s="147"/>
      <c r="BT1" s="147"/>
      <c r="BU1" s="147"/>
      <c r="BV1" s="147"/>
      <c r="BW1" s="147"/>
      <c r="BX1" s="147"/>
      <c r="BY1" s="147"/>
      <c r="BZ1" s="147"/>
      <c r="CA1" s="147"/>
      <c r="CB1" s="147"/>
      <c r="CC1" s="147"/>
      <c r="CD1" s="147"/>
    </row>
    <row r="2" spans="1:82" ht="15.75" customHeight="1" x14ac:dyDescent="0.25">
      <c r="A2" s="25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  <c r="BI2" s="147"/>
      <c r="BJ2" s="147"/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</row>
    <row r="3" spans="1:82" x14ac:dyDescent="0.25">
      <c r="A3" s="28" t="s">
        <v>79</v>
      </c>
      <c r="B3" s="67" t="s">
        <v>59</v>
      </c>
      <c r="C3" s="238">
        <f>'3ª EVA '!C15</f>
        <v>20</v>
      </c>
      <c r="D3" s="239"/>
      <c r="E3" s="238">
        <f>'3ª EVA '!E15</f>
        <v>5</v>
      </c>
      <c r="F3" s="239"/>
      <c r="G3" s="238">
        <f>'3ª EVA '!G15</f>
        <v>35</v>
      </c>
      <c r="H3" s="239"/>
      <c r="I3" s="238">
        <f>'3ª EVA '!I15</f>
        <v>5</v>
      </c>
      <c r="J3" s="239"/>
      <c r="K3" s="238">
        <f>'3ª EVA '!K15</f>
        <v>10</v>
      </c>
      <c r="L3" s="239"/>
      <c r="M3" s="238">
        <f>'3ª EVA '!M15</f>
        <v>0</v>
      </c>
      <c r="N3" s="239"/>
      <c r="O3" s="67" t="str">
        <f>'3ª EVA '!O15</f>
        <v>X</v>
      </c>
      <c r="P3" s="238">
        <f>'3ª EVA '!P15</f>
        <v>25</v>
      </c>
      <c r="Q3" s="239"/>
      <c r="R3" s="238">
        <f>'3ª EVA '!R15</f>
        <v>20</v>
      </c>
      <c r="S3" s="239"/>
      <c r="T3" s="238">
        <f>'3ª EVA '!T15</f>
        <v>30</v>
      </c>
      <c r="U3" s="239"/>
      <c r="V3" s="238">
        <f>'3ª EVA '!V15</f>
        <v>10</v>
      </c>
      <c r="W3" s="239"/>
      <c r="X3" s="238">
        <f>'3ª EVA '!X15</f>
        <v>10</v>
      </c>
      <c r="Y3" s="239"/>
      <c r="Z3" s="238">
        <f>'3ª EVA '!Z15</f>
        <v>0</v>
      </c>
      <c r="AA3" s="239"/>
      <c r="AB3" s="67" t="str">
        <f>'3ª EVA '!AB15</f>
        <v>X</v>
      </c>
      <c r="AC3" s="238">
        <f>'3ª EVA '!AC15</f>
        <v>15</v>
      </c>
      <c r="AD3" s="239"/>
      <c r="AE3" s="238">
        <f>'3ª EVA '!AE15</f>
        <v>0</v>
      </c>
      <c r="AF3" s="239"/>
      <c r="AG3" s="238">
        <f>'3ª EVA '!AG15</f>
        <v>10</v>
      </c>
      <c r="AH3" s="239"/>
      <c r="AI3" s="238">
        <f>'3ª EVA '!AI15</f>
        <v>5</v>
      </c>
      <c r="AJ3" s="239"/>
      <c r="AK3" s="238">
        <f>'3ª EVA '!AK15</f>
        <v>10</v>
      </c>
      <c r="AL3" s="239"/>
      <c r="AM3" s="238">
        <f>'3ª EVA '!AM15</f>
        <v>0</v>
      </c>
      <c r="AN3" s="239"/>
      <c r="AO3" s="67" t="str">
        <f>'3ª EVA '!AO15</f>
        <v>X</v>
      </c>
      <c r="AP3" s="238">
        <f>'3ª EVA '!AP15</f>
        <v>15</v>
      </c>
      <c r="AQ3" s="239"/>
      <c r="AR3" s="238">
        <f>'3ª EVA '!AR15</f>
        <v>15</v>
      </c>
      <c r="AS3" s="239"/>
      <c r="AT3" s="238">
        <f>'3ª EVA '!AT15</f>
        <v>10</v>
      </c>
      <c r="AU3" s="239"/>
      <c r="AV3" s="238">
        <f>'3ª EVA '!AV15</f>
        <v>5</v>
      </c>
      <c r="AW3" s="239"/>
      <c r="AX3" s="238">
        <f>'3ª EVA '!AX15</f>
        <v>5</v>
      </c>
      <c r="AY3" s="239"/>
      <c r="AZ3" s="238">
        <f>'3ª EVA '!AZ15</f>
        <v>0</v>
      </c>
      <c r="BA3" s="239"/>
      <c r="BB3" s="67" t="str">
        <f>'3ª EVA '!BB15</f>
        <v>X</v>
      </c>
      <c r="BC3" s="238">
        <f>'3ª EVA '!BC15</f>
        <v>5</v>
      </c>
      <c r="BD3" s="239"/>
      <c r="BE3" s="238">
        <f>'3ª EVA '!BE15</f>
        <v>10</v>
      </c>
      <c r="BF3" s="239"/>
      <c r="BG3" s="238">
        <f>'3ª EVA '!BG15</f>
        <v>5</v>
      </c>
      <c r="BH3" s="239"/>
      <c r="BI3" s="238">
        <f>'3ª EVA '!BI15</f>
        <v>15</v>
      </c>
      <c r="BJ3" s="239"/>
      <c r="BK3" s="238">
        <f>'3ª EVA '!BK15</f>
        <v>0</v>
      </c>
      <c r="BL3" s="239"/>
      <c r="BM3" s="238">
        <f>'3ª EVA '!BM15</f>
        <v>0</v>
      </c>
      <c r="BN3" s="239"/>
      <c r="BO3" s="67" t="s">
        <v>59</v>
      </c>
      <c r="BP3" s="238" t="e">
        <f>'1ª EVA'!BP12+'2ª EVA-solo'!BP12+#REF!</f>
        <v>#REF!</v>
      </c>
      <c r="BQ3" s="239"/>
      <c r="BR3" s="238" t="e">
        <f>'1ª EVA'!BR12+'2ª EVA-solo'!BR12+#REF!</f>
        <v>#REF!</v>
      </c>
      <c r="BS3" s="239"/>
      <c r="BT3" s="238" t="e">
        <f>'1ª EVA'!BT12+'2ª EVA-solo'!BT12+#REF!</f>
        <v>#REF!</v>
      </c>
      <c r="BU3" s="239"/>
      <c r="BV3" s="238" t="e">
        <f>'1ª EVA'!BV12+'2ª EVA-solo'!BV12+#REF!</f>
        <v>#REF!</v>
      </c>
      <c r="BW3" s="239"/>
      <c r="BX3" s="238" t="e">
        <f>'1ª EVA'!BX12+'2ª EVA-solo'!BX12+#REF!</f>
        <v>#REF!</v>
      </c>
      <c r="BY3" s="239"/>
      <c r="BZ3" s="238" t="e">
        <f>'1ª EVA'!BZ12+'2ª EVA-solo'!BZ12+#REF!</f>
        <v>#REF!</v>
      </c>
      <c r="CA3" s="239"/>
      <c r="CB3" s="226" t="e">
        <f t="shared" ref="CB3:CB5" si="0">SUM(B3:BZ3)</f>
        <v>#REF!</v>
      </c>
      <c r="CC3" s="226"/>
      <c r="CD3" s="226"/>
    </row>
    <row r="4" spans="1:82" x14ac:dyDescent="0.25">
      <c r="A4" s="28" t="s">
        <v>68</v>
      </c>
      <c r="B4" s="68" t="s">
        <v>59</v>
      </c>
      <c r="C4" s="246">
        <f>'3ª EVA '!C16</f>
        <v>6.6666666666666666E-2</v>
      </c>
      <c r="D4" s="247"/>
      <c r="E4" s="246">
        <f>'3ª EVA '!E16</f>
        <v>1.6666666666666666E-2</v>
      </c>
      <c r="F4" s="247"/>
      <c r="G4" s="246">
        <f>'3ª EVA '!G16</f>
        <v>0.11666666666666667</v>
      </c>
      <c r="H4" s="247"/>
      <c r="I4" s="246">
        <f>'3ª EVA '!I16</f>
        <v>1.6666666666666666E-2</v>
      </c>
      <c r="J4" s="247"/>
      <c r="K4" s="246">
        <f>'3ª EVA '!K16</f>
        <v>3.3333333333333333E-2</v>
      </c>
      <c r="L4" s="247"/>
      <c r="M4" s="246">
        <f>'3ª EVA '!M16</f>
        <v>0</v>
      </c>
      <c r="N4" s="247"/>
      <c r="O4" s="68" t="str">
        <f>'3ª EVA '!O16</f>
        <v>X</v>
      </c>
      <c r="P4" s="246">
        <f>'3ª EVA '!P16</f>
        <v>8.3333333333333329E-2</v>
      </c>
      <c r="Q4" s="247"/>
      <c r="R4" s="246">
        <f>'3ª EVA '!R16</f>
        <v>6.6666666666666666E-2</v>
      </c>
      <c r="S4" s="247"/>
      <c r="T4" s="246">
        <f>'3ª EVA '!T16</f>
        <v>0.1</v>
      </c>
      <c r="U4" s="247"/>
      <c r="V4" s="246">
        <f>'3ª EVA '!V16</f>
        <v>3.3333333333333333E-2</v>
      </c>
      <c r="W4" s="247"/>
      <c r="X4" s="246">
        <f>'3ª EVA '!X16</f>
        <v>3.3333333333333333E-2</v>
      </c>
      <c r="Y4" s="247"/>
      <c r="Z4" s="246">
        <f>'3ª EVA '!Z16</f>
        <v>0</v>
      </c>
      <c r="AA4" s="247"/>
      <c r="AB4" s="68" t="str">
        <f>'3ª EVA '!AB16</f>
        <v>X</v>
      </c>
      <c r="AC4" s="246">
        <f>'3ª EVA '!AC16</f>
        <v>0.05</v>
      </c>
      <c r="AD4" s="247"/>
      <c r="AE4" s="246">
        <f>'3ª EVA '!AE16</f>
        <v>0</v>
      </c>
      <c r="AF4" s="247"/>
      <c r="AG4" s="246">
        <f>'3ª EVA '!AG16</f>
        <v>3.3333333333333333E-2</v>
      </c>
      <c r="AH4" s="247"/>
      <c r="AI4" s="246">
        <f>'3ª EVA '!AI16</f>
        <v>1.6666666666666666E-2</v>
      </c>
      <c r="AJ4" s="247"/>
      <c r="AK4" s="246">
        <f>'3ª EVA '!AK16</f>
        <v>3.3333333333333333E-2</v>
      </c>
      <c r="AL4" s="247"/>
      <c r="AM4" s="246">
        <f>'3ª EVA '!AM16</f>
        <v>0</v>
      </c>
      <c r="AN4" s="247"/>
      <c r="AO4" s="68" t="str">
        <f>'3ª EVA '!AO16</f>
        <v>X</v>
      </c>
      <c r="AP4" s="246">
        <f>'3ª EVA '!AP16</f>
        <v>0.05</v>
      </c>
      <c r="AQ4" s="247"/>
      <c r="AR4" s="246">
        <f>'3ª EVA '!AR16</f>
        <v>0.05</v>
      </c>
      <c r="AS4" s="247"/>
      <c r="AT4" s="246">
        <f>'3ª EVA '!AT16</f>
        <v>3.3333333333333333E-2</v>
      </c>
      <c r="AU4" s="247"/>
      <c r="AV4" s="246">
        <f>'3ª EVA '!AV16</f>
        <v>1.6666666666666666E-2</v>
      </c>
      <c r="AW4" s="247"/>
      <c r="AX4" s="246">
        <f>'3ª EVA '!AX16</f>
        <v>1.6666666666666666E-2</v>
      </c>
      <c r="AY4" s="247"/>
      <c r="AZ4" s="246">
        <f>'3ª EVA '!AZ16</f>
        <v>0</v>
      </c>
      <c r="BA4" s="247"/>
      <c r="BB4" s="68" t="str">
        <f>'3ª EVA '!BB16</f>
        <v>X</v>
      </c>
      <c r="BC4" s="246">
        <f>'3ª EVA '!BC16</f>
        <v>1.6666666666666666E-2</v>
      </c>
      <c r="BD4" s="247"/>
      <c r="BE4" s="246">
        <f>'3ª EVA '!BE16</f>
        <v>3.3333333333333333E-2</v>
      </c>
      <c r="BF4" s="247"/>
      <c r="BG4" s="246">
        <f>'3ª EVA '!BG16</f>
        <v>1.6666666666666666E-2</v>
      </c>
      <c r="BH4" s="247"/>
      <c r="BI4" s="246">
        <f>'3ª EVA '!BI16</f>
        <v>0.05</v>
      </c>
      <c r="BJ4" s="247"/>
      <c r="BK4" s="246">
        <f>'3ª EVA '!BK16</f>
        <v>0</v>
      </c>
      <c r="BL4" s="247"/>
      <c r="BM4" s="246">
        <f>'3ª EVA '!BM16</f>
        <v>0</v>
      </c>
      <c r="BN4" s="247"/>
      <c r="BO4" s="68" t="s">
        <v>59</v>
      </c>
      <c r="BP4" s="246">
        <f>IFERROR(BP3/$CB$3,)</f>
        <v>0</v>
      </c>
      <c r="BQ4" s="247"/>
      <c r="BR4" s="246">
        <f t="shared" ref="BR4" si="1">IFERROR(BR3/$CB$3,)</f>
        <v>0</v>
      </c>
      <c r="BS4" s="247"/>
      <c r="BT4" s="246">
        <f t="shared" ref="BT4" si="2">IFERROR(BT3/$CB$3,)</f>
        <v>0</v>
      </c>
      <c r="BU4" s="247"/>
      <c r="BV4" s="246">
        <f t="shared" ref="BV4" si="3">IFERROR(BV3/$CB$3,)</f>
        <v>0</v>
      </c>
      <c r="BW4" s="247"/>
      <c r="BX4" s="246">
        <f t="shared" ref="BX4" si="4">IFERROR(BX3/$CB$3,)</f>
        <v>0</v>
      </c>
      <c r="BY4" s="247"/>
      <c r="BZ4" s="246">
        <f t="shared" ref="BZ4" si="5">IFERROR(BZ3/$CB$3,)</f>
        <v>0</v>
      </c>
      <c r="CA4" s="247"/>
      <c r="CB4" s="78">
        <f t="shared" si="0"/>
        <v>0.98333333333333373</v>
      </c>
      <c r="CC4" s="76"/>
      <c r="CD4" s="76"/>
    </row>
    <row r="5" spans="1:82" ht="16.5" thickBot="1" x14ac:dyDescent="0.3">
      <c r="A5" s="32" t="s">
        <v>77</v>
      </c>
      <c r="B5" s="248">
        <f>SUM(C4:M4)</f>
        <v>0.25</v>
      </c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50"/>
      <c r="O5" s="248">
        <f>'3ª EVA '!O17</f>
        <v>0.31666666666666665</v>
      </c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50"/>
      <c r="AB5" s="248">
        <f>'3ª EVA '!AB17</f>
        <v>0.13333333333333333</v>
      </c>
      <c r="AC5" s="249"/>
      <c r="AD5" s="249"/>
      <c r="AE5" s="249"/>
      <c r="AF5" s="249"/>
      <c r="AG5" s="249"/>
      <c r="AH5" s="249"/>
      <c r="AI5" s="249"/>
      <c r="AJ5" s="249"/>
      <c r="AK5" s="249"/>
      <c r="AL5" s="249"/>
      <c r="AM5" s="249"/>
      <c r="AN5" s="250"/>
      <c r="AO5" s="248">
        <f>'3ª EVA '!AO17</f>
        <v>0.16666666666666666</v>
      </c>
      <c r="AP5" s="249"/>
      <c r="AQ5" s="249"/>
      <c r="AR5" s="249"/>
      <c r="AS5" s="249"/>
      <c r="AT5" s="249"/>
      <c r="AU5" s="249"/>
      <c r="AV5" s="249"/>
      <c r="AW5" s="249"/>
      <c r="AX5" s="249"/>
      <c r="AY5" s="249"/>
      <c r="AZ5" s="249"/>
      <c r="BA5" s="250"/>
      <c r="BB5" s="248">
        <f>'3ª EVA '!BB17</f>
        <v>0.11666666666666667</v>
      </c>
      <c r="BC5" s="249"/>
      <c r="BD5" s="249"/>
      <c r="BE5" s="249"/>
      <c r="BF5" s="249"/>
      <c r="BG5" s="249"/>
      <c r="BH5" s="249"/>
      <c r="BI5" s="249"/>
      <c r="BJ5" s="249"/>
      <c r="BK5" s="249"/>
      <c r="BL5" s="249"/>
      <c r="BM5" s="249"/>
      <c r="BN5" s="250"/>
      <c r="BO5" s="248">
        <f>SUM(BP4:BZ4)</f>
        <v>0</v>
      </c>
      <c r="BP5" s="249"/>
      <c r="BQ5" s="249"/>
      <c r="BR5" s="249"/>
      <c r="BS5" s="249"/>
      <c r="BT5" s="249"/>
      <c r="BU5" s="249"/>
      <c r="BV5" s="249"/>
      <c r="BW5" s="249"/>
      <c r="BX5" s="249"/>
      <c r="BY5" s="249"/>
      <c r="BZ5" s="249"/>
      <c r="CA5" s="250"/>
      <c r="CB5" s="79">
        <f t="shared" si="0"/>
        <v>0.98333333333333328</v>
      </c>
      <c r="CC5" s="76"/>
      <c r="CD5" s="76"/>
    </row>
    <row r="6" spans="1:82" s="139" customFormat="1" ht="30" customHeight="1" thickTop="1" x14ac:dyDescent="0.4">
      <c r="A6" s="272" t="e" vm="1">
        <v>#VALUE!</v>
      </c>
      <c r="B6" s="258" t="s">
        <v>47</v>
      </c>
      <c r="C6" s="258"/>
      <c r="D6" s="258"/>
      <c r="E6" s="258"/>
      <c r="F6" s="258"/>
      <c r="G6" s="258"/>
      <c r="H6" s="258"/>
      <c r="I6" s="258"/>
      <c r="J6" s="258"/>
      <c r="K6" s="258"/>
      <c r="L6" s="258"/>
      <c r="M6" s="258"/>
      <c r="N6" s="259"/>
      <c r="O6" s="260" t="s">
        <v>48</v>
      </c>
      <c r="P6" s="258"/>
      <c r="Q6" s="258"/>
      <c r="R6" s="258"/>
      <c r="S6" s="258"/>
      <c r="T6" s="258"/>
      <c r="U6" s="258"/>
      <c r="V6" s="258"/>
      <c r="W6" s="258"/>
      <c r="X6" s="258"/>
      <c r="Y6" s="258"/>
      <c r="Z6" s="258"/>
      <c r="AA6" s="259"/>
      <c r="AB6" s="261" t="s">
        <v>49</v>
      </c>
      <c r="AC6" s="262"/>
      <c r="AD6" s="262"/>
      <c r="AE6" s="262"/>
      <c r="AF6" s="262"/>
      <c r="AG6" s="262"/>
      <c r="AH6" s="262"/>
      <c r="AI6" s="262"/>
      <c r="AJ6" s="262"/>
      <c r="AK6" s="262"/>
      <c r="AL6" s="262"/>
      <c r="AM6" s="262"/>
      <c r="AN6" s="263"/>
      <c r="AO6" s="264" t="s">
        <v>50</v>
      </c>
      <c r="AP6" s="258"/>
      <c r="AQ6" s="258"/>
      <c r="AR6" s="258"/>
      <c r="AS6" s="258"/>
      <c r="AT6" s="258"/>
      <c r="AU6" s="258"/>
      <c r="AV6" s="258"/>
      <c r="AW6" s="258"/>
      <c r="AX6" s="258"/>
      <c r="AY6" s="258"/>
      <c r="AZ6" s="258"/>
      <c r="BA6" s="259"/>
      <c r="BB6" s="264" t="s">
        <v>51</v>
      </c>
      <c r="BC6" s="258"/>
      <c r="BD6" s="258"/>
      <c r="BE6" s="258"/>
      <c r="BF6" s="258"/>
      <c r="BG6" s="258"/>
      <c r="BH6" s="258"/>
      <c r="BI6" s="258"/>
      <c r="BJ6" s="258"/>
      <c r="BK6" s="258"/>
      <c r="BL6" s="258"/>
      <c r="BM6" s="258"/>
      <c r="BN6" s="259"/>
      <c r="BO6" s="264" t="s">
        <v>52</v>
      </c>
      <c r="BP6" s="258"/>
      <c r="BQ6" s="258"/>
      <c r="BR6" s="258"/>
      <c r="BS6" s="258"/>
      <c r="BT6" s="258"/>
      <c r="BU6" s="258"/>
      <c r="BV6" s="258"/>
      <c r="BW6" s="258"/>
      <c r="BX6" s="258"/>
      <c r="BY6" s="258"/>
      <c r="BZ6" s="258"/>
      <c r="CA6" s="258"/>
      <c r="CB6" s="269" t="s">
        <v>78</v>
      </c>
    </row>
    <row r="7" spans="1:82" ht="15" customHeight="1" x14ac:dyDescent="0.25">
      <c r="A7" s="273"/>
      <c r="B7" s="275" t="s">
        <v>63</v>
      </c>
      <c r="C7" s="267" t="s">
        <v>7</v>
      </c>
      <c r="D7" s="267"/>
      <c r="E7" s="267" t="s">
        <v>8</v>
      </c>
      <c r="F7" s="267"/>
      <c r="G7" s="267" t="s">
        <v>9</v>
      </c>
      <c r="H7" s="267"/>
      <c r="I7" s="267" t="s">
        <v>10</v>
      </c>
      <c r="J7" s="267"/>
      <c r="K7" s="267" t="s">
        <v>11</v>
      </c>
      <c r="L7" s="267"/>
      <c r="M7" s="267" t="s">
        <v>12</v>
      </c>
      <c r="N7" s="267"/>
      <c r="O7" s="276" t="s">
        <v>63</v>
      </c>
      <c r="P7" s="267" t="s">
        <v>13</v>
      </c>
      <c r="Q7" s="267"/>
      <c r="R7" s="267" t="s">
        <v>14</v>
      </c>
      <c r="S7" s="267"/>
      <c r="T7" s="267" t="s">
        <v>15</v>
      </c>
      <c r="U7" s="267"/>
      <c r="V7" s="267" t="s">
        <v>16</v>
      </c>
      <c r="W7" s="267"/>
      <c r="X7" s="267" t="s">
        <v>17</v>
      </c>
      <c r="Y7" s="267"/>
      <c r="Z7" s="267" t="s">
        <v>18</v>
      </c>
      <c r="AA7" s="267"/>
      <c r="AB7" s="276" t="s">
        <v>63</v>
      </c>
      <c r="AC7" s="267" t="s">
        <v>19</v>
      </c>
      <c r="AD7" s="267"/>
      <c r="AE7" s="267" t="s">
        <v>20</v>
      </c>
      <c r="AF7" s="267"/>
      <c r="AG7" s="267" t="s">
        <v>21</v>
      </c>
      <c r="AH7" s="267"/>
      <c r="AI7" s="267" t="s">
        <v>22</v>
      </c>
      <c r="AJ7" s="267"/>
      <c r="AK7" s="267" t="s">
        <v>23</v>
      </c>
      <c r="AL7" s="267"/>
      <c r="AM7" s="267" t="s">
        <v>24</v>
      </c>
      <c r="AN7" s="267"/>
      <c r="AO7" s="276" t="s">
        <v>63</v>
      </c>
      <c r="AP7" s="267" t="s">
        <v>25</v>
      </c>
      <c r="AQ7" s="267"/>
      <c r="AR7" s="267" t="s">
        <v>26</v>
      </c>
      <c r="AS7" s="267"/>
      <c r="AT7" s="267" t="s">
        <v>27</v>
      </c>
      <c r="AU7" s="267"/>
      <c r="AV7" s="267" t="s">
        <v>28</v>
      </c>
      <c r="AW7" s="267"/>
      <c r="AX7" s="267" t="s">
        <v>29</v>
      </c>
      <c r="AY7" s="267"/>
      <c r="AZ7" s="267" t="s">
        <v>30</v>
      </c>
      <c r="BA7" s="267"/>
      <c r="BB7" s="276" t="s">
        <v>63</v>
      </c>
      <c r="BC7" s="267" t="s">
        <v>31</v>
      </c>
      <c r="BD7" s="267"/>
      <c r="BE7" s="267" t="s">
        <v>32</v>
      </c>
      <c r="BF7" s="267"/>
      <c r="BG7" s="267" t="s">
        <v>33</v>
      </c>
      <c r="BH7" s="267"/>
      <c r="BI7" s="267" t="s">
        <v>34</v>
      </c>
      <c r="BJ7" s="267"/>
      <c r="BK7" s="267" t="s">
        <v>35</v>
      </c>
      <c r="BL7" s="267"/>
      <c r="BM7" s="267" t="s">
        <v>36</v>
      </c>
      <c r="BN7" s="267"/>
      <c r="BO7" s="276" t="s">
        <v>63</v>
      </c>
      <c r="BP7" s="267" t="s">
        <v>37</v>
      </c>
      <c r="BQ7" s="267"/>
      <c r="BR7" s="267" t="s">
        <v>38</v>
      </c>
      <c r="BS7" s="267"/>
      <c r="BT7" s="267" t="s">
        <v>39</v>
      </c>
      <c r="BU7" s="267"/>
      <c r="BV7" s="267" t="s">
        <v>40</v>
      </c>
      <c r="BW7" s="267"/>
      <c r="BX7" s="267" t="s">
        <v>41</v>
      </c>
      <c r="BY7" s="267"/>
      <c r="BZ7" s="267" t="s">
        <v>42</v>
      </c>
      <c r="CA7" s="267"/>
      <c r="CB7" s="270"/>
    </row>
    <row r="8" spans="1:82" ht="15" customHeight="1" x14ac:dyDescent="0.25">
      <c r="A8" s="274"/>
      <c r="B8" s="275"/>
      <c r="C8" s="267"/>
      <c r="D8" s="267"/>
      <c r="E8" s="267"/>
      <c r="F8" s="267" t="s">
        <v>64</v>
      </c>
      <c r="G8" s="267"/>
      <c r="H8" s="267" t="s">
        <v>64</v>
      </c>
      <c r="I8" s="267"/>
      <c r="J8" s="267" t="s">
        <v>64</v>
      </c>
      <c r="K8" s="267"/>
      <c r="L8" s="267" t="s">
        <v>64</v>
      </c>
      <c r="M8" s="267"/>
      <c r="N8" s="267" t="s">
        <v>64</v>
      </c>
      <c r="O8" s="276"/>
      <c r="P8" s="267"/>
      <c r="Q8" s="267" t="s">
        <v>64</v>
      </c>
      <c r="R8" s="267"/>
      <c r="S8" s="267" t="s">
        <v>64</v>
      </c>
      <c r="T8" s="267"/>
      <c r="U8" s="267" t="s">
        <v>64</v>
      </c>
      <c r="V8" s="267"/>
      <c r="W8" s="267" t="s">
        <v>64</v>
      </c>
      <c r="X8" s="267"/>
      <c r="Y8" s="267" t="s">
        <v>64</v>
      </c>
      <c r="Z8" s="267"/>
      <c r="AA8" s="267" t="s">
        <v>64</v>
      </c>
      <c r="AB8" s="276"/>
      <c r="AC8" s="267"/>
      <c r="AD8" s="267" t="s">
        <v>64</v>
      </c>
      <c r="AE8" s="267"/>
      <c r="AF8" s="267" t="s">
        <v>64</v>
      </c>
      <c r="AG8" s="267"/>
      <c r="AH8" s="267" t="s">
        <v>64</v>
      </c>
      <c r="AI8" s="267"/>
      <c r="AJ8" s="267" t="s">
        <v>64</v>
      </c>
      <c r="AK8" s="267"/>
      <c r="AL8" s="267" t="s">
        <v>64</v>
      </c>
      <c r="AM8" s="267"/>
      <c r="AN8" s="267" t="s">
        <v>64</v>
      </c>
      <c r="AO8" s="276"/>
      <c r="AP8" s="267"/>
      <c r="AQ8" s="267"/>
      <c r="AR8" s="267"/>
      <c r="AS8" s="267" t="s">
        <v>64</v>
      </c>
      <c r="AT8" s="267"/>
      <c r="AU8" s="267" t="s">
        <v>64</v>
      </c>
      <c r="AV8" s="267"/>
      <c r="AW8" s="267" t="s">
        <v>64</v>
      </c>
      <c r="AX8" s="267"/>
      <c r="AY8" s="267" t="s">
        <v>64</v>
      </c>
      <c r="AZ8" s="267"/>
      <c r="BA8" s="267" t="s">
        <v>64</v>
      </c>
      <c r="BB8" s="276"/>
      <c r="BC8" s="267"/>
      <c r="BD8" s="267" t="s">
        <v>64</v>
      </c>
      <c r="BE8" s="267"/>
      <c r="BF8" s="267" t="s">
        <v>64</v>
      </c>
      <c r="BG8" s="267"/>
      <c r="BH8" s="267" t="s">
        <v>64</v>
      </c>
      <c r="BI8" s="267"/>
      <c r="BJ8" s="267" t="s">
        <v>64</v>
      </c>
      <c r="BK8" s="267"/>
      <c r="BL8" s="267" t="s">
        <v>64</v>
      </c>
      <c r="BM8" s="267"/>
      <c r="BN8" s="267" t="s">
        <v>64</v>
      </c>
      <c r="BO8" s="276"/>
      <c r="BP8" s="267"/>
      <c r="BQ8" s="267" t="s">
        <v>64</v>
      </c>
      <c r="BR8" s="267"/>
      <c r="BS8" s="267" t="s">
        <v>64</v>
      </c>
      <c r="BT8" s="267"/>
      <c r="BU8" s="267" t="s">
        <v>64</v>
      </c>
      <c r="BV8" s="267"/>
      <c r="BW8" s="267" t="s">
        <v>64</v>
      </c>
      <c r="BX8" s="267"/>
      <c r="BY8" s="267" t="s">
        <v>64</v>
      </c>
      <c r="BZ8" s="267"/>
      <c r="CA8" s="267" t="s">
        <v>64</v>
      </c>
      <c r="CB8" s="271"/>
    </row>
    <row r="9" spans="1:82" ht="18" x14ac:dyDescent="0.25">
      <c r="A9" s="65" t="str" cm="1">
        <f t="array" ref="A9:A45">Alumnado[Alumnado]</f>
        <v>Garcia, Ana</v>
      </c>
      <c r="B9" s="72">
        <f ca="1">IF(B$5&gt;0,SUMPRODUCT(C9:M9,C$4:$M$4)/B$5,)</f>
        <v>0</v>
      </c>
      <c r="C9" s="265">
        <f ca="1">IF(C$4&gt;0,(
MAX('3ª EVA '!C21,'3ª EVA '!D21)),"")</f>
        <v>0</v>
      </c>
      <c r="D9" s="266"/>
      <c r="E9" s="265">
        <f ca="1">IF(E$4&gt;0,(
MAX('3ª EVA '!E21,'3ª EVA '!F21)),"")</f>
        <v>0</v>
      </c>
      <c r="F9" s="266"/>
      <c r="G9" s="265">
        <f ca="1">IF(G$4&gt;0,(
MAX('3ª EVA '!G21,'3ª EVA '!H21)),"")</f>
        <v>0</v>
      </c>
      <c r="H9" s="266"/>
      <c r="I9" s="265">
        <f ca="1">IF(I$4&gt;0,(
MAX('3ª EVA '!I21,'3ª EVA '!J21)),"")</f>
        <v>0</v>
      </c>
      <c r="J9" s="266"/>
      <c r="K9" s="265">
        <f ca="1">IF(K$4&gt;0,(
MAX('3ª EVA '!K21,'3ª EVA '!L21)),"")</f>
        <v>0</v>
      </c>
      <c r="L9" s="266"/>
      <c r="M9" s="265" t="str">
        <f>IF(M$4&gt;0,(
MAX('3ª EVA '!M21,'3ª EVA '!N21)),"")</f>
        <v/>
      </c>
      <c r="N9" s="268"/>
      <c r="O9" s="72">
        <f ca="1">IF(O$5&gt;0,SUMPRODUCT(P9:Z9,$P$4:Z$4)/O$5,)</f>
        <v>0</v>
      </c>
      <c r="P9" s="265">
        <f ca="1">IF(P$4&gt;0,(
MAX('3ª EVA '!P21,'3ª EVA '!Q21)),"")</f>
        <v>0</v>
      </c>
      <c r="Q9" s="266"/>
      <c r="R9" s="265">
        <f ca="1">IF(R$4&gt;0,(
MAX('3ª EVA '!R21,'3ª EVA '!S21)),"")</f>
        <v>0</v>
      </c>
      <c r="S9" s="266"/>
      <c r="T9" s="265">
        <f ca="1">IF(T$4&gt;0,(
MAX('3ª EVA '!T21,'3ª EVA '!U21)),"")</f>
        <v>0</v>
      </c>
      <c r="U9" s="266"/>
      <c r="V9" s="265">
        <f ca="1">IF(V$4&gt;0,(
MAX('3ª EVA '!V21,'3ª EVA '!W21)),"")</f>
        <v>0</v>
      </c>
      <c r="W9" s="266"/>
      <c r="X9" s="265">
        <f ca="1">IF(X$4&gt;0,(
MAX('3ª EVA '!X21,'3ª EVA '!Y21)),"")</f>
        <v>0</v>
      </c>
      <c r="Y9" s="266"/>
      <c r="Z9" s="265" t="str">
        <f>IF(Z$4&gt;0,(
MAX('3ª EVA '!Z21,'3ª EVA '!AA21)),"")</f>
        <v/>
      </c>
      <c r="AA9" s="268"/>
      <c r="AB9" s="72">
        <f ca="1">IF(AB$5&gt;0,SUMPRODUCT(AC9:AM9,$AC$4:AM$4)/AB$5,)</f>
        <v>0</v>
      </c>
      <c r="AC9" s="265">
        <f ca="1">IF(AC$4&gt;0,(
MAX('3ª EVA '!AC21,'3ª EVA '!AD21)),"")</f>
        <v>0</v>
      </c>
      <c r="AD9" s="266"/>
      <c r="AE9" s="265" t="str">
        <f>IF(AE$4&gt;0,(
MAX('3ª EVA '!AE21,'3ª EVA '!AF21)),"")</f>
        <v/>
      </c>
      <c r="AF9" s="266"/>
      <c r="AG9" s="265">
        <f ca="1">IF(AG$4&gt;0,(
MAX('3ª EVA '!AG21,'3ª EVA '!AH21)),"")</f>
        <v>0</v>
      </c>
      <c r="AH9" s="266"/>
      <c r="AI9" s="265">
        <f ca="1">IF(AI$4&gt;0,(
MAX('3ª EVA '!AI21,'3ª EVA '!AJ21)),"")</f>
        <v>0</v>
      </c>
      <c r="AJ9" s="266"/>
      <c r="AK9" s="265">
        <f ca="1">IF(AK$4&gt;0,(
MAX('3ª EVA '!AK21,'3ª EVA '!AL21)),"")</f>
        <v>0</v>
      </c>
      <c r="AL9" s="266"/>
      <c r="AM9" s="265" t="str">
        <f>IF(AM$4&gt;0,(
MAX('3ª EVA '!AM21,'3ª EVA '!AN21)),"")</f>
        <v/>
      </c>
      <c r="AN9" s="268"/>
      <c r="AO9" s="119">
        <f ca="1">IF(AO$5&gt;0,SUMPRODUCT(AP9:AZ9,$AP$4:AZ$4)/AO$5,)</f>
        <v>0</v>
      </c>
      <c r="AP9" s="265">
        <f ca="1">IF(AP$4&gt;0,(
MAX('3ª EVA '!AP21,'3ª EVA '!AQ21)),"")</f>
        <v>0</v>
      </c>
      <c r="AQ9" s="266"/>
      <c r="AR9" s="265">
        <f ca="1">IF(AR$4&gt;0,(
MAX('3ª EVA '!AR21,'3ª EVA '!AS21)),"")</f>
        <v>0</v>
      </c>
      <c r="AS9" s="266"/>
      <c r="AT9" s="265">
        <f ca="1">IF(AT$4&gt;0,(
MAX('3ª EVA '!AT21,'3ª EVA '!AU21)),"")</f>
        <v>0</v>
      </c>
      <c r="AU9" s="266"/>
      <c r="AV9" s="265">
        <f ca="1">IF(AV$4&gt;0,(
MAX('3ª EVA '!AV21,'3ª EVA '!AW21)),"")</f>
        <v>0</v>
      </c>
      <c r="AW9" s="266"/>
      <c r="AX9" s="265">
        <f ca="1">IF(AX$4&gt;0,(
MAX('3ª EVA '!AX21,'3ª EVA '!AY21)),"")</f>
        <v>0</v>
      </c>
      <c r="AY9" s="266"/>
      <c r="AZ9" s="265" t="str">
        <f>IF(AZ$4&gt;0,(
MAX('3ª EVA '!AZ21,'3ª EVA '!BA21)),"")</f>
        <v/>
      </c>
      <c r="BA9" s="268"/>
      <c r="BB9" s="72">
        <f ca="1">IF(BB$5&gt;0,SUMPRODUCT(BC9:BM9,$BC$4:BM$4)/BB$5,)</f>
        <v>0</v>
      </c>
      <c r="BC9" s="265">
        <f ca="1">IF(BC$4&gt;0,(
MAX('3ª EVA '!BC21,'3ª EVA '!BD21)),"")</f>
        <v>0</v>
      </c>
      <c r="BD9" s="266"/>
      <c r="BE9" s="265">
        <f ca="1">IF(BE$4&gt;0,(
MAX('3ª EVA '!BE21,'3ª EVA '!BF21)),"")</f>
        <v>0</v>
      </c>
      <c r="BF9" s="266"/>
      <c r="BG9" s="265">
        <f ca="1">IF(BG$4&gt;0,(
MAX('3ª EVA '!BG21,'3ª EVA '!BH21)),"")</f>
        <v>0</v>
      </c>
      <c r="BH9" s="266"/>
      <c r="BI9" s="265">
        <f ca="1">IF(BI$4&gt;0,(
MAX('3ª EVA '!BI21,'3ª EVA '!BJ21)),"")</f>
        <v>0</v>
      </c>
      <c r="BJ9" s="266"/>
      <c r="BK9" s="265" t="str">
        <f>IF(BK$4&gt;0,(
MAX('3ª EVA '!BK21,'3ª EVA '!BL21)),"")</f>
        <v/>
      </c>
      <c r="BL9" s="266"/>
      <c r="BM9" s="265" t="str">
        <f>IF(BM$4&gt;0,(
MAX('3ª EVA '!BM21,'3ª EVA '!BN21)),"")</f>
        <v/>
      </c>
      <c r="BN9" s="268"/>
      <c r="BO9" s="72">
        <f>IF(BO$5&gt;0,SUMPRODUCT(BP9:BZ9,$BP$4:BZ$4)/BO$5,)</f>
        <v>0</v>
      </c>
      <c r="BP9" s="265" t="str">
        <f>IF(BP$4&gt;0,(
MAX('3ª EVA '!BP21,'3ª EVA '!BQ21)),"")</f>
        <v/>
      </c>
      <c r="BQ9" s="266"/>
      <c r="BR9" s="265" t="str">
        <f>IF(BR$4&gt;0,(
MAX('3ª EVA '!BR21,'3ª EVA '!BS21)),"")</f>
        <v/>
      </c>
      <c r="BS9" s="266"/>
      <c r="BT9" s="265" t="str">
        <f>IF(BT$4&gt;0,(
MAX('3ª EVA '!BT21,'3ª EVA '!BU21)),"")</f>
        <v/>
      </c>
      <c r="BU9" s="266"/>
      <c r="BV9" s="265" t="str">
        <f>IF(BV$4&gt;0,(
MAX('3ª EVA '!BV21,'3ª EVA '!BW21)),"")</f>
        <v/>
      </c>
      <c r="BW9" s="266"/>
      <c r="BX9" s="265" t="str">
        <f>IF(BX$4&gt;0,(
MAX('3ª EVA '!BX21,'3ª EVA '!BY21)),"")</f>
        <v/>
      </c>
      <c r="BY9" s="266"/>
      <c r="BZ9" s="265" t="str">
        <f>IF(BZ$4&gt;0,(
MAX('3ª EVA '!BZ21,'3ª EVA '!CA21)),"")</f>
        <v/>
      </c>
      <c r="CA9" s="268"/>
      <c r="CB9" s="71">
        <f t="shared" ref="CB9:CB45" ca="1" si="6">SUMPRODUCT(C9:M9,$C$4:$M$4)+SUMPRODUCT(P9:Z9,P$4:Z$4)+SUMPRODUCT(AC9:AM9,AC$4:AM$4)+SUMPRODUCT(AP9:AZ9,AP$4:AZ$4)+SUMPRODUCT(BC9:BM9,BC$4:BM$4)+SUMPRODUCT(BP9:BZ9,BP$4:BZ$4)</f>
        <v>0</v>
      </c>
    </row>
    <row r="10" spans="1:82" ht="18" x14ac:dyDescent="0.25">
      <c r="A10" s="65" t="str">
        <v>Martinez carlos</v>
      </c>
      <c r="B10" s="72">
        <f ca="1">IF(B$5&gt;0,SUMPRODUCT(C10:M10,C$4:$M$4)/B$5,)</f>
        <v>0</v>
      </c>
      <c r="C10" s="265">
        <f ca="1">IF(C$4&gt;0,(
MAX('3ª EVA '!C22,'3ª EVA '!D22)),"")</f>
        <v>0</v>
      </c>
      <c r="D10" s="266"/>
      <c r="E10" s="265">
        <f ca="1">IF(E$4&gt;0,(
MAX('3ª EVA '!E22,'3ª EVA '!F22)),"")</f>
        <v>0</v>
      </c>
      <c r="F10" s="266"/>
      <c r="G10" s="265">
        <f ca="1">IF(G$4&gt;0,(
MAX('3ª EVA '!G22,'3ª EVA '!H22)),"")</f>
        <v>0</v>
      </c>
      <c r="H10" s="266"/>
      <c r="I10" s="265">
        <f ca="1">IF(I$4&gt;0,(
MAX('3ª EVA '!I22,'3ª EVA '!J22)),"")</f>
        <v>0</v>
      </c>
      <c r="J10" s="266"/>
      <c r="K10" s="265">
        <f ca="1">IF(K$4&gt;0,(
MAX('3ª EVA '!K22,'3ª EVA '!L22)),"")</f>
        <v>0</v>
      </c>
      <c r="L10" s="266"/>
      <c r="M10" s="265" t="str">
        <f>IF(M$4&gt;0,(
MAX('3ª EVA '!M22,'3ª EVA '!N22)),"")</f>
        <v/>
      </c>
      <c r="N10" s="268"/>
      <c r="O10" s="72">
        <f ca="1">IF(O$5&gt;0,SUMPRODUCT(P10:Z10,$P$4:Z$4)/O$5,)</f>
        <v>0</v>
      </c>
      <c r="P10" s="265">
        <f ca="1">IF(P$4&gt;0,(
MAX('3ª EVA '!P22,'3ª EVA '!Q22)),"")</f>
        <v>0</v>
      </c>
      <c r="Q10" s="266"/>
      <c r="R10" s="265">
        <f ca="1">IF(R$4&gt;0,(
MAX('3ª EVA '!R22,'3ª EVA '!S22)),"")</f>
        <v>0</v>
      </c>
      <c r="S10" s="266"/>
      <c r="T10" s="265">
        <f ca="1">IF(T$4&gt;0,(
MAX('3ª EVA '!T22,'3ª EVA '!U22)),"")</f>
        <v>0</v>
      </c>
      <c r="U10" s="266"/>
      <c r="V10" s="265">
        <f ca="1">IF(V$4&gt;0,(
MAX('3ª EVA '!V22,'3ª EVA '!W22)),"")</f>
        <v>0</v>
      </c>
      <c r="W10" s="266"/>
      <c r="X10" s="265">
        <f ca="1">IF(X$4&gt;0,(
MAX('3ª EVA '!X22,'3ª EVA '!Y22)),"")</f>
        <v>0</v>
      </c>
      <c r="Y10" s="266"/>
      <c r="Z10" s="265" t="str">
        <f>IF(Z$4&gt;0,(
MAX('3ª EVA '!Z22,'3ª EVA '!AA22)),"")</f>
        <v/>
      </c>
      <c r="AA10" s="268"/>
      <c r="AB10" s="72">
        <f ca="1">IF(AB$5&gt;0,SUMPRODUCT(AC10:AM10,$AC$4:AM$4)/AB$5,)</f>
        <v>0</v>
      </c>
      <c r="AC10" s="265">
        <f ca="1">IF(AC$4&gt;0,(
MAX('3ª EVA '!AC22,'3ª EVA '!AD22)),"")</f>
        <v>0</v>
      </c>
      <c r="AD10" s="266"/>
      <c r="AE10" s="265" t="str">
        <f>IF(AE$4&gt;0,(
MAX('3ª EVA '!AE22,'3ª EVA '!AF22)),"")</f>
        <v/>
      </c>
      <c r="AF10" s="266"/>
      <c r="AG10" s="265">
        <f ca="1">IF(AG$4&gt;0,(
MAX('3ª EVA '!AG22,'3ª EVA '!AH22)),"")</f>
        <v>0</v>
      </c>
      <c r="AH10" s="266"/>
      <c r="AI10" s="265">
        <f ca="1">IF(AI$4&gt;0,(
MAX('3ª EVA '!AI22,'3ª EVA '!AJ22)),"")</f>
        <v>0</v>
      </c>
      <c r="AJ10" s="266"/>
      <c r="AK10" s="265">
        <f ca="1">IF(AK$4&gt;0,(
MAX('3ª EVA '!AK22,'3ª EVA '!AL22)),"")</f>
        <v>0</v>
      </c>
      <c r="AL10" s="266"/>
      <c r="AM10" s="265" t="str">
        <f>IF(AM$4&gt;0,(
MAX('3ª EVA '!AM22,'3ª EVA '!AN22)),"")</f>
        <v/>
      </c>
      <c r="AN10" s="268"/>
      <c r="AO10" s="72">
        <f ca="1">IF(AO$5&gt;0,SUMPRODUCT(AP10:AZ10,$AP$4:AZ$4)/AO$5,)</f>
        <v>0</v>
      </c>
      <c r="AP10" s="265">
        <f ca="1">IF(AP$4&gt;0,(
MAX('3ª EVA '!AP22,'3ª EVA '!AQ22)),"")</f>
        <v>0</v>
      </c>
      <c r="AQ10" s="266"/>
      <c r="AR10" s="265">
        <f ca="1">IF(AR$4&gt;0,(
MAX('3ª EVA '!AR22,'3ª EVA '!AS22)),"")</f>
        <v>0</v>
      </c>
      <c r="AS10" s="266"/>
      <c r="AT10" s="265">
        <f ca="1">IF(AT$4&gt;0,(
MAX('3ª EVA '!AT22,'3ª EVA '!AU22)),"")</f>
        <v>0</v>
      </c>
      <c r="AU10" s="266"/>
      <c r="AV10" s="265">
        <f ca="1">IF(AV$4&gt;0,(
MAX('3ª EVA '!AV22,'3ª EVA '!AW22)),"")</f>
        <v>0</v>
      </c>
      <c r="AW10" s="266"/>
      <c r="AX10" s="265">
        <f ca="1">IF(AX$4&gt;0,(
MAX('3ª EVA '!AX22,'3ª EVA '!AY22)),"")</f>
        <v>0</v>
      </c>
      <c r="AY10" s="266"/>
      <c r="AZ10" s="265" t="str">
        <f>IF(AZ$4&gt;0,(
MAX('3ª EVA '!AZ22,'3ª EVA '!BA22)),"")</f>
        <v/>
      </c>
      <c r="BA10" s="268"/>
      <c r="BB10" s="72">
        <f ca="1">IF(BB$5&gt;0,SUMPRODUCT(BC10:BM10,$BC$4:BM$4)/BB$5,)</f>
        <v>0</v>
      </c>
      <c r="BC10" s="265">
        <f ca="1">IF(BC$4&gt;0,(
MAX('3ª EVA '!BC22,'3ª EVA '!BD22)),"")</f>
        <v>0</v>
      </c>
      <c r="BD10" s="266"/>
      <c r="BE10" s="265">
        <f ca="1">IF(BE$4&gt;0,(
MAX('3ª EVA '!BE22,'3ª EVA '!BF22)),"")</f>
        <v>0</v>
      </c>
      <c r="BF10" s="266"/>
      <c r="BG10" s="265">
        <f ca="1">IF(BG$4&gt;0,(
MAX('3ª EVA '!BG22,'3ª EVA '!BH22)),"")</f>
        <v>0</v>
      </c>
      <c r="BH10" s="266"/>
      <c r="BI10" s="265">
        <f ca="1">IF(BI$4&gt;0,(
MAX('3ª EVA '!BI22,'3ª EVA '!BJ22)),"")</f>
        <v>0</v>
      </c>
      <c r="BJ10" s="266"/>
      <c r="BK10" s="265" t="str">
        <f>IF(BK$4&gt;0,(
MAX('3ª EVA '!BK22,'3ª EVA '!BL22)),"")</f>
        <v/>
      </c>
      <c r="BL10" s="266"/>
      <c r="BM10" s="265" t="str">
        <f>IF(BM$4&gt;0,(
MAX('3ª EVA '!BM22,'3ª EVA '!BN22)),"")</f>
        <v/>
      </c>
      <c r="BN10" s="268"/>
      <c r="BO10" s="72">
        <f>IF(BO$5&gt;0,SUMPRODUCT(BP10:BZ10,$BP$4:BZ$4)/BO$5,)</f>
        <v>0</v>
      </c>
      <c r="BP10" s="265" t="str">
        <f>IF(BP$4&gt;0,(
MAX('3ª EVA '!BP22,'3ª EVA '!BQ22)),"")</f>
        <v/>
      </c>
      <c r="BQ10" s="266"/>
      <c r="BR10" s="265" t="str">
        <f>IF(BR$4&gt;0,(
MAX('3ª EVA '!BR22,'3ª EVA '!BS22)),"")</f>
        <v/>
      </c>
      <c r="BS10" s="266"/>
      <c r="BT10" s="265" t="str">
        <f>IF(BT$4&gt;0,(
MAX('3ª EVA '!BT22,'3ª EVA '!BU22)),"")</f>
        <v/>
      </c>
      <c r="BU10" s="266"/>
      <c r="BV10" s="265" t="str">
        <f>IF(BV$4&gt;0,(
MAX('3ª EVA '!BV22,'3ª EVA '!BW22)),"")</f>
        <v/>
      </c>
      <c r="BW10" s="266"/>
      <c r="BX10" s="265" t="str">
        <f>IF(BX$4&gt;0,(
MAX('3ª EVA '!BX22,'3ª EVA '!BY22)),"")</f>
        <v/>
      </c>
      <c r="BY10" s="266"/>
      <c r="BZ10" s="265" t="str">
        <f>IF(BZ$4&gt;0,(
MAX('3ª EVA '!BZ22,'3ª EVA '!CA22)),"")</f>
        <v/>
      </c>
      <c r="CA10" s="268"/>
      <c r="CB10" s="71">
        <f t="shared" ca="1" si="6"/>
        <v>0</v>
      </c>
    </row>
    <row r="11" spans="1:82" ht="18" x14ac:dyDescent="0.25">
      <c r="A11" s="65" t="str">
        <v>Sanchez Laura</v>
      </c>
      <c r="B11" s="72">
        <f ca="1">IF(B$5&gt;0,SUMPRODUCT(C11:M11,C$4:$M$4)/B$5,)</f>
        <v>0</v>
      </c>
      <c r="C11" s="265">
        <f ca="1">IF(C$4&gt;0,(
MAX('3ª EVA '!C23,'3ª EVA '!D23)),"")</f>
        <v>0</v>
      </c>
      <c r="D11" s="266"/>
      <c r="E11" s="265">
        <f ca="1">IF(E$4&gt;0,(
MAX('3ª EVA '!E23,'3ª EVA '!F23)),"")</f>
        <v>0</v>
      </c>
      <c r="F11" s="266"/>
      <c r="G11" s="265">
        <f ca="1">IF(G$4&gt;0,(
MAX('3ª EVA '!G23,'3ª EVA '!H23)),"")</f>
        <v>0</v>
      </c>
      <c r="H11" s="266"/>
      <c r="I11" s="265">
        <f ca="1">IF(I$4&gt;0,(
MAX('3ª EVA '!I23,'3ª EVA '!J23)),"")</f>
        <v>0</v>
      </c>
      <c r="J11" s="266"/>
      <c r="K11" s="265">
        <f ca="1">IF(K$4&gt;0,(
MAX('3ª EVA '!K23,'3ª EVA '!L23)),"")</f>
        <v>0</v>
      </c>
      <c r="L11" s="266"/>
      <c r="M11" s="265" t="str">
        <f>IF(M$4&gt;0,(
MAX('3ª EVA '!M23,'3ª EVA '!N23)),"")</f>
        <v/>
      </c>
      <c r="N11" s="268"/>
      <c r="O11" s="72">
        <f ca="1">IF(O$5&gt;0,SUMPRODUCT(P11:Z11,$P$4:Z$4)/O$5,)</f>
        <v>0</v>
      </c>
      <c r="P11" s="265">
        <f ca="1">IF(P$4&gt;0,(
MAX('3ª EVA '!P23,'3ª EVA '!Q23)),"")</f>
        <v>0</v>
      </c>
      <c r="Q11" s="266"/>
      <c r="R11" s="265">
        <f ca="1">IF(R$4&gt;0,(
MAX('3ª EVA '!R23,'3ª EVA '!S23)),"")</f>
        <v>0</v>
      </c>
      <c r="S11" s="266"/>
      <c r="T11" s="265">
        <f ca="1">IF(T$4&gt;0,(
MAX('3ª EVA '!T23,'3ª EVA '!U23)),"")</f>
        <v>0</v>
      </c>
      <c r="U11" s="266"/>
      <c r="V11" s="265">
        <f ca="1">IF(V$4&gt;0,(
MAX('3ª EVA '!V23,'3ª EVA '!W23)),"")</f>
        <v>0</v>
      </c>
      <c r="W11" s="266"/>
      <c r="X11" s="265">
        <f ca="1">IF(X$4&gt;0,(
MAX('3ª EVA '!X23,'3ª EVA '!Y23)),"")</f>
        <v>0</v>
      </c>
      <c r="Y11" s="266"/>
      <c r="Z11" s="265" t="str">
        <f>IF(Z$4&gt;0,(
MAX('3ª EVA '!Z23,'3ª EVA '!AA23)),"")</f>
        <v/>
      </c>
      <c r="AA11" s="268"/>
      <c r="AB11" s="72">
        <f ca="1">IF(AB$5&gt;0,SUMPRODUCT(AC11:AM11,$AC$4:AM$4)/AB$5,)</f>
        <v>0</v>
      </c>
      <c r="AC11" s="265">
        <f ca="1">IF(AC$4&gt;0,(
MAX('3ª EVA '!AC23,'3ª EVA '!AD23)),"")</f>
        <v>0</v>
      </c>
      <c r="AD11" s="266"/>
      <c r="AE11" s="265" t="str">
        <f>IF(AE$4&gt;0,(
MAX('3ª EVA '!AE23,'3ª EVA '!AF23)),"")</f>
        <v/>
      </c>
      <c r="AF11" s="266"/>
      <c r="AG11" s="265">
        <f ca="1">IF(AG$4&gt;0,(
MAX('3ª EVA '!AG23,'3ª EVA '!AH23)),"")</f>
        <v>0</v>
      </c>
      <c r="AH11" s="266"/>
      <c r="AI11" s="265">
        <f ca="1">IF(AI$4&gt;0,(
MAX('3ª EVA '!AI23,'3ª EVA '!AJ23)),"")</f>
        <v>0</v>
      </c>
      <c r="AJ11" s="266"/>
      <c r="AK11" s="265">
        <f ca="1">IF(AK$4&gt;0,(
MAX('3ª EVA '!AK23,'3ª EVA '!AL23)),"")</f>
        <v>0</v>
      </c>
      <c r="AL11" s="266"/>
      <c r="AM11" s="265" t="str">
        <f>IF(AM$4&gt;0,(
MAX('3ª EVA '!AM23,'3ª EVA '!AN23)),"")</f>
        <v/>
      </c>
      <c r="AN11" s="268"/>
      <c r="AO11" s="72">
        <f ca="1">IF(AO$5&gt;0,SUMPRODUCT(AP11:AZ11,$AP$4:AZ$4)/AO$5,)</f>
        <v>0</v>
      </c>
      <c r="AP11" s="265">
        <f ca="1">IF(AP$4&gt;0,(
MAX('3ª EVA '!AP23,'3ª EVA '!AQ23)),"")</f>
        <v>0</v>
      </c>
      <c r="AQ11" s="266"/>
      <c r="AR11" s="265">
        <f ca="1">IF(AR$4&gt;0,(
MAX('3ª EVA '!AR23,'3ª EVA '!AS23)),"")</f>
        <v>0</v>
      </c>
      <c r="AS11" s="266"/>
      <c r="AT11" s="265">
        <f ca="1">IF(AT$4&gt;0,(
MAX('3ª EVA '!AT23,'3ª EVA '!AU23)),"")</f>
        <v>0</v>
      </c>
      <c r="AU11" s="266"/>
      <c r="AV11" s="265">
        <f ca="1">IF(AV$4&gt;0,(
MAX('3ª EVA '!AV23,'3ª EVA '!AW23)),"")</f>
        <v>0</v>
      </c>
      <c r="AW11" s="266"/>
      <c r="AX11" s="265">
        <f ca="1">IF(AX$4&gt;0,(
MAX('3ª EVA '!AX23,'3ª EVA '!AY23)),"")</f>
        <v>0</v>
      </c>
      <c r="AY11" s="266"/>
      <c r="AZ11" s="265" t="str">
        <f>IF(AZ$4&gt;0,(
MAX('3ª EVA '!AZ23,'3ª EVA '!BA23)),"")</f>
        <v/>
      </c>
      <c r="BA11" s="268"/>
      <c r="BB11" s="72">
        <f ca="1">IF(BB$5&gt;0,SUMPRODUCT(BC11:BM11,$BC$4:BM$4)/BB$5,)</f>
        <v>0</v>
      </c>
      <c r="BC11" s="265">
        <f ca="1">IF(BC$4&gt;0,(
MAX('3ª EVA '!BC23,'3ª EVA '!BD23)),"")</f>
        <v>0</v>
      </c>
      <c r="BD11" s="266"/>
      <c r="BE11" s="265">
        <f ca="1">IF(BE$4&gt;0,(
MAX('3ª EVA '!BE23,'3ª EVA '!BF23)),"")</f>
        <v>0</v>
      </c>
      <c r="BF11" s="266"/>
      <c r="BG11" s="265">
        <f ca="1">IF(BG$4&gt;0,(
MAX('3ª EVA '!BG23,'3ª EVA '!BH23)),"")</f>
        <v>0</v>
      </c>
      <c r="BH11" s="266"/>
      <c r="BI11" s="265">
        <f ca="1">IF(BI$4&gt;0,(
MAX('3ª EVA '!BI23,'3ª EVA '!BJ23)),"")</f>
        <v>0</v>
      </c>
      <c r="BJ11" s="266"/>
      <c r="BK11" s="265" t="str">
        <f>IF(BK$4&gt;0,(
MAX('3ª EVA '!BK23,'3ª EVA '!BL23)),"")</f>
        <v/>
      </c>
      <c r="BL11" s="266"/>
      <c r="BM11" s="265" t="str">
        <f>IF(BM$4&gt;0,(
MAX('3ª EVA '!BM23,'3ª EVA '!BN23)),"")</f>
        <v/>
      </c>
      <c r="BN11" s="268"/>
      <c r="BO11" s="72">
        <f>IF(BO$5&gt;0,SUMPRODUCT(BP11:BZ11,$BP$4:BZ$4)/BO$5,)</f>
        <v>0</v>
      </c>
      <c r="BP11" s="265" t="str">
        <f>IF(BP$4&gt;0,(
MAX('3ª EVA '!BP23,'3ª EVA '!BQ23)),"")</f>
        <v/>
      </c>
      <c r="BQ11" s="266"/>
      <c r="BR11" s="265" t="str">
        <f>IF(BR$4&gt;0,(
MAX('3ª EVA '!BR23,'3ª EVA '!BS23)),"")</f>
        <v/>
      </c>
      <c r="BS11" s="266"/>
      <c r="BT11" s="265" t="str">
        <f>IF(BT$4&gt;0,(
MAX('3ª EVA '!BT23,'3ª EVA '!BU23)),"")</f>
        <v/>
      </c>
      <c r="BU11" s="266"/>
      <c r="BV11" s="265" t="str">
        <f>IF(BV$4&gt;0,(
MAX('3ª EVA '!BV23,'3ª EVA '!BW23)),"")</f>
        <v/>
      </c>
      <c r="BW11" s="266"/>
      <c r="BX11" s="265" t="str">
        <f>IF(BX$4&gt;0,(
MAX('3ª EVA '!BX23,'3ª EVA '!BY23)),"")</f>
        <v/>
      </c>
      <c r="BY11" s="266"/>
      <c r="BZ11" s="265" t="str">
        <f>IF(BZ$4&gt;0,(
MAX('3ª EVA '!BZ23,'3ª EVA '!CA23)),"")</f>
        <v/>
      </c>
      <c r="CA11" s="268"/>
      <c r="CB11" s="71">
        <f t="shared" ca="1" si="6"/>
        <v>0</v>
      </c>
    </row>
    <row r="12" spans="1:82" ht="18" x14ac:dyDescent="0.25">
      <c r="A12" s="65" t="str">
        <v>Lopez Diego</v>
      </c>
      <c r="B12" s="72">
        <f ca="1">IF(B$5&gt;0,SUMPRODUCT(C12:M12,C$4:$M$4)/B$5,)</f>
        <v>0</v>
      </c>
      <c r="C12" s="265">
        <f ca="1">IF(C$4&gt;0,(
MAX('3ª EVA '!C24,'3ª EVA '!D24)),"")</f>
        <v>0</v>
      </c>
      <c r="D12" s="266"/>
      <c r="E12" s="265">
        <f ca="1">IF(E$4&gt;0,(
MAX('3ª EVA '!E24,'3ª EVA '!F24)),"")</f>
        <v>0</v>
      </c>
      <c r="F12" s="266"/>
      <c r="G12" s="265">
        <f ca="1">IF(G$4&gt;0,(
MAX('3ª EVA '!G24,'3ª EVA '!H24)),"")</f>
        <v>0</v>
      </c>
      <c r="H12" s="266"/>
      <c r="I12" s="265">
        <f ca="1">IF(I$4&gt;0,(
MAX('3ª EVA '!I24,'3ª EVA '!J24)),"")</f>
        <v>0</v>
      </c>
      <c r="J12" s="266"/>
      <c r="K12" s="265">
        <f ca="1">IF(K$4&gt;0,(
MAX('3ª EVA '!K24,'3ª EVA '!L24)),"")</f>
        <v>0</v>
      </c>
      <c r="L12" s="266"/>
      <c r="M12" s="265" t="str">
        <f>IF(M$4&gt;0,(
MAX('3ª EVA '!M24,'3ª EVA '!N24)),"")</f>
        <v/>
      </c>
      <c r="N12" s="268"/>
      <c r="O12" s="72">
        <f ca="1">IF(O$5&gt;0,SUMPRODUCT(P12:Z12,$P$4:Z$4)/O$5,)</f>
        <v>0</v>
      </c>
      <c r="P12" s="265">
        <f ca="1">IF(P$4&gt;0,(
MAX('3ª EVA '!P24,'3ª EVA '!Q24)),"")</f>
        <v>0</v>
      </c>
      <c r="Q12" s="266"/>
      <c r="R12" s="265">
        <f ca="1">IF(R$4&gt;0,(
MAX('3ª EVA '!R24,'3ª EVA '!S24)),"")</f>
        <v>0</v>
      </c>
      <c r="S12" s="266"/>
      <c r="T12" s="265">
        <f ca="1">IF(T$4&gt;0,(
MAX('3ª EVA '!T24,'3ª EVA '!U24)),"")</f>
        <v>0</v>
      </c>
      <c r="U12" s="266"/>
      <c r="V12" s="265">
        <f ca="1">IF(V$4&gt;0,(
MAX('3ª EVA '!V24,'3ª EVA '!W24)),"")</f>
        <v>0</v>
      </c>
      <c r="W12" s="266"/>
      <c r="X12" s="265">
        <f ca="1">IF(X$4&gt;0,(
MAX('3ª EVA '!X24,'3ª EVA '!Y24)),"")</f>
        <v>0</v>
      </c>
      <c r="Y12" s="266"/>
      <c r="Z12" s="265" t="str">
        <f>IF(Z$4&gt;0,(
MAX('3ª EVA '!Z24,'3ª EVA '!AA24)),"")</f>
        <v/>
      </c>
      <c r="AA12" s="268"/>
      <c r="AB12" s="72">
        <f ca="1">IF(AB$5&gt;0,SUMPRODUCT(AC12:AM12,$AC$4:AM$4)/AB$5,)</f>
        <v>0</v>
      </c>
      <c r="AC12" s="265">
        <f ca="1">IF(AC$4&gt;0,(
MAX('3ª EVA '!AC24,'3ª EVA '!AD24)),"")</f>
        <v>0</v>
      </c>
      <c r="AD12" s="266"/>
      <c r="AE12" s="265" t="str">
        <f>IF(AE$4&gt;0,(
MAX('3ª EVA '!AE24,'3ª EVA '!AF24)),"")</f>
        <v/>
      </c>
      <c r="AF12" s="266"/>
      <c r="AG12" s="265">
        <f ca="1">IF(AG$4&gt;0,(
MAX('3ª EVA '!AG24,'3ª EVA '!AH24)),"")</f>
        <v>0</v>
      </c>
      <c r="AH12" s="266"/>
      <c r="AI12" s="265">
        <f ca="1">IF(AI$4&gt;0,(
MAX('3ª EVA '!AI24,'3ª EVA '!AJ24)),"")</f>
        <v>0</v>
      </c>
      <c r="AJ12" s="266"/>
      <c r="AK12" s="265">
        <f ca="1">IF(AK$4&gt;0,(
MAX('3ª EVA '!AK24,'3ª EVA '!AL24)),"")</f>
        <v>0</v>
      </c>
      <c r="AL12" s="266"/>
      <c r="AM12" s="265" t="str">
        <f>IF(AM$4&gt;0,(
MAX('3ª EVA '!AM24,'3ª EVA '!AN24)),"")</f>
        <v/>
      </c>
      <c r="AN12" s="268"/>
      <c r="AO12" s="72">
        <f ca="1">IF(AO$5&gt;0,SUMPRODUCT(AP12:AZ12,$AP$4:AZ$4)/AO$5,)</f>
        <v>0</v>
      </c>
      <c r="AP12" s="265">
        <f ca="1">IF(AP$4&gt;0,(
MAX('3ª EVA '!AP24,'3ª EVA '!AQ24)),"")</f>
        <v>0</v>
      </c>
      <c r="AQ12" s="266"/>
      <c r="AR12" s="265">
        <f ca="1">IF(AR$4&gt;0,(
MAX('3ª EVA '!AR24,'3ª EVA '!AS24)),"")</f>
        <v>0</v>
      </c>
      <c r="AS12" s="266"/>
      <c r="AT12" s="265">
        <f ca="1">IF(AT$4&gt;0,(
MAX('3ª EVA '!AT24,'3ª EVA '!AU24)),"")</f>
        <v>0</v>
      </c>
      <c r="AU12" s="266"/>
      <c r="AV12" s="265">
        <f ca="1">IF(AV$4&gt;0,(
MAX('3ª EVA '!AV24,'3ª EVA '!AW24)),"")</f>
        <v>0</v>
      </c>
      <c r="AW12" s="266"/>
      <c r="AX12" s="265">
        <f ca="1">IF(AX$4&gt;0,(
MAX('3ª EVA '!AX24,'3ª EVA '!AY24)),"")</f>
        <v>0</v>
      </c>
      <c r="AY12" s="266"/>
      <c r="AZ12" s="265" t="str">
        <f>IF(AZ$4&gt;0,(
MAX('3ª EVA '!AZ24,'3ª EVA '!BA24)),"")</f>
        <v/>
      </c>
      <c r="BA12" s="268"/>
      <c r="BB12" s="72">
        <f ca="1">IF(BB$5&gt;0,SUMPRODUCT(BC12:BM12,$BC$4:BM$4)/BB$5,)</f>
        <v>0</v>
      </c>
      <c r="BC12" s="265">
        <f ca="1">IF(BC$4&gt;0,(
MAX('3ª EVA '!BC24,'3ª EVA '!BD24)),"")</f>
        <v>0</v>
      </c>
      <c r="BD12" s="266"/>
      <c r="BE12" s="265">
        <f ca="1">IF(BE$4&gt;0,(
MAX('3ª EVA '!BE24,'3ª EVA '!BF24)),"")</f>
        <v>0</v>
      </c>
      <c r="BF12" s="266"/>
      <c r="BG12" s="265">
        <f ca="1">IF(BG$4&gt;0,(
MAX('3ª EVA '!BG24,'3ª EVA '!BH24)),"")</f>
        <v>0</v>
      </c>
      <c r="BH12" s="266"/>
      <c r="BI12" s="265">
        <f ca="1">IF(BI$4&gt;0,(
MAX('3ª EVA '!BI24,'3ª EVA '!BJ24)),"")</f>
        <v>0</v>
      </c>
      <c r="BJ12" s="266"/>
      <c r="BK12" s="265" t="str">
        <f>IF(BK$4&gt;0,(
MAX('3ª EVA '!BK24,'3ª EVA '!BL24)),"")</f>
        <v/>
      </c>
      <c r="BL12" s="266"/>
      <c r="BM12" s="265" t="str">
        <f>IF(BM$4&gt;0,(
MAX('3ª EVA '!BM24,'3ª EVA '!BN24)),"")</f>
        <v/>
      </c>
      <c r="BN12" s="268"/>
      <c r="BO12" s="72">
        <f>IF(BO$5&gt;0,SUMPRODUCT(BP12:BZ12,$BP$4:BZ$4)/BO$5,)</f>
        <v>0</v>
      </c>
      <c r="BP12" s="265" t="str">
        <f>IF(BP$4&gt;0,(
MAX('3ª EVA '!BP24,'3ª EVA '!BQ24)),"")</f>
        <v/>
      </c>
      <c r="BQ12" s="266"/>
      <c r="BR12" s="265" t="str">
        <f>IF(BR$4&gt;0,(
MAX('3ª EVA '!BR24,'3ª EVA '!BS24)),"")</f>
        <v/>
      </c>
      <c r="BS12" s="266"/>
      <c r="BT12" s="265" t="str">
        <f>IF(BT$4&gt;0,(
MAX('3ª EVA '!BT24,'3ª EVA '!BU24)),"")</f>
        <v/>
      </c>
      <c r="BU12" s="266"/>
      <c r="BV12" s="265" t="str">
        <f>IF(BV$4&gt;0,(
MAX('3ª EVA '!BV24,'3ª EVA '!BW24)),"")</f>
        <v/>
      </c>
      <c r="BW12" s="266"/>
      <c r="BX12" s="265" t="str">
        <f>IF(BX$4&gt;0,(
MAX('3ª EVA '!BX24,'3ª EVA '!BY24)),"")</f>
        <v/>
      </c>
      <c r="BY12" s="266"/>
      <c r="BZ12" s="265" t="str">
        <f>IF(BZ$4&gt;0,(
MAX('3ª EVA '!BZ24,'3ª EVA '!CA24)),"")</f>
        <v/>
      </c>
      <c r="CA12" s="268"/>
      <c r="CB12" s="71">
        <f t="shared" ca="1" si="6"/>
        <v>0</v>
      </c>
    </row>
    <row r="13" spans="1:82" ht="18" x14ac:dyDescent="0.25">
      <c r="A13" s="65" t="str">
        <v>Gonzalez Torres, Mara�a</v>
      </c>
      <c r="B13" s="72">
        <f ca="1">IF(B$5&gt;0,SUMPRODUCT(C13:M13,C$4:$M$4)/B$5,)</f>
        <v>0</v>
      </c>
      <c r="C13" s="265">
        <f ca="1">IF(C$4&gt;0,(
MAX('3ª EVA '!C25,'3ª EVA '!D25)),"")</f>
        <v>0</v>
      </c>
      <c r="D13" s="266"/>
      <c r="E13" s="265">
        <f ca="1">IF(E$4&gt;0,(
MAX('3ª EVA '!E25,'3ª EVA '!F25)),"")</f>
        <v>0</v>
      </c>
      <c r="F13" s="266"/>
      <c r="G13" s="265">
        <f ca="1">IF(G$4&gt;0,(
MAX('3ª EVA '!G25,'3ª EVA '!H25)),"")</f>
        <v>0</v>
      </c>
      <c r="H13" s="266"/>
      <c r="I13" s="265">
        <f ca="1">IF(I$4&gt;0,(
MAX('3ª EVA '!I25,'3ª EVA '!J25)),"")</f>
        <v>0</v>
      </c>
      <c r="J13" s="266"/>
      <c r="K13" s="265">
        <f ca="1">IF(K$4&gt;0,(
MAX('3ª EVA '!K25,'3ª EVA '!L25)),"")</f>
        <v>0</v>
      </c>
      <c r="L13" s="266"/>
      <c r="M13" s="265" t="str">
        <f>IF(M$4&gt;0,(
MAX('3ª EVA '!M25,'3ª EVA '!N25)),"")</f>
        <v/>
      </c>
      <c r="N13" s="268"/>
      <c r="O13" s="72">
        <f ca="1">IF(O$5&gt;0,SUMPRODUCT(P13:Z13,$P$4:Z$4)/O$5,)</f>
        <v>0</v>
      </c>
      <c r="P13" s="265">
        <f ca="1">IF(P$4&gt;0,(
MAX('3ª EVA '!P25,'3ª EVA '!Q25)),"")</f>
        <v>0</v>
      </c>
      <c r="Q13" s="266"/>
      <c r="R13" s="265">
        <f ca="1">IF(R$4&gt;0,(
MAX('3ª EVA '!R25,'3ª EVA '!S25)),"")</f>
        <v>0</v>
      </c>
      <c r="S13" s="266"/>
      <c r="T13" s="265">
        <f ca="1">IF(T$4&gt;0,(
MAX('3ª EVA '!T25,'3ª EVA '!U25)),"")</f>
        <v>0</v>
      </c>
      <c r="U13" s="266"/>
      <c r="V13" s="265">
        <f ca="1">IF(V$4&gt;0,(
MAX('3ª EVA '!V25,'3ª EVA '!W25)),"")</f>
        <v>0</v>
      </c>
      <c r="W13" s="266"/>
      <c r="X13" s="265">
        <f ca="1">IF(X$4&gt;0,(
MAX('3ª EVA '!X25,'3ª EVA '!Y25)),"")</f>
        <v>0</v>
      </c>
      <c r="Y13" s="266"/>
      <c r="Z13" s="265" t="str">
        <f>IF(Z$4&gt;0,(
MAX('3ª EVA '!Z25,'3ª EVA '!AA25)),"")</f>
        <v/>
      </c>
      <c r="AA13" s="268"/>
      <c r="AB13" s="72">
        <f ca="1">IF(AB$5&gt;0,SUMPRODUCT(AC13:AM13,$AC$4:AM$4)/AB$5,)</f>
        <v>0</v>
      </c>
      <c r="AC13" s="265">
        <f ca="1">IF(AC$4&gt;0,(
MAX('3ª EVA '!AC25,'3ª EVA '!AD25)),"")</f>
        <v>0</v>
      </c>
      <c r="AD13" s="266"/>
      <c r="AE13" s="265" t="str">
        <f>IF(AE$4&gt;0,(
MAX('3ª EVA '!AE25,'3ª EVA '!AF25)),"")</f>
        <v/>
      </c>
      <c r="AF13" s="266"/>
      <c r="AG13" s="265">
        <f ca="1">IF(AG$4&gt;0,(
MAX('3ª EVA '!AG25,'3ª EVA '!AH25)),"")</f>
        <v>0</v>
      </c>
      <c r="AH13" s="266"/>
      <c r="AI13" s="265">
        <f ca="1">IF(AI$4&gt;0,(
MAX('3ª EVA '!AI25,'3ª EVA '!AJ25)),"")</f>
        <v>0</v>
      </c>
      <c r="AJ13" s="266"/>
      <c r="AK13" s="265">
        <f ca="1">IF(AK$4&gt;0,(
MAX('3ª EVA '!AK25,'3ª EVA '!AL25)),"")</f>
        <v>0</v>
      </c>
      <c r="AL13" s="266"/>
      <c r="AM13" s="265" t="str">
        <f>IF(AM$4&gt;0,(
MAX('3ª EVA '!AM25,'3ª EVA '!AN25)),"")</f>
        <v/>
      </c>
      <c r="AN13" s="268"/>
      <c r="AO13" s="72">
        <f ca="1">IF(AO$5&gt;0,SUMPRODUCT(AP13:AZ13,$AP$4:AZ$4)/AO$5,)</f>
        <v>0</v>
      </c>
      <c r="AP13" s="265">
        <f ca="1">IF(AP$4&gt;0,(
MAX('3ª EVA '!AP25,'3ª EVA '!AQ25)),"")</f>
        <v>0</v>
      </c>
      <c r="AQ13" s="266"/>
      <c r="AR13" s="265">
        <f ca="1">IF(AR$4&gt;0,(
MAX('3ª EVA '!AR25,'3ª EVA '!AS25)),"")</f>
        <v>0</v>
      </c>
      <c r="AS13" s="266"/>
      <c r="AT13" s="265">
        <f ca="1">IF(AT$4&gt;0,(
MAX('3ª EVA '!AT25,'3ª EVA '!AU25)),"")</f>
        <v>0</v>
      </c>
      <c r="AU13" s="266"/>
      <c r="AV13" s="265">
        <f ca="1">IF(AV$4&gt;0,(
MAX('3ª EVA '!AV25,'3ª EVA '!AW25)),"")</f>
        <v>0</v>
      </c>
      <c r="AW13" s="266"/>
      <c r="AX13" s="265">
        <f ca="1">IF(AX$4&gt;0,(
MAX('3ª EVA '!AX25,'3ª EVA '!AY25)),"")</f>
        <v>0</v>
      </c>
      <c r="AY13" s="266"/>
      <c r="AZ13" s="265" t="str">
        <f>IF(AZ$4&gt;0,(
MAX('3ª EVA '!AZ25,'3ª EVA '!BA25)),"")</f>
        <v/>
      </c>
      <c r="BA13" s="268"/>
      <c r="BB13" s="72">
        <f ca="1">IF(BB$5&gt;0,SUMPRODUCT(BC13:BM13,$BC$4:BM$4)/BB$5,)</f>
        <v>0</v>
      </c>
      <c r="BC13" s="265">
        <f ca="1">IF(BC$4&gt;0,(
MAX('3ª EVA '!BC25,'3ª EVA '!BD25)),"")</f>
        <v>0</v>
      </c>
      <c r="BD13" s="266"/>
      <c r="BE13" s="265">
        <f ca="1">IF(BE$4&gt;0,(
MAX('3ª EVA '!BE25,'3ª EVA '!BF25)),"")</f>
        <v>0</v>
      </c>
      <c r="BF13" s="266"/>
      <c r="BG13" s="265">
        <f ca="1">IF(BG$4&gt;0,(
MAX('3ª EVA '!BG25,'3ª EVA '!BH25)),"")</f>
        <v>0</v>
      </c>
      <c r="BH13" s="266"/>
      <c r="BI13" s="265">
        <f ca="1">IF(BI$4&gt;0,(
MAX('3ª EVA '!BI25,'3ª EVA '!BJ25)),"")</f>
        <v>0</v>
      </c>
      <c r="BJ13" s="266"/>
      <c r="BK13" s="265" t="str">
        <f>IF(BK$4&gt;0,(
MAX('3ª EVA '!BK25,'3ª EVA '!BL25)),"")</f>
        <v/>
      </c>
      <c r="BL13" s="266"/>
      <c r="BM13" s="265" t="str">
        <f>IF(BM$4&gt;0,(
MAX('3ª EVA '!BM25,'3ª EVA '!BN25)),"")</f>
        <v/>
      </c>
      <c r="BN13" s="268"/>
      <c r="BO13" s="72">
        <f>IF(BO$5&gt;0,SUMPRODUCT(BP13:BZ13,$BP$4:BZ$4)/BO$5,)</f>
        <v>0</v>
      </c>
      <c r="BP13" s="265" t="str">
        <f>IF(BP$4&gt;0,(
MAX('3ª EVA '!BP25,'3ª EVA '!BQ25)),"")</f>
        <v/>
      </c>
      <c r="BQ13" s="266"/>
      <c r="BR13" s="265" t="str">
        <f>IF(BR$4&gt;0,(
MAX('3ª EVA '!BR25,'3ª EVA '!BS25)),"")</f>
        <v/>
      </c>
      <c r="BS13" s="266"/>
      <c r="BT13" s="265" t="str">
        <f>IF(BT$4&gt;0,(
MAX('3ª EVA '!BT25,'3ª EVA '!BU25)),"")</f>
        <v/>
      </c>
      <c r="BU13" s="266"/>
      <c r="BV13" s="265" t="str">
        <f>IF(BV$4&gt;0,(
MAX('3ª EVA '!BV25,'3ª EVA '!BW25)),"")</f>
        <v/>
      </c>
      <c r="BW13" s="266"/>
      <c r="BX13" s="265" t="str">
        <f>IF(BX$4&gt;0,(
MAX('3ª EVA '!BX25,'3ª EVA '!BY25)),"")</f>
        <v/>
      </c>
      <c r="BY13" s="266"/>
      <c r="BZ13" s="265" t="str">
        <f>IF(BZ$4&gt;0,(
MAX('3ª EVA '!BZ25,'3ª EVA '!CA25)),"")</f>
        <v/>
      </c>
      <c r="CA13" s="268"/>
      <c r="CB13" s="71">
        <f t="shared" ca="1" si="6"/>
        <v>0</v>
      </c>
    </row>
    <row r="14" spans="1:82" ht="18" x14ac:dyDescent="0.25">
      <c r="A14" s="65" t="str">
        <v>Rodra�guez Jimaanez, Pablo</v>
      </c>
      <c r="B14" s="72">
        <f ca="1">IF(B$5&gt;0,SUMPRODUCT(C14:M14,C$4:$M$4)/B$5,)</f>
        <v>0</v>
      </c>
      <c r="C14" s="265">
        <f ca="1">IF(C$4&gt;0,(
MAX('3ª EVA '!C26,'3ª EVA '!D26)),"")</f>
        <v>0</v>
      </c>
      <c r="D14" s="266"/>
      <c r="E14" s="265">
        <f ca="1">IF(E$4&gt;0,(
MAX('3ª EVA '!E26,'3ª EVA '!F26)),"")</f>
        <v>0</v>
      </c>
      <c r="F14" s="266"/>
      <c r="G14" s="265">
        <f ca="1">IF(G$4&gt;0,(
MAX('3ª EVA '!G26,'3ª EVA '!H26)),"")</f>
        <v>0</v>
      </c>
      <c r="H14" s="266"/>
      <c r="I14" s="265">
        <f ca="1">IF(I$4&gt;0,(
MAX('3ª EVA '!I26,'3ª EVA '!J26)),"")</f>
        <v>0</v>
      </c>
      <c r="J14" s="266"/>
      <c r="K14" s="265">
        <f ca="1">IF(K$4&gt;0,(
MAX('3ª EVA '!K26,'3ª EVA '!L26)),"")</f>
        <v>0</v>
      </c>
      <c r="L14" s="266"/>
      <c r="M14" s="265" t="str">
        <f>IF(M$4&gt;0,(
MAX('3ª EVA '!M26,'3ª EVA '!N26)),"")</f>
        <v/>
      </c>
      <c r="N14" s="268"/>
      <c r="O14" s="72">
        <f ca="1">IF(O$5&gt;0,SUMPRODUCT(P14:Z14,$P$4:Z$4)/O$5,)</f>
        <v>0</v>
      </c>
      <c r="P14" s="265">
        <f ca="1">IF(P$4&gt;0,(
MAX('3ª EVA '!P26,'3ª EVA '!Q26)),"")</f>
        <v>0</v>
      </c>
      <c r="Q14" s="266"/>
      <c r="R14" s="265">
        <f ca="1">IF(R$4&gt;0,(
MAX('3ª EVA '!R26,'3ª EVA '!S26)),"")</f>
        <v>0</v>
      </c>
      <c r="S14" s="266"/>
      <c r="T14" s="265">
        <f ca="1">IF(T$4&gt;0,(
MAX('3ª EVA '!T26,'3ª EVA '!U26)),"")</f>
        <v>0</v>
      </c>
      <c r="U14" s="266"/>
      <c r="V14" s="265">
        <f ca="1">IF(V$4&gt;0,(
MAX('3ª EVA '!V26,'3ª EVA '!W26)),"")</f>
        <v>0</v>
      </c>
      <c r="W14" s="266"/>
      <c r="X14" s="265">
        <f ca="1">IF(X$4&gt;0,(
MAX('3ª EVA '!X26,'3ª EVA '!Y26)),"")</f>
        <v>0</v>
      </c>
      <c r="Y14" s="266"/>
      <c r="Z14" s="265" t="str">
        <f>IF(Z$4&gt;0,(
MAX('3ª EVA '!Z26,'3ª EVA '!AA26)),"")</f>
        <v/>
      </c>
      <c r="AA14" s="268"/>
      <c r="AB14" s="72">
        <f ca="1">IF(AB$5&gt;0,SUMPRODUCT(AC14:AM14,$AC$4:AM$4)/AB$5,)</f>
        <v>0</v>
      </c>
      <c r="AC14" s="265">
        <f ca="1">IF(AC$4&gt;0,(
MAX('3ª EVA '!AC26,'3ª EVA '!AD26)),"")</f>
        <v>0</v>
      </c>
      <c r="AD14" s="266"/>
      <c r="AE14" s="265" t="str">
        <f>IF(AE$4&gt;0,(
MAX('3ª EVA '!AE26,'3ª EVA '!AF26)),"")</f>
        <v/>
      </c>
      <c r="AF14" s="266"/>
      <c r="AG14" s="265">
        <f ca="1">IF(AG$4&gt;0,(
MAX('3ª EVA '!AG26,'3ª EVA '!AH26)),"")</f>
        <v>0</v>
      </c>
      <c r="AH14" s="266"/>
      <c r="AI14" s="265">
        <f ca="1">IF(AI$4&gt;0,(
MAX('3ª EVA '!AI26,'3ª EVA '!AJ26)),"")</f>
        <v>0</v>
      </c>
      <c r="AJ14" s="266"/>
      <c r="AK14" s="265">
        <f ca="1">IF(AK$4&gt;0,(
MAX('3ª EVA '!AK26,'3ª EVA '!AL26)),"")</f>
        <v>0</v>
      </c>
      <c r="AL14" s="266"/>
      <c r="AM14" s="265" t="str">
        <f>IF(AM$4&gt;0,(
MAX('3ª EVA '!AM26,'3ª EVA '!AN26)),"")</f>
        <v/>
      </c>
      <c r="AN14" s="268"/>
      <c r="AO14" s="72">
        <f ca="1">IF(AO$5&gt;0,SUMPRODUCT(AP14:AZ14,$AP$4:AZ$4)/AO$5,)</f>
        <v>0</v>
      </c>
      <c r="AP14" s="265">
        <f ca="1">IF(AP$4&gt;0,(
MAX('3ª EVA '!AP26,'3ª EVA '!AQ26)),"")</f>
        <v>0</v>
      </c>
      <c r="AQ14" s="266"/>
      <c r="AR14" s="265">
        <f ca="1">IF(AR$4&gt;0,(
MAX('3ª EVA '!AR26,'3ª EVA '!AS26)),"")</f>
        <v>0</v>
      </c>
      <c r="AS14" s="266"/>
      <c r="AT14" s="265">
        <f ca="1">IF(AT$4&gt;0,(
MAX('3ª EVA '!AT26,'3ª EVA '!AU26)),"")</f>
        <v>0</v>
      </c>
      <c r="AU14" s="266"/>
      <c r="AV14" s="265">
        <f ca="1">IF(AV$4&gt;0,(
MAX('3ª EVA '!AV26,'3ª EVA '!AW26)),"")</f>
        <v>0</v>
      </c>
      <c r="AW14" s="266"/>
      <c r="AX14" s="265">
        <f ca="1">IF(AX$4&gt;0,(
MAX('3ª EVA '!AX26,'3ª EVA '!AY26)),"")</f>
        <v>0</v>
      </c>
      <c r="AY14" s="266"/>
      <c r="AZ14" s="265" t="str">
        <f>IF(AZ$4&gt;0,(
MAX('3ª EVA '!AZ26,'3ª EVA '!BA26)),"")</f>
        <v/>
      </c>
      <c r="BA14" s="268"/>
      <c r="BB14" s="72">
        <f ca="1">IF(BB$5&gt;0,SUMPRODUCT(BC14:BM14,$BC$4:BM$4)/BB$5,)</f>
        <v>0</v>
      </c>
      <c r="BC14" s="265">
        <f ca="1">IF(BC$4&gt;0,(
MAX('3ª EVA '!BC26,'3ª EVA '!BD26)),"")</f>
        <v>0</v>
      </c>
      <c r="BD14" s="266"/>
      <c r="BE14" s="265">
        <f ca="1">IF(BE$4&gt;0,(
MAX('3ª EVA '!BE26,'3ª EVA '!BF26)),"")</f>
        <v>0</v>
      </c>
      <c r="BF14" s="266"/>
      <c r="BG14" s="265">
        <f ca="1">IF(BG$4&gt;0,(
MAX('3ª EVA '!BG26,'3ª EVA '!BH26)),"")</f>
        <v>0</v>
      </c>
      <c r="BH14" s="266"/>
      <c r="BI14" s="265">
        <f ca="1">IF(BI$4&gt;0,(
MAX('3ª EVA '!BI26,'3ª EVA '!BJ26)),"")</f>
        <v>0</v>
      </c>
      <c r="BJ14" s="266"/>
      <c r="BK14" s="265" t="str">
        <f>IF(BK$4&gt;0,(
MAX('3ª EVA '!BK26,'3ª EVA '!BL26)),"")</f>
        <v/>
      </c>
      <c r="BL14" s="266"/>
      <c r="BM14" s="265" t="str">
        <f>IF(BM$4&gt;0,(
MAX('3ª EVA '!BM26,'3ª EVA '!BN26)),"")</f>
        <v/>
      </c>
      <c r="BN14" s="268"/>
      <c r="BO14" s="72">
        <f>IF(BO$5&gt;0,SUMPRODUCT(BP14:BZ14,$BP$4:BZ$4)/BO$5,)</f>
        <v>0</v>
      </c>
      <c r="BP14" s="265" t="str">
        <f>IF(BP$4&gt;0,(
MAX('3ª EVA '!BP26,'3ª EVA '!BQ26)),"")</f>
        <v/>
      </c>
      <c r="BQ14" s="266"/>
      <c r="BR14" s="265" t="str">
        <f>IF(BR$4&gt;0,(
MAX('3ª EVA '!BR26,'3ª EVA '!BS26)),"")</f>
        <v/>
      </c>
      <c r="BS14" s="266"/>
      <c r="BT14" s="265" t="str">
        <f>IF(BT$4&gt;0,(
MAX('3ª EVA '!BT26,'3ª EVA '!BU26)),"")</f>
        <v/>
      </c>
      <c r="BU14" s="266"/>
      <c r="BV14" s="265" t="str">
        <f>IF(BV$4&gt;0,(
MAX('3ª EVA '!BV26,'3ª EVA '!BW26)),"")</f>
        <v/>
      </c>
      <c r="BW14" s="266"/>
      <c r="BX14" s="265" t="str">
        <f>IF(BX$4&gt;0,(
MAX('3ª EVA '!BX26,'3ª EVA '!BY26)),"")</f>
        <v/>
      </c>
      <c r="BY14" s="266"/>
      <c r="BZ14" s="265" t="str">
        <f>IF(BZ$4&gt;0,(
MAX('3ª EVA '!BZ26,'3ª EVA '!CA26)),"")</f>
        <v/>
      </c>
      <c r="CA14" s="268"/>
      <c r="CB14" s="71">
        <f t="shared" ca="1" si="6"/>
        <v>0</v>
      </c>
    </row>
    <row r="15" spans="1:82" ht="18" x14ac:dyDescent="0.25">
      <c r="A15" s="65" t="str">
        <v>Hernandez Moreno, Sofa�a</v>
      </c>
      <c r="B15" s="72">
        <f ca="1">IF(B$5&gt;0,SUMPRODUCT(C15:M15,C$4:$M$4)/B$5,)</f>
        <v>0</v>
      </c>
      <c r="C15" s="265">
        <f ca="1">IF(C$4&gt;0,(
MAX('3ª EVA '!C27,'3ª EVA '!D27)),"")</f>
        <v>0</v>
      </c>
      <c r="D15" s="266"/>
      <c r="E15" s="265">
        <f ca="1">IF(E$4&gt;0,(
MAX('3ª EVA '!E27,'3ª EVA '!F27)),"")</f>
        <v>0</v>
      </c>
      <c r="F15" s="266"/>
      <c r="G15" s="265">
        <f ca="1">IF(G$4&gt;0,(
MAX('3ª EVA '!G27,'3ª EVA '!H27)),"")</f>
        <v>0</v>
      </c>
      <c r="H15" s="266"/>
      <c r="I15" s="265">
        <f ca="1">IF(I$4&gt;0,(
MAX('3ª EVA '!I27,'3ª EVA '!J27)),"")</f>
        <v>0</v>
      </c>
      <c r="J15" s="266"/>
      <c r="K15" s="265">
        <f ca="1">IF(K$4&gt;0,(
MAX('3ª EVA '!K27,'3ª EVA '!L27)),"")</f>
        <v>0</v>
      </c>
      <c r="L15" s="266"/>
      <c r="M15" s="265" t="str">
        <f>IF(M$4&gt;0,(
MAX('3ª EVA '!M27,'3ª EVA '!N27)),"")</f>
        <v/>
      </c>
      <c r="N15" s="268"/>
      <c r="O15" s="72">
        <f ca="1">IF(O$5&gt;0,SUMPRODUCT(P15:Z15,$P$4:Z$4)/O$5,)</f>
        <v>0</v>
      </c>
      <c r="P15" s="265">
        <f ca="1">IF(P$4&gt;0,(
MAX('3ª EVA '!P27,'3ª EVA '!Q27)),"")</f>
        <v>0</v>
      </c>
      <c r="Q15" s="266"/>
      <c r="R15" s="265">
        <f ca="1">IF(R$4&gt;0,(
MAX('3ª EVA '!R27,'3ª EVA '!S27)),"")</f>
        <v>0</v>
      </c>
      <c r="S15" s="266"/>
      <c r="T15" s="265">
        <f ca="1">IF(T$4&gt;0,(
MAX('3ª EVA '!T27,'3ª EVA '!U27)),"")</f>
        <v>0</v>
      </c>
      <c r="U15" s="266"/>
      <c r="V15" s="265">
        <f ca="1">IF(V$4&gt;0,(
MAX('3ª EVA '!V27,'3ª EVA '!W27)),"")</f>
        <v>0</v>
      </c>
      <c r="W15" s="266"/>
      <c r="X15" s="265">
        <f ca="1">IF(X$4&gt;0,(
MAX('3ª EVA '!X27,'3ª EVA '!Y27)),"")</f>
        <v>0</v>
      </c>
      <c r="Y15" s="266"/>
      <c r="Z15" s="265" t="str">
        <f>IF(Z$4&gt;0,(
MAX('3ª EVA '!Z27,'3ª EVA '!AA27)),"")</f>
        <v/>
      </c>
      <c r="AA15" s="268"/>
      <c r="AB15" s="72">
        <f ca="1">IF(AB$5&gt;0,SUMPRODUCT(AC15:AM15,$AC$4:AM$4)/AB$5,)</f>
        <v>0</v>
      </c>
      <c r="AC15" s="265">
        <f ca="1">IF(AC$4&gt;0,(
MAX('3ª EVA '!AC27,'3ª EVA '!AD27)),"")</f>
        <v>0</v>
      </c>
      <c r="AD15" s="266"/>
      <c r="AE15" s="265" t="str">
        <f>IF(AE$4&gt;0,(
MAX('3ª EVA '!AE27,'3ª EVA '!AF27)),"")</f>
        <v/>
      </c>
      <c r="AF15" s="266"/>
      <c r="AG15" s="265">
        <f ca="1">IF(AG$4&gt;0,(
MAX('3ª EVA '!AG27,'3ª EVA '!AH27)),"")</f>
        <v>0</v>
      </c>
      <c r="AH15" s="266"/>
      <c r="AI15" s="265">
        <f ca="1">IF(AI$4&gt;0,(
MAX('3ª EVA '!AI27,'3ª EVA '!AJ27)),"")</f>
        <v>0</v>
      </c>
      <c r="AJ15" s="266"/>
      <c r="AK15" s="265">
        <f ca="1">IF(AK$4&gt;0,(
MAX('3ª EVA '!AK27,'3ª EVA '!AL27)),"")</f>
        <v>0</v>
      </c>
      <c r="AL15" s="266"/>
      <c r="AM15" s="265" t="str">
        <f>IF(AM$4&gt;0,(
MAX('3ª EVA '!AM27,'3ª EVA '!AN27)),"")</f>
        <v/>
      </c>
      <c r="AN15" s="268"/>
      <c r="AO15" s="72">
        <f ca="1">IF(AO$5&gt;0,SUMPRODUCT(AP15:AZ15,$AP$4:AZ$4)/AO$5,)</f>
        <v>0</v>
      </c>
      <c r="AP15" s="265">
        <f ca="1">IF(AP$4&gt;0,(
MAX('3ª EVA '!AP27,'3ª EVA '!AQ27)),"")</f>
        <v>0</v>
      </c>
      <c r="AQ15" s="266"/>
      <c r="AR15" s="265">
        <f ca="1">IF(AR$4&gt;0,(
MAX('3ª EVA '!AR27,'3ª EVA '!AS27)),"")</f>
        <v>0</v>
      </c>
      <c r="AS15" s="266"/>
      <c r="AT15" s="265">
        <f ca="1">IF(AT$4&gt;0,(
MAX('3ª EVA '!AT27,'3ª EVA '!AU27)),"")</f>
        <v>0</v>
      </c>
      <c r="AU15" s="266"/>
      <c r="AV15" s="265">
        <f ca="1">IF(AV$4&gt;0,(
MAX('3ª EVA '!AV27,'3ª EVA '!AW27)),"")</f>
        <v>0</v>
      </c>
      <c r="AW15" s="266"/>
      <c r="AX15" s="265">
        <f ca="1">IF(AX$4&gt;0,(
MAX('3ª EVA '!AX27,'3ª EVA '!AY27)),"")</f>
        <v>0</v>
      </c>
      <c r="AY15" s="266"/>
      <c r="AZ15" s="265" t="str">
        <f>IF(AZ$4&gt;0,(
MAX('3ª EVA '!AZ27,'3ª EVA '!BA27)),"")</f>
        <v/>
      </c>
      <c r="BA15" s="268"/>
      <c r="BB15" s="72">
        <f ca="1">IF(BB$5&gt;0,SUMPRODUCT(BC15:BM15,$BC$4:BM$4)/BB$5,)</f>
        <v>0</v>
      </c>
      <c r="BC15" s="265">
        <f ca="1">IF(BC$4&gt;0,(
MAX('3ª EVA '!BC27,'3ª EVA '!BD27)),"")</f>
        <v>0</v>
      </c>
      <c r="BD15" s="266"/>
      <c r="BE15" s="265">
        <f ca="1">IF(BE$4&gt;0,(
MAX('3ª EVA '!BE27,'3ª EVA '!BF27)),"")</f>
        <v>0</v>
      </c>
      <c r="BF15" s="266"/>
      <c r="BG15" s="265">
        <f ca="1">IF(BG$4&gt;0,(
MAX('3ª EVA '!BG27,'3ª EVA '!BH27)),"")</f>
        <v>0</v>
      </c>
      <c r="BH15" s="266"/>
      <c r="BI15" s="265">
        <f ca="1">IF(BI$4&gt;0,(
MAX('3ª EVA '!BI27,'3ª EVA '!BJ27)),"")</f>
        <v>0</v>
      </c>
      <c r="BJ15" s="266"/>
      <c r="BK15" s="265" t="str">
        <f>IF(BK$4&gt;0,(
MAX('3ª EVA '!BK27,'3ª EVA '!BL27)),"")</f>
        <v/>
      </c>
      <c r="BL15" s="266"/>
      <c r="BM15" s="265" t="str">
        <f>IF(BM$4&gt;0,(
MAX('3ª EVA '!BM27,'3ª EVA '!BN27)),"")</f>
        <v/>
      </c>
      <c r="BN15" s="268"/>
      <c r="BO15" s="72">
        <f>IF(BO$5&gt;0,SUMPRODUCT(BP15:BZ15,$BP$4:BZ$4)/BO$5,)</f>
        <v>0</v>
      </c>
      <c r="BP15" s="265" t="str">
        <f>IF(BP$4&gt;0,(
MAX('3ª EVA '!BP27,'3ª EVA '!BQ27)),"")</f>
        <v/>
      </c>
      <c r="BQ15" s="266"/>
      <c r="BR15" s="265" t="str">
        <f>IF(BR$4&gt;0,(
MAX('3ª EVA '!BR27,'3ª EVA '!BS27)),"")</f>
        <v/>
      </c>
      <c r="BS15" s="266"/>
      <c r="BT15" s="265" t="str">
        <f>IF(BT$4&gt;0,(
MAX('3ª EVA '!BT27,'3ª EVA '!BU27)),"")</f>
        <v/>
      </c>
      <c r="BU15" s="266"/>
      <c r="BV15" s="265" t="str">
        <f>IF(BV$4&gt;0,(
MAX('3ª EVA '!BV27,'3ª EVA '!BW27)),"")</f>
        <v/>
      </c>
      <c r="BW15" s="266"/>
      <c r="BX15" s="265" t="str">
        <f>IF(BX$4&gt;0,(
MAX('3ª EVA '!BX27,'3ª EVA '!BY27)),"")</f>
        <v/>
      </c>
      <c r="BY15" s="266"/>
      <c r="BZ15" s="265" t="str">
        <f>IF(BZ$4&gt;0,(
MAX('3ª EVA '!BZ27,'3ª EVA '!CA27)),"")</f>
        <v/>
      </c>
      <c r="CA15" s="268"/>
      <c r="CB15" s="71">
        <f t="shared" ca="1" si="6"/>
        <v>0</v>
      </c>
    </row>
    <row r="16" spans="1:82" ht="18" x14ac:dyDescent="0.25">
      <c r="A16" s="65" t="str">
        <v>Da�az Castro, Alejandro</v>
      </c>
      <c r="B16" s="72">
        <f ca="1">IF(B$5&gt;0,SUMPRODUCT(C16:M16,C$4:$M$4)/B$5,)</f>
        <v>0</v>
      </c>
      <c r="C16" s="265">
        <f ca="1">IF(C$4&gt;0,(
MAX('3ª EVA '!C28,'3ª EVA '!D28)),"")</f>
        <v>0</v>
      </c>
      <c r="D16" s="266"/>
      <c r="E16" s="265">
        <f ca="1">IF(E$4&gt;0,(
MAX('3ª EVA '!E28,'3ª EVA '!F28)),"")</f>
        <v>0</v>
      </c>
      <c r="F16" s="266"/>
      <c r="G16" s="265">
        <f ca="1">IF(G$4&gt;0,(
MAX('3ª EVA '!G28,'3ª EVA '!H28)),"")</f>
        <v>0</v>
      </c>
      <c r="H16" s="266"/>
      <c r="I16" s="265">
        <f ca="1">IF(I$4&gt;0,(
MAX('3ª EVA '!I28,'3ª EVA '!J28)),"")</f>
        <v>0</v>
      </c>
      <c r="J16" s="266"/>
      <c r="K16" s="265">
        <f ca="1">IF(K$4&gt;0,(
MAX('3ª EVA '!K28,'3ª EVA '!L28)),"")</f>
        <v>0</v>
      </c>
      <c r="L16" s="266"/>
      <c r="M16" s="265" t="str">
        <f>IF(M$4&gt;0,(
MAX('3ª EVA '!M28,'3ª EVA '!N28)),"")</f>
        <v/>
      </c>
      <c r="N16" s="268"/>
      <c r="O16" s="72">
        <f ca="1">IF(O$5&gt;0,SUMPRODUCT(P16:Z16,$P$4:Z$4)/O$5,)</f>
        <v>0</v>
      </c>
      <c r="P16" s="265">
        <f ca="1">IF(P$4&gt;0,(
MAX('3ª EVA '!P28,'3ª EVA '!Q28)),"")</f>
        <v>0</v>
      </c>
      <c r="Q16" s="266"/>
      <c r="R16" s="265">
        <f ca="1">IF(R$4&gt;0,(
MAX('3ª EVA '!R28,'3ª EVA '!S28)),"")</f>
        <v>0</v>
      </c>
      <c r="S16" s="266"/>
      <c r="T16" s="265">
        <f ca="1">IF(T$4&gt;0,(
MAX('3ª EVA '!T28,'3ª EVA '!U28)),"")</f>
        <v>0</v>
      </c>
      <c r="U16" s="266"/>
      <c r="V16" s="265">
        <f ca="1">IF(V$4&gt;0,(
MAX('3ª EVA '!V28,'3ª EVA '!W28)),"")</f>
        <v>0</v>
      </c>
      <c r="W16" s="266"/>
      <c r="X16" s="265">
        <f ca="1">IF(X$4&gt;0,(
MAX('3ª EVA '!X28,'3ª EVA '!Y28)),"")</f>
        <v>0</v>
      </c>
      <c r="Y16" s="266"/>
      <c r="Z16" s="265" t="str">
        <f>IF(Z$4&gt;0,(
MAX('3ª EVA '!Z28,'3ª EVA '!AA28)),"")</f>
        <v/>
      </c>
      <c r="AA16" s="268"/>
      <c r="AB16" s="72">
        <f ca="1">IF(AB$5&gt;0,SUMPRODUCT(AC16:AM16,$AC$4:AM$4)/AB$5,)</f>
        <v>0</v>
      </c>
      <c r="AC16" s="265">
        <f ca="1">IF(AC$4&gt;0,(
MAX('3ª EVA '!AC28,'3ª EVA '!AD28)),"")</f>
        <v>0</v>
      </c>
      <c r="AD16" s="266"/>
      <c r="AE16" s="265" t="str">
        <f>IF(AE$4&gt;0,(
MAX('3ª EVA '!AE28,'3ª EVA '!AF28)),"")</f>
        <v/>
      </c>
      <c r="AF16" s="266"/>
      <c r="AG16" s="265">
        <f ca="1">IF(AG$4&gt;0,(
MAX('3ª EVA '!AG28,'3ª EVA '!AH28)),"")</f>
        <v>0</v>
      </c>
      <c r="AH16" s="266"/>
      <c r="AI16" s="265">
        <f ca="1">IF(AI$4&gt;0,(
MAX('3ª EVA '!AI28,'3ª EVA '!AJ28)),"")</f>
        <v>0</v>
      </c>
      <c r="AJ16" s="266"/>
      <c r="AK16" s="265">
        <f ca="1">IF(AK$4&gt;0,(
MAX('3ª EVA '!AK28,'3ª EVA '!AL28)),"")</f>
        <v>0</v>
      </c>
      <c r="AL16" s="266"/>
      <c r="AM16" s="265" t="str">
        <f>IF(AM$4&gt;0,(
MAX('3ª EVA '!AM28,'3ª EVA '!AN28)),"")</f>
        <v/>
      </c>
      <c r="AN16" s="268"/>
      <c r="AO16" s="72">
        <f ca="1">IF(AO$5&gt;0,SUMPRODUCT(AP16:AZ16,$AP$4:AZ$4)/AO$5,)</f>
        <v>0</v>
      </c>
      <c r="AP16" s="265">
        <f ca="1">IF(AP$4&gt;0,(
MAX('3ª EVA '!AP28,'3ª EVA '!AQ28)),"")</f>
        <v>0</v>
      </c>
      <c r="AQ16" s="266"/>
      <c r="AR16" s="265">
        <f ca="1">IF(AR$4&gt;0,(
MAX('3ª EVA '!AR28,'3ª EVA '!AS28)),"")</f>
        <v>0</v>
      </c>
      <c r="AS16" s="266"/>
      <c r="AT16" s="265">
        <f ca="1">IF(AT$4&gt;0,(
MAX('3ª EVA '!AT28,'3ª EVA '!AU28)),"")</f>
        <v>0</v>
      </c>
      <c r="AU16" s="266"/>
      <c r="AV16" s="265">
        <f ca="1">IF(AV$4&gt;0,(
MAX('3ª EVA '!AV28,'3ª EVA '!AW28)),"")</f>
        <v>0</v>
      </c>
      <c r="AW16" s="266"/>
      <c r="AX16" s="265">
        <f ca="1">IF(AX$4&gt;0,(
MAX('3ª EVA '!AX28,'3ª EVA '!AY28)),"")</f>
        <v>0</v>
      </c>
      <c r="AY16" s="266"/>
      <c r="AZ16" s="265" t="str">
        <f>IF(AZ$4&gt;0,(
MAX('3ª EVA '!AZ28,'3ª EVA '!BA28)),"")</f>
        <v/>
      </c>
      <c r="BA16" s="268"/>
      <c r="BB16" s="72">
        <f ca="1">IF(BB$5&gt;0,SUMPRODUCT(BC16:BM16,$BC$4:BM$4)/BB$5,)</f>
        <v>0</v>
      </c>
      <c r="BC16" s="265">
        <f ca="1">IF(BC$4&gt;0,(
MAX('3ª EVA '!BC28,'3ª EVA '!BD28)),"")</f>
        <v>0</v>
      </c>
      <c r="BD16" s="266"/>
      <c r="BE16" s="265">
        <f ca="1">IF(BE$4&gt;0,(
MAX('3ª EVA '!BE28,'3ª EVA '!BF28)),"")</f>
        <v>0</v>
      </c>
      <c r="BF16" s="266"/>
      <c r="BG16" s="265">
        <f ca="1">IF(BG$4&gt;0,(
MAX('3ª EVA '!BG28,'3ª EVA '!BH28)),"")</f>
        <v>0</v>
      </c>
      <c r="BH16" s="266"/>
      <c r="BI16" s="265">
        <f ca="1">IF(BI$4&gt;0,(
MAX('3ª EVA '!BI28,'3ª EVA '!BJ28)),"")</f>
        <v>0</v>
      </c>
      <c r="BJ16" s="266"/>
      <c r="BK16" s="265" t="str">
        <f>IF(BK$4&gt;0,(
MAX('3ª EVA '!BK28,'3ª EVA '!BL28)),"")</f>
        <v/>
      </c>
      <c r="BL16" s="266"/>
      <c r="BM16" s="265" t="str">
        <f>IF(BM$4&gt;0,(
MAX('3ª EVA '!BM28,'3ª EVA '!BN28)),"")</f>
        <v/>
      </c>
      <c r="BN16" s="268"/>
      <c r="BO16" s="72">
        <f>IF(BO$5&gt;0,SUMPRODUCT(BP16:BZ16,$BP$4:BZ$4)/BO$5,)</f>
        <v>0</v>
      </c>
      <c r="BP16" s="265" t="str">
        <f>IF(BP$4&gt;0,(
MAX('3ª EVA '!BP28,'3ª EVA '!BQ28)),"")</f>
        <v/>
      </c>
      <c r="BQ16" s="266"/>
      <c r="BR16" s="265" t="str">
        <f>IF(BR$4&gt;0,(
MAX('3ª EVA '!BR28,'3ª EVA '!BS28)),"")</f>
        <v/>
      </c>
      <c r="BS16" s="266"/>
      <c r="BT16" s="265" t="str">
        <f>IF(BT$4&gt;0,(
MAX('3ª EVA '!BT28,'3ª EVA '!BU28)),"")</f>
        <v/>
      </c>
      <c r="BU16" s="266"/>
      <c r="BV16" s="265" t="str">
        <f>IF(BV$4&gt;0,(
MAX('3ª EVA '!BV28,'3ª EVA '!BW28)),"")</f>
        <v/>
      </c>
      <c r="BW16" s="266"/>
      <c r="BX16" s="265" t="str">
        <f>IF(BX$4&gt;0,(
MAX('3ª EVA '!BX28,'3ª EVA '!BY28)),"")</f>
        <v/>
      </c>
      <c r="BY16" s="266"/>
      <c r="BZ16" s="265" t="str">
        <f>IF(BZ$4&gt;0,(
MAX('3ª EVA '!BZ28,'3ª EVA '!CA28)),"")</f>
        <v/>
      </c>
      <c r="CA16" s="268"/>
      <c r="CB16" s="71">
        <f t="shared" ca="1" si="6"/>
        <v>0</v>
      </c>
    </row>
    <row r="17" spans="1:80" ht="18" x14ac:dyDescent="0.25">
      <c r="A17" s="65" t="str">
        <v>a�lvarez Romero, Elena</v>
      </c>
      <c r="B17" s="72">
        <f ca="1">IF(B$5&gt;0,SUMPRODUCT(C17:M17,C$4:$M$4)/B$5,)</f>
        <v>0</v>
      </c>
      <c r="C17" s="265">
        <f ca="1">IF(C$4&gt;0,(
MAX('3ª EVA '!C29,'3ª EVA '!D29)),"")</f>
        <v>0</v>
      </c>
      <c r="D17" s="266"/>
      <c r="E17" s="265">
        <f ca="1">IF(E$4&gt;0,(
MAX('3ª EVA '!E29,'3ª EVA '!F29)),"")</f>
        <v>0</v>
      </c>
      <c r="F17" s="266"/>
      <c r="G17" s="265">
        <f ca="1">IF(G$4&gt;0,(
MAX('3ª EVA '!G29,'3ª EVA '!H29)),"")</f>
        <v>0</v>
      </c>
      <c r="H17" s="266"/>
      <c r="I17" s="265">
        <f ca="1">IF(I$4&gt;0,(
MAX('3ª EVA '!I29,'3ª EVA '!J29)),"")</f>
        <v>0</v>
      </c>
      <c r="J17" s="266"/>
      <c r="K17" s="265">
        <f ca="1">IF(K$4&gt;0,(
MAX('3ª EVA '!K29,'3ª EVA '!L29)),"")</f>
        <v>0</v>
      </c>
      <c r="L17" s="266"/>
      <c r="M17" s="265" t="str">
        <f>IF(M$4&gt;0,(
MAX('3ª EVA '!M29,'3ª EVA '!N29)),"")</f>
        <v/>
      </c>
      <c r="N17" s="268"/>
      <c r="O17" s="72">
        <f ca="1">IF(O$5&gt;0,SUMPRODUCT(P17:Z17,$P$4:Z$4)/O$5,)</f>
        <v>0</v>
      </c>
      <c r="P17" s="265">
        <f ca="1">IF(P$4&gt;0,(
MAX('3ª EVA '!P29,'3ª EVA '!Q29)),"")</f>
        <v>0</v>
      </c>
      <c r="Q17" s="266"/>
      <c r="R17" s="265">
        <f ca="1">IF(R$4&gt;0,(
MAX('3ª EVA '!R29,'3ª EVA '!S29)),"")</f>
        <v>0</v>
      </c>
      <c r="S17" s="266"/>
      <c r="T17" s="265">
        <f ca="1">IF(T$4&gt;0,(
MAX('3ª EVA '!T29,'3ª EVA '!U29)),"")</f>
        <v>0</v>
      </c>
      <c r="U17" s="266"/>
      <c r="V17" s="265">
        <f ca="1">IF(V$4&gt;0,(
MAX('3ª EVA '!V29,'3ª EVA '!W29)),"")</f>
        <v>0</v>
      </c>
      <c r="W17" s="266"/>
      <c r="X17" s="265">
        <f ca="1">IF(X$4&gt;0,(
MAX('3ª EVA '!X29,'3ª EVA '!Y29)),"")</f>
        <v>0</v>
      </c>
      <c r="Y17" s="266"/>
      <c r="Z17" s="265" t="str">
        <f>IF(Z$4&gt;0,(
MAX('3ª EVA '!Z29,'3ª EVA '!AA29)),"")</f>
        <v/>
      </c>
      <c r="AA17" s="268"/>
      <c r="AB17" s="72">
        <f ca="1">IF(AB$5&gt;0,SUMPRODUCT(AC17:AM17,$AC$4:AM$4)/AB$5,)</f>
        <v>0</v>
      </c>
      <c r="AC17" s="265">
        <f ca="1">IF(AC$4&gt;0,(
MAX('3ª EVA '!AC29,'3ª EVA '!AD29)),"")</f>
        <v>0</v>
      </c>
      <c r="AD17" s="266"/>
      <c r="AE17" s="265" t="str">
        <f>IF(AE$4&gt;0,(
MAX('3ª EVA '!AE29,'3ª EVA '!AF29)),"")</f>
        <v/>
      </c>
      <c r="AF17" s="266"/>
      <c r="AG17" s="265">
        <f ca="1">IF(AG$4&gt;0,(
MAX('3ª EVA '!AG29,'3ª EVA '!AH29)),"")</f>
        <v>0</v>
      </c>
      <c r="AH17" s="266"/>
      <c r="AI17" s="265">
        <f ca="1">IF(AI$4&gt;0,(
MAX('3ª EVA '!AI29,'3ª EVA '!AJ29)),"")</f>
        <v>0</v>
      </c>
      <c r="AJ17" s="266"/>
      <c r="AK17" s="265">
        <f ca="1">IF(AK$4&gt;0,(
MAX('3ª EVA '!AK29,'3ª EVA '!AL29)),"")</f>
        <v>0</v>
      </c>
      <c r="AL17" s="266"/>
      <c r="AM17" s="265" t="str">
        <f>IF(AM$4&gt;0,(
MAX('3ª EVA '!AM29,'3ª EVA '!AN29)),"")</f>
        <v/>
      </c>
      <c r="AN17" s="268"/>
      <c r="AO17" s="72">
        <f ca="1">IF(AO$5&gt;0,SUMPRODUCT(AP17:AZ17,$AP$4:AZ$4)/AO$5,)</f>
        <v>0</v>
      </c>
      <c r="AP17" s="265">
        <f ca="1">IF(AP$4&gt;0,(
MAX('3ª EVA '!AP29,'3ª EVA '!AQ29)),"")</f>
        <v>0</v>
      </c>
      <c r="AQ17" s="266"/>
      <c r="AR17" s="265">
        <f ca="1">IF(AR$4&gt;0,(
MAX('3ª EVA '!AR29,'3ª EVA '!AS29)),"")</f>
        <v>0</v>
      </c>
      <c r="AS17" s="266"/>
      <c r="AT17" s="265">
        <f ca="1">IF(AT$4&gt;0,(
MAX('3ª EVA '!AT29,'3ª EVA '!AU29)),"")</f>
        <v>0</v>
      </c>
      <c r="AU17" s="266"/>
      <c r="AV17" s="265">
        <f ca="1">IF(AV$4&gt;0,(
MAX('3ª EVA '!AV29,'3ª EVA '!AW29)),"")</f>
        <v>0</v>
      </c>
      <c r="AW17" s="266"/>
      <c r="AX17" s="265">
        <f ca="1">IF(AX$4&gt;0,(
MAX('3ª EVA '!AX29,'3ª EVA '!AY29)),"")</f>
        <v>0</v>
      </c>
      <c r="AY17" s="266"/>
      <c r="AZ17" s="265" t="str">
        <f>IF(AZ$4&gt;0,(
MAX('3ª EVA '!AZ29,'3ª EVA '!BA29)),"")</f>
        <v/>
      </c>
      <c r="BA17" s="268"/>
      <c r="BB17" s="72">
        <f ca="1">IF(BB$5&gt;0,SUMPRODUCT(BC17:BM17,$BC$4:BM$4)/BB$5,)</f>
        <v>0</v>
      </c>
      <c r="BC17" s="265">
        <f ca="1">IF(BC$4&gt;0,(
MAX('3ª EVA '!BC29,'3ª EVA '!BD29)),"")</f>
        <v>0</v>
      </c>
      <c r="BD17" s="266"/>
      <c r="BE17" s="265">
        <f ca="1">IF(BE$4&gt;0,(
MAX('3ª EVA '!BE29,'3ª EVA '!BF29)),"")</f>
        <v>0</v>
      </c>
      <c r="BF17" s="266"/>
      <c r="BG17" s="265">
        <f ca="1">IF(BG$4&gt;0,(
MAX('3ª EVA '!BG29,'3ª EVA '!BH29)),"")</f>
        <v>0</v>
      </c>
      <c r="BH17" s="266"/>
      <c r="BI17" s="265">
        <f ca="1">IF(BI$4&gt;0,(
MAX('3ª EVA '!BI29,'3ª EVA '!BJ29)),"")</f>
        <v>0</v>
      </c>
      <c r="BJ17" s="266"/>
      <c r="BK17" s="265" t="str">
        <f>IF(BK$4&gt;0,(
MAX('3ª EVA '!BK29,'3ª EVA '!BL29)),"")</f>
        <v/>
      </c>
      <c r="BL17" s="266"/>
      <c r="BM17" s="265" t="str">
        <f>IF(BM$4&gt;0,(
MAX('3ª EVA '!BM29,'3ª EVA '!BN29)),"")</f>
        <v/>
      </c>
      <c r="BN17" s="268"/>
      <c r="BO17" s="72">
        <f>IF(BO$5&gt;0,SUMPRODUCT(BP17:BZ17,$BP$4:BZ$4)/BO$5,)</f>
        <v>0</v>
      </c>
      <c r="BP17" s="265" t="str">
        <f>IF(BP$4&gt;0,(
MAX('3ª EVA '!BP29,'3ª EVA '!BQ29)),"")</f>
        <v/>
      </c>
      <c r="BQ17" s="266"/>
      <c r="BR17" s="265" t="str">
        <f>IF(BR$4&gt;0,(
MAX('3ª EVA '!BR29,'3ª EVA '!BS29)),"")</f>
        <v/>
      </c>
      <c r="BS17" s="266"/>
      <c r="BT17" s="265" t="str">
        <f>IF(BT$4&gt;0,(
MAX('3ª EVA '!BT29,'3ª EVA '!BU29)),"")</f>
        <v/>
      </c>
      <c r="BU17" s="266"/>
      <c r="BV17" s="265" t="str">
        <f>IF(BV$4&gt;0,(
MAX('3ª EVA '!BV29,'3ª EVA '!BW29)),"")</f>
        <v/>
      </c>
      <c r="BW17" s="266"/>
      <c r="BX17" s="265" t="str">
        <f>IF(BX$4&gt;0,(
MAX('3ª EVA '!BX29,'3ª EVA '!BY29)),"")</f>
        <v/>
      </c>
      <c r="BY17" s="266"/>
      <c r="BZ17" s="265" t="str">
        <f>IF(BZ$4&gt;0,(
MAX('3ª EVA '!BZ29,'3ª EVA '!CA29)),"")</f>
        <v/>
      </c>
      <c r="CA17" s="268"/>
      <c r="CB17" s="71">
        <f t="shared" ca="1" si="6"/>
        <v>0</v>
      </c>
    </row>
    <row r="18" spans="1:80" ht="18" x14ac:dyDescent="0.25">
      <c r="A18" s="65" t="str">
        <v>Mua�oz Navarro, Javier</v>
      </c>
      <c r="B18" s="72">
        <f ca="1">IF(B$5&gt;0,SUMPRODUCT(C18:M18,C$4:$M$4)/B$5,)</f>
        <v>0</v>
      </c>
      <c r="C18" s="265">
        <f ca="1">IF(C$4&gt;0,(
MAX('3ª EVA '!C30,'3ª EVA '!D30)),"")</f>
        <v>0</v>
      </c>
      <c r="D18" s="266"/>
      <c r="E18" s="265">
        <f ca="1">IF(E$4&gt;0,(
MAX('3ª EVA '!E30,'3ª EVA '!F30)),"")</f>
        <v>0</v>
      </c>
      <c r="F18" s="266"/>
      <c r="G18" s="265">
        <f ca="1">IF(G$4&gt;0,(
MAX('3ª EVA '!G30,'3ª EVA '!H30)),"")</f>
        <v>0</v>
      </c>
      <c r="H18" s="266"/>
      <c r="I18" s="265">
        <f ca="1">IF(I$4&gt;0,(
MAX('3ª EVA '!I30,'3ª EVA '!J30)),"")</f>
        <v>0</v>
      </c>
      <c r="J18" s="266"/>
      <c r="K18" s="265">
        <f ca="1">IF(K$4&gt;0,(
MAX('3ª EVA '!K30,'3ª EVA '!L30)),"")</f>
        <v>0</v>
      </c>
      <c r="L18" s="266"/>
      <c r="M18" s="265" t="str">
        <f>IF(M$4&gt;0,(
MAX('3ª EVA '!M30,'3ª EVA '!N30)),"")</f>
        <v/>
      </c>
      <c r="N18" s="268"/>
      <c r="O18" s="72">
        <f ca="1">IF(O$5&gt;0,SUMPRODUCT(P18:Z18,$P$4:Z$4)/O$5,)</f>
        <v>0</v>
      </c>
      <c r="P18" s="265">
        <f ca="1">IF(P$4&gt;0,(
MAX('3ª EVA '!P30,'3ª EVA '!Q30)),"")</f>
        <v>0</v>
      </c>
      <c r="Q18" s="266"/>
      <c r="R18" s="265">
        <f ca="1">IF(R$4&gt;0,(
MAX('3ª EVA '!R30,'3ª EVA '!S30)),"")</f>
        <v>0</v>
      </c>
      <c r="S18" s="266"/>
      <c r="T18" s="265">
        <f ca="1">IF(T$4&gt;0,(
MAX('3ª EVA '!T30,'3ª EVA '!U30)),"")</f>
        <v>0</v>
      </c>
      <c r="U18" s="266"/>
      <c r="V18" s="265">
        <f ca="1">IF(V$4&gt;0,(
MAX('3ª EVA '!V30,'3ª EVA '!W30)),"")</f>
        <v>0</v>
      </c>
      <c r="W18" s="266"/>
      <c r="X18" s="265">
        <f ca="1">IF(X$4&gt;0,(
MAX('3ª EVA '!X30,'3ª EVA '!Y30)),"")</f>
        <v>0</v>
      </c>
      <c r="Y18" s="266"/>
      <c r="Z18" s="265" t="str">
        <f>IF(Z$4&gt;0,(
MAX('3ª EVA '!Z30,'3ª EVA '!AA30)),"")</f>
        <v/>
      </c>
      <c r="AA18" s="268"/>
      <c r="AB18" s="72">
        <f ca="1">IF(AB$5&gt;0,SUMPRODUCT(AC18:AM18,$AC$4:AM$4)/AB$5,)</f>
        <v>0</v>
      </c>
      <c r="AC18" s="265">
        <f ca="1">IF(AC$4&gt;0,(
MAX('3ª EVA '!AC30,'3ª EVA '!AD30)),"")</f>
        <v>0</v>
      </c>
      <c r="AD18" s="266"/>
      <c r="AE18" s="265" t="str">
        <f>IF(AE$4&gt;0,(
MAX('3ª EVA '!AE30,'3ª EVA '!AF30)),"")</f>
        <v/>
      </c>
      <c r="AF18" s="266"/>
      <c r="AG18" s="265">
        <f ca="1">IF(AG$4&gt;0,(
MAX('3ª EVA '!AG30,'3ª EVA '!AH30)),"")</f>
        <v>0</v>
      </c>
      <c r="AH18" s="266"/>
      <c r="AI18" s="265">
        <f ca="1">IF(AI$4&gt;0,(
MAX('3ª EVA '!AI30,'3ª EVA '!AJ30)),"")</f>
        <v>0</v>
      </c>
      <c r="AJ18" s="266"/>
      <c r="AK18" s="265">
        <f ca="1">IF(AK$4&gt;0,(
MAX('3ª EVA '!AK30,'3ª EVA '!AL30)),"")</f>
        <v>0</v>
      </c>
      <c r="AL18" s="266"/>
      <c r="AM18" s="265" t="str">
        <f>IF(AM$4&gt;0,(
MAX('3ª EVA '!AM30,'3ª EVA '!AN30)),"")</f>
        <v/>
      </c>
      <c r="AN18" s="268"/>
      <c r="AO18" s="72">
        <f ca="1">IF(AO$5&gt;0,SUMPRODUCT(AP18:AZ18,$AP$4:AZ$4)/AO$5,)</f>
        <v>0</v>
      </c>
      <c r="AP18" s="265">
        <f ca="1">IF(AP$4&gt;0,(
MAX('3ª EVA '!AP30,'3ª EVA '!AQ30)),"")</f>
        <v>0</v>
      </c>
      <c r="AQ18" s="266"/>
      <c r="AR18" s="265">
        <f ca="1">IF(AR$4&gt;0,(
MAX('3ª EVA '!AR30,'3ª EVA '!AS30)),"")</f>
        <v>0</v>
      </c>
      <c r="AS18" s="266"/>
      <c r="AT18" s="265">
        <f ca="1">IF(AT$4&gt;0,(
MAX('3ª EVA '!AT30,'3ª EVA '!AU30)),"")</f>
        <v>0</v>
      </c>
      <c r="AU18" s="266"/>
      <c r="AV18" s="265">
        <f ca="1">IF(AV$4&gt;0,(
MAX('3ª EVA '!AV30,'3ª EVA '!AW30)),"")</f>
        <v>0</v>
      </c>
      <c r="AW18" s="266"/>
      <c r="AX18" s="265">
        <f ca="1">IF(AX$4&gt;0,(
MAX('3ª EVA '!AX30,'3ª EVA '!AY30)),"")</f>
        <v>0</v>
      </c>
      <c r="AY18" s="266"/>
      <c r="AZ18" s="265" t="str">
        <f>IF(AZ$4&gt;0,(
MAX('3ª EVA '!AZ30,'3ª EVA '!BA30)),"")</f>
        <v/>
      </c>
      <c r="BA18" s="268"/>
      <c r="BB18" s="72">
        <f ca="1">IF(BB$5&gt;0,SUMPRODUCT(BC18:BM18,$BC$4:BM$4)/BB$5,)</f>
        <v>0</v>
      </c>
      <c r="BC18" s="265">
        <f ca="1">IF(BC$4&gt;0,(
MAX('3ª EVA '!BC30,'3ª EVA '!BD30)),"")</f>
        <v>0</v>
      </c>
      <c r="BD18" s="266"/>
      <c r="BE18" s="265">
        <f ca="1">IF(BE$4&gt;0,(
MAX('3ª EVA '!BE30,'3ª EVA '!BF30)),"")</f>
        <v>0</v>
      </c>
      <c r="BF18" s="266"/>
      <c r="BG18" s="265">
        <f ca="1">IF(BG$4&gt;0,(
MAX('3ª EVA '!BG30,'3ª EVA '!BH30)),"")</f>
        <v>0</v>
      </c>
      <c r="BH18" s="266"/>
      <c r="BI18" s="265">
        <f ca="1">IF(BI$4&gt;0,(
MAX('3ª EVA '!BI30,'3ª EVA '!BJ30)),"")</f>
        <v>0</v>
      </c>
      <c r="BJ18" s="266"/>
      <c r="BK18" s="265" t="str">
        <f>IF(BK$4&gt;0,(
MAX('3ª EVA '!BK30,'3ª EVA '!BL30)),"")</f>
        <v/>
      </c>
      <c r="BL18" s="266"/>
      <c r="BM18" s="265" t="str">
        <f>IF(BM$4&gt;0,(
MAX('3ª EVA '!BM30,'3ª EVA '!BN30)),"")</f>
        <v/>
      </c>
      <c r="BN18" s="268"/>
      <c r="BO18" s="72">
        <f>IF(BO$5&gt;0,SUMPRODUCT(BP18:BZ18,$BP$4:BZ$4)/BO$5,)</f>
        <v>0</v>
      </c>
      <c r="BP18" s="265" t="str">
        <f>IF(BP$4&gt;0,(
MAX('3ª EVA '!BP30,'3ª EVA '!BQ30)),"")</f>
        <v/>
      </c>
      <c r="BQ18" s="266"/>
      <c r="BR18" s="265" t="str">
        <f>IF(BR$4&gt;0,(
MAX('3ª EVA '!BR30,'3ª EVA '!BS30)),"")</f>
        <v/>
      </c>
      <c r="BS18" s="266"/>
      <c r="BT18" s="265" t="str">
        <f>IF(BT$4&gt;0,(
MAX('3ª EVA '!BT30,'3ª EVA '!BU30)),"")</f>
        <v/>
      </c>
      <c r="BU18" s="266"/>
      <c r="BV18" s="265" t="str">
        <f>IF(BV$4&gt;0,(
MAX('3ª EVA '!BV30,'3ª EVA '!BW30)),"")</f>
        <v/>
      </c>
      <c r="BW18" s="266"/>
      <c r="BX18" s="265" t="str">
        <f>IF(BX$4&gt;0,(
MAX('3ª EVA '!BX30,'3ª EVA '!BY30)),"")</f>
        <v/>
      </c>
      <c r="BY18" s="266"/>
      <c r="BZ18" s="265" t="str">
        <f>IF(BZ$4&gt;0,(
MAX('3ª EVA '!BZ30,'3ª EVA '!CA30)),"")</f>
        <v/>
      </c>
      <c r="CA18" s="268"/>
      <c r="CB18" s="71">
        <f t="shared" ca="1" si="6"/>
        <v>0</v>
      </c>
    </row>
    <row r="19" spans="1:80" ht="18" x14ac:dyDescent="0.25">
      <c r="A19" s="65" t="str">
        <v>Romero Gil, Claudia</v>
      </c>
      <c r="B19" s="72">
        <f ca="1">IF(B$5&gt;0,SUMPRODUCT(C19:M19,C$4:$M$4)/B$5,)</f>
        <v>0</v>
      </c>
      <c r="C19" s="265">
        <f ca="1">IF(C$4&gt;0,(
MAX('3ª EVA '!C31,'3ª EVA '!D31)),"")</f>
        <v>0</v>
      </c>
      <c r="D19" s="266"/>
      <c r="E19" s="265">
        <f ca="1">IF(E$4&gt;0,(
MAX('3ª EVA '!E31,'3ª EVA '!F31)),"")</f>
        <v>0</v>
      </c>
      <c r="F19" s="266"/>
      <c r="G19" s="265">
        <f ca="1">IF(G$4&gt;0,(
MAX('3ª EVA '!G31,'3ª EVA '!H31)),"")</f>
        <v>0</v>
      </c>
      <c r="H19" s="266"/>
      <c r="I19" s="265">
        <f ca="1">IF(I$4&gt;0,(
MAX('3ª EVA '!I31,'3ª EVA '!J31)),"")</f>
        <v>0</v>
      </c>
      <c r="J19" s="266"/>
      <c r="K19" s="265">
        <f ca="1">IF(K$4&gt;0,(
MAX('3ª EVA '!K31,'3ª EVA '!L31)),"")</f>
        <v>0</v>
      </c>
      <c r="L19" s="266"/>
      <c r="M19" s="265" t="str">
        <f>IF(M$4&gt;0,(
MAX('3ª EVA '!M31,'3ª EVA '!N31)),"")</f>
        <v/>
      </c>
      <c r="N19" s="268"/>
      <c r="O19" s="72">
        <f ca="1">IF(O$5&gt;0,SUMPRODUCT(P19:Z19,$P$4:Z$4)/O$5,)</f>
        <v>0</v>
      </c>
      <c r="P19" s="265">
        <f ca="1">IF(P$4&gt;0,(
MAX('3ª EVA '!P31,'3ª EVA '!Q31)),"")</f>
        <v>0</v>
      </c>
      <c r="Q19" s="266"/>
      <c r="R19" s="265">
        <f ca="1">IF(R$4&gt;0,(
MAX('3ª EVA '!R31,'3ª EVA '!S31)),"")</f>
        <v>0</v>
      </c>
      <c r="S19" s="266"/>
      <c r="T19" s="265">
        <f ca="1">IF(T$4&gt;0,(
MAX('3ª EVA '!T31,'3ª EVA '!U31)),"")</f>
        <v>0</v>
      </c>
      <c r="U19" s="266"/>
      <c r="V19" s="265">
        <f ca="1">IF(V$4&gt;0,(
MAX('3ª EVA '!V31,'3ª EVA '!W31)),"")</f>
        <v>0</v>
      </c>
      <c r="W19" s="266"/>
      <c r="X19" s="265">
        <f ca="1">IF(X$4&gt;0,(
MAX('3ª EVA '!X31,'3ª EVA '!Y31)),"")</f>
        <v>0</v>
      </c>
      <c r="Y19" s="266"/>
      <c r="Z19" s="265" t="str">
        <f>IF(Z$4&gt;0,(
MAX('3ª EVA '!Z31,'3ª EVA '!AA31)),"")</f>
        <v/>
      </c>
      <c r="AA19" s="268"/>
      <c r="AB19" s="72">
        <f ca="1">IF(AB$5&gt;0,SUMPRODUCT(AC19:AM19,$AC$4:AM$4)/AB$5,)</f>
        <v>0</v>
      </c>
      <c r="AC19" s="265">
        <f ca="1">IF(AC$4&gt;0,(
MAX('3ª EVA '!AC31,'3ª EVA '!AD31)),"")</f>
        <v>0</v>
      </c>
      <c r="AD19" s="266"/>
      <c r="AE19" s="265" t="str">
        <f>IF(AE$4&gt;0,(
MAX('3ª EVA '!AE31,'3ª EVA '!AF31)),"")</f>
        <v/>
      </c>
      <c r="AF19" s="266"/>
      <c r="AG19" s="265">
        <f ca="1">IF(AG$4&gt;0,(
MAX('3ª EVA '!AG31,'3ª EVA '!AH31)),"")</f>
        <v>0</v>
      </c>
      <c r="AH19" s="266"/>
      <c r="AI19" s="265">
        <f ca="1">IF(AI$4&gt;0,(
MAX('3ª EVA '!AI31,'3ª EVA '!AJ31)),"")</f>
        <v>0</v>
      </c>
      <c r="AJ19" s="266"/>
      <c r="AK19" s="265">
        <f ca="1">IF(AK$4&gt;0,(
MAX('3ª EVA '!AK31,'3ª EVA '!AL31)),"")</f>
        <v>0</v>
      </c>
      <c r="AL19" s="266"/>
      <c r="AM19" s="265" t="str">
        <f>IF(AM$4&gt;0,(
MAX('3ª EVA '!AM31,'3ª EVA '!AN31)),"")</f>
        <v/>
      </c>
      <c r="AN19" s="268"/>
      <c r="AO19" s="72">
        <f ca="1">IF(AO$5&gt;0,SUMPRODUCT(AP19:AZ19,$AP$4:AZ$4)/AO$5,)</f>
        <v>0</v>
      </c>
      <c r="AP19" s="265">
        <f ca="1">IF(AP$4&gt;0,(
MAX('3ª EVA '!AP31,'3ª EVA '!AQ31)),"")</f>
        <v>0</v>
      </c>
      <c r="AQ19" s="266"/>
      <c r="AR19" s="265">
        <f ca="1">IF(AR$4&gt;0,(
MAX('3ª EVA '!AR31,'3ª EVA '!AS31)),"")</f>
        <v>0</v>
      </c>
      <c r="AS19" s="266"/>
      <c r="AT19" s="265">
        <f ca="1">IF(AT$4&gt;0,(
MAX('3ª EVA '!AT31,'3ª EVA '!AU31)),"")</f>
        <v>0</v>
      </c>
      <c r="AU19" s="266"/>
      <c r="AV19" s="265">
        <f ca="1">IF(AV$4&gt;0,(
MAX('3ª EVA '!AV31,'3ª EVA '!AW31)),"")</f>
        <v>0</v>
      </c>
      <c r="AW19" s="266"/>
      <c r="AX19" s="265">
        <f ca="1">IF(AX$4&gt;0,(
MAX('3ª EVA '!AX31,'3ª EVA '!AY31)),"")</f>
        <v>0</v>
      </c>
      <c r="AY19" s="266"/>
      <c r="AZ19" s="265" t="str">
        <f>IF(AZ$4&gt;0,(
MAX('3ª EVA '!AZ31,'3ª EVA '!BA31)),"")</f>
        <v/>
      </c>
      <c r="BA19" s="268"/>
      <c r="BB19" s="72">
        <f ca="1">IF(BB$5&gt;0,SUMPRODUCT(BC19:BM19,$BC$4:BM$4)/BB$5,)</f>
        <v>0</v>
      </c>
      <c r="BC19" s="265">
        <f ca="1">IF(BC$4&gt;0,(
MAX('3ª EVA '!BC31,'3ª EVA '!BD31)),"")</f>
        <v>0</v>
      </c>
      <c r="BD19" s="266"/>
      <c r="BE19" s="265">
        <f ca="1">IF(BE$4&gt;0,(
MAX('3ª EVA '!BE31,'3ª EVA '!BF31)),"")</f>
        <v>0</v>
      </c>
      <c r="BF19" s="266"/>
      <c r="BG19" s="265">
        <f ca="1">IF(BG$4&gt;0,(
MAX('3ª EVA '!BG31,'3ª EVA '!BH31)),"")</f>
        <v>0</v>
      </c>
      <c r="BH19" s="266"/>
      <c r="BI19" s="265">
        <f ca="1">IF(BI$4&gt;0,(
MAX('3ª EVA '!BI31,'3ª EVA '!BJ31)),"")</f>
        <v>0</v>
      </c>
      <c r="BJ19" s="266"/>
      <c r="BK19" s="265" t="str">
        <f>IF(BK$4&gt;0,(
MAX('3ª EVA '!BK31,'3ª EVA '!BL31)),"")</f>
        <v/>
      </c>
      <c r="BL19" s="266"/>
      <c r="BM19" s="265" t="str">
        <f>IF(BM$4&gt;0,(
MAX('3ª EVA '!BM31,'3ª EVA '!BN31)),"")</f>
        <v/>
      </c>
      <c r="BN19" s="268"/>
      <c r="BO19" s="72">
        <f>IF(BO$5&gt;0,SUMPRODUCT(BP19:BZ19,$BP$4:BZ$4)/BO$5,)</f>
        <v>0</v>
      </c>
      <c r="BP19" s="265" t="str">
        <f>IF(BP$4&gt;0,(
MAX('3ª EVA '!BP31,'3ª EVA '!BQ31)),"")</f>
        <v/>
      </c>
      <c r="BQ19" s="266"/>
      <c r="BR19" s="265" t="str">
        <f>IF(BR$4&gt;0,(
MAX('3ª EVA '!BR31,'3ª EVA '!BS31)),"")</f>
        <v/>
      </c>
      <c r="BS19" s="266"/>
      <c r="BT19" s="265" t="str">
        <f>IF(BT$4&gt;0,(
MAX('3ª EVA '!BT31,'3ª EVA '!BU31)),"")</f>
        <v/>
      </c>
      <c r="BU19" s="266"/>
      <c r="BV19" s="265" t="str">
        <f>IF(BV$4&gt;0,(
MAX('3ª EVA '!BV31,'3ª EVA '!BW31)),"")</f>
        <v/>
      </c>
      <c r="BW19" s="266"/>
      <c r="BX19" s="265" t="str">
        <f>IF(BX$4&gt;0,(
MAX('3ª EVA '!BX31,'3ª EVA '!BY31)),"")</f>
        <v/>
      </c>
      <c r="BY19" s="266"/>
      <c r="BZ19" s="265" t="str">
        <f>IF(BZ$4&gt;0,(
MAX('3ª EVA '!BZ31,'3ª EVA '!CA31)),"")</f>
        <v/>
      </c>
      <c r="CA19" s="268"/>
      <c r="CB19" s="71">
        <f t="shared" ca="1" si="6"/>
        <v>0</v>
      </c>
    </row>
    <row r="20" spans="1:80" ht="18" x14ac:dyDescent="0.25">
      <c r="A20" s="65" t="str">
        <v>Alonso Serrano, Marcos</v>
      </c>
      <c r="B20" s="72">
        <f ca="1">IF(B$5&gt;0,SUMPRODUCT(C20:M20,C$4:$M$4)/B$5,)</f>
        <v>0</v>
      </c>
      <c r="C20" s="265">
        <f ca="1">IF(C$4&gt;0,(
MAX('3ª EVA '!C32,'3ª EVA '!D32)),"")</f>
        <v>0</v>
      </c>
      <c r="D20" s="266"/>
      <c r="E20" s="265">
        <f ca="1">IF(E$4&gt;0,(
MAX('3ª EVA '!E32,'3ª EVA '!F32)),"")</f>
        <v>0</v>
      </c>
      <c r="F20" s="266"/>
      <c r="G20" s="265">
        <f ca="1">IF(G$4&gt;0,(
MAX('3ª EVA '!G32,'3ª EVA '!H32)),"")</f>
        <v>0</v>
      </c>
      <c r="H20" s="266"/>
      <c r="I20" s="265">
        <f ca="1">IF(I$4&gt;0,(
MAX('3ª EVA '!I32,'3ª EVA '!J32)),"")</f>
        <v>0</v>
      </c>
      <c r="J20" s="266"/>
      <c r="K20" s="265">
        <f ca="1">IF(K$4&gt;0,(
MAX('3ª EVA '!K32,'3ª EVA '!L32)),"")</f>
        <v>0</v>
      </c>
      <c r="L20" s="266"/>
      <c r="M20" s="265" t="str">
        <f>IF(M$4&gt;0,(
MAX('3ª EVA '!M32,'3ª EVA '!N32)),"")</f>
        <v/>
      </c>
      <c r="N20" s="268"/>
      <c r="O20" s="72">
        <f ca="1">IF(O$5&gt;0,SUMPRODUCT(P20:Z20,$P$4:Z$4)/O$5,)</f>
        <v>0</v>
      </c>
      <c r="P20" s="265">
        <f ca="1">IF(P$4&gt;0,(
MAX('3ª EVA '!P32,'3ª EVA '!Q32)),"")</f>
        <v>0</v>
      </c>
      <c r="Q20" s="266"/>
      <c r="R20" s="265">
        <f ca="1">IF(R$4&gt;0,(
MAX('3ª EVA '!R32,'3ª EVA '!S32)),"")</f>
        <v>0</v>
      </c>
      <c r="S20" s="266"/>
      <c r="T20" s="265">
        <f ca="1">IF(T$4&gt;0,(
MAX('3ª EVA '!T32,'3ª EVA '!U32)),"")</f>
        <v>0</v>
      </c>
      <c r="U20" s="266"/>
      <c r="V20" s="265">
        <f ca="1">IF(V$4&gt;0,(
MAX('3ª EVA '!V32,'3ª EVA '!W32)),"")</f>
        <v>0</v>
      </c>
      <c r="W20" s="266"/>
      <c r="X20" s="265">
        <f ca="1">IF(X$4&gt;0,(
MAX('3ª EVA '!X32,'3ª EVA '!Y32)),"")</f>
        <v>0</v>
      </c>
      <c r="Y20" s="266"/>
      <c r="Z20" s="265" t="str">
        <f>IF(Z$4&gt;0,(
MAX('3ª EVA '!Z32,'3ª EVA '!AA32)),"")</f>
        <v/>
      </c>
      <c r="AA20" s="268"/>
      <c r="AB20" s="72">
        <f ca="1">IF(AB$5&gt;0,SUMPRODUCT(AC20:AM20,$AC$4:AM$4)/AB$5,)</f>
        <v>0</v>
      </c>
      <c r="AC20" s="265">
        <f ca="1">IF(AC$4&gt;0,(
MAX('3ª EVA '!AC32,'3ª EVA '!AD32)),"")</f>
        <v>0</v>
      </c>
      <c r="AD20" s="266"/>
      <c r="AE20" s="265" t="str">
        <f>IF(AE$4&gt;0,(
MAX('3ª EVA '!AE32,'3ª EVA '!AF32)),"")</f>
        <v/>
      </c>
      <c r="AF20" s="266"/>
      <c r="AG20" s="265">
        <f ca="1">IF(AG$4&gt;0,(
MAX('3ª EVA '!AG32,'3ª EVA '!AH32)),"")</f>
        <v>0</v>
      </c>
      <c r="AH20" s="266"/>
      <c r="AI20" s="265">
        <f ca="1">IF(AI$4&gt;0,(
MAX('3ª EVA '!AI32,'3ª EVA '!AJ32)),"")</f>
        <v>0</v>
      </c>
      <c r="AJ20" s="266"/>
      <c r="AK20" s="265">
        <f ca="1">IF(AK$4&gt;0,(
MAX('3ª EVA '!AK32,'3ª EVA '!AL32)),"")</f>
        <v>0</v>
      </c>
      <c r="AL20" s="266"/>
      <c r="AM20" s="265" t="str">
        <f>IF(AM$4&gt;0,(
MAX('3ª EVA '!AM32,'3ª EVA '!AN32)),"")</f>
        <v/>
      </c>
      <c r="AN20" s="268"/>
      <c r="AO20" s="72">
        <f ca="1">IF(AO$5&gt;0,SUMPRODUCT(AP20:AZ20,$AP$4:AZ$4)/AO$5,)</f>
        <v>0</v>
      </c>
      <c r="AP20" s="265">
        <f ca="1">IF(AP$4&gt;0,(
MAX('3ª EVA '!AP32,'3ª EVA '!AQ32)),"")</f>
        <v>0</v>
      </c>
      <c r="AQ20" s="266"/>
      <c r="AR20" s="265">
        <f ca="1">IF(AR$4&gt;0,(
MAX('3ª EVA '!AR32,'3ª EVA '!AS32)),"")</f>
        <v>0</v>
      </c>
      <c r="AS20" s="266"/>
      <c r="AT20" s="265">
        <f ca="1">IF(AT$4&gt;0,(
MAX('3ª EVA '!AT32,'3ª EVA '!AU32)),"")</f>
        <v>0</v>
      </c>
      <c r="AU20" s="266"/>
      <c r="AV20" s="265">
        <f ca="1">IF(AV$4&gt;0,(
MAX('3ª EVA '!AV32,'3ª EVA '!AW32)),"")</f>
        <v>0</v>
      </c>
      <c r="AW20" s="266"/>
      <c r="AX20" s="265">
        <f ca="1">IF(AX$4&gt;0,(
MAX('3ª EVA '!AX32,'3ª EVA '!AY32)),"")</f>
        <v>0</v>
      </c>
      <c r="AY20" s="266"/>
      <c r="AZ20" s="265" t="str">
        <f>IF(AZ$4&gt;0,(
MAX('3ª EVA '!AZ32,'3ª EVA '!BA32)),"")</f>
        <v/>
      </c>
      <c r="BA20" s="268"/>
      <c r="BB20" s="72">
        <f ca="1">IF(BB$5&gt;0,SUMPRODUCT(BC20:BM20,$BC$4:BM$4)/BB$5,)</f>
        <v>0</v>
      </c>
      <c r="BC20" s="265">
        <f ca="1">IF(BC$4&gt;0,(
MAX('3ª EVA '!BC32,'3ª EVA '!BD32)),"")</f>
        <v>0</v>
      </c>
      <c r="BD20" s="266"/>
      <c r="BE20" s="265">
        <f ca="1">IF(BE$4&gt;0,(
MAX('3ª EVA '!BE32,'3ª EVA '!BF32)),"")</f>
        <v>0</v>
      </c>
      <c r="BF20" s="266"/>
      <c r="BG20" s="265">
        <f ca="1">IF(BG$4&gt;0,(
MAX('3ª EVA '!BG32,'3ª EVA '!BH32)),"")</f>
        <v>0</v>
      </c>
      <c r="BH20" s="266"/>
      <c r="BI20" s="265">
        <f ca="1">IF(BI$4&gt;0,(
MAX('3ª EVA '!BI32,'3ª EVA '!BJ32)),"")</f>
        <v>0</v>
      </c>
      <c r="BJ20" s="266"/>
      <c r="BK20" s="265" t="str">
        <f>IF(BK$4&gt;0,(
MAX('3ª EVA '!BK32,'3ª EVA '!BL32)),"")</f>
        <v/>
      </c>
      <c r="BL20" s="266"/>
      <c r="BM20" s="265" t="str">
        <f>IF(BM$4&gt;0,(
MAX('3ª EVA '!BM32,'3ª EVA '!BN32)),"")</f>
        <v/>
      </c>
      <c r="BN20" s="268"/>
      <c r="BO20" s="72">
        <f>IF(BO$5&gt;0,SUMPRODUCT(BP20:BZ20,$BP$4:BZ$4)/BO$5,)</f>
        <v>0</v>
      </c>
      <c r="BP20" s="265" t="str">
        <f>IF(BP$4&gt;0,(
MAX('3ª EVA '!BP32,'3ª EVA '!BQ32)),"")</f>
        <v/>
      </c>
      <c r="BQ20" s="266"/>
      <c r="BR20" s="265" t="str">
        <f>IF(BR$4&gt;0,(
MAX('3ª EVA '!BR32,'3ª EVA '!BS32)),"")</f>
        <v/>
      </c>
      <c r="BS20" s="266"/>
      <c r="BT20" s="265" t="str">
        <f>IF(BT$4&gt;0,(
MAX('3ª EVA '!BT32,'3ª EVA '!BU32)),"")</f>
        <v/>
      </c>
      <c r="BU20" s="266"/>
      <c r="BV20" s="265" t="str">
        <f>IF(BV$4&gt;0,(
MAX('3ª EVA '!BV32,'3ª EVA '!BW32)),"")</f>
        <v/>
      </c>
      <c r="BW20" s="266"/>
      <c r="BX20" s="265" t="str">
        <f>IF(BX$4&gt;0,(
MAX('3ª EVA '!BX32,'3ª EVA '!BY32)),"")</f>
        <v/>
      </c>
      <c r="BY20" s="266"/>
      <c r="BZ20" s="265" t="str">
        <f>IF(BZ$4&gt;0,(
MAX('3ª EVA '!BZ32,'3ª EVA '!CA32)),"")</f>
        <v/>
      </c>
      <c r="CA20" s="268"/>
      <c r="CB20" s="71">
        <f t="shared" ca="1" si="6"/>
        <v>0</v>
      </c>
    </row>
    <row r="21" spans="1:80" ht="18" x14ac:dyDescent="0.25">
      <c r="A21" s="65" t="str">
        <v>Gutiaarrez Molina, Luca�a</v>
      </c>
      <c r="B21" s="72">
        <f ca="1">IF(B$5&gt;0,SUMPRODUCT(C21:M21,C$4:$M$4)/B$5,)</f>
        <v>0</v>
      </c>
      <c r="C21" s="265">
        <f ca="1">IF(C$4&gt;0,(
MAX('3ª EVA '!C33,'3ª EVA '!D33)),"")</f>
        <v>0</v>
      </c>
      <c r="D21" s="266"/>
      <c r="E21" s="265">
        <f ca="1">IF(E$4&gt;0,(
MAX('3ª EVA '!E33,'3ª EVA '!F33)),"")</f>
        <v>0</v>
      </c>
      <c r="F21" s="266"/>
      <c r="G21" s="265">
        <f ca="1">IF(G$4&gt;0,(
MAX('3ª EVA '!G33,'3ª EVA '!H33)),"")</f>
        <v>0</v>
      </c>
      <c r="H21" s="266"/>
      <c r="I21" s="265">
        <f ca="1">IF(I$4&gt;0,(
MAX('3ª EVA '!I33,'3ª EVA '!J33)),"")</f>
        <v>0</v>
      </c>
      <c r="J21" s="266"/>
      <c r="K21" s="265">
        <f ca="1">IF(K$4&gt;0,(
MAX('3ª EVA '!K33,'3ª EVA '!L33)),"")</f>
        <v>0</v>
      </c>
      <c r="L21" s="266"/>
      <c r="M21" s="265" t="str">
        <f>IF(M$4&gt;0,(
MAX('3ª EVA '!M33,'3ª EVA '!N33)),"")</f>
        <v/>
      </c>
      <c r="N21" s="268"/>
      <c r="O21" s="72">
        <f ca="1">IF(O$5&gt;0,SUMPRODUCT(P21:Z21,$P$4:Z$4)/O$5,)</f>
        <v>0</v>
      </c>
      <c r="P21" s="265">
        <f ca="1">IF(P$4&gt;0,(
MAX('3ª EVA '!P33,'3ª EVA '!Q33)),"")</f>
        <v>0</v>
      </c>
      <c r="Q21" s="266"/>
      <c r="R21" s="265">
        <f ca="1">IF(R$4&gt;0,(
MAX('3ª EVA '!R33,'3ª EVA '!S33)),"")</f>
        <v>0</v>
      </c>
      <c r="S21" s="266"/>
      <c r="T21" s="265">
        <f ca="1">IF(T$4&gt;0,(
MAX('3ª EVA '!T33,'3ª EVA '!U33)),"")</f>
        <v>0</v>
      </c>
      <c r="U21" s="266"/>
      <c r="V21" s="265">
        <f ca="1">IF(V$4&gt;0,(
MAX('3ª EVA '!V33,'3ª EVA '!W33)),"")</f>
        <v>0</v>
      </c>
      <c r="W21" s="266"/>
      <c r="X21" s="265">
        <f ca="1">IF(X$4&gt;0,(
MAX('3ª EVA '!X33,'3ª EVA '!Y33)),"")</f>
        <v>0</v>
      </c>
      <c r="Y21" s="266"/>
      <c r="Z21" s="265" t="str">
        <f>IF(Z$4&gt;0,(
MAX('3ª EVA '!Z33,'3ª EVA '!AA33)),"")</f>
        <v/>
      </c>
      <c r="AA21" s="268"/>
      <c r="AB21" s="72">
        <f ca="1">IF(AB$5&gt;0,SUMPRODUCT(AC21:AM21,$AC$4:AM$4)/AB$5,)</f>
        <v>0</v>
      </c>
      <c r="AC21" s="265">
        <f ca="1">IF(AC$4&gt;0,(
MAX('3ª EVA '!AC33,'3ª EVA '!AD33)),"")</f>
        <v>0</v>
      </c>
      <c r="AD21" s="266"/>
      <c r="AE21" s="265" t="str">
        <f>IF(AE$4&gt;0,(
MAX('3ª EVA '!AE33,'3ª EVA '!AF33)),"")</f>
        <v/>
      </c>
      <c r="AF21" s="266"/>
      <c r="AG21" s="265">
        <f ca="1">IF(AG$4&gt;0,(
MAX('3ª EVA '!AG33,'3ª EVA '!AH33)),"")</f>
        <v>0</v>
      </c>
      <c r="AH21" s="266"/>
      <c r="AI21" s="265">
        <f ca="1">IF(AI$4&gt;0,(
MAX('3ª EVA '!AI33,'3ª EVA '!AJ33)),"")</f>
        <v>0</v>
      </c>
      <c r="AJ21" s="266"/>
      <c r="AK21" s="265">
        <f ca="1">IF(AK$4&gt;0,(
MAX('3ª EVA '!AK33,'3ª EVA '!AL33)),"")</f>
        <v>0</v>
      </c>
      <c r="AL21" s="266"/>
      <c r="AM21" s="265" t="str">
        <f>IF(AM$4&gt;0,(
MAX('3ª EVA '!AM33,'3ª EVA '!AN33)),"")</f>
        <v/>
      </c>
      <c r="AN21" s="268"/>
      <c r="AO21" s="72">
        <f ca="1">IF(AO$5&gt;0,SUMPRODUCT(AP21:AZ21,$AP$4:AZ$4)/AO$5,)</f>
        <v>0</v>
      </c>
      <c r="AP21" s="265">
        <f ca="1">IF(AP$4&gt;0,(
MAX('3ª EVA '!AP33,'3ª EVA '!AQ33)),"")</f>
        <v>0</v>
      </c>
      <c r="AQ21" s="266"/>
      <c r="AR21" s="265">
        <f ca="1">IF(AR$4&gt;0,(
MAX('3ª EVA '!AR33,'3ª EVA '!AS33)),"")</f>
        <v>0</v>
      </c>
      <c r="AS21" s="266"/>
      <c r="AT21" s="265">
        <f ca="1">IF(AT$4&gt;0,(
MAX('3ª EVA '!AT33,'3ª EVA '!AU33)),"")</f>
        <v>0</v>
      </c>
      <c r="AU21" s="266"/>
      <c r="AV21" s="265">
        <f ca="1">IF(AV$4&gt;0,(
MAX('3ª EVA '!AV33,'3ª EVA '!AW33)),"")</f>
        <v>0</v>
      </c>
      <c r="AW21" s="266"/>
      <c r="AX21" s="265">
        <f ca="1">IF(AX$4&gt;0,(
MAX('3ª EVA '!AX33,'3ª EVA '!AY33)),"")</f>
        <v>0</v>
      </c>
      <c r="AY21" s="266"/>
      <c r="AZ21" s="265" t="str">
        <f>IF(AZ$4&gt;0,(
MAX('3ª EVA '!AZ33,'3ª EVA '!BA33)),"")</f>
        <v/>
      </c>
      <c r="BA21" s="268"/>
      <c r="BB21" s="72">
        <f ca="1">IF(BB$5&gt;0,SUMPRODUCT(BC21:BM21,$BC$4:BM$4)/BB$5,)</f>
        <v>0</v>
      </c>
      <c r="BC21" s="265">
        <f ca="1">IF(BC$4&gt;0,(
MAX('3ª EVA '!BC33,'3ª EVA '!BD33)),"")</f>
        <v>0</v>
      </c>
      <c r="BD21" s="266"/>
      <c r="BE21" s="265">
        <f ca="1">IF(BE$4&gt;0,(
MAX('3ª EVA '!BE33,'3ª EVA '!BF33)),"")</f>
        <v>0</v>
      </c>
      <c r="BF21" s="266"/>
      <c r="BG21" s="265">
        <f ca="1">IF(BG$4&gt;0,(
MAX('3ª EVA '!BG33,'3ª EVA '!BH33)),"")</f>
        <v>0</v>
      </c>
      <c r="BH21" s="266"/>
      <c r="BI21" s="265">
        <f ca="1">IF(BI$4&gt;0,(
MAX('3ª EVA '!BI33,'3ª EVA '!BJ33)),"")</f>
        <v>0</v>
      </c>
      <c r="BJ21" s="266"/>
      <c r="BK21" s="265" t="str">
        <f>IF(BK$4&gt;0,(
MAX('3ª EVA '!BK33,'3ª EVA '!BL33)),"")</f>
        <v/>
      </c>
      <c r="BL21" s="266"/>
      <c r="BM21" s="265" t="str">
        <f>IF(BM$4&gt;0,(
MAX('3ª EVA '!BM33,'3ª EVA '!BN33)),"")</f>
        <v/>
      </c>
      <c r="BN21" s="268"/>
      <c r="BO21" s="72">
        <f>IF(BO$5&gt;0,SUMPRODUCT(BP21:BZ21,$BP$4:BZ$4)/BO$5,)</f>
        <v>0</v>
      </c>
      <c r="BP21" s="265" t="str">
        <f>IF(BP$4&gt;0,(
MAX('3ª EVA '!BP33,'3ª EVA '!BQ33)),"")</f>
        <v/>
      </c>
      <c r="BQ21" s="266"/>
      <c r="BR21" s="265" t="str">
        <f>IF(BR$4&gt;0,(
MAX('3ª EVA '!BR33,'3ª EVA '!BS33)),"")</f>
        <v/>
      </c>
      <c r="BS21" s="266"/>
      <c r="BT21" s="265" t="str">
        <f>IF(BT$4&gt;0,(
MAX('3ª EVA '!BT33,'3ª EVA '!BU33)),"")</f>
        <v/>
      </c>
      <c r="BU21" s="266"/>
      <c r="BV21" s="265" t="str">
        <f>IF(BV$4&gt;0,(
MAX('3ª EVA '!BV33,'3ª EVA '!BW33)),"")</f>
        <v/>
      </c>
      <c r="BW21" s="266"/>
      <c r="BX21" s="265" t="str">
        <f>IF(BX$4&gt;0,(
MAX('3ª EVA '!BX33,'3ª EVA '!BY33)),"")</f>
        <v/>
      </c>
      <c r="BY21" s="266"/>
      <c r="BZ21" s="265" t="str">
        <f>IF(BZ$4&gt;0,(
MAX('3ª EVA '!BZ33,'3ª EVA '!CA33)),"")</f>
        <v/>
      </c>
      <c r="CA21" s="268"/>
      <c r="CB21" s="71">
        <f t="shared" ca="1" si="6"/>
        <v>0</v>
      </c>
    </row>
    <row r="22" spans="1:80" ht="18" x14ac:dyDescent="0.25">
      <c r="A22" s="65" t="str">
        <v>Moreno Ortega, Adrian</v>
      </c>
      <c r="B22" s="72">
        <f ca="1">IF(B$5&gt;0,SUMPRODUCT(C22:M22,C$4:$M$4)/B$5,)</f>
        <v>0</v>
      </c>
      <c r="C22" s="265">
        <f ca="1">IF(C$4&gt;0,(
MAX('3ª EVA '!C34,'3ª EVA '!D34)),"")</f>
        <v>0</v>
      </c>
      <c r="D22" s="266"/>
      <c r="E22" s="265">
        <f ca="1">IF(E$4&gt;0,(
MAX('3ª EVA '!E34,'3ª EVA '!F34)),"")</f>
        <v>0</v>
      </c>
      <c r="F22" s="266"/>
      <c r="G22" s="265">
        <f ca="1">IF(G$4&gt;0,(
MAX('3ª EVA '!G34,'3ª EVA '!H34)),"")</f>
        <v>0</v>
      </c>
      <c r="H22" s="266"/>
      <c r="I22" s="265">
        <f ca="1">IF(I$4&gt;0,(
MAX('3ª EVA '!I34,'3ª EVA '!J34)),"")</f>
        <v>0</v>
      </c>
      <c r="J22" s="266"/>
      <c r="K22" s="265">
        <f ca="1">IF(K$4&gt;0,(
MAX('3ª EVA '!K34,'3ª EVA '!L34)),"")</f>
        <v>0</v>
      </c>
      <c r="L22" s="266"/>
      <c r="M22" s="265" t="str">
        <f>IF(M$4&gt;0,(
MAX('3ª EVA '!M34,'3ª EVA '!N34)),"")</f>
        <v/>
      </c>
      <c r="N22" s="268"/>
      <c r="O22" s="72">
        <f ca="1">IF(O$5&gt;0,SUMPRODUCT(P22:Z22,$P$4:Z$4)/O$5,)</f>
        <v>0</v>
      </c>
      <c r="P22" s="265">
        <f ca="1">IF(P$4&gt;0,(
MAX('3ª EVA '!P34,'3ª EVA '!Q34)),"")</f>
        <v>0</v>
      </c>
      <c r="Q22" s="266"/>
      <c r="R22" s="265">
        <f ca="1">IF(R$4&gt;0,(
MAX('3ª EVA '!R34,'3ª EVA '!S34)),"")</f>
        <v>0</v>
      </c>
      <c r="S22" s="266"/>
      <c r="T22" s="265">
        <f ca="1">IF(T$4&gt;0,(
MAX('3ª EVA '!T34,'3ª EVA '!U34)),"")</f>
        <v>0</v>
      </c>
      <c r="U22" s="266"/>
      <c r="V22" s="265">
        <f ca="1">IF(V$4&gt;0,(
MAX('3ª EVA '!V34,'3ª EVA '!W34)),"")</f>
        <v>0</v>
      </c>
      <c r="W22" s="266"/>
      <c r="X22" s="265">
        <f ca="1">IF(X$4&gt;0,(
MAX('3ª EVA '!X34,'3ª EVA '!Y34)),"")</f>
        <v>0</v>
      </c>
      <c r="Y22" s="266"/>
      <c r="Z22" s="265" t="str">
        <f>IF(Z$4&gt;0,(
MAX('3ª EVA '!Z34,'3ª EVA '!AA34)),"")</f>
        <v/>
      </c>
      <c r="AA22" s="268"/>
      <c r="AB22" s="72">
        <f ca="1">IF(AB$5&gt;0,SUMPRODUCT(AC22:AM22,$AC$4:AM$4)/AB$5,)</f>
        <v>0</v>
      </c>
      <c r="AC22" s="265">
        <f ca="1">IF(AC$4&gt;0,(
MAX('3ª EVA '!AC34,'3ª EVA '!AD34)),"")</f>
        <v>0</v>
      </c>
      <c r="AD22" s="266"/>
      <c r="AE22" s="265" t="str">
        <f>IF(AE$4&gt;0,(
MAX('3ª EVA '!AE34,'3ª EVA '!AF34)),"")</f>
        <v/>
      </c>
      <c r="AF22" s="266"/>
      <c r="AG22" s="265">
        <f ca="1">IF(AG$4&gt;0,(
MAX('3ª EVA '!AG34,'3ª EVA '!AH34)),"")</f>
        <v>0</v>
      </c>
      <c r="AH22" s="266"/>
      <c r="AI22" s="265">
        <f ca="1">IF(AI$4&gt;0,(
MAX('3ª EVA '!AI34,'3ª EVA '!AJ34)),"")</f>
        <v>0</v>
      </c>
      <c r="AJ22" s="266"/>
      <c r="AK22" s="265">
        <f ca="1">IF(AK$4&gt;0,(
MAX('3ª EVA '!AK34,'3ª EVA '!AL34)),"")</f>
        <v>0</v>
      </c>
      <c r="AL22" s="266"/>
      <c r="AM22" s="265" t="str">
        <f>IF(AM$4&gt;0,(
MAX('3ª EVA '!AM34,'3ª EVA '!AN34)),"")</f>
        <v/>
      </c>
      <c r="AN22" s="268"/>
      <c r="AO22" s="72">
        <f ca="1">IF(AO$5&gt;0,SUMPRODUCT(AP22:AZ22,$AP$4:AZ$4)/AO$5,)</f>
        <v>0</v>
      </c>
      <c r="AP22" s="265">
        <f ca="1">IF(AP$4&gt;0,(
MAX('3ª EVA '!AP34,'3ª EVA '!AQ34)),"")</f>
        <v>0</v>
      </c>
      <c r="AQ22" s="266"/>
      <c r="AR22" s="265">
        <f ca="1">IF(AR$4&gt;0,(
MAX('3ª EVA '!AR34,'3ª EVA '!AS34)),"")</f>
        <v>0</v>
      </c>
      <c r="AS22" s="266"/>
      <c r="AT22" s="265">
        <f ca="1">IF(AT$4&gt;0,(
MAX('3ª EVA '!AT34,'3ª EVA '!AU34)),"")</f>
        <v>0</v>
      </c>
      <c r="AU22" s="266"/>
      <c r="AV22" s="265">
        <f ca="1">IF(AV$4&gt;0,(
MAX('3ª EVA '!AV34,'3ª EVA '!AW34)),"")</f>
        <v>0</v>
      </c>
      <c r="AW22" s="266"/>
      <c r="AX22" s="265">
        <f ca="1">IF(AX$4&gt;0,(
MAX('3ª EVA '!AX34,'3ª EVA '!AY34)),"")</f>
        <v>0</v>
      </c>
      <c r="AY22" s="266"/>
      <c r="AZ22" s="265" t="str">
        <f>IF(AZ$4&gt;0,(
MAX('3ª EVA '!AZ34,'3ª EVA '!BA34)),"")</f>
        <v/>
      </c>
      <c r="BA22" s="268"/>
      <c r="BB22" s="72">
        <f ca="1">IF(BB$5&gt;0,SUMPRODUCT(BC22:BM22,$BC$4:BM$4)/BB$5,)</f>
        <v>0</v>
      </c>
      <c r="BC22" s="265">
        <f ca="1">IF(BC$4&gt;0,(
MAX('3ª EVA '!BC34,'3ª EVA '!BD34)),"")</f>
        <v>0</v>
      </c>
      <c r="BD22" s="266"/>
      <c r="BE22" s="265">
        <f ca="1">IF(BE$4&gt;0,(
MAX('3ª EVA '!BE34,'3ª EVA '!BF34)),"")</f>
        <v>0</v>
      </c>
      <c r="BF22" s="266"/>
      <c r="BG22" s="265">
        <f ca="1">IF(BG$4&gt;0,(
MAX('3ª EVA '!BG34,'3ª EVA '!BH34)),"")</f>
        <v>0</v>
      </c>
      <c r="BH22" s="266"/>
      <c r="BI22" s="265">
        <f ca="1">IF(BI$4&gt;0,(
MAX('3ª EVA '!BI34,'3ª EVA '!BJ34)),"")</f>
        <v>0</v>
      </c>
      <c r="BJ22" s="266"/>
      <c r="BK22" s="265" t="str">
        <f>IF(BK$4&gt;0,(
MAX('3ª EVA '!BK34,'3ª EVA '!BL34)),"")</f>
        <v/>
      </c>
      <c r="BL22" s="266"/>
      <c r="BM22" s="265" t="str">
        <f>IF(BM$4&gt;0,(
MAX('3ª EVA '!BM34,'3ª EVA '!BN34)),"")</f>
        <v/>
      </c>
      <c r="BN22" s="268"/>
      <c r="BO22" s="72">
        <f>IF(BO$5&gt;0,SUMPRODUCT(BP22:BZ22,$BP$4:BZ$4)/BO$5,)</f>
        <v>0</v>
      </c>
      <c r="BP22" s="265" t="str">
        <f>IF(BP$4&gt;0,(
MAX('3ª EVA '!BP34,'3ª EVA '!BQ34)),"")</f>
        <v/>
      </c>
      <c r="BQ22" s="266"/>
      <c r="BR22" s="265" t="str">
        <f>IF(BR$4&gt;0,(
MAX('3ª EVA '!BR34,'3ª EVA '!BS34)),"")</f>
        <v/>
      </c>
      <c r="BS22" s="266"/>
      <c r="BT22" s="265" t="str">
        <f>IF(BT$4&gt;0,(
MAX('3ª EVA '!BT34,'3ª EVA '!BU34)),"")</f>
        <v/>
      </c>
      <c r="BU22" s="266"/>
      <c r="BV22" s="265" t="str">
        <f>IF(BV$4&gt;0,(
MAX('3ª EVA '!BV34,'3ª EVA '!BW34)),"")</f>
        <v/>
      </c>
      <c r="BW22" s="266"/>
      <c r="BX22" s="265" t="str">
        <f>IF(BX$4&gt;0,(
MAX('3ª EVA '!BX34,'3ª EVA '!BY34)),"")</f>
        <v/>
      </c>
      <c r="BY22" s="266"/>
      <c r="BZ22" s="265" t="str">
        <f>IF(BZ$4&gt;0,(
MAX('3ª EVA '!BZ34,'3ª EVA '!CA34)),"")</f>
        <v/>
      </c>
      <c r="CA22" s="268"/>
      <c r="CB22" s="71">
        <f t="shared" ca="1" si="6"/>
        <v>0</v>
      </c>
    </row>
    <row r="23" spans="1:80" ht="18" x14ac:dyDescent="0.25">
      <c r="A23" s="65" t="str">
        <v>Jimaanez Ramos, Valentina</v>
      </c>
      <c r="B23" s="72">
        <f ca="1">IF(B$5&gt;0,SUMPRODUCT(C23:M23,C$4:$M$4)/B$5,)</f>
        <v>0</v>
      </c>
      <c r="C23" s="265">
        <f ca="1">IF(C$4&gt;0,(
MAX('3ª EVA '!C35,'3ª EVA '!D35)),"")</f>
        <v>0</v>
      </c>
      <c r="D23" s="266"/>
      <c r="E23" s="265">
        <f ca="1">IF(E$4&gt;0,(
MAX('3ª EVA '!E35,'3ª EVA '!F35)),"")</f>
        <v>0</v>
      </c>
      <c r="F23" s="266"/>
      <c r="G23" s="265">
        <f ca="1">IF(G$4&gt;0,(
MAX('3ª EVA '!G35,'3ª EVA '!H35)),"")</f>
        <v>0</v>
      </c>
      <c r="H23" s="266"/>
      <c r="I23" s="265">
        <f ca="1">IF(I$4&gt;0,(
MAX('3ª EVA '!I35,'3ª EVA '!J35)),"")</f>
        <v>0</v>
      </c>
      <c r="J23" s="266"/>
      <c r="K23" s="265">
        <f ca="1">IF(K$4&gt;0,(
MAX('3ª EVA '!K35,'3ª EVA '!L35)),"")</f>
        <v>0</v>
      </c>
      <c r="L23" s="266"/>
      <c r="M23" s="265" t="str">
        <f>IF(M$4&gt;0,(
MAX('3ª EVA '!M35,'3ª EVA '!N35)),"")</f>
        <v/>
      </c>
      <c r="N23" s="268"/>
      <c r="O23" s="72">
        <f ca="1">IF(O$5&gt;0,SUMPRODUCT(P23:Z23,$P$4:Z$4)/O$5,)</f>
        <v>0</v>
      </c>
      <c r="P23" s="265">
        <f ca="1">IF(P$4&gt;0,(
MAX('3ª EVA '!P35,'3ª EVA '!Q35)),"")</f>
        <v>0</v>
      </c>
      <c r="Q23" s="266"/>
      <c r="R23" s="265">
        <f ca="1">IF(R$4&gt;0,(
MAX('3ª EVA '!R35,'3ª EVA '!S35)),"")</f>
        <v>0</v>
      </c>
      <c r="S23" s="266"/>
      <c r="T23" s="265">
        <f ca="1">IF(T$4&gt;0,(
MAX('3ª EVA '!T35,'3ª EVA '!U35)),"")</f>
        <v>0</v>
      </c>
      <c r="U23" s="266"/>
      <c r="V23" s="265">
        <f ca="1">IF(V$4&gt;0,(
MAX('3ª EVA '!V35,'3ª EVA '!W35)),"")</f>
        <v>0</v>
      </c>
      <c r="W23" s="266"/>
      <c r="X23" s="265">
        <f ca="1">IF(X$4&gt;0,(
MAX('3ª EVA '!X35,'3ª EVA '!Y35)),"")</f>
        <v>0</v>
      </c>
      <c r="Y23" s="266"/>
      <c r="Z23" s="265" t="str">
        <f>IF(Z$4&gt;0,(
MAX('3ª EVA '!Z35,'3ª EVA '!AA35)),"")</f>
        <v/>
      </c>
      <c r="AA23" s="268"/>
      <c r="AB23" s="72">
        <f ca="1">IF(AB$5&gt;0,SUMPRODUCT(AC23:AM23,$AC$4:AM$4)/AB$5,)</f>
        <v>0</v>
      </c>
      <c r="AC23" s="265">
        <f ca="1">IF(AC$4&gt;0,(
MAX('3ª EVA '!AC35,'3ª EVA '!AD35)),"")</f>
        <v>0</v>
      </c>
      <c r="AD23" s="266"/>
      <c r="AE23" s="265" t="str">
        <f>IF(AE$4&gt;0,(
MAX('3ª EVA '!AE35,'3ª EVA '!AF35)),"")</f>
        <v/>
      </c>
      <c r="AF23" s="266"/>
      <c r="AG23" s="265">
        <f ca="1">IF(AG$4&gt;0,(
MAX('3ª EVA '!AG35,'3ª EVA '!AH35)),"")</f>
        <v>0</v>
      </c>
      <c r="AH23" s="266"/>
      <c r="AI23" s="265">
        <f ca="1">IF(AI$4&gt;0,(
MAX('3ª EVA '!AI35,'3ª EVA '!AJ35)),"")</f>
        <v>0</v>
      </c>
      <c r="AJ23" s="266"/>
      <c r="AK23" s="265">
        <f ca="1">IF(AK$4&gt;0,(
MAX('3ª EVA '!AK35,'3ª EVA '!AL35)),"")</f>
        <v>0</v>
      </c>
      <c r="AL23" s="266"/>
      <c r="AM23" s="265" t="str">
        <f>IF(AM$4&gt;0,(
MAX('3ª EVA '!AM35,'3ª EVA '!AN35)),"")</f>
        <v/>
      </c>
      <c r="AN23" s="268"/>
      <c r="AO23" s="72">
        <f ca="1">IF(AO$5&gt;0,SUMPRODUCT(AP23:AZ23,$AP$4:AZ$4)/AO$5,)</f>
        <v>0</v>
      </c>
      <c r="AP23" s="265">
        <f ca="1">IF(AP$4&gt;0,(
MAX('3ª EVA '!AP35,'3ª EVA '!AQ35)),"")</f>
        <v>0</v>
      </c>
      <c r="AQ23" s="266"/>
      <c r="AR23" s="265">
        <f ca="1">IF(AR$4&gt;0,(
MAX('3ª EVA '!AR35,'3ª EVA '!AS35)),"")</f>
        <v>0</v>
      </c>
      <c r="AS23" s="266"/>
      <c r="AT23" s="265">
        <f ca="1">IF(AT$4&gt;0,(
MAX('3ª EVA '!AT35,'3ª EVA '!AU35)),"")</f>
        <v>0</v>
      </c>
      <c r="AU23" s="266"/>
      <c r="AV23" s="265">
        <f ca="1">IF(AV$4&gt;0,(
MAX('3ª EVA '!AV35,'3ª EVA '!AW35)),"")</f>
        <v>0</v>
      </c>
      <c r="AW23" s="266"/>
      <c r="AX23" s="265">
        <f ca="1">IF(AX$4&gt;0,(
MAX('3ª EVA '!AX35,'3ª EVA '!AY35)),"")</f>
        <v>0</v>
      </c>
      <c r="AY23" s="266"/>
      <c r="AZ23" s="265" t="str">
        <f>IF(AZ$4&gt;0,(
MAX('3ª EVA '!AZ35,'3ª EVA '!BA35)),"")</f>
        <v/>
      </c>
      <c r="BA23" s="268"/>
      <c r="BB23" s="72">
        <f ca="1">IF(BB$5&gt;0,SUMPRODUCT(BC23:BM23,$BC$4:BM$4)/BB$5,)</f>
        <v>0</v>
      </c>
      <c r="BC23" s="265">
        <f ca="1">IF(BC$4&gt;0,(
MAX('3ª EVA '!BC35,'3ª EVA '!BD35)),"")</f>
        <v>0</v>
      </c>
      <c r="BD23" s="266"/>
      <c r="BE23" s="265">
        <f ca="1">IF(BE$4&gt;0,(
MAX('3ª EVA '!BE35,'3ª EVA '!BF35)),"")</f>
        <v>0</v>
      </c>
      <c r="BF23" s="266"/>
      <c r="BG23" s="265">
        <f ca="1">IF(BG$4&gt;0,(
MAX('3ª EVA '!BG35,'3ª EVA '!BH35)),"")</f>
        <v>0</v>
      </c>
      <c r="BH23" s="266"/>
      <c r="BI23" s="265">
        <f ca="1">IF(BI$4&gt;0,(
MAX('3ª EVA '!BI35,'3ª EVA '!BJ35)),"")</f>
        <v>0</v>
      </c>
      <c r="BJ23" s="266"/>
      <c r="BK23" s="265" t="str">
        <f>IF(BK$4&gt;0,(
MAX('3ª EVA '!BK35,'3ª EVA '!BL35)),"")</f>
        <v/>
      </c>
      <c r="BL23" s="266"/>
      <c r="BM23" s="265" t="str">
        <f>IF(BM$4&gt;0,(
MAX('3ª EVA '!BM35,'3ª EVA '!BN35)),"")</f>
        <v/>
      </c>
      <c r="BN23" s="268"/>
      <c r="BO23" s="72">
        <f>IF(BO$5&gt;0,SUMPRODUCT(BP23:BZ23,$BP$4:BZ$4)/BO$5,)</f>
        <v>0</v>
      </c>
      <c r="BP23" s="265" t="str">
        <f>IF(BP$4&gt;0,(
MAX('3ª EVA '!BP35,'3ª EVA '!BQ35)),"")</f>
        <v/>
      </c>
      <c r="BQ23" s="266"/>
      <c r="BR23" s="265" t="str">
        <f>IF(BR$4&gt;0,(
MAX('3ª EVA '!BR35,'3ª EVA '!BS35)),"")</f>
        <v/>
      </c>
      <c r="BS23" s="266"/>
      <c r="BT23" s="265" t="str">
        <f>IF(BT$4&gt;0,(
MAX('3ª EVA '!BT35,'3ª EVA '!BU35)),"")</f>
        <v/>
      </c>
      <c r="BU23" s="266"/>
      <c r="BV23" s="265" t="str">
        <f>IF(BV$4&gt;0,(
MAX('3ª EVA '!BV35,'3ª EVA '!BW35)),"")</f>
        <v/>
      </c>
      <c r="BW23" s="266"/>
      <c r="BX23" s="265" t="str">
        <f>IF(BX$4&gt;0,(
MAX('3ª EVA '!BX35,'3ª EVA '!BY35)),"")</f>
        <v/>
      </c>
      <c r="BY23" s="266"/>
      <c r="BZ23" s="265" t="str">
        <f>IF(BZ$4&gt;0,(
MAX('3ª EVA '!BZ35,'3ª EVA '!CA35)),"")</f>
        <v/>
      </c>
      <c r="CA23" s="268"/>
      <c r="CB23" s="71">
        <f t="shared" ca="1" si="6"/>
        <v>0</v>
      </c>
    </row>
    <row r="24" spans="1:80" ht="18" x14ac:dyDescent="0.25">
      <c r="A24" s="65" t="str">
        <v>Ruiz Guerrero, Hugo</v>
      </c>
      <c r="B24" s="72">
        <f ca="1">IF(B$5&gt;0,SUMPRODUCT(C24:M24,C$4:$M$4)/B$5,)</f>
        <v>0</v>
      </c>
      <c r="C24" s="265">
        <f ca="1">IF(C$4&gt;0,(
MAX('3ª EVA '!C36,'3ª EVA '!D36)),"")</f>
        <v>0</v>
      </c>
      <c r="D24" s="266"/>
      <c r="E24" s="265">
        <f ca="1">IF(E$4&gt;0,(
MAX('3ª EVA '!E36,'3ª EVA '!F36)),"")</f>
        <v>0</v>
      </c>
      <c r="F24" s="266"/>
      <c r="G24" s="265">
        <f ca="1">IF(G$4&gt;0,(
MAX('3ª EVA '!G36,'3ª EVA '!H36)),"")</f>
        <v>0</v>
      </c>
      <c r="H24" s="266"/>
      <c r="I24" s="265">
        <f ca="1">IF(I$4&gt;0,(
MAX('3ª EVA '!I36,'3ª EVA '!J36)),"")</f>
        <v>0</v>
      </c>
      <c r="J24" s="266"/>
      <c r="K24" s="265">
        <f ca="1">IF(K$4&gt;0,(
MAX('3ª EVA '!K36,'3ª EVA '!L36)),"")</f>
        <v>0</v>
      </c>
      <c r="L24" s="266"/>
      <c r="M24" s="265" t="str">
        <f>IF(M$4&gt;0,(
MAX('3ª EVA '!M36,'3ª EVA '!N36)),"")</f>
        <v/>
      </c>
      <c r="N24" s="268"/>
      <c r="O24" s="72">
        <f ca="1">IF(O$5&gt;0,SUMPRODUCT(P24:Z24,$P$4:Z$4)/O$5,)</f>
        <v>0</v>
      </c>
      <c r="P24" s="265">
        <f ca="1">IF(P$4&gt;0,(
MAX('3ª EVA '!P36,'3ª EVA '!Q36)),"")</f>
        <v>0</v>
      </c>
      <c r="Q24" s="266"/>
      <c r="R24" s="265">
        <f ca="1">IF(R$4&gt;0,(
MAX('3ª EVA '!R36,'3ª EVA '!S36)),"")</f>
        <v>0</v>
      </c>
      <c r="S24" s="266"/>
      <c r="T24" s="265">
        <f ca="1">IF(T$4&gt;0,(
MAX('3ª EVA '!T36,'3ª EVA '!U36)),"")</f>
        <v>0</v>
      </c>
      <c r="U24" s="266"/>
      <c r="V24" s="265">
        <f ca="1">IF(V$4&gt;0,(
MAX('3ª EVA '!V36,'3ª EVA '!W36)),"")</f>
        <v>0</v>
      </c>
      <c r="W24" s="266"/>
      <c r="X24" s="265">
        <f ca="1">IF(X$4&gt;0,(
MAX('3ª EVA '!X36,'3ª EVA '!Y36)),"")</f>
        <v>0</v>
      </c>
      <c r="Y24" s="266"/>
      <c r="Z24" s="265" t="str">
        <f>IF(Z$4&gt;0,(
MAX('3ª EVA '!Z36,'3ª EVA '!AA36)),"")</f>
        <v/>
      </c>
      <c r="AA24" s="268"/>
      <c r="AB24" s="72">
        <f ca="1">IF(AB$5&gt;0,SUMPRODUCT(AC24:AM24,$AC$4:AM$4)/AB$5,)</f>
        <v>0</v>
      </c>
      <c r="AC24" s="265">
        <f ca="1">IF(AC$4&gt;0,(
MAX('3ª EVA '!AC36,'3ª EVA '!AD36)),"")</f>
        <v>0</v>
      </c>
      <c r="AD24" s="266"/>
      <c r="AE24" s="265" t="str">
        <f>IF(AE$4&gt;0,(
MAX('3ª EVA '!AE36,'3ª EVA '!AF36)),"")</f>
        <v/>
      </c>
      <c r="AF24" s="266"/>
      <c r="AG24" s="265">
        <f ca="1">IF(AG$4&gt;0,(
MAX('3ª EVA '!AG36,'3ª EVA '!AH36)),"")</f>
        <v>0</v>
      </c>
      <c r="AH24" s="266"/>
      <c r="AI24" s="265">
        <f ca="1">IF(AI$4&gt;0,(
MAX('3ª EVA '!AI36,'3ª EVA '!AJ36)),"")</f>
        <v>0</v>
      </c>
      <c r="AJ24" s="266"/>
      <c r="AK24" s="265">
        <f ca="1">IF(AK$4&gt;0,(
MAX('3ª EVA '!AK36,'3ª EVA '!AL36)),"")</f>
        <v>0</v>
      </c>
      <c r="AL24" s="266"/>
      <c r="AM24" s="265" t="str">
        <f>IF(AM$4&gt;0,(
MAX('3ª EVA '!AM36,'3ª EVA '!AN36)),"")</f>
        <v/>
      </c>
      <c r="AN24" s="268"/>
      <c r="AO24" s="72">
        <f ca="1">IF(AO$5&gt;0,SUMPRODUCT(AP24:AZ24,$AP$4:AZ$4)/AO$5,)</f>
        <v>0</v>
      </c>
      <c r="AP24" s="265">
        <f ca="1">IF(AP$4&gt;0,(
MAX('3ª EVA '!AP36,'3ª EVA '!AQ36)),"")</f>
        <v>0</v>
      </c>
      <c r="AQ24" s="266"/>
      <c r="AR24" s="265">
        <f ca="1">IF(AR$4&gt;0,(
MAX('3ª EVA '!AR36,'3ª EVA '!AS36)),"")</f>
        <v>0</v>
      </c>
      <c r="AS24" s="266"/>
      <c r="AT24" s="265">
        <f ca="1">IF(AT$4&gt;0,(
MAX('3ª EVA '!AT36,'3ª EVA '!AU36)),"")</f>
        <v>0</v>
      </c>
      <c r="AU24" s="266"/>
      <c r="AV24" s="265">
        <f ca="1">IF(AV$4&gt;0,(
MAX('3ª EVA '!AV36,'3ª EVA '!AW36)),"")</f>
        <v>0</v>
      </c>
      <c r="AW24" s="266"/>
      <c r="AX24" s="265">
        <f ca="1">IF(AX$4&gt;0,(
MAX('3ª EVA '!AX36,'3ª EVA '!AY36)),"")</f>
        <v>0</v>
      </c>
      <c r="AY24" s="266"/>
      <c r="AZ24" s="265" t="str">
        <f>IF(AZ$4&gt;0,(
MAX('3ª EVA '!AZ36,'3ª EVA '!BA36)),"")</f>
        <v/>
      </c>
      <c r="BA24" s="268"/>
      <c r="BB24" s="72">
        <f ca="1">IF(BB$5&gt;0,SUMPRODUCT(BC24:BM24,$BC$4:BM$4)/BB$5,)</f>
        <v>0</v>
      </c>
      <c r="BC24" s="265">
        <f ca="1">IF(BC$4&gt;0,(
MAX('3ª EVA '!BC36,'3ª EVA '!BD36)),"")</f>
        <v>0</v>
      </c>
      <c r="BD24" s="266"/>
      <c r="BE24" s="265">
        <f ca="1">IF(BE$4&gt;0,(
MAX('3ª EVA '!BE36,'3ª EVA '!BF36)),"")</f>
        <v>0</v>
      </c>
      <c r="BF24" s="266"/>
      <c r="BG24" s="265">
        <f ca="1">IF(BG$4&gt;0,(
MAX('3ª EVA '!BG36,'3ª EVA '!BH36)),"")</f>
        <v>0</v>
      </c>
      <c r="BH24" s="266"/>
      <c r="BI24" s="265">
        <f ca="1">IF(BI$4&gt;0,(
MAX('3ª EVA '!BI36,'3ª EVA '!BJ36)),"")</f>
        <v>0</v>
      </c>
      <c r="BJ24" s="266"/>
      <c r="BK24" s="265" t="str">
        <f>IF(BK$4&gt;0,(
MAX('3ª EVA '!BK36,'3ª EVA '!BL36)),"")</f>
        <v/>
      </c>
      <c r="BL24" s="266"/>
      <c r="BM24" s="265" t="str">
        <f>IF(BM$4&gt;0,(
MAX('3ª EVA '!BM36,'3ª EVA '!BN36)),"")</f>
        <v/>
      </c>
      <c r="BN24" s="268"/>
      <c r="BO24" s="72">
        <f>IF(BO$5&gt;0,SUMPRODUCT(BP24:BZ24,$BP$4:BZ$4)/BO$5,)</f>
        <v>0</v>
      </c>
      <c r="BP24" s="265" t="str">
        <f>IF(BP$4&gt;0,(
MAX('3ª EVA '!BP36,'3ª EVA '!BQ36)),"")</f>
        <v/>
      </c>
      <c r="BQ24" s="266"/>
      <c r="BR24" s="265" t="str">
        <f>IF(BR$4&gt;0,(
MAX('3ª EVA '!BR36,'3ª EVA '!BS36)),"")</f>
        <v/>
      </c>
      <c r="BS24" s="266"/>
      <c r="BT24" s="265" t="str">
        <f>IF(BT$4&gt;0,(
MAX('3ª EVA '!BT36,'3ª EVA '!BU36)),"")</f>
        <v/>
      </c>
      <c r="BU24" s="266"/>
      <c r="BV24" s="265" t="str">
        <f>IF(BV$4&gt;0,(
MAX('3ª EVA '!BV36,'3ª EVA '!BW36)),"")</f>
        <v/>
      </c>
      <c r="BW24" s="266"/>
      <c r="BX24" s="265" t="str">
        <f>IF(BX$4&gt;0,(
MAX('3ª EVA '!BX36,'3ª EVA '!BY36)),"")</f>
        <v/>
      </c>
      <c r="BY24" s="266"/>
      <c r="BZ24" s="265" t="str">
        <f>IF(BZ$4&gt;0,(
MAX('3ª EVA '!BZ36,'3ª EVA '!CA36)),"")</f>
        <v/>
      </c>
      <c r="CA24" s="268"/>
      <c r="CB24" s="71">
        <f t="shared" ca="1" si="6"/>
        <v>0</v>
      </c>
    </row>
    <row r="25" spans="1:80" ht="18" x14ac:dyDescent="0.25">
      <c r="A25" s="65" t="str">
        <v>Flores Medina, Natalia</v>
      </c>
      <c r="B25" s="72">
        <f ca="1">IF(B$5&gt;0,SUMPRODUCT(C25:M25,C$4:$M$4)/B$5,)</f>
        <v>0</v>
      </c>
      <c r="C25" s="265">
        <f ca="1">IF(C$4&gt;0,(
MAX('3ª EVA '!C37,'3ª EVA '!D37)),"")</f>
        <v>0</v>
      </c>
      <c r="D25" s="266"/>
      <c r="E25" s="265">
        <f ca="1">IF(E$4&gt;0,(
MAX('3ª EVA '!E37,'3ª EVA '!F37)),"")</f>
        <v>0</v>
      </c>
      <c r="F25" s="266"/>
      <c r="G25" s="265">
        <f ca="1">IF(G$4&gt;0,(
MAX('3ª EVA '!G37,'3ª EVA '!H37)),"")</f>
        <v>0</v>
      </c>
      <c r="H25" s="266"/>
      <c r="I25" s="265">
        <f ca="1">IF(I$4&gt;0,(
MAX('3ª EVA '!I37,'3ª EVA '!J37)),"")</f>
        <v>0</v>
      </c>
      <c r="J25" s="266"/>
      <c r="K25" s="265">
        <f ca="1">IF(K$4&gt;0,(
MAX('3ª EVA '!K37,'3ª EVA '!L37)),"")</f>
        <v>0</v>
      </c>
      <c r="L25" s="266"/>
      <c r="M25" s="265" t="str">
        <f>IF(M$4&gt;0,(
MAX('3ª EVA '!M37,'3ª EVA '!N37)),"")</f>
        <v/>
      </c>
      <c r="N25" s="268"/>
      <c r="O25" s="72">
        <f ca="1">IF(O$5&gt;0,SUMPRODUCT(P25:Z25,$P$4:Z$4)/O$5,)</f>
        <v>0</v>
      </c>
      <c r="P25" s="265">
        <f ca="1">IF(P$4&gt;0,(
MAX('3ª EVA '!P37,'3ª EVA '!Q37)),"")</f>
        <v>0</v>
      </c>
      <c r="Q25" s="266"/>
      <c r="R25" s="265">
        <f ca="1">IF(R$4&gt;0,(
MAX('3ª EVA '!R37,'3ª EVA '!S37)),"")</f>
        <v>0</v>
      </c>
      <c r="S25" s="266"/>
      <c r="T25" s="265">
        <f ca="1">IF(T$4&gt;0,(
MAX('3ª EVA '!T37,'3ª EVA '!U37)),"")</f>
        <v>0</v>
      </c>
      <c r="U25" s="266"/>
      <c r="V25" s="265">
        <f ca="1">IF(V$4&gt;0,(
MAX('3ª EVA '!V37,'3ª EVA '!W37)),"")</f>
        <v>0</v>
      </c>
      <c r="W25" s="266"/>
      <c r="X25" s="265">
        <f ca="1">IF(X$4&gt;0,(
MAX('3ª EVA '!X37,'3ª EVA '!Y37)),"")</f>
        <v>0</v>
      </c>
      <c r="Y25" s="266"/>
      <c r="Z25" s="265" t="str">
        <f>IF(Z$4&gt;0,(
MAX('3ª EVA '!Z37,'3ª EVA '!AA37)),"")</f>
        <v/>
      </c>
      <c r="AA25" s="268"/>
      <c r="AB25" s="72">
        <f ca="1">IF(AB$5&gt;0,SUMPRODUCT(AC25:AM25,$AC$4:AM$4)/AB$5,)</f>
        <v>0</v>
      </c>
      <c r="AC25" s="265">
        <f ca="1">IF(AC$4&gt;0,(
MAX('3ª EVA '!AC37,'3ª EVA '!AD37)),"")</f>
        <v>0</v>
      </c>
      <c r="AD25" s="266"/>
      <c r="AE25" s="265" t="str">
        <f>IF(AE$4&gt;0,(
MAX('3ª EVA '!AE37,'3ª EVA '!AF37)),"")</f>
        <v/>
      </c>
      <c r="AF25" s="266"/>
      <c r="AG25" s="265">
        <f ca="1">IF(AG$4&gt;0,(
MAX('3ª EVA '!AG37,'3ª EVA '!AH37)),"")</f>
        <v>0</v>
      </c>
      <c r="AH25" s="266"/>
      <c r="AI25" s="265">
        <f ca="1">IF(AI$4&gt;0,(
MAX('3ª EVA '!AI37,'3ª EVA '!AJ37)),"")</f>
        <v>0</v>
      </c>
      <c r="AJ25" s="266"/>
      <c r="AK25" s="265">
        <f ca="1">IF(AK$4&gt;0,(
MAX('3ª EVA '!AK37,'3ª EVA '!AL37)),"")</f>
        <v>0</v>
      </c>
      <c r="AL25" s="266"/>
      <c r="AM25" s="265" t="str">
        <f>IF(AM$4&gt;0,(
MAX('3ª EVA '!AM37,'3ª EVA '!AN37)),"")</f>
        <v/>
      </c>
      <c r="AN25" s="268"/>
      <c r="AO25" s="72">
        <f ca="1">IF(AO$5&gt;0,SUMPRODUCT(AP25:AZ25,$AP$4:AZ$4)/AO$5,)</f>
        <v>0</v>
      </c>
      <c r="AP25" s="265">
        <f ca="1">IF(AP$4&gt;0,(
MAX('3ª EVA '!AP37,'3ª EVA '!AQ37)),"")</f>
        <v>0</v>
      </c>
      <c r="AQ25" s="266"/>
      <c r="AR25" s="265">
        <f ca="1">IF(AR$4&gt;0,(
MAX('3ª EVA '!AR37,'3ª EVA '!AS37)),"")</f>
        <v>0</v>
      </c>
      <c r="AS25" s="266"/>
      <c r="AT25" s="265">
        <f ca="1">IF(AT$4&gt;0,(
MAX('3ª EVA '!AT37,'3ª EVA '!AU37)),"")</f>
        <v>0</v>
      </c>
      <c r="AU25" s="266"/>
      <c r="AV25" s="265">
        <f ca="1">IF(AV$4&gt;0,(
MAX('3ª EVA '!AV37,'3ª EVA '!AW37)),"")</f>
        <v>0</v>
      </c>
      <c r="AW25" s="266"/>
      <c r="AX25" s="265">
        <f ca="1">IF(AX$4&gt;0,(
MAX('3ª EVA '!AX37,'3ª EVA '!AY37)),"")</f>
        <v>0</v>
      </c>
      <c r="AY25" s="266"/>
      <c r="AZ25" s="265" t="str">
        <f>IF(AZ$4&gt;0,(
MAX('3ª EVA '!AZ37,'3ª EVA '!BA37)),"")</f>
        <v/>
      </c>
      <c r="BA25" s="268"/>
      <c r="BB25" s="72">
        <f ca="1">IF(BB$5&gt;0,SUMPRODUCT(BC25:BM25,$BC$4:BM$4)/BB$5,)</f>
        <v>0</v>
      </c>
      <c r="BC25" s="265">
        <f ca="1">IF(BC$4&gt;0,(
MAX('3ª EVA '!BC37,'3ª EVA '!BD37)),"")</f>
        <v>0</v>
      </c>
      <c r="BD25" s="266"/>
      <c r="BE25" s="265">
        <f ca="1">IF(BE$4&gt;0,(
MAX('3ª EVA '!BE37,'3ª EVA '!BF37)),"")</f>
        <v>0</v>
      </c>
      <c r="BF25" s="266"/>
      <c r="BG25" s="265">
        <f ca="1">IF(BG$4&gt;0,(
MAX('3ª EVA '!BG37,'3ª EVA '!BH37)),"")</f>
        <v>0</v>
      </c>
      <c r="BH25" s="266"/>
      <c r="BI25" s="265">
        <f ca="1">IF(BI$4&gt;0,(
MAX('3ª EVA '!BI37,'3ª EVA '!BJ37)),"")</f>
        <v>0</v>
      </c>
      <c r="BJ25" s="266"/>
      <c r="BK25" s="265" t="str">
        <f>IF(BK$4&gt;0,(
MAX('3ª EVA '!BK37,'3ª EVA '!BL37)),"")</f>
        <v/>
      </c>
      <c r="BL25" s="266"/>
      <c r="BM25" s="265" t="str">
        <f>IF(BM$4&gt;0,(
MAX('3ª EVA '!BM37,'3ª EVA '!BN37)),"")</f>
        <v/>
      </c>
      <c r="BN25" s="268"/>
      <c r="BO25" s="72">
        <f>IF(BO$5&gt;0,SUMPRODUCT(BP25:BZ25,$BP$4:BZ$4)/BO$5,)</f>
        <v>0</v>
      </c>
      <c r="BP25" s="265" t="str">
        <f>IF(BP$4&gt;0,(
MAX('3ª EVA '!BP37,'3ª EVA '!BQ37)),"")</f>
        <v/>
      </c>
      <c r="BQ25" s="266"/>
      <c r="BR25" s="265" t="str">
        <f>IF(BR$4&gt;0,(
MAX('3ª EVA '!BR37,'3ª EVA '!BS37)),"")</f>
        <v/>
      </c>
      <c r="BS25" s="266"/>
      <c r="BT25" s="265" t="str">
        <f>IF(BT$4&gt;0,(
MAX('3ª EVA '!BT37,'3ª EVA '!BU37)),"")</f>
        <v/>
      </c>
      <c r="BU25" s="266"/>
      <c r="BV25" s="265" t="str">
        <f>IF(BV$4&gt;0,(
MAX('3ª EVA '!BV37,'3ª EVA '!BW37)),"")</f>
        <v/>
      </c>
      <c r="BW25" s="266"/>
      <c r="BX25" s="265" t="str">
        <f>IF(BX$4&gt;0,(
MAX('3ª EVA '!BX37,'3ª EVA '!BY37)),"")</f>
        <v/>
      </c>
      <c r="BY25" s="266"/>
      <c r="BZ25" s="265" t="str">
        <f>IF(BZ$4&gt;0,(
MAX('3ª EVA '!BZ37,'3ª EVA '!CA37)),"")</f>
        <v/>
      </c>
      <c r="CA25" s="268"/>
      <c r="CB25" s="71">
        <f t="shared" ca="1" si="6"/>
        <v>0</v>
      </c>
    </row>
    <row r="26" spans="1:80" ht="18" x14ac:dyDescent="0.25">
      <c r="A26" s="65" t="str">
        <v>Vargas Delgado, Sergio</v>
      </c>
      <c r="B26" s="72">
        <f ca="1">IF(B$5&gt;0,SUMPRODUCT(C26:M26,C$4:$M$4)/B$5,)</f>
        <v>0</v>
      </c>
      <c r="C26" s="265">
        <f ca="1">IF(C$4&gt;0,(
MAX('3ª EVA '!C38,'3ª EVA '!D38)),"")</f>
        <v>0</v>
      </c>
      <c r="D26" s="266"/>
      <c r="E26" s="265">
        <f ca="1">IF(E$4&gt;0,(
MAX('3ª EVA '!E38,'3ª EVA '!F38)),"")</f>
        <v>0</v>
      </c>
      <c r="F26" s="266"/>
      <c r="G26" s="265">
        <f ca="1">IF(G$4&gt;0,(
MAX('3ª EVA '!G38,'3ª EVA '!H38)),"")</f>
        <v>0</v>
      </c>
      <c r="H26" s="266"/>
      <c r="I26" s="265">
        <f ca="1">IF(I$4&gt;0,(
MAX('3ª EVA '!I38,'3ª EVA '!J38)),"")</f>
        <v>0</v>
      </c>
      <c r="J26" s="266"/>
      <c r="K26" s="265">
        <f ca="1">IF(K$4&gt;0,(
MAX('3ª EVA '!K38,'3ª EVA '!L38)),"")</f>
        <v>0</v>
      </c>
      <c r="L26" s="266"/>
      <c r="M26" s="265" t="str">
        <f>IF(M$4&gt;0,(
MAX('3ª EVA '!M38,'3ª EVA '!N38)),"")</f>
        <v/>
      </c>
      <c r="N26" s="268"/>
      <c r="O26" s="72">
        <f ca="1">IF(O$5&gt;0,SUMPRODUCT(P26:Z26,$P$4:Z$4)/O$5,)</f>
        <v>0</v>
      </c>
      <c r="P26" s="265">
        <f ca="1">IF(P$4&gt;0,(
MAX('3ª EVA '!P38,'3ª EVA '!Q38)),"")</f>
        <v>0</v>
      </c>
      <c r="Q26" s="266"/>
      <c r="R26" s="265">
        <f ca="1">IF(R$4&gt;0,(
MAX('3ª EVA '!R38,'3ª EVA '!S38)),"")</f>
        <v>0</v>
      </c>
      <c r="S26" s="266"/>
      <c r="T26" s="265">
        <f ca="1">IF(T$4&gt;0,(
MAX('3ª EVA '!T38,'3ª EVA '!U38)),"")</f>
        <v>0</v>
      </c>
      <c r="U26" s="266"/>
      <c r="V26" s="265">
        <f ca="1">IF(V$4&gt;0,(
MAX('3ª EVA '!V38,'3ª EVA '!W38)),"")</f>
        <v>0</v>
      </c>
      <c r="W26" s="266"/>
      <c r="X26" s="265">
        <f ca="1">IF(X$4&gt;0,(
MAX('3ª EVA '!X38,'3ª EVA '!Y38)),"")</f>
        <v>0</v>
      </c>
      <c r="Y26" s="266"/>
      <c r="Z26" s="265" t="str">
        <f>IF(Z$4&gt;0,(
MAX('3ª EVA '!Z38,'3ª EVA '!AA38)),"")</f>
        <v/>
      </c>
      <c r="AA26" s="268"/>
      <c r="AB26" s="72">
        <f ca="1">IF(AB$5&gt;0,SUMPRODUCT(AC26:AM26,$AC$4:AM$4)/AB$5,)</f>
        <v>0</v>
      </c>
      <c r="AC26" s="265">
        <f ca="1">IF(AC$4&gt;0,(
MAX('3ª EVA '!AC38,'3ª EVA '!AD38)),"")</f>
        <v>0</v>
      </c>
      <c r="AD26" s="266"/>
      <c r="AE26" s="265" t="str">
        <f>IF(AE$4&gt;0,(
MAX('3ª EVA '!AE38,'3ª EVA '!AF38)),"")</f>
        <v/>
      </c>
      <c r="AF26" s="266"/>
      <c r="AG26" s="265">
        <f ca="1">IF(AG$4&gt;0,(
MAX('3ª EVA '!AG38,'3ª EVA '!AH38)),"")</f>
        <v>0</v>
      </c>
      <c r="AH26" s="266"/>
      <c r="AI26" s="265">
        <f ca="1">IF(AI$4&gt;0,(
MAX('3ª EVA '!AI38,'3ª EVA '!AJ38)),"")</f>
        <v>0</v>
      </c>
      <c r="AJ26" s="266"/>
      <c r="AK26" s="265">
        <f ca="1">IF(AK$4&gt;0,(
MAX('3ª EVA '!AK38,'3ª EVA '!AL38)),"")</f>
        <v>0</v>
      </c>
      <c r="AL26" s="266"/>
      <c r="AM26" s="265" t="str">
        <f>IF(AM$4&gt;0,(
MAX('3ª EVA '!AM38,'3ª EVA '!AN38)),"")</f>
        <v/>
      </c>
      <c r="AN26" s="268"/>
      <c r="AO26" s="72">
        <f ca="1">IF(AO$5&gt;0,SUMPRODUCT(AP26:AZ26,$AP$4:AZ$4)/AO$5,)</f>
        <v>0</v>
      </c>
      <c r="AP26" s="265">
        <f ca="1">IF(AP$4&gt;0,(
MAX('3ª EVA '!AP38,'3ª EVA '!AQ38)),"")</f>
        <v>0</v>
      </c>
      <c r="AQ26" s="266"/>
      <c r="AR26" s="265">
        <f ca="1">IF(AR$4&gt;0,(
MAX('3ª EVA '!AR38,'3ª EVA '!AS38)),"")</f>
        <v>0</v>
      </c>
      <c r="AS26" s="266"/>
      <c r="AT26" s="265">
        <f ca="1">IF(AT$4&gt;0,(
MAX('3ª EVA '!AT38,'3ª EVA '!AU38)),"")</f>
        <v>0</v>
      </c>
      <c r="AU26" s="266"/>
      <c r="AV26" s="265">
        <f ca="1">IF(AV$4&gt;0,(
MAX('3ª EVA '!AV38,'3ª EVA '!AW38)),"")</f>
        <v>0</v>
      </c>
      <c r="AW26" s="266"/>
      <c r="AX26" s="265">
        <f ca="1">IF(AX$4&gt;0,(
MAX('3ª EVA '!AX38,'3ª EVA '!AY38)),"")</f>
        <v>0</v>
      </c>
      <c r="AY26" s="266"/>
      <c r="AZ26" s="265" t="str">
        <f>IF(AZ$4&gt;0,(
MAX('3ª EVA '!AZ38,'3ª EVA '!BA38)),"")</f>
        <v/>
      </c>
      <c r="BA26" s="268"/>
      <c r="BB26" s="72">
        <f ca="1">IF(BB$5&gt;0,SUMPRODUCT(BC26:BM26,$BC$4:BM$4)/BB$5,)</f>
        <v>0</v>
      </c>
      <c r="BC26" s="265">
        <f ca="1">IF(BC$4&gt;0,(
MAX('3ª EVA '!BC38,'3ª EVA '!BD38)),"")</f>
        <v>0</v>
      </c>
      <c r="BD26" s="266"/>
      <c r="BE26" s="265">
        <f ca="1">IF(BE$4&gt;0,(
MAX('3ª EVA '!BE38,'3ª EVA '!BF38)),"")</f>
        <v>0</v>
      </c>
      <c r="BF26" s="266"/>
      <c r="BG26" s="265">
        <f ca="1">IF(BG$4&gt;0,(
MAX('3ª EVA '!BG38,'3ª EVA '!BH38)),"")</f>
        <v>0</v>
      </c>
      <c r="BH26" s="266"/>
      <c r="BI26" s="265">
        <f ca="1">IF(BI$4&gt;0,(
MAX('3ª EVA '!BI38,'3ª EVA '!BJ38)),"")</f>
        <v>0</v>
      </c>
      <c r="BJ26" s="266"/>
      <c r="BK26" s="265" t="str">
        <f>IF(BK$4&gt;0,(
MAX('3ª EVA '!BK38,'3ª EVA '!BL38)),"")</f>
        <v/>
      </c>
      <c r="BL26" s="266"/>
      <c r="BM26" s="265" t="str">
        <f>IF(BM$4&gt;0,(
MAX('3ª EVA '!BM38,'3ª EVA '!BN38)),"")</f>
        <v/>
      </c>
      <c r="BN26" s="268"/>
      <c r="BO26" s="72">
        <f>IF(BO$5&gt;0,SUMPRODUCT(BP26:BZ26,$BP$4:BZ$4)/BO$5,)</f>
        <v>0</v>
      </c>
      <c r="BP26" s="265" t="str">
        <f>IF(BP$4&gt;0,(
MAX('3ª EVA '!BP38,'3ª EVA '!BQ38)),"")</f>
        <v/>
      </c>
      <c r="BQ26" s="266"/>
      <c r="BR26" s="265" t="str">
        <f>IF(BR$4&gt;0,(
MAX('3ª EVA '!BR38,'3ª EVA '!BS38)),"")</f>
        <v/>
      </c>
      <c r="BS26" s="266"/>
      <c r="BT26" s="265" t="str">
        <f>IF(BT$4&gt;0,(
MAX('3ª EVA '!BT38,'3ª EVA '!BU38)),"")</f>
        <v/>
      </c>
      <c r="BU26" s="266"/>
      <c r="BV26" s="265" t="str">
        <f>IF(BV$4&gt;0,(
MAX('3ª EVA '!BV38,'3ª EVA '!BW38)),"")</f>
        <v/>
      </c>
      <c r="BW26" s="266"/>
      <c r="BX26" s="265" t="str">
        <f>IF(BX$4&gt;0,(
MAX('3ª EVA '!BX38,'3ª EVA '!BY38)),"")</f>
        <v/>
      </c>
      <c r="BY26" s="266"/>
      <c r="BZ26" s="265" t="str">
        <f>IF(BZ$4&gt;0,(
MAX('3ª EVA '!BZ38,'3ª EVA '!CA38)),"")</f>
        <v/>
      </c>
      <c r="CA26" s="268"/>
      <c r="CB26" s="71">
        <f t="shared" ca="1" si="6"/>
        <v>0</v>
      </c>
    </row>
    <row r="27" spans="1:80" ht="18" x14ac:dyDescent="0.25">
      <c r="A27" s="65" t="str">
        <v>Torres Herrera, Patricia</v>
      </c>
      <c r="B27" s="72">
        <f ca="1">IF(B$5&gt;0,SUMPRODUCT(C27:M27,C$4:$M$4)/B$5,)</f>
        <v>0</v>
      </c>
      <c r="C27" s="265">
        <f ca="1">IF(C$4&gt;0,(
MAX('3ª EVA '!C39,'3ª EVA '!D39)),"")</f>
        <v>0</v>
      </c>
      <c r="D27" s="266"/>
      <c r="E27" s="265">
        <f ca="1">IF(E$4&gt;0,(
MAX('3ª EVA '!E39,'3ª EVA '!F39)),"")</f>
        <v>0</v>
      </c>
      <c r="F27" s="266"/>
      <c r="G27" s="265">
        <f ca="1">IF(G$4&gt;0,(
MAX('3ª EVA '!G39,'3ª EVA '!H39)),"")</f>
        <v>0</v>
      </c>
      <c r="H27" s="266"/>
      <c r="I27" s="265">
        <f ca="1">IF(I$4&gt;0,(
MAX('3ª EVA '!I39,'3ª EVA '!J39)),"")</f>
        <v>0</v>
      </c>
      <c r="J27" s="266"/>
      <c r="K27" s="265">
        <f ca="1">IF(K$4&gt;0,(
MAX('3ª EVA '!K39,'3ª EVA '!L39)),"")</f>
        <v>0</v>
      </c>
      <c r="L27" s="266"/>
      <c r="M27" s="265" t="str">
        <f>IF(M$4&gt;0,(
MAX('3ª EVA '!M39,'3ª EVA '!N39)),"")</f>
        <v/>
      </c>
      <c r="N27" s="268"/>
      <c r="O27" s="72">
        <f ca="1">IF(O$5&gt;0,SUMPRODUCT(P27:Z27,$P$4:Z$4)/O$5,)</f>
        <v>0</v>
      </c>
      <c r="P27" s="265">
        <f ca="1">IF(P$4&gt;0,(
MAX('3ª EVA '!P39,'3ª EVA '!Q39)),"")</f>
        <v>0</v>
      </c>
      <c r="Q27" s="266"/>
      <c r="R27" s="265">
        <f ca="1">IF(R$4&gt;0,(
MAX('3ª EVA '!R39,'3ª EVA '!S39)),"")</f>
        <v>0</v>
      </c>
      <c r="S27" s="266"/>
      <c r="T27" s="265">
        <f ca="1">IF(T$4&gt;0,(
MAX('3ª EVA '!T39,'3ª EVA '!U39)),"")</f>
        <v>0</v>
      </c>
      <c r="U27" s="266"/>
      <c r="V27" s="265">
        <f ca="1">IF(V$4&gt;0,(
MAX('3ª EVA '!V39,'3ª EVA '!W39)),"")</f>
        <v>0</v>
      </c>
      <c r="W27" s="266"/>
      <c r="X27" s="265">
        <f ca="1">IF(X$4&gt;0,(
MAX('3ª EVA '!X39,'3ª EVA '!Y39)),"")</f>
        <v>0</v>
      </c>
      <c r="Y27" s="266"/>
      <c r="Z27" s="265" t="str">
        <f>IF(Z$4&gt;0,(
MAX('3ª EVA '!Z39,'3ª EVA '!AA39)),"")</f>
        <v/>
      </c>
      <c r="AA27" s="268"/>
      <c r="AB27" s="72">
        <f ca="1">IF(AB$5&gt;0,SUMPRODUCT(AC27:AM27,$AC$4:AM$4)/AB$5,)</f>
        <v>0</v>
      </c>
      <c r="AC27" s="265">
        <f ca="1">IF(AC$4&gt;0,(
MAX('3ª EVA '!AC39,'3ª EVA '!AD39)),"")</f>
        <v>0</v>
      </c>
      <c r="AD27" s="266"/>
      <c r="AE27" s="265" t="str">
        <f>IF(AE$4&gt;0,(
MAX('3ª EVA '!AE39,'3ª EVA '!AF39)),"")</f>
        <v/>
      </c>
      <c r="AF27" s="266"/>
      <c r="AG27" s="265">
        <f ca="1">IF(AG$4&gt;0,(
MAX('3ª EVA '!AG39,'3ª EVA '!AH39)),"")</f>
        <v>0</v>
      </c>
      <c r="AH27" s="266"/>
      <c r="AI27" s="265">
        <f ca="1">IF(AI$4&gt;0,(
MAX('3ª EVA '!AI39,'3ª EVA '!AJ39)),"")</f>
        <v>0</v>
      </c>
      <c r="AJ27" s="266"/>
      <c r="AK27" s="265">
        <f ca="1">IF(AK$4&gt;0,(
MAX('3ª EVA '!AK39,'3ª EVA '!AL39)),"")</f>
        <v>0</v>
      </c>
      <c r="AL27" s="266"/>
      <c r="AM27" s="265" t="str">
        <f>IF(AM$4&gt;0,(
MAX('3ª EVA '!AM39,'3ª EVA '!AN39)),"")</f>
        <v/>
      </c>
      <c r="AN27" s="268"/>
      <c r="AO27" s="72">
        <f ca="1">IF(AO$5&gt;0,SUMPRODUCT(AP27:AZ27,$AP$4:AZ$4)/AO$5,)</f>
        <v>0</v>
      </c>
      <c r="AP27" s="265">
        <f ca="1">IF(AP$4&gt;0,(
MAX('3ª EVA '!AP39,'3ª EVA '!AQ39)),"")</f>
        <v>0</v>
      </c>
      <c r="AQ27" s="266"/>
      <c r="AR27" s="265">
        <f ca="1">IF(AR$4&gt;0,(
MAX('3ª EVA '!AR39,'3ª EVA '!AS39)),"")</f>
        <v>0</v>
      </c>
      <c r="AS27" s="266"/>
      <c r="AT27" s="265">
        <f ca="1">IF(AT$4&gt;0,(
MAX('3ª EVA '!AT39,'3ª EVA '!AU39)),"")</f>
        <v>0</v>
      </c>
      <c r="AU27" s="266"/>
      <c r="AV27" s="265">
        <f ca="1">IF(AV$4&gt;0,(
MAX('3ª EVA '!AV39,'3ª EVA '!AW39)),"")</f>
        <v>0</v>
      </c>
      <c r="AW27" s="266"/>
      <c r="AX27" s="265">
        <f ca="1">IF(AX$4&gt;0,(
MAX('3ª EVA '!AX39,'3ª EVA '!AY39)),"")</f>
        <v>0</v>
      </c>
      <c r="AY27" s="266"/>
      <c r="AZ27" s="265" t="str">
        <f>IF(AZ$4&gt;0,(
MAX('3ª EVA '!AZ39,'3ª EVA '!BA39)),"")</f>
        <v/>
      </c>
      <c r="BA27" s="268"/>
      <c r="BB27" s="72">
        <f ca="1">IF(BB$5&gt;0,SUMPRODUCT(BC27:BM27,$BC$4:BM$4)/BB$5,)</f>
        <v>0</v>
      </c>
      <c r="BC27" s="265">
        <f ca="1">IF(BC$4&gt;0,(
MAX('3ª EVA '!BC39,'3ª EVA '!BD39)),"")</f>
        <v>0</v>
      </c>
      <c r="BD27" s="266"/>
      <c r="BE27" s="265">
        <f ca="1">IF(BE$4&gt;0,(
MAX('3ª EVA '!BE39,'3ª EVA '!BF39)),"")</f>
        <v>0</v>
      </c>
      <c r="BF27" s="266"/>
      <c r="BG27" s="265">
        <f ca="1">IF(BG$4&gt;0,(
MAX('3ª EVA '!BG39,'3ª EVA '!BH39)),"")</f>
        <v>0</v>
      </c>
      <c r="BH27" s="266"/>
      <c r="BI27" s="265">
        <f ca="1">IF(BI$4&gt;0,(
MAX('3ª EVA '!BI39,'3ª EVA '!BJ39)),"")</f>
        <v>0</v>
      </c>
      <c r="BJ27" s="266"/>
      <c r="BK27" s="265" t="str">
        <f>IF(BK$4&gt;0,(
MAX('3ª EVA '!BK39,'3ª EVA '!BL39)),"")</f>
        <v/>
      </c>
      <c r="BL27" s="266"/>
      <c r="BM27" s="265" t="str">
        <f>IF(BM$4&gt;0,(
MAX('3ª EVA '!BM39,'3ª EVA '!BN39)),"")</f>
        <v/>
      </c>
      <c r="BN27" s="268"/>
      <c r="BO27" s="72">
        <f>IF(BO$5&gt;0,SUMPRODUCT(BP27:BZ27,$BP$4:BZ$4)/BO$5,)</f>
        <v>0</v>
      </c>
      <c r="BP27" s="265" t="str">
        <f>IF(BP$4&gt;0,(
MAX('3ª EVA '!BP39,'3ª EVA '!BQ39)),"")</f>
        <v/>
      </c>
      <c r="BQ27" s="266"/>
      <c r="BR27" s="265" t="str">
        <f>IF(BR$4&gt;0,(
MAX('3ª EVA '!BR39,'3ª EVA '!BS39)),"")</f>
        <v/>
      </c>
      <c r="BS27" s="266"/>
      <c r="BT27" s="265" t="str">
        <f>IF(BT$4&gt;0,(
MAX('3ª EVA '!BT39,'3ª EVA '!BU39)),"")</f>
        <v/>
      </c>
      <c r="BU27" s="266"/>
      <c r="BV27" s="265" t="str">
        <f>IF(BV$4&gt;0,(
MAX('3ª EVA '!BV39,'3ª EVA '!BW39)),"")</f>
        <v/>
      </c>
      <c r="BW27" s="266"/>
      <c r="BX27" s="265" t="str">
        <f>IF(BX$4&gt;0,(
MAX('3ª EVA '!BX39,'3ª EVA '!BY39)),"")</f>
        <v/>
      </c>
      <c r="BY27" s="266"/>
      <c r="BZ27" s="265" t="str">
        <f>IF(BZ$4&gt;0,(
MAX('3ª EVA '!BZ39,'3ª EVA '!CA39)),"")</f>
        <v/>
      </c>
      <c r="CA27" s="268"/>
      <c r="CB27" s="71">
        <f t="shared" ca="1" si="6"/>
        <v>0</v>
      </c>
    </row>
    <row r="28" spans="1:80" ht="18" x14ac:dyDescent="0.25">
      <c r="A28" s="65" t="str">
        <v>Castillo Reyes, Daniel</v>
      </c>
      <c r="B28" s="72">
        <f ca="1">IF(B$5&gt;0,SUMPRODUCT(C28:M28,C$4:$M$4)/B$5,)</f>
        <v>0</v>
      </c>
      <c r="C28" s="265">
        <f ca="1">IF(C$4&gt;0,(
MAX('3ª EVA '!C40,'3ª EVA '!D40)),"")</f>
        <v>0</v>
      </c>
      <c r="D28" s="266"/>
      <c r="E28" s="265">
        <f ca="1">IF(E$4&gt;0,(
MAX('3ª EVA '!E40,'3ª EVA '!F40)),"")</f>
        <v>0</v>
      </c>
      <c r="F28" s="266"/>
      <c r="G28" s="265">
        <f ca="1">IF(G$4&gt;0,(
MAX('3ª EVA '!G40,'3ª EVA '!H40)),"")</f>
        <v>0</v>
      </c>
      <c r="H28" s="266"/>
      <c r="I28" s="265">
        <f ca="1">IF(I$4&gt;0,(
MAX('3ª EVA '!I40,'3ª EVA '!J40)),"")</f>
        <v>0</v>
      </c>
      <c r="J28" s="266"/>
      <c r="K28" s="265">
        <f ca="1">IF(K$4&gt;0,(
MAX('3ª EVA '!K40,'3ª EVA '!L40)),"")</f>
        <v>0</v>
      </c>
      <c r="L28" s="266"/>
      <c r="M28" s="265" t="str">
        <f>IF(M$4&gt;0,(
MAX('3ª EVA '!M40,'3ª EVA '!N40)),"")</f>
        <v/>
      </c>
      <c r="N28" s="268"/>
      <c r="O28" s="72">
        <f ca="1">IF(O$5&gt;0,SUMPRODUCT(P28:Z28,$P$4:Z$4)/O$5,)</f>
        <v>0</v>
      </c>
      <c r="P28" s="265">
        <f ca="1">IF(P$4&gt;0,(
MAX('3ª EVA '!P40,'3ª EVA '!Q40)),"")</f>
        <v>0</v>
      </c>
      <c r="Q28" s="266"/>
      <c r="R28" s="265">
        <f ca="1">IF(R$4&gt;0,(
MAX('3ª EVA '!R40,'3ª EVA '!S40)),"")</f>
        <v>0</v>
      </c>
      <c r="S28" s="266"/>
      <c r="T28" s="265">
        <f ca="1">IF(T$4&gt;0,(
MAX('3ª EVA '!T40,'3ª EVA '!U40)),"")</f>
        <v>0</v>
      </c>
      <c r="U28" s="266"/>
      <c r="V28" s="265">
        <f ca="1">IF(V$4&gt;0,(
MAX('3ª EVA '!V40,'3ª EVA '!W40)),"")</f>
        <v>0</v>
      </c>
      <c r="W28" s="266"/>
      <c r="X28" s="265">
        <f ca="1">IF(X$4&gt;0,(
MAX('3ª EVA '!X40,'3ª EVA '!Y40)),"")</f>
        <v>0</v>
      </c>
      <c r="Y28" s="266"/>
      <c r="Z28" s="265" t="str">
        <f>IF(Z$4&gt;0,(
MAX('3ª EVA '!Z40,'3ª EVA '!AA40)),"")</f>
        <v/>
      </c>
      <c r="AA28" s="268"/>
      <c r="AB28" s="72">
        <f ca="1">IF(AB$5&gt;0,SUMPRODUCT(AC28:AM28,$AC$4:AM$4)/AB$5,)</f>
        <v>0</v>
      </c>
      <c r="AC28" s="265">
        <f ca="1">IF(AC$4&gt;0,(
MAX('3ª EVA '!AC40,'3ª EVA '!AD40)),"")</f>
        <v>0</v>
      </c>
      <c r="AD28" s="266"/>
      <c r="AE28" s="265" t="str">
        <f>IF(AE$4&gt;0,(
MAX('3ª EVA '!AE40,'3ª EVA '!AF40)),"")</f>
        <v/>
      </c>
      <c r="AF28" s="266"/>
      <c r="AG28" s="265">
        <f ca="1">IF(AG$4&gt;0,(
MAX('3ª EVA '!AG40,'3ª EVA '!AH40)),"")</f>
        <v>0</v>
      </c>
      <c r="AH28" s="266"/>
      <c r="AI28" s="265">
        <f ca="1">IF(AI$4&gt;0,(
MAX('3ª EVA '!AI40,'3ª EVA '!AJ40)),"")</f>
        <v>0</v>
      </c>
      <c r="AJ28" s="266"/>
      <c r="AK28" s="265">
        <f ca="1">IF(AK$4&gt;0,(
MAX('3ª EVA '!AK40,'3ª EVA '!AL40)),"")</f>
        <v>0</v>
      </c>
      <c r="AL28" s="266"/>
      <c r="AM28" s="265" t="str">
        <f>IF(AM$4&gt;0,(
MAX('3ª EVA '!AM40,'3ª EVA '!AN40)),"")</f>
        <v/>
      </c>
      <c r="AN28" s="268"/>
      <c r="AO28" s="72">
        <f ca="1">IF(AO$5&gt;0,SUMPRODUCT(AP28:AZ28,$AP$4:AZ$4)/AO$5,)</f>
        <v>0</v>
      </c>
      <c r="AP28" s="265">
        <f ca="1">IF(AP$4&gt;0,(
MAX('3ª EVA '!AP40,'3ª EVA '!AQ40)),"")</f>
        <v>0</v>
      </c>
      <c r="AQ28" s="266"/>
      <c r="AR28" s="265">
        <f ca="1">IF(AR$4&gt;0,(
MAX('3ª EVA '!AR40,'3ª EVA '!AS40)),"")</f>
        <v>0</v>
      </c>
      <c r="AS28" s="266"/>
      <c r="AT28" s="265">
        <f ca="1">IF(AT$4&gt;0,(
MAX('3ª EVA '!AT40,'3ª EVA '!AU40)),"")</f>
        <v>0</v>
      </c>
      <c r="AU28" s="266"/>
      <c r="AV28" s="265">
        <f ca="1">IF(AV$4&gt;0,(
MAX('3ª EVA '!AV40,'3ª EVA '!AW40)),"")</f>
        <v>0</v>
      </c>
      <c r="AW28" s="266"/>
      <c r="AX28" s="265">
        <f ca="1">IF(AX$4&gt;0,(
MAX('3ª EVA '!AX40,'3ª EVA '!AY40)),"")</f>
        <v>0</v>
      </c>
      <c r="AY28" s="266"/>
      <c r="AZ28" s="265" t="str">
        <f>IF(AZ$4&gt;0,(
MAX('3ª EVA '!AZ40,'3ª EVA '!BA40)),"")</f>
        <v/>
      </c>
      <c r="BA28" s="268"/>
      <c r="BB28" s="72">
        <f ca="1">IF(BB$5&gt;0,SUMPRODUCT(BC28:BM28,$BC$4:BM$4)/BB$5,)</f>
        <v>0</v>
      </c>
      <c r="BC28" s="265">
        <f ca="1">IF(BC$4&gt;0,(
MAX('3ª EVA '!BC40,'3ª EVA '!BD40)),"")</f>
        <v>0</v>
      </c>
      <c r="BD28" s="266"/>
      <c r="BE28" s="265">
        <f ca="1">IF(BE$4&gt;0,(
MAX('3ª EVA '!BE40,'3ª EVA '!BF40)),"")</f>
        <v>0</v>
      </c>
      <c r="BF28" s="266"/>
      <c r="BG28" s="265">
        <f ca="1">IF(BG$4&gt;0,(
MAX('3ª EVA '!BG40,'3ª EVA '!BH40)),"")</f>
        <v>0</v>
      </c>
      <c r="BH28" s="266"/>
      <c r="BI28" s="265">
        <f ca="1">IF(BI$4&gt;0,(
MAX('3ª EVA '!BI40,'3ª EVA '!BJ40)),"")</f>
        <v>0</v>
      </c>
      <c r="BJ28" s="266"/>
      <c r="BK28" s="265" t="str">
        <f>IF(BK$4&gt;0,(
MAX('3ª EVA '!BK40,'3ª EVA '!BL40)),"")</f>
        <v/>
      </c>
      <c r="BL28" s="266"/>
      <c r="BM28" s="265" t="str">
        <f>IF(BM$4&gt;0,(
MAX('3ª EVA '!BM40,'3ª EVA '!BN40)),"")</f>
        <v/>
      </c>
      <c r="BN28" s="268"/>
      <c r="BO28" s="72">
        <f>IF(BO$5&gt;0,SUMPRODUCT(BP28:BZ28,$BP$4:BZ$4)/BO$5,)</f>
        <v>0</v>
      </c>
      <c r="BP28" s="265" t="str">
        <f>IF(BP$4&gt;0,(
MAX('3ª EVA '!BP40,'3ª EVA '!BQ40)),"")</f>
        <v/>
      </c>
      <c r="BQ28" s="266"/>
      <c r="BR28" s="265" t="str">
        <f>IF(BR$4&gt;0,(
MAX('3ª EVA '!BR40,'3ª EVA '!BS40)),"")</f>
        <v/>
      </c>
      <c r="BS28" s="266"/>
      <c r="BT28" s="265" t="str">
        <f>IF(BT$4&gt;0,(
MAX('3ª EVA '!BT40,'3ª EVA '!BU40)),"")</f>
        <v/>
      </c>
      <c r="BU28" s="266"/>
      <c r="BV28" s="265" t="str">
        <f>IF(BV$4&gt;0,(
MAX('3ª EVA '!BV40,'3ª EVA '!BW40)),"")</f>
        <v/>
      </c>
      <c r="BW28" s="266"/>
      <c r="BX28" s="265" t="str">
        <f>IF(BX$4&gt;0,(
MAX('3ª EVA '!BX40,'3ª EVA '!BY40)),"")</f>
        <v/>
      </c>
      <c r="BY28" s="266"/>
      <c r="BZ28" s="265" t="str">
        <f>IF(BZ$4&gt;0,(
MAX('3ª EVA '!BZ40,'3ª EVA '!CA40)),"")</f>
        <v/>
      </c>
      <c r="CA28" s="268"/>
      <c r="CB28" s="71">
        <f t="shared" ca="1" si="6"/>
        <v>0</v>
      </c>
    </row>
    <row r="29" spans="1:80" ht="18" x14ac:dyDescent="0.25">
      <c r="A29" s="65" t="str">
        <v>Luis pepe peres</v>
      </c>
      <c r="B29" s="72">
        <f ca="1">IF(B$5&gt;0,SUMPRODUCT(C29:M29,C$4:$M$4)/B$5,)</f>
        <v>0</v>
      </c>
      <c r="C29" s="265">
        <f ca="1">IF(C$4&gt;0,(
MAX('3ª EVA '!C41,'3ª EVA '!D41)),"")</f>
        <v>0</v>
      </c>
      <c r="D29" s="266"/>
      <c r="E29" s="265">
        <f ca="1">IF(E$4&gt;0,(
MAX('3ª EVA '!E41,'3ª EVA '!F41)),"")</f>
        <v>0</v>
      </c>
      <c r="F29" s="266"/>
      <c r="G29" s="265">
        <f ca="1">IF(G$4&gt;0,(
MAX('3ª EVA '!G41,'3ª EVA '!H41)),"")</f>
        <v>0</v>
      </c>
      <c r="H29" s="266"/>
      <c r="I29" s="265">
        <f ca="1">IF(I$4&gt;0,(
MAX('3ª EVA '!I41,'3ª EVA '!J41)),"")</f>
        <v>0</v>
      </c>
      <c r="J29" s="266"/>
      <c r="K29" s="265">
        <f ca="1">IF(K$4&gt;0,(
MAX('3ª EVA '!K41,'3ª EVA '!L41)),"")</f>
        <v>0</v>
      </c>
      <c r="L29" s="266"/>
      <c r="M29" s="265" t="str">
        <f>IF(M$4&gt;0,(
MAX('3ª EVA '!M41,'3ª EVA '!N41)),"")</f>
        <v/>
      </c>
      <c r="N29" s="268"/>
      <c r="O29" s="72">
        <f ca="1">IF(O$5&gt;0,SUMPRODUCT(P29:Z29,$P$4:Z$4)/O$5,)</f>
        <v>0</v>
      </c>
      <c r="P29" s="265">
        <f ca="1">IF(P$4&gt;0,(
MAX('3ª EVA '!P41,'3ª EVA '!Q41)),"")</f>
        <v>0</v>
      </c>
      <c r="Q29" s="266"/>
      <c r="R29" s="265">
        <f ca="1">IF(R$4&gt;0,(
MAX('3ª EVA '!R41,'3ª EVA '!S41)),"")</f>
        <v>0</v>
      </c>
      <c r="S29" s="266"/>
      <c r="T29" s="265">
        <f ca="1">IF(T$4&gt;0,(
MAX('3ª EVA '!T41,'3ª EVA '!U41)),"")</f>
        <v>0</v>
      </c>
      <c r="U29" s="266"/>
      <c r="V29" s="265">
        <f ca="1">IF(V$4&gt;0,(
MAX('3ª EVA '!V41,'3ª EVA '!W41)),"")</f>
        <v>0</v>
      </c>
      <c r="W29" s="266"/>
      <c r="X29" s="265">
        <f ca="1">IF(X$4&gt;0,(
MAX('3ª EVA '!X41,'3ª EVA '!Y41)),"")</f>
        <v>0</v>
      </c>
      <c r="Y29" s="266"/>
      <c r="Z29" s="265" t="str">
        <f>IF(Z$4&gt;0,(
MAX('3ª EVA '!Z41,'3ª EVA '!AA41)),"")</f>
        <v/>
      </c>
      <c r="AA29" s="268"/>
      <c r="AB29" s="72">
        <f ca="1">IF(AB$5&gt;0,SUMPRODUCT(AC29:AM29,$AC$4:AM$4)/AB$5,)</f>
        <v>0</v>
      </c>
      <c r="AC29" s="265">
        <f ca="1">IF(AC$4&gt;0,(
MAX('3ª EVA '!AC41,'3ª EVA '!AD41)),"")</f>
        <v>0</v>
      </c>
      <c r="AD29" s="266"/>
      <c r="AE29" s="265" t="str">
        <f>IF(AE$4&gt;0,(
MAX('3ª EVA '!AE41,'3ª EVA '!AF41)),"")</f>
        <v/>
      </c>
      <c r="AF29" s="266"/>
      <c r="AG29" s="265">
        <f ca="1">IF(AG$4&gt;0,(
MAX('3ª EVA '!AG41,'3ª EVA '!AH41)),"")</f>
        <v>0</v>
      </c>
      <c r="AH29" s="266"/>
      <c r="AI29" s="265">
        <f ca="1">IF(AI$4&gt;0,(
MAX('3ª EVA '!AI41,'3ª EVA '!AJ41)),"")</f>
        <v>0</v>
      </c>
      <c r="AJ29" s="266"/>
      <c r="AK29" s="265">
        <f ca="1">IF(AK$4&gt;0,(
MAX('3ª EVA '!AK41,'3ª EVA '!AL41)),"")</f>
        <v>0</v>
      </c>
      <c r="AL29" s="266"/>
      <c r="AM29" s="265" t="str">
        <f>IF(AM$4&gt;0,(
MAX('3ª EVA '!AM41,'3ª EVA '!AN41)),"")</f>
        <v/>
      </c>
      <c r="AN29" s="268"/>
      <c r="AO29" s="72">
        <f ca="1">IF(AO$5&gt;0,SUMPRODUCT(AP29:AZ29,$AP$4:AZ$4)/AO$5,)</f>
        <v>0</v>
      </c>
      <c r="AP29" s="265">
        <f ca="1">IF(AP$4&gt;0,(
MAX('3ª EVA '!AP41,'3ª EVA '!AQ41)),"")</f>
        <v>0</v>
      </c>
      <c r="AQ29" s="266"/>
      <c r="AR29" s="265">
        <f ca="1">IF(AR$4&gt;0,(
MAX('3ª EVA '!AR41,'3ª EVA '!AS41)),"")</f>
        <v>0</v>
      </c>
      <c r="AS29" s="266"/>
      <c r="AT29" s="265">
        <f ca="1">IF(AT$4&gt;0,(
MAX('3ª EVA '!AT41,'3ª EVA '!AU41)),"")</f>
        <v>0</v>
      </c>
      <c r="AU29" s="266"/>
      <c r="AV29" s="265">
        <f ca="1">IF(AV$4&gt;0,(
MAX('3ª EVA '!AV41,'3ª EVA '!AW41)),"")</f>
        <v>0</v>
      </c>
      <c r="AW29" s="266"/>
      <c r="AX29" s="265">
        <f ca="1">IF(AX$4&gt;0,(
MAX('3ª EVA '!AX41,'3ª EVA '!AY41)),"")</f>
        <v>0</v>
      </c>
      <c r="AY29" s="266"/>
      <c r="AZ29" s="265" t="str">
        <f>IF(AZ$4&gt;0,(
MAX('3ª EVA '!AZ41,'3ª EVA '!BA41)),"")</f>
        <v/>
      </c>
      <c r="BA29" s="268"/>
      <c r="BB29" s="72">
        <f ca="1">IF(BB$5&gt;0,SUMPRODUCT(BC29:BM29,$BC$4:BM$4)/BB$5,)</f>
        <v>0</v>
      </c>
      <c r="BC29" s="265">
        <f ca="1">IF(BC$4&gt;0,(
MAX('3ª EVA '!BC41,'3ª EVA '!BD41)),"")</f>
        <v>0</v>
      </c>
      <c r="BD29" s="266"/>
      <c r="BE29" s="265">
        <f ca="1">IF(BE$4&gt;0,(
MAX('3ª EVA '!BE41,'3ª EVA '!BF41)),"")</f>
        <v>0</v>
      </c>
      <c r="BF29" s="266"/>
      <c r="BG29" s="265">
        <f ca="1">IF(BG$4&gt;0,(
MAX('3ª EVA '!BG41,'3ª EVA '!BH41)),"")</f>
        <v>0</v>
      </c>
      <c r="BH29" s="266"/>
      <c r="BI29" s="265">
        <f ca="1">IF(BI$4&gt;0,(
MAX('3ª EVA '!BI41,'3ª EVA '!BJ41)),"")</f>
        <v>0</v>
      </c>
      <c r="BJ29" s="266"/>
      <c r="BK29" s="265" t="str">
        <f>IF(BK$4&gt;0,(
MAX('3ª EVA '!BK41,'3ª EVA '!BL41)),"")</f>
        <v/>
      </c>
      <c r="BL29" s="266"/>
      <c r="BM29" s="265" t="str">
        <f>IF(BM$4&gt;0,(
MAX('3ª EVA '!BM41,'3ª EVA '!BN41)),"")</f>
        <v/>
      </c>
      <c r="BN29" s="268"/>
      <c r="BO29" s="72">
        <f>IF(BO$5&gt;0,SUMPRODUCT(BP29:BZ29,$BP$4:BZ$4)/BO$5,)</f>
        <v>0</v>
      </c>
      <c r="BP29" s="265" t="str">
        <f>IF(BP$4&gt;0,(
MAX('3ª EVA '!BP41,'3ª EVA '!BQ41)),"")</f>
        <v/>
      </c>
      <c r="BQ29" s="266"/>
      <c r="BR29" s="265" t="str">
        <f>IF(BR$4&gt;0,(
MAX('3ª EVA '!BR41,'3ª EVA '!BS41)),"")</f>
        <v/>
      </c>
      <c r="BS29" s="266"/>
      <c r="BT29" s="265" t="str">
        <f>IF(BT$4&gt;0,(
MAX('3ª EVA '!BT41,'3ª EVA '!BU41)),"")</f>
        <v/>
      </c>
      <c r="BU29" s="266"/>
      <c r="BV29" s="265" t="str">
        <f>IF(BV$4&gt;0,(
MAX('3ª EVA '!BV41,'3ª EVA '!BW41)),"")</f>
        <v/>
      </c>
      <c r="BW29" s="266"/>
      <c r="BX29" s="265" t="str">
        <f>IF(BX$4&gt;0,(
MAX('3ª EVA '!BX41,'3ª EVA '!BY41)),"")</f>
        <v/>
      </c>
      <c r="BY29" s="266"/>
      <c r="BZ29" s="265" t="str">
        <f>IF(BZ$4&gt;0,(
MAX('3ª EVA '!BZ41,'3ª EVA '!CA41)),"")</f>
        <v/>
      </c>
      <c r="CA29" s="268"/>
      <c r="CB29" s="71">
        <f t="shared" ca="1" si="6"/>
        <v>0</v>
      </c>
    </row>
    <row r="30" spans="1:80" ht="18" x14ac:dyDescent="0.25">
      <c r="A30" s="65">
        <v>0</v>
      </c>
      <c r="B30" s="72">
        <f ca="1">IF(B$5&gt;0,SUMPRODUCT(C30:M30,C$4:$M$4)/B$5,)</f>
        <v>0</v>
      </c>
      <c r="C30" s="265">
        <f ca="1">IF(C$4&gt;0,(
MAX('3ª EVA '!C42,'3ª EVA '!D42)),"")</f>
        <v>0</v>
      </c>
      <c r="D30" s="266"/>
      <c r="E30" s="265">
        <f ca="1">IF(E$4&gt;0,(
MAX('3ª EVA '!E42,'3ª EVA '!F42)),"")</f>
        <v>0</v>
      </c>
      <c r="F30" s="266"/>
      <c r="G30" s="265">
        <f ca="1">IF(G$4&gt;0,(
MAX('3ª EVA '!G42,'3ª EVA '!H42)),"")</f>
        <v>0</v>
      </c>
      <c r="H30" s="266"/>
      <c r="I30" s="265">
        <f ca="1">IF(I$4&gt;0,(
MAX('3ª EVA '!I42,'3ª EVA '!J42)),"")</f>
        <v>0</v>
      </c>
      <c r="J30" s="266"/>
      <c r="K30" s="265">
        <f ca="1">IF(K$4&gt;0,(
MAX('3ª EVA '!K42,'3ª EVA '!L42)),"")</f>
        <v>0</v>
      </c>
      <c r="L30" s="266"/>
      <c r="M30" s="265" t="str">
        <f>IF(M$4&gt;0,(
MAX('3ª EVA '!M42,'3ª EVA '!N42)),"")</f>
        <v/>
      </c>
      <c r="N30" s="268"/>
      <c r="O30" s="72">
        <f ca="1">IF(O$5&gt;0,SUMPRODUCT(P30:Z30,$P$4:Z$4)/O$5,)</f>
        <v>0</v>
      </c>
      <c r="P30" s="265">
        <f ca="1">IF(P$4&gt;0,(
MAX('3ª EVA '!P42,'3ª EVA '!Q42)),"")</f>
        <v>0</v>
      </c>
      <c r="Q30" s="266"/>
      <c r="R30" s="265">
        <f ca="1">IF(R$4&gt;0,(
MAX('3ª EVA '!R42,'3ª EVA '!S42)),"")</f>
        <v>0</v>
      </c>
      <c r="S30" s="266"/>
      <c r="T30" s="265">
        <f ca="1">IF(T$4&gt;0,(
MAX('3ª EVA '!T42,'3ª EVA '!U42)),"")</f>
        <v>0</v>
      </c>
      <c r="U30" s="266"/>
      <c r="V30" s="265">
        <f ca="1">IF(V$4&gt;0,(
MAX('3ª EVA '!V42,'3ª EVA '!W42)),"")</f>
        <v>0</v>
      </c>
      <c r="W30" s="266"/>
      <c r="X30" s="265">
        <f ca="1">IF(X$4&gt;0,(
MAX('3ª EVA '!X42,'3ª EVA '!Y42)),"")</f>
        <v>0</v>
      </c>
      <c r="Y30" s="266"/>
      <c r="Z30" s="265" t="str">
        <f>IF(Z$4&gt;0,(
MAX('3ª EVA '!Z42,'3ª EVA '!AA42)),"")</f>
        <v/>
      </c>
      <c r="AA30" s="268"/>
      <c r="AB30" s="72">
        <f ca="1">IF(AB$5&gt;0,SUMPRODUCT(AC30:AM30,$AC$4:AM$4)/AB$5,)</f>
        <v>0</v>
      </c>
      <c r="AC30" s="265">
        <f ca="1">IF(AC$4&gt;0,(
MAX('3ª EVA '!AC42,'3ª EVA '!AD42)),"")</f>
        <v>0</v>
      </c>
      <c r="AD30" s="266"/>
      <c r="AE30" s="265" t="str">
        <f>IF(AE$4&gt;0,(
MAX('3ª EVA '!AE42,'3ª EVA '!AF42)),"")</f>
        <v/>
      </c>
      <c r="AF30" s="266"/>
      <c r="AG30" s="265">
        <f ca="1">IF(AG$4&gt;0,(
MAX('3ª EVA '!AG42,'3ª EVA '!AH42)),"")</f>
        <v>0</v>
      </c>
      <c r="AH30" s="266"/>
      <c r="AI30" s="265">
        <f ca="1">IF(AI$4&gt;0,(
MAX('3ª EVA '!AI42,'3ª EVA '!AJ42)),"")</f>
        <v>0</v>
      </c>
      <c r="AJ30" s="266"/>
      <c r="AK30" s="265">
        <f ca="1">IF(AK$4&gt;0,(
MAX('3ª EVA '!AK42,'3ª EVA '!AL42)),"")</f>
        <v>0</v>
      </c>
      <c r="AL30" s="266"/>
      <c r="AM30" s="265" t="str">
        <f>IF(AM$4&gt;0,(
MAX('3ª EVA '!AM42,'3ª EVA '!AN42)),"")</f>
        <v/>
      </c>
      <c r="AN30" s="268"/>
      <c r="AO30" s="72">
        <f ca="1">IF(AO$5&gt;0,SUMPRODUCT(AP30:AZ30,$AP$4:AZ$4)/AO$5,)</f>
        <v>0</v>
      </c>
      <c r="AP30" s="265">
        <f ca="1">IF(AP$4&gt;0,(
MAX('3ª EVA '!AP42,'3ª EVA '!AQ42)),"")</f>
        <v>0</v>
      </c>
      <c r="AQ30" s="266"/>
      <c r="AR30" s="265">
        <f ca="1">IF(AR$4&gt;0,(
MAX('3ª EVA '!AR42,'3ª EVA '!AS42)),"")</f>
        <v>0</v>
      </c>
      <c r="AS30" s="266"/>
      <c r="AT30" s="265">
        <f ca="1">IF(AT$4&gt;0,(
MAX('3ª EVA '!AT42,'3ª EVA '!AU42)),"")</f>
        <v>0</v>
      </c>
      <c r="AU30" s="266"/>
      <c r="AV30" s="265">
        <f ca="1">IF(AV$4&gt;0,(
MAX('3ª EVA '!AV42,'3ª EVA '!AW42)),"")</f>
        <v>0</v>
      </c>
      <c r="AW30" s="266"/>
      <c r="AX30" s="265">
        <f ca="1">IF(AX$4&gt;0,(
MAX('3ª EVA '!AX42,'3ª EVA '!AY42)),"")</f>
        <v>0</v>
      </c>
      <c r="AY30" s="266"/>
      <c r="AZ30" s="265" t="str">
        <f>IF(AZ$4&gt;0,(
MAX('3ª EVA '!AZ42,'3ª EVA '!BA42)),"")</f>
        <v/>
      </c>
      <c r="BA30" s="268"/>
      <c r="BB30" s="72">
        <f ca="1">IF(BB$5&gt;0,SUMPRODUCT(BC30:BM30,$BC$4:BM$4)/BB$5,)</f>
        <v>0</v>
      </c>
      <c r="BC30" s="265">
        <f ca="1">IF(BC$4&gt;0,(
MAX('3ª EVA '!BC42,'3ª EVA '!BD42)),"")</f>
        <v>0</v>
      </c>
      <c r="BD30" s="266"/>
      <c r="BE30" s="265">
        <f ca="1">IF(BE$4&gt;0,(
MAX('3ª EVA '!BE42,'3ª EVA '!BF42)),"")</f>
        <v>0</v>
      </c>
      <c r="BF30" s="266"/>
      <c r="BG30" s="265">
        <f ca="1">IF(BG$4&gt;0,(
MAX('3ª EVA '!BG42,'3ª EVA '!BH42)),"")</f>
        <v>0</v>
      </c>
      <c r="BH30" s="266"/>
      <c r="BI30" s="265">
        <f ca="1">IF(BI$4&gt;0,(
MAX('3ª EVA '!BI42,'3ª EVA '!BJ42)),"")</f>
        <v>0</v>
      </c>
      <c r="BJ30" s="266"/>
      <c r="BK30" s="265" t="str">
        <f>IF(BK$4&gt;0,(
MAX('3ª EVA '!BK42,'3ª EVA '!BL42)),"")</f>
        <v/>
      </c>
      <c r="BL30" s="266"/>
      <c r="BM30" s="265" t="str">
        <f>IF(BM$4&gt;0,(
MAX('3ª EVA '!BM42,'3ª EVA '!BN42)),"")</f>
        <v/>
      </c>
      <c r="BN30" s="268"/>
      <c r="BO30" s="72">
        <f>IF(BO$5&gt;0,SUMPRODUCT(BP30:BZ30,$BP$4:BZ$4)/BO$5,)</f>
        <v>0</v>
      </c>
      <c r="BP30" s="265" t="str">
        <f>IF(BP$4&gt;0,(
MAX('3ª EVA '!BP42,'3ª EVA '!BQ42)),"")</f>
        <v/>
      </c>
      <c r="BQ30" s="266"/>
      <c r="BR30" s="265" t="str">
        <f>IF(BR$4&gt;0,(
MAX('3ª EVA '!BR42,'3ª EVA '!BS42)),"")</f>
        <v/>
      </c>
      <c r="BS30" s="266"/>
      <c r="BT30" s="265" t="str">
        <f>IF(BT$4&gt;0,(
MAX('3ª EVA '!BT42,'3ª EVA '!BU42)),"")</f>
        <v/>
      </c>
      <c r="BU30" s="266"/>
      <c r="BV30" s="265" t="str">
        <f>IF(BV$4&gt;0,(
MAX('3ª EVA '!BV42,'3ª EVA '!BW42)),"")</f>
        <v/>
      </c>
      <c r="BW30" s="266"/>
      <c r="BX30" s="265" t="str">
        <f>IF(BX$4&gt;0,(
MAX('3ª EVA '!BX42,'3ª EVA '!BY42)),"")</f>
        <v/>
      </c>
      <c r="BY30" s="266"/>
      <c r="BZ30" s="265" t="str">
        <f>IF(BZ$4&gt;0,(
MAX('3ª EVA '!BZ42,'3ª EVA '!CA42)),"")</f>
        <v/>
      </c>
      <c r="CA30" s="268"/>
      <c r="CB30" s="71">
        <f t="shared" ca="1" si="6"/>
        <v>0</v>
      </c>
    </row>
    <row r="31" spans="1:80" ht="18" x14ac:dyDescent="0.25">
      <c r="A31" s="65">
        <v>0</v>
      </c>
      <c r="B31" s="72">
        <f ca="1">IF(B$5&gt;0,SUMPRODUCT(C31:M31,C$4:$M$4)/B$5,)</f>
        <v>0</v>
      </c>
      <c r="C31" s="265">
        <f ca="1">IF(C$4&gt;0,(
MAX('3ª EVA '!C43,'3ª EVA '!D43)),"")</f>
        <v>0</v>
      </c>
      <c r="D31" s="266"/>
      <c r="E31" s="265">
        <f ca="1">IF(E$4&gt;0,(
MAX('3ª EVA '!E43,'3ª EVA '!F43)),"")</f>
        <v>0</v>
      </c>
      <c r="F31" s="266"/>
      <c r="G31" s="265">
        <f ca="1">IF(G$4&gt;0,(
MAX('3ª EVA '!G43,'3ª EVA '!H43)),"")</f>
        <v>0</v>
      </c>
      <c r="H31" s="266"/>
      <c r="I31" s="265">
        <f ca="1">IF(I$4&gt;0,(
MAX('3ª EVA '!I43,'3ª EVA '!J43)),"")</f>
        <v>0</v>
      </c>
      <c r="J31" s="266"/>
      <c r="K31" s="265">
        <f ca="1">IF(K$4&gt;0,(
MAX('3ª EVA '!K43,'3ª EVA '!L43)),"")</f>
        <v>0</v>
      </c>
      <c r="L31" s="266"/>
      <c r="M31" s="265" t="str">
        <f>IF(M$4&gt;0,(
MAX('3ª EVA '!M43,'3ª EVA '!N43)),"")</f>
        <v/>
      </c>
      <c r="N31" s="268"/>
      <c r="O31" s="72">
        <f ca="1">IF(O$5&gt;0,SUMPRODUCT(P31:Z31,$P$4:Z$4)/O$5,)</f>
        <v>0</v>
      </c>
      <c r="P31" s="265">
        <f ca="1">IF(P$4&gt;0,(
MAX('3ª EVA '!P43,'3ª EVA '!Q43)),"")</f>
        <v>0</v>
      </c>
      <c r="Q31" s="266"/>
      <c r="R31" s="265">
        <f ca="1">IF(R$4&gt;0,(
MAX('3ª EVA '!R43,'3ª EVA '!S43)),"")</f>
        <v>0</v>
      </c>
      <c r="S31" s="266"/>
      <c r="T31" s="265">
        <f ca="1">IF(T$4&gt;0,(
MAX('3ª EVA '!T43,'3ª EVA '!U43)),"")</f>
        <v>0</v>
      </c>
      <c r="U31" s="266"/>
      <c r="V31" s="265">
        <f ca="1">IF(V$4&gt;0,(
MAX('3ª EVA '!V43,'3ª EVA '!W43)),"")</f>
        <v>0</v>
      </c>
      <c r="W31" s="266"/>
      <c r="X31" s="265">
        <f ca="1">IF(X$4&gt;0,(
MAX('3ª EVA '!X43,'3ª EVA '!Y43)),"")</f>
        <v>0</v>
      </c>
      <c r="Y31" s="266"/>
      <c r="Z31" s="265" t="str">
        <f>IF(Z$4&gt;0,(
MAX('3ª EVA '!Z43,'3ª EVA '!AA43)),"")</f>
        <v/>
      </c>
      <c r="AA31" s="268"/>
      <c r="AB31" s="72">
        <f ca="1">IF(AB$5&gt;0,SUMPRODUCT(AC31:AM31,$AC$4:AM$4)/AB$5,)</f>
        <v>0</v>
      </c>
      <c r="AC31" s="265">
        <f ca="1">IF(AC$4&gt;0,(
MAX('3ª EVA '!AC43,'3ª EVA '!AD43)),"")</f>
        <v>0</v>
      </c>
      <c r="AD31" s="266"/>
      <c r="AE31" s="265" t="str">
        <f>IF(AE$4&gt;0,(
MAX('3ª EVA '!AE43,'3ª EVA '!AF43)),"")</f>
        <v/>
      </c>
      <c r="AF31" s="266"/>
      <c r="AG31" s="265">
        <f ca="1">IF(AG$4&gt;0,(
MAX('3ª EVA '!AG43,'3ª EVA '!AH43)),"")</f>
        <v>0</v>
      </c>
      <c r="AH31" s="266"/>
      <c r="AI31" s="265">
        <f ca="1">IF(AI$4&gt;0,(
MAX('3ª EVA '!AI43,'3ª EVA '!AJ43)),"")</f>
        <v>0</v>
      </c>
      <c r="AJ31" s="266"/>
      <c r="AK31" s="265">
        <f ca="1">IF(AK$4&gt;0,(
MAX('3ª EVA '!AK43,'3ª EVA '!AL43)),"")</f>
        <v>0</v>
      </c>
      <c r="AL31" s="266"/>
      <c r="AM31" s="265" t="str">
        <f>IF(AM$4&gt;0,(
MAX('3ª EVA '!AM43,'3ª EVA '!AN43)),"")</f>
        <v/>
      </c>
      <c r="AN31" s="268"/>
      <c r="AO31" s="72">
        <f ca="1">IF(AO$5&gt;0,SUMPRODUCT(AP31:AZ31,$AP$4:AZ$4)/AO$5,)</f>
        <v>0</v>
      </c>
      <c r="AP31" s="265">
        <f ca="1">IF(AP$4&gt;0,(
MAX('3ª EVA '!AP43,'3ª EVA '!AQ43)),"")</f>
        <v>0</v>
      </c>
      <c r="AQ31" s="266"/>
      <c r="AR31" s="265">
        <f ca="1">IF(AR$4&gt;0,(
MAX('3ª EVA '!AR43,'3ª EVA '!AS43)),"")</f>
        <v>0</v>
      </c>
      <c r="AS31" s="266"/>
      <c r="AT31" s="265">
        <f ca="1">IF(AT$4&gt;0,(
MAX('3ª EVA '!AT43,'3ª EVA '!AU43)),"")</f>
        <v>0</v>
      </c>
      <c r="AU31" s="266"/>
      <c r="AV31" s="265">
        <f ca="1">IF(AV$4&gt;0,(
MAX('3ª EVA '!AV43,'3ª EVA '!AW43)),"")</f>
        <v>0</v>
      </c>
      <c r="AW31" s="266"/>
      <c r="AX31" s="265">
        <f ca="1">IF(AX$4&gt;0,(
MAX('3ª EVA '!AX43,'3ª EVA '!AY43)),"")</f>
        <v>0</v>
      </c>
      <c r="AY31" s="266"/>
      <c r="AZ31" s="265" t="str">
        <f>IF(AZ$4&gt;0,(
MAX('3ª EVA '!AZ43,'3ª EVA '!BA43)),"")</f>
        <v/>
      </c>
      <c r="BA31" s="268"/>
      <c r="BB31" s="72">
        <f ca="1">IF(BB$5&gt;0,SUMPRODUCT(BC31:BM31,$BC$4:BM$4)/BB$5,)</f>
        <v>0</v>
      </c>
      <c r="BC31" s="265">
        <f ca="1">IF(BC$4&gt;0,(
MAX('3ª EVA '!BC43,'3ª EVA '!BD43)),"")</f>
        <v>0</v>
      </c>
      <c r="BD31" s="266"/>
      <c r="BE31" s="265">
        <f ca="1">IF(BE$4&gt;0,(
MAX('3ª EVA '!BE43,'3ª EVA '!BF43)),"")</f>
        <v>0</v>
      </c>
      <c r="BF31" s="266"/>
      <c r="BG31" s="265">
        <f ca="1">IF(BG$4&gt;0,(
MAX('3ª EVA '!BG43,'3ª EVA '!BH43)),"")</f>
        <v>0</v>
      </c>
      <c r="BH31" s="266"/>
      <c r="BI31" s="265">
        <f ca="1">IF(BI$4&gt;0,(
MAX('3ª EVA '!BI43,'3ª EVA '!BJ43)),"")</f>
        <v>0</v>
      </c>
      <c r="BJ31" s="266"/>
      <c r="BK31" s="265" t="str">
        <f>IF(BK$4&gt;0,(
MAX('3ª EVA '!BK43,'3ª EVA '!BL43)),"")</f>
        <v/>
      </c>
      <c r="BL31" s="266"/>
      <c r="BM31" s="265" t="str">
        <f>IF(BM$4&gt;0,(
MAX('3ª EVA '!BM43,'3ª EVA '!BN43)),"")</f>
        <v/>
      </c>
      <c r="BN31" s="268"/>
      <c r="BO31" s="72">
        <f>IF(BO$5&gt;0,SUMPRODUCT(BP31:BZ31,$BP$4:BZ$4)/BO$5,)</f>
        <v>0</v>
      </c>
      <c r="BP31" s="265" t="str">
        <f>IF(BP$4&gt;0,(
MAX('3ª EVA '!BP43,'3ª EVA '!BQ43)),"")</f>
        <v/>
      </c>
      <c r="BQ31" s="266"/>
      <c r="BR31" s="265" t="str">
        <f>IF(BR$4&gt;0,(
MAX('3ª EVA '!BR43,'3ª EVA '!BS43)),"")</f>
        <v/>
      </c>
      <c r="BS31" s="266"/>
      <c r="BT31" s="265" t="str">
        <f>IF(BT$4&gt;0,(
MAX('3ª EVA '!BT43,'3ª EVA '!BU43)),"")</f>
        <v/>
      </c>
      <c r="BU31" s="266"/>
      <c r="BV31" s="265" t="str">
        <f>IF(BV$4&gt;0,(
MAX('3ª EVA '!BV43,'3ª EVA '!BW43)),"")</f>
        <v/>
      </c>
      <c r="BW31" s="266"/>
      <c r="BX31" s="265" t="str">
        <f>IF(BX$4&gt;0,(
MAX('3ª EVA '!BX43,'3ª EVA '!BY43)),"")</f>
        <v/>
      </c>
      <c r="BY31" s="266"/>
      <c r="BZ31" s="265" t="str">
        <f>IF(BZ$4&gt;0,(
MAX('3ª EVA '!BZ43,'3ª EVA '!CA43)),"")</f>
        <v/>
      </c>
      <c r="CA31" s="268"/>
      <c r="CB31" s="71">
        <f t="shared" ca="1" si="6"/>
        <v>0</v>
      </c>
    </row>
    <row r="32" spans="1:80" ht="18" x14ac:dyDescent="0.25">
      <c r="A32" s="65">
        <v>0</v>
      </c>
      <c r="B32" s="72">
        <f ca="1">IF(B$5&gt;0,SUMPRODUCT(C32:M32,C$4:$M$4)/B$5,)</f>
        <v>0</v>
      </c>
      <c r="C32" s="265">
        <f ca="1">IF(C$4&gt;0,(
MAX('3ª EVA '!C44,'3ª EVA '!D44)),"")</f>
        <v>0</v>
      </c>
      <c r="D32" s="266"/>
      <c r="E32" s="265">
        <f ca="1">IF(E$4&gt;0,(
MAX('3ª EVA '!E44,'3ª EVA '!F44)),"")</f>
        <v>0</v>
      </c>
      <c r="F32" s="266"/>
      <c r="G32" s="265">
        <f ca="1">IF(G$4&gt;0,(
MAX('3ª EVA '!G44,'3ª EVA '!H44)),"")</f>
        <v>0</v>
      </c>
      <c r="H32" s="266"/>
      <c r="I32" s="265">
        <f ca="1">IF(I$4&gt;0,(
MAX('3ª EVA '!I44,'3ª EVA '!J44)),"")</f>
        <v>0</v>
      </c>
      <c r="J32" s="266"/>
      <c r="K32" s="265">
        <f ca="1">IF(K$4&gt;0,(
MAX('3ª EVA '!K44,'3ª EVA '!L44)),"")</f>
        <v>0</v>
      </c>
      <c r="L32" s="266"/>
      <c r="M32" s="265" t="str">
        <f>IF(M$4&gt;0,(
MAX('3ª EVA '!M44,'3ª EVA '!N44)),"")</f>
        <v/>
      </c>
      <c r="N32" s="268"/>
      <c r="O32" s="72">
        <f ca="1">IF(O$5&gt;0,SUMPRODUCT(P32:Z32,$P$4:Z$4)/O$5,)</f>
        <v>0</v>
      </c>
      <c r="P32" s="265">
        <f ca="1">IF(P$4&gt;0,(
MAX('3ª EVA '!P44,'3ª EVA '!Q44)),"")</f>
        <v>0</v>
      </c>
      <c r="Q32" s="266"/>
      <c r="R32" s="265">
        <f ca="1">IF(R$4&gt;0,(
MAX('3ª EVA '!R44,'3ª EVA '!S44)),"")</f>
        <v>0</v>
      </c>
      <c r="S32" s="266"/>
      <c r="T32" s="265">
        <f ca="1">IF(T$4&gt;0,(
MAX('3ª EVA '!T44,'3ª EVA '!U44)),"")</f>
        <v>0</v>
      </c>
      <c r="U32" s="266"/>
      <c r="V32" s="265">
        <f ca="1">IF(V$4&gt;0,(
MAX('3ª EVA '!V44,'3ª EVA '!W44)),"")</f>
        <v>0</v>
      </c>
      <c r="W32" s="266"/>
      <c r="X32" s="265">
        <f ca="1">IF(X$4&gt;0,(
MAX('3ª EVA '!X44,'3ª EVA '!Y44)),"")</f>
        <v>0</v>
      </c>
      <c r="Y32" s="266"/>
      <c r="Z32" s="265" t="str">
        <f>IF(Z$4&gt;0,(
MAX('3ª EVA '!Z44,'3ª EVA '!AA44)),"")</f>
        <v/>
      </c>
      <c r="AA32" s="268"/>
      <c r="AB32" s="72">
        <f ca="1">IF(AB$5&gt;0,SUMPRODUCT(AC32:AM32,$AC$4:AM$4)/AB$5,)</f>
        <v>0</v>
      </c>
      <c r="AC32" s="265">
        <f ca="1">IF(AC$4&gt;0,(
MAX('3ª EVA '!AC44,'3ª EVA '!AD44)),"")</f>
        <v>0</v>
      </c>
      <c r="AD32" s="266"/>
      <c r="AE32" s="265" t="str">
        <f>IF(AE$4&gt;0,(
MAX('3ª EVA '!AE44,'3ª EVA '!AF44)),"")</f>
        <v/>
      </c>
      <c r="AF32" s="266"/>
      <c r="AG32" s="265">
        <f ca="1">IF(AG$4&gt;0,(
MAX('3ª EVA '!AG44,'3ª EVA '!AH44)),"")</f>
        <v>0</v>
      </c>
      <c r="AH32" s="266"/>
      <c r="AI32" s="265">
        <f ca="1">IF(AI$4&gt;0,(
MAX('3ª EVA '!AI44,'3ª EVA '!AJ44)),"")</f>
        <v>0</v>
      </c>
      <c r="AJ32" s="266"/>
      <c r="AK32" s="265">
        <f ca="1">IF(AK$4&gt;0,(
MAX('3ª EVA '!AK44,'3ª EVA '!AL44)),"")</f>
        <v>0</v>
      </c>
      <c r="AL32" s="266"/>
      <c r="AM32" s="265" t="str">
        <f>IF(AM$4&gt;0,(
MAX('3ª EVA '!AM44,'3ª EVA '!AN44)),"")</f>
        <v/>
      </c>
      <c r="AN32" s="268"/>
      <c r="AO32" s="72">
        <f ca="1">IF(AO$5&gt;0,SUMPRODUCT(AP32:AZ32,$AP$4:AZ$4)/AO$5,)</f>
        <v>0</v>
      </c>
      <c r="AP32" s="265">
        <f ca="1">IF(AP$4&gt;0,(
MAX('3ª EVA '!AP44,'3ª EVA '!AQ44)),"")</f>
        <v>0</v>
      </c>
      <c r="AQ32" s="266"/>
      <c r="AR32" s="265">
        <f ca="1">IF(AR$4&gt;0,(
MAX('3ª EVA '!AR44,'3ª EVA '!AS44)),"")</f>
        <v>0</v>
      </c>
      <c r="AS32" s="266"/>
      <c r="AT32" s="265">
        <f ca="1">IF(AT$4&gt;0,(
MAX('3ª EVA '!AT44,'3ª EVA '!AU44)),"")</f>
        <v>0</v>
      </c>
      <c r="AU32" s="266"/>
      <c r="AV32" s="265">
        <f ca="1">IF(AV$4&gt;0,(
MAX('3ª EVA '!AV44,'3ª EVA '!AW44)),"")</f>
        <v>0</v>
      </c>
      <c r="AW32" s="266"/>
      <c r="AX32" s="265">
        <f ca="1">IF(AX$4&gt;0,(
MAX('3ª EVA '!AX44,'3ª EVA '!AY44)),"")</f>
        <v>0</v>
      </c>
      <c r="AY32" s="266"/>
      <c r="AZ32" s="265" t="str">
        <f>IF(AZ$4&gt;0,(
MAX('3ª EVA '!AZ44,'3ª EVA '!BA44)),"")</f>
        <v/>
      </c>
      <c r="BA32" s="268"/>
      <c r="BB32" s="72">
        <f ca="1">IF(BB$5&gt;0,SUMPRODUCT(BC32:BM32,$BC$4:BM$4)/BB$5,)</f>
        <v>0</v>
      </c>
      <c r="BC32" s="265">
        <f ca="1">IF(BC$4&gt;0,(
MAX('3ª EVA '!BC44,'3ª EVA '!BD44)),"")</f>
        <v>0</v>
      </c>
      <c r="BD32" s="266"/>
      <c r="BE32" s="265">
        <f ca="1">IF(BE$4&gt;0,(
MAX('3ª EVA '!BE44,'3ª EVA '!BF44)),"")</f>
        <v>0</v>
      </c>
      <c r="BF32" s="266"/>
      <c r="BG32" s="265">
        <f ca="1">IF(BG$4&gt;0,(
MAX('3ª EVA '!BG44,'3ª EVA '!BH44)),"")</f>
        <v>0</v>
      </c>
      <c r="BH32" s="266"/>
      <c r="BI32" s="265">
        <f ca="1">IF(BI$4&gt;0,(
MAX('3ª EVA '!BI44,'3ª EVA '!BJ44)),"")</f>
        <v>0</v>
      </c>
      <c r="BJ32" s="266"/>
      <c r="BK32" s="265" t="str">
        <f>IF(BK$4&gt;0,(
MAX('3ª EVA '!BK44,'3ª EVA '!BL44)),"")</f>
        <v/>
      </c>
      <c r="BL32" s="266"/>
      <c r="BM32" s="265" t="str">
        <f>IF(BM$4&gt;0,(
MAX('3ª EVA '!BM44,'3ª EVA '!BN44)),"")</f>
        <v/>
      </c>
      <c r="BN32" s="268"/>
      <c r="BO32" s="72">
        <f>IF(BO$5&gt;0,SUMPRODUCT(BP32:BZ32,$BP$4:BZ$4)/BO$5,)</f>
        <v>0</v>
      </c>
      <c r="BP32" s="265" t="str">
        <f>IF(BP$4&gt;0,(
MAX('3ª EVA '!BP44,'3ª EVA '!BQ44)),"")</f>
        <v/>
      </c>
      <c r="BQ32" s="266"/>
      <c r="BR32" s="265" t="str">
        <f>IF(BR$4&gt;0,(
MAX('3ª EVA '!BR44,'3ª EVA '!BS44)),"")</f>
        <v/>
      </c>
      <c r="BS32" s="266"/>
      <c r="BT32" s="265" t="str">
        <f>IF(BT$4&gt;0,(
MAX('3ª EVA '!BT44,'3ª EVA '!BU44)),"")</f>
        <v/>
      </c>
      <c r="BU32" s="266"/>
      <c r="BV32" s="265" t="str">
        <f>IF(BV$4&gt;0,(
MAX('3ª EVA '!BV44,'3ª EVA '!BW44)),"")</f>
        <v/>
      </c>
      <c r="BW32" s="266"/>
      <c r="BX32" s="265" t="str">
        <f>IF(BX$4&gt;0,(
MAX('3ª EVA '!BX44,'3ª EVA '!BY44)),"")</f>
        <v/>
      </c>
      <c r="BY32" s="266"/>
      <c r="BZ32" s="265" t="str">
        <f>IF(BZ$4&gt;0,(
MAX('3ª EVA '!BZ44,'3ª EVA '!CA44)),"")</f>
        <v/>
      </c>
      <c r="CA32" s="268"/>
      <c r="CB32" s="71">
        <f t="shared" ca="1" si="6"/>
        <v>0</v>
      </c>
    </row>
    <row r="33" spans="1:80" ht="18" x14ac:dyDescent="0.25">
      <c r="A33" s="65">
        <v>0</v>
      </c>
      <c r="B33" s="72">
        <f ca="1">IF(B$5&gt;0,SUMPRODUCT(C33:M33,C$4:$M$4)/B$5,)</f>
        <v>0</v>
      </c>
      <c r="C33" s="265">
        <f ca="1">IF(C$4&gt;0,(
MAX('3ª EVA '!C45,'3ª EVA '!D45)),"")</f>
        <v>0</v>
      </c>
      <c r="D33" s="266"/>
      <c r="E33" s="265">
        <f ca="1">IF(E$4&gt;0,(
MAX('3ª EVA '!E45,'3ª EVA '!F45)),"")</f>
        <v>0</v>
      </c>
      <c r="F33" s="266"/>
      <c r="G33" s="265">
        <f ca="1">IF(G$4&gt;0,(
MAX('3ª EVA '!G45,'3ª EVA '!H45)),"")</f>
        <v>0</v>
      </c>
      <c r="H33" s="266"/>
      <c r="I33" s="265">
        <f ca="1">IF(I$4&gt;0,(
MAX('3ª EVA '!I45,'3ª EVA '!J45)),"")</f>
        <v>0</v>
      </c>
      <c r="J33" s="266"/>
      <c r="K33" s="265">
        <f ca="1">IF(K$4&gt;0,(
MAX('3ª EVA '!K45,'3ª EVA '!L45)),"")</f>
        <v>0</v>
      </c>
      <c r="L33" s="266"/>
      <c r="M33" s="265" t="str">
        <f>IF(M$4&gt;0,(
MAX('3ª EVA '!M45,'3ª EVA '!N45)),"")</f>
        <v/>
      </c>
      <c r="N33" s="268"/>
      <c r="O33" s="72">
        <f ca="1">IF(O$5&gt;0,SUMPRODUCT(P33:Z33,$P$4:Z$4)/O$5,)</f>
        <v>0</v>
      </c>
      <c r="P33" s="265">
        <f ca="1">IF(P$4&gt;0,(
MAX('3ª EVA '!P45,'3ª EVA '!Q45)),"")</f>
        <v>0</v>
      </c>
      <c r="Q33" s="266"/>
      <c r="R33" s="265">
        <f ca="1">IF(R$4&gt;0,(
MAX('3ª EVA '!R45,'3ª EVA '!S45)),"")</f>
        <v>0</v>
      </c>
      <c r="S33" s="266"/>
      <c r="T33" s="265">
        <f ca="1">IF(T$4&gt;0,(
MAX('3ª EVA '!T45,'3ª EVA '!U45)),"")</f>
        <v>0</v>
      </c>
      <c r="U33" s="266"/>
      <c r="V33" s="265">
        <f ca="1">IF(V$4&gt;0,(
MAX('3ª EVA '!V45,'3ª EVA '!W45)),"")</f>
        <v>0</v>
      </c>
      <c r="W33" s="266"/>
      <c r="X33" s="265">
        <f ca="1">IF(X$4&gt;0,(
MAX('3ª EVA '!X45,'3ª EVA '!Y45)),"")</f>
        <v>0</v>
      </c>
      <c r="Y33" s="266"/>
      <c r="Z33" s="265" t="str">
        <f>IF(Z$4&gt;0,(
MAX('3ª EVA '!Z45,'3ª EVA '!AA45)),"")</f>
        <v/>
      </c>
      <c r="AA33" s="268"/>
      <c r="AB33" s="72">
        <f ca="1">IF(AB$5&gt;0,SUMPRODUCT(AC33:AM33,$AC$4:AM$4)/AB$5,)</f>
        <v>0</v>
      </c>
      <c r="AC33" s="265">
        <f ca="1">IF(AC$4&gt;0,(
MAX('3ª EVA '!AC45,'3ª EVA '!AD45)),"")</f>
        <v>0</v>
      </c>
      <c r="AD33" s="266"/>
      <c r="AE33" s="265" t="str">
        <f>IF(AE$4&gt;0,(
MAX('3ª EVA '!AE45,'3ª EVA '!AF45)),"")</f>
        <v/>
      </c>
      <c r="AF33" s="266"/>
      <c r="AG33" s="265">
        <f ca="1">IF(AG$4&gt;0,(
MAX('3ª EVA '!AG45,'3ª EVA '!AH45)),"")</f>
        <v>0</v>
      </c>
      <c r="AH33" s="266"/>
      <c r="AI33" s="265">
        <f ca="1">IF(AI$4&gt;0,(
MAX('3ª EVA '!AI45,'3ª EVA '!AJ45)),"")</f>
        <v>0</v>
      </c>
      <c r="AJ33" s="266"/>
      <c r="AK33" s="265">
        <f ca="1">IF(AK$4&gt;0,(
MAX('3ª EVA '!AK45,'3ª EVA '!AL45)),"")</f>
        <v>0</v>
      </c>
      <c r="AL33" s="266"/>
      <c r="AM33" s="265" t="str">
        <f>IF(AM$4&gt;0,(
MAX('3ª EVA '!AM45,'3ª EVA '!AN45)),"")</f>
        <v/>
      </c>
      <c r="AN33" s="268"/>
      <c r="AO33" s="72">
        <f ca="1">IF(AO$5&gt;0,SUMPRODUCT(AP33:AZ33,$AP$4:AZ$4)/AO$5,)</f>
        <v>0</v>
      </c>
      <c r="AP33" s="265">
        <f ca="1">IF(AP$4&gt;0,(
MAX('3ª EVA '!AP45,'3ª EVA '!AQ45)),"")</f>
        <v>0</v>
      </c>
      <c r="AQ33" s="266"/>
      <c r="AR33" s="265">
        <f ca="1">IF(AR$4&gt;0,(
MAX('3ª EVA '!AR45,'3ª EVA '!AS45)),"")</f>
        <v>0</v>
      </c>
      <c r="AS33" s="266"/>
      <c r="AT33" s="265">
        <f ca="1">IF(AT$4&gt;0,(
MAX('3ª EVA '!AT45,'3ª EVA '!AU45)),"")</f>
        <v>0</v>
      </c>
      <c r="AU33" s="266"/>
      <c r="AV33" s="265">
        <f ca="1">IF(AV$4&gt;0,(
MAX('3ª EVA '!AV45,'3ª EVA '!AW45)),"")</f>
        <v>0</v>
      </c>
      <c r="AW33" s="266"/>
      <c r="AX33" s="265">
        <f ca="1">IF(AX$4&gt;0,(
MAX('3ª EVA '!AX45,'3ª EVA '!AY45)),"")</f>
        <v>0</v>
      </c>
      <c r="AY33" s="266"/>
      <c r="AZ33" s="265" t="str">
        <f>IF(AZ$4&gt;0,(
MAX('3ª EVA '!AZ45,'3ª EVA '!BA45)),"")</f>
        <v/>
      </c>
      <c r="BA33" s="268"/>
      <c r="BB33" s="72">
        <f ca="1">IF(BB$5&gt;0,SUMPRODUCT(BC33:BM33,$BC$4:BM$4)/BB$5,)</f>
        <v>0</v>
      </c>
      <c r="BC33" s="265">
        <f ca="1">IF(BC$4&gt;0,(
MAX('3ª EVA '!BC45,'3ª EVA '!BD45)),"")</f>
        <v>0</v>
      </c>
      <c r="BD33" s="266"/>
      <c r="BE33" s="265">
        <f ca="1">IF(BE$4&gt;0,(
MAX('3ª EVA '!BE45,'3ª EVA '!BF45)),"")</f>
        <v>0</v>
      </c>
      <c r="BF33" s="266"/>
      <c r="BG33" s="265">
        <f ca="1">IF(BG$4&gt;0,(
MAX('3ª EVA '!BG45,'3ª EVA '!BH45)),"")</f>
        <v>0</v>
      </c>
      <c r="BH33" s="266"/>
      <c r="BI33" s="265">
        <f ca="1">IF(BI$4&gt;0,(
MAX('3ª EVA '!BI45,'3ª EVA '!BJ45)),"")</f>
        <v>0</v>
      </c>
      <c r="BJ33" s="266"/>
      <c r="BK33" s="265" t="str">
        <f>IF(BK$4&gt;0,(
MAX('3ª EVA '!BK45,'3ª EVA '!BL45)),"")</f>
        <v/>
      </c>
      <c r="BL33" s="266"/>
      <c r="BM33" s="265" t="str">
        <f>IF(BM$4&gt;0,(
MAX('3ª EVA '!BM45,'3ª EVA '!BN45)),"")</f>
        <v/>
      </c>
      <c r="BN33" s="268"/>
      <c r="BO33" s="72">
        <f>IF(BO$5&gt;0,SUMPRODUCT(BP33:BZ33,$BP$4:BZ$4)/BO$5,)</f>
        <v>0</v>
      </c>
      <c r="BP33" s="265" t="str">
        <f>IF(BP$4&gt;0,(
MAX('3ª EVA '!BP45,'3ª EVA '!BQ45)),"")</f>
        <v/>
      </c>
      <c r="BQ33" s="266"/>
      <c r="BR33" s="265" t="str">
        <f>IF(BR$4&gt;0,(
MAX('3ª EVA '!BR45,'3ª EVA '!BS45)),"")</f>
        <v/>
      </c>
      <c r="BS33" s="266"/>
      <c r="BT33" s="265" t="str">
        <f>IF(BT$4&gt;0,(
MAX('3ª EVA '!BT45,'3ª EVA '!BU45)),"")</f>
        <v/>
      </c>
      <c r="BU33" s="266"/>
      <c r="BV33" s="265" t="str">
        <f>IF(BV$4&gt;0,(
MAX('3ª EVA '!BV45,'3ª EVA '!BW45)),"")</f>
        <v/>
      </c>
      <c r="BW33" s="266"/>
      <c r="BX33" s="265" t="str">
        <f>IF(BX$4&gt;0,(
MAX('3ª EVA '!BX45,'3ª EVA '!BY45)),"")</f>
        <v/>
      </c>
      <c r="BY33" s="266"/>
      <c r="BZ33" s="265" t="str">
        <f>IF(BZ$4&gt;0,(
MAX('3ª EVA '!BZ45,'3ª EVA '!CA45)),"")</f>
        <v/>
      </c>
      <c r="CA33" s="268"/>
      <c r="CB33" s="71">
        <f t="shared" ca="1" si="6"/>
        <v>0</v>
      </c>
    </row>
    <row r="34" spans="1:80" ht="18" x14ac:dyDescent="0.25">
      <c r="A34" s="65">
        <v>0</v>
      </c>
      <c r="B34" s="72">
        <f ca="1">IF(B$5&gt;0,SUMPRODUCT(C34:M34,C$4:$M$4)/B$5,)</f>
        <v>0</v>
      </c>
      <c r="C34" s="265">
        <f ca="1">IF(C$4&gt;0,(
MAX('3ª EVA '!C46,'3ª EVA '!D46)),"")</f>
        <v>0</v>
      </c>
      <c r="D34" s="266"/>
      <c r="E34" s="265">
        <f ca="1">IF(E$4&gt;0,(
MAX('3ª EVA '!E46,'3ª EVA '!F46)),"")</f>
        <v>0</v>
      </c>
      <c r="F34" s="266"/>
      <c r="G34" s="265">
        <f ca="1">IF(G$4&gt;0,(
MAX('3ª EVA '!G46,'3ª EVA '!H46)),"")</f>
        <v>0</v>
      </c>
      <c r="H34" s="266"/>
      <c r="I34" s="265">
        <f ca="1">IF(I$4&gt;0,(
MAX('3ª EVA '!I46,'3ª EVA '!J46)),"")</f>
        <v>0</v>
      </c>
      <c r="J34" s="266"/>
      <c r="K34" s="265">
        <f ca="1">IF(K$4&gt;0,(
MAX('3ª EVA '!K46,'3ª EVA '!L46)),"")</f>
        <v>0</v>
      </c>
      <c r="L34" s="266"/>
      <c r="M34" s="265" t="str">
        <f>IF(M$4&gt;0,(
MAX('3ª EVA '!M46,'3ª EVA '!N46)),"")</f>
        <v/>
      </c>
      <c r="N34" s="268"/>
      <c r="O34" s="72">
        <f ca="1">IF(O$5&gt;0,SUMPRODUCT(P34:Z34,$P$4:Z$4)/O$5,)</f>
        <v>0</v>
      </c>
      <c r="P34" s="265">
        <f ca="1">IF(P$4&gt;0,(
MAX('3ª EVA '!P46,'3ª EVA '!Q46)),"")</f>
        <v>0</v>
      </c>
      <c r="Q34" s="266"/>
      <c r="R34" s="265">
        <f ca="1">IF(R$4&gt;0,(
MAX('3ª EVA '!R46,'3ª EVA '!S46)),"")</f>
        <v>0</v>
      </c>
      <c r="S34" s="266"/>
      <c r="T34" s="265">
        <f ca="1">IF(T$4&gt;0,(
MAX('3ª EVA '!T46,'3ª EVA '!U46)),"")</f>
        <v>0</v>
      </c>
      <c r="U34" s="266"/>
      <c r="V34" s="265">
        <f ca="1">IF(V$4&gt;0,(
MAX('3ª EVA '!V46,'3ª EVA '!W46)),"")</f>
        <v>0</v>
      </c>
      <c r="W34" s="266"/>
      <c r="X34" s="265">
        <f ca="1">IF(X$4&gt;0,(
MAX('3ª EVA '!X46,'3ª EVA '!Y46)),"")</f>
        <v>0</v>
      </c>
      <c r="Y34" s="266"/>
      <c r="Z34" s="265" t="str">
        <f>IF(Z$4&gt;0,(
MAX('3ª EVA '!Z46,'3ª EVA '!AA46)),"")</f>
        <v/>
      </c>
      <c r="AA34" s="268"/>
      <c r="AB34" s="72">
        <f ca="1">IF(AB$5&gt;0,SUMPRODUCT(AC34:AM34,$AC$4:AM$4)/AB$5,)</f>
        <v>0</v>
      </c>
      <c r="AC34" s="265">
        <f ca="1">IF(AC$4&gt;0,(
MAX('3ª EVA '!AC46,'3ª EVA '!AD46)),"")</f>
        <v>0</v>
      </c>
      <c r="AD34" s="266"/>
      <c r="AE34" s="265" t="str">
        <f>IF(AE$4&gt;0,(
MAX('3ª EVA '!AE46,'3ª EVA '!AF46)),"")</f>
        <v/>
      </c>
      <c r="AF34" s="266"/>
      <c r="AG34" s="265">
        <f ca="1">IF(AG$4&gt;0,(
MAX('3ª EVA '!AG46,'3ª EVA '!AH46)),"")</f>
        <v>0</v>
      </c>
      <c r="AH34" s="266"/>
      <c r="AI34" s="265">
        <f ca="1">IF(AI$4&gt;0,(
MAX('3ª EVA '!AI46,'3ª EVA '!AJ46)),"")</f>
        <v>0</v>
      </c>
      <c r="AJ34" s="266"/>
      <c r="AK34" s="265">
        <f ca="1">IF(AK$4&gt;0,(
MAX('3ª EVA '!AK46,'3ª EVA '!AL46)),"")</f>
        <v>0</v>
      </c>
      <c r="AL34" s="266"/>
      <c r="AM34" s="265" t="str">
        <f>IF(AM$4&gt;0,(
MAX('3ª EVA '!AM46,'3ª EVA '!AN46)),"")</f>
        <v/>
      </c>
      <c r="AN34" s="268"/>
      <c r="AO34" s="72">
        <f ca="1">IF(AO$5&gt;0,SUMPRODUCT(AP34:AZ34,$AP$4:AZ$4)/AO$5,)</f>
        <v>0</v>
      </c>
      <c r="AP34" s="265">
        <f ca="1">IF(AP$4&gt;0,(
MAX('3ª EVA '!AP46,'3ª EVA '!AQ46)),"")</f>
        <v>0</v>
      </c>
      <c r="AQ34" s="266"/>
      <c r="AR34" s="265">
        <f ca="1">IF(AR$4&gt;0,(
MAX('3ª EVA '!AR46,'3ª EVA '!AS46)),"")</f>
        <v>0</v>
      </c>
      <c r="AS34" s="266"/>
      <c r="AT34" s="265">
        <f ca="1">IF(AT$4&gt;0,(
MAX('3ª EVA '!AT46,'3ª EVA '!AU46)),"")</f>
        <v>0</v>
      </c>
      <c r="AU34" s="266"/>
      <c r="AV34" s="265">
        <f ca="1">IF(AV$4&gt;0,(
MAX('3ª EVA '!AV46,'3ª EVA '!AW46)),"")</f>
        <v>0</v>
      </c>
      <c r="AW34" s="266"/>
      <c r="AX34" s="265">
        <f ca="1">IF(AX$4&gt;0,(
MAX('3ª EVA '!AX46,'3ª EVA '!AY46)),"")</f>
        <v>0</v>
      </c>
      <c r="AY34" s="266"/>
      <c r="AZ34" s="265" t="str">
        <f>IF(AZ$4&gt;0,(
MAX('3ª EVA '!AZ46,'3ª EVA '!BA46)),"")</f>
        <v/>
      </c>
      <c r="BA34" s="268"/>
      <c r="BB34" s="72">
        <f ca="1">IF(BB$5&gt;0,SUMPRODUCT(BC34:BM34,$BC$4:BM$4)/BB$5,)</f>
        <v>0</v>
      </c>
      <c r="BC34" s="265">
        <f ca="1">IF(BC$4&gt;0,(
MAX('3ª EVA '!BC46,'3ª EVA '!BD46)),"")</f>
        <v>0</v>
      </c>
      <c r="BD34" s="266"/>
      <c r="BE34" s="265">
        <f ca="1">IF(BE$4&gt;0,(
MAX('3ª EVA '!BE46,'3ª EVA '!BF46)),"")</f>
        <v>0</v>
      </c>
      <c r="BF34" s="266"/>
      <c r="BG34" s="265">
        <f ca="1">IF(BG$4&gt;0,(
MAX('3ª EVA '!BG46,'3ª EVA '!BH46)),"")</f>
        <v>0</v>
      </c>
      <c r="BH34" s="266"/>
      <c r="BI34" s="265">
        <f ca="1">IF(BI$4&gt;0,(
MAX('3ª EVA '!BI46,'3ª EVA '!BJ46)),"")</f>
        <v>0</v>
      </c>
      <c r="BJ34" s="266"/>
      <c r="BK34" s="265" t="str">
        <f>IF(BK$4&gt;0,(
MAX('3ª EVA '!BK46,'3ª EVA '!BL46)),"")</f>
        <v/>
      </c>
      <c r="BL34" s="266"/>
      <c r="BM34" s="265" t="str">
        <f>IF(BM$4&gt;0,(
MAX('3ª EVA '!BM46,'3ª EVA '!BN46)),"")</f>
        <v/>
      </c>
      <c r="BN34" s="268"/>
      <c r="BO34" s="72">
        <f>IF(BO$5&gt;0,SUMPRODUCT(BP34:BZ34,$BP$4:BZ$4)/BO$5,)</f>
        <v>0</v>
      </c>
      <c r="BP34" s="265" t="str">
        <f>IF(BP$4&gt;0,(
MAX('3ª EVA '!BP46,'3ª EVA '!BQ46)),"")</f>
        <v/>
      </c>
      <c r="BQ34" s="266"/>
      <c r="BR34" s="265" t="str">
        <f>IF(BR$4&gt;0,(
MAX('3ª EVA '!BR46,'3ª EVA '!BS46)),"")</f>
        <v/>
      </c>
      <c r="BS34" s="266"/>
      <c r="BT34" s="265" t="str">
        <f>IF(BT$4&gt;0,(
MAX('3ª EVA '!BT46,'3ª EVA '!BU46)),"")</f>
        <v/>
      </c>
      <c r="BU34" s="266"/>
      <c r="BV34" s="265" t="str">
        <f>IF(BV$4&gt;0,(
MAX('3ª EVA '!BV46,'3ª EVA '!BW46)),"")</f>
        <v/>
      </c>
      <c r="BW34" s="266"/>
      <c r="BX34" s="265" t="str">
        <f>IF(BX$4&gt;0,(
MAX('3ª EVA '!BX46,'3ª EVA '!BY46)),"")</f>
        <v/>
      </c>
      <c r="BY34" s="266"/>
      <c r="BZ34" s="265" t="str">
        <f>IF(BZ$4&gt;0,(
MAX('3ª EVA '!BZ46,'3ª EVA '!CA46)),"")</f>
        <v/>
      </c>
      <c r="CA34" s="268"/>
      <c r="CB34" s="71">
        <f t="shared" ca="1" si="6"/>
        <v>0</v>
      </c>
    </row>
    <row r="35" spans="1:80" ht="18" x14ac:dyDescent="0.25">
      <c r="A35" s="65">
        <v>0</v>
      </c>
      <c r="B35" s="72">
        <f ca="1">IF(B$5&gt;0,SUMPRODUCT(C35:M35,C$4:$M$4)/B$5,)</f>
        <v>0</v>
      </c>
      <c r="C35" s="265">
        <f ca="1">IF(C$4&gt;0,(
MAX('3ª EVA '!C47,'3ª EVA '!D47)),"")</f>
        <v>0</v>
      </c>
      <c r="D35" s="266"/>
      <c r="E35" s="265">
        <f ca="1">IF(E$4&gt;0,(
MAX('3ª EVA '!E47,'3ª EVA '!F47)),"")</f>
        <v>0</v>
      </c>
      <c r="F35" s="266"/>
      <c r="G35" s="265">
        <f ca="1">IF(G$4&gt;0,(
MAX('3ª EVA '!G47,'3ª EVA '!H47)),"")</f>
        <v>0</v>
      </c>
      <c r="H35" s="266"/>
      <c r="I35" s="265">
        <f ca="1">IF(I$4&gt;0,(
MAX('3ª EVA '!I47,'3ª EVA '!J47)),"")</f>
        <v>0</v>
      </c>
      <c r="J35" s="266"/>
      <c r="K35" s="265">
        <f ca="1">IF(K$4&gt;0,(
MAX('3ª EVA '!K47,'3ª EVA '!L47)),"")</f>
        <v>0</v>
      </c>
      <c r="L35" s="266"/>
      <c r="M35" s="265" t="str">
        <f>IF(M$4&gt;0,(
MAX('3ª EVA '!M47,'3ª EVA '!N47)),"")</f>
        <v/>
      </c>
      <c r="N35" s="268"/>
      <c r="O35" s="72">
        <f ca="1">IF(O$5&gt;0,SUMPRODUCT(P35:Z35,$P$4:Z$4)/O$5,)</f>
        <v>0</v>
      </c>
      <c r="P35" s="265">
        <f ca="1">IF(P$4&gt;0,(
MAX('3ª EVA '!P47,'3ª EVA '!Q47)),"")</f>
        <v>0</v>
      </c>
      <c r="Q35" s="266"/>
      <c r="R35" s="265">
        <f ca="1">IF(R$4&gt;0,(
MAX('3ª EVA '!R47,'3ª EVA '!S47)),"")</f>
        <v>0</v>
      </c>
      <c r="S35" s="266"/>
      <c r="T35" s="265">
        <f ca="1">IF(T$4&gt;0,(
MAX('3ª EVA '!T47,'3ª EVA '!U47)),"")</f>
        <v>0</v>
      </c>
      <c r="U35" s="266"/>
      <c r="V35" s="265">
        <f ca="1">IF(V$4&gt;0,(
MAX('3ª EVA '!V47,'3ª EVA '!W47)),"")</f>
        <v>0</v>
      </c>
      <c r="W35" s="266"/>
      <c r="X35" s="265">
        <f ca="1">IF(X$4&gt;0,(
MAX('3ª EVA '!X47,'3ª EVA '!Y47)),"")</f>
        <v>0</v>
      </c>
      <c r="Y35" s="266"/>
      <c r="Z35" s="265" t="str">
        <f>IF(Z$4&gt;0,(
MAX('3ª EVA '!Z47,'3ª EVA '!AA47)),"")</f>
        <v/>
      </c>
      <c r="AA35" s="268"/>
      <c r="AB35" s="72">
        <f ca="1">IF(AB$5&gt;0,SUMPRODUCT(AC35:AM35,$AC$4:AM$4)/AB$5,)</f>
        <v>0</v>
      </c>
      <c r="AC35" s="265">
        <f ca="1">IF(AC$4&gt;0,(
MAX('3ª EVA '!AC47,'3ª EVA '!AD47)),"")</f>
        <v>0</v>
      </c>
      <c r="AD35" s="266"/>
      <c r="AE35" s="265" t="str">
        <f>IF(AE$4&gt;0,(
MAX('3ª EVA '!AE47,'3ª EVA '!AF47)),"")</f>
        <v/>
      </c>
      <c r="AF35" s="266"/>
      <c r="AG35" s="265">
        <f ca="1">IF(AG$4&gt;0,(
MAX('3ª EVA '!AG47,'3ª EVA '!AH47)),"")</f>
        <v>0</v>
      </c>
      <c r="AH35" s="266"/>
      <c r="AI35" s="265">
        <f ca="1">IF(AI$4&gt;0,(
MAX('3ª EVA '!AI47,'3ª EVA '!AJ47)),"")</f>
        <v>0</v>
      </c>
      <c r="AJ35" s="266"/>
      <c r="AK35" s="265">
        <f ca="1">IF(AK$4&gt;0,(
MAX('3ª EVA '!AK47,'3ª EVA '!AL47)),"")</f>
        <v>0</v>
      </c>
      <c r="AL35" s="266"/>
      <c r="AM35" s="265" t="str">
        <f>IF(AM$4&gt;0,(
MAX('3ª EVA '!AM47,'3ª EVA '!AN47)),"")</f>
        <v/>
      </c>
      <c r="AN35" s="268"/>
      <c r="AO35" s="72">
        <f ca="1">IF(AO$5&gt;0,SUMPRODUCT(AP35:AZ35,$AP$4:AZ$4)/AO$5,)</f>
        <v>0</v>
      </c>
      <c r="AP35" s="265">
        <f ca="1">IF(AP$4&gt;0,(
MAX('3ª EVA '!AP47,'3ª EVA '!AQ47)),"")</f>
        <v>0</v>
      </c>
      <c r="AQ35" s="266"/>
      <c r="AR35" s="265">
        <f ca="1">IF(AR$4&gt;0,(
MAX('3ª EVA '!AR47,'3ª EVA '!AS47)),"")</f>
        <v>0</v>
      </c>
      <c r="AS35" s="266"/>
      <c r="AT35" s="265">
        <f ca="1">IF(AT$4&gt;0,(
MAX('3ª EVA '!AT47,'3ª EVA '!AU47)),"")</f>
        <v>0</v>
      </c>
      <c r="AU35" s="266"/>
      <c r="AV35" s="265">
        <f ca="1">IF(AV$4&gt;0,(
MAX('3ª EVA '!AV47,'3ª EVA '!AW47)),"")</f>
        <v>0</v>
      </c>
      <c r="AW35" s="266"/>
      <c r="AX35" s="265">
        <f ca="1">IF(AX$4&gt;0,(
MAX('3ª EVA '!AX47,'3ª EVA '!AY47)),"")</f>
        <v>0</v>
      </c>
      <c r="AY35" s="266"/>
      <c r="AZ35" s="265" t="str">
        <f>IF(AZ$4&gt;0,(
MAX('3ª EVA '!AZ47,'3ª EVA '!BA47)),"")</f>
        <v/>
      </c>
      <c r="BA35" s="268"/>
      <c r="BB35" s="72">
        <f ca="1">IF(BB$5&gt;0,SUMPRODUCT(BC35:BM35,$BC$4:BM$4)/BB$5,)</f>
        <v>0</v>
      </c>
      <c r="BC35" s="265">
        <f ca="1">IF(BC$4&gt;0,(
MAX('3ª EVA '!BC47,'3ª EVA '!BD47)),"")</f>
        <v>0</v>
      </c>
      <c r="BD35" s="266"/>
      <c r="BE35" s="265">
        <f ca="1">IF(BE$4&gt;0,(
MAX('3ª EVA '!BE47,'3ª EVA '!BF47)),"")</f>
        <v>0</v>
      </c>
      <c r="BF35" s="266"/>
      <c r="BG35" s="265">
        <f ca="1">IF(BG$4&gt;0,(
MAX('3ª EVA '!BG47,'3ª EVA '!BH47)),"")</f>
        <v>0</v>
      </c>
      <c r="BH35" s="266"/>
      <c r="BI35" s="265">
        <f ca="1">IF(BI$4&gt;0,(
MAX('3ª EVA '!BI47,'3ª EVA '!BJ47)),"")</f>
        <v>0</v>
      </c>
      <c r="BJ35" s="266"/>
      <c r="BK35" s="265" t="str">
        <f>IF(BK$4&gt;0,(
MAX('3ª EVA '!BK47,'3ª EVA '!BL47)),"")</f>
        <v/>
      </c>
      <c r="BL35" s="266"/>
      <c r="BM35" s="265" t="str">
        <f>IF(BM$4&gt;0,(
MAX('3ª EVA '!BM47,'3ª EVA '!BN47)),"")</f>
        <v/>
      </c>
      <c r="BN35" s="268"/>
      <c r="BO35" s="72">
        <f>IF(BO$5&gt;0,SUMPRODUCT(BP35:BZ35,$BP$4:BZ$4)/BO$5,)</f>
        <v>0</v>
      </c>
      <c r="BP35" s="265" t="str">
        <f>IF(BP$4&gt;0,(
MAX('3ª EVA '!BP47,'3ª EVA '!BQ47)),"")</f>
        <v/>
      </c>
      <c r="BQ35" s="266"/>
      <c r="BR35" s="265" t="str">
        <f>IF(BR$4&gt;0,(
MAX('3ª EVA '!BR47,'3ª EVA '!BS47)),"")</f>
        <v/>
      </c>
      <c r="BS35" s="266"/>
      <c r="BT35" s="265" t="str">
        <f>IF(BT$4&gt;0,(
MAX('3ª EVA '!BT47,'3ª EVA '!BU47)),"")</f>
        <v/>
      </c>
      <c r="BU35" s="266"/>
      <c r="BV35" s="265" t="str">
        <f>IF(BV$4&gt;0,(
MAX('3ª EVA '!BV47,'3ª EVA '!BW47)),"")</f>
        <v/>
      </c>
      <c r="BW35" s="266"/>
      <c r="BX35" s="265" t="str">
        <f>IF(BX$4&gt;0,(
MAX('3ª EVA '!BX47,'3ª EVA '!BY47)),"")</f>
        <v/>
      </c>
      <c r="BY35" s="266"/>
      <c r="BZ35" s="265" t="str">
        <f>IF(BZ$4&gt;0,(
MAX('3ª EVA '!BZ47,'3ª EVA '!CA47)),"")</f>
        <v/>
      </c>
      <c r="CA35" s="268"/>
      <c r="CB35" s="71">
        <f t="shared" ca="1" si="6"/>
        <v>0</v>
      </c>
    </row>
    <row r="36" spans="1:80" ht="18" x14ac:dyDescent="0.25">
      <c r="A36" s="65">
        <v>0</v>
      </c>
      <c r="B36" s="72">
        <f ca="1">IF(B$5&gt;0,SUMPRODUCT(C36:M36,C$4:$M$4)/B$5,)</f>
        <v>0</v>
      </c>
      <c r="C36" s="265">
        <f ca="1">IF(C$4&gt;0,(
MAX('3ª EVA '!C48,'3ª EVA '!D48)),"")</f>
        <v>0</v>
      </c>
      <c r="D36" s="266"/>
      <c r="E36" s="265">
        <f ca="1">IF(E$4&gt;0,(
MAX('3ª EVA '!E48,'3ª EVA '!F48)),"")</f>
        <v>0</v>
      </c>
      <c r="F36" s="266"/>
      <c r="G36" s="265">
        <f ca="1">IF(G$4&gt;0,(
MAX('3ª EVA '!G48,'3ª EVA '!H48)),"")</f>
        <v>0</v>
      </c>
      <c r="H36" s="266"/>
      <c r="I36" s="265">
        <f ca="1">IF(I$4&gt;0,(
MAX('3ª EVA '!I48,'3ª EVA '!J48)),"")</f>
        <v>0</v>
      </c>
      <c r="J36" s="266"/>
      <c r="K36" s="265">
        <f ca="1">IF(K$4&gt;0,(
MAX('3ª EVA '!K48,'3ª EVA '!L48)),"")</f>
        <v>0</v>
      </c>
      <c r="L36" s="266"/>
      <c r="M36" s="265" t="str">
        <f>IF(M$4&gt;0,(
MAX('3ª EVA '!M48,'3ª EVA '!N48)),"")</f>
        <v/>
      </c>
      <c r="N36" s="268"/>
      <c r="O36" s="72">
        <f ca="1">IF(O$5&gt;0,SUMPRODUCT(P36:Z36,$P$4:Z$4)/O$5,)</f>
        <v>0</v>
      </c>
      <c r="P36" s="265">
        <f ca="1">IF(P$4&gt;0,(
MAX('3ª EVA '!P48,'3ª EVA '!Q48)),"")</f>
        <v>0</v>
      </c>
      <c r="Q36" s="266"/>
      <c r="R36" s="265">
        <f ca="1">IF(R$4&gt;0,(
MAX('3ª EVA '!R48,'3ª EVA '!S48)),"")</f>
        <v>0</v>
      </c>
      <c r="S36" s="266"/>
      <c r="T36" s="265">
        <f ca="1">IF(T$4&gt;0,(
MAX('3ª EVA '!T48,'3ª EVA '!U48)),"")</f>
        <v>0</v>
      </c>
      <c r="U36" s="266"/>
      <c r="V36" s="265">
        <f ca="1">IF(V$4&gt;0,(
MAX('3ª EVA '!V48,'3ª EVA '!W48)),"")</f>
        <v>0</v>
      </c>
      <c r="W36" s="266"/>
      <c r="X36" s="265">
        <f ca="1">IF(X$4&gt;0,(
MAX('3ª EVA '!X48,'3ª EVA '!Y48)),"")</f>
        <v>0</v>
      </c>
      <c r="Y36" s="266"/>
      <c r="Z36" s="265" t="str">
        <f>IF(Z$4&gt;0,(
MAX('3ª EVA '!Z48,'3ª EVA '!AA48)),"")</f>
        <v/>
      </c>
      <c r="AA36" s="268"/>
      <c r="AB36" s="72">
        <f ca="1">IF(AB$5&gt;0,SUMPRODUCT(AC36:AM36,$AC$4:AM$4)/AB$5,)</f>
        <v>0</v>
      </c>
      <c r="AC36" s="265">
        <f ca="1">IF(AC$4&gt;0,(
MAX('3ª EVA '!AC48,'3ª EVA '!AD48)),"")</f>
        <v>0</v>
      </c>
      <c r="AD36" s="266"/>
      <c r="AE36" s="265" t="str">
        <f>IF(AE$4&gt;0,(
MAX('3ª EVA '!AE48,'3ª EVA '!AF48)),"")</f>
        <v/>
      </c>
      <c r="AF36" s="266"/>
      <c r="AG36" s="265">
        <f ca="1">IF(AG$4&gt;0,(
MAX('3ª EVA '!AG48,'3ª EVA '!AH48)),"")</f>
        <v>0</v>
      </c>
      <c r="AH36" s="266"/>
      <c r="AI36" s="265">
        <f ca="1">IF(AI$4&gt;0,(
MAX('3ª EVA '!AI48,'3ª EVA '!AJ48)),"")</f>
        <v>0</v>
      </c>
      <c r="AJ36" s="266"/>
      <c r="AK36" s="265">
        <f ca="1">IF(AK$4&gt;0,(
MAX('3ª EVA '!AK48,'3ª EVA '!AL48)),"")</f>
        <v>0</v>
      </c>
      <c r="AL36" s="266"/>
      <c r="AM36" s="265" t="str">
        <f>IF(AM$4&gt;0,(
MAX('3ª EVA '!AM48,'3ª EVA '!AN48)),"")</f>
        <v/>
      </c>
      <c r="AN36" s="268"/>
      <c r="AO36" s="72">
        <f ca="1">IF(AO$5&gt;0,SUMPRODUCT(AP36:AZ36,$AP$4:AZ$4)/AO$5,)</f>
        <v>0</v>
      </c>
      <c r="AP36" s="265">
        <f ca="1">IF(AP$4&gt;0,(
MAX('3ª EVA '!AP48,'3ª EVA '!AQ48)),"")</f>
        <v>0</v>
      </c>
      <c r="AQ36" s="266"/>
      <c r="AR36" s="265">
        <f ca="1">IF(AR$4&gt;0,(
MAX('3ª EVA '!AR48,'3ª EVA '!AS48)),"")</f>
        <v>0</v>
      </c>
      <c r="AS36" s="266"/>
      <c r="AT36" s="265">
        <f ca="1">IF(AT$4&gt;0,(
MAX('3ª EVA '!AT48,'3ª EVA '!AU48)),"")</f>
        <v>0</v>
      </c>
      <c r="AU36" s="266"/>
      <c r="AV36" s="265">
        <f ca="1">IF(AV$4&gt;0,(
MAX('3ª EVA '!AV48,'3ª EVA '!AW48)),"")</f>
        <v>0</v>
      </c>
      <c r="AW36" s="266"/>
      <c r="AX36" s="265">
        <f ca="1">IF(AX$4&gt;0,(
MAX('3ª EVA '!AX48,'3ª EVA '!AY48)),"")</f>
        <v>0</v>
      </c>
      <c r="AY36" s="266"/>
      <c r="AZ36" s="265" t="str">
        <f>IF(AZ$4&gt;0,(
MAX('3ª EVA '!AZ48,'3ª EVA '!BA48)),"")</f>
        <v/>
      </c>
      <c r="BA36" s="268"/>
      <c r="BB36" s="72">
        <f ca="1">IF(BB$5&gt;0,SUMPRODUCT(BC36:BM36,$BC$4:BM$4)/BB$5,)</f>
        <v>0</v>
      </c>
      <c r="BC36" s="265">
        <f ca="1">IF(BC$4&gt;0,(
MAX('3ª EVA '!BC48,'3ª EVA '!BD48)),"")</f>
        <v>0</v>
      </c>
      <c r="BD36" s="266"/>
      <c r="BE36" s="265">
        <f ca="1">IF(BE$4&gt;0,(
MAX('3ª EVA '!BE48,'3ª EVA '!BF48)),"")</f>
        <v>0</v>
      </c>
      <c r="BF36" s="266"/>
      <c r="BG36" s="265">
        <f ca="1">IF(BG$4&gt;0,(
MAX('3ª EVA '!BG48,'3ª EVA '!BH48)),"")</f>
        <v>0</v>
      </c>
      <c r="BH36" s="266"/>
      <c r="BI36" s="265">
        <f ca="1">IF(BI$4&gt;0,(
MAX('3ª EVA '!BI48,'3ª EVA '!BJ48)),"")</f>
        <v>0</v>
      </c>
      <c r="BJ36" s="266"/>
      <c r="BK36" s="265" t="str">
        <f>IF(BK$4&gt;0,(
MAX('3ª EVA '!BK48,'3ª EVA '!BL48)),"")</f>
        <v/>
      </c>
      <c r="BL36" s="266"/>
      <c r="BM36" s="265" t="str">
        <f>IF(BM$4&gt;0,(
MAX('3ª EVA '!BM48,'3ª EVA '!BN48)),"")</f>
        <v/>
      </c>
      <c r="BN36" s="268"/>
      <c r="BO36" s="72">
        <f>IF(BO$5&gt;0,SUMPRODUCT(BP36:BZ36,$BP$4:BZ$4)/BO$5,)</f>
        <v>0</v>
      </c>
      <c r="BP36" s="265" t="str">
        <f>IF(BP$4&gt;0,(
MAX('3ª EVA '!BP48,'3ª EVA '!BQ48)),"")</f>
        <v/>
      </c>
      <c r="BQ36" s="266"/>
      <c r="BR36" s="265" t="str">
        <f>IF(BR$4&gt;0,(
MAX('3ª EVA '!BR48,'3ª EVA '!BS48)),"")</f>
        <v/>
      </c>
      <c r="BS36" s="266"/>
      <c r="BT36" s="265" t="str">
        <f>IF(BT$4&gt;0,(
MAX('3ª EVA '!BT48,'3ª EVA '!BU48)),"")</f>
        <v/>
      </c>
      <c r="BU36" s="266"/>
      <c r="BV36" s="265" t="str">
        <f>IF(BV$4&gt;0,(
MAX('3ª EVA '!BV48,'3ª EVA '!BW48)),"")</f>
        <v/>
      </c>
      <c r="BW36" s="266"/>
      <c r="BX36" s="265" t="str">
        <f>IF(BX$4&gt;0,(
MAX('3ª EVA '!BX48,'3ª EVA '!BY48)),"")</f>
        <v/>
      </c>
      <c r="BY36" s="266"/>
      <c r="BZ36" s="265" t="str">
        <f>IF(BZ$4&gt;0,(
MAX('3ª EVA '!BZ48,'3ª EVA '!CA48)),"")</f>
        <v/>
      </c>
      <c r="CA36" s="268"/>
      <c r="CB36" s="71">
        <f t="shared" ca="1" si="6"/>
        <v>0</v>
      </c>
    </row>
    <row r="37" spans="1:80" ht="18" x14ac:dyDescent="0.25">
      <c r="A37" s="65">
        <v>0</v>
      </c>
      <c r="B37" s="72">
        <f ca="1">IF(B$5&gt;0,SUMPRODUCT(C37:M37,C$4:$M$4)/B$5,)</f>
        <v>0</v>
      </c>
      <c r="C37" s="265">
        <f ca="1">IF(C$4&gt;0,(
MAX('3ª EVA '!C49,'3ª EVA '!D49)),"")</f>
        <v>0</v>
      </c>
      <c r="D37" s="266"/>
      <c r="E37" s="265">
        <f ca="1">IF(E$4&gt;0,(
MAX('3ª EVA '!E49,'3ª EVA '!F49)),"")</f>
        <v>0</v>
      </c>
      <c r="F37" s="266"/>
      <c r="G37" s="265">
        <f ca="1">IF(G$4&gt;0,(
MAX('3ª EVA '!G49,'3ª EVA '!H49)),"")</f>
        <v>0</v>
      </c>
      <c r="H37" s="266"/>
      <c r="I37" s="265">
        <f ca="1">IF(I$4&gt;0,(
MAX('3ª EVA '!I49,'3ª EVA '!J49)),"")</f>
        <v>0</v>
      </c>
      <c r="J37" s="266"/>
      <c r="K37" s="265">
        <f ca="1">IF(K$4&gt;0,(
MAX('3ª EVA '!K49,'3ª EVA '!L49)),"")</f>
        <v>0</v>
      </c>
      <c r="L37" s="266"/>
      <c r="M37" s="265" t="str">
        <f>IF(M$4&gt;0,(
MAX('3ª EVA '!M49,'3ª EVA '!N49)),"")</f>
        <v/>
      </c>
      <c r="N37" s="268"/>
      <c r="O37" s="72">
        <f ca="1">IF(O$5&gt;0,SUMPRODUCT(P37:Z37,$P$4:Z$4)/O$5,)</f>
        <v>0</v>
      </c>
      <c r="P37" s="265">
        <f ca="1">IF(P$4&gt;0,(
MAX('3ª EVA '!P49,'3ª EVA '!Q49)),"")</f>
        <v>0</v>
      </c>
      <c r="Q37" s="266"/>
      <c r="R37" s="265">
        <f ca="1">IF(R$4&gt;0,(
MAX('3ª EVA '!R49,'3ª EVA '!S49)),"")</f>
        <v>0</v>
      </c>
      <c r="S37" s="266"/>
      <c r="T37" s="265">
        <f ca="1">IF(T$4&gt;0,(
MAX('3ª EVA '!T49,'3ª EVA '!U49)),"")</f>
        <v>0</v>
      </c>
      <c r="U37" s="266"/>
      <c r="V37" s="265">
        <f ca="1">IF(V$4&gt;0,(
MAX('3ª EVA '!V49,'3ª EVA '!W49)),"")</f>
        <v>0</v>
      </c>
      <c r="W37" s="266"/>
      <c r="X37" s="265">
        <f ca="1">IF(X$4&gt;0,(
MAX('3ª EVA '!X49,'3ª EVA '!Y49)),"")</f>
        <v>0</v>
      </c>
      <c r="Y37" s="266"/>
      <c r="Z37" s="265" t="str">
        <f>IF(Z$4&gt;0,(
MAX('3ª EVA '!Z49,'3ª EVA '!AA49)),"")</f>
        <v/>
      </c>
      <c r="AA37" s="268"/>
      <c r="AB37" s="72">
        <f ca="1">IF(AB$5&gt;0,SUMPRODUCT(AC37:AM37,$AC$4:AM$4)/AB$5,)</f>
        <v>0</v>
      </c>
      <c r="AC37" s="265">
        <f ca="1">IF(AC$4&gt;0,(
MAX('3ª EVA '!AC49,'3ª EVA '!AD49)),"")</f>
        <v>0</v>
      </c>
      <c r="AD37" s="266"/>
      <c r="AE37" s="265" t="str">
        <f>IF(AE$4&gt;0,(
MAX('3ª EVA '!AE49,'3ª EVA '!AF49)),"")</f>
        <v/>
      </c>
      <c r="AF37" s="266"/>
      <c r="AG37" s="265">
        <f ca="1">IF(AG$4&gt;0,(
MAX('3ª EVA '!AG49,'3ª EVA '!AH49)),"")</f>
        <v>0</v>
      </c>
      <c r="AH37" s="266"/>
      <c r="AI37" s="265">
        <f ca="1">IF(AI$4&gt;0,(
MAX('3ª EVA '!AI49,'3ª EVA '!AJ49)),"")</f>
        <v>0</v>
      </c>
      <c r="AJ37" s="266"/>
      <c r="AK37" s="265">
        <f ca="1">IF(AK$4&gt;0,(
MAX('3ª EVA '!AK49,'3ª EVA '!AL49)),"")</f>
        <v>0</v>
      </c>
      <c r="AL37" s="266"/>
      <c r="AM37" s="265" t="str">
        <f>IF(AM$4&gt;0,(
MAX('3ª EVA '!AM49,'3ª EVA '!AN49)),"")</f>
        <v/>
      </c>
      <c r="AN37" s="268"/>
      <c r="AO37" s="72">
        <f ca="1">IF(AO$5&gt;0,SUMPRODUCT(AP37:AZ37,$AP$4:AZ$4)/AO$5,)</f>
        <v>0</v>
      </c>
      <c r="AP37" s="265">
        <f ca="1">IF(AP$4&gt;0,(
MAX('3ª EVA '!AP49,'3ª EVA '!AQ49)),"")</f>
        <v>0</v>
      </c>
      <c r="AQ37" s="266"/>
      <c r="AR37" s="265">
        <f ca="1">IF(AR$4&gt;0,(
MAX('3ª EVA '!AR49,'3ª EVA '!AS49)),"")</f>
        <v>0</v>
      </c>
      <c r="AS37" s="266"/>
      <c r="AT37" s="265">
        <f ca="1">IF(AT$4&gt;0,(
MAX('3ª EVA '!AT49,'3ª EVA '!AU49)),"")</f>
        <v>0</v>
      </c>
      <c r="AU37" s="266"/>
      <c r="AV37" s="265">
        <f ca="1">IF(AV$4&gt;0,(
MAX('3ª EVA '!AV49,'3ª EVA '!AW49)),"")</f>
        <v>0</v>
      </c>
      <c r="AW37" s="266"/>
      <c r="AX37" s="265">
        <f ca="1">IF(AX$4&gt;0,(
MAX('3ª EVA '!AX49,'3ª EVA '!AY49)),"")</f>
        <v>0</v>
      </c>
      <c r="AY37" s="266"/>
      <c r="AZ37" s="265" t="str">
        <f>IF(AZ$4&gt;0,(
MAX('3ª EVA '!AZ49,'3ª EVA '!BA49)),"")</f>
        <v/>
      </c>
      <c r="BA37" s="268"/>
      <c r="BB37" s="72">
        <f ca="1">IF(BB$5&gt;0,SUMPRODUCT(BC37:BM37,$BC$4:BM$4)/BB$5,)</f>
        <v>0</v>
      </c>
      <c r="BC37" s="265">
        <f ca="1">IF(BC$4&gt;0,(
MAX('3ª EVA '!BC49,'3ª EVA '!BD49)),"")</f>
        <v>0</v>
      </c>
      <c r="BD37" s="266"/>
      <c r="BE37" s="265">
        <f ca="1">IF(BE$4&gt;0,(
MAX('3ª EVA '!BE49,'3ª EVA '!BF49)),"")</f>
        <v>0</v>
      </c>
      <c r="BF37" s="266"/>
      <c r="BG37" s="265">
        <f ca="1">IF(BG$4&gt;0,(
MAX('3ª EVA '!BG49,'3ª EVA '!BH49)),"")</f>
        <v>0</v>
      </c>
      <c r="BH37" s="266"/>
      <c r="BI37" s="265">
        <f ca="1">IF(BI$4&gt;0,(
MAX('3ª EVA '!BI49,'3ª EVA '!BJ49)),"")</f>
        <v>0</v>
      </c>
      <c r="BJ37" s="266"/>
      <c r="BK37" s="265" t="str">
        <f>IF(BK$4&gt;0,(
MAX('3ª EVA '!BK49,'3ª EVA '!BL49)),"")</f>
        <v/>
      </c>
      <c r="BL37" s="266"/>
      <c r="BM37" s="265" t="str">
        <f>IF(BM$4&gt;0,(
MAX('3ª EVA '!BM49,'3ª EVA '!BN49)),"")</f>
        <v/>
      </c>
      <c r="BN37" s="268"/>
      <c r="BO37" s="72">
        <f>IF(BO$5&gt;0,SUMPRODUCT(BP37:BZ37,$BP$4:BZ$4)/BO$5,)</f>
        <v>0</v>
      </c>
      <c r="BP37" s="265" t="str">
        <f>IF(BP$4&gt;0,(
MAX('3ª EVA '!BP49,'3ª EVA '!BQ49)),"")</f>
        <v/>
      </c>
      <c r="BQ37" s="266"/>
      <c r="BR37" s="265" t="str">
        <f>IF(BR$4&gt;0,(
MAX('3ª EVA '!BR49,'3ª EVA '!BS49)),"")</f>
        <v/>
      </c>
      <c r="BS37" s="266"/>
      <c r="BT37" s="265" t="str">
        <f>IF(BT$4&gt;0,(
MAX('3ª EVA '!BT49,'3ª EVA '!BU49)),"")</f>
        <v/>
      </c>
      <c r="BU37" s="266"/>
      <c r="BV37" s="265" t="str">
        <f>IF(BV$4&gt;0,(
MAX('3ª EVA '!BV49,'3ª EVA '!BW49)),"")</f>
        <v/>
      </c>
      <c r="BW37" s="266"/>
      <c r="BX37" s="265" t="str">
        <f>IF(BX$4&gt;0,(
MAX('3ª EVA '!BX49,'3ª EVA '!BY49)),"")</f>
        <v/>
      </c>
      <c r="BY37" s="266"/>
      <c r="BZ37" s="265" t="str">
        <f>IF(BZ$4&gt;0,(
MAX('3ª EVA '!BZ49,'3ª EVA '!CA49)),"")</f>
        <v/>
      </c>
      <c r="CA37" s="268"/>
      <c r="CB37" s="71">
        <f t="shared" ca="1" si="6"/>
        <v>0</v>
      </c>
    </row>
    <row r="38" spans="1:80" ht="18" x14ac:dyDescent="0.25">
      <c r="A38" s="65">
        <v>0</v>
      </c>
      <c r="B38" s="72">
        <f ca="1">IF(B$5&gt;0,SUMPRODUCT(C38:M38,C$4:$M$4)/B$5,)</f>
        <v>0</v>
      </c>
      <c r="C38" s="265">
        <f ca="1">IF(C$4&gt;0,(
MAX('3ª EVA '!C50,'3ª EVA '!D50)),"")</f>
        <v>0</v>
      </c>
      <c r="D38" s="266"/>
      <c r="E38" s="265">
        <f ca="1">IF(E$4&gt;0,(
MAX('3ª EVA '!E50,'3ª EVA '!F50)),"")</f>
        <v>0</v>
      </c>
      <c r="F38" s="266"/>
      <c r="G38" s="265">
        <f ca="1">IF(G$4&gt;0,(
MAX('3ª EVA '!G50,'3ª EVA '!H50)),"")</f>
        <v>0</v>
      </c>
      <c r="H38" s="266"/>
      <c r="I38" s="265">
        <f ca="1">IF(I$4&gt;0,(
MAX('3ª EVA '!I50,'3ª EVA '!J50)),"")</f>
        <v>0</v>
      </c>
      <c r="J38" s="266"/>
      <c r="K38" s="265">
        <f ca="1">IF(K$4&gt;0,(
MAX('3ª EVA '!K50,'3ª EVA '!L50)),"")</f>
        <v>0</v>
      </c>
      <c r="L38" s="266"/>
      <c r="M38" s="265" t="str">
        <f>IF(M$4&gt;0,(
MAX('3ª EVA '!M50,'3ª EVA '!N50)),"")</f>
        <v/>
      </c>
      <c r="N38" s="268"/>
      <c r="O38" s="72">
        <f ca="1">IF(O$5&gt;0,SUMPRODUCT(P38:Z38,$P$4:Z$4)/O$5,)</f>
        <v>0</v>
      </c>
      <c r="P38" s="265">
        <f ca="1">IF(P$4&gt;0,(
MAX('3ª EVA '!P50,'3ª EVA '!Q50)),"")</f>
        <v>0</v>
      </c>
      <c r="Q38" s="266"/>
      <c r="R38" s="265">
        <f ca="1">IF(R$4&gt;0,(
MAX('3ª EVA '!R50,'3ª EVA '!S50)),"")</f>
        <v>0</v>
      </c>
      <c r="S38" s="266"/>
      <c r="T38" s="265">
        <f ca="1">IF(T$4&gt;0,(
MAX('3ª EVA '!T50,'3ª EVA '!U50)),"")</f>
        <v>0</v>
      </c>
      <c r="U38" s="266"/>
      <c r="V38" s="265">
        <f ca="1">IF(V$4&gt;0,(
MAX('3ª EVA '!V50,'3ª EVA '!W50)),"")</f>
        <v>0</v>
      </c>
      <c r="W38" s="266"/>
      <c r="X38" s="265">
        <f ca="1">IF(X$4&gt;0,(
MAX('3ª EVA '!X50,'3ª EVA '!Y50)),"")</f>
        <v>0</v>
      </c>
      <c r="Y38" s="266"/>
      <c r="Z38" s="265" t="str">
        <f>IF(Z$4&gt;0,(
MAX('3ª EVA '!Z50,'3ª EVA '!AA50)),"")</f>
        <v/>
      </c>
      <c r="AA38" s="268"/>
      <c r="AB38" s="72">
        <f ca="1">IF(AB$5&gt;0,SUMPRODUCT(AC38:AM38,$AC$4:AM$4)/AB$5,)</f>
        <v>0</v>
      </c>
      <c r="AC38" s="265">
        <f ca="1">IF(AC$4&gt;0,(
MAX('3ª EVA '!AC50,'3ª EVA '!AD50)),"")</f>
        <v>0</v>
      </c>
      <c r="AD38" s="266"/>
      <c r="AE38" s="265" t="str">
        <f>IF(AE$4&gt;0,(
MAX('3ª EVA '!AE50,'3ª EVA '!AF50)),"")</f>
        <v/>
      </c>
      <c r="AF38" s="266"/>
      <c r="AG38" s="265">
        <f ca="1">IF(AG$4&gt;0,(
MAX('3ª EVA '!AG50,'3ª EVA '!AH50)),"")</f>
        <v>0</v>
      </c>
      <c r="AH38" s="266"/>
      <c r="AI38" s="265">
        <f ca="1">IF(AI$4&gt;0,(
MAX('3ª EVA '!AI50,'3ª EVA '!AJ50)),"")</f>
        <v>0</v>
      </c>
      <c r="AJ38" s="266"/>
      <c r="AK38" s="265">
        <f ca="1">IF(AK$4&gt;0,(
MAX('3ª EVA '!AK50,'3ª EVA '!AL50)),"")</f>
        <v>0</v>
      </c>
      <c r="AL38" s="266"/>
      <c r="AM38" s="265" t="str">
        <f>IF(AM$4&gt;0,(
MAX('3ª EVA '!AM50,'3ª EVA '!AN50)),"")</f>
        <v/>
      </c>
      <c r="AN38" s="268"/>
      <c r="AO38" s="72">
        <f ca="1">IF(AO$5&gt;0,SUMPRODUCT(AP38:AZ38,$AP$4:AZ$4)/AO$5,)</f>
        <v>0</v>
      </c>
      <c r="AP38" s="265">
        <f ca="1">IF(AP$4&gt;0,(
MAX('3ª EVA '!AP50,'3ª EVA '!AQ50)),"")</f>
        <v>0</v>
      </c>
      <c r="AQ38" s="266"/>
      <c r="AR38" s="265">
        <f ca="1">IF(AR$4&gt;0,(
MAX('3ª EVA '!AR50,'3ª EVA '!AS50)),"")</f>
        <v>0</v>
      </c>
      <c r="AS38" s="266"/>
      <c r="AT38" s="265">
        <f ca="1">IF(AT$4&gt;0,(
MAX('3ª EVA '!AT50,'3ª EVA '!AU50)),"")</f>
        <v>0</v>
      </c>
      <c r="AU38" s="266"/>
      <c r="AV38" s="265">
        <f ca="1">IF(AV$4&gt;0,(
MAX('3ª EVA '!AV50,'3ª EVA '!AW50)),"")</f>
        <v>0</v>
      </c>
      <c r="AW38" s="266"/>
      <c r="AX38" s="265">
        <f ca="1">IF(AX$4&gt;0,(
MAX('3ª EVA '!AX50,'3ª EVA '!AY50)),"")</f>
        <v>0</v>
      </c>
      <c r="AY38" s="266"/>
      <c r="AZ38" s="265" t="str">
        <f>IF(AZ$4&gt;0,(
MAX('3ª EVA '!AZ50,'3ª EVA '!BA50)),"")</f>
        <v/>
      </c>
      <c r="BA38" s="268"/>
      <c r="BB38" s="72">
        <f ca="1">IF(BB$5&gt;0,SUMPRODUCT(BC38:BM38,$BC$4:BM$4)/BB$5,)</f>
        <v>0</v>
      </c>
      <c r="BC38" s="265">
        <f ca="1">IF(BC$4&gt;0,(
MAX('3ª EVA '!BC50,'3ª EVA '!BD50)),"")</f>
        <v>0</v>
      </c>
      <c r="BD38" s="266"/>
      <c r="BE38" s="265">
        <f ca="1">IF(BE$4&gt;0,(
MAX('3ª EVA '!BE50,'3ª EVA '!BF50)),"")</f>
        <v>0</v>
      </c>
      <c r="BF38" s="266"/>
      <c r="BG38" s="265">
        <f ca="1">IF(BG$4&gt;0,(
MAX('3ª EVA '!BG50,'3ª EVA '!BH50)),"")</f>
        <v>0</v>
      </c>
      <c r="BH38" s="266"/>
      <c r="BI38" s="265">
        <f ca="1">IF(BI$4&gt;0,(
MAX('3ª EVA '!BI50,'3ª EVA '!BJ50)),"")</f>
        <v>0</v>
      </c>
      <c r="BJ38" s="266"/>
      <c r="BK38" s="265" t="str">
        <f>IF(BK$4&gt;0,(
MAX('3ª EVA '!BK50,'3ª EVA '!BL50)),"")</f>
        <v/>
      </c>
      <c r="BL38" s="266"/>
      <c r="BM38" s="265" t="str">
        <f>IF(BM$4&gt;0,(
MAX('3ª EVA '!BM50,'3ª EVA '!BN50)),"")</f>
        <v/>
      </c>
      <c r="BN38" s="268"/>
      <c r="BO38" s="72">
        <f>IF(BO$5&gt;0,SUMPRODUCT(BP38:BZ38,$BP$4:BZ$4)/BO$5,)</f>
        <v>0</v>
      </c>
      <c r="BP38" s="265" t="str">
        <f>IF(BP$4&gt;0,(
MAX('3ª EVA '!BP50,'3ª EVA '!BQ50)),"")</f>
        <v/>
      </c>
      <c r="BQ38" s="266"/>
      <c r="BR38" s="265" t="str">
        <f>IF(BR$4&gt;0,(
MAX('3ª EVA '!BR50,'3ª EVA '!BS50)),"")</f>
        <v/>
      </c>
      <c r="BS38" s="266"/>
      <c r="BT38" s="265" t="str">
        <f>IF(BT$4&gt;0,(
MAX('3ª EVA '!BT50,'3ª EVA '!BU50)),"")</f>
        <v/>
      </c>
      <c r="BU38" s="266"/>
      <c r="BV38" s="265" t="str">
        <f>IF(BV$4&gt;0,(
MAX('3ª EVA '!BV50,'3ª EVA '!BW50)),"")</f>
        <v/>
      </c>
      <c r="BW38" s="266"/>
      <c r="BX38" s="265" t="str">
        <f>IF(BX$4&gt;0,(
MAX('3ª EVA '!BX50,'3ª EVA '!BY50)),"")</f>
        <v/>
      </c>
      <c r="BY38" s="266"/>
      <c r="BZ38" s="265" t="str">
        <f>IF(BZ$4&gt;0,(
MAX('3ª EVA '!BZ50,'3ª EVA '!CA50)),"")</f>
        <v/>
      </c>
      <c r="CA38" s="268"/>
      <c r="CB38" s="71">
        <f t="shared" ca="1" si="6"/>
        <v>0</v>
      </c>
    </row>
    <row r="39" spans="1:80" ht="18" x14ac:dyDescent="0.25">
      <c r="A39" s="65">
        <v>0</v>
      </c>
      <c r="B39" s="72">
        <f ca="1">IF(B$5&gt;0,SUMPRODUCT(C39:M39,C$4:$M$4)/B$5,)</f>
        <v>0</v>
      </c>
      <c r="C39" s="265">
        <f ca="1">IF(C$4&gt;0,(
MAX('3ª EVA '!C51,'3ª EVA '!D51)),"")</f>
        <v>0</v>
      </c>
      <c r="D39" s="266"/>
      <c r="E39" s="265">
        <f ca="1">IF(E$4&gt;0,(
MAX('3ª EVA '!E51,'3ª EVA '!F51)),"")</f>
        <v>0</v>
      </c>
      <c r="F39" s="266"/>
      <c r="G39" s="265">
        <f ca="1">IF(G$4&gt;0,(
MAX('3ª EVA '!G51,'3ª EVA '!H51)),"")</f>
        <v>0</v>
      </c>
      <c r="H39" s="266"/>
      <c r="I39" s="265">
        <f ca="1">IF(I$4&gt;0,(
MAX('3ª EVA '!I51,'3ª EVA '!J51)),"")</f>
        <v>0</v>
      </c>
      <c r="J39" s="266"/>
      <c r="K39" s="265">
        <f ca="1">IF(K$4&gt;0,(
MAX('3ª EVA '!K51,'3ª EVA '!L51)),"")</f>
        <v>0</v>
      </c>
      <c r="L39" s="266"/>
      <c r="M39" s="265" t="str">
        <f>IF(M$4&gt;0,(
MAX('3ª EVA '!M51,'3ª EVA '!N51)),"")</f>
        <v/>
      </c>
      <c r="N39" s="268"/>
      <c r="O39" s="72">
        <f ca="1">IF(O$5&gt;0,SUMPRODUCT(P39:Z39,$P$4:Z$4)/O$5,)</f>
        <v>0</v>
      </c>
      <c r="P39" s="265">
        <f ca="1">IF(P$4&gt;0,(
MAX('3ª EVA '!P51,'3ª EVA '!Q51)),"")</f>
        <v>0</v>
      </c>
      <c r="Q39" s="266"/>
      <c r="R39" s="265">
        <f ca="1">IF(R$4&gt;0,(
MAX('3ª EVA '!R51,'3ª EVA '!S51)),"")</f>
        <v>0</v>
      </c>
      <c r="S39" s="266"/>
      <c r="T39" s="265">
        <f ca="1">IF(T$4&gt;0,(
MAX('3ª EVA '!T51,'3ª EVA '!U51)),"")</f>
        <v>0</v>
      </c>
      <c r="U39" s="266"/>
      <c r="V39" s="265">
        <f ca="1">IF(V$4&gt;0,(
MAX('3ª EVA '!V51,'3ª EVA '!W51)),"")</f>
        <v>0</v>
      </c>
      <c r="W39" s="266"/>
      <c r="X39" s="265">
        <f ca="1">IF(X$4&gt;0,(
MAX('3ª EVA '!X51,'3ª EVA '!Y51)),"")</f>
        <v>0</v>
      </c>
      <c r="Y39" s="266"/>
      <c r="Z39" s="265" t="str">
        <f>IF(Z$4&gt;0,(
MAX('3ª EVA '!Z51,'3ª EVA '!AA51)),"")</f>
        <v/>
      </c>
      <c r="AA39" s="268"/>
      <c r="AB39" s="72">
        <f ca="1">IF(AB$5&gt;0,SUMPRODUCT(AC39:AM39,$AC$4:AM$4)/AB$5,)</f>
        <v>0</v>
      </c>
      <c r="AC39" s="265">
        <f ca="1">IF(AC$4&gt;0,(
MAX('3ª EVA '!AC51,'3ª EVA '!AD51)),"")</f>
        <v>0</v>
      </c>
      <c r="AD39" s="266"/>
      <c r="AE39" s="265" t="str">
        <f>IF(AE$4&gt;0,(
MAX('3ª EVA '!AE51,'3ª EVA '!AF51)),"")</f>
        <v/>
      </c>
      <c r="AF39" s="266"/>
      <c r="AG39" s="265">
        <f ca="1">IF(AG$4&gt;0,(
MAX('3ª EVA '!AG51,'3ª EVA '!AH51)),"")</f>
        <v>0</v>
      </c>
      <c r="AH39" s="266"/>
      <c r="AI39" s="265">
        <f ca="1">IF(AI$4&gt;0,(
MAX('3ª EVA '!AI51,'3ª EVA '!AJ51)),"")</f>
        <v>0</v>
      </c>
      <c r="AJ39" s="266"/>
      <c r="AK39" s="265">
        <f ca="1">IF(AK$4&gt;0,(
MAX('3ª EVA '!AK51,'3ª EVA '!AL51)),"")</f>
        <v>0</v>
      </c>
      <c r="AL39" s="266"/>
      <c r="AM39" s="265" t="str">
        <f>IF(AM$4&gt;0,(
MAX('3ª EVA '!AM51,'3ª EVA '!AN51)),"")</f>
        <v/>
      </c>
      <c r="AN39" s="268"/>
      <c r="AO39" s="72">
        <f ca="1">IF(AO$5&gt;0,SUMPRODUCT(AP39:AZ39,$AP$4:AZ$4)/AO$5,)</f>
        <v>0</v>
      </c>
      <c r="AP39" s="265">
        <f ca="1">IF(AP$4&gt;0,(
MAX('3ª EVA '!AP51,'3ª EVA '!AQ51)),"")</f>
        <v>0</v>
      </c>
      <c r="AQ39" s="266"/>
      <c r="AR39" s="265">
        <f ca="1">IF(AR$4&gt;0,(
MAX('3ª EVA '!AR51,'3ª EVA '!AS51)),"")</f>
        <v>0</v>
      </c>
      <c r="AS39" s="266"/>
      <c r="AT39" s="265">
        <f ca="1">IF(AT$4&gt;0,(
MAX('3ª EVA '!AT51,'3ª EVA '!AU51)),"")</f>
        <v>0</v>
      </c>
      <c r="AU39" s="266"/>
      <c r="AV39" s="265">
        <f ca="1">IF(AV$4&gt;0,(
MAX('3ª EVA '!AV51,'3ª EVA '!AW51)),"")</f>
        <v>0</v>
      </c>
      <c r="AW39" s="266"/>
      <c r="AX39" s="265">
        <f ca="1">IF(AX$4&gt;0,(
MAX('3ª EVA '!AX51,'3ª EVA '!AY51)),"")</f>
        <v>0</v>
      </c>
      <c r="AY39" s="266"/>
      <c r="AZ39" s="265" t="str">
        <f>IF(AZ$4&gt;0,(
MAX('3ª EVA '!AZ51,'3ª EVA '!BA51)),"")</f>
        <v/>
      </c>
      <c r="BA39" s="268"/>
      <c r="BB39" s="72">
        <f ca="1">IF(BB$5&gt;0,SUMPRODUCT(BC39:BM39,$BC$4:BM$4)/BB$5,)</f>
        <v>0</v>
      </c>
      <c r="BC39" s="265">
        <f ca="1">IF(BC$4&gt;0,(
MAX('3ª EVA '!BC51,'3ª EVA '!BD51)),"")</f>
        <v>0</v>
      </c>
      <c r="BD39" s="266"/>
      <c r="BE39" s="265">
        <f ca="1">IF(BE$4&gt;0,(
MAX('3ª EVA '!BE51,'3ª EVA '!BF51)),"")</f>
        <v>0</v>
      </c>
      <c r="BF39" s="266"/>
      <c r="BG39" s="265">
        <f ca="1">IF(BG$4&gt;0,(
MAX('3ª EVA '!BG51,'3ª EVA '!BH51)),"")</f>
        <v>0</v>
      </c>
      <c r="BH39" s="266"/>
      <c r="BI39" s="265">
        <f ca="1">IF(BI$4&gt;0,(
MAX('3ª EVA '!BI51,'3ª EVA '!BJ51)),"")</f>
        <v>0</v>
      </c>
      <c r="BJ39" s="266"/>
      <c r="BK39" s="265" t="str">
        <f>IF(BK$4&gt;0,(
MAX('3ª EVA '!BK51,'3ª EVA '!BL51)),"")</f>
        <v/>
      </c>
      <c r="BL39" s="266"/>
      <c r="BM39" s="265" t="str">
        <f>IF(BM$4&gt;0,(
MAX('3ª EVA '!BM51,'3ª EVA '!BN51)),"")</f>
        <v/>
      </c>
      <c r="BN39" s="268"/>
      <c r="BO39" s="72">
        <f>IF(BO$5&gt;0,SUMPRODUCT(BP39:BZ39,$BP$4:BZ$4)/BO$5,)</f>
        <v>0</v>
      </c>
      <c r="BP39" s="265" t="str">
        <f>IF(BP$4&gt;0,(
MAX('3ª EVA '!BP51,'3ª EVA '!BQ51)),"")</f>
        <v/>
      </c>
      <c r="BQ39" s="266"/>
      <c r="BR39" s="265" t="str">
        <f>IF(BR$4&gt;0,(
MAX('3ª EVA '!BR51,'3ª EVA '!BS51)),"")</f>
        <v/>
      </c>
      <c r="BS39" s="266"/>
      <c r="BT39" s="265" t="str">
        <f>IF(BT$4&gt;0,(
MAX('3ª EVA '!BT51,'3ª EVA '!BU51)),"")</f>
        <v/>
      </c>
      <c r="BU39" s="266"/>
      <c r="BV39" s="265" t="str">
        <f>IF(BV$4&gt;0,(
MAX('3ª EVA '!BV51,'3ª EVA '!BW51)),"")</f>
        <v/>
      </c>
      <c r="BW39" s="266"/>
      <c r="BX39" s="265" t="str">
        <f>IF(BX$4&gt;0,(
MAX('3ª EVA '!BX51,'3ª EVA '!BY51)),"")</f>
        <v/>
      </c>
      <c r="BY39" s="266"/>
      <c r="BZ39" s="265" t="str">
        <f>IF(BZ$4&gt;0,(
MAX('3ª EVA '!BZ51,'3ª EVA '!CA51)),"")</f>
        <v/>
      </c>
      <c r="CA39" s="268"/>
      <c r="CB39" s="71">
        <f t="shared" ca="1" si="6"/>
        <v>0</v>
      </c>
    </row>
    <row r="40" spans="1:80" ht="18" x14ac:dyDescent="0.25">
      <c r="A40" s="65">
        <v>0</v>
      </c>
      <c r="B40" s="72">
        <f ca="1">IF(B$5&gt;0,SUMPRODUCT(C40:M40,C$4:$M$4)/B$5,)</f>
        <v>0</v>
      </c>
      <c r="C40" s="265">
        <f ca="1">IF(C$4&gt;0,(
MAX('3ª EVA '!C52,'3ª EVA '!D52)),"")</f>
        <v>0</v>
      </c>
      <c r="D40" s="266"/>
      <c r="E40" s="265">
        <f ca="1">IF(E$4&gt;0,(
MAX('3ª EVA '!E52,'3ª EVA '!F52)),"")</f>
        <v>0</v>
      </c>
      <c r="F40" s="266"/>
      <c r="G40" s="265">
        <f ca="1">IF(G$4&gt;0,(
MAX('3ª EVA '!G52,'3ª EVA '!H52)),"")</f>
        <v>0</v>
      </c>
      <c r="H40" s="266"/>
      <c r="I40" s="265">
        <f ca="1">IF(I$4&gt;0,(
MAX('3ª EVA '!I52,'3ª EVA '!J52)),"")</f>
        <v>0</v>
      </c>
      <c r="J40" s="266"/>
      <c r="K40" s="265">
        <f ca="1">IF(K$4&gt;0,(
MAX('3ª EVA '!K52,'3ª EVA '!L52)),"")</f>
        <v>0</v>
      </c>
      <c r="L40" s="266"/>
      <c r="M40" s="265" t="str">
        <f>IF(M$4&gt;0,(
MAX('3ª EVA '!M52,'3ª EVA '!N52)),"")</f>
        <v/>
      </c>
      <c r="N40" s="268"/>
      <c r="O40" s="72">
        <f ca="1">IF(O$5&gt;0,SUMPRODUCT(P40:Z40,$P$4:Z$4)/O$5,)</f>
        <v>0</v>
      </c>
      <c r="P40" s="265">
        <f ca="1">IF(P$4&gt;0,(
MAX('3ª EVA '!P52,'3ª EVA '!Q52)),"")</f>
        <v>0</v>
      </c>
      <c r="Q40" s="266"/>
      <c r="R40" s="265">
        <f ca="1">IF(R$4&gt;0,(
MAX('3ª EVA '!R52,'3ª EVA '!S52)),"")</f>
        <v>0</v>
      </c>
      <c r="S40" s="266"/>
      <c r="T40" s="265">
        <f ca="1">IF(T$4&gt;0,(
MAX('3ª EVA '!T52,'3ª EVA '!U52)),"")</f>
        <v>0</v>
      </c>
      <c r="U40" s="266"/>
      <c r="V40" s="265">
        <f ca="1">IF(V$4&gt;0,(
MAX('3ª EVA '!V52,'3ª EVA '!W52)),"")</f>
        <v>0</v>
      </c>
      <c r="W40" s="266"/>
      <c r="X40" s="265">
        <f ca="1">IF(X$4&gt;0,(
MAX('3ª EVA '!X52,'3ª EVA '!Y52)),"")</f>
        <v>0</v>
      </c>
      <c r="Y40" s="266"/>
      <c r="Z40" s="265" t="str">
        <f>IF(Z$4&gt;0,(
MAX('3ª EVA '!Z52,'3ª EVA '!AA52)),"")</f>
        <v/>
      </c>
      <c r="AA40" s="268"/>
      <c r="AB40" s="72">
        <f ca="1">IF(AB$5&gt;0,SUMPRODUCT(AC40:AM40,$AC$4:AM$4)/AB$5,)</f>
        <v>0</v>
      </c>
      <c r="AC40" s="265">
        <f ca="1">IF(AC$4&gt;0,(
MAX('3ª EVA '!AC52,'3ª EVA '!AD52)),"")</f>
        <v>0</v>
      </c>
      <c r="AD40" s="266"/>
      <c r="AE40" s="265" t="str">
        <f>IF(AE$4&gt;0,(
MAX('3ª EVA '!AE52,'3ª EVA '!AF52)),"")</f>
        <v/>
      </c>
      <c r="AF40" s="266"/>
      <c r="AG40" s="265">
        <f ca="1">IF(AG$4&gt;0,(
MAX('3ª EVA '!AG52,'3ª EVA '!AH52)),"")</f>
        <v>0</v>
      </c>
      <c r="AH40" s="266"/>
      <c r="AI40" s="265">
        <f ca="1">IF(AI$4&gt;0,(
MAX('3ª EVA '!AI52,'3ª EVA '!AJ52)),"")</f>
        <v>0</v>
      </c>
      <c r="AJ40" s="266"/>
      <c r="AK40" s="265">
        <f ca="1">IF(AK$4&gt;0,(
MAX('3ª EVA '!AK52,'3ª EVA '!AL52)),"")</f>
        <v>0</v>
      </c>
      <c r="AL40" s="266"/>
      <c r="AM40" s="265" t="str">
        <f>IF(AM$4&gt;0,(
MAX('3ª EVA '!AM52,'3ª EVA '!AN52)),"")</f>
        <v/>
      </c>
      <c r="AN40" s="268"/>
      <c r="AO40" s="72">
        <f ca="1">IF(AO$5&gt;0,SUMPRODUCT(AP40:AZ40,$AP$4:AZ$4)/AO$5,)</f>
        <v>0</v>
      </c>
      <c r="AP40" s="265">
        <f ca="1">IF(AP$4&gt;0,(
MAX('3ª EVA '!AP52,'3ª EVA '!AQ52)),"")</f>
        <v>0</v>
      </c>
      <c r="AQ40" s="266"/>
      <c r="AR40" s="265">
        <f ca="1">IF(AR$4&gt;0,(
MAX('3ª EVA '!AR52,'3ª EVA '!AS52)),"")</f>
        <v>0</v>
      </c>
      <c r="AS40" s="266"/>
      <c r="AT40" s="265">
        <f ca="1">IF(AT$4&gt;0,(
MAX('3ª EVA '!AT52,'3ª EVA '!AU52)),"")</f>
        <v>0</v>
      </c>
      <c r="AU40" s="266"/>
      <c r="AV40" s="265">
        <f ca="1">IF(AV$4&gt;0,(
MAX('3ª EVA '!AV52,'3ª EVA '!AW52)),"")</f>
        <v>0</v>
      </c>
      <c r="AW40" s="266"/>
      <c r="AX40" s="265">
        <f ca="1">IF(AX$4&gt;0,(
MAX('3ª EVA '!AX52,'3ª EVA '!AY52)),"")</f>
        <v>0</v>
      </c>
      <c r="AY40" s="266"/>
      <c r="AZ40" s="265" t="str">
        <f>IF(AZ$4&gt;0,(
MAX('3ª EVA '!AZ52,'3ª EVA '!BA52)),"")</f>
        <v/>
      </c>
      <c r="BA40" s="268"/>
      <c r="BB40" s="72">
        <f ca="1">IF(BB$5&gt;0,SUMPRODUCT(BC40:BM40,$BC$4:BM$4)/BB$5,)</f>
        <v>0</v>
      </c>
      <c r="BC40" s="265">
        <f ca="1">IF(BC$4&gt;0,(
MAX('3ª EVA '!BC52,'3ª EVA '!BD52)),"")</f>
        <v>0</v>
      </c>
      <c r="BD40" s="266"/>
      <c r="BE40" s="265">
        <f ca="1">IF(BE$4&gt;0,(
MAX('3ª EVA '!BE52,'3ª EVA '!BF52)),"")</f>
        <v>0</v>
      </c>
      <c r="BF40" s="266"/>
      <c r="BG40" s="265">
        <f ca="1">IF(BG$4&gt;0,(
MAX('3ª EVA '!BG52,'3ª EVA '!BH52)),"")</f>
        <v>0</v>
      </c>
      <c r="BH40" s="266"/>
      <c r="BI40" s="265">
        <f ca="1">IF(BI$4&gt;0,(
MAX('3ª EVA '!BI52,'3ª EVA '!BJ52)),"")</f>
        <v>0</v>
      </c>
      <c r="BJ40" s="266"/>
      <c r="BK40" s="265" t="str">
        <f>IF(BK$4&gt;0,(
MAX('3ª EVA '!BK52,'3ª EVA '!BL52)),"")</f>
        <v/>
      </c>
      <c r="BL40" s="266"/>
      <c r="BM40" s="265" t="str">
        <f>IF(BM$4&gt;0,(
MAX('3ª EVA '!BM52,'3ª EVA '!BN52)),"")</f>
        <v/>
      </c>
      <c r="BN40" s="268"/>
      <c r="BO40" s="72">
        <f>IF(BO$5&gt;0,SUMPRODUCT(BP40:BZ40,$BP$4:BZ$4)/BO$5,)</f>
        <v>0</v>
      </c>
      <c r="BP40" s="265" t="str">
        <f>IF(BP$4&gt;0,(
MAX('3ª EVA '!BP52,'3ª EVA '!BQ52)),"")</f>
        <v/>
      </c>
      <c r="BQ40" s="266"/>
      <c r="BR40" s="265" t="str">
        <f>IF(BR$4&gt;0,(
MAX('3ª EVA '!BR52,'3ª EVA '!BS52)),"")</f>
        <v/>
      </c>
      <c r="BS40" s="266"/>
      <c r="BT40" s="265" t="str">
        <f>IF(BT$4&gt;0,(
MAX('3ª EVA '!BT52,'3ª EVA '!BU52)),"")</f>
        <v/>
      </c>
      <c r="BU40" s="266"/>
      <c r="BV40" s="265" t="str">
        <f>IF(BV$4&gt;0,(
MAX('3ª EVA '!BV52,'3ª EVA '!BW52)),"")</f>
        <v/>
      </c>
      <c r="BW40" s="266"/>
      <c r="BX40" s="265" t="str">
        <f>IF(BX$4&gt;0,(
MAX('3ª EVA '!BX52,'3ª EVA '!BY52)),"")</f>
        <v/>
      </c>
      <c r="BY40" s="266"/>
      <c r="BZ40" s="265" t="str">
        <f>IF(BZ$4&gt;0,(
MAX('3ª EVA '!BZ52,'3ª EVA '!CA52)),"")</f>
        <v/>
      </c>
      <c r="CA40" s="268"/>
      <c r="CB40" s="71">
        <f t="shared" ca="1" si="6"/>
        <v>0</v>
      </c>
    </row>
    <row r="41" spans="1:80" ht="18" x14ac:dyDescent="0.25">
      <c r="A41" s="65">
        <v>0</v>
      </c>
      <c r="B41" s="72">
        <f ca="1">IF(B$5&gt;0,SUMPRODUCT(C41:M41,C$4:$M$4)/B$5,)</f>
        <v>0</v>
      </c>
      <c r="C41" s="265">
        <f ca="1">IF(C$4&gt;0,(
MAX('3ª EVA '!C53,'3ª EVA '!D53)),"")</f>
        <v>0</v>
      </c>
      <c r="D41" s="266"/>
      <c r="E41" s="265">
        <f ca="1">IF(E$4&gt;0,(
MAX('3ª EVA '!E53,'3ª EVA '!F53)),"")</f>
        <v>0</v>
      </c>
      <c r="F41" s="266"/>
      <c r="G41" s="265">
        <f ca="1">IF(G$4&gt;0,(
MAX('3ª EVA '!G53,'3ª EVA '!H53)),"")</f>
        <v>0</v>
      </c>
      <c r="H41" s="266"/>
      <c r="I41" s="265">
        <f ca="1">IF(I$4&gt;0,(
MAX('3ª EVA '!I53,'3ª EVA '!J53)),"")</f>
        <v>0</v>
      </c>
      <c r="J41" s="266"/>
      <c r="K41" s="265">
        <f ca="1">IF(K$4&gt;0,(
MAX('3ª EVA '!K53,'3ª EVA '!L53)),"")</f>
        <v>0</v>
      </c>
      <c r="L41" s="266"/>
      <c r="M41" s="265" t="str">
        <f>IF(M$4&gt;0,(
MAX('3ª EVA '!M53,'3ª EVA '!N53)),"")</f>
        <v/>
      </c>
      <c r="N41" s="268"/>
      <c r="O41" s="72">
        <f ca="1">IF(O$5&gt;0,SUMPRODUCT(P41:Z41,$P$4:Z$4)/O$5,)</f>
        <v>0</v>
      </c>
      <c r="P41" s="265">
        <f ca="1">IF(P$4&gt;0,(
MAX('3ª EVA '!P53,'3ª EVA '!Q53)),"")</f>
        <v>0</v>
      </c>
      <c r="Q41" s="266"/>
      <c r="R41" s="265">
        <f ca="1">IF(R$4&gt;0,(
MAX('3ª EVA '!R53,'3ª EVA '!S53)),"")</f>
        <v>0</v>
      </c>
      <c r="S41" s="266"/>
      <c r="T41" s="265">
        <f ca="1">IF(T$4&gt;0,(
MAX('3ª EVA '!T53,'3ª EVA '!U53)),"")</f>
        <v>0</v>
      </c>
      <c r="U41" s="266"/>
      <c r="V41" s="265">
        <f ca="1">IF(V$4&gt;0,(
MAX('3ª EVA '!V53,'3ª EVA '!W53)),"")</f>
        <v>0</v>
      </c>
      <c r="W41" s="266"/>
      <c r="X41" s="265">
        <f ca="1">IF(X$4&gt;0,(
MAX('3ª EVA '!X53,'3ª EVA '!Y53)),"")</f>
        <v>0</v>
      </c>
      <c r="Y41" s="266"/>
      <c r="Z41" s="265" t="str">
        <f>IF(Z$4&gt;0,(
MAX('3ª EVA '!Z53,'3ª EVA '!AA53)),"")</f>
        <v/>
      </c>
      <c r="AA41" s="268"/>
      <c r="AB41" s="72">
        <f ca="1">IF(AB$5&gt;0,SUMPRODUCT(AC41:AM41,$AC$4:AM$4)/AB$5,)</f>
        <v>0</v>
      </c>
      <c r="AC41" s="265">
        <f ca="1">IF(AC$4&gt;0,(
MAX('3ª EVA '!AC53,'3ª EVA '!AD53)),"")</f>
        <v>0</v>
      </c>
      <c r="AD41" s="266"/>
      <c r="AE41" s="265" t="str">
        <f>IF(AE$4&gt;0,(
MAX('3ª EVA '!AE53,'3ª EVA '!AF53)),"")</f>
        <v/>
      </c>
      <c r="AF41" s="266"/>
      <c r="AG41" s="265">
        <f ca="1">IF(AG$4&gt;0,(
MAX('3ª EVA '!AG53,'3ª EVA '!AH53)),"")</f>
        <v>0</v>
      </c>
      <c r="AH41" s="266"/>
      <c r="AI41" s="265">
        <f ca="1">IF(AI$4&gt;0,(
MAX('3ª EVA '!AI53,'3ª EVA '!AJ53)),"")</f>
        <v>0</v>
      </c>
      <c r="AJ41" s="266"/>
      <c r="AK41" s="265">
        <f ca="1">IF(AK$4&gt;0,(
MAX('3ª EVA '!AK53,'3ª EVA '!AL53)),"")</f>
        <v>0</v>
      </c>
      <c r="AL41" s="266"/>
      <c r="AM41" s="265" t="str">
        <f>IF(AM$4&gt;0,(
MAX('3ª EVA '!AM53,'3ª EVA '!AN53)),"")</f>
        <v/>
      </c>
      <c r="AN41" s="268"/>
      <c r="AO41" s="72">
        <f ca="1">IF(AO$5&gt;0,SUMPRODUCT(AP41:AZ41,$AP$4:AZ$4)/AO$5,)</f>
        <v>0</v>
      </c>
      <c r="AP41" s="265">
        <f ca="1">IF(AP$4&gt;0,(
MAX('3ª EVA '!AP53,'3ª EVA '!AQ53)),"")</f>
        <v>0</v>
      </c>
      <c r="AQ41" s="266"/>
      <c r="AR41" s="265">
        <f ca="1">IF(AR$4&gt;0,(
MAX('3ª EVA '!AR53,'3ª EVA '!AS53)),"")</f>
        <v>0</v>
      </c>
      <c r="AS41" s="266"/>
      <c r="AT41" s="265">
        <f ca="1">IF(AT$4&gt;0,(
MAX('3ª EVA '!AT53,'3ª EVA '!AU53)),"")</f>
        <v>0</v>
      </c>
      <c r="AU41" s="266"/>
      <c r="AV41" s="265">
        <f ca="1">IF(AV$4&gt;0,(
MAX('3ª EVA '!AV53,'3ª EVA '!AW53)),"")</f>
        <v>0</v>
      </c>
      <c r="AW41" s="266"/>
      <c r="AX41" s="265">
        <f ca="1">IF(AX$4&gt;0,(
MAX('3ª EVA '!AX53,'3ª EVA '!AY53)),"")</f>
        <v>0</v>
      </c>
      <c r="AY41" s="266"/>
      <c r="AZ41" s="265" t="str">
        <f>IF(AZ$4&gt;0,(
MAX('3ª EVA '!AZ53,'3ª EVA '!BA53)),"")</f>
        <v/>
      </c>
      <c r="BA41" s="268"/>
      <c r="BB41" s="72">
        <f ca="1">IF(BB$5&gt;0,SUMPRODUCT(BC41:BM41,$BC$4:BM$4)/BB$5,)</f>
        <v>0</v>
      </c>
      <c r="BC41" s="265">
        <f ca="1">IF(BC$4&gt;0,(
MAX('3ª EVA '!BC53,'3ª EVA '!BD53)),"")</f>
        <v>0</v>
      </c>
      <c r="BD41" s="266"/>
      <c r="BE41" s="265">
        <f ca="1">IF(BE$4&gt;0,(
MAX('3ª EVA '!BE53,'3ª EVA '!BF53)),"")</f>
        <v>0</v>
      </c>
      <c r="BF41" s="266"/>
      <c r="BG41" s="265">
        <f ca="1">IF(BG$4&gt;0,(
MAX('3ª EVA '!BG53,'3ª EVA '!BH53)),"")</f>
        <v>0</v>
      </c>
      <c r="BH41" s="266"/>
      <c r="BI41" s="265">
        <f ca="1">IF(BI$4&gt;0,(
MAX('3ª EVA '!BI53,'3ª EVA '!BJ53)),"")</f>
        <v>0</v>
      </c>
      <c r="BJ41" s="266"/>
      <c r="BK41" s="265" t="str">
        <f>IF(BK$4&gt;0,(
MAX('3ª EVA '!BK53,'3ª EVA '!BL53)),"")</f>
        <v/>
      </c>
      <c r="BL41" s="266"/>
      <c r="BM41" s="265" t="str">
        <f>IF(BM$4&gt;0,(
MAX('3ª EVA '!BM53,'3ª EVA '!BN53)),"")</f>
        <v/>
      </c>
      <c r="BN41" s="268"/>
      <c r="BO41" s="72">
        <f>IF(BO$5&gt;0,SUMPRODUCT(BP41:BZ41,$BP$4:BZ$4)/BO$5,)</f>
        <v>0</v>
      </c>
      <c r="BP41" s="265" t="str">
        <f>IF(BP$4&gt;0,(
MAX('3ª EVA '!BP53,'3ª EVA '!BQ53)),"")</f>
        <v/>
      </c>
      <c r="BQ41" s="266"/>
      <c r="BR41" s="265" t="str">
        <f>IF(BR$4&gt;0,(
MAX('3ª EVA '!BR53,'3ª EVA '!BS53)),"")</f>
        <v/>
      </c>
      <c r="BS41" s="266"/>
      <c r="BT41" s="265" t="str">
        <f>IF(BT$4&gt;0,(
MAX('3ª EVA '!BT53,'3ª EVA '!BU53)),"")</f>
        <v/>
      </c>
      <c r="BU41" s="266"/>
      <c r="BV41" s="265" t="str">
        <f>IF(BV$4&gt;0,(
MAX('3ª EVA '!BV53,'3ª EVA '!BW53)),"")</f>
        <v/>
      </c>
      <c r="BW41" s="266"/>
      <c r="BX41" s="265" t="str">
        <f>IF(BX$4&gt;0,(
MAX('3ª EVA '!BX53,'3ª EVA '!BY53)),"")</f>
        <v/>
      </c>
      <c r="BY41" s="266"/>
      <c r="BZ41" s="265" t="str">
        <f>IF(BZ$4&gt;0,(
MAX('3ª EVA '!BZ53,'3ª EVA '!CA53)),"")</f>
        <v/>
      </c>
      <c r="CA41" s="268"/>
      <c r="CB41" s="71">
        <f t="shared" ca="1" si="6"/>
        <v>0</v>
      </c>
    </row>
    <row r="42" spans="1:80" ht="18" x14ac:dyDescent="0.25">
      <c r="A42" s="65">
        <v>0</v>
      </c>
      <c r="B42" s="72">
        <f ca="1">IF(B$5&gt;0,SUMPRODUCT(C42:M42,C$4:$M$4)/B$5,)</f>
        <v>0</v>
      </c>
      <c r="C42" s="265">
        <f ca="1">IF(C$4&gt;0,(
MAX('3ª EVA '!C54,'3ª EVA '!D54)),"")</f>
        <v>0</v>
      </c>
      <c r="D42" s="266"/>
      <c r="E42" s="265">
        <f ca="1">IF(E$4&gt;0,(
MAX('3ª EVA '!E54,'3ª EVA '!F54)),"")</f>
        <v>0</v>
      </c>
      <c r="F42" s="266"/>
      <c r="G42" s="265">
        <f ca="1">IF(G$4&gt;0,(
MAX('3ª EVA '!G54,'3ª EVA '!H54)),"")</f>
        <v>0</v>
      </c>
      <c r="H42" s="266"/>
      <c r="I42" s="265">
        <f ca="1">IF(I$4&gt;0,(
MAX('3ª EVA '!I54,'3ª EVA '!J54)),"")</f>
        <v>0</v>
      </c>
      <c r="J42" s="266"/>
      <c r="K42" s="265">
        <f ca="1">IF(K$4&gt;0,(
MAX('3ª EVA '!K54,'3ª EVA '!L54)),"")</f>
        <v>0</v>
      </c>
      <c r="L42" s="266"/>
      <c r="M42" s="265" t="str">
        <f>IF(M$4&gt;0,(
MAX('3ª EVA '!M54,'3ª EVA '!N54)),"")</f>
        <v/>
      </c>
      <c r="N42" s="268"/>
      <c r="O42" s="72">
        <f ca="1">IF(O$5&gt;0,SUMPRODUCT(P42:Z42,$P$4:Z$4)/O$5,)</f>
        <v>0</v>
      </c>
      <c r="P42" s="265">
        <f ca="1">IF(P$4&gt;0,(
MAX('3ª EVA '!P54,'3ª EVA '!Q54)),"")</f>
        <v>0</v>
      </c>
      <c r="Q42" s="266"/>
      <c r="R42" s="265">
        <f ca="1">IF(R$4&gt;0,(
MAX('3ª EVA '!R54,'3ª EVA '!S54)),"")</f>
        <v>0</v>
      </c>
      <c r="S42" s="266"/>
      <c r="T42" s="265">
        <f ca="1">IF(T$4&gt;0,(
MAX('3ª EVA '!T54,'3ª EVA '!U54)),"")</f>
        <v>0</v>
      </c>
      <c r="U42" s="266"/>
      <c r="V42" s="265">
        <f ca="1">IF(V$4&gt;0,(
MAX('3ª EVA '!V54,'3ª EVA '!W54)),"")</f>
        <v>0</v>
      </c>
      <c r="W42" s="266"/>
      <c r="X42" s="265">
        <f ca="1">IF(X$4&gt;0,(
MAX('3ª EVA '!X54,'3ª EVA '!Y54)),"")</f>
        <v>0</v>
      </c>
      <c r="Y42" s="266"/>
      <c r="Z42" s="265" t="str">
        <f>IF(Z$4&gt;0,(
MAX('3ª EVA '!Z54,'3ª EVA '!AA54)),"")</f>
        <v/>
      </c>
      <c r="AA42" s="268"/>
      <c r="AB42" s="72">
        <f ca="1">IF(AB$5&gt;0,SUMPRODUCT(AC42:AM42,$AC$4:AM$4)/AB$5,)</f>
        <v>0</v>
      </c>
      <c r="AC42" s="265">
        <f ca="1">IF(AC$4&gt;0,(
MAX('3ª EVA '!AC54,'3ª EVA '!AD54)),"")</f>
        <v>0</v>
      </c>
      <c r="AD42" s="266"/>
      <c r="AE42" s="265" t="str">
        <f>IF(AE$4&gt;0,(
MAX('3ª EVA '!AE54,'3ª EVA '!AF54)),"")</f>
        <v/>
      </c>
      <c r="AF42" s="266"/>
      <c r="AG42" s="265">
        <f ca="1">IF(AG$4&gt;0,(
MAX('3ª EVA '!AG54,'3ª EVA '!AH54)),"")</f>
        <v>0</v>
      </c>
      <c r="AH42" s="266"/>
      <c r="AI42" s="265">
        <f ca="1">IF(AI$4&gt;0,(
MAX('3ª EVA '!AI54,'3ª EVA '!AJ54)),"")</f>
        <v>0</v>
      </c>
      <c r="AJ42" s="266"/>
      <c r="AK42" s="265">
        <f ca="1">IF(AK$4&gt;0,(
MAX('3ª EVA '!AK54,'3ª EVA '!AL54)),"")</f>
        <v>0</v>
      </c>
      <c r="AL42" s="266"/>
      <c r="AM42" s="265" t="str">
        <f>IF(AM$4&gt;0,(
MAX('3ª EVA '!AM54,'3ª EVA '!AN54)),"")</f>
        <v/>
      </c>
      <c r="AN42" s="268"/>
      <c r="AO42" s="72">
        <f ca="1">IF(AO$5&gt;0,SUMPRODUCT(AP42:AZ42,$AP$4:AZ$4)/AO$5,)</f>
        <v>0</v>
      </c>
      <c r="AP42" s="265">
        <f ca="1">IF(AP$4&gt;0,(
MAX('3ª EVA '!AP54,'3ª EVA '!AQ54)),"")</f>
        <v>0</v>
      </c>
      <c r="AQ42" s="266"/>
      <c r="AR42" s="265">
        <f ca="1">IF(AR$4&gt;0,(
MAX('3ª EVA '!AR54,'3ª EVA '!AS54)),"")</f>
        <v>0</v>
      </c>
      <c r="AS42" s="266"/>
      <c r="AT42" s="265">
        <f ca="1">IF(AT$4&gt;0,(
MAX('3ª EVA '!AT54,'3ª EVA '!AU54)),"")</f>
        <v>0</v>
      </c>
      <c r="AU42" s="266"/>
      <c r="AV42" s="265">
        <f ca="1">IF(AV$4&gt;0,(
MAX('3ª EVA '!AV54,'3ª EVA '!AW54)),"")</f>
        <v>0</v>
      </c>
      <c r="AW42" s="266"/>
      <c r="AX42" s="265">
        <f ca="1">IF(AX$4&gt;0,(
MAX('3ª EVA '!AX54,'3ª EVA '!AY54)),"")</f>
        <v>0</v>
      </c>
      <c r="AY42" s="266"/>
      <c r="AZ42" s="265" t="str">
        <f>IF(AZ$4&gt;0,(
MAX('3ª EVA '!AZ54,'3ª EVA '!BA54)),"")</f>
        <v/>
      </c>
      <c r="BA42" s="268"/>
      <c r="BB42" s="72">
        <f ca="1">IF(BB$5&gt;0,SUMPRODUCT(BC42:BM42,$BC$4:BM$4)/BB$5,)</f>
        <v>0</v>
      </c>
      <c r="BC42" s="265">
        <f ca="1">IF(BC$4&gt;0,(
MAX('3ª EVA '!BC54,'3ª EVA '!BD54)),"")</f>
        <v>0</v>
      </c>
      <c r="BD42" s="266"/>
      <c r="BE42" s="265">
        <f ca="1">IF(BE$4&gt;0,(
MAX('3ª EVA '!BE54,'3ª EVA '!BF54)),"")</f>
        <v>0</v>
      </c>
      <c r="BF42" s="266"/>
      <c r="BG42" s="265">
        <f ca="1">IF(BG$4&gt;0,(
MAX('3ª EVA '!BG54,'3ª EVA '!BH54)),"")</f>
        <v>0</v>
      </c>
      <c r="BH42" s="266"/>
      <c r="BI42" s="265">
        <f ca="1">IF(BI$4&gt;0,(
MAX('3ª EVA '!BI54,'3ª EVA '!BJ54)),"")</f>
        <v>0</v>
      </c>
      <c r="BJ42" s="266"/>
      <c r="BK42" s="265" t="str">
        <f>IF(BK$4&gt;0,(
MAX('3ª EVA '!BK54,'3ª EVA '!BL54)),"")</f>
        <v/>
      </c>
      <c r="BL42" s="266"/>
      <c r="BM42" s="265" t="str">
        <f>IF(BM$4&gt;0,(
MAX('3ª EVA '!BM54,'3ª EVA '!BN54)),"")</f>
        <v/>
      </c>
      <c r="BN42" s="268"/>
      <c r="BO42" s="72">
        <f>IF(BO$5&gt;0,SUMPRODUCT(BP42:BZ42,$BP$4:BZ$4)/BO$5,)</f>
        <v>0</v>
      </c>
      <c r="BP42" s="265" t="str">
        <f>IF(BP$4&gt;0,(
MAX('3ª EVA '!BP54,'3ª EVA '!BQ54)),"")</f>
        <v/>
      </c>
      <c r="BQ42" s="266"/>
      <c r="BR42" s="265" t="str">
        <f>IF(BR$4&gt;0,(
MAX('3ª EVA '!BR54,'3ª EVA '!BS54)),"")</f>
        <v/>
      </c>
      <c r="BS42" s="266"/>
      <c r="BT42" s="265" t="str">
        <f>IF(BT$4&gt;0,(
MAX('3ª EVA '!BT54,'3ª EVA '!BU54)),"")</f>
        <v/>
      </c>
      <c r="BU42" s="266"/>
      <c r="BV42" s="265" t="str">
        <f>IF(BV$4&gt;0,(
MAX('3ª EVA '!BV54,'3ª EVA '!BW54)),"")</f>
        <v/>
      </c>
      <c r="BW42" s="266"/>
      <c r="BX42" s="265" t="str">
        <f>IF(BX$4&gt;0,(
MAX('3ª EVA '!BX54,'3ª EVA '!BY54)),"")</f>
        <v/>
      </c>
      <c r="BY42" s="266"/>
      <c r="BZ42" s="265" t="str">
        <f>IF(BZ$4&gt;0,(
MAX('3ª EVA '!BZ54,'3ª EVA '!CA54)),"")</f>
        <v/>
      </c>
      <c r="CA42" s="268"/>
      <c r="CB42" s="71">
        <f t="shared" ca="1" si="6"/>
        <v>0</v>
      </c>
    </row>
    <row r="43" spans="1:80" ht="18" x14ac:dyDescent="0.25">
      <c r="A43" s="65">
        <v>0</v>
      </c>
      <c r="B43" s="72">
        <f ca="1">IF(B$5&gt;0,SUMPRODUCT(C43:M43,C$4:$M$4)/B$5,)</f>
        <v>0</v>
      </c>
      <c r="C43" s="265">
        <f ca="1">IF(C$4&gt;0,(
MAX('3ª EVA '!C55,'3ª EVA '!D55)),"")</f>
        <v>0</v>
      </c>
      <c r="D43" s="266"/>
      <c r="E43" s="265">
        <f ca="1">IF(E$4&gt;0,(
MAX('3ª EVA '!E55,'3ª EVA '!F55)),"")</f>
        <v>0</v>
      </c>
      <c r="F43" s="266"/>
      <c r="G43" s="265">
        <f ca="1">IF(G$4&gt;0,(
MAX('3ª EVA '!G55,'3ª EVA '!H55)),"")</f>
        <v>0</v>
      </c>
      <c r="H43" s="266"/>
      <c r="I43" s="265">
        <f ca="1">IF(I$4&gt;0,(
MAX('3ª EVA '!I55,'3ª EVA '!J55)),"")</f>
        <v>0</v>
      </c>
      <c r="J43" s="266"/>
      <c r="K43" s="265">
        <f ca="1">IF(K$4&gt;0,(
MAX('3ª EVA '!K55,'3ª EVA '!L55)),"")</f>
        <v>0</v>
      </c>
      <c r="L43" s="266"/>
      <c r="M43" s="265" t="str">
        <f>IF(M$4&gt;0,(
MAX('3ª EVA '!M55,'3ª EVA '!N55)),"")</f>
        <v/>
      </c>
      <c r="N43" s="268"/>
      <c r="O43" s="72">
        <f ca="1">IF(O$5&gt;0,SUMPRODUCT(P43:Z43,$P$4:Z$4)/O$5,)</f>
        <v>0</v>
      </c>
      <c r="P43" s="265">
        <f ca="1">IF(P$4&gt;0,(
MAX('3ª EVA '!P55,'3ª EVA '!Q55)),"")</f>
        <v>0</v>
      </c>
      <c r="Q43" s="266"/>
      <c r="R43" s="265">
        <f ca="1">IF(R$4&gt;0,(
MAX('3ª EVA '!R55,'3ª EVA '!S55)),"")</f>
        <v>0</v>
      </c>
      <c r="S43" s="266"/>
      <c r="T43" s="265">
        <f ca="1">IF(T$4&gt;0,(
MAX('3ª EVA '!T55,'3ª EVA '!U55)),"")</f>
        <v>0</v>
      </c>
      <c r="U43" s="266"/>
      <c r="V43" s="265">
        <f ca="1">IF(V$4&gt;0,(
MAX('3ª EVA '!V55,'3ª EVA '!W55)),"")</f>
        <v>0</v>
      </c>
      <c r="W43" s="266"/>
      <c r="X43" s="265">
        <f ca="1">IF(X$4&gt;0,(
MAX('3ª EVA '!X55,'3ª EVA '!Y55)),"")</f>
        <v>0</v>
      </c>
      <c r="Y43" s="266"/>
      <c r="Z43" s="265" t="str">
        <f>IF(Z$4&gt;0,(
MAX('3ª EVA '!Z55,'3ª EVA '!AA55)),"")</f>
        <v/>
      </c>
      <c r="AA43" s="268"/>
      <c r="AB43" s="72">
        <f ca="1">IF(AB$5&gt;0,SUMPRODUCT(AC43:AM43,$AC$4:AM$4)/AB$5,)</f>
        <v>0</v>
      </c>
      <c r="AC43" s="265">
        <f ca="1">IF(AC$4&gt;0,(
MAX('3ª EVA '!AC55,'3ª EVA '!AD55)),"")</f>
        <v>0</v>
      </c>
      <c r="AD43" s="266"/>
      <c r="AE43" s="265" t="str">
        <f>IF(AE$4&gt;0,(
MAX('3ª EVA '!AE55,'3ª EVA '!AF55)),"")</f>
        <v/>
      </c>
      <c r="AF43" s="266"/>
      <c r="AG43" s="265">
        <f ca="1">IF(AG$4&gt;0,(
MAX('3ª EVA '!AG55,'3ª EVA '!AH55)),"")</f>
        <v>0</v>
      </c>
      <c r="AH43" s="266"/>
      <c r="AI43" s="265">
        <f ca="1">IF(AI$4&gt;0,(
MAX('3ª EVA '!AI55,'3ª EVA '!AJ55)),"")</f>
        <v>0</v>
      </c>
      <c r="AJ43" s="266"/>
      <c r="AK43" s="265">
        <f ca="1">IF(AK$4&gt;0,(
MAX('3ª EVA '!AK55,'3ª EVA '!AL55)),"")</f>
        <v>0</v>
      </c>
      <c r="AL43" s="266"/>
      <c r="AM43" s="265" t="str">
        <f>IF(AM$4&gt;0,(
MAX('3ª EVA '!AM55,'3ª EVA '!AN55)),"")</f>
        <v/>
      </c>
      <c r="AN43" s="268"/>
      <c r="AO43" s="72">
        <f ca="1">IF(AO$5&gt;0,SUMPRODUCT(AP43:AZ43,$AP$4:AZ$4)/AO$5,)</f>
        <v>0</v>
      </c>
      <c r="AP43" s="265">
        <f ca="1">IF(AP$4&gt;0,(
MAX('3ª EVA '!AP55,'3ª EVA '!AQ55)),"")</f>
        <v>0</v>
      </c>
      <c r="AQ43" s="266"/>
      <c r="AR43" s="265">
        <f ca="1">IF(AR$4&gt;0,(
MAX('3ª EVA '!AR55,'3ª EVA '!AS55)),"")</f>
        <v>0</v>
      </c>
      <c r="AS43" s="266"/>
      <c r="AT43" s="265">
        <f ca="1">IF(AT$4&gt;0,(
MAX('3ª EVA '!AT55,'3ª EVA '!AU55)),"")</f>
        <v>0</v>
      </c>
      <c r="AU43" s="266"/>
      <c r="AV43" s="265">
        <f ca="1">IF(AV$4&gt;0,(
MAX('3ª EVA '!AV55,'3ª EVA '!AW55)),"")</f>
        <v>0</v>
      </c>
      <c r="AW43" s="266"/>
      <c r="AX43" s="265">
        <f ca="1">IF(AX$4&gt;0,(
MAX('3ª EVA '!AX55,'3ª EVA '!AY55)),"")</f>
        <v>0</v>
      </c>
      <c r="AY43" s="266"/>
      <c r="AZ43" s="265" t="str">
        <f>IF(AZ$4&gt;0,(
MAX('3ª EVA '!AZ55,'3ª EVA '!BA55)),"")</f>
        <v/>
      </c>
      <c r="BA43" s="268"/>
      <c r="BB43" s="72">
        <f ca="1">IF(BB$5&gt;0,SUMPRODUCT(BC43:BM43,$BC$4:BM$4)/BB$5,)</f>
        <v>0</v>
      </c>
      <c r="BC43" s="265">
        <f ca="1">IF(BC$4&gt;0,(
MAX('3ª EVA '!BC55,'3ª EVA '!BD55)),"")</f>
        <v>0</v>
      </c>
      <c r="BD43" s="266"/>
      <c r="BE43" s="265">
        <f ca="1">IF(BE$4&gt;0,(
MAX('3ª EVA '!BE55,'3ª EVA '!BF55)),"")</f>
        <v>0</v>
      </c>
      <c r="BF43" s="266"/>
      <c r="BG43" s="265">
        <f ca="1">IF(BG$4&gt;0,(
MAX('3ª EVA '!BG55,'3ª EVA '!BH55)),"")</f>
        <v>0</v>
      </c>
      <c r="BH43" s="266"/>
      <c r="BI43" s="265">
        <f ca="1">IF(BI$4&gt;0,(
MAX('3ª EVA '!BI55,'3ª EVA '!BJ55)),"")</f>
        <v>0</v>
      </c>
      <c r="BJ43" s="266"/>
      <c r="BK43" s="265" t="str">
        <f>IF(BK$4&gt;0,(
MAX('3ª EVA '!BK55,'3ª EVA '!BL55)),"")</f>
        <v/>
      </c>
      <c r="BL43" s="266"/>
      <c r="BM43" s="265" t="str">
        <f>IF(BM$4&gt;0,(
MAX('3ª EVA '!BM55,'3ª EVA '!BN55)),"")</f>
        <v/>
      </c>
      <c r="BN43" s="268"/>
      <c r="BO43" s="72">
        <f>IF(BO$5&gt;0,SUMPRODUCT(BP43:BZ43,$BP$4:BZ$4)/BO$5,)</f>
        <v>0</v>
      </c>
      <c r="BP43" s="265" t="str">
        <f>IF(BP$4&gt;0,(
MAX('3ª EVA '!BP55,'3ª EVA '!BQ55)),"")</f>
        <v/>
      </c>
      <c r="BQ43" s="266"/>
      <c r="BR43" s="265" t="str">
        <f>IF(BR$4&gt;0,(
MAX('3ª EVA '!BR55,'3ª EVA '!BS55)),"")</f>
        <v/>
      </c>
      <c r="BS43" s="266"/>
      <c r="BT43" s="265" t="str">
        <f>IF(BT$4&gt;0,(
MAX('3ª EVA '!BT55,'3ª EVA '!BU55)),"")</f>
        <v/>
      </c>
      <c r="BU43" s="266"/>
      <c r="BV43" s="265" t="str">
        <f>IF(BV$4&gt;0,(
MAX('3ª EVA '!BV55,'3ª EVA '!BW55)),"")</f>
        <v/>
      </c>
      <c r="BW43" s="266"/>
      <c r="BX43" s="265" t="str">
        <f>IF(BX$4&gt;0,(
MAX('3ª EVA '!BX55,'3ª EVA '!BY55)),"")</f>
        <v/>
      </c>
      <c r="BY43" s="266"/>
      <c r="BZ43" s="265" t="str">
        <f>IF(BZ$4&gt;0,(
MAX('3ª EVA '!BZ55,'3ª EVA '!CA55)),"")</f>
        <v/>
      </c>
      <c r="CA43" s="268"/>
      <c r="CB43" s="71">
        <f t="shared" ca="1" si="6"/>
        <v>0</v>
      </c>
    </row>
    <row r="44" spans="1:80" ht="18.75" thickBot="1" x14ac:dyDescent="0.3">
      <c r="A44" s="65">
        <v>0</v>
      </c>
      <c r="B44" s="73">
        <f ca="1">IF(B$5&gt;0,SUMPRODUCT(C44:M44,C$4:$M$4)/B$5,)</f>
        <v>0</v>
      </c>
      <c r="C44" s="265">
        <f ca="1">IF(C$4&gt;0,(
MAX('3ª EVA '!C56,'3ª EVA '!D56)),"")</f>
        <v>0</v>
      </c>
      <c r="D44" s="266"/>
      <c r="E44" s="265">
        <f ca="1">IF(E$4&gt;0,(
MAX('3ª EVA '!E56,'3ª EVA '!F56)),"")</f>
        <v>0</v>
      </c>
      <c r="F44" s="266"/>
      <c r="G44" s="265">
        <f ca="1">IF(G$4&gt;0,(
MAX('3ª EVA '!G56,'3ª EVA '!H56)),"")</f>
        <v>0</v>
      </c>
      <c r="H44" s="266"/>
      <c r="I44" s="265">
        <f ca="1">IF(I$4&gt;0,(
MAX('3ª EVA '!I56,'3ª EVA '!J56)),"")</f>
        <v>0</v>
      </c>
      <c r="J44" s="266"/>
      <c r="K44" s="265">
        <f ca="1">IF(K$4&gt;0,(
MAX('3ª EVA '!K56,'3ª EVA '!L56)),"")</f>
        <v>0</v>
      </c>
      <c r="L44" s="266"/>
      <c r="M44" s="265" t="str">
        <f>IF(M$4&gt;0,(
MAX('3ª EVA '!M56,'3ª EVA '!N56)),"")</f>
        <v/>
      </c>
      <c r="N44" s="268"/>
      <c r="O44" s="73">
        <f ca="1">IF(O$5&gt;0,SUMPRODUCT(P44:Z44,$P$4:Z$4)/O$5,)</f>
        <v>0</v>
      </c>
      <c r="P44" s="265">
        <f ca="1">IF(P$4&gt;0,(
MAX('3ª EVA '!P56,'3ª EVA '!Q56)),"")</f>
        <v>0</v>
      </c>
      <c r="Q44" s="266"/>
      <c r="R44" s="265">
        <f ca="1">IF(R$4&gt;0,(
MAX('3ª EVA '!R56,'3ª EVA '!S56)),"")</f>
        <v>0</v>
      </c>
      <c r="S44" s="266"/>
      <c r="T44" s="265">
        <f ca="1">IF(T$4&gt;0,(
MAX('3ª EVA '!T56,'3ª EVA '!U56)),"")</f>
        <v>0</v>
      </c>
      <c r="U44" s="266"/>
      <c r="V44" s="265">
        <f ca="1">IF(V$4&gt;0,(
MAX('3ª EVA '!V56,'3ª EVA '!W56)),"")</f>
        <v>0</v>
      </c>
      <c r="W44" s="266"/>
      <c r="X44" s="265">
        <f ca="1">IF(X$4&gt;0,(
MAX('3ª EVA '!X56,'3ª EVA '!Y56)),"")</f>
        <v>0</v>
      </c>
      <c r="Y44" s="266"/>
      <c r="Z44" s="265" t="str">
        <f>IF(Z$4&gt;0,(
MAX('3ª EVA '!Z56,'3ª EVA '!AA56)),"")</f>
        <v/>
      </c>
      <c r="AA44" s="268"/>
      <c r="AB44" s="73">
        <f ca="1">IF(AB$5&gt;0,SUMPRODUCT(AC44:AM44,$AC$4:AM$4)/AB$5,)</f>
        <v>0</v>
      </c>
      <c r="AC44" s="265">
        <f ca="1">IF(AC$4&gt;0,(
MAX('3ª EVA '!AC56,'3ª EVA '!AD56)),"")</f>
        <v>0</v>
      </c>
      <c r="AD44" s="266"/>
      <c r="AE44" s="265" t="str">
        <f>IF(AE$4&gt;0,(
MAX('3ª EVA '!AE56,'3ª EVA '!AF56)),"")</f>
        <v/>
      </c>
      <c r="AF44" s="266"/>
      <c r="AG44" s="265">
        <f ca="1">IF(AG$4&gt;0,(
MAX('3ª EVA '!AG56,'3ª EVA '!AH56)),"")</f>
        <v>0</v>
      </c>
      <c r="AH44" s="266"/>
      <c r="AI44" s="265">
        <f ca="1">IF(AI$4&gt;0,(
MAX('3ª EVA '!AI56,'3ª EVA '!AJ56)),"")</f>
        <v>0</v>
      </c>
      <c r="AJ44" s="266"/>
      <c r="AK44" s="265">
        <f ca="1">IF(AK$4&gt;0,(
MAX('3ª EVA '!AK56,'3ª EVA '!AL56)),"")</f>
        <v>0</v>
      </c>
      <c r="AL44" s="266"/>
      <c r="AM44" s="265" t="str">
        <f>IF(AM$4&gt;0,(
MAX('3ª EVA '!AM56,'3ª EVA '!AN56)),"")</f>
        <v/>
      </c>
      <c r="AN44" s="268"/>
      <c r="AO44" s="72">
        <f ca="1">IF(AO$5&gt;0,SUMPRODUCT(AP44:AZ44,$AP$4:AZ$4)/AO$5,)</f>
        <v>0</v>
      </c>
      <c r="AP44" s="265">
        <f ca="1">IF(AP$4&gt;0,(
MAX('3ª EVA '!AP56,'3ª EVA '!AQ56)),"")</f>
        <v>0</v>
      </c>
      <c r="AQ44" s="266"/>
      <c r="AR44" s="265">
        <f ca="1">IF(AR$4&gt;0,(
MAX('3ª EVA '!AR56,'3ª EVA '!AS56)),"")</f>
        <v>0</v>
      </c>
      <c r="AS44" s="266"/>
      <c r="AT44" s="265">
        <f ca="1">IF(AT$4&gt;0,(
MAX('3ª EVA '!AT56,'3ª EVA '!AU56)),"")</f>
        <v>0</v>
      </c>
      <c r="AU44" s="266"/>
      <c r="AV44" s="265">
        <f ca="1">IF(AV$4&gt;0,(
MAX('3ª EVA '!AV56,'3ª EVA '!AW56)),"")</f>
        <v>0</v>
      </c>
      <c r="AW44" s="266"/>
      <c r="AX44" s="265">
        <f ca="1">IF(AX$4&gt;0,(
MAX('3ª EVA '!AX56,'3ª EVA '!AY56)),"")</f>
        <v>0</v>
      </c>
      <c r="AY44" s="266"/>
      <c r="AZ44" s="265" t="str">
        <f>IF(AZ$4&gt;0,(
MAX('3ª EVA '!AZ56,'3ª EVA '!BA56)),"")</f>
        <v/>
      </c>
      <c r="BA44" s="268"/>
      <c r="BB44" s="72">
        <f ca="1">IF(BB$5&gt;0,SUMPRODUCT(BC44:BM44,$BC$4:BM$4)/BB$5,)</f>
        <v>0</v>
      </c>
      <c r="BC44" s="265">
        <f ca="1">IF(BC$4&gt;0,(
MAX('3ª EVA '!BC56,'3ª EVA '!BD56)),"")</f>
        <v>0</v>
      </c>
      <c r="BD44" s="266"/>
      <c r="BE44" s="265">
        <f ca="1">IF(BE$4&gt;0,(
MAX('3ª EVA '!BE56,'3ª EVA '!BF56)),"")</f>
        <v>0</v>
      </c>
      <c r="BF44" s="266"/>
      <c r="BG44" s="265">
        <f ca="1">IF(BG$4&gt;0,(
MAX('3ª EVA '!BG56,'3ª EVA '!BH56)),"")</f>
        <v>0</v>
      </c>
      <c r="BH44" s="266"/>
      <c r="BI44" s="265">
        <f ca="1">IF(BI$4&gt;0,(
MAX('3ª EVA '!BI56,'3ª EVA '!BJ56)),"")</f>
        <v>0</v>
      </c>
      <c r="BJ44" s="266"/>
      <c r="BK44" s="265" t="str">
        <f>IF(BK$4&gt;0,(
MAX('3ª EVA '!BK56,'3ª EVA '!BL56)),"")</f>
        <v/>
      </c>
      <c r="BL44" s="266"/>
      <c r="BM44" s="265" t="str">
        <f>IF(BM$4&gt;0,(
MAX('3ª EVA '!BM56,'3ª EVA '!BN56)),"")</f>
        <v/>
      </c>
      <c r="BN44" s="268"/>
      <c r="BO44" s="72">
        <f>IF(BO$5&gt;0,SUMPRODUCT(BP44:BZ44,$BP$4:BZ$4)/BO$5,)</f>
        <v>0</v>
      </c>
      <c r="BP44" s="265" t="str">
        <f>IF(BP$4&gt;0,(
MAX('3ª EVA '!BP56,'3ª EVA '!BQ56)),"")</f>
        <v/>
      </c>
      <c r="BQ44" s="266"/>
      <c r="BR44" s="265" t="str">
        <f>IF(BR$4&gt;0,(
MAX('3ª EVA '!BR56,'3ª EVA '!BS56)),"")</f>
        <v/>
      </c>
      <c r="BS44" s="266"/>
      <c r="BT44" s="265" t="str">
        <f>IF(BT$4&gt;0,(
MAX('3ª EVA '!BT56,'3ª EVA '!BU56)),"")</f>
        <v/>
      </c>
      <c r="BU44" s="266"/>
      <c r="BV44" s="265" t="str">
        <f>IF(BV$4&gt;0,(
MAX('3ª EVA '!BV56,'3ª EVA '!BW56)),"")</f>
        <v/>
      </c>
      <c r="BW44" s="266"/>
      <c r="BX44" s="265" t="str">
        <f>IF(BX$4&gt;0,(
MAX('3ª EVA '!BX56,'3ª EVA '!BY56)),"")</f>
        <v/>
      </c>
      <c r="BY44" s="266"/>
      <c r="BZ44" s="265" t="str">
        <f>IF(BZ$4&gt;0,(
MAX('3ª EVA '!BZ56,'3ª EVA '!CA56)),"")</f>
        <v/>
      </c>
      <c r="CA44" s="268"/>
      <c r="CB44" s="71">
        <f t="shared" ca="1" si="6"/>
        <v>0</v>
      </c>
    </row>
    <row r="45" spans="1:80" ht="19.5" thickTop="1" thickBot="1" x14ac:dyDescent="0.3">
      <c r="A45" s="65">
        <v>0</v>
      </c>
      <c r="B45" s="72">
        <f ca="1">IF(B$5&gt;0,SUMPRODUCT(C45:M45,C$4:$M$4)/B$5,)</f>
        <v>0</v>
      </c>
      <c r="C45" s="265">
        <f ca="1">IF(C$4&gt;0,(
MAX('3ª EVA '!C57,'3ª EVA '!D57)),"")</f>
        <v>0</v>
      </c>
      <c r="D45" s="266"/>
      <c r="E45" s="265">
        <f ca="1">IF(E$4&gt;0,(
MAX('3ª EVA '!E57,'3ª EVA '!F57)),"")</f>
        <v>0</v>
      </c>
      <c r="F45" s="266"/>
      <c r="G45" s="265">
        <f ca="1">IF(G$4&gt;0,(
MAX('3ª EVA '!G57,'3ª EVA '!H57)),"")</f>
        <v>0</v>
      </c>
      <c r="H45" s="266"/>
      <c r="I45" s="265">
        <f ca="1">IF(I$4&gt;0,(
MAX('3ª EVA '!I57,'3ª EVA '!J57)),"")</f>
        <v>0</v>
      </c>
      <c r="J45" s="266"/>
      <c r="K45" s="265">
        <f ca="1">IF(K$4&gt;0,(
MAX('3ª EVA '!K57,'3ª EVA '!L57)),"")</f>
        <v>0</v>
      </c>
      <c r="L45" s="266"/>
      <c r="M45" s="265" t="str">
        <f>IF(M$4&gt;0,(
MAX('3ª EVA '!M57,'3ª EVA '!N57)),"")</f>
        <v/>
      </c>
      <c r="N45" s="268"/>
      <c r="O45" s="72">
        <f ca="1">IF(O$5&gt;0,SUMPRODUCT(P45:Z45,$P$4:Z$4)/O$5,)</f>
        <v>0</v>
      </c>
      <c r="P45" s="265">
        <f ca="1">IF(P$4&gt;0,(
MAX('3ª EVA '!P57,'3ª EVA '!Q57)),"")</f>
        <v>0</v>
      </c>
      <c r="Q45" s="266"/>
      <c r="R45" s="265">
        <f ca="1">IF(R$4&gt;0,(
MAX('3ª EVA '!R57,'3ª EVA '!S57)),"")</f>
        <v>0</v>
      </c>
      <c r="S45" s="266"/>
      <c r="T45" s="265">
        <f ca="1">IF(T$4&gt;0,(
MAX('3ª EVA '!T57,'3ª EVA '!U57)),"")</f>
        <v>0</v>
      </c>
      <c r="U45" s="266"/>
      <c r="V45" s="265">
        <f ca="1">IF(V$4&gt;0,(
MAX('3ª EVA '!V57,'3ª EVA '!W57)),"")</f>
        <v>0</v>
      </c>
      <c r="W45" s="266"/>
      <c r="X45" s="265">
        <f ca="1">IF(X$4&gt;0,(
MAX('3ª EVA '!X57,'3ª EVA '!Y57)),"")</f>
        <v>0</v>
      </c>
      <c r="Y45" s="266"/>
      <c r="Z45" s="265" t="str">
        <f>IF(Z$4&gt;0,(
MAX('3ª EVA '!Z57,'3ª EVA '!AA57)),"")</f>
        <v/>
      </c>
      <c r="AA45" s="268"/>
      <c r="AB45" s="72">
        <f ca="1">IF(AB$5&gt;0,SUMPRODUCT(AC45:AM45,$AC$4:AM$4)/AB$5,)</f>
        <v>0</v>
      </c>
      <c r="AC45" s="265">
        <f ca="1">IF(AC$4&gt;0,(
MAX('3ª EVA '!AC57,'3ª EVA '!AD57)),"")</f>
        <v>0</v>
      </c>
      <c r="AD45" s="266"/>
      <c r="AE45" s="265" t="str">
        <f>IF(AE$4&gt;0,(
MAX('3ª EVA '!AE57,'3ª EVA '!AF57)),"")</f>
        <v/>
      </c>
      <c r="AF45" s="266"/>
      <c r="AG45" s="265">
        <f ca="1">IF(AG$4&gt;0,(
MAX('3ª EVA '!AG57,'3ª EVA '!AH57)),"")</f>
        <v>0</v>
      </c>
      <c r="AH45" s="266"/>
      <c r="AI45" s="265">
        <f ca="1">IF(AI$4&gt;0,(
MAX('3ª EVA '!AI57,'3ª EVA '!AJ57)),"")</f>
        <v>0</v>
      </c>
      <c r="AJ45" s="266"/>
      <c r="AK45" s="265">
        <f ca="1">IF(AK$4&gt;0,(
MAX('3ª EVA '!AK57,'3ª EVA '!AL57)),"")</f>
        <v>0</v>
      </c>
      <c r="AL45" s="266"/>
      <c r="AM45" s="265" t="str">
        <f>IF(AM$4&gt;0,(
MAX('3ª EVA '!AM57,'3ª EVA '!AN57)),"")</f>
        <v/>
      </c>
      <c r="AN45" s="268"/>
      <c r="AO45" s="73">
        <f ca="1">IF(AO$5&gt;0,SUMPRODUCT(AP45:AZ45,$AP$4:AZ$4)/AO$5,)</f>
        <v>0</v>
      </c>
      <c r="AP45" s="265">
        <f ca="1">IF(AP$4&gt;0,(
MAX('3ª EVA '!AP57,'3ª EVA '!AQ57)),"")</f>
        <v>0</v>
      </c>
      <c r="AQ45" s="266"/>
      <c r="AR45" s="265">
        <f ca="1">IF(AR$4&gt;0,(
MAX('3ª EVA '!AR57,'3ª EVA '!AS57)),"")</f>
        <v>0</v>
      </c>
      <c r="AS45" s="266"/>
      <c r="AT45" s="265">
        <f ca="1">IF(AT$4&gt;0,(
MAX('3ª EVA '!AT57,'3ª EVA '!AU57)),"")</f>
        <v>0</v>
      </c>
      <c r="AU45" s="266"/>
      <c r="AV45" s="265">
        <f ca="1">IF(AV$4&gt;0,(
MAX('3ª EVA '!AV57,'3ª EVA '!AW57)),"")</f>
        <v>0</v>
      </c>
      <c r="AW45" s="266"/>
      <c r="AX45" s="265">
        <f ca="1">IF(AX$4&gt;0,(
MAX('3ª EVA '!AX57,'3ª EVA '!AY57)),"")</f>
        <v>0</v>
      </c>
      <c r="AY45" s="266"/>
      <c r="AZ45" s="265" t="str">
        <f>IF(AZ$4&gt;0,(
MAX('3ª EVA '!AZ57,'3ª EVA '!BA57)),"")</f>
        <v/>
      </c>
      <c r="BA45" s="268"/>
      <c r="BB45" s="73">
        <f ca="1">IF(BB$5&gt;0,SUMPRODUCT(BC45:BM45,$BC$4:BM$4)/BB$5,)</f>
        <v>0</v>
      </c>
      <c r="BC45" s="265">
        <f ca="1">IF(BC$4&gt;0,(
MAX('3ª EVA '!BC57,'3ª EVA '!BD57)),"")</f>
        <v>0</v>
      </c>
      <c r="BD45" s="266"/>
      <c r="BE45" s="265">
        <f ca="1">IF(BE$4&gt;0,(
MAX('3ª EVA '!BE57,'3ª EVA '!BF57)),"")</f>
        <v>0</v>
      </c>
      <c r="BF45" s="266"/>
      <c r="BG45" s="265">
        <f ca="1">IF(BG$4&gt;0,(
MAX('3ª EVA '!BG57,'3ª EVA '!BH57)),"")</f>
        <v>0</v>
      </c>
      <c r="BH45" s="266"/>
      <c r="BI45" s="265">
        <f ca="1">IF(BI$4&gt;0,(
MAX('3ª EVA '!BI57,'3ª EVA '!BJ57)),"")</f>
        <v>0</v>
      </c>
      <c r="BJ45" s="266"/>
      <c r="BK45" s="265" t="str">
        <f>IF(BK$4&gt;0,(
MAX('3ª EVA '!BK57,'3ª EVA '!BL57)),"")</f>
        <v/>
      </c>
      <c r="BL45" s="266"/>
      <c r="BM45" s="265" t="str">
        <f>IF(BM$4&gt;0,(
MAX('3ª EVA '!BM57,'3ª EVA '!BN57)),"")</f>
        <v/>
      </c>
      <c r="BN45" s="268"/>
      <c r="BO45" s="73">
        <f>IF(BO$5&gt;0,SUMPRODUCT(BP45:BZ45,$BP$4:BZ$4)/BO$5,)</f>
        <v>0</v>
      </c>
      <c r="BP45" s="265" t="str">
        <f>IF(BP$4&gt;0,(
MAX('3ª EVA '!BP57,'3ª EVA '!BQ57)),"")</f>
        <v/>
      </c>
      <c r="BQ45" s="266"/>
      <c r="BR45" s="265" t="str">
        <f>IF(BR$4&gt;0,(
MAX('3ª EVA '!BR57,'3ª EVA '!BS57)),"")</f>
        <v/>
      </c>
      <c r="BS45" s="266"/>
      <c r="BT45" s="265" t="str">
        <f>IF(BT$4&gt;0,(
MAX('3ª EVA '!BT57,'3ª EVA '!BU57)),"")</f>
        <v/>
      </c>
      <c r="BU45" s="266"/>
      <c r="BV45" s="265" t="str">
        <f>IF(BV$4&gt;0,(
MAX('3ª EVA '!BV57,'3ª EVA '!BW57)),"")</f>
        <v/>
      </c>
      <c r="BW45" s="266"/>
      <c r="BX45" s="265" t="str">
        <f>IF(BX$4&gt;0,(
MAX('3ª EVA '!BX57,'3ª EVA '!BY57)),"")</f>
        <v/>
      </c>
      <c r="BY45" s="266"/>
      <c r="BZ45" s="265" t="str">
        <f>IF(BZ$4&gt;0,(
MAX('3ª EVA '!BZ57,'3ª EVA '!CA57)),"")</f>
        <v/>
      </c>
      <c r="CA45" s="268"/>
      <c r="CB45" s="71">
        <f t="shared" ca="1" si="6"/>
        <v>0</v>
      </c>
    </row>
    <row r="46" spans="1:80" ht="15.75" thickTop="1" x14ac:dyDescent="0.25"/>
  </sheetData>
  <sheetProtection formatCells="0" formatColumns="0" formatRows="0"/>
  <mergeCells count="1462">
    <mergeCell ref="BB6:BN6"/>
    <mergeCell ref="BO6:CA6"/>
    <mergeCell ref="CB6:CB8"/>
    <mergeCell ref="A6:A8"/>
    <mergeCell ref="B7:B8"/>
    <mergeCell ref="O7:O8"/>
    <mergeCell ref="AB7:AB8"/>
    <mergeCell ref="AO7:AO8"/>
    <mergeCell ref="BB7:BB8"/>
    <mergeCell ref="BO7:BO8"/>
    <mergeCell ref="BP45:BQ45"/>
    <mergeCell ref="BR45:BS45"/>
    <mergeCell ref="BT45:BU45"/>
    <mergeCell ref="BV45:BW45"/>
    <mergeCell ref="BX45:BY45"/>
    <mergeCell ref="BZ45:CA45"/>
    <mergeCell ref="BP44:BQ44"/>
    <mergeCell ref="BR44:BS44"/>
    <mergeCell ref="BT44:BU44"/>
    <mergeCell ref="BV44:BW44"/>
    <mergeCell ref="BX44:BY44"/>
    <mergeCell ref="BZ44:CA44"/>
    <mergeCell ref="BP43:BQ43"/>
    <mergeCell ref="BR43:BS43"/>
    <mergeCell ref="BT43:BU43"/>
    <mergeCell ref="BV43:BW43"/>
    <mergeCell ref="BX43:BY43"/>
    <mergeCell ref="BZ43:CA43"/>
    <mergeCell ref="BP42:BQ42"/>
    <mergeCell ref="BR42:BS42"/>
    <mergeCell ref="BT42:BU42"/>
    <mergeCell ref="BV42:BW42"/>
    <mergeCell ref="BX42:BY42"/>
    <mergeCell ref="BZ42:CA42"/>
    <mergeCell ref="BP41:BQ41"/>
    <mergeCell ref="BR41:BS41"/>
    <mergeCell ref="BT41:BU41"/>
    <mergeCell ref="BV41:BW41"/>
    <mergeCell ref="BX41:BY41"/>
    <mergeCell ref="BZ41:CA41"/>
    <mergeCell ref="BP40:BQ40"/>
    <mergeCell ref="BR40:BS40"/>
    <mergeCell ref="BT40:BU40"/>
    <mergeCell ref="BV40:BW40"/>
    <mergeCell ref="BX40:BY40"/>
    <mergeCell ref="BZ40:CA40"/>
    <mergeCell ref="BP39:BQ39"/>
    <mergeCell ref="BR39:BS39"/>
    <mergeCell ref="BT39:BU39"/>
    <mergeCell ref="BV39:BW39"/>
    <mergeCell ref="BX39:BY39"/>
    <mergeCell ref="BZ39:CA39"/>
    <mergeCell ref="BP38:BQ38"/>
    <mergeCell ref="BR38:BS38"/>
    <mergeCell ref="BT38:BU38"/>
    <mergeCell ref="BV38:BW38"/>
    <mergeCell ref="BX38:BY38"/>
    <mergeCell ref="BZ38:CA38"/>
    <mergeCell ref="BP37:BQ37"/>
    <mergeCell ref="BR37:BS37"/>
    <mergeCell ref="BT37:BU37"/>
    <mergeCell ref="BV37:BW37"/>
    <mergeCell ref="BX37:BY37"/>
    <mergeCell ref="BZ37:CA37"/>
    <mergeCell ref="BP36:BQ36"/>
    <mergeCell ref="BR36:BS36"/>
    <mergeCell ref="BT36:BU36"/>
    <mergeCell ref="BV36:BW36"/>
    <mergeCell ref="BX36:BY36"/>
    <mergeCell ref="BZ36:CA36"/>
    <mergeCell ref="BP35:BQ35"/>
    <mergeCell ref="BR35:BS35"/>
    <mergeCell ref="BT35:BU35"/>
    <mergeCell ref="BV35:BW35"/>
    <mergeCell ref="BX35:BY35"/>
    <mergeCell ref="BZ35:CA35"/>
    <mergeCell ref="BP34:BQ34"/>
    <mergeCell ref="BR34:BS34"/>
    <mergeCell ref="BT34:BU34"/>
    <mergeCell ref="BV34:BW34"/>
    <mergeCell ref="BX34:BY34"/>
    <mergeCell ref="BZ34:CA34"/>
    <mergeCell ref="BP33:BQ33"/>
    <mergeCell ref="BR33:BS33"/>
    <mergeCell ref="BT33:BU33"/>
    <mergeCell ref="BV33:BW33"/>
    <mergeCell ref="BX33:BY33"/>
    <mergeCell ref="BZ33:CA33"/>
    <mergeCell ref="BP32:BQ32"/>
    <mergeCell ref="BR32:BS32"/>
    <mergeCell ref="BT32:BU32"/>
    <mergeCell ref="BV32:BW32"/>
    <mergeCell ref="BX32:BY32"/>
    <mergeCell ref="BZ32:CA32"/>
    <mergeCell ref="BP31:BQ31"/>
    <mergeCell ref="BR31:BS31"/>
    <mergeCell ref="BT31:BU31"/>
    <mergeCell ref="BV31:BW31"/>
    <mergeCell ref="BX31:BY31"/>
    <mergeCell ref="BZ31:CA31"/>
    <mergeCell ref="BP30:BQ30"/>
    <mergeCell ref="BR30:BS30"/>
    <mergeCell ref="BT30:BU30"/>
    <mergeCell ref="BV30:BW30"/>
    <mergeCell ref="BX30:BY30"/>
    <mergeCell ref="BZ30:CA30"/>
    <mergeCell ref="BP29:BQ29"/>
    <mergeCell ref="BR29:BS29"/>
    <mergeCell ref="BT29:BU29"/>
    <mergeCell ref="BV29:BW29"/>
    <mergeCell ref="BX29:BY29"/>
    <mergeCell ref="BZ29:CA29"/>
    <mergeCell ref="BP28:BQ28"/>
    <mergeCell ref="BR28:BS28"/>
    <mergeCell ref="BT28:BU28"/>
    <mergeCell ref="BV28:BW28"/>
    <mergeCell ref="BX28:BY28"/>
    <mergeCell ref="BZ28:CA28"/>
    <mergeCell ref="BP27:BQ27"/>
    <mergeCell ref="BR27:BS27"/>
    <mergeCell ref="BT27:BU27"/>
    <mergeCell ref="BV27:BW27"/>
    <mergeCell ref="BX27:BY27"/>
    <mergeCell ref="BZ27:CA27"/>
    <mergeCell ref="BP26:BQ26"/>
    <mergeCell ref="BR26:BS26"/>
    <mergeCell ref="BT26:BU26"/>
    <mergeCell ref="BV26:BW26"/>
    <mergeCell ref="BX26:BY26"/>
    <mergeCell ref="BZ26:CA26"/>
    <mergeCell ref="BP25:BQ25"/>
    <mergeCell ref="BR25:BS25"/>
    <mergeCell ref="BT25:BU25"/>
    <mergeCell ref="BV25:BW25"/>
    <mergeCell ref="BX25:BY25"/>
    <mergeCell ref="BZ25:CA25"/>
    <mergeCell ref="BP24:BQ24"/>
    <mergeCell ref="BR24:BS24"/>
    <mergeCell ref="BT24:BU24"/>
    <mergeCell ref="BV24:BW24"/>
    <mergeCell ref="BX24:BY24"/>
    <mergeCell ref="BZ24:CA24"/>
    <mergeCell ref="BP23:BQ23"/>
    <mergeCell ref="BR23:BS23"/>
    <mergeCell ref="BT23:BU23"/>
    <mergeCell ref="BV23:BW23"/>
    <mergeCell ref="BX23:BY23"/>
    <mergeCell ref="BZ23:CA23"/>
    <mergeCell ref="BP22:BQ22"/>
    <mergeCell ref="BR22:BS22"/>
    <mergeCell ref="BT22:BU22"/>
    <mergeCell ref="BV22:BW22"/>
    <mergeCell ref="BX22:BY22"/>
    <mergeCell ref="BZ22:CA22"/>
    <mergeCell ref="BP21:BQ21"/>
    <mergeCell ref="BR21:BS21"/>
    <mergeCell ref="BT21:BU21"/>
    <mergeCell ref="BV21:BW21"/>
    <mergeCell ref="BX21:BY21"/>
    <mergeCell ref="BZ21:CA21"/>
    <mergeCell ref="BP20:BQ20"/>
    <mergeCell ref="BR20:BS20"/>
    <mergeCell ref="BT20:BU20"/>
    <mergeCell ref="BV20:BW20"/>
    <mergeCell ref="BX20:BY20"/>
    <mergeCell ref="BZ20:CA20"/>
    <mergeCell ref="BP19:BQ19"/>
    <mergeCell ref="BR19:BS19"/>
    <mergeCell ref="BT19:BU19"/>
    <mergeCell ref="BV19:BW19"/>
    <mergeCell ref="BX19:BY19"/>
    <mergeCell ref="BZ19:CA19"/>
    <mergeCell ref="BP18:BQ18"/>
    <mergeCell ref="BR18:BS18"/>
    <mergeCell ref="BT18:BU18"/>
    <mergeCell ref="BV18:BW18"/>
    <mergeCell ref="BX18:BY18"/>
    <mergeCell ref="BZ18:CA18"/>
    <mergeCell ref="BP17:BQ17"/>
    <mergeCell ref="BR17:BS17"/>
    <mergeCell ref="BT17:BU17"/>
    <mergeCell ref="BV17:BW17"/>
    <mergeCell ref="BX17:BY17"/>
    <mergeCell ref="BZ17:CA17"/>
    <mergeCell ref="BP16:BQ16"/>
    <mergeCell ref="BR16:BS16"/>
    <mergeCell ref="BT16:BU16"/>
    <mergeCell ref="BV16:BW16"/>
    <mergeCell ref="BX16:BY16"/>
    <mergeCell ref="BZ16:CA16"/>
    <mergeCell ref="BP15:BQ15"/>
    <mergeCell ref="BR15:BS15"/>
    <mergeCell ref="BT15:BU15"/>
    <mergeCell ref="BV15:BW15"/>
    <mergeCell ref="BX15:BY15"/>
    <mergeCell ref="BZ15:CA15"/>
    <mergeCell ref="BP14:BQ14"/>
    <mergeCell ref="BR14:BS14"/>
    <mergeCell ref="BT14:BU14"/>
    <mergeCell ref="BV14:BW14"/>
    <mergeCell ref="BX14:BY14"/>
    <mergeCell ref="BZ14:CA14"/>
    <mergeCell ref="BP13:BQ13"/>
    <mergeCell ref="BR13:BS13"/>
    <mergeCell ref="BT13:BU13"/>
    <mergeCell ref="BV13:BW13"/>
    <mergeCell ref="BX13:BY13"/>
    <mergeCell ref="BZ13:CA13"/>
    <mergeCell ref="BP12:BQ12"/>
    <mergeCell ref="BR12:BS12"/>
    <mergeCell ref="BT12:BU12"/>
    <mergeCell ref="BV12:BW12"/>
    <mergeCell ref="BX12:BY12"/>
    <mergeCell ref="BZ12:CA12"/>
    <mergeCell ref="BP11:BQ11"/>
    <mergeCell ref="BR11:BS11"/>
    <mergeCell ref="BT11:BU11"/>
    <mergeCell ref="BV11:BW11"/>
    <mergeCell ref="BX11:BY11"/>
    <mergeCell ref="BZ11:CA11"/>
    <mergeCell ref="BP10:BQ10"/>
    <mergeCell ref="BR10:BS10"/>
    <mergeCell ref="BT10:BU10"/>
    <mergeCell ref="BV10:BW10"/>
    <mergeCell ref="BX10:BY10"/>
    <mergeCell ref="BZ10:CA10"/>
    <mergeCell ref="BP9:BQ9"/>
    <mergeCell ref="BR9:BS9"/>
    <mergeCell ref="BT9:BU9"/>
    <mergeCell ref="BV9:BW9"/>
    <mergeCell ref="BX9:BY9"/>
    <mergeCell ref="BZ9:CA9"/>
    <mergeCell ref="BC45:BD45"/>
    <mergeCell ref="BE45:BF45"/>
    <mergeCell ref="BG45:BH45"/>
    <mergeCell ref="BI45:BJ45"/>
    <mergeCell ref="BK45:BL45"/>
    <mergeCell ref="BM45:BN45"/>
    <mergeCell ref="BC44:BD44"/>
    <mergeCell ref="BE44:BF44"/>
    <mergeCell ref="BG44:BH44"/>
    <mergeCell ref="BI44:BJ44"/>
    <mergeCell ref="BK44:BL44"/>
    <mergeCell ref="BM44:BN44"/>
    <mergeCell ref="BC43:BD43"/>
    <mergeCell ref="BE43:BF43"/>
    <mergeCell ref="BG43:BH43"/>
    <mergeCell ref="BI43:BJ43"/>
    <mergeCell ref="BK43:BL43"/>
    <mergeCell ref="BM43:BN43"/>
    <mergeCell ref="BC42:BD42"/>
    <mergeCell ref="BE42:BF42"/>
    <mergeCell ref="BG42:BH42"/>
    <mergeCell ref="BI42:BJ42"/>
    <mergeCell ref="BK42:BL42"/>
    <mergeCell ref="BM42:BN42"/>
    <mergeCell ref="BC41:BD41"/>
    <mergeCell ref="BE41:BF41"/>
    <mergeCell ref="BG41:BH41"/>
    <mergeCell ref="BI41:BJ41"/>
    <mergeCell ref="BK41:BL41"/>
    <mergeCell ref="BM41:BN41"/>
    <mergeCell ref="BC40:BD40"/>
    <mergeCell ref="BE40:BF40"/>
    <mergeCell ref="BG40:BH40"/>
    <mergeCell ref="BI40:BJ40"/>
    <mergeCell ref="BK40:BL40"/>
    <mergeCell ref="BM40:BN40"/>
    <mergeCell ref="BC39:BD39"/>
    <mergeCell ref="BE39:BF39"/>
    <mergeCell ref="BG39:BH39"/>
    <mergeCell ref="BI39:BJ39"/>
    <mergeCell ref="BK39:BL39"/>
    <mergeCell ref="BM39:BN39"/>
    <mergeCell ref="BC38:BD38"/>
    <mergeCell ref="BE38:BF38"/>
    <mergeCell ref="BG38:BH38"/>
    <mergeCell ref="BI38:BJ38"/>
    <mergeCell ref="BK38:BL38"/>
    <mergeCell ref="BM38:BN38"/>
    <mergeCell ref="BC37:BD37"/>
    <mergeCell ref="BE37:BF37"/>
    <mergeCell ref="BG37:BH37"/>
    <mergeCell ref="BI37:BJ37"/>
    <mergeCell ref="BK37:BL37"/>
    <mergeCell ref="BM37:BN37"/>
    <mergeCell ref="BC36:BD36"/>
    <mergeCell ref="BE36:BF36"/>
    <mergeCell ref="BG36:BH36"/>
    <mergeCell ref="BI36:BJ36"/>
    <mergeCell ref="BK36:BL36"/>
    <mergeCell ref="BM36:BN36"/>
    <mergeCell ref="BC35:BD35"/>
    <mergeCell ref="BE35:BF35"/>
    <mergeCell ref="BG35:BH35"/>
    <mergeCell ref="BI35:BJ35"/>
    <mergeCell ref="BK35:BL35"/>
    <mergeCell ref="BM35:BN35"/>
    <mergeCell ref="BC34:BD34"/>
    <mergeCell ref="BE34:BF34"/>
    <mergeCell ref="BG34:BH34"/>
    <mergeCell ref="BI34:BJ34"/>
    <mergeCell ref="BK34:BL34"/>
    <mergeCell ref="BM34:BN34"/>
    <mergeCell ref="BC33:BD33"/>
    <mergeCell ref="BE33:BF33"/>
    <mergeCell ref="BG33:BH33"/>
    <mergeCell ref="BI33:BJ33"/>
    <mergeCell ref="BK33:BL33"/>
    <mergeCell ref="BM33:BN33"/>
    <mergeCell ref="BC32:BD32"/>
    <mergeCell ref="BE32:BF32"/>
    <mergeCell ref="BG32:BH32"/>
    <mergeCell ref="BI32:BJ32"/>
    <mergeCell ref="BK32:BL32"/>
    <mergeCell ref="BM32:BN32"/>
    <mergeCell ref="BC31:BD31"/>
    <mergeCell ref="BE31:BF31"/>
    <mergeCell ref="BG31:BH31"/>
    <mergeCell ref="BI31:BJ31"/>
    <mergeCell ref="BK31:BL31"/>
    <mergeCell ref="BM31:BN31"/>
    <mergeCell ref="BC30:BD30"/>
    <mergeCell ref="BE30:BF30"/>
    <mergeCell ref="BG30:BH30"/>
    <mergeCell ref="BI30:BJ30"/>
    <mergeCell ref="BK30:BL30"/>
    <mergeCell ref="BM30:BN30"/>
    <mergeCell ref="BC29:BD29"/>
    <mergeCell ref="BE29:BF29"/>
    <mergeCell ref="BG29:BH29"/>
    <mergeCell ref="BI29:BJ29"/>
    <mergeCell ref="BK29:BL29"/>
    <mergeCell ref="BM29:BN29"/>
    <mergeCell ref="BC28:BD28"/>
    <mergeCell ref="BE28:BF28"/>
    <mergeCell ref="BG28:BH28"/>
    <mergeCell ref="BI28:BJ28"/>
    <mergeCell ref="BK28:BL28"/>
    <mergeCell ref="BM28:BN28"/>
    <mergeCell ref="BC27:BD27"/>
    <mergeCell ref="BE27:BF27"/>
    <mergeCell ref="BG27:BH27"/>
    <mergeCell ref="BI27:BJ27"/>
    <mergeCell ref="BK27:BL27"/>
    <mergeCell ref="BM27:BN27"/>
    <mergeCell ref="BC26:BD26"/>
    <mergeCell ref="BE26:BF26"/>
    <mergeCell ref="BG26:BH26"/>
    <mergeCell ref="BI26:BJ26"/>
    <mergeCell ref="BK26:BL26"/>
    <mergeCell ref="BM26:BN26"/>
    <mergeCell ref="BC25:BD25"/>
    <mergeCell ref="BE25:BF25"/>
    <mergeCell ref="BG25:BH25"/>
    <mergeCell ref="BI25:BJ25"/>
    <mergeCell ref="BK25:BL25"/>
    <mergeCell ref="BM25:BN25"/>
    <mergeCell ref="BC24:BD24"/>
    <mergeCell ref="BE24:BF24"/>
    <mergeCell ref="BG24:BH24"/>
    <mergeCell ref="BI24:BJ24"/>
    <mergeCell ref="BK24:BL24"/>
    <mergeCell ref="BM24:BN24"/>
    <mergeCell ref="BC23:BD23"/>
    <mergeCell ref="BE23:BF23"/>
    <mergeCell ref="BG23:BH23"/>
    <mergeCell ref="BI23:BJ23"/>
    <mergeCell ref="BK23:BL23"/>
    <mergeCell ref="BM23:BN23"/>
    <mergeCell ref="BC22:BD22"/>
    <mergeCell ref="BE22:BF22"/>
    <mergeCell ref="BG22:BH22"/>
    <mergeCell ref="BI22:BJ22"/>
    <mergeCell ref="BK22:BL22"/>
    <mergeCell ref="BM22:BN22"/>
    <mergeCell ref="BC16:BD16"/>
    <mergeCell ref="BE16:BF16"/>
    <mergeCell ref="BG16:BH16"/>
    <mergeCell ref="BI16:BJ16"/>
    <mergeCell ref="BK16:BL16"/>
    <mergeCell ref="BM16:BN16"/>
    <mergeCell ref="BC21:BD21"/>
    <mergeCell ref="BE21:BF21"/>
    <mergeCell ref="BG21:BH21"/>
    <mergeCell ref="BI21:BJ21"/>
    <mergeCell ref="BK21:BL21"/>
    <mergeCell ref="BM21:BN21"/>
    <mergeCell ref="BC20:BD20"/>
    <mergeCell ref="BE20:BF20"/>
    <mergeCell ref="BG20:BH20"/>
    <mergeCell ref="BI20:BJ20"/>
    <mergeCell ref="BK20:BL20"/>
    <mergeCell ref="BM20:BN20"/>
    <mergeCell ref="BC19:BD19"/>
    <mergeCell ref="BE19:BF19"/>
    <mergeCell ref="BG19:BH19"/>
    <mergeCell ref="BI19:BJ19"/>
    <mergeCell ref="BK19:BL19"/>
    <mergeCell ref="BM19:BN19"/>
    <mergeCell ref="BC10:BD10"/>
    <mergeCell ref="BE10:BF10"/>
    <mergeCell ref="BG10:BH10"/>
    <mergeCell ref="BI10:BJ10"/>
    <mergeCell ref="BK10:BL10"/>
    <mergeCell ref="BM10:BN10"/>
    <mergeCell ref="BC15:BD15"/>
    <mergeCell ref="BE15:BF15"/>
    <mergeCell ref="BG15:BH15"/>
    <mergeCell ref="BI15:BJ15"/>
    <mergeCell ref="BK15:BL15"/>
    <mergeCell ref="BM15:BN15"/>
    <mergeCell ref="BC14:BD14"/>
    <mergeCell ref="BE14:BF14"/>
    <mergeCell ref="BG14:BH14"/>
    <mergeCell ref="BI14:BJ14"/>
    <mergeCell ref="BK14:BL14"/>
    <mergeCell ref="BM14:BN14"/>
    <mergeCell ref="BC13:BD13"/>
    <mergeCell ref="BE13:BF13"/>
    <mergeCell ref="BG13:BH13"/>
    <mergeCell ref="BI13:BJ13"/>
    <mergeCell ref="BK13:BL13"/>
    <mergeCell ref="BM13:BN13"/>
    <mergeCell ref="AP42:AQ42"/>
    <mergeCell ref="AR42:AS42"/>
    <mergeCell ref="AT42:AU42"/>
    <mergeCell ref="AV42:AW42"/>
    <mergeCell ref="AX42:AY42"/>
    <mergeCell ref="AZ42:BA42"/>
    <mergeCell ref="AP41:AQ41"/>
    <mergeCell ref="AR41:AS41"/>
    <mergeCell ref="BC12:BD12"/>
    <mergeCell ref="BE12:BF12"/>
    <mergeCell ref="BG12:BH12"/>
    <mergeCell ref="BI12:BJ12"/>
    <mergeCell ref="BK12:BL12"/>
    <mergeCell ref="BM12:BN12"/>
    <mergeCell ref="BC11:BD11"/>
    <mergeCell ref="BE11:BF11"/>
    <mergeCell ref="BG11:BH11"/>
    <mergeCell ref="BI11:BJ11"/>
    <mergeCell ref="BK11:BL11"/>
    <mergeCell ref="BM11:BN11"/>
    <mergeCell ref="BC18:BD18"/>
    <mergeCell ref="BE18:BF18"/>
    <mergeCell ref="BG18:BH18"/>
    <mergeCell ref="BI18:BJ18"/>
    <mergeCell ref="BK18:BL18"/>
    <mergeCell ref="BM18:BN18"/>
    <mergeCell ref="BC17:BD17"/>
    <mergeCell ref="BE17:BF17"/>
    <mergeCell ref="BG17:BH17"/>
    <mergeCell ref="BI17:BJ17"/>
    <mergeCell ref="BK17:BL17"/>
    <mergeCell ref="BM17:BN17"/>
    <mergeCell ref="AP45:AQ45"/>
    <mergeCell ref="AR45:AS45"/>
    <mergeCell ref="AT45:AU45"/>
    <mergeCell ref="AV45:AW45"/>
    <mergeCell ref="AX45:AY45"/>
    <mergeCell ref="AZ45:BA45"/>
    <mergeCell ref="AP44:AQ44"/>
    <mergeCell ref="AR44:AS44"/>
    <mergeCell ref="AT44:AU44"/>
    <mergeCell ref="AV44:AW44"/>
    <mergeCell ref="AX44:AY44"/>
    <mergeCell ref="AZ44:BA44"/>
    <mergeCell ref="AP43:AQ43"/>
    <mergeCell ref="AR43:AS43"/>
    <mergeCell ref="AT43:AU43"/>
    <mergeCell ref="AV43:AW43"/>
    <mergeCell ref="AX43:AY43"/>
    <mergeCell ref="AZ43:BA43"/>
    <mergeCell ref="AT41:AU41"/>
    <mergeCell ref="AV41:AW41"/>
    <mergeCell ref="AX41:AY41"/>
    <mergeCell ref="AZ41:BA41"/>
    <mergeCell ref="AP40:AQ40"/>
    <mergeCell ref="AR40:AS40"/>
    <mergeCell ref="AT40:AU40"/>
    <mergeCell ref="AV40:AW40"/>
    <mergeCell ref="AX40:AY40"/>
    <mergeCell ref="AZ40:BA40"/>
    <mergeCell ref="AP39:AQ39"/>
    <mergeCell ref="AR39:AS39"/>
    <mergeCell ref="AT39:AU39"/>
    <mergeCell ref="AV39:AW39"/>
    <mergeCell ref="AX39:AY39"/>
    <mergeCell ref="AZ39:BA39"/>
    <mergeCell ref="AP38:AQ38"/>
    <mergeCell ref="AR38:AS38"/>
    <mergeCell ref="AT38:AU38"/>
    <mergeCell ref="AV38:AW38"/>
    <mergeCell ref="AX38:AY38"/>
    <mergeCell ref="AZ38:BA38"/>
    <mergeCell ref="AP37:AQ37"/>
    <mergeCell ref="AR37:AS37"/>
    <mergeCell ref="AT37:AU37"/>
    <mergeCell ref="AV37:AW37"/>
    <mergeCell ref="AX37:AY37"/>
    <mergeCell ref="AZ37:BA37"/>
    <mergeCell ref="AP36:AQ36"/>
    <mergeCell ref="AR36:AS36"/>
    <mergeCell ref="AT36:AU36"/>
    <mergeCell ref="AV36:AW36"/>
    <mergeCell ref="AX36:AY36"/>
    <mergeCell ref="AZ36:BA36"/>
    <mergeCell ref="AP35:AQ35"/>
    <mergeCell ref="AR35:AS35"/>
    <mergeCell ref="AT35:AU35"/>
    <mergeCell ref="AV35:AW35"/>
    <mergeCell ref="AX35:AY35"/>
    <mergeCell ref="AZ35:BA35"/>
    <mergeCell ref="AP34:AQ34"/>
    <mergeCell ref="AR34:AS34"/>
    <mergeCell ref="AT34:AU34"/>
    <mergeCell ref="AV34:AW34"/>
    <mergeCell ref="AX34:AY34"/>
    <mergeCell ref="AZ34:BA34"/>
    <mergeCell ref="AP33:AQ33"/>
    <mergeCell ref="AR33:AS33"/>
    <mergeCell ref="AT33:AU33"/>
    <mergeCell ref="AV33:AW33"/>
    <mergeCell ref="AX33:AY33"/>
    <mergeCell ref="AZ33:BA33"/>
    <mergeCell ref="AP32:AQ32"/>
    <mergeCell ref="AR32:AS32"/>
    <mergeCell ref="AT32:AU32"/>
    <mergeCell ref="AV32:AW32"/>
    <mergeCell ref="AX32:AY32"/>
    <mergeCell ref="AZ32:BA32"/>
    <mergeCell ref="AP31:AQ31"/>
    <mergeCell ref="AR31:AS31"/>
    <mergeCell ref="AT31:AU31"/>
    <mergeCell ref="AV31:AW31"/>
    <mergeCell ref="AX31:AY31"/>
    <mergeCell ref="AZ31:BA31"/>
    <mergeCell ref="AP30:AQ30"/>
    <mergeCell ref="AR30:AS30"/>
    <mergeCell ref="AT30:AU30"/>
    <mergeCell ref="AV30:AW30"/>
    <mergeCell ref="AX30:AY30"/>
    <mergeCell ref="AZ30:BA30"/>
    <mergeCell ref="AP29:AQ29"/>
    <mergeCell ref="AR29:AS29"/>
    <mergeCell ref="AT29:AU29"/>
    <mergeCell ref="AV29:AW29"/>
    <mergeCell ref="AX29:AY29"/>
    <mergeCell ref="AZ29:BA29"/>
    <mergeCell ref="AP28:AQ28"/>
    <mergeCell ref="AR28:AS28"/>
    <mergeCell ref="AT28:AU28"/>
    <mergeCell ref="AV28:AW28"/>
    <mergeCell ref="AX28:AY28"/>
    <mergeCell ref="AZ28:BA28"/>
    <mergeCell ref="AP27:AQ27"/>
    <mergeCell ref="AR27:AS27"/>
    <mergeCell ref="AT27:AU27"/>
    <mergeCell ref="AV27:AW27"/>
    <mergeCell ref="AX27:AY27"/>
    <mergeCell ref="AZ27:BA27"/>
    <mergeCell ref="AP26:AQ26"/>
    <mergeCell ref="AR26:AS26"/>
    <mergeCell ref="AT26:AU26"/>
    <mergeCell ref="AV26:AW26"/>
    <mergeCell ref="AX26:AY26"/>
    <mergeCell ref="AZ26:BA26"/>
    <mergeCell ref="AP25:AQ25"/>
    <mergeCell ref="AR25:AS25"/>
    <mergeCell ref="AT25:AU25"/>
    <mergeCell ref="AV25:AW25"/>
    <mergeCell ref="AX25:AY25"/>
    <mergeCell ref="AZ25:BA25"/>
    <mergeCell ref="AP24:AQ24"/>
    <mergeCell ref="AR24:AS24"/>
    <mergeCell ref="AT24:AU24"/>
    <mergeCell ref="AV24:AW24"/>
    <mergeCell ref="AX24:AY24"/>
    <mergeCell ref="AZ24:BA24"/>
    <mergeCell ref="AP23:AQ23"/>
    <mergeCell ref="AR23:AS23"/>
    <mergeCell ref="AT23:AU23"/>
    <mergeCell ref="AV23:AW23"/>
    <mergeCell ref="AX23:AY23"/>
    <mergeCell ref="AZ23:BA23"/>
    <mergeCell ref="AP22:AQ22"/>
    <mergeCell ref="AR22:AS22"/>
    <mergeCell ref="AT22:AU22"/>
    <mergeCell ref="AV22:AW22"/>
    <mergeCell ref="AX22:AY22"/>
    <mergeCell ref="AZ22:BA22"/>
    <mergeCell ref="AP21:AQ21"/>
    <mergeCell ref="AR21:AS21"/>
    <mergeCell ref="AT21:AU21"/>
    <mergeCell ref="AV21:AW21"/>
    <mergeCell ref="AX21:AY21"/>
    <mergeCell ref="AZ21:BA21"/>
    <mergeCell ref="AP20:AQ20"/>
    <mergeCell ref="AR20:AS20"/>
    <mergeCell ref="AT20:AU20"/>
    <mergeCell ref="AV20:AW20"/>
    <mergeCell ref="AX20:AY20"/>
    <mergeCell ref="AZ20:BA20"/>
    <mergeCell ref="AP19:AQ19"/>
    <mergeCell ref="AR19:AS19"/>
    <mergeCell ref="AT19:AU19"/>
    <mergeCell ref="AV19:AW19"/>
    <mergeCell ref="AX19:AY19"/>
    <mergeCell ref="AZ19:BA19"/>
    <mergeCell ref="AP18:AQ18"/>
    <mergeCell ref="AR18:AS18"/>
    <mergeCell ref="AT18:AU18"/>
    <mergeCell ref="AV18:AW18"/>
    <mergeCell ref="AX18:AY18"/>
    <mergeCell ref="AZ18:BA18"/>
    <mergeCell ref="AP17:AQ17"/>
    <mergeCell ref="AR17:AS17"/>
    <mergeCell ref="AT17:AU17"/>
    <mergeCell ref="AV17:AW17"/>
    <mergeCell ref="AX17:AY17"/>
    <mergeCell ref="AZ17:BA17"/>
    <mergeCell ref="AP16:AQ16"/>
    <mergeCell ref="AR16:AS16"/>
    <mergeCell ref="AT16:AU16"/>
    <mergeCell ref="AV16:AW16"/>
    <mergeCell ref="AX16:AY16"/>
    <mergeCell ref="AZ16:BA16"/>
    <mergeCell ref="AP15:AQ15"/>
    <mergeCell ref="AR15:AS15"/>
    <mergeCell ref="AT15:AU15"/>
    <mergeCell ref="AV15:AW15"/>
    <mergeCell ref="AX15:AY15"/>
    <mergeCell ref="AZ15:BA15"/>
    <mergeCell ref="AP14:AQ14"/>
    <mergeCell ref="AR14:AS14"/>
    <mergeCell ref="AT14:AU14"/>
    <mergeCell ref="AV14:AW14"/>
    <mergeCell ref="AX14:AY14"/>
    <mergeCell ref="AZ14:BA14"/>
    <mergeCell ref="AP13:AQ13"/>
    <mergeCell ref="AR13:AS13"/>
    <mergeCell ref="AT13:AU13"/>
    <mergeCell ref="AV13:AW13"/>
    <mergeCell ref="AX13:AY13"/>
    <mergeCell ref="AZ13:BA13"/>
    <mergeCell ref="AP12:AQ12"/>
    <mergeCell ref="AR12:AS12"/>
    <mergeCell ref="AT12:AU12"/>
    <mergeCell ref="AV12:AW12"/>
    <mergeCell ref="AX12:AY12"/>
    <mergeCell ref="AZ12:BA12"/>
    <mergeCell ref="AP11:AQ11"/>
    <mergeCell ref="AR11:AS11"/>
    <mergeCell ref="AT11:AU11"/>
    <mergeCell ref="AV11:AW11"/>
    <mergeCell ref="AX11:AY11"/>
    <mergeCell ref="AZ11:BA11"/>
    <mergeCell ref="AP10:AQ10"/>
    <mergeCell ref="AR10:AS10"/>
    <mergeCell ref="AT10:AU10"/>
    <mergeCell ref="AV10:AW10"/>
    <mergeCell ref="AX10:AY10"/>
    <mergeCell ref="AZ10:BA10"/>
    <mergeCell ref="AP9:AQ9"/>
    <mergeCell ref="AR9:AS9"/>
    <mergeCell ref="AT9:AU9"/>
    <mergeCell ref="AV9:AW9"/>
    <mergeCell ref="AX9:AY9"/>
    <mergeCell ref="AZ9:BA9"/>
    <mergeCell ref="AC45:AD45"/>
    <mergeCell ref="AE45:AF45"/>
    <mergeCell ref="AG45:AH45"/>
    <mergeCell ref="AI45:AJ45"/>
    <mergeCell ref="AK45:AL45"/>
    <mergeCell ref="AM45:AN45"/>
    <mergeCell ref="AC44:AD44"/>
    <mergeCell ref="AE44:AF44"/>
    <mergeCell ref="AG44:AH44"/>
    <mergeCell ref="AI44:AJ44"/>
    <mergeCell ref="AK44:AL44"/>
    <mergeCell ref="AM44:AN44"/>
    <mergeCell ref="AC43:AD43"/>
    <mergeCell ref="AE43:AF43"/>
    <mergeCell ref="AG43:AH43"/>
    <mergeCell ref="AI43:AJ43"/>
    <mergeCell ref="AK43:AL43"/>
    <mergeCell ref="AM43:AN43"/>
    <mergeCell ref="AC42:AD42"/>
    <mergeCell ref="AE42:AF42"/>
    <mergeCell ref="AG42:AH42"/>
    <mergeCell ref="AI42:AJ42"/>
    <mergeCell ref="AK42:AL42"/>
    <mergeCell ref="AM42:AN42"/>
    <mergeCell ref="AC41:AD41"/>
    <mergeCell ref="AE41:AF41"/>
    <mergeCell ref="AG41:AH41"/>
    <mergeCell ref="AI41:AJ41"/>
    <mergeCell ref="AK41:AL41"/>
    <mergeCell ref="AM41:AN41"/>
    <mergeCell ref="AC40:AD40"/>
    <mergeCell ref="AE40:AF40"/>
    <mergeCell ref="AG40:AH40"/>
    <mergeCell ref="AI40:AJ40"/>
    <mergeCell ref="AK40:AL40"/>
    <mergeCell ref="AM40:AN40"/>
    <mergeCell ref="AC39:AD39"/>
    <mergeCell ref="AE39:AF39"/>
    <mergeCell ref="AG39:AH39"/>
    <mergeCell ref="AI39:AJ39"/>
    <mergeCell ref="AK39:AL39"/>
    <mergeCell ref="AM39:AN39"/>
    <mergeCell ref="AC38:AD38"/>
    <mergeCell ref="AE38:AF38"/>
    <mergeCell ref="AG38:AH38"/>
    <mergeCell ref="AI38:AJ38"/>
    <mergeCell ref="AK38:AL38"/>
    <mergeCell ref="AM38:AN38"/>
    <mergeCell ref="AC37:AD37"/>
    <mergeCell ref="AE37:AF37"/>
    <mergeCell ref="AG37:AH37"/>
    <mergeCell ref="AI37:AJ37"/>
    <mergeCell ref="AK37:AL37"/>
    <mergeCell ref="AM37:AN37"/>
    <mergeCell ref="AC36:AD36"/>
    <mergeCell ref="AE36:AF36"/>
    <mergeCell ref="AG36:AH36"/>
    <mergeCell ref="AI36:AJ36"/>
    <mergeCell ref="AK36:AL36"/>
    <mergeCell ref="AM36:AN36"/>
    <mergeCell ref="AC35:AD35"/>
    <mergeCell ref="AE35:AF35"/>
    <mergeCell ref="AG35:AH35"/>
    <mergeCell ref="AI35:AJ35"/>
    <mergeCell ref="AK35:AL35"/>
    <mergeCell ref="AM35:AN35"/>
    <mergeCell ref="AC34:AD34"/>
    <mergeCell ref="AE34:AF34"/>
    <mergeCell ref="AG34:AH34"/>
    <mergeCell ref="AI34:AJ34"/>
    <mergeCell ref="AK34:AL34"/>
    <mergeCell ref="AM34:AN34"/>
    <mergeCell ref="AC33:AD33"/>
    <mergeCell ref="AE33:AF33"/>
    <mergeCell ref="AG33:AH33"/>
    <mergeCell ref="AI33:AJ33"/>
    <mergeCell ref="AK33:AL33"/>
    <mergeCell ref="AM33:AN33"/>
    <mergeCell ref="AC32:AD32"/>
    <mergeCell ref="AE32:AF32"/>
    <mergeCell ref="AG32:AH32"/>
    <mergeCell ref="AI32:AJ32"/>
    <mergeCell ref="AK32:AL32"/>
    <mergeCell ref="AM32:AN32"/>
    <mergeCell ref="AC31:AD31"/>
    <mergeCell ref="AE31:AF31"/>
    <mergeCell ref="AG31:AH31"/>
    <mergeCell ref="AI31:AJ31"/>
    <mergeCell ref="AK31:AL31"/>
    <mergeCell ref="AM31:AN31"/>
    <mergeCell ref="AC30:AD30"/>
    <mergeCell ref="AE30:AF30"/>
    <mergeCell ref="AG30:AH30"/>
    <mergeCell ref="AI30:AJ30"/>
    <mergeCell ref="AK30:AL30"/>
    <mergeCell ref="AM30:AN30"/>
    <mergeCell ref="AC29:AD29"/>
    <mergeCell ref="AE29:AF29"/>
    <mergeCell ref="AG29:AH29"/>
    <mergeCell ref="AI29:AJ29"/>
    <mergeCell ref="AK29:AL29"/>
    <mergeCell ref="AM29:AN29"/>
    <mergeCell ref="AC28:AD28"/>
    <mergeCell ref="AE28:AF28"/>
    <mergeCell ref="AG28:AH28"/>
    <mergeCell ref="AI28:AJ28"/>
    <mergeCell ref="AK28:AL28"/>
    <mergeCell ref="AM28:AN28"/>
    <mergeCell ref="AC27:AD27"/>
    <mergeCell ref="AE27:AF27"/>
    <mergeCell ref="AG27:AH27"/>
    <mergeCell ref="AI27:AJ27"/>
    <mergeCell ref="AK27:AL27"/>
    <mergeCell ref="AM27:AN27"/>
    <mergeCell ref="AC26:AD26"/>
    <mergeCell ref="AE26:AF26"/>
    <mergeCell ref="AG26:AH26"/>
    <mergeCell ref="AI26:AJ26"/>
    <mergeCell ref="AK26:AL26"/>
    <mergeCell ref="AM26:AN26"/>
    <mergeCell ref="AC25:AD25"/>
    <mergeCell ref="AE25:AF25"/>
    <mergeCell ref="AG25:AH25"/>
    <mergeCell ref="AI25:AJ25"/>
    <mergeCell ref="AK25:AL25"/>
    <mergeCell ref="AM25:AN25"/>
    <mergeCell ref="AC24:AD24"/>
    <mergeCell ref="AE24:AF24"/>
    <mergeCell ref="AG24:AH24"/>
    <mergeCell ref="AI24:AJ24"/>
    <mergeCell ref="AK24:AL24"/>
    <mergeCell ref="AM24:AN24"/>
    <mergeCell ref="AC23:AD23"/>
    <mergeCell ref="AE23:AF23"/>
    <mergeCell ref="AG23:AH23"/>
    <mergeCell ref="AI23:AJ23"/>
    <mergeCell ref="AK23:AL23"/>
    <mergeCell ref="AM23:AN23"/>
    <mergeCell ref="AC22:AD22"/>
    <mergeCell ref="AE22:AF22"/>
    <mergeCell ref="AG22:AH22"/>
    <mergeCell ref="AI22:AJ22"/>
    <mergeCell ref="AK22:AL22"/>
    <mergeCell ref="AM22:AN22"/>
    <mergeCell ref="AC21:AD21"/>
    <mergeCell ref="AE21:AF21"/>
    <mergeCell ref="AG21:AH21"/>
    <mergeCell ref="AI21:AJ21"/>
    <mergeCell ref="AK21:AL21"/>
    <mergeCell ref="AM21:AN21"/>
    <mergeCell ref="AC20:AD20"/>
    <mergeCell ref="AE20:AF20"/>
    <mergeCell ref="AG20:AH20"/>
    <mergeCell ref="AI20:AJ20"/>
    <mergeCell ref="AK20:AL20"/>
    <mergeCell ref="AM20:AN20"/>
    <mergeCell ref="AC19:AD19"/>
    <mergeCell ref="AE19:AF19"/>
    <mergeCell ref="AG19:AH19"/>
    <mergeCell ref="AI19:AJ19"/>
    <mergeCell ref="AK19:AL19"/>
    <mergeCell ref="AM19:AN19"/>
    <mergeCell ref="AC18:AD18"/>
    <mergeCell ref="AE18:AF18"/>
    <mergeCell ref="AG18:AH18"/>
    <mergeCell ref="AI18:AJ18"/>
    <mergeCell ref="AK18:AL18"/>
    <mergeCell ref="AM18:AN18"/>
    <mergeCell ref="AC17:AD17"/>
    <mergeCell ref="AE17:AF17"/>
    <mergeCell ref="AG17:AH17"/>
    <mergeCell ref="AI17:AJ17"/>
    <mergeCell ref="AK17:AL17"/>
    <mergeCell ref="AM17:AN17"/>
    <mergeCell ref="AC16:AD16"/>
    <mergeCell ref="AE16:AF16"/>
    <mergeCell ref="AG16:AH16"/>
    <mergeCell ref="AI16:AJ16"/>
    <mergeCell ref="AK16:AL16"/>
    <mergeCell ref="AM16:AN16"/>
    <mergeCell ref="AC15:AD15"/>
    <mergeCell ref="AE15:AF15"/>
    <mergeCell ref="AG15:AH15"/>
    <mergeCell ref="AI15:AJ15"/>
    <mergeCell ref="AK15:AL15"/>
    <mergeCell ref="AM15:AN15"/>
    <mergeCell ref="AC14:AD14"/>
    <mergeCell ref="AE14:AF14"/>
    <mergeCell ref="AG14:AH14"/>
    <mergeCell ref="AI14:AJ14"/>
    <mergeCell ref="AK14:AL14"/>
    <mergeCell ref="AM14:AN14"/>
    <mergeCell ref="AC13:AD13"/>
    <mergeCell ref="AE13:AF13"/>
    <mergeCell ref="AG13:AH13"/>
    <mergeCell ref="AI13:AJ13"/>
    <mergeCell ref="AK13:AL13"/>
    <mergeCell ref="AM13:AN13"/>
    <mergeCell ref="AC12:AD12"/>
    <mergeCell ref="AE12:AF12"/>
    <mergeCell ref="AG12:AH12"/>
    <mergeCell ref="AI12:AJ12"/>
    <mergeCell ref="AK12:AL12"/>
    <mergeCell ref="AM12:AN12"/>
    <mergeCell ref="AC11:AD11"/>
    <mergeCell ref="AE11:AF11"/>
    <mergeCell ref="AG11:AH11"/>
    <mergeCell ref="AI11:AJ11"/>
    <mergeCell ref="AK11:AL11"/>
    <mergeCell ref="AM11:AN11"/>
    <mergeCell ref="AC10:AD10"/>
    <mergeCell ref="AE10:AF10"/>
    <mergeCell ref="AG10:AH10"/>
    <mergeCell ref="AI10:AJ10"/>
    <mergeCell ref="AK10:AL10"/>
    <mergeCell ref="AM10:AN10"/>
    <mergeCell ref="AC9:AD9"/>
    <mergeCell ref="AE9:AF9"/>
    <mergeCell ref="AG9:AH9"/>
    <mergeCell ref="AI9:AJ9"/>
    <mergeCell ref="AK9:AL9"/>
    <mergeCell ref="AM9:AN9"/>
    <mergeCell ref="P45:Q45"/>
    <mergeCell ref="R45:S45"/>
    <mergeCell ref="T45:U45"/>
    <mergeCell ref="V45:W45"/>
    <mergeCell ref="X45:Y45"/>
    <mergeCell ref="Z45:AA45"/>
    <mergeCell ref="P44:Q44"/>
    <mergeCell ref="R44:S44"/>
    <mergeCell ref="T44:U44"/>
    <mergeCell ref="V44:W44"/>
    <mergeCell ref="X44:Y44"/>
    <mergeCell ref="Z44:AA44"/>
    <mergeCell ref="P43:Q43"/>
    <mergeCell ref="R43:S43"/>
    <mergeCell ref="T43:U43"/>
    <mergeCell ref="V43:W43"/>
    <mergeCell ref="X43:Y43"/>
    <mergeCell ref="Z43:AA43"/>
    <mergeCell ref="P42:Q42"/>
    <mergeCell ref="R42:S42"/>
    <mergeCell ref="T42:U42"/>
    <mergeCell ref="V42:W42"/>
    <mergeCell ref="X42:Y42"/>
    <mergeCell ref="Z42:AA42"/>
    <mergeCell ref="P41:Q41"/>
    <mergeCell ref="R41:S41"/>
    <mergeCell ref="T41:U41"/>
    <mergeCell ref="V41:W41"/>
    <mergeCell ref="X41:Y41"/>
    <mergeCell ref="Z41:AA41"/>
    <mergeCell ref="P40:Q40"/>
    <mergeCell ref="R40:S40"/>
    <mergeCell ref="T40:U40"/>
    <mergeCell ref="V40:W40"/>
    <mergeCell ref="X40:Y40"/>
    <mergeCell ref="Z40:AA40"/>
    <mergeCell ref="P39:Q39"/>
    <mergeCell ref="R39:S39"/>
    <mergeCell ref="T39:U39"/>
    <mergeCell ref="V39:W39"/>
    <mergeCell ref="X39:Y39"/>
    <mergeCell ref="Z39:AA39"/>
    <mergeCell ref="P38:Q38"/>
    <mergeCell ref="R38:S38"/>
    <mergeCell ref="T38:U38"/>
    <mergeCell ref="V38:W38"/>
    <mergeCell ref="X38:Y38"/>
    <mergeCell ref="Z38:AA38"/>
    <mergeCell ref="P37:Q37"/>
    <mergeCell ref="R37:S37"/>
    <mergeCell ref="T37:U37"/>
    <mergeCell ref="V37:W37"/>
    <mergeCell ref="X37:Y37"/>
    <mergeCell ref="Z37:AA37"/>
    <mergeCell ref="P36:Q36"/>
    <mergeCell ref="R36:S36"/>
    <mergeCell ref="T36:U36"/>
    <mergeCell ref="V36:W36"/>
    <mergeCell ref="X36:Y36"/>
    <mergeCell ref="Z36:AA36"/>
    <mergeCell ref="P35:Q35"/>
    <mergeCell ref="R35:S35"/>
    <mergeCell ref="T35:U35"/>
    <mergeCell ref="V35:W35"/>
    <mergeCell ref="X35:Y35"/>
    <mergeCell ref="Z35:AA35"/>
    <mergeCell ref="P34:Q34"/>
    <mergeCell ref="R34:S34"/>
    <mergeCell ref="T34:U34"/>
    <mergeCell ref="V34:W34"/>
    <mergeCell ref="X34:Y34"/>
    <mergeCell ref="Z34:AA34"/>
    <mergeCell ref="P33:Q33"/>
    <mergeCell ref="R33:S33"/>
    <mergeCell ref="T33:U33"/>
    <mergeCell ref="V33:W33"/>
    <mergeCell ref="X33:Y33"/>
    <mergeCell ref="Z33:AA33"/>
    <mergeCell ref="P32:Q32"/>
    <mergeCell ref="R32:S32"/>
    <mergeCell ref="T32:U32"/>
    <mergeCell ref="V32:W32"/>
    <mergeCell ref="X32:Y32"/>
    <mergeCell ref="Z32:AA32"/>
    <mergeCell ref="P31:Q31"/>
    <mergeCell ref="R31:S31"/>
    <mergeCell ref="T31:U31"/>
    <mergeCell ref="V31:W31"/>
    <mergeCell ref="X31:Y31"/>
    <mergeCell ref="Z31:AA31"/>
    <mergeCell ref="P30:Q30"/>
    <mergeCell ref="R30:S30"/>
    <mergeCell ref="T30:U30"/>
    <mergeCell ref="V30:W30"/>
    <mergeCell ref="X30:Y30"/>
    <mergeCell ref="Z30:AA30"/>
    <mergeCell ref="P29:Q29"/>
    <mergeCell ref="R29:S29"/>
    <mergeCell ref="T29:U29"/>
    <mergeCell ref="V29:W29"/>
    <mergeCell ref="X29:Y29"/>
    <mergeCell ref="Z29:AA29"/>
    <mergeCell ref="P28:Q28"/>
    <mergeCell ref="R28:S28"/>
    <mergeCell ref="T28:U28"/>
    <mergeCell ref="V28:W28"/>
    <mergeCell ref="X28:Y28"/>
    <mergeCell ref="Z28:AA28"/>
    <mergeCell ref="P27:Q27"/>
    <mergeCell ref="R27:S27"/>
    <mergeCell ref="T27:U27"/>
    <mergeCell ref="V27:W27"/>
    <mergeCell ref="X27:Y27"/>
    <mergeCell ref="Z27:AA27"/>
    <mergeCell ref="P26:Q26"/>
    <mergeCell ref="R26:S26"/>
    <mergeCell ref="T26:U26"/>
    <mergeCell ref="V26:W26"/>
    <mergeCell ref="X26:Y26"/>
    <mergeCell ref="Z26:AA26"/>
    <mergeCell ref="P25:Q25"/>
    <mergeCell ref="R25:S25"/>
    <mergeCell ref="T25:U25"/>
    <mergeCell ref="V25:W25"/>
    <mergeCell ref="X25:Y25"/>
    <mergeCell ref="Z25:AA25"/>
    <mergeCell ref="P24:Q24"/>
    <mergeCell ref="R24:S24"/>
    <mergeCell ref="T24:U24"/>
    <mergeCell ref="V24:W24"/>
    <mergeCell ref="X24:Y24"/>
    <mergeCell ref="Z24:AA24"/>
    <mergeCell ref="P23:Q23"/>
    <mergeCell ref="R23:S23"/>
    <mergeCell ref="T23:U23"/>
    <mergeCell ref="V23:W23"/>
    <mergeCell ref="X23:Y23"/>
    <mergeCell ref="Z23:AA23"/>
    <mergeCell ref="P22:Q22"/>
    <mergeCell ref="R22:S22"/>
    <mergeCell ref="T22:U22"/>
    <mergeCell ref="V22:W22"/>
    <mergeCell ref="X22:Y22"/>
    <mergeCell ref="Z22:AA22"/>
    <mergeCell ref="P21:Q21"/>
    <mergeCell ref="R21:S21"/>
    <mergeCell ref="T21:U21"/>
    <mergeCell ref="V21:W21"/>
    <mergeCell ref="X21:Y21"/>
    <mergeCell ref="Z21:AA21"/>
    <mergeCell ref="P20:Q20"/>
    <mergeCell ref="R20:S20"/>
    <mergeCell ref="T20:U20"/>
    <mergeCell ref="V20:W20"/>
    <mergeCell ref="X20:Y20"/>
    <mergeCell ref="Z20:AA20"/>
    <mergeCell ref="P19:Q19"/>
    <mergeCell ref="R19:S19"/>
    <mergeCell ref="T19:U19"/>
    <mergeCell ref="V19:W19"/>
    <mergeCell ref="X19:Y19"/>
    <mergeCell ref="Z19:AA19"/>
    <mergeCell ref="P18:Q18"/>
    <mergeCell ref="R18:S18"/>
    <mergeCell ref="T18:U18"/>
    <mergeCell ref="V18:W18"/>
    <mergeCell ref="X18:Y18"/>
    <mergeCell ref="Z18:AA18"/>
    <mergeCell ref="P17:Q17"/>
    <mergeCell ref="R17:S17"/>
    <mergeCell ref="T17:U17"/>
    <mergeCell ref="V17:W17"/>
    <mergeCell ref="X17:Y17"/>
    <mergeCell ref="Z17:AA17"/>
    <mergeCell ref="P16:Q16"/>
    <mergeCell ref="R16:S16"/>
    <mergeCell ref="T16:U16"/>
    <mergeCell ref="V16:W16"/>
    <mergeCell ref="X16:Y16"/>
    <mergeCell ref="Z16:AA16"/>
    <mergeCell ref="P15:Q15"/>
    <mergeCell ref="R15:S15"/>
    <mergeCell ref="T15:U15"/>
    <mergeCell ref="V15:W15"/>
    <mergeCell ref="X15:Y15"/>
    <mergeCell ref="Z15:AA15"/>
    <mergeCell ref="P14:Q14"/>
    <mergeCell ref="R14:S14"/>
    <mergeCell ref="T14:U14"/>
    <mergeCell ref="V14:W14"/>
    <mergeCell ref="X14:Y14"/>
    <mergeCell ref="Z14:AA14"/>
    <mergeCell ref="P13:Q13"/>
    <mergeCell ref="R13:S13"/>
    <mergeCell ref="T13:U13"/>
    <mergeCell ref="V13:W13"/>
    <mergeCell ref="X13:Y13"/>
    <mergeCell ref="Z13:AA13"/>
    <mergeCell ref="P12:Q12"/>
    <mergeCell ref="R12:S12"/>
    <mergeCell ref="T12:U12"/>
    <mergeCell ref="V12:W12"/>
    <mergeCell ref="X12:Y12"/>
    <mergeCell ref="Z12:AA12"/>
    <mergeCell ref="P11:Q11"/>
    <mergeCell ref="R11:S11"/>
    <mergeCell ref="T11:U11"/>
    <mergeCell ref="V11:W11"/>
    <mergeCell ref="X11:Y11"/>
    <mergeCell ref="Z11:AA11"/>
    <mergeCell ref="V9:W9"/>
    <mergeCell ref="X9:Y9"/>
    <mergeCell ref="Z9:AA9"/>
    <mergeCell ref="P10:Q10"/>
    <mergeCell ref="R10:S10"/>
    <mergeCell ref="T10:U10"/>
    <mergeCell ref="V10:W10"/>
    <mergeCell ref="X10:Y10"/>
    <mergeCell ref="Z10:AA10"/>
    <mergeCell ref="C40:D40"/>
    <mergeCell ref="C41:D41"/>
    <mergeCell ref="C42:D42"/>
    <mergeCell ref="C43:D43"/>
    <mergeCell ref="C44:D44"/>
    <mergeCell ref="C45:D45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C22:D22"/>
    <mergeCell ref="C23:D23"/>
    <mergeCell ref="C24:D24"/>
    <mergeCell ref="C25:D25"/>
    <mergeCell ref="C26:D26"/>
    <mergeCell ref="C27:D27"/>
    <mergeCell ref="C16:D16"/>
    <mergeCell ref="C17:D17"/>
    <mergeCell ref="C18:D18"/>
    <mergeCell ref="C19:D19"/>
    <mergeCell ref="C20:D20"/>
    <mergeCell ref="C21:D21"/>
    <mergeCell ref="C10:D10"/>
    <mergeCell ref="C11:D11"/>
    <mergeCell ref="C12:D12"/>
    <mergeCell ref="C13:D13"/>
    <mergeCell ref="C14:D14"/>
    <mergeCell ref="C15:D15"/>
    <mergeCell ref="E44:F44"/>
    <mergeCell ref="G44:H44"/>
    <mergeCell ref="I44:J44"/>
    <mergeCell ref="K44:L44"/>
    <mergeCell ref="M44:N44"/>
    <mergeCell ref="E45:F45"/>
    <mergeCell ref="G45:H45"/>
    <mergeCell ref="I45:J45"/>
    <mergeCell ref="K45:L45"/>
    <mergeCell ref="M45:N45"/>
    <mergeCell ref="E42:F42"/>
    <mergeCell ref="G42:H42"/>
    <mergeCell ref="I42:J42"/>
    <mergeCell ref="K42:L42"/>
    <mergeCell ref="M42:N42"/>
    <mergeCell ref="E43:F43"/>
    <mergeCell ref="G43:H43"/>
    <mergeCell ref="I43:J43"/>
    <mergeCell ref="K43:L43"/>
    <mergeCell ref="M43:N43"/>
    <mergeCell ref="E40:F40"/>
    <mergeCell ref="G40:H40"/>
    <mergeCell ref="I40:J40"/>
    <mergeCell ref="K40:L40"/>
    <mergeCell ref="M40:N40"/>
    <mergeCell ref="E41:F41"/>
    <mergeCell ref="G41:H41"/>
    <mergeCell ref="I41:J41"/>
    <mergeCell ref="K41:L41"/>
    <mergeCell ref="M41:N41"/>
    <mergeCell ref="E38:F38"/>
    <mergeCell ref="G38:H38"/>
    <mergeCell ref="I38:J38"/>
    <mergeCell ref="K38:L38"/>
    <mergeCell ref="M38:N38"/>
    <mergeCell ref="E39:F39"/>
    <mergeCell ref="G39:H39"/>
    <mergeCell ref="I39:J39"/>
    <mergeCell ref="K39:L39"/>
    <mergeCell ref="M39:N39"/>
    <mergeCell ref="E36:F36"/>
    <mergeCell ref="G36:H36"/>
    <mergeCell ref="I36:J36"/>
    <mergeCell ref="K36:L36"/>
    <mergeCell ref="M36:N36"/>
    <mergeCell ref="E37:F37"/>
    <mergeCell ref="G37:H37"/>
    <mergeCell ref="I37:J37"/>
    <mergeCell ref="K37:L37"/>
    <mergeCell ref="M37:N37"/>
    <mergeCell ref="E34:F34"/>
    <mergeCell ref="G34:H34"/>
    <mergeCell ref="I34:J34"/>
    <mergeCell ref="K34:L34"/>
    <mergeCell ref="M34:N34"/>
    <mergeCell ref="E35:F35"/>
    <mergeCell ref="G35:H35"/>
    <mergeCell ref="I35:J35"/>
    <mergeCell ref="K35:L35"/>
    <mergeCell ref="M35:N35"/>
    <mergeCell ref="E32:F32"/>
    <mergeCell ref="G32:H32"/>
    <mergeCell ref="I32:J32"/>
    <mergeCell ref="K32:L32"/>
    <mergeCell ref="M32:N32"/>
    <mergeCell ref="E33:F33"/>
    <mergeCell ref="G33:H33"/>
    <mergeCell ref="I33:J33"/>
    <mergeCell ref="K33:L33"/>
    <mergeCell ref="M33:N33"/>
    <mergeCell ref="E30:F30"/>
    <mergeCell ref="G30:H30"/>
    <mergeCell ref="I30:J30"/>
    <mergeCell ref="K30:L30"/>
    <mergeCell ref="M30:N30"/>
    <mergeCell ref="E31:F31"/>
    <mergeCell ref="G31:H31"/>
    <mergeCell ref="I31:J31"/>
    <mergeCell ref="K31:L31"/>
    <mergeCell ref="M31:N31"/>
    <mergeCell ref="E28:F28"/>
    <mergeCell ref="G28:H28"/>
    <mergeCell ref="I28:J28"/>
    <mergeCell ref="K28:L28"/>
    <mergeCell ref="M28:N28"/>
    <mergeCell ref="E29:F29"/>
    <mergeCell ref="G29:H29"/>
    <mergeCell ref="I29:J29"/>
    <mergeCell ref="K29:L29"/>
    <mergeCell ref="M29:N29"/>
    <mergeCell ref="E26:F26"/>
    <mergeCell ref="G26:H26"/>
    <mergeCell ref="I26:J26"/>
    <mergeCell ref="K26:L26"/>
    <mergeCell ref="M26:N26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25:F25"/>
    <mergeCell ref="G25:H25"/>
    <mergeCell ref="I25:J25"/>
    <mergeCell ref="K25:L25"/>
    <mergeCell ref="M25:N25"/>
    <mergeCell ref="E22:F22"/>
    <mergeCell ref="G22:H22"/>
    <mergeCell ref="I22:J22"/>
    <mergeCell ref="K22:L22"/>
    <mergeCell ref="M22:N22"/>
    <mergeCell ref="E23:F23"/>
    <mergeCell ref="G23:H23"/>
    <mergeCell ref="I23:J23"/>
    <mergeCell ref="K23:L23"/>
    <mergeCell ref="M23:N23"/>
    <mergeCell ref="E20:F20"/>
    <mergeCell ref="G20:H20"/>
    <mergeCell ref="I20:J20"/>
    <mergeCell ref="K20:L20"/>
    <mergeCell ref="M20:N20"/>
    <mergeCell ref="E21:F21"/>
    <mergeCell ref="G21:H21"/>
    <mergeCell ref="I21:J21"/>
    <mergeCell ref="K21:L21"/>
    <mergeCell ref="M21:N21"/>
    <mergeCell ref="E18:F18"/>
    <mergeCell ref="G18:H18"/>
    <mergeCell ref="I18:J18"/>
    <mergeCell ref="K18:L18"/>
    <mergeCell ref="M18:N18"/>
    <mergeCell ref="E19:F19"/>
    <mergeCell ref="G19:H19"/>
    <mergeCell ref="I19:J19"/>
    <mergeCell ref="K19:L19"/>
    <mergeCell ref="M19:N19"/>
    <mergeCell ref="E16:F16"/>
    <mergeCell ref="G16:H16"/>
    <mergeCell ref="I16:J16"/>
    <mergeCell ref="K16:L16"/>
    <mergeCell ref="M16:N16"/>
    <mergeCell ref="E17:F17"/>
    <mergeCell ref="G17:H17"/>
    <mergeCell ref="I17:J17"/>
    <mergeCell ref="K17:L17"/>
    <mergeCell ref="M17:N17"/>
    <mergeCell ref="E14:F14"/>
    <mergeCell ref="G14:H14"/>
    <mergeCell ref="I14:J14"/>
    <mergeCell ref="K14:L14"/>
    <mergeCell ref="M14:N14"/>
    <mergeCell ref="E15:F15"/>
    <mergeCell ref="G15:H15"/>
    <mergeCell ref="I15:J15"/>
    <mergeCell ref="K15:L15"/>
    <mergeCell ref="M15:N15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BX7:BY8"/>
    <mergeCell ref="BZ7:CA8"/>
    <mergeCell ref="E9:F9"/>
    <mergeCell ref="G9:H9"/>
    <mergeCell ref="I9:J9"/>
    <mergeCell ref="K9:L9"/>
    <mergeCell ref="M9:N9"/>
    <mergeCell ref="P9:Q9"/>
    <mergeCell ref="R9:S9"/>
    <mergeCell ref="T9:U9"/>
    <mergeCell ref="AX7:AY8"/>
    <mergeCell ref="AZ7:BA8"/>
    <mergeCell ref="BC7:BD8"/>
    <mergeCell ref="BE7:BF8"/>
    <mergeCell ref="BG7:BH8"/>
    <mergeCell ref="BI7:BJ8"/>
    <mergeCell ref="X7:Y8"/>
    <mergeCell ref="Z7:AA8"/>
    <mergeCell ref="AC7:AD8"/>
    <mergeCell ref="AE7:AF8"/>
    <mergeCell ref="AG7:AH8"/>
    <mergeCell ref="AI7:AJ8"/>
    <mergeCell ref="BC9:BD9"/>
    <mergeCell ref="BE9:BF9"/>
    <mergeCell ref="BG9:BH9"/>
    <mergeCell ref="BI9:BJ9"/>
    <mergeCell ref="BK9:BL9"/>
    <mergeCell ref="BM9:BN9"/>
    <mergeCell ref="C9:D9"/>
    <mergeCell ref="C7:D8"/>
    <mergeCell ref="E7:F8"/>
    <mergeCell ref="G7:H8"/>
    <mergeCell ref="I7:J8"/>
    <mergeCell ref="K7:L8"/>
    <mergeCell ref="BP7:BQ8"/>
    <mergeCell ref="BR7:BS8"/>
    <mergeCell ref="BT7:BU8"/>
    <mergeCell ref="BV7:BW8"/>
    <mergeCell ref="BK7:BL8"/>
    <mergeCell ref="BM7:BN8"/>
    <mergeCell ref="AP7:AQ8"/>
    <mergeCell ref="AR7:AS8"/>
    <mergeCell ref="AT7:AU8"/>
    <mergeCell ref="AV7:AW8"/>
    <mergeCell ref="AK7:AL8"/>
    <mergeCell ref="AM7:AN8"/>
    <mergeCell ref="P7:Q8"/>
    <mergeCell ref="R7:S8"/>
    <mergeCell ref="T7:U8"/>
    <mergeCell ref="V7:W8"/>
    <mergeCell ref="M7:N8"/>
    <mergeCell ref="B6:N6"/>
    <mergeCell ref="O6:AA6"/>
    <mergeCell ref="AB6:AN6"/>
    <mergeCell ref="AO6:BA6"/>
    <mergeCell ref="BV4:BW4"/>
    <mergeCell ref="BX4:BY4"/>
    <mergeCell ref="BZ4:CA4"/>
    <mergeCell ref="B5:N5"/>
    <mergeCell ref="O5:AA5"/>
    <mergeCell ref="AB5:AN5"/>
    <mergeCell ref="AO5:BA5"/>
    <mergeCell ref="BB5:BN5"/>
    <mergeCell ref="BO5:CA5"/>
    <mergeCell ref="BI4:BJ4"/>
    <mergeCell ref="BK4:BL4"/>
    <mergeCell ref="BM4:BN4"/>
    <mergeCell ref="BP4:BQ4"/>
    <mergeCell ref="BR4:BS4"/>
    <mergeCell ref="BT4:BU4"/>
    <mergeCell ref="AV4:AW4"/>
    <mergeCell ref="AX4:AY4"/>
    <mergeCell ref="AZ4:BA4"/>
    <mergeCell ref="BC4:BD4"/>
    <mergeCell ref="BE4:BF4"/>
    <mergeCell ref="BG4:BH4"/>
    <mergeCell ref="AI4:AJ4"/>
    <mergeCell ref="AK4:AL4"/>
    <mergeCell ref="AM4:AN4"/>
    <mergeCell ref="AP4:AQ4"/>
    <mergeCell ref="AR4:AS4"/>
    <mergeCell ref="AT4:AU4"/>
    <mergeCell ref="V4:W4"/>
    <mergeCell ref="X4:Y4"/>
    <mergeCell ref="Z4:AA4"/>
    <mergeCell ref="AC4:AD4"/>
    <mergeCell ref="AE4:AF4"/>
    <mergeCell ref="AG4:AH4"/>
    <mergeCell ref="CB3:CD3"/>
    <mergeCell ref="C4:D4"/>
    <mergeCell ref="E4:F4"/>
    <mergeCell ref="G4:H4"/>
    <mergeCell ref="I4:J4"/>
    <mergeCell ref="K4:L4"/>
    <mergeCell ref="M4:N4"/>
    <mergeCell ref="P4:Q4"/>
    <mergeCell ref="R4:S4"/>
    <mergeCell ref="T4:U4"/>
    <mergeCell ref="BP3:BQ3"/>
    <mergeCell ref="BR3:BS3"/>
    <mergeCell ref="BT3:BU3"/>
    <mergeCell ref="BV3:BW3"/>
    <mergeCell ref="BX3:BY3"/>
    <mergeCell ref="BZ3:CA3"/>
    <mergeCell ref="BC3:BD3"/>
    <mergeCell ref="BE3:BF3"/>
    <mergeCell ref="BG3:BH3"/>
    <mergeCell ref="BI3:BJ3"/>
    <mergeCell ref="BK3:BL3"/>
    <mergeCell ref="BM3:BN3"/>
    <mergeCell ref="AP3:AQ3"/>
    <mergeCell ref="AR3:AS3"/>
    <mergeCell ref="AT3:AU3"/>
    <mergeCell ref="AV3:AW3"/>
    <mergeCell ref="AX3:AY3"/>
    <mergeCell ref="A1:A2"/>
    <mergeCell ref="AZ3:BA3"/>
    <mergeCell ref="AC3:AD3"/>
    <mergeCell ref="AE3:AF3"/>
    <mergeCell ref="AG3:AH3"/>
    <mergeCell ref="AI3:AJ3"/>
    <mergeCell ref="AK3:AL3"/>
    <mergeCell ref="AM3:AN3"/>
    <mergeCell ref="P3:Q3"/>
    <mergeCell ref="R3:S3"/>
    <mergeCell ref="T3:U3"/>
    <mergeCell ref="V3:W3"/>
    <mergeCell ref="X3:Y3"/>
    <mergeCell ref="Z3:AA3"/>
    <mergeCell ref="C3:D3"/>
    <mergeCell ref="E3:F3"/>
    <mergeCell ref="G3:H3"/>
    <mergeCell ref="I3:J3"/>
    <mergeCell ref="K3:L3"/>
    <mergeCell ref="M3:N3"/>
  </mergeCells>
  <phoneticPr fontId="11" type="noConversion"/>
  <conditionalFormatting sqref="C9:C45">
    <cfRule type="cellIs" dxfId="154" priority="146" operator="greaterThan">
      <formula>5</formula>
    </cfRule>
    <cfRule type="cellIs" dxfId="153" priority="145" operator="between">
      <formula>4.5</formula>
      <formula>5</formula>
    </cfRule>
    <cfRule type="cellIs" dxfId="152" priority="144" operator="lessThan">
      <formula>4.5</formula>
    </cfRule>
  </conditionalFormatting>
  <conditionalFormatting sqref="E9:E45 G9:G45 I9:I45 K9:K45 M9:M45 R9:R45 T9:T45 V9:V45 X9:X45 Z9:Z45 AE9:AE45 AG9:AG45 AI9:AI45 AK9:AK45 AM9:AM45 AR9:AR45 AT9:AT45 AV9:AV45 AX9:AX45 AZ9:AZ45 BE9:BE45 BG9:BG45 BI9:BI45 BK9:BK45 BM9:BM45 BR9:BR45 BT9:BT45 BV9:BV45 BX9:BX45 BZ9:BZ45 C9:C45">
    <cfRule type="expression" dxfId="151" priority="140">
      <formula>C$4=0</formula>
    </cfRule>
  </conditionalFormatting>
  <conditionalFormatting sqref="E9:E45 G9:G45 I9:I45 K9:K45 M9:M45">
    <cfRule type="cellIs" dxfId="150" priority="38" operator="greaterThan">
      <formula>5</formula>
    </cfRule>
    <cfRule type="cellIs" dxfId="149" priority="37" operator="between">
      <formula>4.5</formula>
      <formula>5</formula>
    </cfRule>
    <cfRule type="cellIs" dxfId="148" priority="36" operator="lessThan">
      <formula>4.5</formula>
    </cfRule>
  </conditionalFormatting>
  <conditionalFormatting sqref="P9:P45">
    <cfRule type="cellIs" dxfId="147" priority="34" operator="between">
      <formula>4.5</formula>
      <formula>5</formula>
    </cfRule>
    <cfRule type="cellIs" dxfId="146" priority="35" operator="greaterThan">
      <formula>5</formula>
    </cfRule>
    <cfRule type="cellIs" dxfId="145" priority="33" operator="lessThan">
      <formula>4.5</formula>
    </cfRule>
    <cfRule type="expression" dxfId="144" priority="32">
      <formula>P$4=0</formula>
    </cfRule>
  </conditionalFormatting>
  <conditionalFormatting sqref="R9:R45 T9:T45 V9:V45 X9:X45 Z9:Z45">
    <cfRule type="cellIs" dxfId="143" priority="31" operator="greaterThan">
      <formula>5</formula>
    </cfRule>
    <cfRule type="cellIs" dxfId="142" priority="30" operator="between">
      <formula>4.5</formula>
      <formula>5</formula>
    </cfRule>
    <cfRule type="cellIs" dxfId="141" priority="29" operator="lessThan">
      <formula>4.5</formula>
    </cfRule>
  </conditionalFormatting>
  <conditionalFormatting sqref="AC9:AC45">
    <cfRule type="cellIs" dxfId="140" priority="27" operator="between">
      <formula>4.5</formula>
      <formula>5</formula>
    </cfRule>
    <cfRule type="cellIs" dxfId="139" priority="26" operator="lessThan">
      <formula>4.5</formula>
    </cfRule>
    <cfRule type="expression" dxfId="138" priority="25">
      <formula>AC$4=0</formula>
    </cfRule>
    <cfRule type="cellIs" dxfId="137" priority="28" operator="greaterThan">
      <formula>5</formula>
    </cfRule>
  </conditionalFormatting>
  <conditionalFormatting sqref="AE9:AE45 AG9:AG45 AI9:AI45 AK9:AK45 AM9:AM45">
    <cfRule type="cellIs" dxfId="136" priority="22" operator="lessThan">
      <formula>4.5</formula>
    </cfRule>
    <cfRule type="cellIs" dxfId="135" priority="23" operator="between">
      <formula>4.5</formula>
      <formula>5</formula>
    </cfRule>
    <cfRule type="cellIs" dxfId="134" priority="24" operator="greaterThan">
      <formula>5</formula>
    </cfRule>
  </conditionalFormatting>
  <conditionalFormatting sqref="AP9:AP45">
    <cfRule type="cellIs" dxfId="133" priority="21" operator="greaterThan">
      <formula>5</formula>
    </cfRule>
    <cfRule type="cellIs" dxfId="132" priority="20" operator="between">
      <formula>4.5</formula>
      <formula>5</formula>
    </cfRule>
    <cfRule type="cellIs" dxfId="131" priority="19" operator="lessThan">
      <formula>4.5</formula>
    </cfRule>
    <cfRule type="expression" dxfId="130" priority="18">
      <formula>AP$4=0</formula>
    </cfRule>
  </conditionalFormatting>
  <conditionalFormatting sqref="AR9:AR45 AT9:AT45 AV9:AV45 AX9:AX45 AZ9:AZ45">
    <cfRule type="cellIs" dxfId="129" priority="17" operator="greaterThan">
      <formula>5</formula>
    </cfRule>
    <cfRule type="cellIs" dxfId="128" priority="16" operator="between">
      <formula>4.5</formula>
      <formula>5</formula>
    </cfRule>
    <cfRule type="cellIs" dxfId="127" priority="15" operator="lessThan">
      <formula>4.5</formula>
    </cfRule>
  </conditionalFormatting>
  <conditionalFormatting sqref="BC9:BC45">
    <cfRule type="expression" dxfId="126" priority="11">
      <formula>BC$4=0</formula>
    </cfRule>
    <cfRule type="cellIs" dxfId="125" priority="14" operator="greaterThan">
      <formula>5</formula>
    </cfRule>
    <cfRule type="cellIs" dxfId="124" priority="13" operator="between">
      <formula>4.5</formula>
      <formula>5</formula>
    </cfRule>
    <cfRule type="cellIs" dxfId="123" priority="12" operator="lessThan">
      <formula>4.5</formula>
    </cfRule>
  </conditionalFormatting>
  <conditionalFormatting sqref="BE9:BE45 BG9:BG45 BI9:BI45 BK9:BK45 BM9:BM45">
    <cfRule type="cellIs" dxfId="122" priority="10" operator="greaterThan">
      <formula>5</formula>
    </cfRule>
    <cfRule type="cellIs" dxfId="121" priority="9" operator="between">
      <formula>4.5</formula>
      <formula>5</formula>
    </cfRule>
    <cfRule type="cellIs" dxfId="120" priority="8" operator="lessThan">
      <formula>4.5</formula>
    </cfRule>
  </conditionalFormatting>
  <conditionalFormatting sqref="BP9:BP45">
    <cfRule type="cellIs" dxfId="119" priority="6" operator="between">
      <formula>4.5</formula>
      <formula>5</formula>
    </cfRule>
    <cfRule type="cellIs" dxfId="118" priority="7" operator="greaterThan">
      <formula>5</formula>
    </cfRule>
    <cfRule type="cellIs" dxfId="117" priority="5" operator="lessThan">
      <formula>4.5</formula>
    </cfRule>
    <cfRule type="expression" dxfId="116" priority="4">
      <formula>BP$4=0</formula>
    </cfRule>
  </conditionalFormatting>
  <conditionalFormatting sqref="BR9:BR45 BT9:BT45 BV9:BV45 BX9:BX45 BZ9:BZ45">
    <cfRule type="cellIs" dxfId="115" priority="2" operator="between">
      <formula>4.5</formula>
      <formula>5</formula>
    </cfRule>
    <cfRule type="cellIs" dxfId="114" priority="3" operator="greaterThan">
      <formula>5</formula>
    </cfRule>
    <cfRule type="cellIs" dxfId="113" priority="1" operator="lessThan">
      <formula>4.5</formula>
    </cfRule>
  </conditionalFormatting>
  <conditionalFormatting sqref="CB9:CB45">
    <cfRule type="cellIs" dxfId="112" priority="151" operator="lessThan">
      <formula>4.49</formula>
    </cfRule>
    <cfRule type="cellIs" dxfId="111" priority="152" operator="lessThan">
      <formula>4.99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X26"/>
  <sheetViews>
    <sheetView zoomScale="85" zoomScaleNormal="85" workbookViewId="0">
      <selection activeCell="A5" sqref="A5:A20"/>
    </sheetView>
  </sheetViews>
  <sheetFormatPr baseColWidth="10" defaultColWidth="11.42578125" defaultRowHeight="12" x14ac:dyDescent="0.25"/>
  <cols>
    <col min="1" max="1" width="29.85546875" style="6" bestFit="1" customWidth="1"/>
    <col min="2" max="2" width="6.5703125" style="6" bestFit="1" customWidth="1"/>
    <col min="3" max="3" width="7.140625" style="6" customWidth="1"/>
    <col min="4" max="8" width="5.85546875" style="6" bestFit="1" customWidth="1"/>
    <col min="9" max="9" width="6.140625" style="6" bestFit="1" customWidth="1"/>
    <col min="10" max="12" width="5.85546875" style="6" bestFit="1" customWidth="1"/>
    <col min="13" max="15" width="5.85546875" style="6" customWidth="1"/>
    <col min="16" max="16" width="6.5703125" style="6" customWidth="1"/>
    <col min="17" max="22" width="5.85546875" style="6" customWidth="1"/>
    <col min="23" max="23" width="6.5703125" style="6" customWidth="1"/>
    <col min="24" max="28" width="5.85546875" style="6" customWidth="1"/>
    <col min="29" max="29" width="5.85546875" style="6" bestFit="1" customWidth="1"/>
    <col min="30" max="30" width="6.5703125" style="6" bestFit="1" customWidth="1"/>
    <col min="31" max="36" width="5.85546875" style="6" bestFit="1" customWidth="1"/>
    <col min="37" max="37" width="6.5703125" style="6" bestFit="1" customWidth="1"/>
    <col min="38" max="43" width="5.85546875" style="6" bestFit="1" customWidth="1"/>
    <col min="44" max="44" width="8" style="6" bestFit="1" customWidth="1"/>
    <col min="45" max="45" width="3.28515625" style="6" bestFit="1" customWidth="1"/>
    <col min="46" max="46" width="4.28515625" style="6" customWidth="1"/>
    <col min="47" max="47" width="5" style="6" customWidth="1"/>
    <col min="48" max="49" width="11.42578125" style="6"/>
    <col min="50" max="50" width="4" style="6" customWidth="1"/>
    <col min="51" max="16384" width="11.42578125" style="6"/>
  </cols>
  <sheetData>
    <row r="1" spans="1:50" ht="15.75" customHeight="1" x14ac:dyDescent="0.25">
      <c r="A1" s="283" t="str">
        <f>NOMBRE_ASIGNATURA</f>
        <v xml:space="preserve">CCGG 2º BTO 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  <c r="AC1" s="283"/>
      <c r="AD1" s="283"/>
      <c r="AE1" s="283"/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</row>
    <row r="2" spans="1:50" ht="19.5" customHeight="1" x14ac:dyDescent="0.25">
      <c r="A2" s="283"/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3"/>
      <c r="AE2" s="283"/>
      <c r="AF2" s="283"/>
      <c r="AG2" s="283"/>
      <c r="AH2" s="283"/>
      <c r="AI2" s="283"/>
      <c r="AJ2" s="283"/>
      <c r="AK2" s="283"/>
      <c r="AL2" s="283"/>
      <c r="AM2" s="283"/>
      <c r="AN2" s="283"/>
      <c r="AO2" s="283"/>
      <c r="AP2" s="283"/>
      <c r="AQ2" s="283"/>
      <c r="AR2" s="283"/>
      <c r="AS2" s="283"/>
    </row>
    <row r="3" spans="1:50" ht="13.5" customHeight="1" x14ac:dyDescent="0.25">
      <c r="A3" s="289" t="s">
        <v>80</v>
      </c>
      <c r="B3" s="286" t="s">
        <v>47</v>
      </c>
      <c r="C3" s="287"/>
      <c r="D3" s="287"/>
      <c r="E3" s="287"/>
      <c r="F3" s="287"/>
      <c r="G3" s="287"/>
      <c r="H3" s="288"/>
      <c r="I3" s="286" t="s">
        <v>48</v>
      </c>
      <c r="J3" s="287"/>
      <c r="K3" s="287"/>
      <c r="L3" s="287"/>
      <c r="M3" s="287"/>
      <c r="N3" s="287"/>
      <c r="O3" s="288"/>
      <c r="P3" s="286" t="s">
        <v>49</v>
      </c>
      <c r="Q3" s="287"/>
      <c r="R3" s="287"/>
      <c r="S3" s="287"/>
      <c r="T3" s="287"/>
      <c r="U3" s="287"/>
      <c r="V3" s="288"/>
      <c r="W3" s="286" t="s">
        <v>50</v>
      </c>
      <c r="X3" s="287"/>
      <c r="Y3" s="287"/>
      <c r="Z3" s="287"/>
      <c r="AA3" s="287"/>
      <c r="AB3" s="287"/>
      <c r="AC3" s="288"/>
      <c r="AD3" s="286" t="s">
        <v>51</v>
      </c>
      <c r="AE3" s="287"/>
      <c r="AF3" s="287"/>
      <c r="AG3" s="287"/>
      <c r="AH3" s="287"/>
      <c r="AI3" s="287"/>
      <c r="AJ3" s="288"/>
      <c r="AK3" s="286" t="s">
        <v>52</v>
      </c>
      <c r="AL3" s="287"/>
      <c r="AM3" s="287"/>
      <c r="AN3" s="287"/>
      <c r="AO3" s="287"/>
      <c r="AP3" s="287"/>
      <c r="AQ3" s="287"/>
      <c r="AR3" s="46" t="s">
        <v>53</v>
      </c>
      <c r="AS3" s="47" t="s">
        <v>54</v>
      </c>
    </row>
    <row r="4" spans="1:50" ht="13.5" customHeight="1" thickBot="1" x14ac:dyDescent="0.3">
      <c r="A4" s="290"/>
      <c r="B4" s="49" t="s">
        <v>71</v>
      </c>
      <c r="C4" s="50" t="s">
        <v>7</v>
      </c>
      <c r="D4" s="50" t="s">
        <v>8</v>
      </c>
      <c r="E4" s="50" t="s">
        <v>9</v>
      </c>
      <c r="F4" s="50" t="s">
        <v>10</v>
      </c>
      <c r="G4" s="50" t="s">
        <v>11</v>
      </c>
      <c r="H4" s="51" t="s">
        <v>12</v>
      </c>
      <c r="I4" s="49" t="s">
        <v>72</v>
      </c>
      <c r="J4" s="55" t="s">
        <v>13</v>
      </c>
      <c r="K4" s="55" t="s">
        <v>14</v>
      </c>
      <c r="L4" s="55" t="s">
        <v>15</v>
      </c>
      <c r="M4" s="55" t="s">
        <v>16</v>
      </c>
      <c r="N4" s="55" t="s">
        <v>17</v>
      </c>
      <c r="O4" s="55" t="s">
        <v>18</v>
      </c>
      <c r="P4" s="49" t="s">
        <v>71</v>
      </c>
      <c r="Q4" s="50" t="s">
        <v>19</v>
      </c>
      <c r="R4" s="50" t="s">
        <v>20</v>
      </c>
      <c r="S4" s="50" t="s">
        <v>21</v>
      </c>
      <c r="T4" s="50" t="s">
        <v>22</v>
      </c>
      <c r="U4" s="50" t="s">
        <v>23</v>
      </c>
      <c r="V4" s="51" t="s">
        <v>24</v>
      </c>
      <c r="W4" s="49" t="s">
        <v>71</v>
      </c>
      <c r="X4" s="50" t="s">
        <v>25</v>
      </c>
      <c r="Y4" s="50" t="s">
        <v>26</v>
      </c>
      <c r="Z4" s="50" t="s">
        <v>27</v>
      </c>
      <c r="AA4" s="50" t="s">
        <v>28</v>
      </c>
      <c r="AB4" s="50" t="s">
        <v>29</v>
      </c>
      <c r="AC4" s="51" t="s">
        <v>30</v>
      </c>
      <c r="AD4" s="49" t="s">
        <v>71</v>
      </c>
      <c r="AE4" s="50" t="s">
        <v>31</v>
      </c>
      <c r="AF4" s="50" t="s">
        <v>32</v>
      </c>
      <c r="AG4" s="50" t="s">
        <v>33</v>
      </c>
      <c r="AH4" s="50" t="s">
        <v>34</v>
      </c>
      <c r="AI4" s="50" t="s">
        <v>35</v>
      </c>
      <c r="AJ4" s="51" t="s">
        <v>36</v>
      </c>
      <c r="AK4" s="49" t="s">
        <v>71</v>
      </c>
      <c r="AL4" s="50" t="s">
        <v>37</v>
      </c>
      <c r="AM4" s="50" t="s">
        <v>38</v>
      </c>
      <c r="AN4" s="50" t="s">
        <v>39</v>
      </c>
      <c r="AO4" s="50" t="s">
        <v>40</v>
      </c>
      <c r="AP4" s="50" t="s">
        <v>41</v>
      </c>
      <c r="AQ4" s="52" t="s">
        <v>42</v>
      </c>
      <c r="AR4" s="53" t="s">
        <v>81</v>
      </c>
      <c r="AS4" s="54"/>
      <c r="AX4" s="7"/>
    </row>
    <row r="5" spans="1:50" ht="13.5" customHeight="1" x14ac:dyDescent="0.25">
      <c r="A5" s="48" t="str" cm="1">
        <f t="array" ref="A5">IFERROR(INDEX(Unidades[UNIDADES],ROW(A1)),"")</f>
        <v>U1. El átomo y los enlaces</v>
      </c>
      <c r="B5" s="60" t="s">
        <v>82</v>
      </c>
      <c r="C5" s="55">
        <v>5</v>
      </c>
      <c r="D5" s="55">
        <v>5</v>
      </c>
      <c r="E5" s="55">
        <v>5</v>
      </c>
      <c r="F5" s="55">
        <v>5</v>
      </c>
      <c r="G5" s="55">
        <v>5</v>
      </c>
      <c r="H5" s="55"/>
      <c r="I5" s="60"/>
      <c r="J5" s="55">
        <v>5</v>
      </c>
      <c r="K5" s="55">
        <v>10</v>
      </c>
      <c r="L5" s="55">
        <v>10</v>
      </c>
      <c r="M5" s="55">
        <v>10</v>
      </c>
      <c r="N5" s="55"/>
      <c r="O5" s="55"/>
      <c r="P5" s="60"/>
      <c r="Q5" s="55"/>
      <c r="R5" s="55"/>
      <c r="S5" s="55"/>
      <c r="T5" s="55">
        <v>5</v>
      </c>
      <c r="U5" s="55">
        <v>5</v>
      </c>
      <c r="V5" s="55"/>
      <c r="W5" s="60"/>
      <c r="X5" s="55">
        <v>5</v>
      </c>
      <c r="Y5" s="55">
        <v>5</v>
      </c>
      <c r="Z5" s="55"/>
      <c r="AA5" s="55">
        <v>5</v>
      </c>
      <c r="AB5" s="55"/>
      <c r="AC5" s="55"/>
      <c r="AD5" s="60"/>
      <c r="AE5" s="55"/>
      <c r="AF5" s="55"/>
      <c r="AG5" s="55"/>
      <c r="AH5" s="55">
        <v>15</v>
      </c>
      <c r="AI5" s="55"/>
      <c r="AJ5" s="55"/>
      <c r="AK5" s="60"/>
      <c r="AL5" s="55"/>
      <c r="AM5" s="55"/>
      <c r="AN5" s="55"/>
      <c r="AO5" s="55"/>
      <c r="AP5" s="55"/>
      <c r="AQ5" s="55"/>
      <c r="AR5" s="61">
        <f>SUM(C5:H5,J5:O5,Q5:V5,X5:AC5,AE5:AJ5,AL5:AQ5)</f>
        <v>100</v>
      </c>
      <c r="AS5" s="57" t="s">
        <v>56</v>
      </c>
    </row>
    <row r="6" spans="1:50" x14ac:dyDescent="0.25">
      <c r="A6" s="48" t="str" cm="1">
        <f t="array" ref="A6">IFERROR(INDEX(Unidades[UNIDADES],ROW(A2)),"")</f>
        <v>u2. Disoluciones  y Reacciones</v>
      </c>
      <c r="B6" s="60" t="s">
        <v>82</v>
      </c>
      <c r="C6" s="55">
        <v>10</v>
      </c>
      <c r="D6" s="55"/>
      <c r="E6" s="55">
        <v>25</v>
      </c>
      <c r="F6" s="55"/>
      <c r="G6" s="55"/>
      <c r="H6" s="55"/>
      <c r="I6" s="60" t="s">
        <v>82</v>
      </c>
      <c r="J6" s="55">
        <v>15</v>
      </c>
      <c r="K6" s="55">
        <v>10</v>
      </c>
      <c r="L6" s="55"/>
      <c r="M6" s="55"/>
      <c r="N6" s="55">
        <v>5</v>
      </c>
      <c r="O6" s="55"/>
      <c r="P6" s="60"/>
      <c r="Q6" s="55">
        <v>10</v>
      </c>
      <c r="R6" s="55"/>
      <c r="S6" s="55">
        <v>5</v>
      </c>
      <c r="T6" s="55"/>
      <c r="U6" s="55"/>
      <c r="V6" s="55"/>
      <c r="W6" s="60"/>
      <c r="X6" s="55">
        <v>5</v>
      </c>
      <c r="Y6" s="55">
        <v>5</v>
      </c>
      <c r="Z6" s="55"/>
      <c r="AA6" s="55"/>
      <c r="AB6" s="55"/>
      <c r="AC6" s="55"/>
      <c r="AD6" s="60"/>
      <c r="AE6" s="55">
        <v>5</v>
      </c>
      <c r="AF6" s="55"/>
      <c r="AG6" s="55"/>
      <c r="AH6" s="55"/>
      <c r="AI6" s="55"/>
      <c r="AJ6" s="55"/>
      <c r="AK6" s="60"/>
      <c r="AL6" s="55">
        <v>5</v>
      </c>
      <c r="AM6" s="55"/>
      <c r="AN6" s="55"/>
      <c r="AO6" s="55"/>
      <c r="AP6" s="55"/>
      <c r="AQ6" s="55"/>
      <c r="AR6" s="61">
        <f t="shared" ref="AR6:AR19" si="0">SUM(C6:H6,J6:O6,Q6:V6,X6:AC6,AE6:AJ6,AL6:AQ6)</f>
        <v>100</v>
      </c>
      <c r="AS6" s="58" t="s">
        <v>56</v>
      </c>
    </row>
    <row r="7" spans="1:50" ht="13.5" customHeight="1" x14ac:dyDescent="0.25">
      <c r="A7" s="48" t="str" cm="1">
        <f t="array" ref="A7">IFERROR(INDEX(Unidades[UNIDADES],ROW(A3)),"")</f>
        <v>U3.olelelel</v>
      </c>
      <c r="B7" s="60" t="s">
        <v>83</v>
      </c>
      <c r="C7" s="55">
        <v>5</v>
      </c>
      <c r="D7" s="55"/>
      <c r="E7" s="55">
        <v>5</v>
      </c>
      <c r="F7" s="55"/>
      <c r="G7" s="55">
        <v>5</v>
      </c>
      <c r="H7" s="55"/>
      <c r="I7" s="60"/>
      <c r="J7" s="55">
        <v>5</v>
      </c>
      <c r="K7" s="55"/>
      <c r="L7" s="55">
        <v>20</v>
      </c>
      <c r="M7" s="55"/>
      <c r="N7" s="55">
        <v>5</v>
      </c>
      <c r="O7" s="56"/>
      <c r="P7" s="60" t="s">
        <v>83</v>
      </c>
      <c r="Q7" s="55">
        <v>5</v>
      </c>
      <c r="R7" s="55"/>
      <c r="S7" s="55">
        <v>5</v>
      </c>
      <c r="T7" s="55"/>
      <c r="U7" s="55">
        <v>5</v>
      </c>
      <c r="V7" s="55"/>
      <c r="W7" s="60"/>
      <c r="X7" s="55">
        <v>5</v>
      </c>
      <c r="Y7" s="55">
        <v>5</v>
      </c>
      <c r="Z7" s="55">
        <v>10</v>
      </c>
      <c r="AA7" s="55"/>
      <c r="AB7" s="55">
        <v>5</v>
      </c>
      <c r="AC7" s="55"/>
      <c r="AD7" s="60"/>
      <c r="AE7" s="55"/>
      <c r="AF7" s="55">
        <v>10</v>
      </c>
      <c r="AG7" s="55">
        <v>5</v>
      </c>
      <c r="AH7" s="55"/>
      <c r="AI7" s="55"/>
      <c r="AJ7" s="55"/>
      <c r="AK7" s="60"/>
      <c r="AL7" s="55"/>
      <c r="AM7" s="55"/>
      <c r="AN7" s="55"/>
      <c r="AO7" s="55"/>
      <c r="AP7" s="55"/>
      <c r="AQ7" s="55"/>
      <c r="AR7" s="61">
        <f t="shared" si="0"/>
        <v>100</v>
      </c>
      <c r="AS7" s="56" t="s">
        <v>56</v>
      </c>
    </row>
    <row r="8" spans="1:50" ht="13.5" customHeight="1" x14ac:dyDescent="0.25">
      <c r="A8" s="48" cm="1">
        <f t="array" ref="A8">IFERROR(INDEX(Unidades[UNIDADES],ROW(A4)),"")</f>
        <v>0</v>
      </c>
      <c r="B8" s="60"/>
      <c r="C8" s="55"/>
      <c r="D8" s="55"/>
      <c r="E8" s="55"/>
      <c r="F8" s="55"/>
      <c r="G8" s="55"/>
      <c r="H8" s="56"/>
      <c r="I8" s="60"/>
      <c r="J8" s="55"/>
      <c r="K8" s="55"/>
      <c r="L8" s="55"/>
      <c r="M8" s="55"/>
      <c r="N8" s="55"/>
      <c r="O8" s="56"/>
      <c r="P8" s="60"/>
      <c r="Q8" s="55"/>
      <c r="R8" s="55"/>
      <c r="S8" s="55"/>
      <c r="T8" s="55"/>
      <c r="U8" s="55"/>
      <c r="V8" s="56"/>
      <c r="W8" s="60"/>
      <c r="X8" s="55"/>
      <c r="Y8" s="55"/>
      <c r="Z8" s="55"/>
      <c r="AA8" s="55"/>
      <c r="AB8" s="55"/>
      <c r="AC8" s="56"/>
      <c r="AD8" s="60"/>
      <c r="AE8" s="55"/>
      <c r="AF8" s="55"/>
      <c r="AG8" s="55"/>
      <c r="AH8" s="55"/>
      <c r="AI8" s="55"/>
      <c r="AJ8" s="56"/>
      <c r="AK8" s="60"/>
      <c r="AL8" s="55"/>
      <c r="AM8" s="55"/>
      <c r="AN8" s="55"/>
      <c r="AO8" s="55"/>
      <c r="AP8" s="55"/>
      <c r="AQ8" s="56"/>
      <c r="AR8" s="61">
        <f t="shared" si="0"/>
        <v>0</v>
      </c>
      <c r="AS8" s="56" t="s">
        <v>56</v>
      </c>
    </row>
    <row r="9" spans="1:50" ht="13.5" customHeight="1" x14ac:dyDescent="0.25">
      <c r="A9" s="48" cm="1">
        <f t="array" ref="A9">IFERROR(INDEX(Unidades[UNIDADES],ROW(A5)),"")</f>
        <v>0</v>
      </c>
      <c r="B9" s="60"/>
      <c r="C9" s="55"/>
      <c r="D9" s="55"/>
      <c r="E9" s="55"/>
      <c r="F9" s="55"/>
      <c r="G9" s="55"/>
      <c r="H9" s="56"/>
      <c r="I9" s="60"/>
      <c r="J9" s="55"/>
      <c r="K9" s="55"/>
      <c r="L9" s="55"/>
      <c r="M9" s="55"/>
      <c r="N9" s="55"/>
      <c r="O9" s="56"/>
      <c r="P9" s="60"/>
      <c r="Q9" s="55"/>
      <c r="R9" s="55"/>
      <c r="S9" s="55"/>
      <c r="T9" s="55"/>
      <c r="U9" s="55"/>
      <c r="V9" s="56"/>
      <c r="W9" s="60"/>
      <c r="X9" s="55"/>
      <c r="Y9" s="55"/>
      <c r="Z9" s="55"/>
      <c r="AA9" s="55"/>
      <c r="AB9" s="55"/>
      <c r="AC9" s="56"/>
      <c r="AD9" s="60"/>
      <c r="AE9" s="55"/>
      <c r="AF9" s="55"/>
      <c r="AG9" s="55"/>
      <c r="AH9" s="55"/>
      <c r="AI9" s="55"/>
      <c r="AJ9" s="56"/>
      <c r="AK9" s="60"/>
      <c r="AL9" s="55"/>
      <c r="AM9" s="55"/>
      <c r="AN9" s="55"/>
      <c r="AO9" s="55"/>
      <c r="AP9" s="55"/>
      <c r="AQ9" s="56"/>
      <c r="AR9" s="61">
        <f t="shared" si="0"/>
        <v>0</v>
      </c>
      <c r="AS9" s="56" t="s">
        <v>75</v>
      </c>
    </row>
    <row r="10" spans="1:50" ht="13.5" customHeight="1" x14ac:dyDescent="0.25">
      <c r="A10" s="48" cm="1">
        <f t="array" ref="A10">IFERROR(INDEX(Unidades[UNIDADES],ROW(A6)),"")</f>
        <v>0</v>
      </c>
      <c r="B10" s="60"/>
      <c r="C10" s="55"/>
      <c r="D10" s="55"/>
      <c r="E10" s="55"/>
      <c r="F10" s="55"/>
      <c r="G10" s="55"/>
      <c r="H10" s="56"/>
      <c r="I10" s="60"/>
      <c r="J10" s="55"/>
      <c r="K10" s="55"/>
      <c r="L10" s="55"/>
      <c r="M10" s="55"/>
      <c r="N10" s="55"/>
      <c r="O10" s="56"/>
      <c r="P10" s="60"/>
      <c r="Q10" s="55"/>
      <c r="R10" s="55"/>
      <c r="S10" s="55"/>
      <c r="T10" s="55"/>
      <c r="U10" s="55"/>
      <c r="V10" s="56"/>
      <c r="W10" s="60"/>
      <c r="X10" s="55"/>
      <c r="Y10" s="55"/>
      <c r="Z10" s="55"/>
      <c r="AA10" s="55"/>
      <c r="AB10" s="55"/>
      <c r="AC10" s="56"/>
      <c r="AD10" s="60"/>
      <c r="AE10" s="55"/>
      <c r="AF10" s="55"/>
      <c r="AG10" s="55"/>
      <c r="AH10" s="55"/>
      <c r="AI10" s="55"/>
      <c r="AJ10" s="56"/>
      <c r="AK10" s="60"/>
      <c r="AL10" s="55"/>
      <c r="AM10" s="55"/>
      <c r="AN10" s="55"/>
      <c r="AO10" s="55"/>
      <c r="AP10" s="55"/>
      <c r="AQ10" s="56"/>
      <c r="AR10" s="61">
        <f t="shared" si="0"/>
        <v>0</v>
      </c>
      <c r="AS10" s="56" t="s">
        <v>74</v>
      </c>
    </row>
    <row r="11" spans="1:50" ht="13.5" customHeight="1" x14ac:dyDescent="0.25">
      <c r="A11" s="48" cm="1">
        <f t="array" ref="A11">IFERROR(INDEX(Unidades[UNIDADES],ROW(A7)),"")</f>
        <v>0</v>
      </c>
      <c r="B11" s="60"/>
      <c r="C11" s="55"/>
      <c r="D11" s="55"/>
      <c r="E11" s="55"/>
      <c r="F11" s="55"/>
      <c r="G11" s="55"/>
      <c r="H11" s="56"/>
      <c r="I11" s="60"/>
      <c r="J11" s="55"/>
      <c r="K11" s="55"/>
      <c r="L11" s="55"/>
      <c r="M11" s="55"/>
      <c r="N11" s="55"/>
      <c r="O11" s="56"/>
      <c r="P11" s="60"/>
      <c r="Q11" s="55"/>
      <c r="R11" s="55"/>
      <c r="S11" s="55"/>
      <c r="T11" s="55"/>
      <c r="U11" s="55"/>
      <c r="V11" s="56"/>
      <c r="W11" s="60"/>
      <c r="X11" s="55"/>
      <c r="Y11" s="55"/>
      <c r="Z11" s="55"/>
      <c r="AA11" s="55"/>
      <c r="AB11" s="55"/>
      <c r="AC11" s="56"/>
      <c r="AD11" s="60"/>
      <c r="AE11" s="55"/>
      <c r="AF11" s="55"/>
      <c r="AG11" s="55"/>
      <c r="AH11" s="55"/>
      <c r="AI11" s="55"/>
      <c r="AJ11" s="56"/>
      <c r="AK11" s="60"/>
      <c r="AL11" s="55"/>
      <c r="AM11" s="55"/>
      <c r="AN11" s="55"/>
      <c r="AO11" s="55"/>
      <c r="AP11" s="55"/>
      <c r="AQ11" s="56"/>
      <c r="AR11" s="61">
        <f t="shared" si="0"/>
        <v>0</v>
      </c>
      <c r="AS11" s="56" t="s">
        <v>74</v>
      </c>
    </row>
    <row r="12" spans="1:50" x14ac:dyDescent="0.25">
      <c r="A12" s="48" cm="1">
        <f t="array" ref="A12">IFERROR(INDEX(Unidades[UNIDADES],ROW(A8)),"")</f>
        <v>0</v>
      </c>
      <c r="B12" s="60"/>
      <c r="C12" s="55"/>
      <c r="D12" s="55"/>
      <c r="E12" s="55"/>
      <c r="F12" s="55"/>
      <c r="G12" s="55"/>
      <c r="H12" s="56"/>
      <c r="I12" s="60"/>
      <c r="J12" s="55"/>
      <c r="K12" s="55"/>
      <c r="L12" s="55"/>
      <c r="M12" s="55"/>
      <c r="N12" s="55"/>
      <c r="O12" s="56"/>
      <c r="P12" s="60"/>
      <c r="Q12" s="55"/>
      <c r="R12" s="55"/>
      <c r="S12" s="55"/>
      <c r="T12" s="55"/>
      <c r="U12" s="55"/>
      <c r="V12" s="56"/>
      <c r="W12" s="60"/>
      <c r="X12" s="55"/>
      <c r="Y12" s="55"/>
      <c r="Z12" s="55"/>
      <c r="AA12" s="55"/>
      <c r="AB12" s="55"/>
      <c r="AC12" s="56"/>
      <c r="AD12" s="60"/>
      <c r="AE12" s="55"/>
      <c r="AF12" s="55"/>
      <c r="AG12" s="55"/>
      <c r="AH12" s="55"/>
      <c r="AI12" s="55"/>
      <c r="AJ12" s="56"/>
      <c r="AK12" s="60"/>
      <c r="AL12" s="55"/>
      <c r="AM12" s="55"/>
      <c r="AN12" s="55"/>
      <c r="AO12" s="55"/>
      <c r="AP12" s="55"/>
      <c r="AQ12" s="56"/>
      <c r="AR12" s="61">
        <f>SUM(C12:H12,J12:O12,Q12:V12,X12:AC12,AE12:AJ12,AL12:AQ12)</f>
        <v>0</v>
      </c>
      <c r="AS12" s="56" t="s">
        <v>57</v>
      </c>
    </row>
    <row r="13" spans="1:50" ht="13.5" customHeight="1" x14ac:dyDescent="0.25">
      <c r="A13" s="48" cm="1">
        <f t="array" ref="A13">IFERROR(INDEX(Unidades[UNIDADES],ROW(A9)),"")</f>
        <v>0</v>
      </c>
      <c r="B13" s="60"/>
      <c r="C13" s="55"/>
      <c r="D13" s="55"/>
      <c r="E13" s="55"/>
      <c r="F13" s="55"/>
      <c r="G13" s="55"/>
      <c r="H13" s="56"/>
      <c r="I13" s="60"/>
      <c r="J13" s="55"/>
      <c r="K13" s="55"/>
      <c r="L13" s="55"/>
      <c r="M13" s="55"/>
      <c r="N13" s="55"/>
      <c r="O13" s="56"/>
      <c r="P13" s="60"/>
      <c r="Q13" s="55"/>
      <c r="R13" s="55"/>
      <c r="S13" s="55"/>
      <c r="T13" s="55"/>
      <c r="U13" s="55"/>
      <c r="V13" s="56"/>
      <c r="W13" s="60"/>
      <c r="X13" s="55"/>
      <c r="Y13" s="55"/>
      <c r="Z13" s="55"/>
      <c r="AA13" s="55"/>
      <c r="AB13" s="55"/>
      <c r="AC13" s="56"/>
      <c r="AD13" s="60"/>
      <c r="AE13" s="55"/>
      <c r="AF13" s="55"/>
      <c r="AG13" s="55"/>
      <c r="AH13" s="55"/>
      <c r="AI13" s="55"/>
      <c r="AJ13" s="56"/>
      <c r="AK13" s="60"/>
      <c r="AL13" s="55"/>
      <c r="AM13" s="55"/>
      <c r="AN13" s="55"/>
      <c r="AO13" s="55"/>
      <c r="AP13" s="55"/>
      <c r="AQ13" s="56"/>
      <c r="AR13" s="61">
        <f t="shared" si="0"/>
        <v>0</v>
      </c>
      <c r="AS13" s="56" t="s">
        <v>57</v>
      </c>
      <c r="AT13" s="277"/>
    </row>
    <row r="14" spans="1:50" ht="13.5" customHeight="1" x14ac:dyDescent="0.25">
      <c r="A14" s="48" cm="1">
        <f t="array" ref="A14">IFERROR(INDEX(Unidades[UNIDADES],ROW(A10)),"")</f>
        <v>0</v>
      </c>
      <c r="B14" s="60"/>
      <c r="C14" s="55"/>
      <c r="D14" s="55"/>
      <c r="E14" s="55"/>
      <c r="F14" s="55"/>
      <c r="G14" s="55"/>
      <c r="H14" s="56"/>
      <c r="I14" s="60"/>
      <c r="J14" s="55"/>
      <c r="K14" s="55"/>
      <c r="L14" s="55"/>
      <c r="M14" s="55"/>
      <c r="N14" s="55"/>
      <c r="O14" s="56"/>
      <c r="P14" s="60"/>
      <c r="Q14" s="55"/>
      <c r="R14" s="55"/>
      <c r="S14" s="55"/>
      <c r="T14" s="55"/>
      <c r="U14" s="55"/>
      <c r="V14" s="56"/>
      <c r="W14" s="60"/>
      <c r="X14" s="55"/>
      <c r="Y14" s="55"/>
      <c r="Z14" s="55"/>
      <c r="AA14" s="55"/>
      <c r="AB14" s="55"/>
      <c r="AC14" s="56"/>
      <c r="AD14" s="60"/>
      <c r="AE14" s="55"/>
      <c r="AF14" s="55"/>
      <c r="AG14" s="55"/>
      <c r="AH14" s="55"/>
      <c r="AI14" s="55"/>
      <c r="AJ14" s="56"/>
      <c r="AK14" s="60"/>
      <c r="AL14" s="55"/>
      <c r="AM14" s="55"/>
      <c r="AN14" s="55"/>
      <c r="AO14" s="55"/>
      <c r="AP14" s="55"/>
      <c r="AQ14" s="56"/>
      <c r="AR14" s="61">
        <f t="shared" si="0"/>
        <v>0</v>
      </c>
      <c r="AS14" s="56"/>
      <c r="AT14" s="277"/>
    </row>
    <row r="15" spans="1:50" ht="13.5" customHeight="1" x14ac:dyDescent="0.25">
      <c r="A15" s="48" cm="1">
        <f t="array" ref="A15">IFERROR(INDEX(Unidades[UNIDADES],ROW(A11)),"")</f>
        <v>0</v>
      </c>
      <c r="B15" s="60"/>
      <c r="C15" s="55"/>
      <c r="D15" s="55"/>
      <c r="E15" s="55"/>
      <c r="F15" s="55"/>
      <c r="G15" s="55"/>
      <c r="H15" s="56"/>
      <c r="I15" s="60"/>
      <c r="J15" s="55"/>
      <c r="K15" s="55"/>
      <c r="L15" s="55"/>
      <c r="M15" s="55"/>
      <c r="N15" s="55"/>
      <c r="O15" s="56"/>
      <c r="P15" s="60"/>
      <c r="Q15" s="55"/>
      <c r="R15" s="55"/>
      <c r="S15" s="55"/>
      <c r="T15" s="55"/>
      <c r="U15" s="55"/>
      <c r="V15" s="56"/>
      <c r="W15" s="60"/>
      <c r="X15" s="55"/>
      <c r="Y15" s="55"/>
      <c r="Z15" s="55"/>
      <c r="AA15" s="55"/>
      <c r="AB15" s="55"/>
      <c r="AC15" s="56"/>
      <c r="AD15" s="60"/>
      <c r="AE15" s="55"/>
      <c r="AF15" s="55"/>
      <c r="AG15" s="55"/>
      <c r="AH15" s="55"/>
      <c r="AI15" s="55"/>
      <c r="AJ15" s="56"/>
      <c r="AK15" s="60"/>
      <c r="AL15" s="55"/>
      <c r="AM15" s="55"/>
      <c r="AN15" s="55"/>
      <c r="AO15" s="55"/>
      <c r="AP15" s="55"/>
      <c r="AQ15" s="56"/>
      <c r="AR15" s="61">
        <f t="shared" si="0"/>
        <v>0</v>
      </c>
      <c r="AS15" s="56"/>
      <c r="AT15" s="277"/>
    </row>
    <row r="16" spans="1:50" ht="13.5" customHeight="1" x14ac:dyDescent="0.25">
      <c r="A16" s="48" cm="1">
        <f t="array" ref="A16">IFERROR(INDEX(Unidades[UNIDADES],ROW(A12)),"")</f>
        <v>0</v>
      </c>
      <c r="B16" s="60"/>
      <c r="C16" s="55"/>
      <c r="D16" s="55"/>
      <c r="E16" s="55"/>
      <c r="F16" s="55"/>
      <c r="G16" s="55"/>
      <c r="H16" s="56"/>
      <c r="I16" s="60"/>
      <c r="J16" s="55"/>
      <c r="K16" s="55"/>
      <c r="L16" s="55"/>
      <c r="M16" s="55"/>
      <c r="N16" s="55"/>
      <c r="O16" s="56"/>
      <c r="P16" s="60"/>
      <c r="Q16" s="55"/>
      <c r="R16" s="55"/>
      <c r="S16" s="55"/>
      <c r="T16" s="55"/>
      <c r="U16" s="55"/>
      <c r="V16" s="56"/>
      <c r="W16" s="60"/>
      <c r="X16" s="55"/>
      <c r="Y16" s="55"/>
      <c r="Z16" s="55"/>
      <c r="AA16" s="55"/>
      <c r="AB16" s="55"/>
      <c r="AC16" s="56"/>
      <c r="AD16" s="60"/>
      <c r="AE16" s="55"/>
      <c r="AF16" s="55"/>
      <c r="AG16" s="55"/>
      <c r="AH16" s="55"/>
      <c r="AI16" s="55"/>
      <c r="AJ16" s="56"/>
      <c r="AK16" s="60"/>
      <c r="AL16" s="55"/>
      <c r="AM16" s="55"/>
      <c r="AN16" s="55"/>
      <c r="AO16" s="55"/>
      <c r="AP16" s="55"/>
      <c r="AQ16" s="56"/>
      <c r="AR16" s="61">
        <f t="shared" si="0"/>
        <v>0</v>
      </c>
      <c r="AS16" s="56"/>
      <c r="AT16" s="277"/>
    </row>
    <row r="17" spans="1:45" x14ac:dyDescent="0.25">
      <c r="A17" s="48" cm="1">
        <f t="array" ref="A17">IFERROR(INDEX(Unidades[UNIDADES],ROW(A13)),"")</f>
        <v>0</v>
      </c>
      <c r="B17" s="60"/>
      <c r="C17" s="55"/>
      <c r="D17" s="55"/>
      <c r="E17" s="55"/>
      <c r="F17" s="55"/>
      <c r="G17" s="55"/>
      <c r="H17" s="56"/>
      <c r="I17" s="60"/>
      <c r="J17" s="55"/>
      <c r="K17" s="55"/>
      <c r="L17" s="55"/>
      <c r="M17" s="55"/>
      <c r="N17" s="55"/>
      <c r="O17" s="56"/>
      <c r="P17" s="60"/>
      <c r="Q17" s="55"/>
      <c r="R17" s="55"/>
      <c r="S17" s="55"/>
      <c r="T17" s="55"/>
      <c r="U17" s="55"/>
      <c r="V17" s="56"/>
      <c r="W17" s="60"/>
      <c r="X17" s="55"/>
      <c r="Y17" s="55"/>
      <c r="Z17" s="55"/>
      <c r="AA17" s="55"/>
      <c r="AB17" s="55"/>
      <c r="AC17" s="56"/>
      <c r="AD17" s="60"/>
      <c r="AE17" s="55"/>
      <c r="AF17" s="55"/>
      <c r="AG17" s="55"/>
      <c r="AH17" s="55"/>
      <c r="AI17" s="55"/>
      <c r="AJ17" s="56"/>
      <c r="AK17" s="60"/>
      <c r="AL17" s="55"/>
      <c r="AM17" s="55"/>
      <c r="AN17" s="55"/>
      <c r="AO17" s="55"/>
      <c r="AP17" s="55"/>
      <c r="AQ17" s="56"/>
      <c r="AR17" s="61">
        <f t="shared" si="0"/>
        <v>0</v>
      </c>
      <c r="AS17" s="56"/>
    </row>
    <row r="18" spans="1:45" x14ac:dyDescent="0.25">
      <c r="A18" s="48" cm="1">
        <f t="array" ref="A18">IFERROR(INDEX(Unidades[UNIDADES],ROW(A14)),"")</f>
        <v>0</v>
      </c>
      <c r="B18" s="60"/>
      <c r="C18" s="55"/>
      <c r="D18" s="55"/>
      <c r="E18" s="55"/>
      <c r="F18" s="55"/>
      <c r="G18" s="55"/>
      <c r="H18" s="56"/>
      <c r="I18" s="60"/>
      <c r="J18" s="55"/>
      <c r="K18" s="55"/>
      <c r="L18" s="55"/>
      <c r="M18" s="55"/>
      <c r="N18" s="55"/>
      <c r="O18" s="56"/>
      <c r="P18" s="60"/>
      <c r="Q18" s="55"/>
      <c r="R18" s="55"/>
      <c r="S18" s="55"/>
      <c r="T18" s="55"/>
      <c r="U18" s="55"/>
      <c r="V18" s="56"/>
      <c r="W18" s="60"/>
      <c r="X18" s="55"/>
      <c r="Y18" s="55"/>
      <c r="Z18" s="55"/>
      <c r="AA18" s="55"/>
      <c r="AB18" s="55"/>
      <c r="AC18" s="56"/>
      <c r="AD18" s="60"/>
      <c r="AE18" s="55"/>
      <c r="AF18" s="55"/>
      <c r="AG18" s="55"/>
      <c r="AH18" s="55"/>
      <c r="AI18" s="55"/>
      <c r="AJ18" s="56"/>
      <c r="AK18" s="60"/>
      <c r="AL18" s="55"/>
      <c r="AM18" s="55"/>
      <c r="AN18" s="55"/>
      <c r="AO18" s="55"/>
      <c r="AP18" s="55"/>
      <c r="AQ18" s="56"/>
      <c r="AR18" s="61">
        <f t="shared" si="0"/>
        <v>0</v>
      </c>
      <c r="AS18" s="59"/>
    </row>
    <row r="19" spans="1:45" x14ac:dyDescent="0.25">
      <c r="A19" s="48" cm="1">
        <f t="array" ref="A19">IFERROR(INDEX(Unidades[UNIDADES],ROW(A15)),"")</f>
        <v>0</v>
      </c>
      <c r="B19" s="60"/>
      <c r="C19" s="55"/>
      <c r="D19" s="55"/>
      <c r="E19" s="55"/>
      <c r="F19" s="55"/>
      <c r="G19" s="55"/>
      <c r="H19" s="56"/>
      <c r="I19" s="60"/>
      <c r="J19" s="55"/>
      <c r="K19" s="55"/>
      <c r="L19" s="55"/>
      <c r="M19" s="55"/>
      <c r="N19" s="55"/>
      <c r="O19" s="56"/>
      <c r="P19" s="60"/>
      <c r="Q19" s="55"/>
      <c r="R19" s="55"/>
      <c r="S19" s="55"/>
      <c r="T19" s="55"/>
      <c r="U19" s="55"/>
      <c r="V19" s="56"/>
      <c r="W19" s="60"/>
      <c r="X19" s="55"/>
      <c r="Y19" s="55"/>
      <c r="Z19" s="55"/>
      <c r="AA19" s="55"/>
      <c r="AB19" s="55"/>
      <c r="AC19" s="56"/>
      <c r="AD19" s="60"/>
      <c r="AE19" s="55"/>
      <c r="AF19" s="55"/>
      <c r="AG19" s="55"/>
      <c r="AH19" s="55"/>
      <c r="AI19" s="55"/>
      <c r="AJ19" s="56"/>
      <c r="AK19" s="60"/>
      <c r="AL19" s="55"/>
      <c r="AM19" s="55"/>
      <c r="AN19" s="55"/>
      <c r="AO19" s="55"/>
      <c r="AP19" s="55"/>
      <c r="AQ19" s="56"/>
      <c r="AR19" s="61">
        <f t="shared" si="0"/>
        <v>0</v>
      </c>
      <c r="AS19" s="59"/>
    </row>
    <row r="20" spans="1:45" x14ac:dyDescent="0.25">
      <c r="A20" s="48" cm="1">
        <f t="array" ref="A20">IFERROR(INDEX(Unidades[UNIDADES],ROW(A16)),"")</f>
        <v>0</v>
      </c>
      <c r="B20" s="60"/>
      <c r="C20" s="55"/>
      <c r="D20" s="55"/>
      <c r="E20" s="55"/>
      <c r="F20" s="55"/>
      <c r="G20" s="55"/>
      <c r="H20" s="56"/>
      <c r="I20" s="60"/>
      <c r="J20" s="55"/>
      <c r="K20" s="55"/>
      <c r="L20" s="55"/>
      <c r="M20" s="55"/>
      <c r="N20" s="55"/>
      <c r="O20" s="55"/>
      <c r="P20" s="60"/>
      <c r="Q20" s="55"/>
      <c r="R20" s="55"/>
      <c r="S20" s="55"/>
      <c r="T20" s="55"/>
      <c r="U20" s="55"/>
      <c r="V20" s="56"/>
      <c r="W20" s="60"/>
      <c r="X20" s="55"/>
      <c r="Y20" s="55"/>
      <c r="Z20" s="55"/>
      <c r="AA20" s="55"/>
      <c r="AB20" s="55"/>
      <c r="AC20" s="56"/>
      <c r="AD20" s="60"/>
      <c r="AE20" s="55"/>
      <c r="AF20" s="55"/>
      <c r="AG20" s="55"/>
      <c r="AH20" s="55"/>
      <c r="AI20" s="55"/>
      <c r="AJ20" s="56"/>
      <c r="AK20" s="60"/>
      <c r="AL20" s="55"/>
      <c r="AM20" s="55"/>
      <c r="AN20" s="55"/>
      <c r="AO20" s="55"/>
      <c r="AP20" s="55"/>
      <c r="AQ20" s="56"/>
      <c r="AR20" s="61">
        <f>SUM(C20:H20,J20:O20,Q20:V20,X20:AC20,AE20:AJ20,AL20:AQ20)</f>
        <v>0</v>
      </c>
      <c r="AS20" s="59"/>
    </row>
    <row r="21" spans="1:45" ht="13.5" customHeight="1" x14ac:dyDescent="0.25">
      <c r="A21" s="87" t="s">
        <v>84</v>
      </c>
      <c r="B21" s="60"/>
      <c r="C21" s="83">
        <f t="shared" ref="C21:AQ21" si="1">SUM(C13:C17,C8:C12,C5:C7)</f>
        <v>20</v>
      </c>
      <c r="D21" s="83">
        <f t="shared" si="1"/>
        <v>5</v>
      </c>
      <c r="E21" s="83">
        <f t="shared" si="1"/>
        <v>35</v>
      </c>
      <c r="F21" s="83">
        <f t="shared" si="1"/>
        <v>5</v>
      </c>
      <c r="G21" s="83">
        <f t="shared" si="1"/>
        <v>10</v>
      </c>
      <c r="H21" s="84">
        <f t="shared" si="1"/>
        <v>0</v>
      </c>
      <c r="I21" s="60"/>
      <c r="J21" s="83">
        <f t="shared" si="1"/>
        <v>25</v>
      </c>
      <c r="K21" s="83">
        <f t="shared" si="1"/>
        <v>20</v>
      </c>
      <c r="L21" s="83">
        <f t="shared" si="1"/>
        <v>30</v>
      </c>
      <c r="M21" s="83">
        <f t="shared" si="1"/>
        <v>10</v>
      </c>
      <c r="N21" s="83">
        <f t="shared" si="1"/>
        <v>10</v>
      </c>
      <c r="O21" s="84">
        <f t="shared" si="1"/>
        <v>0</v>
      </c>
      <c r="P21" s="60"/>
      <c r="Q21" s="83">
        <f t="shared" si="1"/>
        <v>15</v>
      </c>
      <c r="R21" s="83">
        <f t="shared" si="1"/>
        <v>0</v>
      </c>
      <c r="S21" s="83">
        <f t="shared" si="1"/>
        <v>10</v>
      </c>
      <c r="T21" s="83">
        <f t="shared" si="1"/>
        <v>5</v>
      </c>
      <c r="U21" s="83">
        <f t="shared" si="1"/>
        <v>10</v>
      </c>
      <c r="V21" s="84">
        <f t="shared" si="1"/>
        <v>0</v>
      </c>
      <c r="W21" s="60"/>
      <c r="X21" s="83">
        <f t="shared" si="1"/>
        <v>15</v>
      </c>
      <c r="Y21" s="83">
        <f t="shared" si="1"/>
        <v>15</v>
      </c>
      <c r="Z21" s="83">
        <f t="shared" si="1"/>
        <v>10</v>
      </c>
      <c r="AA21" s="83">
        <f t="shared" si="1"/>
        <v>5</v>
      </c>
      <c r="AB21" s="83">
        <f t="shared" si="1"/>
        <v>5</v>
      </c>
      <c r="AC21" s="84">
        <f t="shared" si="1"/>
        <v>0</v>
      </c>
      <c r="AD21" s="60"/>
      <c r="AE21" s="83">
        <f t="shared" si="1"/>
        <v>5</v>
      </c>
      <c r="AF21" s="83">
        <f t="shared" si="1"/>
        <v>10</v>
      </c>
      <c r="AG21" s="83">
        <f t="shared" si="1"/>
        <v>5</v>
      </c>
      <c r="AH21" s="83">
        <f t="shared" si="1"/>
        <v>15</v>
      </c>
      <c r="AI21" s="83">
        <f t="shared" si="1"/>
        <v>0</v>
      </c>
      <c r="AJ21" s="84">
        <f t="shared" si="1"/>
        <v>0</v>
      </c>
      <c r="AK21" s="60"/>
      <c r="AL21" s="83">
        <f t="shared" si="1"/>
        <v>5</v>
      </c>
      <c r="AM21" s="83">
        <f t="shared" si="1"/>
        <v>0</v>
      </c>
      <c r="AN21" s="83">
        <f t="shared" si="1"/>
        <v>0</v>
      </c>
      <c r="AO21" s="83">
        <f t="shared" si="1"/>
        <v>0</v>
      </c>
      <c r="AP21" s="83">
        <f t="shared" si="1"/>
        <v>0</v>
      </c>
      <c r="AQ21" s="85">
        <f t="shared" si="1"/>
        <v>0</v>
      </c>
      <c r="AR21" s="284">
        <f>SUM(C21:AQ21)</f>
        <v>300</v>
      </c>
      <c r="AS21" s="284"/>
    </row>
    <row r="22" spans="1:45" ht="13.5" customHeight="1" thickBot="1" x14ac:dyDescent="0.3">
      <c r="A22" s="87" t="s">
        <v>85</v>
      </c>
      <c r="B22" s="60"/>
      <c r="C22" s="86">
        <f>IFERROR(C21/$AR$21,)</f>
        <v>6.6666666666666666E-2</v>
      </c>
      <c r="D22" s="86">
        <f t="shared" ref="D22:AQ22" si="2">IFERROR(D21/$AR$21,)</f>
        <v>1.6666666666666666E-2</v>
      </c>
      <c r="E22" s="86">
        <f t="shared" si="2"/>
        <v>0.11666666666666667</v>
      </c>
      <c r="F22" s="86">
        <f t="shared" si="2"/>
        <v>1.6666666666666666E-2</v>
      </c>
      <c r="G22" s="86">
        <f t="shared" si="2"/>
        <v>3.3333333333333333E-2</v>
      </c>
      <c r="H22" s="86">
        <f t="shared" si="2"/>
        <v>0</v>
      </c>
      <c r="I22" s="60"/>
      <c r="J22" s="86">
        <f t="shared" si="2"/>
        <v>8.3333333333333329E-2</v>
      </c>
      <c r="K22" s="86">
        <f t="shared" si="2"/>
        <v>6.6666666666666666E-2</v>
      </c>
      <c r="L22" s="86">
        <f t="shared" si="2"/>
        <v>0.1</v>
      </c>
      <c r="M22" s="86">
        <f t="shared" si="2"/>
        <v>3.3333333333333333E-2</v>
      </c>
      <c r="N22" s="86">
        <f t="shared" si="2"/>
        <v>3.3333333333333333E-2</v>
      </c>
      <c r="O22" s="86">
        <f t="shared" si="2"/>
        <v>0</v>
      </c>
      <c r="P22" s="60"/>
      <c r="Q22" s="86">
        <f t="shared" si="2"/>
        <v>0.05</v>
      </c>
      <c r="R22" s="86">
        <f t="shared" si="2"/>
        <v>0</v>
      </c>
      <c r="S22" s="86">
        <f t="shared" si="2"/>
        <v>3.3333333333333333E-2</v>
      </c>
      <c r="T22" s="86">
        <f t="shared" si="2"/>
        <v>1.6666666666666666E-2</v>
      </c>
      <c r="U22" s="86">
        <f t="shared" si="2"/>
        <v>3.3333333333333333E-2</v>
      </c>
      <c r="V22" s="86">
        <f t="shared" si="2"/>
        <v>0</v>
      </c>
      <c r="W22" s="60"/>
      <c r="X22" s="86">
        <f t="shared" si="2"/>
        <v>0.05</v>
      </c>
      <c r="Y22" s="86">
        <f t="shared" si="2"/>
        <v>0.05</v>
      </c>
      <c r="Z22" s="86">
        <f t="shared" si="2"/>
        <v>3.3333333333333333E-2</v>
      </c>
      <c r="AA22" s="86">
        <f t="shared" si="2"/>
        <v>1.6666666666666666E-2</v>
      </c>
      <c r="AB22" s="86">
        <f t="shared" si="2"/>
        <v>1.6666666666666666E-2</v>
      </c>
      <c r="AC22" s="86">
        <f t="shared" si="2"/>
        <v>0</v>
      </c>
      <c r="AD22" s="60"/>
      <c r="AE22" s="86">
        <f t="shared" si="2"/>
        <v>1.6666666666666666E-2</v>
      </c>
      <c r="AF22" s="86">
        <f t="shared" si="2"/>
        <v>3.3333333333333333E-2</v>
      </c>
      <c r="AG22" s="86">
        <f t="shared" si="2"/>
        <v>1.6666666666666666E-2</v>
      </c>
      <c r="AH22" s="86">
        <f t="shared" si="2"/>
        <v>0.05</v>
      </c>
      <c r="AI22" s="86">
        <f t="shared" si="2"/>
        <v>0</v>
      </c>
      <c r="AJ22" s="86">
        <f t="shared" si="2"/>
        <v>0</v>
      </c>
      <c r="AK22" s="60"/>
      <c r="AL22" s="86">
        <f t="shared" si="2"/>
        <v>1.6666666666666666E-2</v>
      </c>
      <c r="AM22" s="86">
        <f t="shared" si="2"/>
        <v>0</v>
      </c>
      <c r="AN22" s="86">
        <f t="shared" si="2"/>
        <v>0</v>
      </c>
      <c r="AO22" s="86">
        <f t="shared" si="2"/>
        <v>0</v>
      </c>
      <c r="AP22" s="86">
        <f t="shared" si="2"/>
        <v>0</v>
      </c>
      <c r="AQ22" s="86">
        <f t="shared" si="2"/>
        <v>0</v>
      </c>
      <c r="AR22" s="285">
        <f>SUM(C22:AQ22)</f>
        <v>1.0000000000000004</v>
      </c>
      <c r="AS22" s="285"/>
    </row>
    <row r="23" spans="1:45" ht="13.5" customHeight="1" thickBot="1" x14ac:dyDescent="0.3">
      <c r="A23" s="278" t="s">
        <v>86</v>
      </c>
      <c r="B23" s="279"/>
      <c r="C23" s="280">
        <f>SUM(C22:H22)</f>
        <v>0.25</v>
      </c>
      <c r="D23" s="281"/>
      <c r="E23" s="281"/>
      <c r="F23" s="281"/>
      <c r="G23" s="281"/>
      <c r="H23" s="281"/>
      <c r="I23" s="281">
        <f>SUM(I22:O22)</f>
        <v>0.31666666666666665</v>
      </c>
      <c r="J23" s="281"/>
      <c r="K23" s="281"/>
      <c r="L23" s="281"/>
      <c r="M23" s="281"/>
      <c r="N23" s="281"/>
      <c r="O23" s="281"/>
      <c r="P23" s="281">
        <f>SUM(P22:V22)</f>
        <v>0.13333333333333333</v>
      </c>
      <c r="Q23" s="281"/>
      <c r="R23" s="281"/>
      <c r="S23" s="281"/>
      <c r="T23" s="281"/>
      <c r="U23" s="281"/>
      <c r="V23" s="281"/>
      <c r="W23" s="281">
        <f>SUM(W22:AC22)</f>
        <v>0.16666666666666666</v>
      </c>
      <c r="X23" s="281"/>
      <c r="Y23" s="281"/>
      <c r="Z23" s="281"/>
      <c r="AA23" s="281"/>
      <c r="AB23" s="281"/>
      <c r="AC23" s="281"/>
      <c r="AD23" s="281">
        <f>SUM(AD22:AJ22)</f>
        <v>0.11666666666666667</v>
      </c>
      <c r="AE23" s="281"/>
      <c r="AF23" s="281"/>
      <c r="AG23" s="281"/>
      <c r="AH23" s="281"/>
      <c r="AI23" s="281"/>
      <c r="AJ23" s="281"/>
      <c r="AK23" s="281">
        <f>SUM(AK22:AQ22)</f>
        <v>1.6666666666666666E-2</v>
      </c>
      <c r="AL23" s="281"/>
      <c r="AM23" s="281"/>
      <c r="AN23" s="281"/>
      <c r="AO23" s="281"/>
      <c r="AP23" s="281"/>
      <c r="AQ23" s="282"/>
      <c r="AR23" s="285">
        <f>SUM(C23:AQ23)</f>
        <v>1</v>
      </c>
      <c r="AS23" s="285"/>
    </row>
    <row r="24" spans="1:45" ht="13.5" customHeight="1" x14ac:dyDescent="0.25"/>
    <row r="25" spans="1:45" ht="13.5" customHeight="1" x14ac:dyDescent="0.25"/>
    <row r="26" spans="1:45" ht="13.5" customHeight="1" x14ac:dyDescent="0.25"/>
  </sheetData>
  <sheetProtection formatCells="0" formatColumns="0" formatRows="0"/>
  <mergeCells count="19">
    <mergeCell ref="A1:AS2"/>
    <mergeCell ref="AR21:AS21"/>
    <mergeCell ref="AR22:AS22"/>
    <mergeCell ref="AR23:AS23"/>
    <mergeCell ref="AD3:AJ3"/>
    <mergeCell ref="AK3:AQ3"/>
    <mergeCell ref="B3:H3"/>
    <mergeCell ref="I3:O3"/>
    <mergeCell ref="P3:V3"/>
    <mergeCell ref="W3:AC3"/>
    <mergeCell ref="A3:A4"/>
    <mergeCell ref="AT13:AT16"/>
    <mergeCell ref="A23:B23"/>
    <mergeCell ref="C23:H23"/>
    <mergeCell ref="I23:O23"/>
    <mergeCell ref="P23:V23"/>
    <mergeCell ref="W23:AC23"/>
    <mergeCell ref="AD23:AJ23"/>
    <mergeCell ref="AK23:AQ23"/>
  </mergeCells>
  <phoneticPr fontId="11" type="noConversion"/>
  <conditionalFormatting sqref="C5:H20">
    <cfRule type="cellIs" dxfId="110" priority="6" operator="greaterThan">
      <formula>0</formula>
    </cfRule>
  </conditionalFormatting>
  <conditionalFormatting sqref="C21:H21 J21:O21 Q21:V21 X21:AC21 AE21:AJ21 AL21:AQ22 C22:AK22">
    <cfRule type="cellIs" dxfId="109" priority="7" operator="equal">
      <formula>0</formula>
    </cfRule>
  </conditionalFormatting>
  <conditionalFormatting sqref="J4:O20">
    <cfRule type="cellIs" dxfId="108" priority="5" operator="greaterThan">
      <formula>0</formula>
    </cfRule>
  </conditionalFormatting>
  <conditionalFormatting sqref="Q5:V20">
    <cfRule type="cellIs" dxfId="107" priority="4" operator="greaterThan">
      <formula>0</formula>
    </cfRule>
  </conditionalFormatting>
  <conditionalFormatting sqref="X5:AC20">
    <cfRule type="cellIs" dxfId="106" priority="3" operator="greaterThan">
      <formula>0</formula>
    </cfRule>
  </conditionalFormatting>
  <conditionalFormatting sqref="AE5:AJ20">
    <cfRule type="cellIs" dxfId="105" priority="2" operator="greaterThan">
      <formula>0</formula>
    </cfRule>
  </conditionalFormatting>
  <conditionalFormatting sqref="AL5:AQ20">
    <cfRule type="cellIs" dxfId="104" priority="1" operator="greaterThan">
      <formula>0</formula>
    </cfRule>
  </conditionalFormatting>
  <conditionalFormatting sqref="AR5:AR20">
    <cfRule type="cellIs" dxfId="103" priority="9" operator="lessThan">
      <formula>100</formula>
    </cfRule>
  </conditionalFormatting>
  <conditionalFormatting sqref="AR22:AR23">
    <cfRule type="cellIs" dxfId="102" priority="8" operator="lessThan">
      <formula>1</formula>
    </cfRule>
  </conditionalFormatting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00000000-0002-0000-0600-000000000000}">
          <x14:formula1>
            <xm:f>DATOS!$I$5:$I$26</xm:f>
          </x14:formula1>
          <xm:sqref>A5:A20</xm:sqref>
        </x14:dataValidation>
        <x14:dataValidation type="list" errorStyle="information" allowBlank="1" showInputMessage="1" showErrorMessage="1" xr:uid="{00000000-0002-0000-0600-000001000000}">
          <x14:formula1>
            <xm:f>DATOS!$N$5:$N$12</xm:f>
          </x14:formula1>
          <xm:sqref>P5:P16</xm:sqref>
        </x14:dataValidation>
        <x14:dataValidation type="list" errorStyle="information" allowBlank="1" showInputMessage="1" xr:uid="{00000000-0002-0000-0600-000002000000}">
          <x14:formula1>
            <xm:f>DATOS!$N$5:$N$12</xm:f>
          </x14:formula1>
          <xm:sqref>B5:B20 I5:I20 W5:W20 AD5:AD20 P5:P20</xm:sqref>
        </x14:dataValidation>
        <x14:dataValidation type="list" allowBlank="1" showInputMessage="1" xr:uid="{00000000-0002-0000-0600-000003000000}">
          <x14:formula1>
            <xm:f>DATOS!$N$5:$N$12</xm:f>
          </x14:formula1>
          <xm:sqref>AK5:AK20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BA103"/>
  <sheetViews>
    <sheetView tabSelected="1" workbookViewId="0">
      <selection activeCell="O10" sqref="N10:O10"/>
    </sheetView>
  </sheetViews>
  <sheetFormatPr baseColWidth="10" defaultColWidth="11.42578125" defaultRowHeight="15" x14ac:dyDescent="0.25"/>
  <cols>
    <col min="1" max="1" width="15.42578125" customWidth="1"/>
    <col min="2" max="2" width="27.5703125" bestFit="1" customWidth="1"/>
    <col min="9" max="9" width="5.42578125" customWidth="1"/>
    <col min="10" max="10" width="29.85546875" customWidth="1"/>
    <col min="11" max="11" width="14.28515625" customWidth="1"/>
    <col min="15" max="15" width="20.28515625" bestFit="1" customWidth="1"/>
  </cols>
  <sheetData>
    <row r="1" spans="1:53" x14ac:dyDescent="0.25">
      <c r="BA1" s="88" t="s">
        <v>87</v>
      </c>
    </row>
    <row r="2" spans="1:53" ht="15" customHeight="1" x14ac:dyDescent="0.25">
      <c r="A2" s="170" t="s">
        <v>88</v>
      </c>
      <c r="B2" s="170"/>
      <c r="BA2" s="88" t="s">
        <v>87</v>
      </c>
    </row>
    <row r="3" spans="1:53" ht="15" customHeight="1" x14ac:dyDescent="0.25">
      <c r="A3" s="170"/>
      <c r="B3" s="170"/>
      <c r="BA3" s="88" t="s">
        <v>87</v>
      </c>
    </row>
    <row r="4" spans="1:53" ht="18.75" x14ac:dyDescent="0.3">
      <c r="A4" s="148" t="s">
        <v>107</v>
      </c>
      <c r="B4" s="148" t="s">
        <v>126</v>
      </c>
      <c r="I4" s="163" t="s">
        <v>107</v>
      </c>
      <c r="J4" s="164" t="s">
        <v>80</v>
      </c>
      <c r="K4" s="160" t="s">
        <v>89</v>
      </c>
      <c r="N4" s="168" t="s">
        <v>90</v>
      </c>
      <c r="O4" s="169"/>
      <c r="BA4" s="88" t="s">
        <v>87</v>
      </c>
    </row>
    <row r="5" spans="1:53" ht="15.75" customHeight="1" x14ac:dyDescent="0.25">
      <c r="A5">
        <v>1</v>
      </c>
      <c r="B5" t="s">
        <v>127</v>
      </c>
      <c r="I5" s="161" t="inlineStr">
        <is>
          <t>U1</t>
        </is>
      </c>
      <c r="J5" s="31" t="inlineStr">
        <is>
          <t>U1. El átomo y los enlaces</t>
        </is>
      </c>
      <c r="K5" s="162" t="inlineStr">
        <is>
          <t>1ª</t>
        </is>
      </c>
      <c r="N5" s="74" t="s">
        <v>92</v>
      </c>
      <c r="O5" s="8" t="s">
        <v>93</v>
      </c>
      <c r="T5" s="29" t="s">
        <v>94</v>
      </c>
      <c r="BA5" s="88" t="s">
        <v>87</v>
      </c>
    </row>
    <row r="6" spans="1:53" x14ac:dyDescent="0.25">
      <c r="A6">
        <v>2</v>
      </c>
      <c r="B6" t="s">
        <v>128</v>
      </c>
      <c r="H6" s="30"/>
      <c r="I6" s="161" t="inlineStr">
        <is>
          <t>U2</t>
        </is>
      </c>
      <c r="J6" s="31" t="inlineStr">
        <is>
          <t>u2. Disoluciones  y Reacciones</t>
        </is>
      </c>
      <c r="K6" s="162" t="inlineStr">
        <is>
          <t>2ª</t>
        </is>
      </c>
      <c r="N6" s="74" t="s">
        <v>82</v>
      </c>
      <c r="O6" s="8" t="s">
        <v>96</v>
      </c>
      <c r="T6" s="29" t="s">
        <v>91</v>
      </c>
      <c r="BA6" s="88" t="s">
        <v>87</v>
      </c>
    </row>
    <row r="7" spans="1:53" x14ac:dyDescent="0.25">
      <c r="A7">
        <v>3</v>
      </c>
      <c r="B7" t="s">
        <v>129</v>
      </c>
      <c r="I7" s="161" t="inlineStr">
        <is>
          <t>U3</t>
        </is>
      </c>
      <c r="J7" s="31" t="inlineStr">
        <is>
          <t>U3.olelelel</t>
        </is>
      </c>
      <c r="K7" s="162" t="inlineStr">
        <is>
          <t>3ª</t>
        </is>
      </c>
      <c r="N7" s="74" t="s">
        <v>83</v>
      </c>
      <c r="O7" s="8" t="s">
        <v>98</v>
      </c>
      <c r="T7" s="29" t="s">
        <v>95</v>
      </c>
      <c r="BA7" s="88" t="s">
        <v>87</v>
      </c>
    </row>
    <row r="8" spans="1:53" x14ac:dyDescent="0.25">
      <c r="A8">
        <v>4</v>
      </c>
      <c r="B8" t="s">
        <v>130</v>
      </c>
      <c r="I8" s="161" t="inlineStr">
        <is>
          <t>U4</t>
        </is>
      </c>
      <c r="J8" s="31" t="inlineStr">
        <is>
          <t>U.4 Gravedad</t>
        </is>
      </c>
      <c r="K8" s="162" t="inlineStr">
        <is>
          <t>1ª</t>
        </is>
      </c>
      <c r="N8" s="74" t="s">
        <v>99</v>
      </c>
      <c r="O8" s="8" t="s">
        <v>100</v>
      </c>
      <c r="T8" s="29" t="s">
        <v>97</v>
      </c>
      <c r="BA8" s="88" t="s">
        <v>87</v>
      </c>
    </row>
    <row r="9" spans="1:53" x14ac:dyDescent="0.25">
      <c r="A9">
        <v>5</v>
      </c>
      <c r="B9" t="s">
        <v>131</v>
      </c>
      <c r="N9" s="74" t="s">
        <v>101</v>
      </c>
      <c r="O9" s="8" t="s">
        <v>102</v>
      </c>
      <c r="BA9" s="88" t="s">
        <v>87</v>
      </c>
    </row>
    <row r="10" spans="1:53" x14ac:dyDescent="0.25">
      <c r="A10">
        <v>6</v>
      </c>
      <c r="B10" t="s">
        <v>132</v>
      </c>
      <c r="H10" s="30"/>
      <c r="BA10" s="88" t="s">
        <v>87</v>
      </c>
    </row>
    <row r="11" spans="1:53" x14ac:dyDescent="0.25">
      <c r="A11">
        <v>7</v>
      </c>
      <c r="B11" t="s">
        <v>133</v>
      </c>
      <c r="BA11" s="88" t="s">
        <v>87</v>
      </c>
    </row>
    <row r="12" spans="1:53" x14ac:dyDescent="0.25">
      <c r="A12">
        <v>8</v>
      </c>
      <c r="B12" t="s">
        <v>134</v>
      </c>
      <c r="BA12" s="88" t="s">
        <v>87</v>
      </c>
    </row>
    <row r="13" spans="1:53" x14ac:dyDescent="0.25">
      <c r="A13">
        <v>9</v>
      </c>
      <c r="B13" t="s">
        <v>135</v>
      </c>
      <c r="H13" s="30"/>
      <c r="BA13" s="88" t="s">
        <v>87</v>
      </c>
    </row>
    <row r="14" spans="1:53" x14ac:dyDescent="0.25">
      <c r="A14">
        <v>10</v>
      </c>
      <c r="B14" t="s">
        <v>136</v>
      </c>
      <c r="BA14" s="88" t="s">
        <v>87</v>
      </c>
    </row>
    <row r="15" spans="1:53" x14ac:dyDescent="0.25">
      <c r="A15">
        <v>11</v>
      </c>
      <c r="B15" t="s">
        <v>137</v>
      </c>
      <c r="BA15" s="88" t="s">
        <v>87</v>
      </c>
    </row>
    <row r="16" spans="1:53" x14ac:dyDescent="0.25">
      <c r="A16">
        <v>12</v>
      </c>
      <c r="B16" t="s">
        <v>138</v>
      </c>
      <c r="BA16" s="88" t="s">
        <v>87</v>
      </c>
    </row>
    <row r="17" spans="1:53" x14ac:dyDescent="0.25">
      <c r="A17">
        <v>13</v>
      </c>
      <c r="B17" t="s">
        <v>139</v>
      </c>
      <c r="BA17" s="88" t="s">
        <v>87</v>
      </c>
    </row>
    <row r="18" spans="1:53" x14ac:dyDescent="0.25">
      <c r="A18">
        <v>14</v>
      </c>
      <c r="B18" t="s">
        <v>140</v>
      </c>
      <c r="BA18" s="88" t="s">
        <v>87</v>
      </c>
    </row>
    <row r="19" spans="1:53" x14ac:dyDescent="0.25">
      <c r="A19">
        <v>15</v>
      </c>
      <c r="B19" t="s">
        <v>141</v>
      </c>
      <c r="BA19" s="88" t="s">
        <v>87</v>
      </c>
    </row>
    <row r="20" spans="1:53" x14ac:dyDescent="0.25">
      <c r="A20">
        <v>16</v>
      </c>
      <c r="B20" t="s">
        <v>142</v>
      </c>
      <c r="BA20" s="88" t="s">
        <v>87</v>
      </c>
    </row>
    <row r="21" spans="1:53" x14ac:dyDescent="0.25">
      <c r="A21">
        <v>17</v>
      </c>
      <c r="B21" t="s">
        <v>143</v>
      </c>
      <c r="BA21" s="88" t="s">
        <v>87</v>
      </c>
    </row>
    <row r="22" spans="1:53" x14ac:dyDescent="0.25">
      <c r="A22">
        <v>18</v>
      </c>
      <c r="B22" t="s">
        <v>144</v>
      </c>
      <c r="BA22" s="88" t="s">
        <v>87</v>
      </c>
    </row>
    <row r="23" spans="1:53" x14ac:dyDescent="0.25">
      <c r="A23">
        <v>19</v>
      </c>
      <c r="B23" t="s">
        <v>145</v>
      </c>
      <c r="BA23" s="88" t="s">
        <v>87</v>
      </c>
    </row>
    <row r="24" spans="1:53" x14ac:dyDescent="0.25">
      <c r="A24">
        <v>20</v>
      </c>
      <c r="B24" t="s">
        <v>146</v>
      </c>
      <c r="BA24" s="88" t="s">
        <v>87</v>
      </c>
    </row>
    <row r="25" spans="1:53" x14ac:dyDescent="0.25">
      <c r="A25">
        <v>21</v>
      </c>
      <c r="B25" t="s">
        <v>147</v>
      </c>
      <c r="BA25" s="88" t="s">
        <v>87</v>
      </c>
    </row>
    <row r="26" spans="1:53" x14ac:dyDescent="0.25">
      <c r="BA26" s="88" t="s">
        <v>87</v>
      </c>
    </row>
    <row r="27" spans="1:53" x14ac:dyDescent="0.25">
      <c r="BA27" s="88" t="s">
        <v>87</v>
      </c>
    </row>
    <row r="28" spans="1:53" x14ac:dyDescent="0.25">
      <c r="BA28" s="88" t="s">
        <v>87</v>
      </c>
    </row>
    <row r="29" spans="1:53" x14ac:dyDescent="0.25">
      <c r="BA29" s="88" t="s">
        <v>87</v>
      </c>
    </row>
    <row r="30" spans="1:53" x14ac:dyDescent="0.25">
      <c r="BA30" s="88" t="s">
        <v>87</v>
      </c>
    </row>
    <row r="31" spans="1:53" x14ac:dyDescent="0.25">
      <c r="BA31" s="88" t="s">
        <v>87</v>
      </c>
    </row>
    <row r="32" spans="1:53" x14ac:dyDescent="0.25">
      <c r="BA32" s="88" t="s">
        <v>87</v>
      </c>
    </row>
    <row r="33" spans="10:53" x14ac:dyDescent="0.25">
      <c r="BA33" s="88" t="s">
        <v>87</v>
      </c>
    </row>
    <row r="34" spans="10:53" x14ac:dyDescent="0.25">
      <c r="BA34" s="88" t="s">
        <v>87</v>
      </c>
    </row>
    <row r="35" spans="10:53" x14ac:dyDescent="0.25">
      <c r="BA35" s="88" t="s">
        <v>87</v>
      </c>
    </row>
    <row r="36" spans="10:53" x14ac:dyDescent="0.25">
      <c r="BA36" s="88" t="s">
        <v>87</v>
      </c>
    </row>
    <row r="37" spans="10:53" x14ac:dyDescent="0.25">
      <c r="BA37" s="88" t="s">
        <v>87</v>
      </c>
    </row>
    <row r="38" spans="10:53" x14ac:dyDescent="0.25">
      <c r="BA38" s="88" t="s">
        <v>87</v>
      </c>
    </row>
    <row r="39" spans="10:53" x14ac:dyDescent="0.25">
      <c r="BA39" s="88" t="s">
        <v>87</v>
      </c>
    </row>
    <row r="40" spans="10:53" x14ac:dyDescent="0.25">
      <c r="BA40" s="88" t="s">
        <v>87</v>
      </c>
    </row>
    <row r="41" spans="10:53" x14ac:dyDescent="0.25">
      <c r="BA41" s="88" t="s">
        <v>87</v>
      </c>
    </row>
    <row r="42" spans="10:53" x14ac:dyDescent="0.25">
      <c r="BA42" s="88" t="s">
        <v>87</v>
      </c>
    </row>
    <row r="43" spans="10:53" x14ac:dyDescent="0.25">
      <c r="BA43" s="88" t="s">
        <v>87</v>
      </c>
    </row>
    <row r="48" spans="10:53" x14ac:dyDescent="0.25">
      <c r="J48" s="149" t="s">
        <v>107</v>
      </c>
      <c r="K48" s="150" t="s">
        <v>108</v>
      </c>
      <c r="L48" s="151" t="s">
        <v>89</v>
      </c>
      <c r="M48" s="150" t="s">
        <v>109</v>
      </c>
    </row>
    <row r="49" spans="10:13" x14ac:dyDescent="0.25">
      <c r="J49" s="152" t="s">
        <v>104</v>
      </c>
      <c r="K49" s="153" t="s">
        <v>0</v>
      </c>
      <c r="L49" s="153" t="s">
        <v>91</v>
      </c>
      <c r="M49" s="153">
        <v>10</v>
      </c>
    </row>
    <row r="50" spans="10:13" x14ac:dyDescent="0.25">
      <c r="J50" s="154" t="s">
        <v>105</v>
      </c>
      <c r="L50" s="153" t="s">
        <v>91</v>
      </c>
      <c r="M50" s="155">
        <v>20</v>
      </c>
    </row>
    <row r="51" spans="10:13" x14ac:dyDescent="0.25">
      <c r="J51" s="156" t="s">
        <v>106</v>
      </c>
      <c r="L51" s="153" t="s">
        <v>91</v>
      </c>
      <c r="M51" s="157">
        <v>30</v>
      </c>
    </row>
    <row r="52" spans="10:13" x14ac:dyDescent="0.25">
      <c r="J52" s="158" t="s">
        <v>110</v>
      </c>
      <c r="L52" s="153" t="s">
        <v>91</v>
      </c>
      <c r="M52" s="159">
        <v>10</v>
      </c>
    </row>
    <row r="53" spans="10:13" x14ac:dyDescent="0.25">
      <c r="J53" s="158" t="s">
        <v>111</v>
      </c>
      <c r="L53" s="153" t="s">
        <v>91</v>
      </c>
      <c r="M53" s="159">
        <v>1</v>
      </c>
    </row>
    <row r="54" spans="10:13" x14ac:dyDescent="0.25">
      <c r="J54" s="158" t="s">
        <v>112</v>
      </c>
      <c r="L54" s="153" t="s">
        <v>91</v>
      </c>
      <c r="M54" s="159"/>
    </row>
    <row r="55" spans="10:13" x14ac:dyDescent="0.25">
      <c r="J55" s="158" t="s">
        <v>113</v>
      </c>
      <c r="L55" s="153" t="s">
        <v>91</v>
      </c>
      <c r="M55" s="159"/>
    </row>
    <row r="56" spans="10:13" x14ac:dyDescent="0.25">
      <c r="J56" s="158" t="s">
        <v>114</v>
      </c>
      <c r="L56" s="153" t="s">
        <v>91</v>
      </c>
      <c r="M56" s="159"/>
    </row>
    <row r="57" spans="10:13" x14ac:dyDescent="0.25">
      <c r="J57" s="158" t="s">
        <v>115</v>
      </c>
      <c r="L57" s="153" t="s">
        <v>91</v>
      </c>
      <c r="M57" s="159"/>
    </row>
    <row r="58" spans="10:13" x14ac:dyDescent="0.25">
      <c r="J58" s="158" t="s">
        <v>116</v>
      </c>
      <c r="L58" s="153" t="s">
        <v>91</v>
      </c>
      <c r="M58" s="159"/>
    </row>
    <row r="59" spans="10:13" x14ac:dyDescent="0.25">
      <c r="J59" s="158" t="s">
        <v>117</v>
      </c>
      <c r="L59" s="153" t="s">
        <v>91</v>
      </c>
      <c r="M59" s="159"/>
    </row>
    <row r="60" spans="10:13" x14ac:dyDescent="0.25">
      <c r="J60" s="158" t="s">
        <v>118</v>
      </c>
      <c r="L60" s="153" t="s">
        <v>91</v>
      </c>
      <c r="M60" s="159"/>
    </row>
    <row r="61" spans="10:13" x14ac:dyDescent="0.25">
      <c r="J61" s="158" t="s">
        <v>119</v>
      </c>
      <c r="L61" s="153" t="s">
        <v>91</v>
      </c>
      <c r="M61" s="159"/>
    </row>
    <row r="62" spans="10:13" x14ac:dyDescent="0.25">
      <c r="J62" s="158" t="s">
        <v>120</v>
      </c>
      <c r="L62" s="153" t="s">
        <v>91</v>
      </c>
      <c r="M62" s="159"/>
    </row>
    <row r="63" spans="10:13" x14ac:dyDescent="0.25">
      <c r="J63" s="158" t="s">
        <v>121</v>
      </c>
      <c r="L63" s="153" t="s">
        <v>91</v>
      </c>
      <c r="M63" s="159"/>
    </row>
    <row r="64" spans="10:13" x14ac:dyDescent="0.25">
      <c r="J64" s="158" t="s">
        <v>122</v>
      </c>
      <c r="K64" s="153" t="str" cm="1">
        <f t="array" ref="K64">IFERROR(
  INDEX(Unidades[UNIDADES],
    SMALL(
        IF(Unidades[EVALUACIÓN]="1ª", ROW(Unidades[EVALUACIÓN])-ROW(INDEX(Unidades[EVALUACIÓN],1,1))+1),
        ROW(A16)
    )
  ),
"")</f>
        <v/>
      </c>
      <c r="L64" s="153" t="s">
        <v>91</v>
      </c>
      <c r="M64" s="159"/>
    </row>
    <row r="67" spans="10:13" x14ac:dyDescent="0.25">
      <c r="J67" s="149" t="s">
        <v>107</v>
      </c>
      <c r="K67" s="150" t="s">
        <v>123</v>
      </c>
      <c r="L67" s="151" t="s">
        <v>89</v>
      </c>
      <c r="M67" s="150" t="s">
        <v>109</v>
      </c>
    </row>
    <row r="68" spans="10:13" x14ac:dyDescent="0.25">
      <c r="J68" s="152" t="s">
        <v>104</v>
      </c>
      <c r="K68" s="153" t="str" cm="1">
        <f t="array" ref="K68">IFERROR(
  INDEX(Unidades[UNIDADES],
    SMALL(
        IF(Unidades[EVALUACIÓN]="2ª", ROW(Unidades[EVALUACIÓN])-ROW(INDEX(Unidades[EVALUACIÓN],1,1))+1),
        ROW(A1)
    )
  ),
"")</f>
        <v>u2. Disoluciones  y Reacciones</v>
      </c>
      <c r="L68" s="153" t="s">
        <v>95</v>
      </c>
      <c r="M68" s="153">
        <v>10</v>
      </c>
    </row>
    <row r="69" spans="10:13" x14ac:dyDescent="0.25">
      <c r="J69" s="154" t="s">
        <v>105</v>
      </c>
      <c r="K69" s="153" t="str" cm="1">
        <f t="array" ref="K69">IFERROR(
  INDEX(Unidades[UNIDADES],
    SMALL(
        IF(Unidades[EVALUACIÓN]="2ª", ROW(Unidades[EVALUACIÓN])-ROW(INDEX(Unidades[EVALUACIÓN],1,1))+1),
        ROW(A2)
    )
  ),
"")</f>
        <v/>
      </c>
      <c r="L69" s="153" t="s">
        <v>95</v>
      </c>
      <c r="M69" s="155">
        <v>20</v>
      </c>
    </row>
    <row r="70" spans="10:13" x14ac:dyDescent="0.25">
      <c r="J70" s="156" t="s">
        <v>106</v>
      </c>
      <c r="K70" s="153" t="str" cm="1">
        <f t="array" ref="K70">IFERROR(
  INDEX(Unidades[UNIDADES],
    SMALL(
        IF(Unidades[EVALUACIÓN]="2ª", ROW(Unidades[EVALUACIÓN])-ROW(INDEX(Unidades[EVALUACIÓN],1,1))+1),
        ROW(A3)
    )
  ),
"")</f>
        <v/>
      </c>
      <c r="L70" s="153" t="s">
        <v>95</v>
      </c>
      <c r="M70" s="157">
        <v>30</v>
      </c>
    </row>
    <row r="71" spans="10:13" x14ac:dyDescent="0.25">
      <c r="J71" s="158" t="s">
        <v>110</v>
      </c>
      <c r="K71" s="153" t="str" cm="1">
        <f t="array" ref="K71">IFERROR(
  INDEX(Unidades[UNIDADES],
    SMALL(
        IF(Unidades[EVALUACIÓN]="2ª", ROW(Unidades[EVALUACIÓN])-ROW(INDEX(Unidades[EVALUACIÓN],1,1))+1),
        ROW(A4)
    )
  ),
"")</f>
        <v/>
      </c>
      <c r="L71" s="153" t="s">
        <v>95</v>
      </c>
      <c r="M71" s="159">
        <v>10</v>
      </c>
    </row>
    <row r="72" spans="10:13" x14ac:dyDescent="0.25">
      <c r="J72" s="158" t="s">
        <v>111</v>
      </c>
      <c r="K72" s="153" t="str" cm="1">
        <f t="array" ref="K72">IFERROR(
  INDEX(Unidades[UNIDADES],
    SMALL(
        IF(Unidades[EVALUACIÓN]="2ª", ROW(Unidades[EVALUACIÓN])-ROW(INDEX(Unidades[EVALUACIÓN],1,1))+1),
        ROW(A5)
    )
  ),
"")</f>
        <v/>
      </c>
      <c r="L72" s="153" t="s">
        <v>95</v>
      </c>
      <c r="M72" s="159">
        <v>1</v>
      </c>
    </row>
    <row r="73" spans="10:13" x14ac:dyDescent="0.25">
      <c r="J73" s="158" t="s">
        <v>112</v>
      </c>
      <c r="K73" s="153" t="str" cm="1">
        <f t="array" ref="K73">IFERROR(
  INDEX(Unidades[UNIDADES],
    SMALL(
        IF(Unidades[EVALUACIÓN]="2ª", ROW(Unidades[EVALUACIÓN])-ROW(INDEX(Unidades[EVALUACIÓN],1,1))+1),
        ROW(A6)
    )
  ),
"")</f>
        <v/>
      </c>
      <c r="L73" s="153" t="s">
        <v>95</v>
      </c>
      <c r="M73" s="159"/>
    </row>
    <row r="74" spans="10:13" x14ac:dyDescent="0.25">
      <c r="J74" s="158" t="s">
        <v>113</v>
      </c>
      <c r="K74" s="153" t="str" cm="1">
        <f t="array" ref="K74">IFERROR(
  INDEX(Unidades[UNIDADES],
    SMALL(
        IF(Unidades[EVALUACIÓN]="2ª", ROW(Unidades[EVALUACIÓN])-ROW(INDEX(Unidades[EVALUACIÓN],1,1))+1),
        ROW(A7)
    )
  ),
"")</f>
        <v/>
      </c>
      <c r="L74" s="153" t="s">
        <v>95</v>
      </c>
      <c r="M74" s="159"/>
    </row>
    <row r="75" spans="10:13" x14ac:dyDescent="0.25">
      <c r="J75" s="158" t="s">
        <v>114</v>
      </c>
      <c r="K75" s="153" t="str" cm="1">
        <f t="array" ref="K75">IFERROR(
  INDEX(Unidades[UNIDADES],
    SMALL(
        IF(Unidades[EVALUACIÓN]="2ª", ROW(Unidades[EVALUACIÓN])-ROW(INDEX(Unidades[EVALUACIÓN],1,1))+1),
        ROW(A8)
    )
  ),
"")</f>
        <v/>
      </c>
      <c r="L75" s="153" t="s">
        <v>95</v>
      </c>
      <c r="M75" s="159"/>
    </row>
    <row r="76" spans="10:13" x14ac:dyDescent="0.25">
      <c r="J76" s="158" t="s">
        <v>115</v>
      </c>
      <c r="K76" s="153" t="str" cm="1">
        <f t="array" ref="K76">IFERROR(
  INDEX(Unidades[UNIDADES],
    SMALL(
        IF(Unidades[EVALUACIÓN]="2ª", ROW(Unidades[EVALUACIÓN])-ROW(INDEX(Unidades[EVALUACIÓN],1,1))+1),
        ROW(A9)
    )
  ),
"")</f>
        <v/>
      </c>
      <c r="L76" s="153" t="s">
        <v>95</v>
      </c>
      <c r="M76" s="159"/>
    </row>
    <row r="77" spans="10:13" x14ac:dyDescent="0.25">
      <c r="J77" s="158" t="s">
        <v>116</v>
      </c>
      <c r="K77" s="153" t="str" cm="1">
        <f t="array" ref="K77">IFERROR(
  INDEX(Unidades[UNIDADES],
    SMALL(
        IF(Unidades[EVALUACIÓN]="2ª", ROW(Unidades[EVALUACIÓN])-ROW(INDEX(Unidades[EVALUACIÓN],1,1))+1),
        ROW(A10)
    )
  ),
"")</f>
        <v/>
      </c>
      <c r="L77" s="153" t="s">
        <v>95</v>
      </c>
      <c r="M77" s="159"/>
    </row>
    <row r="78" spans="10:13" x14ac:dyDescent="0.25">
      <c r="J78" s="158" t="s">
        <v>117</v>
      </c>
      <c r="K78" s="153" t="str" cm="1">
        <f t="array" ref="K78">IFERROR(
  INDEX(Unidades[UNIDADES],
    SMALL(
        IF(Unidades[EVALUACIÓN]="2ª", ROW(Unidades[EVALUACIÓN])-ROW(INDEX(Unidades[EVALUACIÓN],1,1))+1),
        ROW(A11)
    )
  ),
"")</f>
        <v/>
      </c>
      <c r="L78" s="153" t="s">
        <v>95</v>
      </c>
      <c r="M78" s="159"/>
    </row>
    <row r="79" spans="10:13" x14ac:dyDescent="0.25">
      <c r="J79" s="158" t="s">
        <v>118</v>
      </c>
      <c r="K79" s="153" t="str" cm="1">
        <f t="array" ref="K79">IFERROR(
  INDEX(Unidades[UNIDADES],
    SMALL(
        IF(Unidades[EVALUACIÓN]="2ª", ROW(Unidades[EVALUACIÓN])-ROW(INDEX(Unidades[EVALUACIÓN],1,1))+1),
        ROW(A12)
    )
  ),
"")</f>
        <v/>
      </c>
      <c r="L79" s="153" t="s">
        <v>95</v>
      </c>
      <c r="M79" s="159"/>
    </row>
    <row r="80" spans="10:13" x14ac:dyDescent="0.25">
      <c r="J80" s="158" t="s">
        <v>119</v>
      </c>
      <c r="K80" s="153" t="str" cm="1">
        <f t="array" ref="K80">IFERROR(
  INDEX(Unidades[UNIDADES],
    SMALL(
        IF(Unidades[EVALUACIÓN]="2ª", ROW(Unidades[EVALUACIÓN])-ROW(INDEX(Unidades[EVALUACIÓN],1,1))+1),
        ROW(A13)
    )
  ),
"")</f>
        <v/>
      </c>
      <c r="L80" s="153" t="s">
        <v>95</v>
      </c>
      <c r="M80" s="159"/>
    </row>
    <row r="81" spans="10:13" x14ac:dyDescent="0.25">
      <c r="J81" s="158" t="s">
        <v>120</v>
      </c>
      <c r="K81" s="153" t="str" cm="1">
        <f t="array" ref="K81">IFERROR(
  INDEX(Unidades[UNIDADES],
    SMALL(
        IF(Unidades[EVALUACIÓN]="2ª", ROW(Unidades[EVALUACIÓN])-ROW(INDEX(Unidades[EVALUACIÓN],1,1))+1),
        ROW(A14)
    )
  ),
"")</f>
        <v/>
      </c>
      <c r="L81" s="153" t="s">
        <v>95</v>
      </c>
      <c r="M81" s="159"/>
    </row>
    <row r="82" spans="10:13" x14ac:dyDescent="0.25">
      <c r="J82" s="158" t="s">
        <v>121</v>
      </c>
      <c r="K82" s="153" t="str" cm="1">
        <f t="array" ref="K82">IFERROR(
  INDEX(Unidades[UNIDADES],
    SMALL(
        IF(Unidades[EVALUACIÓN]="2ª", ROW(Unidades[EVALUACIÓN])-ROW(INDEX(Unidades[EVALUACIÓN],1,1))+1),
        ROW(A15)
    )
  ),
"")</f>
        <v/>
      </c>
      <c r="L82" s="153" t="s">
        <v>95</v>
      </c>
      <c r="M82" s="159"/>
    </row>
    <row r="83" spans="10:13" x14ac:dyDescent="0.25">
      <c r="J83" s="158" t="s">
        <v>122</v>
      </c>
      <c r="K83" s="153" t="str" cm="1">
        <f t="array" ref="K83">IFERROR(
  INDEX(Unidades[UNIDADES],
    SMALL(
        IF(Unidades[EVALUACIÓN]="2ª", ROW(Unidades[EVALUACIÓN])-ROW(INDEX(Unidades[EVALUACIÓN],1,1))+1),
        ROW(A16)
    )
  ),
"")</f>
        <v/>
      </c>
      <c r="L83" s="153" t="s">
        <v>95</v>
      </c>
      <c r="M83" s="159"/>
    </row>
    <row r="87" spans="10:13" x14ac:dyDescent="0.25">
      <c r="J87" s="149" t="s">
        <v>107</v>
      </c>
      <c r="K87" s="150" t="s">
        <v>124</v>
      </c>
      <c r="L87" s="151" t="s">
        <v>89</v>
      </c>
      <c r="M87" s="150" t="s">
        <v>109</v>
      </c>
    </row>
    <row r="88" spans="10:13" x14ac:dyDescent="0.25">
      <c r="J88" s="152" t="s">
        <v>104</v>
      </c>
      <c r="K88" s="153" t="str" cm="1">
        <f t="array" ref="K88">IFERROR(
  INDEX(Unidades[UNIDADES],
    SMALL(
        IF(Unidades[EVALUACIÓN]="3ª", ROW(Unidades[EVALUACIÓN])-ROW(INDEX(Unidades[EVALUACIÓN],1,1))+1),
        ROW(A1)
    )
  ),
"")</f>
        <v>U3.olelelel</v>
      </c>
      <c r="L88" s="153" t="s">
        <v>97</v>
      </c>
      <c r="M88" s="153">
        <v>10</v>
      </c>
    </row>
    <row r="89" spans="10:13" x14ac:dyDescent="0.25">
      <c r="J89" s="154" t="s">
        <v>105</v>
      </c>
      <c r="K89" s="153" t="str" cm="1">
        <f t="array" ref="K89">IFERROR(
  INDEX(Unidades[UNIDADES],
    SMALL(
        IF(Unidades[EVALUACIÓN]="3ª", ROW(Unidades[EVALUACIÓN])-ROW(INDEX(Unidades[EVALUACIÓN],1,1))+1),
        ROW(A2)
    )
  ),
"")</f>
        <v/>
      </c>
      <c r="L89" s="153" t="s">
        <v>97</v>
      </c>
      <c r="M89" s="155">
        <v>20</v>
      </c>
    </row>
    <row r="90" spans="10:13" x14ac:dyDescent="0.25">
      <c r="J90" s="156" t="s">
        <v>106</v>
      </c>
      <c r="K90" s="153" t="str" cm="1">
        <f t="array" ref="K90">IFERROR(
  INDEX(Unidades[UNIDADES],
    SMALL(
        IF(Unidades[EVALUACIÓN]="3ª", ROW(Unidades[EVALUACIÓN])-ROW(INDEX(Unidades[EVALUACIÓN],1,1))+1),
        ROW(A3)
    )
  ),
"")</f>
        <v/>
      </c>
      <c r="L90" s="153" t="s">
        <v>97</v>
      </c>
      <c r="M90" s="157">
        <v>30</v>
      </c>
    </row>
    <row r="91" spans="10:13" x14ac:dyDescent="0.25">
      <c r="J91" s="158" t="s">
        <v>110</v>
      </c>
      <c r="K91" s="153" t="str" cm="1">
        <f t="array" ref="K91">IFERROR(
  INDEX(Unidades[UNIDADES],
    SMALL(
        IF(Unidades[EVALUACIÓN]="3ª", ROW(Unidades[EVALUACIÓN])-ROW(INDEX(Unidades[EVALUACIÓN],1,1))+1),
        ROW(A4)
    )
  ),
"")</f>
        <v/>
      </c>
      <c r="L91" s="153" t="s">
        <v>97</v>
      </c>
      <c r="M91" s="159">
        <v>10</v>
      </c>
    </row>
    <row r="92" spans="10:13" x14ac:dyDescent="0.25">
      <c r="J92" s="158" t="s">
        <v>111</v>
      </c>
      <c r="K92" s="153" t="str" cm="1">
        <f t="array" ref="K92">IFERROR(
  INDEX(Unidades[UNIDADES],
    SMALL(
        IF(Unidades[EVALUACIÓN]="3ª", ROW(Unidades[EVALUACIÓN])-ROW(INDEX(Unidades[EVALUACIÓN],1,1))+1),
        ROW(A5)
    )
  ),
"")</f>
        <v/>
      </c>
      <c r="L92" s="153" t="s">
        <v>97</v>
      </c>
      <c r="M92" s="159">
        <v>1</v>
      </c>
    </row>
    <row r="93" spans="10:13" x14ac:dyDescent="0.25">
      <c r="J93" s="158" t="s">
        <v>112</v>
      </c>
      <c r="K93" s="153" t="str" cm="1">
        <f t="array" ref="K93">IFERROR(
  INDEX(Unidades[UNIDADES],
    SMALL(
        IF(Unidades[EVALUACIÓN]="3ª", ROW(Unidades[EVALUACIÓN])-ROW(INDEX(Unidades[EVALUACIÓN],1,1))+1),
        ROW(A6)
    )
  ),
"")</f>
        <v/>
      </c>
      <c r="L93" s="153" t="s">
        <v>97</v>
      </c>
      <c r="M93" s="159"/>
    </row>
    <row r="94" spans="10:13" x14ac:dyDescent="0.25">
      <c r="J94" s="158" t="s">
        <v>113</v>
      </c>
      <c r="K94" s="153" t="str" cm="1">
        <f t="array" ref="K94">IFERROR(
  INDEX(Unidades[UNIDADES],
    SMALL(
        IF(Unidades[EVALUACIÓN]="3ª", ROW(Unidades[EVALUACIÓN])-ROW(INDEX(Unidades[EVALUACIÓN],1,1))+1),
        ROW(A7)
    )
  ),
"")</f>
        <v/>
      </c>
      <c r="L94" s="153" t="s">
        <v>97</v>
      </c>
      <c r="M94" s="159"/>
    </row>
    <row r="95" spans="10:13" x14ac:dyDescent="0.25">
      <c r="J95" s="158" t="s">
        <v>114</v>
      </c>
      <c r="K95" s="153" t="str" cm="1">
        <f t="array" ref="K95">IFERROR(
  INDEX(Unidades[UNIDADES],
    SMALL(
        IF(Unidades[EVALUACIÓN]="3ª", ROW(Unidades[EVALUACIÓN])-ROW(INDEX(Unidades[EVALUACIÓN],1,1))+1),
        ROW(A8)
    )
  ),
"")</f>
        <v/>
      </c>
      <c r="L95" s="153" t="s">
        <v>97</v>
      </c>
      <c r="M95" s="159"/>
    </row>
    <row r="96" spans="10:13" x14ac:dyDescent="0.25">
      <c r="J96" s="158" t="s">
        <v>115</v>
      </c>
      <c r="K96" s="153" t="str" cm="1">
        <f t="array" ref="K96">IFERROR(
  INDEX(Unidades[UNIDADES],
    SMALL(
        IF(Unidades[EVALUACIÓN]="3ª", ROW(Unidades[EVALUACIÓN])-ROW(INDEX(Unidades[EVALUACIÓN],1,1))+1),
        ROW(A9)
    )
  ),
"")</f>
        <v/>
      </c>
      <c r="L96" s="153" t="s">
        <v>97</v>
      </c>
      <c r="M96" s="159"/>
    </row>
    <row r="97" spans="10:13" x14ac:dyDescent="0.25">
      <c r="J97" s="158" t="s">
        <v>116</v>
      </c>
      <c r="K97" s="153" t="str" cm="1">
        <f t="array" ref="K97">IFERROR(
  INDEX(Unidades[UNIDADES],
    SMALL(
        IF(Unidades[EVALUACIÓN]="3ª", ROW(Unidades[EVALUACIÓN])-ROW(INDEX(Unidades[EVALUACIÓN],1,1))+1),
        ROW(A10)
    )
  ),
"")</f>
        <v/>
      </c>
      <c r="L97" s="153" t="s">
        <v>97</v>
      </c>
      <c r="M97" s="159"/>
    </row>
    <row r="98" spans="10:13" x14ac:dyDescent="0.25">
      <c r="J98" s="158" t="s">
        <v>117</v>
      </c>
      <c r="K98" s="153" t="str" cm="1">
        <f t="array" ref="K98">IFERROR(
  INDEX(Unidades[UNIDADES],
    SMALL(
        IF(Unidades[EVALUACIÓN]="3ª", ROW(Unidades[EVALUACIÓN])-ROW(INDEX(Unidades[EVALUACIÓN],1,1))+1),
        ROW(A11)
    )
  ),
"")</f>
        <v/>
      </c>
      <c r="L98" s="153" t="s">
        <v>97</v>
      </c>
      <c r="M98" s="159"/>
    </row>
    <row r="99" spans="10:13" x14ac:dyDescent="0.25">
      <c r="J99" s="158" t="s">
        <v>118</v>
      </c>
      <c r="K99" s="153" t="str" cm="1">
        <f t="array" ref="K99">IFERROR(
  INDEX(Unidades[UNIDADES],
    SMALL(
        IF(Unidades[EVALUACIÓN]="3ª", ROW(Unidades[EVALUACIÓN])-ROW(INDEX(Unidades[EVALUACIÓN],1,1))+1),
        ROW(A12)
    )
  ),
"")</f>
        <v/>
      </c>
      <c r="L99" s="153" t="s">
        <v>97</v>
      </c>
      <c r="M99" s="159"/>
    </row>
    <row r="100" spans="10:13" x14ac:dyDescent="0.25">
      <c r="J100" s="158" t="s">
        <v>119</v>
      </c>
      <c r="K100" s="153" t="str" cm="1">
        <f t="array" ref="K100">IFERROR(
  INDEX(Unidades[UNIDADES],
    SMALL(
        IF(Unidades[EVALUACIÓN]="3ª", ROW(Unidades[EVALUACIÓN])-ROW(INDEX(Unidades[EVALUACIÓN],1,1))+1),
        ROW(A13)
    )
  ),
"")</f>
        <v/>
      </c>
      <c r="L100" s="153" t="s">
        <v>97</v>
      </c>
      <c r="M100" s="159"/>
    </row>
    <row r="101" spans="10:13" x14ac:dyDescent="0.25">
      <c r="J101" s="158" t="s">
        <v>120</v>
      </c>
      <c r="K101" s="153" t="str" cm="1">
        <f t="array" ref="K101">IFERROR(
  INDEX(Unidades[UNIDADES],
    SMALL(
        IF(Unidades[EVALUACIÓN]="3ª", ROW(Unidades[EVALUACIÓN])-ROW(INDEX(Unidades[EVALUACIÓN],1,1))+1),
        ROW(A14)
    )
  ),
"")</f>
        <v/>
      </c>
      <c r="L101" s="153" t="s">
        <v>97</v>
      </c>
      <c r="M101" s="159"/>
    </row>
    <row r="102" spans="10:13" x14ac:dyDescent="0.25">
      <c r="J102" s="158" t="s">
        <v>121</v>
      </c>
      <c r="K102" s="153" t="str" cm="1">
        <f t="array" ref="K102">IFERROR(
  INDEX(Unidades[UNIDADES],
    SMALL(
        IF(Unidades[EVALUACIÓN]="3ª", ROW(Unidades[EVALUACIÓN])-ROW(INDEX(Unidades[EVALUACIÓN],1,1))+1),
        ROW(A15)
    )
  ),
"")</f>
        <v/>
      </c>
      <c r="L102" s="153" t="s">
        <v>97</v>
      </c>
      <c r="M102" s="159"/>
    </row>
    <row r="103" spans="10:13" x14ac:dyDescent="0.25">
      <c r="J103" s="158" t="s">
        <v>122</v>
      </c>
      <c r="K103" s="153" t="str" cm="1">
        <f t="array" ref="K103">IFERROR(
  INDEX(Unidades[UNIDADES],
    SMALL(
        IF(Unidades[EVALUACIÓN]="3ª", ROW(Unidades[EVALUACIÓN])-ROW(INDEX(Unidades[EVALUACIÓN],1,1))+1),
        ROW(A16)
    )
  ),
"")</f>
        <v/>
      </c>
      <c r="L103" s="153" t="s">
        <v>97</v>
      </c>
      <c r="M103" s="159"/>
    </row>
  </sheetData>
  <mergeCells count="2">
    <mergeCell ref="N4:O4"/>
    <mergeCell ref="A2:B3"/>
  </mergeCells>
  <phoneticPr fontId="11" type="noConversion"/>
  <conditionalFormatting sqref="I5:J20">
    <cfRule type="expression" dxfId="101" priority="10">
      <formula>$K5="3ª"</formula>
    </cfRule>
    <cfRule type="expression" dxfId="100" priority="11">
      <formula>$K5="1ª"</formula>
    </cfRule>
    <cfRule type="expression" dxfId="99" priority="12">
      <formula>$K5="2ª"</formula>
    </cfRule>
  </conditionalFormatting>
  <conditionalFormatting sqref="J49:M64">
    <cfRule type="expression" dxfId="98" priority="7">
      <formula>$L49="3ª"</formula>
    </cfRule>
    <cfRule type="expression" dxfId="97" priority="8">
      <formula>$L49="2ª"</formula>
    </cfRule>
    <cfRule type="expression" dxfId="96" priority="9">
      <formula>$L49="1ª"</formula>
    </cfRule>
  </conditionalFormatting>
  <conditionalFormatting sqref="J68:M83">
    <cfRule type="expression" dxfId="95" priority="4">
      <formula>$L68="3ª"</formula>
    </cfRule>
    <cfRule type="expression" dxfId="94" priority="5">
      <formula>$L68="2ª"</formula>
    </cfRule>
    <cfRule type="expression" dxfId="93" priority="6">
      <formula>$L68="1ª"</formula>
    </cfRule>
  </conditionalFormatting>
  <conditionalFormatting sqref="J88:M103">
    <cfRule type="expression" dxfId="92" priority="1">
      <formula>$L88="3ª"</formula>
    </cfRule>
    <cfRule type="expression" dxfId="91" priority="2">
      <formula>$L88="2ª"</formula>
    </cfRule>
    <cfRule type="expression" dxfId="90" priority="3">
      <formula>$L88="1ª"</formula>
    </cfRule>
  </conditionalFormatting>
  <conditionalFormatting sqref="K5:K20 K22:K26">
    <cfRule type="cellIs" dxfId="89" priority="14" operator="equal">
      <formula>"3ª"</formula>
    </cfRule>
    <cfRule type="cellIs" dxfId="88" priority="15" operator="equal">
      <formula>"2ª"</formula>
    </cfRule>
    <cfRule type="cellIs" dxfId="87" priority="16" operator="equal">
      <formula>"1ª"</formula>
    </cfRule>
  </conditionalFormatting>
  <dataValidations count="1">
    <dataValidation type="list" allowBlank="1" showInputMessage="1" showErrorMessage="1" sqref="K22:K26 K5:K20 L49:L64 L68:L83 L88:L103" xr:uid="{00000000-0002-0000-0100-000000000000}">
      <formula1>$T$6:$T$8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CD57"/>
  <sheetViews>
    <sheetView zoomScale="85" zoomScaleNormal="85" workbookViewId="0">
      <selection activeCell="A21" sqref="A21:A57"/>
    </sheetView>
  </sheetViews>
  <sheetFormatPr baseColWidth="10" defaultColWidth="11.42578125" defaultRowHeight="15" x14ac:dyDescent="0.25"/>
  <cols>
    <col min="1" max="1" width="64.42578125" customWidth="1"/>
    <col min="2" max="2" width="8.5703125" customWidth="1"/>
    <col min="3" max="4" width="9.7109375" customWidth="1"/>
    <col min="5" max="5" width="6.140625" bestFit="1" customWidth="1"/>
    <col min="6" max="6" width="8.28515625" bestFit="1" customWidth="1"/>
    <col min="7" max="8" width="7.5703125" customWidth="1"/>
    <col min="9" max="9" width="8.140625" bestFit="1" customWidth="1"/>
    <col min="10" max="10" width="8.140625" customWidth="1"/>
    <col min="11" max="11" width="8.140625" bestFit="1" customWidth="1"/>
    <col min="12" max="12" width="8.140625" customWidth="1"/>
    <col min="13" max="13" width="8.140625" bestFit="1" customWidth="1"/>
    <col min="14" max="14" width="8.140625" customWidth="1"/>
    <col min="15" max="15" width="6.140625" bestFit="1" customWidth="1"/>
    <col min="16" max="16" width="6.28515625" bestFit="1" customWidth="1"/>
    <col min="17" max="17" width="6.28515625" customWidth="1"/>
    <col min="18" max="18" width="6.140625" bestFit="1" customWidth="1"/>
    <col min="19" max="19" width="6.140625" customWidth="1"/>
    <col min="20" max="20" width="6.28515625" bestFit="1" customWidth="1"/>
    <col min="21" max="21" width="6.28515625" customWidth="1"/>
    <col min="22" max="22" width="6.28515625" bestFit="1" customWidth="1"/>
    <col min="23" max="23" width="6.28515625" customWidth="1"/>
    <col min="24" max="24" width="8.140625" bestFit="1" customWidth="1"/>
    <col min="25" max="25" width="8.140625" customWidth="1"/>
    <col min="26" max="26" width="8.140625" bestFit="1" customWidth="1"/>
    <col min="27" max="27" width="8.140625" customWidth="1"/>
    <col min="28" max="28" width="6.5703125" bestFit="1" customWidth="1"/>
    <col min="29" max="29" width="10.7109375" bestFit="1" customWidth="1"/>
    <col min="30" max="30" width="6.140625" customWidth="1"/>
    <col min="31" max="31" width="8.28515625" bestFit="1" customWidth="1"/>
    <col min="32" max="32" width="6.140625" customWidth="1"/>
    <col min="33" max="33" width="8.140625" bestFit="1" customWidth="1"/>
    <col min="34" max="34" width="8.140625" customWidth="1"/>
    <col min="35" max="35" width="8.140625" bestFit="1" customWidth="1"/>
    <col min="36" max="36" width="8.140625" customWidth="1"/>
    <col min="37" max="37" width="8.140625" bestFit="1" customWidth="1"/>
    <col min="38" max="38" width="8.140625" customWidth="1"/>
    <col min="39" max="39" width="8.140625" bestFit="1" customWidth="1"/>
    <col min="40" max="40" width="8.140625" customWidth="1"/>
    <col min="41" max="41" width="6.5703125" bestFit="1" customWidth="1"/>
    <col min="42" max="42" width="6.28515625" bestFit="1" customWidth="1"/>
    <col min="43" max="43" width="6.28515625" customWidth="1"/>
    <col min="44" max="44" width="6.28515625" bestFit="1" customWidth="1"/>
    <col min="45" max="45" width="6.28515625" customWidth="1"/>
    <col min="46" max="46" width="8.140625" bestFit="1" customWidth="1"/>
    <col min="47" max="47" width="8.140625" customWidth="1"/>
    <col min="48" max="48" width="8.140625" bestFit="1" customWidth="1"/>
    <col min="49" max="49" width="8.140625" customWidth="1"/>
    <col min="50" max="50" width="8.140625" bestFit="1" customWidth="1"/>
    <col min="51" max="51" width="8.140625" customWidth="1"/>
    <col min="52" max="52" width="8.140625" bestFit="1" customWidth="1"/>
    <col min="53" max="53" width="8.140625" customWidth="1"/>
    <col min="54" max="54" width="6.5703125" bestFit="1" customWidth="1"/>
    <col min="55" max="55" width="6.140625" bestFit="1" customWidth="1"/>
    <col min="56" max="56" width="6.140625" customWidth="1"/>
    <col min="57" max="57" width="6.140625" bestFit="1" customWidth="1"/>
    <col min="58" max="58" width="6.140625" customWidth="1"/>
    <col min="59" max="59" width="8.140625" bestFit="1" customWidth="1"/>
    <col min="60" max="60" width="8.140625" customWidth="1"/>
    <col min="61" max="61" width="8.140625" bestFit="1" customWidth="1"/>
    <col min="62" max="62" width="8.140625" customWidth="1"/>
    <col min="63" max="63" width="8.140625" bestFit="1" customWidth="1"/>
    <col min="64" max="64" width="8.140625" customWidth="1"/>
    <col min="65" max="65" width="8.140625" bestFit="1" customWidth="1"/>
    <col min="66" max="66" width="8.140625" customWidth="1"/>
    <col min="67" max="67" width="6.5703125" bestFit="1" customWidth="1"/>
    <col min="68" max="68" width="6.140625" bestFit="1" customWidth="1"/>
    <col min="69" max="69" width="6.140625" customWidth="1"/>
    <col min="70" max="70" width="6.140625" bestFit="1" customWidth="1"/>
    <col min="71" max="71" width="6.140625" customWidth="1"/>
    <col min="72" max="72" width="6.140625" bestFit="1" customWidth="1"/>
    <col min="73" max="73" width="6.140625" customWidth="1"/>
    <col min="74" max="74" width="6.140625" bestFit="1" customWidth="1"/>
    <col min="75" max="75" width="6.140625" customWidth="1"/>
    <col min="76" max="76" width="6.140625" bestFit="1" customWidth="1"/>
    <col min="77" max="77" width="6.140625" customWidth="1"/>
    <col min="78" max="78" width="6.140625" bestFit="1" customWidth="1"/>
    <col min="79" max="79" width="6.140625" customWidth="1"/>
    <col min="80" max="80" width="10" customWidth="1"/>
    <col min="81" max="81" width="3.28515625" bestFit="1" customWidth="1"/>
  </cols>
  <sheetData>
    <row r="1" spans="1:82" ht="15.75" customHeight="1" x14ac:dyDescent="0.25">
      <c r="A1" s="193" t="str">
        <f>NOMBRE_ASIGNATURA</f>
        <v xml:space="preserve">CCGG 2º BTO 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</row>
    <row r="2" spans="1:82" ht="15.75" customHeight="1" thickBot="1" x14ac:dyDescent="0.3">
      <c r="A2" s="193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</row>
    <row r="3" spans="1:82" ht="15" customHeight="1" x14ac:dyDescent="0.25">
      <c r="A3" s="191" t="s">
        <v>65</v>
      </c>
      <c r="B3" s="293" t="s">
        <v>47</v>
      </c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5"/>
      <c r="N3" s="89"/>
      <c r="O3" s="293" t="s">
        <v>48</v>
      </c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5"/>
      <c r="AA3" s="89"/>
      <c r="AB3" s="293" t="s">
        <v>49</v>
      </c>
      <c r="AC3" s="294"/>
      <c r="AD3" s="294"/>
      <c r="AE3" s="294"/>
      <c r="AF3" s="294"/>
      <c r="AG3" s="294"/>
      <c r="AH3" s="294"/>
      <c r="AI3" s="294"/>
      <c r="AJ3" s="294"/>
      <c r="AK3" s="294"/>
      <c r="AL3" s="294"/>
      <c r="AM3" s="295"/>
      <c r="AN3" s="89"/>
      <c r="AO3" s="293" t="s">
        <v>50</v>
      </c>
      <c r="AP3" s="294"/>
      <c r="AQ3" s="294"/>
      <c r="AR3" s="294"/>
      <c r="AS3" s="294"/>
      <c r="AT3" s="294"/>
      <c r="AU3" s="294"/>
      <c r="AV3" s="294"/>
      <c r="AW3" s="294"/>
      <c r="AX3" s="294"/>
      <c r="AY3" s="294"/>
      <c r="AZ3" s="295"/>
      <c r="BA3" s="89"/>
      <c r="BB3" s="293" t="s">
        <v>51</v>
      </c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5"/>
      <c r="BN3" s="89"/>
      <c r="BO3" s="293" t="s">
        <v>52</v>
      </c>
      <c r="BP3" s="294"/>
      <c r="BQ3" s="294"/>
      <c r="BR3" s="294"/>
      <c r="BS3" s="294"/>
      <c r="BT3" s="294"/>
      <c r="BU3" s="294"/>
      <c r="BV3" s="294"/>
      <c r="BW3" s="294"/>
      <c r="BX3" s="294"/>
      <c r="BY3" s="294"/>
      <c r="BZ3" s="295"/>
      <c r="CA3" s="95"/>
      <c r="CB3" s="20" t="s">
        <v>53</v>
      </c>
      <c r="CC3" s="18" t="s">
        <v>54</v>
      </c>
      <c r="CD3" s="199" t="s">
        <v>55</v>
      </c>
    </row>
    <row r="4" spans="1:82" x14ac:dyDescent="0.25">
      <c r="A4" s="192"/>
      <c r="B4" s="22" t="str">
        <f>PESOS!B4</f>
        <v>Inst ev.</v>
      </c>
      <c r="C4" s="180" t="str">
        <f>PESOS!C4</f>
        <v>CR1.1</v>
      </c>
      <c r="D4" s="181"/>
      <c r="E4" s="63" t="str">
        <f>PESOS!D4</f>
        <v>CR1.2</v>
      </c>
      <c r="F4" s="63"/>
      <c r="G4" s="63" t="str">
        <f>PESOS!E4</f>
        <v>CR1.3</v>
      </c>
      <c r="H4" s="63"/>
      <c r="I4" s="63" t="str">
        <f>PESOS!F4</f>
        <v>CR1.4</v>
      </c>
      <c r="J4" s="63"/>
      <c r="K4" s="63" t="str">
        <f>PESOS!G4</f>
        <v>CR1.5</v>
      </c>
      <c r="L4" s="97"/>
      <c r="M4" s="64" t="str">
        <f>PESOS!H4</f>
        <v>CR1.6</v>
      </c>
      <c r="N4" s="100"/>
      <c r="O4" s="22" t="str">
        <f>PESOS!I4</f>
        <v>Inst ev</v>
      </c>
      <c r="P4" s="63" t="str">
        <f>PESOS!J4</f>
        <v>CR2.1</v>
      </c>
      <c r="Q4" s="63"/>
      <c r="R4" s="63" t="str">
        <f>PESOS!K4</f>
        <v>CR2.2</v>
      </c>
      <c r="S4" s="63"/>
      <c r="T4" s="63" t="str">
        <f>PESOS!L4</f>
        <v>CR2.3</v>
      </c>
      <c r="U4" s="63"/>
      <c r="V4" s="63" t="str">
        <f>PESOS!M4</f>
        <v>CR2.4</v>
      </c>
      <c r="W4" s="63"/>
      <c r="X4" s="63" t="str">
        <f>PESOS!N4</f>
        <v>CR2.5</v>
      </c>
      <c r="Y4" s="97"/>
      <c r="Z4" s="64" t="str">
        <f>PESOS!O4</f>
        <v>CR2.6</v>
      </c>
      <c r="AA4" s="100"/>
      <c r="AB4" s="22" t="str">
        <f>PESOS!P4</f>
        <v>Inst ev.</v>
      </c>
      <c r="AC4" s="63" t="str">
        <f>PESOS!Q4</f>
        <v>CR3.1</v>
      </c>
      <c r="AD4" s="63"/>
      <c r="AE4" s="63" t="str">
        <f>PESOS!R4</f>
        <v>CR3.2</v>
      </c>
      <c r="AF4" s="63"/>
      <c r="AG4" s="63" t="str">
        <f>PESOS!S4</f>
        <v>CR3.3</v>
      </c>
      <c r="AH4" s="63"/>
      <c r="AI4" s="63" t="str">
        <f>PESOS!T4</f>
        <v>CR3.4</v>
      </c>
      <c r="AJ4" s="63"/>
      <c r="AK4" s="63" t="str">
        <f>PESOS!U4</f>
        <v>CR3.5</v>
      </c>
      <c r="AL4" s="97"/>
      <c r="AM4" s="64" t="str">
        <f>PESOS!V4</f>
        <v>CR3.6</v>
      </c>
      <c r="AN4" s="100"/>
      <c r="AO4" s="22" t="str">
        <f>PESOS!W4</f>
        <v>Inst ev.</v>
      </c>
      <c r="AP4" s="63" t="str">
        <f>PESOS!X4</f>
        <v>CR4.1</v>
      </c>
      <c r="AQ4" s="63"/>
      <c r="AR4" s="63" t="str">
        <f>PESOS!Y4</f>
        <v>CR4.2</v>
      </c>
      <c r="AS4" s="63"/>
      <c r="AT4" s="63" t="str">
        <f>PESOS!Z4</f>
        <v>CR4.3</v>
      </c>
      <c r="AU4" s="63"/>
      <c r="AV4" s="63" t="str">
        <f>PESOS!AA4</f>
        <v>CR4.4</v>
      </c>
      <c r="AW4" s="63"/>
      <c r="AX4" s="63" t="str">
        <f>PESOS!AB4</f>
        <v>CR4.5</v>
      </c>
      <c r="AY4" s="97"/>
      <c r="AZ4" s="64" t="str">
        <f>PESOS!AC4</f>
        <v>CR4.6</v>
      </c>
      <c r="BA4" s="100"/>
      <c r="BB4" s="22" t="str">
        <f>PESOS!AD4</f>
        <v>Inst ev.</v>
      </c>
      <c r="BC4" s="63" t="str">
        <f>PESOS!AE4</f>
        <v>CR5.1</v>
      </c>
      <c r="BD4" s="63"/>
      <c r="BE4" s="63" t="str">
        <f>PESOS!AF4</f>
        <v>CR5.2</v>
      </c>
      <c r="BF4" s="63"/>
      <c r="BG4" s="63" t="str">
        <f>PESOS!AG4</f>
        <v>CR5.3</v>
      </c>
      <c r="BH4" s="63"/>
      <c r="BI4" s="63" t="str">
        <f>PESOS!AH4</f>
        <v>CR5.4</v>
      </c>
      <c r="BJ4" s="63"/>
      <c r="BK4" s="63" t="str">
        <f>PESOS!AI4</f>
        <v>CR5.5</v>
      </c>
      <c r="BL4" s="97"/>
      <c r="BM4" s="64" t="str">
        <f>PESOS!AJ4</f>
        <v>CR5.6</v>
      </c>
      <c r="BN4" s="100"/>
      <c r="BO4" s="22" t="str">
        <f>PESOS!AK4</f>
        <v>Inst ev.</v>
      </c>
      <c r="BP4" s="63" t="str">
        <f>PESOS!AL4</f>
        <v>CR6.1</v>
      </c>
      <c r="BQ4" s="63"/>
      <c r="BR4" s="63" t="str">
        <f>PESOS!AM4</f>
        <v>CR6.2</v>
      </c>
      <c r="BS4" s="63"/>
      <c r="BT4" s="63" t="str">
        <f>PESOS!AN4</f>
        <v>CR6.3</v>
      </c>
      <c r="BU4" s="63"/>
      <c r="BV4" s="63" t="str">
        <f>PESOS!AO4</f>
        <v>CR6.4</v>
      </c>
      <c r="BW4" s="63"/>
      <c r="BX4" s="63" t="str">
        <f>PESOS!AP4</f>
        <v>CR6.5</v>
      </c>
      <c r="BY4" s="97"/>
      <c r="BZ4" s="64" t="str">
        <f>PESOS!AQ4</f>
        <v>CR6.6</v>
      </c>
      <c r="CA4" s="97"/>
      <c r="CB4" s="21" t="str">
        <f>PESOS!AR4</f>
        <v xml:space="preserve"> </v>
      </c>
      <c r="CC4" s="19"/>
      <c r="CD4" s="200"/>
    </row>
    <row r="5" spans="1:82" x14ac:dyDescent="0.25">
      <c r="A5" s="124" t="str" cm="1">
        <f t="array" ref="A5">IFERROR(INDEX(UNIDADES2EVA[UNIDADES 2ª], ROW(A1)), "")</f>
        <v>u2. Disoluciones  y Reacciones</v>
      </c>
      <c r="B5" s="22" t="str" cm="1">
        <f t="array" ref="B5">IFERROR(VLOOKUP($A5,PESOS!$A:$AZ,COLUMN(B:B),FALSE),"")</f>
        <v>TD</v>
      </c>
      <c r="C5" s="174" cm="1">
        <f t="array" ref="C5">IFERROR(VLOOKUP($A5,PESOS!$A:$AZ,COLUMN(C:C),FALSE),"")</f>
        <v>10</v>
      </c>
      <c r="D5" s="175"/>
      <c r="E5" s="174" cm="1">
        <f t="array" ref="E5">IFERROR(VLOOKUP($A5,PESOS!$A:$AZ,COLUMN(D:D),FALSE),"")</f>
        <v>0</v>
      </c>
      <c r="F5" s="175"/>
      <c r="G5" s="174" cm="1">
        <f t="array" ref="G5">IFERROR(VLOOKUP($A5,PESOS!$A:$AZ,COLUMN(E:E),FALSE),"")</f>
        <v>25</v>
      </c>
      <c r="H5" s="175"/>
      <c r="I5" s="174" cm="1">
        <f t="array" ref="I5">IFERROR(VLOOKUP($A5,PESOS!$A:$AZ,COLUMN(F:F),FALSE),"")</f>
        <v>0</v>
      </c>
      <c r="J5" s="175"/>
      <c r="K5" s="174" cm="1">
        <f t="array" ref="K5">IFERROR(VLOOKUP($A5,PESOS!$A:$AZ,COLUMN(G:G),FALSE),"")</f>
        <v>0</v>
      </c>
      <c r="L5" s="175"/>
      <c r="M5" s="174" cm="1">
        <f t="array" ref="M5">IFERROR(VLOOKUP($A5,PESOS!$A:$AZ,COLUMN(H:H),FALSE),"")</f>
        <v>0</v>
      </c>
      <c r="N5" s="175"/>
      <c r="O5" s="22" t="str" cm="1">
        <f t="array" ref="O5">IFERROR(VLOOKUP($A5,PESOS!$A:$AZ,COLUMN(I:I),FALSE),"")</f>
        <v>TD</v>
      </c>
      <c r="P5" s="174" cm="1">
        <f t="array" ref="P5">IFERROR(VLOOKUP($A5,PESOS!$A:$AZ,COLUMN(J:J),FALSE),"")</f>
        <v>15</v>
      </c>
      <c r="Q5" s="175"/>
      <c r="R5" s="174" cm="1">
        <f t="array" ref="R5">IFERROR(VLOOKUP($A5,PESOS!$A:$AZ,COLUMN(K:K),FALSE),"")</f>
        <v>10</v>
      </c>
      <c r="S5" s="175"/>
      <c r="T5" s="174" cm="1">
        <f t="array" ref="T5">IFERROR(VLOOKUP($A5,PESOS!$A:$AZ,COLUMN(L:L),FALSE),"")</f>
        <v>0</v>
      </c>
      <c r="U5" s="175"/>
      <c r="V5" s="174" cm="1">
        <f t="array" ref="V5">IFERROR(VLOOKUP($A5,PESOS!$A:$AZ,COLUMN(M:M),FALSE),"")</f>
        <v>0</v>
      </c>
      <c r="W5" s="175"/>
      <c r="X5" s="174" cm="1">
        <f t="array" ref="X5">IFERROR(VLOOKUP($A5,PESOS!$A:$AZ,COLUMN(N:N),FALSE),"")</f>
        <v>5</v>
      </c>
      <c r="Y5" s="175"/>
      <c r="Z5" s="174" cm="1">
        <f t="array" ref="Z5">IFERROR(VLOOKUP($A5,PESOS!$A:$AZ,COLUMN(O:O),FALSE),"")</f>
        <v>0</v>
      </c>
      <c r="AA5" s="175"/>
      <c r="AB5" s="22" cm="1">
        <f t="array" ref="AB5">IFERROR(VLOOKUP($A5,PESOS!$A:$AZ,COLUMN(P:P),FALSE),"")</f>
        <v>0</v>
      </c>
      <c r="AC5" s="174" cm="1">
        <f t="array" ref="AC5">IFERROR(VLOOKUP($A5,PESOS!$A:$AZ,COLUMN(Q:Q),FALSE),"")</f>
        <v>10</v>
      </c>
      <c r="AD5" s="175"/>
      <c r="AE5" s="174" cm="1">
        <f t="array" ref="AE5">IFERROR(VLOOKUP($A5,PESOS!$A:$AZ,COLUMN(R:R),FALSE),"")</f>
        <v>0</v>
      </c>
      <c r="AF5" s="175"/>
      <c r="AG5" s="174" cm="1">
        <f t="array" ref="AG5">IFERROR(VLOOKUP($A5,PESOS!$A:$AZ,COLUMN(S:S),FALSE),"")</f>
        <v>5</v>
      </c>
      <c r="AH5" s="175"/>
      <c r="AI5" s="174" cm="1">
        <f t="array" ref="AI5">IFERROR(VLOOKUP($A5,PESOS!$A:$AZ,COLUMN(T:T),FALSE),"")</f>
        <v>0</v>
      </c>
      <c r="AJ5" s="175"/>
      <c r="AK5" s="174" cm="1">
        <f t="array" ref="AK5">IFERROR(VLOOKUP($A5,PESOS!$A:$AZ,COLUMN(U:U),FALSE),"")</f>
        <v>0</v>
      </c>
      <c r="AL5" s="175"/>
      <c r="AM5" s="174" cm="1">
        <f t="array" ref="AM5">IFERROR(VLOOKUP($A5,PESOS!$A:$AZ,COLUMN(V:V),FALSE),"")</f>
        <v>0</v>
      </c>
      <c r="AN5" s="175"/>
      <c r="AO5" s="22" cm="1">
        <f t="array" ref="AO5">IFERROR(VLOOKUP($A5,PESOS!$A:$AZ,COLUMN(W:W),FALSE),"")</f>
        <v>0</v>
      </c>
      <c r="AP5" s="174" cm="1">
        <f t="array" ref="AP5">IFERROR(VLOOKUP($A5,PESOS!$A:$AZ,COLUMN(X:X),FALSE),"")</f>
        <v>5</v>
      </c>
      <c r="AQ5" s="175"/>
      <c r="AR5" s="174" cm="1">
        <f t="array" ref="AR5">IFERROR(VLOOKUP($A5,PESOS!$A:$AZ,COLUMN(Y:Y),FALSE),"")</f>
        <v>5</v>
      </c>
      <c r="AS5" s="175"/>
      <c r="AT5" s="174" cm="1">
        <f t="array" ref="AT5">IFERROR(VLOOKUP($A5,PESOS!$A:$AZ,COLUMN(Z:Z),FALSE),"")</f>
        <v>0</v>
      </c>
      <c r="AU5" s="175"/>
      <c r="AV5" s="174" cm="1">
        <f t="array" ref="AV5">IFERROR(VLOOKUP($A5,PESOS!$A:$AZ,COLUMN(AA:AA),FALSE),"")</f>
        <v>0</v>
      </c>
      <c r="AW5" s="175"/>
      <c r="AX5" s="174" cm="1">
        <f t="array" ref="AX5">IFERROR(VLOOKUP($A5,PESOS!$A:$AZ,COLUMN(AB:AB),FALSE),"")</f>
        <v>0</v>
      </c>
      <c r="AY5" s="175"/>
      <c r="AZ5" s="174" cm="1">
        <f t="array" ref="AZ5">IFERROR(VLOOKUP($A5,PESOS!$A:$AZ,COLUMN(AC:AC),FALSE),"")</f>
        <v>0</v>
      </c>
      <c r="BA5" s="175"/>
      <c r="BB5" s="22" cm="1">
        <f t="array" ref="BB5">IFERROR(VLOOKUP($A5,PESOS!$A:$AZ,COLUMN(AD:AD),FALSE),"")</f>
        <v>0</v>
      </c>
      <c r="BC5" s="174" cm="1">
        <f t="array" ref="BC5">IFERROR(VLOOKUP($A5,PESOS!$A:$AZ,COLUMN(AE:AE),FALSE),"")</f>
        <v>5</v>
      </c>
      <c r="BD5" s="175"/>
      <c r="BE5" s="174" cm="1">
        <f t="array" ref="BE5">IFERROR(VLOOKUP($A5,PESOS!$A:$AZ,COLUMN(AF:AF),FALSE),"")</f>
        <v>0</v>
      </c>
      <c r="BF5" s="175"/>
      <c r="BG5" s="174" cm="1">
        <f t="array" ref="BG5">IFERROR(VLOOKUP($A5,PESOS!$A:$AZ,COLUMN(AG:AG),FALSE),"")</f>
        <v>0</v>
      </c>
      <c r="BH5" s="175"/>
      <c r="BI5" s="174" cm="1">
        <f t="array" ref="BI5">IFERROR(VLOOKUP($A5,PESOS!$A:$AZ,COLUMN(AH:AH),FALSE),"")</f>
        <v>0</v>
      </c>
      <c r="BJ5" s="175"/>
      <c r="BK5" s="174" cm="1">
        <f t="array" ref="BK5">IFERROR(VLOOKUP($A5,PESOS!$A:$AZ,COLUMN(AI:AI),FALSE),"")</f>
        <v>0</v>
      </c>
      <c r="BL5" s="175"/>
      <c r="BM5" s="174" cm="1">
        <f t="array" ref="BM5">IFERROR(VLOOKUP($A5,PESOS!$A:$AZ,COLUMN(AJ:AJ),FALSE),"")</f>
        <v>0</v>
      </c>
      <c r="BN5" s="175"/>
      <c r="BO5" s="22" cm="1">
        <f t="array" ref="BO5">IFERROR(VLOOKUP($A5,PESOS!$A:$AZ,COLUMN(AK:AK),FALSE),"")</f>
        <v>0</v>
      </c>
      <c r="BP5" s="174" cm="1">
        <f t="array" ref="BP5">IFERROR(VLOOKUP($A5,PESOS!$A:$AZ,COLUMN(AL:AL),FALSE),"")</f>
        <v>5</v>
      </c>
      <c r="BQ5" s="175"/>
      <c r="BR5" s="174" cm="1">
        <f t="array" ref="BR5">IFERROR(VLOOKUP($A5,PESOS!$A:$AZ,COLUMN(AM:AM),FALSE),"")</f>
        <v>0</v>
      </c>
      <c r="BS5" s="175"/>
      <c r="BT5" s="174" cm="1">
        <f t="array" ref="BT5">IFERROR(VLOOKUP($A5,PESOS!$A:$AZ,COLUMN(AN:AN),FALSE),"")</f>
        <v>0</v>
      </c>
      <c r="BU5" s="175"/>
      <c r="BV5" s="174" cm="1">
        <f t="array" ref="BV5">IFERROR(VLOOKUP($A5,PESOS!$A:$AZ,COLUMN(AO:AO),FALSE),"")</f>
        <v>0</v>
      </c>
      <c r="BW5" s="175"/>
      <c r="BX5" s="174" cm="1">
        <f t="array" ref="BX5">IFERROR(VLOOKUP($A5,PESOS!$A:$AZ,COLUMN(AP:AP),FALSE),"")</f>
        <v>0</v>
      </c>
      <c r="BY5" s="175"/>
      <c r="BZ5" s="174" cm="1">
        <f t="array" ref="BZ5">IFERROR(VLOOKUP($A5,PESOS!$A:$AZ,COLUMN(AQ:AQ),FALSE),"")</f>
        <v>0</v>
      </c>
      <c r="CA5" s="175"/>
      <c r="CB5" s="61">
        <f>SUM(C5:CA5)</f>
        <v>100</v>
      </c>
      <c r="CC5" s="9" t="s">
        <v>56</v>
      </c>
      <c r="CD5" s="197">
        <f>SUM(CB5:CB10)</f>
        <v>100</v>
      </c>
    </row>
    <row r="6" spans="1:82" x14ac:dyDescent="0.25">
      <c r="A6" s="124" t="str" cm="1">
        <f t="array" ref="A6">IFERROR(INDEX(UNIDADES2EVA[UNIDADES 2ª], ROW(A2)), "")</f>
        <v/>
      </c>
      <c r="B6" s="22" t="str" cm="1">
        <f t="array" ref="B6">IFERROR(VLOOKUP($A6,PESOS!$A:$AZ,COLUMN(B:B),FALSE),"")</f>
        <v/>
      </c>
      <c r="C6" s="174" t="str" cm="1">
        <f t="array" ref="C6">IFERROR(VLOOKUP($A6,PESOS!$A:$AZ,COLUMN(C:C),FALSE),"")</f>
        <v/>
      </c>
      <c r="D6" s="175"/>
      <c r="E6" s="174" t="str" cm="1">
        <f t="array" ref="E6">IFERROR(VLOOKUP($A6,PESOS!$A:$AZ,COLUMN(D:D),FALSE),"")</f>
        <v/>
      </c>
      <c r="F6" s="175"/>
      <c r="G6" s="174" t="str" cm="1">
        <f t="array" ref="G6">IFERROR(VLOOKUP($A6,PESOS!$A:$AZ,COLUMN(E:E),FALSE),"")</f>
        <v/>
      </c>
      <c r="H6" s="175"/>
      <c r="I6" s="174" t="str" cm="1">
        <f t="array" ref="I6">IFERROR(VLOOKUP($A6,PESOS!$A:$AZ,COLUMN(F:F),FALSE),"")</f>
        <v/>
      </c>
      <c r="J6" s="175"/>
      <c r="K6" s="174" t="str" cm="1">
        <f t="array" ref="K6">IFERROR(VLOOKUP($A6,PESOS!$A:$AZ,COLUMN(G:G),FALSE),"")</f>
        <v/>
      </c>
      <c r="L6" s="175"/>
      <c r="M6" s="174" t="str" cm="1">
        <f t="array" ref="M6">IFERROR(VLOOKUP($A6,PESOS!$A:$AZ,COLUMN(H:H),FALSE),"")</f>
        <v/>
      </c>
      <c r="N6" s="175"/>
      <c r="O6" s="22" t="str" cm="1">
        <f t="array" ref="O6">IFERROR(VLOOKUP($A6,PESOS!$A:$AZ,COLUMN(I:I),FALSE),"")</f>
        <v/>
      </c>
      <c r="P6" s="174" t="str" cm="1">
        <f t="array" ref="P6">IFERROR(VLOOKUP($A6,PESOS!$A:$AZ,COLUMN(J:J),FALSE),"")</f>
        <v/>
      </c>
      <c r="Q6" s="175"/>
      <c r="R6" s="174" t="str" cm="1">
        <f t="array" ref="R6">IFERROR(VLOOKUP($A6,PESOS!$A:$AZ,COLUMN(K:K),FALSE),"")</f>
        <v/>
      </c>
      <c r="S6" s="175"/>
      <c r="T6" s="174" t="str" cm="1">
        <f t="array" ref="T6">IFERROR(VLOOKUP($A6,PESOS!$A:$AZ,COLUMN(L:L),FALSE),"")</f>
        <v/>
      </c>
      <c r="U6" s="175"/>
      <c r="V6" s="174" t="str" cm="1">
        <f t="array" ref="V6">IFERROR(VLOOKUP($A6,PESOS!$A:$AZ,COLUMN(M:M),FALSE),"")</f>
        <v/>
      </c>
      <c r="W6" s="175"/>
      <c r="X6" s="174" t="str" cm="1">
        <f t="array" ref="X6">IFERROR(VLOOKUP($A6,PESOS!$A:$AZ,COLUMN(N:N),FALSE),"")</f>
        <v/>
      </c>
      <c r="Y6" s="175"/>
      <c r="Z6" s="174" t="str" cm="1">
        <f t="array" ref="Z6">IFERROR(VLOOKUP($A6,PESOS!$A:$AZ,COLUMN(O:O),FALSE),"")</f>
        <v/>
      </c>
      <c r="AA6" s="175"/>
      <c r="AB6" s="22" t="str" cm="1">
        <f t="array" ref="AB6">IFERROR(VLOOKUP($A6,PESOS!$A:$AZ,COLUMN(P:P),FALSE),"")</f>
        <v/>
      </c>
      <c r="AC6" s="174" t="str" cm="1">
        <f t="array" ref="AC6">IFERROR(VLOOKUP($A6,PESOS!$A:$AZ,COLUMN(Q:Q),FALSE),"")</f>
        <v/>
      </c>
      <c r="AD6" s="175"/>
      <c r="AE6" s="174" t="str" cm="1">
        <f t="array" ref="AE6">IFERROR(VLOOKUP($A6,PESOS!$A:$AZ,COLUMN(R:R),FALSE),"")</f>
        <v/>
      </c>
      <c r="AF6" s="175"/>
      <c r="AG6" s="174" t="str" cm="1">
        <f t="array" ref="AG6">IFERROR(VLOOKUP($A6,PESOS!$A:$AZ,COLUMN(S:S),FALSE),"")</f>
        <v/>
      </c>
      <c r="AH6" s="175"/>
      <c r="AI6" s="174" t="str" cm="1">
        <f t="array" ref="AI6">IFERROR(VLOOKUP($A6,PESOS!$A:$AZ,COLUMN(T:T),FALSE),"")</f>
        <v/>
      </c>
      <c r="AJ6" s="175"/>
      <c r="AK6" s="174" t="str" cm="1">
        <f t="array" ref="AK6">IFERROR(VLOOKUP($A6,PESOS!$A:$AZ,COLUMN(U:U),FALSE),"")</f>
        <v/>
      </c>
      <c r="AL6" s="175"/>
      <c r="AM6" s="174" t="str" cm="1">
        <f t="array" ref="AM6">IFERROR(VLOOKUP($A6,PESOS!$A:$AZ,COLUMN(V:V),FALSE),"")</f>
        <v/>
      </c>
      <c r="AN6" s="175"/>
      <c r="AO6" s="22" t="str" cm="1">
        <f t="array" ref="AO6">IFERROR(VLOOKUP($A6,PESOS!$A:$AZ,COLUMN(W:W),FALSE),"")</f>
        <v/>
      </c>
      <c r="AP6" s="174" t="str" cm="1">
        <f t="array" ref="AP6">IFERROR(VLOOKUP($A6,PESOS!$A:$AZ,COLUMN(X:X),FALSE),"")</f>
        <v/>
      </c>
      <c r="AQ6" s="175"/>
      <c r="AR6" s="174" t="str" cm="1">
        <f t="array" ref="AR6">IFERROR(VLOOKUP($A6,PESOS!$A:$AZ,COLUMN(Y:Y),FALSE),"")</f>
        <v/>
      </c>
      <c r="AS6" s="175"/>
      <c r="AT6" s="174" t="str" cm="1">
        <f t="array" ref="AT6">IFERROR(VLOOKUP($A6,PESOS!$A:$AZ,COLUMN(Z:Z),FALSE),"")</f>
        <v/>
      </c>
      <c r="AU6" s="175"/>
      <c r="AV6" s="174" t="str" cm="1">
        <f t="array" ref="AV6">IFERROR(VLOOKUP($A6,PESOS!$A:$AZ,COLUMN(AA:AA),FALSE),"")</f>
        <v/>
      </c>
      <c r="AW6" s="175"/>
      <c r="AX6" s="174" t="str" cm="1">
        <f t="array" ref="AX6">IFERROR(VLOOKUP($A6,PESOS!$A:$AZ,COLUMN(AB:AB),FALSE),"")</f>
        <v/>
      </c>
      <c r="AY6" s="175"/>
      <c r="AZ6" s="174" t="str" cm="1">
        <f t="array" ref="AZ6">IFERROR(VLOOKUP($A6,PESOS!$A:$AZ,COLUMN(AC:AC),FALSE),"")</f>
        <v/>
      </c>
      <c r="BA6" s="175"/>
      <c r="BB6" s="22" t="str" cm="1">
        <f t="array" ref="BB6">IFERROR(VLOOKUP($A6,PESOS!$A:$AZ,COLUMN(AD:AD),FALSE),"")</f>
        <v/>
      </c>
      <c r="BC6" s="174" t="str" cm="1">
        <f t="array" ref="BC6">IFERROR(VLOOKUP($A6,PESOS!$A:$AZ,COLUMN(AE:AE),FALSE),"")</f>
        <v/>
      </c>
      <c r="BD6" s="175"/>
      <c r="BE6" s="174" t="str" cm="1">
        <f t="array" ref="BE6">IFERROR(VLOOKUP($A6,PESOS!$A:$AZ,COLUMN(AF:AF),FALSE),"")</f>
        <v/>
      </c>
      <c r="BF6" s="175"/>
      <c r="BG6" s="174" t="str" cm="1">
        <f t="array" ref="BG6">IFERROR(VLOOKUP($A6,PESOS!$A:$AZ,COLUMN(AG:AG),FALSE),"")</f>
        <v/>
      </c>
      <c r="BH6" s="175"/>
      <c r="BI6" s="174" t="str" cm="1">
        <f t="array" ref="BI6">IFERROR(VLOOKUP($A6,PESOS!$A:$AZ,COLUMN(AH:AH),FALSE),"")</f>
        <v/>
      </c>
      <c r="BJ6" s="175"/>
      <c r="BK6" s="174" t="str" cm="1">
        <f t="array" ref="BK6">IFERROR(VLOOKUP($A6,PESOS!$A:$AZ,COLUMN(AI:AI),FALSE),"")</f>
        <v/>
      </c>
      <c r="BL6" s="175"/>
      <c r="BM6" s="174" t="str" cm="1">
        <f t="array" ref="BM6">IFERROR(VLOOKUP($A6,PESOS!$A:$AZ,COLUMN(AJ:AJ),FALSE),"")</f>
        <v/>
      </c>
      <c r="BN6" s="175"/>
      <c r="BO6" s="22" t="str" cm="1">
        <f t="array" ref="BO6">IFERROR(VLOOKUP($A6,PESOS!$A:$AZ,COLUMN(AK:AK),FALSE),"")</f>
        <v/>
      </c>
      <c r="BP6" s="174" t="str" cm="1">
        <f t="array" ref="BP6">IFERROR(VLOOKUP($A6,PESOS!$A:$AZ,COLUMN(AL:AL),FALSE),"")</f>
        <v/>
      </c>
      <c r="BQ6" s="175"/>
      <c r="BR6" s="174" t="str" cm="1">
        <f t="array" ref="BR6">IFERROR(VLOOKUP($A6,PESOS!$A:$AZ,COLUMN(AM:AM),FALSE),"")</f>
        <v/>
      </c>
      <c r="BS6" s="175"/>
      <c r="BT6" s="174" t="str" cm="1">
        <f t="array" ref="BT6">IFERROR(VLOOKUP($A6,PESOS!$A:$AZ,COLUMN(AN:AN),FALSE),"")</f>
        <v/>
      </c>
      <c r="BU6" s="175"/>
      <c r="BV6" s="174" t="str" cm="1">
        <f t="array" ref="BV6">IFERROR(VLOOKUP($A6,PESOS!$A:$AZ,COLUMN(AO:AO),FALSE),"")</f>
        <v/>
      </c>
      <c r="BW6" s="175"/>
      <c r="BX6" s="174" t="str" cm="1">
        <f t="array" ref="BX6">IFERROR(VLOOKUP($A6,PESOS!$A:$AZ,COLUMN(AP:AP),FALSE),"")</f>
        <v/>
      </c>
      <c r="BY6" s="175"/>
      <c r="BZ6" s="174" t="str" cm="1">
        <f t="array" ref="BZ6">IFERROR(VLOOKUP($A6,PESOS!$A:$AZ,COLUMN(AQ:AQ),FALSE),"")</f>
        <v/>
      </c>
      <c r="CA6" s="175"/>
      <c r="CB6" s="61">
        <f t="shared" ref="CB6:CB10" si="0">SUM(C6:CA6)</f>
        <v>0</v>
      </c>
      <c r="CC6" s="9" t="s">
        <v>56</v>
      </c>
      <c r="CD6" s="198"/>
    </row>
    <row r="7" spans="1:82" x14ac:dyDescent="0.25">
      <c r="A7" s="124" t="str" cm="1">
        <f t="array" ref="A7">IFERROR(INDEX(UNIDADES2EVA[UNIDADES 2ª], ROW(A3)), "")</f>
        <v/>
      </c>
      <c r="B7" s="22" t="str" cm="1">
        <f t="array" ref="B7">IFERROR(VLOOKUP($A7,PESOS!$A:$AZ,COLUMN(B:B),FALSE),"")</f>
        <v/>
      </c>
      <c r="C7" s="174" t="str" cm="1">
        <f t="array" ref="C7">IFERROR(VLOOKUP($A7,PESOS!$A:$AZ,COLUMN(C:C),FALSE),"")</f>
        <v/>
      </c>
      <c r="D7" s="175"/>
      <c r="E7" s="174" t="str" cm="1">
        <f t="array" ref="E7">IFERROR(VLOOKUP($A7,PESOS!$A:$AZ,COLUMN(D:D),FALSE),"")</f>
        <v/>
      </c>
      <c r="F7" s="175"/>
      <c r="G7" s="174" t="str" cm="1">
        <f t="array" ref="G7">IFERROR(VLOOKUP($A7,PESOS!$A:$AZ,COLUMN(E:E),FALSE),"")</f>
        <v/>
      </c>
      <c r="H7" s="175"/>
      <c r="I7" s="174" t="str" cm="1">
        <f t="array" ref="I7">IFERROR(VLOOKUP($A7,PESOS!$A:$AZ,COLUMN(F:F),FALSE),"")</f>
        <v/>
      </c>
      <c r="J7" s="175"/>
      <c r="K7" s="174" t="str" cm="1">
        <f t="array" ref="K7">IFERROR(VLOOKUP($A7,PESOS!$A:$AZ,COLUMN(G:G),FALSE),"")</f>
        <v/>
      </c>
      <c r="L7" s="175"/>
      <c r="M7" s="174" t="str" cm="1">
        <f t="array" ref="M7">IFERROR(VLOOKUP($A7,PESOS!$A:$AZ,COLUMN(H:H),FALSE),"")</f>
        <v/>
      </c>
      <c r="N7" s="175"/>
      <c r="O7" s="22" t="str" cm="1">
        <f t="array" ref="O7">IFERROR(VLOOKUP($A7,PESOS!$A:$AZ,COLUMN(I:I),FALSE),"")</f>
        <v/>
      </c>
      <c r="P7" s="174" t="str" cm="1">
        <f t="array" ref="P7">IFERROR(VLOOKUP($A7,PESOS!$A:$AZ,COLUMN(J:J),FALSE),"")</f>
        <v/>
      </c>
      <c r="Q7" s="175"/>
      <c r="R7" s="174" t="str" cm="1">
        <f t="array" ref="R7">IFERROR(VLOOKUP($A7,PESOS!$A:$AZ,COLUMN(K:K),FALSE),"")</f>
        <v/>
      </c>
      <c r="S7" s="175"/>
      <c r="T7" s="174" t="str" cm="1">
        <f t="array" ref="T7">IFERROR(VLOOKUP($A7,PESOS!$A:$AZ,COLUMN(L:L),FALSE),"")</f>
        <v/>
      </c>
      <c r="U7" s="175"/>
      <c r="V7" s="174" t="str" cm="1">
        <f t="array" ref="V7">IFERROR(VLOOKUP($A7,PESOS!$A:$AZ,COLUMN(M:M),FALSE),"")</f>
        <v/>
      </c>
      <c r="W7" s="175"/>
      <c r="X7" s="174" t="str" cm="1">
        <f t="array" ref="X7">IFERROR(VLOOKUP($A7,PESOS!$A:$AZ,COLUMN(N:N),FALSE),"")</f>
        <v/>
      </c>
      <c r="Y7" s="175"/>
      <c r="Z7" s="174" t="str" cm="1">
        <f t="array" ref="Z7">IFERROR(VLOOKUP($A7,PESOS!$A:$AZ,COLUMN(O:O),FALSE),"")</f>
        <v/>
      </c>
      <c r="AA7" s="175"/>
      <c r="AB7" s="22" t="str" cm="1">
        <f t="array" ref="AB7">IFERROR(VLOOKUP($A7,PESOS!$A:$AZ,COLUMN(P:P),FALSE),"")</f>
        <v/>
      </c>
      <c r="AC7" s="174" t="str" cm="1">
        <f t="array" ref="AC7">IFERROR(VLOOKUP($A7,PESOS!$A:$AZ,COLUMN(Q:Q),FALSE),"")</f>
        <v/>
      </c>
      <c r="AD7" s="175"/>
      <c r="AE7" s="174" t="str" cm="1">
        <f t="array" ref="AE7">IFERROR(VLOOKUP($A7,PESOS!$A:$AZ,COLUMN(R:R),FALSE),"")</f>
        <v/>
      </c>
      <c r="AF7" s="175"/>
      <c r="AG7" s="174" t="str" cm="1">
        <f t="array" ref="AG7">IFERROR(VLOOKUP($A7,PESOS!$A:$AZ,COLUMN(S:S),FALSE),"")</f>
        <v/>
      </c>
      <c r="AH7" s="175"/>
      <c r="AI7" s="174" t="str" cm="1">
        <f t="array" ref="AI7">IFERROR(VLOOKUP($A7,PESOS!$A:$AZ,COLUMN(T:T),FALSE),"")</f>
        <v/>
      </c>
      <c r="AJ7" s="175"/>
      <c r="AK7" s="174" t="str" cm="1">
        <f t="array" ref="AK7">IFERROR(VLOOKUP($A7,PESOS!$A:$AZ,COLUMN(U:U),FALSE),"")</f>
        <v/>
      </c>
      <c r="AL7" s="175"/>
      <c r="AM7" s="174" t="str" cm="1">
        <f t="array" ref="AM7">IFERROR(VLOOKUP($A7,PESOS!$A:$AZ,COLUMN(V:V),FALSE),"")</f>
        <v/>
      </c>
      <c r="AN7" s="175"/>
      <c r="AO7" s="22" t="str" cm="1">
        <f t="array" ref="AO7">IFERROR(VLOOKUP($A7,PESOS!$A:$AZ,COLUMN(W:W),FALSE),"")</f>
        <v/>
      </c>
      <c r="AP7" s="174" t="str" cm="1">
        <f t="array" ref="AP7">IFERROR(VLOOKUP($A7,PESOS!$A:$AZ,COLUMN(X:X),FALSE),"")</f>
        <v/>
      </c>
      <c r="AQ7" s="175"/>
      <c r="AR7" s="174" t="str" cm="1">
        <f t="array" ref="AR7">IFERROR(VLOOKUP($A7,PESOS!$A:$AZ,COLUMN(Y:Y),FALSE),"")</f>
        <v/>
      </c>
      <c r="AS7" s="175"/>
      <c r="AT7" s="174" t="str" cm="1">
        <f t="array" ref="AT7">IFERROR(VLOOKUP($A7,PESOS!$A:$AZ,COLUMN(Z:Z),FALSE),"")</f>
        <v/>
      </c>
      <c r="AU7" s="175"/>
      <c r="AV7" s="174" t="str" cm="1">
        <f t="array" ref="AV7">IFERROR(VLOOKUP($A7,PESOS!$A:$AZ,COLUMN(AA:AA),FALSE),"")</f>
        <v/>
      </c>
      <c r="AW7" s="175"/>
      <c r="AX7" s="174" t="str" cm="1">
        <f t="array" ref="AX7">IFERROR(VLOOKUP($A7,PESOS!$A:$AZ,COLUMN(AB:AB),FALSE),"")</f>
        <v/>
      </c>
      <c r="AY7" s="175"/>
      <c r="AZ7" s="174" t="str" cm="1">
        <f t="array" ref="AZ7">IFERROR(VLOOKUP($A7,PESOS!$A:$AZ,COLUMN(AC:AC),FALSE),"")</f>
        <v/>
      </c>
      <c r="BA7" s="175"/>
      <c r="BB7" s="22" t="str" cm="1">
        <f t="array" ref="BB7">IFERROR(VLOOKUP($A7,PESOS!$A:$AZ,COLUMN(AD:AD),FALSE),"")</f>
        <v/>
      </c>
      <c r="BC7" s="174" t="str" cm="1">
        <f t="array" ref="BC7">IFERROR(VLOOKUP($A7,PESOS!$A:$AZ,COLUMN(AE:AE),FALSE),"")</f>
        <v/>
      </c>
      <c r="BD7" s="175"/>
      <c r="BE7" s="174" t="str" cm="1">
        <f t="array" ref="BE7">IFERROR(VLOOKUP($A7,PESOS!$A:$AZ,COLUMN(AF:AF),FALSE),"")</f>
        <v/>
      </c>
      <c r="BF7" s="175"/>
      <c r="BG7" s="174" t="str" cm="1">
        <f t="array" ref="BG7">IFERROR(VLOOKUP($A7,PESOS!$A:$AZ,COLUMN(AG:AG),FALSE),"")</f>
        <v/>
      </c>
      <c r="BH7" s="175"/>
      <c r="BI7" s="174" t="str" cm="1">
        <f t="array" ref="BI7">IFERROR(VLOOKUP($A7,PESOS!$A:$AZ,COLUMN(AH:AH),FALSE),"")</f>
        <v/>
      </c>
      <c r="BJ7" s="175"/>
      <c r="BK7" s="174" t="str" cm="1">
        <f t="array" ref="BK7">IFERROR(VLOOKUP($A7,PESOS!$A:$AZ,COLUMN(AI:AI),FALSE),"")</f>
        <v/>
      </c>
      <c r="BL7" s="175"/>
      <c r="BM7" s="174" t="str" cm="1">
        <f t="array" ref="BM7">IFERROR(VLOOKUP($A7,PESOS!$A:$AZ,COLUMN(AJ:AJ),FALSE),"")</f>
        <v/>
      </c>
      <c r="BN7" s="175"/>
      <c r="BO7" s="22" t="str" cm="1">
        <f t="array" ref="BO7">IFERROR(VLOOKUP($A7,PESOS!$A:$AZ,COLUMN(AK:AK),FALSE),"")</f>
        <v/>
      </c>
      <c r="BP7" s="174" t="str" cm="1">
        <f t="array" ref="BP7">IFERROR(VLOOKUP($A7,PESOS!$A:$AZ,COLUMN(AL:AL),FALSE),"")</f>
        <v/>
      </c>
      <c r="BQ7" s="175"/>
      <c r="BR7" s="174" t="str" cm="1">
        <f t="array" ref="BR7">IFERROR(VLOOKUP($A7,PESOS!$A:$AZ,COLUMN(AM:AM),FALSE),"")</f>
        <v/>
      </c>
      <c r="BS7" s="175"/>
      <c r="BT7" s="174" t="str" cm="1">
        <f t="array" ref="BT7">IFERROR(VLOOKUP($A7,PESOS!$A:$AZ,COLUMN(AN:AN),FALSE),"")</f>
        <v/>
      </c>
      <c r="BU7" s="175"/>
      <c r="BV7" s="174" t="str" cm="1">
        <f t="array" ref="BV7">IFERROR(VLOOKUP($A7,PESOS!$A:$AZ,COLUMN(AO:AO),FALSE),"")</f>
        <v/>
      </c>
      <c r="BW7" s="175"/>
      <c r="BX7" s="174" t="str" cm="1">
        <f t="array" ref="BX7">IFERROR(VLOOKUP($A7,PESOS!$A:$AZ,COLUMN(AP:AP),FALSE),"")</f>
        <v/>
      </c>
      <c r="BY7" s="175"/>
      <c r="BZ7" s="174" t="str" cm="1">
        <f t="array" ref="BZ7">IFERROR(VLOOKUP($A7,PESOS!$A:$AZ,COLUMN(AQ:AQ),FALSE),"")</f>
        <v/>
      </c>
      <c r="CA7" s="175"/>
      <c r="CB7" s="61">
        <f t="shared" si="0"/>
        <v>0</v>
      </c>
      <c r="CC7" s="9" t="s">
        <v>56</v>
      </c>
      <c r="CD7" s="198"/>
    </row>
    <row r="8" spans="1:82" x14ac:dyDescent="0.25">
      <c r="A8" s="124" t="str" cm="1">
        <f t="array" ref="A8">IFERROR(INDEX(UNIDADES2EVA[UNIDADES 2ª], ROW(A4)), "")</f>
        <v/>
      </c>
      <c r="B8" s="22" t="str" cm="1">
        <f t="array" ref="B8">IFERROR(VLOOKUP($A8,PESOS!$A:$AZ,COLUMN(B:B),FALSE),"")</f>
        <v/>
      </c>
      <c r="C8" s="174" t="str" cm="1">
        <f t="array" ref="C8">IFERROR(VLOOKUP($A8,PESOS!$A:$AZ,COLUMN(C:C),FALSE),"")</f>
        <v/>
      </c>
      <c r="D8" s="175"/>
      <c r="E8" s="174" t="str" cm="1">
        <f t="array" ref="E8">IFERROR(VLOOKUP($A8,PESOS!$A:$AZ,COLUMN(D:D),FALSE),"")</f>
        <v/>
      </c>
      <c r="F8" s="175"/>
      <c r="G8" s="174" t="str" cm="1">
        <f t="array" ref="G8">IFERROR(VLOOKUP($A8,PESOS!$A:$AZ,COLUMN(E:E),FALSE),"")</f>
        <v/>
      </c>
      <c r="H8" s="175"/>
      <c r="I8" s="174" t="str" cm="1">
        <f t="array" ref="I8">IFERROR(VLOOKUP($A8,PESOS!$A:$AZ,COLUMN(F:F),FALSE),"")</f>
        <v/>
      </c>
      <c r="J8" s="175"/>
      <c r="K8" s="174" t="str" cm="1">
        <f t="array" ref="K8">IFERROR(VLOOKUP($A8,PESOS!$A:$AZ,COLUMN(G:G),FALSE),"")</f>
        <v/>
      </c>
      <c r="L8" s="175"/>
      <c r="M8" s="174" t="str" cm="1">
        <f t="array" ref="M8">IFERROR(VLOOKUP($A8,PESOS!$A:$AZ,COLUMN(H:H),FALSE),"")</f>
        <v/>
      </c>
      <c r="N8" s="175"/>
      <c r="O8" s="22" t="str" cm="1">
        <f t="array" ref="O8">IFERROR(VLOOKUP($A8,PESOS!$A:$AZ,COLUMN(I:I),FALSE),"")</f>
        <v/>
      </c>
      <c r="P8" s="174" t="str" cm="1">
        <f t="array" ref="P8">IFERROR(VLOOKUP($A8,PESOS!$A:$AZ,COLUMN(J:J),FALSE),"")</f>
        <v/>
      </c>
      <c r="Q8" s="175"/>
      <c r="R8" s="174" t="str" cm="1">
        <f t="array" ref="R8">IFERROR(VLOOKUP($A8,PESOS!$A:$AZ,COLUMN(K:K),FALSE),"")</f>
        <v/>
      </c>
      <c r="S8" s="175"/>
      <c r="T8" s="174" t="str" cm="1">
        <f t="array" ref="T8">IFERROR(VLOOKUP($A8,PESOS!$A:$AZ,COLUMN(L:L),FALSE),"")</f>
        <v/>
      </c>
      <c r="U8" s="175"/>
      <c r="V8" s="174" t="str" cm="1">
        <f t="array" ref="V8">IFERROR(VLOOKUP($A8,PESOS!$A:$AZ,COLUMN(M:M),FALSE),"")</f>
        <v/>
      </c>
      <c r="W8" s="175"/>
      <c r="X8" s="174" t="str" cm="1">
        <f t="array" ref="X8">IFERROR(VLOOKUP($A8,PESOS!$A:$AZ,COLUMN(N:N),FALSE),"")</f>
        <v/>
      </c>
      <c r="Y8" s="175"/>
      <c r="Z8" s="174" t="str" cm="1">
        <f t="array" ref="Z8">IFERROR(VLOOKUP($A8,PESOS!$A:$AZ,COLUMN(O:O),FALSE),"")</f>
        <v/>
      </c>
      <c r="AA8" s="175"/>
      <c r="AB8" s="22" t="str" cm="1">
        <f t="array" ref="AB8">IFERROR(VLOOKUP($A8,PESOS!$A:$AZ,COLUMN(P:P),FALSE),"")</f>
        <v/>
      </c>
      <c r="AC8" s="174" t="str" cm="1">
        <f t="array" ref="AC8">IFERROR(VLOOKUP($A8,PESOS!$A:$AZ,COLUMN(Q:Q),FALSE),"")</f>
        <v/>
      </c>
      <c r="AD8" s="175"/>
      <c r="AE8" s="174" t="str" cm="1">
        <f t="array" ref="AE8">IFERROR(VLOOKUP($A8,PESOS!$A:$AZ,COLUMN(R:R),FALSE),"")</f>
        <v/>
      </c>
      <c r="AF8" s="175"/>
      <c r="AG8" s="174" t="str" cm="1">
        <f t="array" ref="AG8">IFERROR(VLOOKUP($A8,PESOS!$A:$AZ,COLUMN(S:S),FALSE),"")</f>
        <v/>
      </c>
      <c r="AH8" s="175"/>
      <c r="AI8" s="174" t="str" cm="1">
        <f t="array" ref="AI8">IFERROR(VLOOKUP($A8,PESOS!$A:$AZ,COLUMN(T:T),FALSE),"")</f>
        <v/>
      </c>
      <c r="AJ8" s="175"/>
      <c r="AK8" s="174" t="str" cm="1">
        <f t="array" ref="AK8">IFERROR(VLOOKUP($A8,PESOS!$A:$AZ,COLUMN(U:U),FALSE),"")</f>
        <v/>
      </c>
      <c r="AL8" s="175"/>
      <c r="AM8" s="174" t="str" cm="1">
        <f t="array" ref="AM8">IFERROR(VLOOKUP($A8,PESOS!$A:$AZ,COLUMN(V:V),FALSE),"")</f>
        <v/>
      </c>
      <c r="AN8" s="175"/>
      <c r="AO8" s="22" t="str" cm="1">
        <f t="array" ref="AO8">IFERROR(VLOOKUP($A8,PESOS!$A:$AZ,COLUMN(W:W),FALSE),"")</f>
        <v/>
      </c>
      <c r="AP8" s="174" t="str" cm="1">
        <f t="array" ref="AP8">IFERROR(VLOOKUP($A8,PESOS!$A:$AZ,COLUMN(X:X),FALSE),"")</f>
        <v/>
      </c>
      <c r="AQ8" s="175"/>
      <c r="AR8" s="174" t="str" cm="1">
        <f t="array" ref="AR8">IFERROR(VLOOKUP($A8,PESOS!$A:$AZ,COLUMN(Y:Y),FALSE),"")</f>
        <v/>
      </c>
      <c r="AS8" s="175"/>
      <c r="AT8" s="174" t="str" cm="1">
        <f t="array" ref="AT8">IFERROR(VLOOKUP($A8,PESOS!$A:$AZ,COLUMN(Z:Z),FALSE),"")</f>
        <v/>
      </c>
      <c r="AU8" s="175"/>
      <c r="AV8" s="174" t="str" cm="1">
        <f t="array" ref="AV8">IFERROR(VLOOKUP($A8,PESOS!$A:$AZ,COLUMN(AA:AA),FALSE),"")</f>
        <v/>
      </c>
      <c r="AW8" s="175"/>
      <c r="AX8" s="174" t="str" cm="1">
        <f t="array" ref="AX8">IFERROR(VLOOKUP($A8,PESOS!$A:$AZ,COLUMN(AB:AB),FALSE),"")</f>
        <v/>
      </c>
      <c r="AY8" s="175"/>
      <c r="AZ8" s="174" t="str" cm="1">
        <f t="array" ref="AZ8">IFERROR(VLOOKUP($A8,PESOS!$A:$AZ,COLUMN(AC:AC),FALSE),"")</f>
        <v/>
      </c>
      <c r="BA8" s="175"/>
      <c r="BB8" s="22" t="str" cm="1">
        <f t="array" ref="BB8">IFERROR(VLOOKUP($A8,PESOS!$A:$AZ,COLUMN(AD:AD),FALSE),"")</f>
        <v/>
      </c>
      <c r="BC8" s="174" t="str" cm="1">
        <f t="array" ref="BC8">IFERROR(VLOOKUP($A8,PESOS!$A:$AZ,COLUMN(AE:AE),FALSE),"")</f>
        <v/>
      </c>
      <c r="BD8" s="175"/>
      <c r="BE8" s="174" t="str" cm="1">
        <f t="array" ref="BE8">IFERROR(VLOOKUP($A8,PESOS!$A:$AZ,COLUMN(AF:AF),FALSE),"")</f>
        <v/>
      </c>
      <c r="BF8" s="175"/>
      <c r="BG8" s="174" t="str" cm="1">
        <f t="array" ref="BG8">IFERROR(VLOOKUP($A8,PESOS!$A:$AZ,COLUMN(AG:AG),FALSE),"")</f>
        <v/>
      </c>
      <c r="BH8" s="175"/>
      <c r="BI8" s="174" t="str" cm="1">
        <f t="array" ref="BI8">IFERROR(VLOOKUP($A8,PESOS!$A:$AZ,COLUMN(AH:AH),FALSE),"")</f>
        <v/>
      </c>
      <c r="BJ8" s="175"/>
      <c r="BK8" s="174" t="str" cm="1">
        <f t="array" ref="BK8">IFERROR(VLOOKUP($A8,PESOS!$A:$AZ,COLUMN(AI:AI),FALSE),"")</f>
        <v/>
      </c>
      <c r="BL8" s="175"/>
      <c r="BM8" s="174" t="str" cm="1">
        <f t="array" ref="BM8">IFERROR(VLOOKUP($A8,PESOS!$A:$AZ,COLUMN(AJ:AJ),FALSE),"")</f>
        <v/>
      </c>
      <c r="BN8" s="175"/>
      <c r="BO8" s="22" t="str" cm="1">
        <f t="array" ref="BO8">IFERROR(VLOOKUP($A8,PESOS!$A:$AZ,COLUMN(AK:AK),FALSE),"")</f>
        <v/>
      </c>
      <c r="BP8" s="174" t="str" cm="1">
        <f t="array" ref="BP8">IFERROR(VLOOKUP($A8,PESOS!$A:$AZ,COLUMN(AL:AL),FALSE),"")</f>
        <v/>
      </c>
      <c r="BQ8" s="175"/>
      <c r="BR8" s="174" t="str" cm="1">
        <f t="array" ref="BR8">IFERROR(VLOOKUP($A8,PESOS!$A:$AZ,COLUMN(AM:AM),FALSE),"")</f>
        <v/>
      </c>
      <c r="BS8" s="175"/>
      <c r="BT8" s="174" t="str" cm="1">
        <f t="array" ref="BT8">IFERROR(VLOOKUP($A8,PESOS!$A:$AZ,COLUMN(AN:AN),FALSE),"")</f>
        <v/>
      </c>
      <c r="BU8" s="175"/>
      <c r="BV8" s="174" t="str" cm="1">
        <f t="array" ref="BV8">IFERROR(VLOOKUP($A8,PESOS!$A:$AZ,COLUMN(AO:AO),FALSE),"")</f>
        <v/>
      </c>
      <c r="BW8" s="175"/>
      <c r="BX8" s="174" t="str" cm="1">
        <f t="array" ref="BX8">IFERROR(VLOOKUP($A8,PESOS!$A:$AZ,COLUMN(AP:AP),FALSE),"")</f>
        <v/>
      </c>
      <c r="BY8" s="175"/>
      <c r="BZ8" s="174" t="str" cm="1">
        <f t="array" ref="BZ8">IFERROR(VLOOKUP($A8,PESOS!$A:$AZ,COLUMN(AQ:AQ),FALSE),"")</f>
        <v/>
      </c>
      <c r="CA8" s="175"/>
      <c r="CB8" s="61">
        <f t="shared" si="0"/>
        <v>0</v>
      </c>
      <c r="CC8" s="9" t="s">
        <v>57</v>
      </c>
      <c r="CD8" s="198"/>
    </row>
    <row r="9" spans="1:82" x14ac:dyDescent="0.25">
      <c r="A9" s="124" t="str" cm="1">
        <f t="array" ref="A9">IFERROR(INDEX(UNIDADES2EVA[UNIDADES 2ª], ROW(A5)), "")</f>
        <v/>
      </c>
      <c r="B9" s="22" t="str" cm="1">
        <f t="array" ref="B9">IFERROR(VLOOKUP($A9,PESOS!$A:$AZ,COLUMN(B:B),FALSE),"")</f>
        <v/>
      </c>
      <c r="C9" s="174" t="str" cm="1">
        <f t="array" ref="C9">IFERROR(VLOOKUP($A9,PESOS!$A:$AZ,COLUMN(C:C),FALSE),"")</f>
        <v/>
      </c>
      <c r="D9" s="175"/>
      <c r="E9" s="174" t="str" cm="1">
        <f t="array" ref="E9">IFERROR(VLOOKUP($A9,PESOS!$A:$AZ,COLUMN(D:D),FALSE),"")</f>
        <v/>
      </c>
      <c r="F9" s="175"/>
      <c r="G9" s="174" t="str" cm="1">
        <f t="array" ref="G9">IFERROR(VLOOKUP($A9,PESOS!$A:$AZ,COLUMN(E:E),FALSE),"")</f>
        <v/>
      </c>
      <c r="H9" s="175"/>
      <c r="I9" s="174" t="str" cm="1">
        <f t="array" ref="I9">IFERROR(VLOOKUP($A9,PESOS!$A:$AZ,COLUMN(F:F),FALSE),"")</f>
        <v/>
      </c>
      <c r="J9" s="175"/>
      <c r="K9" s="174" t="str" cm="1">
        <f t="array" ref="K9">IFERROR(VLOOKUP($A9,PESOS!$A:$AZ,COLUMN(G:G),FALSE),"")</f>
        <v/>
      </c>
      <c r="L9" s="175"/>
      <c r="M9" s="174" t="str" cm="1">
        <f t="array" ref="M9">IFERROR(VLOOKUP($A9,PESOS!$A:$AZ,COLUMN(H:H),FALSE),"")</f>
        <v/>
      </c>
      <c r="N9" s="175"/>
      <c r="O9" s="22" t="str" cm="1">
        <f t="array" ref="O9">IFERROR(VLOOKUP($A9,PESOS!$A:$AZ,COLUMN(I:I),FALSE),"")</f>
        <v/>
      </c>
      <c r="P9" s="174" t="str" cm="1">
        <f t="array" ref="P9">IFERROR(VLOOKUP($A9,PESOS!$A:$AZ,COLUMN(J:J),FALSE),"")</f>
        <v/>
      </c>
      <c r="Q9" s="175"/>
      <c r="R9" s="174" t="str" cm="1">
        <f t="array" ref="R9">IFERROR(VLOOKUP($A9,PESOS!$A:$AZ,COLUMN(K:K),FALSE),"")</f>
        <v/>
      </c>
      <c r="S9" s="175"/>
      <c r="T9" s="174" t="str" cm="1">
        <f t="array" ref="T9">IFERROR(VLOOKUP($A9,PESOS!$A:$AZ,COLUMN(L:L),FALSE),"")</f>
        <v/>
      </c>
      <c r="U9" s="175"/>
      <c r="V9" s="174" t="str" cm="1">
        <f t="array" ref="V9">IFERROR(VLOOKUP($A9,PESOS!$A:$AZ,COLUMN(M:M),FALSE),"")</f>
        <v/>
      </c>
      <c r="W9" s="175"/>
      <c r="X9" s="174" t="str" cm="1">
        <f t="array" ref="X9">IFERROR(VLOOKUP($A9,PESOS!$A:$AZ,COLUMN(N:N),FALSE),"")</f>
        <v/>
      </c>
      <c r="Y9" s="175"/>
      <c r="Z9" s="174" t="str" cm="1">
        <f t="array" ref="Z9">IFERROR(VLOOKUP($A9,PESOS!$A:$AZ,COLUMN(O:O),FALSE),"")</f>
        <v/>
      </c>
      <c r="AA9" s="175"/>
      <c r="AB9" s="22" t="str" cm="1">
        <f t="array" ref="AB9">IFERROR(VLOOKUP($A9,PESOS!$A:$AZ,COLUMN(P:P),FALSE),"")</f>
        <v/>
      </c>
      <c r="AC9" s="174" t="str" cm="1">
        <f t="array" ref="AC9">IFERROR(VLOOKUP($A9,PESOS!$A:$AZ,COLUMN(Q:Q),FALSE),"")</f>
        <v/>
      </c>
      <c r="AD9" s="175"/>
      <c r="AE9" s="174" t="str" cm="1">
        <f t="array" ref="AE9">IFERROR(VLOOKUP($A9,PESOS!$A:$AZ,COLUMN(R:R),FALSE),"")</f>
        <v/>
      </c>
      <c r="AF9" s="175"/>
      <c r="AG9" s="174" t="str" cm="1">
        <f t="array" ref="AG9">IFERROR(VLOOKUP($A9,PESOS!$A:$AZ,COLUMN(S:S),FALSE),"")</f>
        <v/>
      </c>
      <c r="AH9" s="175"/>
      <c r="AI9" s="174" t="str" cm="1">
        <f t="array" ref="AI9">IFERROR(VLOOKUP($A9,PESOS!$A:$AZ,COLUMN(T:T),FALSE),"")</f>
        <v/>
      </c>
      <c r="AJ9" s="175"/>
      <c r="AK9" s="174" t="str" cm="1">
        <f t="array" ref="AK9">IFERROR(VLOOKUP($A9,PESOS!$A:$AZ,COLUMN(U:U),FALSE),"")</f>
        <v/>
      </c>
      <c r="AL9" s="175"/>
      <c r="AM9" s="174" t="str" cm="1">
        <f t="array" ref="AM9">IFERROR(VLOOKUP($A9,PESOS!$A:$AZ,COLUMN(V:V),FALSE),"")</f>
        <v/>
      </c>
      <c r="AN9" s="175"/>
      <c r="AO9" s="22" t="str" cm="1">
        <f t="array" ref="AO9">IFERROR(VLOOKUP($A9,PESOS!$A:$AZ,COLUMN(W:W),FALSE),"")</f>
        <v/>
      </c>
      <c r="AP9" s="174" t="str" cm="1">
        <f t="array" ref="AP9">IFERROR(VLOOKUP($A9,PESOS!$A:$AZ,COLUMN(X:X),FALSE),"")</f>
        <v/>
      </c>
      <c r="AQ9" s="175"/>
      <c r="AR9" s="174" t="str" cm="1">
        <f t="array" ref="AR9">IFERROR(VLOOKUP($A9,PESOS!$A:$AZ,COLUMN(Y:Y),FALSE),"")</f>
        <v/>
      </c>
      <c r="AS9" s="175"/>
      <c r="AT9" s="174" t="str" cm="1">
        <f t="array" ref="AT9">IFERROR(VLOOKUP($A9,PESOS!$A:$AZ,COLUMN(Z:Z),FALSE),"")</f>
        <v/>
      </c>
      <c r="AU9" s="175"/>
      <c r="AV9" s="174" t="str" cm="1">
        <f t="array" ref="AV9">IFERROR(VLOOKUP($A9,PESOS!$A:$AZ,COLUMN(AA:AA),FALSE),"")</f>
        <v/>
      </c>
      <c r="AW9" s="175"/>
      <c r="AX9" s="174" t="str" cm="1">
        <f t="array" ref="AX9">IFERROR(VLOOKUP($A9,PESOS!$A:$AZ,COLUMN(AB:AB),FALSE),"")</f>
        <v/>
      </c>
      <c r="AY9" s="175"/>
      <c r="AZ9" s="174" t="str" cm="1">
        <f t="array" ref="AZ9">IFERROR(VLOOKUP($A9,PESOS!$A:$AZ,COLUMN(AC:AC),FALSE),"")</f>
        <v/>
      </c>
      <c r="BA9" s="175"/>
      <c r="BB9" s="22" t="str" cm="1">
        <f t="array" ref="BB9">IFERROR(VLOOKUP($A9,PESOS!$A:$AZ,COLUMN(AD:AD),FALSE),"")</f>
        <v/>
      </c>
      <c r="BC9" s="174" t="str" cm="1">
        <f t="array" ref="BC9">IFERROR(VLOOKUP($A9,PESOS!$A:$AZ,COLUMN(AE:AE),FALSE),"")</f>
        <v/>
      </c>
      <c r="BD9" s="175"/>
      <c r="BE9" s="174" t="str" cm="1">
        <f t="array" ref="BE9">IFERROR(VLOOKUP($A9,PESOS!$A:$AZ,COLUMN(AF:AF),FALSE),"")</f>
        <v/>
      </c>
      <c r="BF9" s="175"/>
      <c r="BG9" s="174" t="str" cm="1">
        <f t="array" ref="BG9">IFERROR(VLOOKUP($A9,PESOS!$A:$AZ,COLUMN(AG:AG),FALSE),"")</f>
        <v/>
      </c>
      <c r="BH9" s="175"/>
      <c r="BI9" s="174" t="str" cm="1">
        <f t="array" ref="BI9">IFERROR(VLOOKUP($A9,PESOS!$A:$AZ,COLUMN(AH:AH),FALSE),"")</f>
        <v/>
      </c>
      <c r="BJ9" s="175"/>
      <c r="BK9" s="174" t="str" cm="1">
        <f t="array" ref="BK9">IFERROR(VLOOKUP($A9,PESOS!$A:$AZ,COLUMN(AI:AI),FALSE),"")</f>
        <v/>
      </c>
      <c r="BL9" s="175"/>
      <c r="BM9" s="174" t="str" cm="1">
        <f t="array" ref="BM9">IFERROR(VLOOKUP($A9,PESOS!$A:$AZ,COLUMN(AJ:AJ),FALSE),"")</f>
        <v/>
      </c>
      <c r="BN9" s="175"/>
      <c r="BO9" s="22" t="str" cm="1">
        <f t="array" ref="BO9">IFERROR(VLOOKUP($A9,PESOS!$A:$AZ,COLUMN(AK:AK),FALSE),"")</f>
        <v/>
      </c>
      <c r="BP9" s="174" t="str" cm="1">
        <f t="array" ref="BP9">IFERROR(VLOOKUP($A9,PESOS!$A:$AZ,COLUMN(AL:AL),FALSE),"")</f>
        <v/>
      </c>
      <c r="BQ9" s="175"/>
      <c r="BR9" s="174" t="str" cm="1">
        <f t="array" ref="BR9">IFERROR(VLOOKUP($A9,PESOS!$A:$AZ,COLUMN(AM:AM),FALSE),"")</f>
        <v/>
      </c>
      <c r="BS9" s="175"/>
      <c r="BT9" s="174" t="str" cm="1">
        <f t="array" ref="BT9">IFERROR(VLOOKUP($A9,PESOS!$A:$AZ,COLUMN(AN:AN),FALSE),"")</f>
        <v/>
      </c>
      <c r="BU9" s="175"/>
      <c r="BV9" s="174" t="str" cm="1">
        <f t="array" ref="BV9">IFERROR(VLOOKUP($A9,PESOS!$A:$AZ,COLUMN(AO:AO),FALSE),"")</f>
        <v/>
      </c>
      <c r="BW9" s="175"/>
      <c r="BX9" s="174" t="str" cm="1">
        <f t="array" ref="BX9">IFERROR(VLOOKUP($A9,PESOS!$A:$AZ,COLUMN(AP:AP),FALSE),"")</f>
        <v/>
      </c>
      <c r="BY9" s="175"/>
      <c r="BZ9" s="174" t="str" cm="1">
        <f t="array" ref="BZ9">IFERROR(VLOOKUP($A9,PESOS!$A:$AZ,COLUMN(AQ:AQ),FALSE),"")</f>
        <v/>
      </c>
      <c r="CA9" s="175"/>
      <c r="CB9" s="61">
        <f t="shared" si="0"/>
        <v>0</v>
      </c>
      <c r="CC9" s="9"/>
      <c r="CD9" s="198"/>
    </row>
    <row r="10" spans="1:82" x14ac:dyDescent="0.25">
      <c r="A10" s="124" t="str" cm="1">
        <f t="array" ref="A10">IFERROR(INDEX(UNIDADES2EVA[UNIDADES 2ª], ROW(A6)), "")</f>
        <v/>
      </c>
      <c r="B10" s="22" t="str" cm="1">
        <f t="array" ref="B10">IFERROR(VLOOKUP($A10,PESOS!$A:$AZ,COLUMN(B:B),FALSE),"")</f>
        <v/>
      </c>
      <c r="C10" s="174" t="str" cm="1">
        <f t="array" ref="C10">IFERROR(VLOOKUP($A10,PESOS!$A:$AZ,COLUMN(C:C),FALSE),"")</f>
        <v/>
      </c>
      <c r="D10" s="175"/>
      <c r="E10" s="174" t="str" cm="1">
        <f t="array" ref="E10">IFERROR(VLOOKUP($A10,PESOS!$A:$AZ,COLUMN(D:D),FALSE),"")</f>
        <v/>
      </c>
      <c r="F10" s="175"/>
      <c r="G10" s="174" t="str" cm="1">
        <f t="array" ref="G10">IFERROR(VLOOKUP($A10,PESOS!$A:$AZ,COLUMN(E:E),FALSE),"")</f>
        <v/>
      </c>
      <c r="H10" s="175"/>
      <c r="I10" s="174" t="str" cm="1">
        <f t="array" ref="I10">IFERROR(VLOOKUP($A10,PESOS!$A:$AZ,COLUMN(F:F),FALSE),"")</f>
        <v/>
      </c>
      <c r="J10" s="175"/>
      <c r="K10" s="174" t="str" cm="1">
        <f t="array" ref="K10">IFERROR(VLOOKUP($A10,PESOS!$A:$AZ,COLUMN(G:G),FALSE),"")</f>
        <v/>
      </c>
      <c r="L10" s="175"/>
      <c r="M10" s="174" t="str" cm="1">
        <f t="array" ref="M10">IFERROR(VLOOKUP($A10,PESOS!$A:$AZ,COLUMN(H:H),FALSE),"")</f>
        <v/>
      </c>
      <c r="N10" s="175"/>
      <c r="O10" s="22" t="str" cm="1">
        <f t="array" ref="O10">IFERROR(VLOOKUP($A10,PESOS!$A:$AZ,COLUMN(I:I),FALSE),"")</f>
        <v/>
      </c>
      <c r="P10" s="174" t="str" cm="1">
        <f t="array" ref="P10">IFERROR(VLOOKUP($A10,PESOS!$A:$AZ,COLUMN(J:J),FALSE),"")</f>
        <v/>
      </c>
      <c r="Q10" s="175"/>
      <c r="R10" s="174" t="str" cm="1">
        <f t="array" ref="R10">IFERROR(VLOOKUP($A10,PESOS!$A:$AZ,COLUMN(K:K),FALSE),"")</f>
        <v/>
      </c>
      <c r="S10" s="175"/>
      <c r="T10" s="174" t="str" cm="1">
        <f t="array" ref="T10">IFERROR(VLOOKUP($A10,PESOS!$A:$AZ,COLUMN(L:L),FALSE),"")</f>
        <v/>
      </c>
      <c r="U10" s="175"/>
      <c r="V10" s="174" t="str" cm="1">
        <f t="array" ref="V10">IFERROR(VLOOKUP($A10,PESOS!$A:$AZ,COLUMN(M:M),FALSE),"")</f>
        <v/>
      </c>
      <c r="W10" s="175"/>
      <c r="X10" s="174" t="str" cm="1">
        <f t="array" ref="X10">IFERROR(VLOOKUP($A10,PESOS!$A:$AZ,COLUMN(N:N),FALSE),"")</f>
        <v/>
      </c>
      <c r="Y10" s="175"/>
      <c r="Z10" s="174" t="str" cm="1">
        <f t="array" ref="Z10">IFERROR(VLOOKUP($A10,PESOS!$A:$AZ,COLUMN(O:O),FALSE),"")</f>
        <v/>
      </c>
      <c r="AA10" s="175"/>
      <c r="AB10" s="22" t="str" cm="1">
        <f t="array" ref="AB10">IFERROR(VLOOKUP($A10,PESOS!$A:$AZ,COLUMN(P:P),FALSE),"")</f>
        <v/>
      </c>
      <c r="AC10" s="174" t="str" cm="1">
        <f t="array" ref="AC10">IFERROR(VLOOKUP($A10,PESOS!$A:$AZ,COLUMN(Q:Q),FALSE),"")</f>
        <v/>
      </c>
      <c r="AD10" s="175"/>
      <c r="AE10" s="174" t="str" cm="1">
        <f t="array" ref="AE10">IFERROR(VLOOKUP($A10,PESOS!$A:$AZ,COLUMN(R:R),FALSE),"")</f>
        <v/>
      </c>
      <c r="AF10" s="175"/>
      <c r="AG10" s="174" t="str" cm="1">
        <f t="array" ref="AG10">IFERROR(VLOOKUP($A10,PESOS!$A:$AZ,COLUMN(S:S),FALSE),"")</f>
        <v/>
      </c>
      <c r="AH10" s="175"/>
      <c r="AI10" s="174" t="str" cm="1">
        <f t="array" ref="AI10">IFERROR(VLOOKUP($A10,PESOS!$A:$AZ,COLUMN(T:T),FALSE),"")</f>
        <v/>
      </c>
      <c r="AJ10" s="175"/>
      <c r="AK10" s="174" t="str" cm="1">
        <f t="array" ref="AK10">IFERROR(VLOOKUP($A10,PESOS!$A:$AZ,COLUMN(U:U),FALSE),"")</f>
        <v/>
      </c>
      <c r="AL10" s="175"/>
      <c r="AM10" s="174" t="str" cm="1">
        <f t="array" ref="AM10">IFERROR(VLOOKUP($A10,PESOS!$A:$AZ,COLUMN(V:V),FALSE),"")</f>
        <v/>
      </c>
      <c r="AN10" s="175"/>
      <c r="AO10" s="22" t="str" cm="1">
        <f t="array" ref="AO10">IFERROR(VLOOKUP($A10,PESOS!$A:$AZ,COLUMN(W:W),FALSE),"")</f>
        <v/>
      </c>
      <c r="AP10" s="174" t="str" cm="1">
        <f t="array" ref="AP10">IFERROR(VLOOKUP($A10,PESOS!$A:$AZ,COLUMN(X:X),FALSE),"")</f>
        <v/>
      </c>
      <c r="AQ10" s="175"/>
      <c r="AR10" s="174" t="str" cm="1">
        <f t="array" ref="AR10">IFERROR(VLOOKUP($A10,PESOS!$A:$AZ,COLUMN(Y:Y),FALSE),"")</f>
        <v/>
      </c>
      <c r="AS10" s="175"/>
      <c r="AT10" s="174" t="str" cm="1">
        <f t="array" ref="AT10">IFERROR(VLOOKUP($A10,PESOS!$A:$AZ,COLUMN(Z:Z),FALSE),"")</f>
        <v/>
      </c>
      <c r="AU10" s="175"/>
      <c r="AV10" s="174" t="str" cm="1">
        <f t="array" ref="AV10">IFERROR(VLOOKUP($A10,PESOS!$A:$AZ,COLUMN(AA:AA),FALSE),"")</f>
        <v/>
      </c>
      <c r="AW10" s="175"/>
      <c r="AX10" s="174" t="str" cm="1">
        <f t="array" ref="AX10">IFERROR(VLOOKUP($A10,PESOS!$A:$AZ,COLUMN(AB:AB),FALSE),"")</f>
        <v/>
      </c>
      <c r="AY10" s="175"/>
      <c r="AZ10" s="174" t="str" cm="1">
        <f t="array" ref="AZ10">IFERROR(VLOOKUP($A10,PESOS!$A:$AZ,COLUMN(AC:AC),FALSE),"")</f>
        <v/>
      </c>
      <c r="BA10" s="175"/>
      <c r="BB10" s="22" t="str" cm="1">
        <f t="array" ref="BB10">IFERROR(VLOOKUP($A10,PESOS!$A:$AZ,COLUMN(AD:AD),FALSE),"")</f>
        <v/>
      </c>
      <c r="BC10" s="174" t="str" cm="1">
        <f t="array" ref="BC10">IFERROR(VLOOKUP($A10,PESOS!$A:$AZ,COLUMN(AE:AE),FALSE),"")</f>
        <v/>
      </c>
      <c r="BD10" s="175"/>
      <c r="BE10" s="174" t="str" cm="1">
        <f t="array" ref="BE10">IFERROR(VLOOKUP($A10,PESOS!$A:$AZ,COLUMN(AF:AF),FALSE),"")</f>
        <v/>
      </c>
      <c r="BF10" s="175"/>
      <c r="BG10" s="174" t="str" cm="1">
        <f t="array" ref="BG10">IFERROR(VLOOKUP($A10,PESOS!$A:$AZ,COLUMN(AG:AG),FALSE),"")</f>
        <v/>
      </c>
      <c r="BH10" s="175"/>
      <c r="BI10" s="174" t="str" cm="1">
        <f t="array" ref="BI10">IFERROR(VLOOKUP($A10,PESOS!$A:$AZ,COLUMN(AH:AH),FALSE),"")</f>
        <v/>
      </c>
      <c r="BJ10" s="175"/>
      <c r="BK10" s="174" t="str" cm="1">
        <f t="array" ref="BK10">IFERROR(VLOOKUP($A10,PESOS!$A:$AZ,COLUMN(AI:AI),FALSE),"")</f>
        <v/>
      </c>
      <c r="BL10" s="175"/>
      <c r="BM10" s="174" t="str" cm="1">
        <f t="array" ref="BM10">IFERROR(VLOOKUP($A10,PESOS!$A:$AZ,COLUMN(AJ:AJ),FALSE),"")</f>
        <v/>
      </c>
      <c r="BN10" s="175"/>
      <c r="BO10" s="22" t="str" cm="1">
        <f t="array" ref="BO10">IFERROR(VLOOKUP($A10,PESOS!$A:$AZ,COLUMN(AK:AK),FALSE),"")</f>
        <v/>
      </c>
      <c r="BP10" s="174" t="str" cm="1">
        <f t="array" ref="BP10">IFERROR(VLOOKUP($A10,PESOS!$A:$AZ,COLUMN(AL:AL),FALSE),"")</f>
        <v/>
      </c>
      <c r="BQ10" s="175"/>
      <c r="BR10" s="174" t="str" cm="1">
        <f t="array" ref="BR10">IFERROR(VLOOKUP($A10,PESOS!$A:$AZ,COLUMN(AM:AM),FALSE),"")</f>
        <v/>
      </c>
      <c r="BS10" s="175"/>
      <c r="BT10" s="174" t="str" cm="1">
        <f t="array" ref="BT10">IFERROR(VLOOKUP($A10,PESOS!$A:$AZ,COLUMN(AN:AN),FALSE),"")</f>
        <v/>
      </c>
      <c r="BU10" s="175"/>
      <c r="BV10" s="174" t="str" cm="1">
        <f t="array" ref="BV10">IFERROR(VLOOKUP($A10,PESOS!$A:$AZ,COLUMN(AO:AO),FALSE),"")</f>
        <v/>
      </c>
      <c r="BW10" s="175"/>
      <c r="BX10" s="174" t="str" cm="1">
        <f t="array" ref="BX10">IFERROR(VLOOKUP($A10,PESOS!$A:$AZ,COLUMN(AP:AP),FALSE),"")</f>
        <v/>
      </c>
      <c r="BY10" s="175"/>
      <c r="BZ10" s="174" t="str" cm="1">
        <f t="array" ref="BZ10">IFERROR(VLOOKUP($A10,PESOS!$A:$AZ,COLUMN(AQ:AQ),FALSE),"")</f>
        <v/>
      </c>
      <c r="CA10" s="175"/>
      <c r="CB10" s="61">
        <f t="shared" si="0"/>
        <v>0</v>
      </c>
      <c r="CC10" s="8"/>
      <c r="CD10" s="198"/>
    </row>
    <row r="11" spans="1:82" ht="15.75" thickBot="1" x14ac:dyDescent="0.3"/>
    <row r="12" spans="1:82" x14ac:dyDescent="0.25">
      <c r="A12" s="26" t="s">
        <v>58</v>
      </c>
      <c r="B12" s="110" t="s">
        <v>59</v>
      </c>
      <c r="C12" s="211">
        <f t="shared" ref="C12:M12" si="1">SUM(C5:C10)</f>
        <v>10</v>
      </c>
      <c r="D12" s="212"/>
      <c r="E12" s="212">
        <f t="shared" si="1"/>
        <v>0</v>
      </c>
      <c r="F12" s="212"/>
      <c r="G12" s="212">
        <f t="shared" si="1"/>
        <v>25</v>
      </c>
      <c r="H12" s="212"/>
      <c r="I12" s="212">
        <f t="shared" si="1"/>
        <v>0</v>
      </c>
      <c r="J12" s="212"/>
      <c r="K12" s="212">
        <f t="shared" si="1"/>
        <v>0</v>
      </c>
      <c r="L12" s="212"/>
      <c r="M12" s="212">
        <f t="shared" si="1"/>
        <v>0</v>
      </c>
      <c r="N12" s="213"/>
      <c r="O12" s="112" t="s">
        <v>59</v>
      </c>
      <c r="P12" s="211">
        <f t="shared" ref="P12:Z12" si="2">SUM(P5:P10)</f>
        <v>15</v>
      </c>
      <c r="Q12" s="212"/>
      <c r="R12" s="212">
        <f t="shared" si="2"/>
        <v>10</v>
      </c>
      <c r="S12" s="212"/>
      <c r="T12" s="212">
        <f t="shared" si="2"/>
        <v>0</v>
      </c>
      <c r="U12" s="212"/>
      <c r="V12" s="212">
        <f t="shared" si="2"/>
        <v>0</v>
      </c>
      <c r="W12" s="212"/>
      <c r="X12" s="212">
        <f t="shared" si="2"/>
        <v>5</v>
      </c>
      <c r="Y12" s="212"/>
      <c r="Z12" s="212">
        <f t="shared" si="2"/>
        <v>0</v>
      </c>
      <c r="AA12" s="213"/>
      <c r="AB12" s="69" t="s">
        <v>59</v>
      </c>
      <c r="AC12" s="211">
        <f t="shared" ref="AC12:AM12" si="3">SUM(AC5:AC10)</f>
        <v>10</v>
      </c>
      <c r="AD12" s="212"/>
      <c r="AE12" s="212">
        <f t="shared" si="3"/>
        <v>0</v>
      </c>
      <c r="AF12" s="212"/>
      <c r="AG12" s="212">
        <f t="shared" si="3"/>
        <v>5</v>
      </c>
      <c r="AH12" s="212"/>
      <c r="AI12" s="212">
        <f t="shared" si="3"/>
        <v>0</v>
      </c>
      <c r="AJ12" s="212"/>
      <c r="AK12" s="212">
        <f t="shared" si="3"/>
        <v>0</v>
      </c>
      <c r="AL12" s="212"/>
      <c r="AM12" s="212">
        <f t="shared" si="3"/>
        <v>0</v>
      </c>
      <c r="AN12" s="213"/>
      <c r="AO12" s="69" t="s">
        <v>59</v>
      </c>
      <c r="AP12" s="211">
        <f t="shared" ref="AP12:AZ12" si="4">SUM(AP5:AP10)</f>
        <v>5</v>
      </c>
      <c r="AQ12" s="212"/>
      <c r="AR12" s="212">
        <f t="shared" si="4"/>
        <v>5</v>
      </c>
      <c r="AS12" s="212"/>
      <c r="AT12" s="212">
        <f t="shared" si="4"/>
        <v>0</v>
      </c>
      <c r="AU12" s="212"/>
      <c r="AV12" s="212">
        <f t="shared" si="4"/>
        <v>0</v>
      </c>
      <c r="AW12" s="212"/>
      <c r="AX12" s="212">
        <f t="shared" si="4"/>
        <v>0</v>
      </c>
      <c r="AY12" s="212"/>
      <c r="AZ12" s="212">
        <f t="shared" si="4"/>
        <v>0</v>
      </c>
      <c r="BA12" s="213"/>
      <c r="BB12" s="69" t="s">
        <v>59</v>
      </c>
      <c r="BC12" s="211">
        <f t="shared" ref="BC12:BM12" si="5">SUM(BC5:BC10)</f>
        <v>5</v>
      </c>
      <c r="BD12" s="212"/>
      <c r="BE12" s="212">
        <f t="shared" si="5"/>
        <v>0</v>
      </c>
      <c r="BF12" s="212"/>
      <c r="BG12" s="212">
        <f t="shared" si="5"/>
        <v>0</v>
      </c>
      <c r="BH12" s="212"/>
      <c r="BI12" s="212">
        <f t="shared" si="5"/>
        <v>0</v>
      </c>
      <c r="BJ12" s="212"/>
      <c r="BK12" s="212">
        <f t="shared" si="5"/>
        <v>0</v>
      </c>
      <c r="BL12" s="212"/>
      <c r="BM12" s="212">
        <f t="shared" si="5"/>
        <v>0</v>
      </c>
      <c r="BN12" s="212"/>
      <c r="BO12" s="69" t="s">
        <v>59</v>
      </c>
      <c r="BP12" s="211">
        <f t="shared" ref="BP12:BZ12" si="6">SUM(BP5:BP10)</f>
        <v>5</v>
      </c>
      <c r="BQ12" s="212"/>
      <c r="BR12" s="212">
        <f t="shared" si="6"/>
        <v>0</v>
      </c>
      <c r="BS12" s="212"/>
      <c r="BT12" s="212">
        <f t="shared" si="6"/>
        <v>0</v>
      </c>
      <c r="BU12" s="212"/>
      <c r="BV12" s="212">
        <f t="shared" si="6"/>
        <v>0</v>
      </c>
      <c r="BW12" s="212"/>
      <c r="BX12" s="212">
        <f t="shared" si="6"/>
        <v>0</v>
      </c>
      <c r="BY12" s="212"/>
      <c r="BZ12" s="212">
        <f t="shared" si="6"/>
        <v>0</v>
      </c>
      <c r="CA12" s="213"/>
      <c r="CB12" s="217">
        <f>SUM(B12:BZ12)</f>
        <v>100</v>
      </c>
      <c r="CC12" s="217"/>
      <c r="CD12" s="217"/>
    </row>
    <row r="13" spans="1:82" ht="15.75" thickBot="1" x14ac:dyDescent="0.3">
      <c r="A13" s="26" t="s">
        <v>66</v>
      </c>
      <c r="B13" s="111" t="s">
        <v>59</v>
      </c>
      <c r="C13" s="216">
        <f>IFERROR(C12/$CD$5,)</f>
        <v>0.1</v>
      </c>
      <c r="D13" s="214"/>
      <c r="E13" s="214">
        <f>IFERROR(E12/$CD$5,)</f>
        <v>0</v>
      </c>
      <c r="F13" s="214"/>
      <c r="G13" s="214">
        <f>IFERROR(G12/$CD$5,)</f>
        <v>0.25</v>
      </c>
      <c r="H13" s="214"/>
      <c r="I13" s="214">
        <f>IFERROR(I12/$CD$5,)</f>
        <v>0</v>
      </c>
      <c r="J13" s="214"/>
      <c r="K13" s="214">
        <f>IFERROR(K12/$CD$5,)</f>
        <v>0</v>
      </c>
      <c r="L13" s="214"/>
      <c r="M13" s="214">
        <f>IFERROR(M12/$CD$5,)</f>
        <v>0</v>
      </c>
      <c r="N13" s="215"/>
      <c r="O13" s="113" t="s">
        <v>59</v>
      </c>
      <c r="P13" s="216">
        <f>IFERROR(P12/$CD$5,)</f>
        <v>0.15</v>
      </c>
      <c r="Q13" s="214"/>
      <c r="R13" s="214">
        <f t="shared" ref="R13" si="7">IFERROR(R12/$CD$5,)</f>
        <v>0.1</v>
      </c>
      <c r="S13" s="214"/>
      <c r="T13" s="214">
        <f t="shared" ref="T13" si="8">IFERROR(T12/$CD$5,)</f>
        <v>0</v>
      </c>
      <c r="U13" s="214"/>
      <c r="V13" s="214">
        <f t="shared" ref="V13" si="9">IFERROR(V12/$CD$5,)</f>
        <v>0</v>
      </c>
      <c r="W13" s="214"/>
      <c r="X13" s="214">
        <f t="shared" ref="X13" si="10">IFERROR(X12/$CD$5,)</f>
        <v>0.05</v>
      </c>
      <c r="Y13" s="214"/>
      <c r="Z13" s="214">
        <f t="shared" ref="Z13" si="11">IFERROR(Z12/$CD$5,)</f>
        <v>0</v>
      </c>
      <c r="AA13" s="215"/>
      <c r="AB13" s="70" t="s">
        <v>59</v>
      </c>
      <c r="AC13" s="216">
        <f>IFERROR(AC12/$CD$5,)</f>
        <v>0.1</v>
      </c>
      <c r="AD13" s="214"/>
      <c r="AE13" s="300">
        <f t="shared" ref="AE13" si="12">IFERROR(AE12/$CD$5,)</f>
        <v>0</v>
      </c>
      <c r="AF13" s="300"/>
      <c r="AG13" s="300">
        <f t="shared" ref="AG13" si="13">IFERROR(AG12/$CD$5,)</f>
        <v>0.05</v>
      </c>
      <c r="AH13" s="300"/>
      <c r="AI13" s="300">
        <f t="shared" ref="AI13" si="14">IFERROR(AI12/$CD$5,)</f>
        <v>0</v>
      </c>
      <c r="AJ13" s="300"/>
      <c r="AK13" s="300">
        <f t="shared" ref="AK13" si="15">IFERROR(AK12/$CD$5,)</f>
        <v>0</v>
      </c>
      <c r="AL13" s="300"/>
      <c r="AM13" s="300">
        <f t="shared" ref="AM13" si="16">IFERROR(AM12/$CD$5,)</f>
        <v>0</v>
      </c>
      <c r="AN13" s="303"/>
      <c r="AO13" s="70" t="s">
        <v>59</v>
      </c>
      <c r="AP13" s="216">
        <f>IFERROR(AP12/$CD$5,)</f>
        <v>0.05</v>
      </c>
      <c r="AQ13" s="214"/>
      <c r="AR13" s="300">
        <f t="shared" ref="AR13" si="17">IFERROR(AR12/$CD$5,)</f>
        <v>0.05</v>
      </c>
      <c r="AS13" s="300"/>
      <c r="AT13" s="300">
        <f t="shared" ref="AT13" si="18">IFERROR(AT12/$CD$5,)</f>
        <v>0</v>
      </c>
      <c r="AU13" s="300"/>
      <c r="AV13" s="300">
        <f t="shared" ref="AV13" si="19">IFERROR(AV12/$CD$5,)</f>
        <v>0</v>
      </c>
      <c r="AW13" s="300"/>
      <c r="AX13" s="300">
        <f t="shared" ref="AX13" si="20">IFERROR(AX12/$CD$5,)</f>
        <v>0</v>
      </c>
      <c r="AY13" s="300"/>
      <c r="AZ13" s="300">
        <f t="shared" ref="AZ13" si="21">IFERROR(AZ12/$CD$5,)</f>
        <v>0</v>
      </c>
      <c r="BA13" s="303"/>
      <c r="BB13" s="70" t="s">
        <v>59</v>
      </c>
      <c r="BC13" s="216">
        <f>IFERROR(BC12/$CD$5,)</f>
        <v>0.05</v>
      </c>
      <c r="BD13" s="214"/>
      <c r="BE13" s="300">
        <f t="shared" ref="BE13" si="22">IFERROR(BE12/$CD$5,)</f>
        <v>0</v>
      </c>
      <c r="BF13" s="300"/>
      <c r="BG13" s="300">
        <f t="shared" ref="BG13" si="23">IFERROR(BG12/$CD$5,)</f>
        <v>0</v>
      </c>
      <c r="BH13" s="300"/>
      <c r="BI13" s="300">
        <f t="shared" ref="BI13" si="24">IFERROR(BI12/$CD$5,)</f>
        <v>0</v>
      </c>
      <c r="BJ13" s="300"/>
      <c r="BK13" s="300">
        <f t="shared" ref="BK13" si="25">IFERROR(BK12/$CD$5,)</f>
        <v>0</v>
      </c>
      <c r="BL13" s="300"/>
      <c r="BM13" s="300">
        <f t="shared" ref="BM13" si="26">IFERROR(BM12/$CD$5,)</f>
        <v>0</v>
      </c>
      <c r="BN13" s="303"/>
      <c r="BO13" s="70" t="s">
        <v>59</v>
      </c>
      <c r="BP13" s="216">
        <f>IFERROR(BP12/$CD$5,)</f>
        <v>0.05</v>
      </c>
      <c r="BQ13" s="214"/>
      <c r="BR13" s="300">
        <f t="shared" ref="BR13" si="27">IFERROR(BR12/$CD$5,)</f>
        <v>0</v>
      </c>
      <c r="BS13" s="300"/>
      <c r="BT13" s="300">
        <f t="shared" ref="BT13" si="28">IFERROR(BT12/$CD$5,)</f>
        <v>0</v>
      </c>
      <c r="BU13" s="300"/>
      <c r="BV13" s="300">
        <f t="shared" ref="BV13" si="29">IFERROR(BV12/$CD$5,)</f>
        <v>0</v>
      </c>
      <c r="BW13" s="300"/>
      <c r="BX13" s="300">
        <f t="shared" ref="BX13" si="30">IFERROR(BX12/$CD$5,)</f>
        <v>0</v>
      </c>
      <c r="BY13" s="300"/>
      <c r="BZ13" s="300">
        <f t="shared" ref="BZ13" si="31">IFERROR(BZ12/$CD$5,)</f>
        <v>0</v>
      </c>
      <c r="CA13" s="303"/>
      <c r="CB13" s="75">
        <f>SUM(B13:BZ13)</f>
        <v>1.0000000000000002</v>
      </c>
      <c r="CC13" s="76"/>
      <c r="CD13" s="76"/>
    </row>
    <row r="14" spans="1:82" ht="16.5" thickBot="1" x14ac:dyDescent="0.3">
      <c r="A14" s="27" t="s">
        <v>61</v>
      </c>
      <c r="B14" s="301">
        <f>SUM(C13:M13)</f>
        <v>0.35</v>
      </c>
      <c r="C14" s="301"/>
      <c r="D14" s="301"/>
      <c r="E14" s="301"/>
      <c r="F14" s="301"/>
      <c r="G14" s="301"/>
      <c r="H14" s="301"/>
      <c r="I14" s="301"/>
      <c r="J14" s="301"/>
      <c r="K14" s="301"/>
      <c r="L14" s="301"/>
      <c r="M14" s="301"/>
      <c r="N14" s="93"/>
      <c r="O14" s="302">
        <f t="shared" ref="O14" si="32">SUM(P13:Z13)</f>
        <v>0.3</v>
      </c>
      <c r="P14" s="302"/>
      <c r="Q14" s="302"/>
      <c r="R14" s="302"/>
      <c r="S14" s="302"/>
      <c r="T14" s="302"/>
      <c r="U14" s="302"/>
      <c r="V14" s="302"/>
      <c r="W14" s="302"/>
      <c r="X14" s="302"/>
      <c r="Y14" s="302"/>
      <c r="Z14" s="302"/>
      <c r="AA14" s="94"/>
      <c r="AB14" s="302">
        <f t="shared" ref="AB14" si="33">SUM(AC13:AM13)</f>
        <v>0.15000000000000002</v>
      </c>
      <c r="AC14" s="302"/>
      <c r="AD14" s="302"/>
      <c r="AE14" s="302"/>
      <c r="AF14" s="302"/>
      <c r="AG14" s="302"/>
      <c r="AH14" s="302"/>
      <c r="AI14" s="302"/>
      <c r="AJ14" s="302"/>
      <c r="AK14" s="302"/>
      <c r="AL14" s="302"/>
      <c r="AM14" s="302"/>
      <c r="AN14" s="94"/>
      <c r="AO14" s="302">
        <f t="shared" ref="AO14" si="34">SUM(AP13:AZ13)</f>
        <v>0.1</v>
      </c>
      <c r="AP14" s="302"/>
      <c r="AQ14" s="302"/>
      <c r="AR14" s="302"/>
      <c r="AS14" s="302"/>
      <c r="AT14" s="302"/>
      <c r="AU14" s="302"/>
      <c r="AV14" s="302"/>
      <c r="AW14" s="302"/>
      <c r="AX14" s="302"/>
      <c r="AY14" s="302"/>
      <c r="AZ14" s="302"/>
      <c r="BA14" s="94"/>
      <c r="BB14" s="302">
        <f t="shared" ref="BB14" si="35">SUM(BC13:BM13)</f>
        <v>0.05</v>
      </c>
      <c r="BC14" s="302"/>
      <c r="BD14" s="302"/>
      <c r="BE14" s="302"/>
      <c r="BF14" s="302"/>
      <c r="BG14" s="302"/>
      <c r="BH14" s="302"/>
      <c r="BI14" s="302"/>
      <c r="BJ14" s="302"/>
      <c r="BK14" s="302"/>
      <c r="BL14" s="302"/>
      <c r="BM14" s="302"/>
      <c r="BN14" s="94"/>
      <c r="BO14" s="302">
        <f t="shared" ref="BO14" si="36">SUM(BP13:BZ13)</f>
        <v>0.05</v>
      </c>
      <c r="BP14" s="302"/>
      <c r="BQ14" s="302"/>
      <c r="BR14" s="302"/>
      <c r="BS14" s="302"/>
      <c r="BT14" s="302"/>
      <c r="BU14" s="302"/>
      <c r="BV14" s="302"/>
      <c r="BW14" s="302"/>
      <c r="BX14" s="302"/>
      <c r="BY14" s="302"/>
      <c r="BZ14" s="302"/>
      <c r="CA14" s="94"/>
      <c r="CB14" s="77">
        <f>SUM(B14:BZ14)</f>
        <v>1</v>
      </c>
      <c r="CC14" s="76"/>
      <c r="CD14" s="76"/>
    </row>
    <row r="15" spans="1:82" x14ac:dyDescent="0.25">
      <c r="A15" s="28" t="s">
        <v>67</v>
      </c>
      <c r="B15" s="114" t="s">
        <v>59</v>
      </c>
      <c r="C15" s="220">
        <f>'1ª EVA'!C12+C12</f>
        <v>15</v>
      </c>
      <c r="D15" s="221"/>
      <c r="E15" s="221">
        <f>'1ª EVA'!E12+E12</f>
        <v>5</v>
      </c>
      <c r="F15" s="221"/>
      <c r="G15" s="221">
        <f>'1ª EVA'!G12+G12</f>
        <v>30</v>
      </c>
      <c r="H15" s="221"/>
      <c r="I15" s="221">
        <f>'1ª EVA'!I12+I12</f>
        <v>5</v>
      </c>
      <c r="J15" s="221"/>
      <c r="K15" s="221">
        <f>'1ª EVA'!K12+K12</f>
        <v>5</v>
      </c>
      <c r="L15" s="221"/>
      <c r="M15" s="221">
        <f>'1ª EVA'!M12+M12</f>
        <v>0</v>
      </c>
      <c r="N15" s="222"/>
      <c r="O15" s="116" t="s">
        <v>59</v>
      </c>
      <c r="P15" s="220">
        <f>'1ª EVA'!P12+P12</f>
        <v>20</v>
      </c>
      <c r="Q15" s="221"/>
      <c r="R15" s="221">
        <f>'1ª EVA'!R12+R12</f>
        <v>20</v>
      </c>
      <c r="S15" s="221"/>
      <c r="T15" s="221">
        <f>'1ª EVA'!T12+T12</f>
        <v>10</v>
      </c>
      <c r="U15" s="221"/>
      <c r="V15" s="221">
        <f>'1ª EVA'!V12+V12</f>
        <v>10</v>
      </c>
      <c r="W15" s="221"/>
      <c r="X15" s="221">
        <f>'1ª EVA'!X12+X12</f>
        <v>5</v>
      </c>
      <c r="Y15" s="221"/>
      <c r="Z15" s="221">
        <f>'1ª EVA'!Z12+Z12</f>
        <v>0</v>
      </c>
      <c r="AA15" s="222"/>
      <c r="AB15" s="67" t="s">
        <v>59</v>
      </c>
      <c r="AC15" s="220">
        <f>'1ª EVA'!AC12+AC12</f>
        <v>10</v>
      </c>
      <c r="AD15" s="221"/>
      <c r="AE15" s="221">
        <f>'1ª EVA'!AE12+AE12</f>
        <v>0</v>
      </c>
      <c r="AF15" s="221"/>
      <c r="AG15" s="221">
        <f>'1ª EVA'!AG12+AG12</f>
        <v>5</v>
      </c>
      <c r="AH15" s="221"/>
      <c r="AI15" s="221">
        <f>'1ª EVA'!AI12+AI12</f>
        <v>5</v>
      </c>
      <c r="AJ15" s="221"/>
      <c r="AK15" s="221">
        <f>'1ª EVA'!AK12+AK12</f>
        <v>5</v>
      </c>
      <c r="AL15" s="221"/>
      <c r="AM15" s="221">
        <f>'1ª EVA'!AM12+AM12</f>
        <v>0</v>
      </c>
      <c r="AN15" s="222"/>
      <c r="AO15" s="67" t="s">
        <v>59</v>
      </c>
      <c r="AP15" s="220">
        <f>'1ª EVA'!AP12+AP12</f>
        <v>10</v>
      </c>
      <c r="AQ15" s="221"/>
      <c r="AR15" s="221">
        <f>'1ª EVA'!AR12+AR12</f>
        <v>10</v>
      </c>
      <c r="AS15" s="221"/>
      <c r="AT15" s="221">
        <f>'1ª EVA'!AT12+AT12</f>
        <v>0</v>
      </c>
      <c r="AU15" s="221"/>
      <c r="AV15" s="221">
        <f>'1ª EVA'!AV12+AV12</f>
        <v>5</v>
      </c>
      <c r="AW15" s="221"/>
      <c r="AX15" s="221">
        <f>'1ª EVA'!AX12+AX12</f>
        <v>0</v>
      </c>
      <c r="AY15" s="221"/>
      <c r="AZ15" s="221">
        <f>'1ª EVA'!AZ12+AZ12</f>
        <v>0</v>
      </c>
      <c r="BA15" s="222"/>
      <c r="BB15" s="67" t="s">
        <v>59</v>
      </c>
      <c r="BC15" s="220">
        <f>'1ª EVA'!BC12+BC12</f>
        <v>5</v>
      </c>
      <c r="BD15" s="221"/>
      <c r="BE15" s="221">
        <f>'1ª EVA'!BE12+BE12</f>
        <v>0</v>
      </c>
      <c r="BF15" s="221"/>
      <c r="BG15" s="221">
        <f>'1ª EVA'!BG12+BG12</f>
        <v>0</v>
      </c>
      <c r="BH15" s="221"/>
      <c r="BI15" s="221">
        <f>'1ª EVA'!BI12+BI12</f>
        <v>15</v>
      </c>
      <c r="BJ15" s="221"/>
      <c r="BK15" s="221">
        <f>'1ª EVA'!BK12+BK12</f>
        <v>0</v>
      </c>
      <c r="BL15" s="221"/>
      <c r="BM15" s="221">
        <f>'1ª EVA'!BM12+BM12</f>
        <v>0</v>
      </c>
      <c r="BN15" s="221"/>
      <c r="BO15" s="67" t="s">
        <v>59</v>
      </c>
      <c r="BP15" s="220">
        <f>'1ª EVA'!BP12+BP12</f>
        <v>5</v>
      </c>
      <c r="BQ15" s="221"/>
      <c r="BR15" s="221">
        <f>'1ª EVA'!BR12+BR12</f>
        <v>0</v>
      </c>
      <c r="BS15" s="221"/>
      <c r="BT15" s="221">
        <f>'1ª EVA'!BT12+BT12</f>
        <v>0</v>
      </c>
      <c r="BU15" s="221"/>
      <c r="BV15" s="221">
        <f>'1ª EVA'!BV12+BV12</f>
        <v>0</v>
      </c>
      <c r="BW15" s="221"/>
      <c r="BX15" s="221">
        <f>'1ª EVA'!BX12+BX12</f>
        <v>0</v>
      </c>
      <c r="BY15" s="221"/>
      <c r="BZ15" s="221">
        <f>'1ª EVA'!BZ12+BZ12</f>
        <v>0</v>
      </c>
      <c r="CA15" s="222"/>
      <c r="CB15" s="226">
        <f>SUM(B15:BZ15)</f>
        <v>200</v>
      </c>
      <c r="CC15" s="226"/>
      <c r="CD15" s="226"/>
    </row>
    <row r="16" spans="1:82" ht="15.75" thickBot="1" x14ac:dyDescent="0.3">
      <c r="A16" s="28" t="s">
        <v>68</v>
      </c>
      <c r="B16" s="115" t="s">
        <v>59</v>
      </c>
      <c r="C16" s="225">
        <f>IFERROR(C15/$CB$15,)</f>
        <v>7.4999999999999997E-2</v>
      </c>
      <c r="D16" s="223"/>
      <c r="E16" s="223">
        <f>IFERROR(E15/$CB$15,)</f>
        <v>2.5000000000000001E-2</v>
      </c>
      <c r="F16" s="223"/>
      <c r="G16" s="223">
        <f>IFERROR(G15/$CB$15,)</f>
        <v>0.15</v>
      </c>
      <c r="H16" s="223"/>
      <c r="I16" s="223">
        <f>IFERROR(I15/$CB$15,)</f>
        <v>2.5000000000000001E-2</v>
      </c>
      <c r="J16" s="223"/>
      <c r="K16" s="223">
        <f>IFERROR(K15/$CB$15,)</f>
        <v>2.5000000000000001E-2</v>
      </c>
      <c r="L16" s="223"/>
      <c r="M16" s="223">
        <f>IFERROR(M15/$CB$15,)</f>
        <v>0</v>
      </c>
      <c r="N16" s="224"/>
      <c r="O16" s="117" t="s">
        <v>59</v>
      </c>
      <c r="P16" s="225">
        <f>IFERROR(P15/$CB$15,)</f>
        <v>0.1</v>
      </c>
      <c r="Q16" s="223"/>
      <c r="R16" s="223">
        <f t="shared" ref="R16" si="37">IFERROR(R15/$CB$15,)</f>
        <v>0.1</v>
      </c>
      <c r="S16" s="223"/>
      <c r="T16" s="223">
        <f t="shared" ref="T16" si="38">IFERROR(T15/$CB$15,)</f>
        <v>0.05</v>
      </c>
      <c r="U16" s="223"/>
      <c r="V16" s="223">
        <f t="shared" ref="V16" si="39">IFERROR(V15/$CB$15,)</f>
        <v>0.05</v>
      </c>
      <c r="W16" s="223"/>
      <c r="X16" s="223">
        <f t="shared" ref="X16" si="40">IFERROR(X15/$CB$15,)</f>
        <v>2.5000000000000001E-2</v>
      </c>
      <c r="Y16" s="223"/>
      <c r="Z16" s="223">
        <f t="shared" ref="Z16" si="41">IFERROR(Z15/$CB$15,)</f>
        <v>0</v>
      </c>
      <c r="AA16" s="224"/>
      <c r="AB16" s="68" t="s">
        <v>59</v>
      </c>
      <c r="AC16" s="225">
        <f>IFERROR(AC15/$CB$15,)</f>
        <v>0.05</v>
      </c>
      <c r="AD16" s="223"/>
      <c r="AE16" s="304">
        <f t="shared" ref="AE16" si="42">IFERROR(AE15/$CB$15,)</f>
        <v>0</v>
      </c>
      <c r="AF16" s="304"/>
      <c r="AG16" s="304">
        <f t="shared" ref="AG16" si="43">IFERROR(AG15/$CB$15,)</f>
        <v>2.5000000000000001E-2</v>
      </c>
      <c r="AH16" s="304"/>
      <c r="AI16" s="304">
        <f t="shared" ref="AI16" si="44">IFERROR(AI15/$CB$15,)</f>
        <v>2.5000000000000001E-2</v>
      </c>
      <c r="AJ16" s="304"/>
      <c r="AK16" s="304">
        <f t="shared" ref="AK16" si="45">IFERROR(AK15/$CB$15,)</f>
        <v>2.5000000000000001E-2</v>
      </c>
      <c r="AL16" s="304"/>
      <c r="AM16" s="304">
        <f t="shared" ref="AM16" si="46">IFERROR(AM15/$CB$15,)</f>
        <v>0</v>
      </c>
      <c r="AN16" s="305"/>
      <c r="AO16" s="68" t="s">
        <v>59</v>
      </c>
      <c r="AP16" s="225">
        <f>IFERROR(AP15/$CB$15,)</f>
        <v>0.05</v>
      </c>
      <c r="AQ16" s="223"/>
      <c r="AR16" s="304">
        <f t="shared" ref="AR16" si="47">IFERROR(AR15/$CB$15,)</f>
        <v>0.05</v>
      </c>
      <c r="AS16" s="304"/>
      <c r="AT16" s="304">
        <f t="shared" ref="AT16" si="48">IFERROR(AT15/$CB$15,)</f>
        <v>0</v>
      </c>
      <c r="AU16" s="304"/>
      <c r="AV16" s="304">
        <f t="shared" ref="AV16" si="49">IFERROR(AV15/$CB$15,)</f>
        <v>2.5000000000000001E-2</v>
      </c>
      <c r="AW16" s="304"/>
      <c r="AX16" s="304">
        <f t="shared" ref="AX16" si="50">IFERROR(AX15/$CB$15,)</f>
        <v>0</v>
      </c>
      <c r="AY16" s="304"/>
      <c r="AZ16" s="304">
        <f t="shared" ref="AZ16" si="51">IFERROR(AZ15/$CB$15,)</f>
        <v>0</v>
      </c>
      <c r="BA16" s="305"/>
      <c r="BB16" s="68" t="s">
        <v>59</v>
      </c>
      <c r="BC16" s="225">
        <f>IFERROR(BC15/$CB$15,)</f>
        <v>2.5000000000000001E-2</v>
      </c>
      <c r="BD16" s="223"/>
      <c r="BE16" s="304">
        <f t="shared" ref="BE16" si="52">IFERROR(BE15/$CB$15,)</f>
        <v>0</v>
      </c>
      <c r="BF16" s="304"/>
      <c r="BG16" s="304">
        <f t="shared" ref="BG16" si="53">IFERROR(BG15/$CB$15,)</f>
        <v>0</v>
      </c>
      <c r="BH16" s="304"/>
      <c r="BI16" s="304">
        <f t="shared" ref="BI16" si="54">IFERROR(BI15/$CB$15,)</f>
        <v>7.4999999999999997E-2</v>
      </c>
      <c r="BJ16" s="304"/>
      <c r="BK16" s="304">
        <f t="shared" ref="BK16" si="55">IFERROR(BK15/$CB$15,)</f>
        <v>0</v>
      </c>
      <c r="BL16" s="304"/>
      <c r="BM16" s="304">
        <f t="shared" ref="BM16" si="56">IFERROR(BM15/$CB$15,)</f>
        <v>0</v>
      </c>
      <c r="BN16" s="305"/>
      <c r="BO16" s="68" t="s">
        <v>59</v>
      </c>
      <c r="BP16" s="225">
        <f>IFERROR(BP15/$CB$15,)</f>
        <v>2.5000000000000001E-2</v>
      </c>
      <c r="BQ16" s="223"/>
      <c r="BR16" s="304">
        <f t="shared" ref="BR16" si="57">IFERROR(BR15/$CB$15,)</f>
        <v>0</v>
      </c>
      <c r="BS16" s="304"/>
      <c r="BT16" s="304">
        <f t="shared" ref="BT16" si="58">IFERROR(BT15/$CB$15,)</f>
        <v>0</v>
      </c>
      <c r="BU16" s="304"/>
      <c r="BV16" s="304">
        <f t="shared" ref="BV16" si="59">IFERROR(BV15/$CB$15,)</f>
        <v>0</v>
      </c>
      <c r="BW16" s="304"/>
      <c r="BX16" s="304">
        <f t="shared" ref="BX16" si="60">IFERROR(BX15/$CB$15,)</f>
        <v>0</v>
      </c>
      <c r="BY16" s="304"/>
      <c r="BZ16" s="304">
        <f t="shared" ref="BZ16" si="61">IFERROR(BZ15/$CB$15,)</f>
        <v>0</v>
      </c>
      <c r="CA16" s="305"/>
      <c r="CB16" s="78">
        <f t="shared" ref="CB16:CB17" si="62">SUM(B16:BZ16)</f>
        <v>1.0000000000000002</v>
      </c>
      <c r="CC16" s="76"/>
      <c r="CD16" s="76"/>
    </row>
    <row r="17" spans="1:82" ht="16.5" thickBot="1" x14ac:dyDescent="0.3">
      <c r="A17" s="32" t="s">
        <v>69</v>
      </c>
      <c r="B17" s="296">
        <f>SUM(C16:M16)</f>
        <v>0.30000000000000004</v>
      </c>
      <c r="C17" s="296"/>
      <c r="D17" s="296"/>
      <c r="E17" s="296"/>
      <c r="F17" s="296"/>
      <c r="G17" s="296"/>
      <c r="H17" s="296"/>
      <c r="I17" s="296"/>
      <c r="J17" s="296"/>
      <c r="K17" s="296"/>
      <c r="L17" s="296"/>
      <c r="M17" s="296"/>
      <c r="N17" s="92"/>
      <c r="O17" s="296">
        <f>SUM(P16:Z16)</f>
        <v>0.32500000000000001</v>
      </c>
      <c r="P17" s="296"/>
      <c r="Q17" s="296"/>
      <c r="R17" s="296"/>
      <c r="S17" s="296"/>
      <c r="T17" s="296"/>
      <c r="U17" s="296"/>
      <c r="V17" s="296"/>
      <c r="W17" s="296"/>
      <c r="X17" s="296"/>
      <c r="Y17" s="296"/>
      <c r="Z17" s="296"/>
      <c r="AA17" s="92"/>
      <c r="AB17" s="296">
        <f>SUM(AC16:AM16)</f>
        <v>0.125</v>
      </c>
      <c r="AC17" s="296"/>
      <c r="AD17" s="296"/>
      <c r="AE17" s="296"/>
      <c r="AF17" s="296"/>
      <c r="AG17" s="296"/>
      <c r="AH17" s="296"/>
      <c r="AI17" s="296"/>
      <c r="AJ17" s="296"/>
      <c r="AK17" s="296"/>
      <c r="AL17" s="296"/>
      <c r="AM17" s="296"/>
      <c r="AN17" s="92"/>
      <c r="AO17" s="296">
        <f>SUM(AP16:AZ16)</f>
        <v>0.125</v>
      </c>
      <c r="AP17" s="296"/>
      <c r="AQ17" s="296"/>
      <c r="AR17" s="296"/>
      <c r="AS17" s="296"/>
      <c r="AT17" s="296"/>
      <c r="AU17" s="296"/>
      <c r="AV17" s="296"/>
      <c r="AW17" s="296"/>
      <c r="AX17" s="296"/>
      <c r="AY17" s="296"/>
      <c r="AZ17" s="296"/>
      <c r="BA17" s="92"/>
      <c r="BB17" s="296">
        <f>SUM(BC16:BM16)</f>
        <v>0.1</v>
      </c>
      <c r="BC17" s="296"/>
      <c r="BD17" s="296"/>
      <c r="BE17" s="296"/>
      <c r="BF17" s="296"/>
      <c r="BG17" s="296"/>
      <c r="BH17" s="296"/>
      <c r="BI17" s="296"/>
      <c r="BJ17" s="296"/>
      <c r="BK17" s="296"/>
      <c r="BL17" s="296"/>
      <c r="BM17" s="296"/>
      <c r="BN17" s="92"/>
      <c r="BO17" s="296">
        <f>SUM(BP16:BZ16)</f>
        <v>2.5000000000000001E-2</v>
      </c>
      <c r="BP17" s="296"/>
      <c r="BQ17" s="296"/>
      <c r="BR17" s="296"/>
      <c r="BS17" s="296"/>
      <c r="BT17" s="296"/>
      <c r="BU17" s="296"/>
      <c r="BV17" s="296"/>
      <c r="BW17" s="296"/>
      <c r="BX17" s="296"/>
      <c r="BY17" s="296"/>
      <c r="BZ17" s="296"/>
      <c r="CA17" s="109"/>
      <c r="CB17" s="79">
        <f t="shared" si="62"/>
        <v>1</v>
      </c>
      <c r="CC17" s="76"/>
      <c r="CD17" s="76"/>
    </row>
    <row r="18" spans="1:82" ht="15.75" thickTop="1" x14ac:dyDescent="0.25">
      <c r="B18" s="297" t="s">
        <v>47</v>
      </c>
      <c r="C18" s="298"/>
      <c r="D18" s="298"/>
      <c r="E18" s="298"/>
      <c r="F18" s="298"/>
      <c r="G18" s="298"/>
      <c r="H18" s="298"/>
      <c r="I18" s="298"/>
      <c r="J18" s="298"/>
      <c r="K18" s="298"/>
      <c r="L18" s="298"/>
      <c r="M18" s="299"/>
      <c r="N18" s="90"/>
      <c r="O18" s="297" t="s">
        <v>48</v>
      </c>
      <c r="P18" s="298"/>
      <c r="Q18" s="298"/>
      <c r="R18" s="298"/>
      <c r="S18" s="298"/>
      <c r="T18" s="298"/>
      <c r="U18" s="298"/>
      <c r="V18" s="298"/>
      <c r="W18" s="298"/>
      <c r="X18" s="298"/>
      <c r="Y18" s="298"/>
      <c r="Z18" s="299"/>
      <c r="AA18" s="90"/>
      <c r="AB18" s="297" t="s">
        <v>49</v>
      </c>
      <c r="AC18" s="298"/>
      <c r="AD18" s="298"/>
      <c r="AE18" s="298"/>
      <c r="AF18" s="298"/>
      <c r="AG18" s="298"/>
      <c r="AH18" s="298"/>
      <c r="AI18" s="298"/>
      <c r="AJ18" s="298"/>
      <c r="AK18" s="298"/>
      <c r="AL18" s="298"/>
      <c r="AM18" s="299"/>
      <c r="AN18" s="90"/>
      <c r="AO18" s="297" t="s">
        <v>50</v>
      </c>
      <c r="AP18" s="298"/>
      <c r="AQ18" s="298"/>
      <c r="AR18" s="298"/>
      <c r="AS18" s="298"/>
      <c r="AT18" s="298"/>
      <c r="AU18" s="298"/>
      <c r="AV18" s="298"/>
      <c r="AW18" s="298"/>
      <c r="AX18" s="298"/>
      <c r="AY18" s="298"/>
      <c r="AZ18" s="299"/>
      <c r="BA18" s="90"/>
      <c r="BB18" s="297" t="s">
        <v>51</v>
      </c>
      <c r="BC18" s="298"/>
      <c r="BD18" s="298"/>
      <c r="BE18" s="298"/>
      <c r="BF18" s="298"/>
      <c r="BG18" s="298"/>
      <c r="BH18" s="298"/>
      <c r="BI18" s="298"/>
      <c r="BJ18" s="298"/>
      <c r="BK18" s="298"/>
      <c r="BL18" s="298"/>
      <c r="BM18" s="299"/>
      <c r="BN18" s="90"/>
      <c r="BO18" s="297" t="s">
        <v>52</v>
      </c>
      <c r="BP18" s="298"/>
      <c r="BQ18" s="298"/>
      <c r="BR18" s="298"/>
      <c r="BS18" s="298"/>
      <c r="BT18" s="298"/>
      <c r="BU18" s="298"/>
      <c r="BV18" s="298"/>
      <c r="BW18" s="298"/>
      <c r="BX18" s="298"/>
      <c r="BY18" s="298"/>
      <c r="BZ18" s="299"/>
      <c r="CA18" s="95"/>
      <c r="CB18" s="45"/>
    </row>
    <row r="19" spans="1:82" ht="18" x14ac:dyDescent="0.25">
      <c r="B19" s="291" t="s">
        <v>103</v>
      </c>
      <c r="C19" s="186" t="s">
        <v>7</v>
      </c>
      <c r="D19" s="186"/>
      <c r="E19" s="176" t="s">
        <v>8</v>
      </c>
      <c r="F19" s="176"/>
      <c r="G19" s="176" t="s">
        <v>9</v>
      </c>
      <c r="H19" s="176"/>
      <c r="I19" s="176" t="s">
        <v>10</v>
      </c>
      <c r="J19" s="176"/>
      <c r="K19" s="176" t="s">
        <v>11</v>
      </c>
      <c r="L19" s="176"/>
      <c r="M19" s="176" t="s">
        <v>12</v>
      </c>
      <c r="N19" s="176"/>
      <c r="O19" s="72" t="s">
        <v>103</v>
      </c>
      <c r="P19" s="35" t="s">
        <v>13</v>
      </c>
      <c r="Q19" s="35"/>
      <c r="R19" s="35" t="s">
        <v>14</v>
      </c>
      <c r="S19" s="35"/>
      <c r="T19" s="35" t="s">
        <v>15</v>
      </c>
      <c r="U19" s="35"/>
      <c r="V19" s="35" t="s">
        <v>16</v>
      </c>
      <c r="W19" s="35"/>
      <c r="X19" s="35" t="s">
        <v>17</v>
      </c>
      <c r="Y19" s="96"/>
      <c r="Z19" s="43" t="s">
        <v>18</v>
      </c>
      <c r="AA19" s="101"/>
      <c r="AB19" s="72" t="s">
        <v>103</v>
      </c>
      <c r="AC19" s="35" t="s">
        <v>19</v>
      </c>
      <c r="AD19" s="35"/>
      <c r="AE19" s="35" t="s">
        <v>20</v>
      </c>
      <c r="AF19" s="35"/>
      <c r="AG19" s="35" t="s">
        <v>21</v>
      </c>
      <c r="AH19" s="35"/>
      <c r="AI19" s="35" t="s">
        <v>22</v>
      </c>
      <c r="AJ19" s="35"/>
      <c r="AK19" s="35" t="s">
        <v>23</v>
      </c>
      <c r="AL19" s="96"/>
      <c r="AM19" s="43" t="s">
        <v>24</v>
      </c>
      <c r="AN19" s="101"/>
      <c r="AO19" s="72" t="s">
        <v>103</v>
      </c>
      <c r="AP19" s="35" t="s">
        <v>25</v>
      </c>
      <c r="AQ19" s="35"/>
      <c r="AR19" s="35" t="s">
        <v>26</v>
      </c>
      <c r="AS19" s="35"/>
      <c r="AT19" s="35" t="s">
        <v>27</v>
      </c>
      <c r="AU19" s="35"/>
      <c r="AV19" s="35" t="s">
        <v>28</v>
      </c>
      <c r="AW19" s="35"/>
      <c r="AX19" s="35" t="s">
        <v>29</v>
      </c>
      <c r="AY19" s="96"/>
      <c r="AZ19" s="43" t="s">
        <v>30</v>
      </c>
      <c r="BA19" s="101"/>
      <c r="BB19" s="72" t="s">
        <v>71</v>
      </c>
      <c r="BC19" s="35" t="s">
        <v>31</v>
      </c>
      <c r="BD19" s="35"/>
      <c r="BE19" s="35" t="s">
        <v>32</v>
      </c>
      <c r="BF19" s="35"/>
      <c r="BG19" s="35" t="s">
        <v>33</v>
      </c>
      <c r="BH19" s="35"/>
      <c r="BI19" s="35" t="s">
        <v>34</v>
      </c>
      <c r="BJ19" s="35"/>
      <c r="BK19" s="35" t="s">
        <v>35</v>
      </c>
      <c r="BL19" s="96"/>
      <c r="BM19" s="43" t="s">
        <v>36</v>
      </c>
      <c r="BN19" s="101"/>
      <c r="BO19" s="72" t="s">
        <v>71</v>
      </c>
      <c r="BP19" s="35" t="s">
        <v>37</v>
      </c>
      <c r="BQ19" s="35"/>
      <c r="BR19" s="35" t="s">
        <v>38</v>
      </c>
      <c r="BS19" s="35"/>
      <c r="BT19" s="35" t="s">
        <v>39</v>
      </c>
      <c r="BU19" s="35"/>
      <c r="BV19" s="35" t="s">
        <v>40</v>
      </c>
      <c r="BW19" s="35"/>
      <c r="BX19" s="35" t="s">
        <v>41</v>
      </c>
      <c r="BY19" s="96"/>
      <c r="BZ19" s="43" t="s">
        <v>42</v>
      </c>
      <c r="CA19" s="101"/>
      <c r="CB19" s="45"/>
    </row>
    <row r="20" spans="1:82" ht="18" x14ac:dyDescent="0.25">
      <c r="B20" s="292"/>
      <c r="C20" s="125"/>
      <c r="D20" s="126" t="s">
        <v>64</v>
      </c>
      <c r="E20" s="125"/>
      <c r="F20" s="126" t="s">
        <v>64</v>
      </c>
      <c r="G20" s="125"/>
      <c r="H20" s="126" t="s">
        <v>64</v>
      </c>
      <c r="I20" s="125"/>
      <c r="J20" s="126" t="s">
        <v>64</v>
      </c>
      <c r="K20" s="125"/>
      <c r="L20" s="126" t="s">
        <v>64</v>
      </c>
      <c r="M20" s="125"/>
      <c r="N20" s="126" t="s">
        <v>64</v>
      </c>
      <c r="O20" s="127"/>
      <c r="P20" s="125"/>
      <c r="Q20" s="126" t="s">
        <v>64</v>
      </c>
      <c r="R20" s="125"/>
      <c r="S20" s="126" t="s">
        <v>64</v>
      </c>
      <c r="T20" s="125"/>
      <c r="U20" s="126" t="s">
        <v>64</v>
      </c>
      <c r="V20" s="125"/>
      <c r="W20" s="126" t="s">
        <v>64</v>
      </c>
      <c r="X20" s="125"/>
      <c r="Y20" s="126" t="s">
        <v>64</v>
      </c>
      <c r="Z20" s="125"/>
      <c r="AA20" s="126" t="s">
        <v>64</v>
      </c>
      <c r="AB20" s="127"/>
      <c r="AC20" s="125"/>
      <c r="AD20" s="126" t="s">
        <v>64</v>
      </c>
      <c r="AE20" s="125"/>
      <c r="AF20" s="126" t="s">
        <v>64</v>
      </c>
      <c r="AG20" s="125"/>
      <c r="AH20" s="126" t="s">
        <v>64</v>
      </c>
      <c r="AI20" s="125"/>
      <c r="AJ20" s="126" t="s">
        <v>64</v>
      </c>
      <c r="AK20" s="125"/>
      <c r="AL20" s="126" t="s">
        <v>64</v>
      </c>
      <c r="AM20" s="125"/>
      <c r="AN20" s="126" t="s">
        <v>64</v>
      </c>
      <c r="AO20" s="127"/>
      <c r="AP20" s="125"/>
      <c r="AQ20" s="126" t="s">
        <v>64</v>
      </c>
      <c r="AR20" s="125"/>
      <c r="AS20" s="126" t="s">
        <v>64</v>
      </c>
      <c r="AT20" s="125"/>
      <c r="AU20" s="126" t="s">
        <v>64</v>
      </c>
      <c r="AV20" s="125"/>
      <c r="AW20" s="126" t="s">
        <v>64</v>
      </c>
      <c r="AX20" s="125"/>
      <c r="AY20" s="126" t="s">
        <v>64</v>
      </c>
      <c r="AZ20" s="125"/>
      <c r="BA20" s="126" t="s">
        <v>64</v>
      </c>
      <c r="BB20" s="127"/>
      <c r="BC20" s="125"/>
      <c r="BD20" s="126" t="s">
        <v>64</v>
      </c>
      <c r="BE20" s="125"/>
      <c r="BF20" s="126" t="s">
        <v>64</v>
      </c>
      <c r="BG20" s="125"/>
      <c r="BH20" s="126" t="s">
        <v>64</v>
      </c>
      <c r="BI20" s="125"/>
      <c r="BJ20" s="126" t="s">
        <v>64</v>
      </c>
      <c r="BK20" s="125"/>
      <c r="BL20" s="126" t="s">
        <v>64</v>
      </c>
      <c r="BM20" s="125"/>
      <c r="BN20" s="126" t="s">
        <v>64</v>
      </c>
      <c r="BO20" s="127"/>
      <c r="BP20" s="125"/>
      <c r="BQ20" s="126" t="s">
        <v>64</v>
      </c>
      <c r="BR20" s="125"/>
      <c r="BS20" s="126" t="s">
        <v>64</v>
      </c>
      <c r="BT20" s="125"/>
      <c r="BU20" s="126" t="s">
        <v>64</v>
      </c>
      <c r="BV20" s="125"/>
      <c r="BW20" s="126" t="s">
        <v>64</v>
      </c>
      <c r="BX20" s="125"/>
      <c r="BY20" s="126" t="s">
        <v>64</v>
      </c>
      <c r="BZ20" s="125"/>
      <c r="CA20" s="126" t="s">
        <v>64</v>
      </c>
      <c r="CB20" s="131"/>
    </row>
    <row r="21" spans="1:82" ht="18" x14ac:dyDescent="0.25">
      <c r="A21" s="65" t="str" cm="1">
        <f t="array" ref="A21:A57">Alumnado[Alumnado]</f>
        <v>Garcia, Ana</v>
      </c>
      <c r="B21" s="128"/>
      <c r="C21" s="25">
        <f ca="1">IFERROR(IF(C$16&gt;0,
(
(
(
IF('U1'!$A$4="2ª",'U1'!B5*'U1'!B$4,0)+
IF('U2'!$A$4="2ª",'U2'!B5*'U2'!B$4,0)+
IF('U3'!$A$4="2ª",'U3'!B5*'U3'!B$4,0)+
IF('U4'!$A$4="2ª",'U4'!B5*'U4'!B$4,0)+
IF('U5'!$A$4="2ª",'U5'!B5*'U5'!B$4,0)+
IF('U6'!$A$4="2ª",'U6'!B5*'U6'!B$4,0)+
IF('U7'!$A$4="2ª",'U7'!B5*'U7'!B$4,0)+
IF('U8'!$A$4="2ª",'U8'!B5*'U8'!B$4,0)+
IF('U9'!$A$4="2ª",'U9'!B5*'U9'!B$4,0)+
IF('U10'!$A$4="2ª",'U10'!B5*'U10'!B$4,0)+
IF('U11'!$A$4="2ª",'U11'!B5*'U11'!B$4,0)+
IF('U12'!$A$4="2ª",'U12'!B5*'U12'!B$4,0)+
IF('U13'!$A$4="2ª",'U13'!B5*'U13'!B$4,0)+
IF('U14'!$A$4="2ª",'U14'!B5*'U14'!B$4,0)+
IF('U15'!$A$4="2ª",'U15'!B5*'U15'!B$4,0)
)/'2ª EVA-solo'!$CD$5
/C$13)),0),0)</f>
        <v>0</v>
      </c>
      <c r="D21" s="25"/>
      <c r="E21" s="25">
        <f ca="1">IFERROR(IF(E$16&gt;0,
(
(
(
IF('U1'!$A$4="2ª",'U1'!C5*'U1'!C$4,0)+
IF('U2'!$A$4="2ª",'U2'!C5*'U2'!C$4,0)+
IF('U3'!$A$4="2ª",'U3'!C5*'U3'!C$4,0)+
IF('U4'!$A$4="2ª",'U4'!C5*'U4'!C$4,0)+
IF('U5'!$A$4="2ª",'U5'!C5*'U5'!C$4,0)+
IF('U6'!$A$4="2ª",'U6'!C5*'U6'!C$4,0)+
IF('U7'!$A$4="2ª",'U7'!C5*'U7'!C$4,0)+
IF('U8'!$A$4="2ª",'U8'!C5*'U8'!C$4,0)+
IF('U9'!$A$4="2ª",'U9'!C5*'U9'!C$4,0)+
IF('U10'!$A$4="2ª",'U10'!C5*'U10'!C$4,0)+
IF('U11'!$A$4="2ª",'U11'!C5*'U11'!C$4,0)+
IF('U12'!$A$4="2ª",'U12'!C5*'U12'!C$4,0)+
IF('U13'!$A$4="2ª",'U13'!C5*'U13'!C$4,0)+
IF('U14'!$A$4="2ª",'U14'!C5*'U14'!C$4,0)+
IF('U15'!$A$4="2ª",'U15'!C5*'U15'!C$4,0)
)/'2ª EVA-solo'!$CD$5
/E$13)),0),0)</f>
        <v>0</v>
      </c>
      <c r="F21" s="25"/>
      <c r="G21" s="25">
        <f ca="1">IFERROR(IF(G$16&gt;0,
(
(
(
IF('U1'!$A$4="2ª",'U1'!D5*'U1'!D$4,0)+
IF('U2'!$A$4="2ª",'U2'!D5*'U2'!D$4,0)+
IF('U3'!$A$4="2ª",'U3'!D5*'U3'!D$4,0)+
IF('U4'!$A$4="2ª",'U4'!D5*'U4'!D$4,0)+
IF('U5'!$A$4="2ª",'U5'!D5*'U5'!D$4,0)+
IF('U6'!$A$4="2ª",'U6'!D5*'U6'!D$4,0)+
IF('U7'!$A$4="2ª",'U7'!D5*'U7'!D$4,0)+
IF('U8'!$A$4="2ª",'U8'!D5*'U8'!D$4,0)+
IF('U9'!$A$4="2ª",'U9'!D5*'U9'!D$4,0)+
IF('U10'!$A$4="2ª",'U10'!D5*'U10'!D$4,0)+
IF('U11'!$A$4="2ª",'U11'!D5*'U11'!D$4,0)+
IF('U12'!$A$4="2ª",'U12'!D5*'U12'!D$4,0)+
IF('U13'!$A$4="2ª",'U13'!D5*'U13'!D$4,0)+
IF('U14'!$A$4="2ª",'U14'!D5*'U14'!D$4,0)+
IF('U15'!$A$4="2ª",'U15'!D5*'U15'!D$4,0)
)/'2ª EVA-solo'!$CD$5
/G$13)),0),0)</f>
        <v>0</v>
      </c>
      <c r="H21" s="25"/>
      <c r="I21" s="25">
        <f ca="1">IFERROR(IF(I$16&gt;0,
(
(
(
IF('U1'!$A$4="2ª",'U1'!E5*'U1'!E$4,0)+
IF('U2'!$A$4="2ª",'U2'!E5*'U2'!E$4,0)+
IF('U3'!$A$4="2ª",'U3'!E5*'U3'!E$4,0)+
IF('U4'!$A$4="2ª",'U4'!E5*'U4'!E$4,0)+
IF('U5'!$A$4="2ª",'U5'!E5*'U5'!E$4,0)+
IF('U6'!$A$4="2ª",'U6'!E5*'U6'!E$4,0)+
IF('U7'!$A$4="2ª",'U7'!E5*'U7'!E$4,0)+
IF('U8'!$A$4="2ª",'U8'!E5*'U8'!E$4,0)+
IF('U9'!$A$4="2ª",'U9'!E5*'U9'!E$4,0)+
IF('U10'!$A$4="2ª",'U10'!E5*'U10'!E$4,0)+
IF('U11'!$A$4="2ª",'U11'!E5*'U11'!E$4,0)+
IF('U12'!$A$4="2ª",'U12'!E5*'U12'!E$4,0)+
IF('U13'!$A$4="2ª",'U13'!E5*'U13'!E$4,0)+
IF('U14'!$A$4="2ª",'U14'!E5*'U14'!E$4,0)+
IF('U15'!$A$4="2ª",'U15'!E5*'U15'!E$4,0)
)/'2ª EVA-solo'!$CD$5
/H$13)),0),0)</f>
        <v>0</v>
      </c>
      <c r="J21" s="25"/>
      <c r="K21" s="25">
        <f ca="1">IFERROR(IF(K$16&gt;0,
(
(
(
IF('U1'!$A$4="2ª",'U1'!F5*'U1'!F$4,0)+
IF('U2'!$A$4="2ª",'U2'!F5*'U2'!F$4,0)+
IF('U3'!$A$4="2ª",'U3'!F5*'U3'!F$4,0)+
IF('U4'!$A$4="2ª",'U4'!F5*'U4'!F$4,0)+
IF('U5'!$A$4="2ª",'U5'!F5*'U5'!F$4,0)+
IF('U6'!$A$4="2ª",'U6'!F5*'U6'!F$4,0)+
IF('U7'!$A$4="2ª",'U7'!F5*'U7'!F$4,0)+
IF('U8'!$A$4="2ª",'U8'!F5*'U8'!F$4,0)+
IF('U9'!$A$4="2ª",'U9'!F5*'U9'!F$4,0)+
IF('U10'!$A$4="2ª",'U10'!F5*'U10'!F$4,0)+
IF('U11'!$A$4="2ª",'U11'!F5*'U11'!F$4,0)+
IF('U12'!$A$4="2ª",'U12'!F5*'U12'!F$4,0)+
IF('U13'!$A$4="2ª",'U13'!F5*'U13'!F$4,0)+
IF('U14'!$A$4="2ª",'U14'!F5*'U14'!F$4,0)+
IF('U15'!$A$4="2ª",'U15'!F5*'U15'!F$4,0)
)/'2ª EVA-solo'!$CD$5
/K$13)),0),0)</f>
        <v>0</v>
      </c>
      <c r="L21" s="25"/>
      <c r="M21" s="25">
        <f>IFERROR(IF(M$16&gt;0,
(
(
(
IF('U1'!$A$4="2ª",'U1'!G5*'U1'!G$4,0)+
IF('U2'!$A$4="2ª",'U2'!G5*'U2'!G$4,0)+
IF('U3'!$A$4="2ª",'U3'!G5*'U3'!G$4,0)+
IF('U4'!$A$4="2ª",'U4'!G5*'U4'!G$4,0)+
IF('U5'!$A$4="2ª",'U5'!G5*'U5'!G$4,0)+
IF('U6'!$A$4="2ª",'U6'!G5*'U6'!G$4,0)+
IF('U7'!$A$4="2ª",'U7'!G5*'U7'!G$4,0)+
IF('U8'!$A$4="2ª",'U8'!G5*'U8'!G$4,0)+
IF('U9'!$A$4="2ª",'U9'!G5*'U9'!G$4,0)+
IF('U10'!$A$4="2ª",'U10'!G5*'U10'!G$4,0)+
IF('U11'!$A$4="2ª",'U11'!G5*'U11'!G$4,0)+
IF('U12'!$A$4="2ª",'U12'!G5*'U12'!G$4,0)+
IF('U13'!$A$4="2ª",'U13'!G5*'U13'!G$4,0)+
IF('U14'!$A$4="2ª",'U14'!G5*'U14'!G$4,0)+
IF('U15'!$A$4="2ª",'U15'!G5*'U15'!G$4,0)
)/'2ª EVA-solo'!$CD$5
/M$13)),0),0)</f>
        <v>0</v>
      </c>
      <c r="N21" s="25"/>
      <c r="O21" s="130"/>
      <c r="P21" s="25">
        <f ca="1">IFERROR(IF(P$16&gt;0,
(
(
(
IF('U1'!$A$4="2ª",'U1'!H5*'U1'!H$4,0)+
IF('U2'!$A$4="2ª",'U2'!H5*'U2'!H$4,0)+
IF('U3'!$A$4="2ª",'U3'!H5*'U3'!H$4,0)+
IF('U4'!$A$4="2ª",'U4'!H5*'U4'!H$4,0)+
IF('U5'!$A$4="2ª",'U5'!H5*'U5'!H$4,0)+
IF('U6'!$A$4="2ª",'U6'!H5*'U6'!H$4,0)+
IF('U7'!$A$4="2ª",'U7'!H5*'U7'!H$4,0)+
IF('U8'!$A$4="2ª",'U8'!H5*'U8'!H$4,0)+
IF('U9'!$A$4="2ª",'U9'!H5*'U9'!H$4,0)+
IF('U10'!$A$4="2ª",'U10'!H5*'U10'!H$4,0)+
IF('U11'!$A$4="2ª",'U11'!H5*'U11'!H$4,0)+
IF('U12'!$A$4="2ª",'U12'!H5*'U12'!H$4,0)+
IF('U13'!$A$4="2ª",'U13'!H5*'U13'!H$4,0)+
IF('U14'!$A$4="2ª",'U14'!H5*'U14'!H$4,0)+
IF('U15'!$A$4="2ª",'U15'!H5*'U15'!H$4,0)
)/'2ª EVA-solo'!$CD$5
/P$13)),0),0)</f>
        <v>0</v>
      </c>
      <c r="Q21" s="25"/>
      <c r="R21" s="25">
        <f ca="1">IFERROR(IF(R$16&gt;0,
(
(
(
IF('U1'!$A$4="2ª",'U1'!I5*'U1'!I$4,0)+
IF('U2'!$A$4="2ª",'U2'!I5*'U2'!I$4,0)+
IF('U3'!$A$4="2ª",'U3'!I5*'U3'!I$4,0)+
IF('U4'!$A$4="2ª",'U4'!I5*'U4'!I$4,0)+
IF('U5'!$A$4="2ª",'U5'!I5*'U5'!I$4,0)+
IF('U6'!$A$4="2ª",'U6'!I5*'U6'!I$4,0)+
IF('U7'!$A$4="2ª",'U7'!I5*'U7'!I$4,0)+
IF('U8'!$A$4="2ª",'U8'!I5*'U8'!I$4,0)+
IF('U9'!$A$4="2ª",'U9'!I5*'U9'!I$4,0)+
IF('U10'!$A$4="2ª",'U10'!I5*'U10'!I$4,0)+
IF('U11'!$A$4="2ª",'U11'!I5*'U11'!I$4,0)+
IF('U12'!$A$4="2ª",'U12'!I5*'U12'!I$4,0)+
IF('U13'!$A$4="2ª",'U13'!I5*'U13'!I$4,0)+
IF('U14'!$A$4="2ª",'U14'!I5*'U14'!I$4,0)+
IF('U15'!$A$4="2ª",'U15'!I5*'U15'!I$4,0)
)/'2ª EVA-solo'!$CD$5
/R$13)),0),0)</f>
        <v>0</v>
      </c>
      <c r="S21" s="25"/>
      <c r="T21" s="25">
        <f ca="1">IFERROR(IF(T$16&gt;0,
(
(
(
IF('U1'!$A$4="2ª",'U1'!J5*'U1'!J$4,0)+
IF('U2'!$A$4="2ª",'U2'!J5*'U2'!J$4,0)+
IF('U3'!$A$4="2ª",'U3'!J5*'U3'!J$4,0)+
IF('U4'!$A$4="2ª",'U4'!J5*'U4'!J$4,0)+
IF('U5'!$A$4="2ª",'U5'!J5*'U5'!J$4,0)+
IF('U6'!$A$4="2ª",'U6'!J5*'U6'!J$4,0)+
IF('U7'!$A$4="2ª",'U7'!J5*'U7'!J$4,0)+
IF('U8'!$A$4="2ª",'U8'!J5*'U8'!J$4,0)+
IF('U9'!$A$4="2ª",'U9'!J5*'U9'!J$4,0)+
IF('U10'!$A$4="2ª",'U10'!J5*'U10'!J$4,0)+
IF('U11'!$A$4="2ª",'U11'!J5*'U11'!J$4,0)+
IF('U12'!$A$4="2ª",'U12'!J5*'U12'!J$4,0)+
IF('U13'!$A$4="2ª",'U13'!J5*'U13'!J$4,0)+
IF('U14'!$A$4="2ª",'U14'!J5*'U14'!J$4,0)+
IF('U15'!$A$4="2ª",'U15'!J5*'U15'!J$4,0)
)/'2ª EVA-solo'!$CD$5
/T$13)),0),0)</f>
        <v>0</v>
      </c>
      <c r="U21" s="25"/>
      <c r="V21" s="25">
        <f ca="1">IFERROR(IF(V$16&gt;0,
(
(
(
IF('U1'!$A$4="2ª",'U1'!K5*'U1'!K$4,0)+
IF('U2'!$A$4="2ª",'U2'!K5*'U2'!K$4,0)+
IF('U3'!$A$4="2ª",'U3'!K5*'U3'!K$4,0)+
IF('U4'!$A$4="2ª",'U4'!K5*'U4'!K$4,0)+
IF('U5'!$A$4="2ª",'U5'!K5*'U5'!K$4,0)+
IF('U6'!$A$4="2ª",'U6'!K5*'U6'!K$4,0)+
IF('U7'!$A$4="2ª",'U7'!K5*'U7'!K$4,0)+
IF('U8'!$A$4="2ª",'U8'!K5*'U8'!K$4,0)+
IF('U9'!$A$4="2ª",'U9'!K5*'U9'!K$4,0)+
IF('U10'!$A$4="2ª",'U10'!K5*'U10'!K$4,0)+
IF('U11'!$A$4="2ª",'U11'!K5*'U11'!K$4,0)+
IF('U12'!$A$4="2ª",'U12'!K5*'U12'!K$4,0)+
IF('U13'!$A$4="2ª",'U13'!K5*'U13'!K$4,0)+
IF('U14'!$A$4="2ª",'U14'!K5*'U14'!K$4,0)+
IF('U15'!$A$4="2ª",'U15'!K5*'U15'!K$4,0)
)/'2ª EVA-solo'!$CD$5
/V$13)),0),0)</f>
        <v>0</v>
      </c>
      <c r="W21" s="25"/>
      <c r="X21" s="25">
        <f ca="1">IFERROR(IF(X$16&gt;0,
(
(
(
IF('U1'!$A$4="2ª",'U1'!L5*'U1'!L$4,0)+
IF('U2'!$A$4="2ª",'U2'!L5*'U2'!L$4,0)+
IF('U3'!$A$4="2ª",'U3'!L5*'U3'!L$4,0)+
IF('U4'!$A$4="2ª",'U4'!L5*'U4'!L$4,0)+
IF('U5'!$A$4="2ª",'U5'!L5*'U5'!L$4,0)+
IF('U6'!$A$4="2ª",'U6'!L5*'U6'!L$4,0)+
IF('U7'!$A$4="2ª",'U7'!L5*'U7'!L$4,0)+
IF('U8'!$A$4="2ª",'U8'!L5*'U8'!L$4,0)+
IF('U9'!$A$4="2ª",'U9'!L5*'U9'!L$4,0)+
IF('U10'!$A$4="2ª",'U10'!L5*'U10'!L$4,0)+
IF('U11'!$A$4="2ª",'U11'!L5*'U11'!L$4,0)+
IF('U12'!$A$4="2ª",'U12'!L5*'U12'!L$4,0)+
IF('U13'!$A$4="2ª",'U13'!L5*'U13'!L$4,0)+
IF('U14'!$A$4="2ª",'U14'!L5*'U14'!L$4,0)+
IF('U15'!$A$4="2ª",'U15'!L5*'U15'!L$4,0)
)/'2ª EVA-solo'!$CD$5
/X$13)),0),0)</f>
        <v>0</v>
      </c>
      <c r="Y21" s="25"/>
      <c r="Z21" s="25">
        <f>IFERROR(IF(Z$16&gt;0,
(
(
(
IF('U1'!$A$4="2ª",'U1'!M5*'U1'!M$4,0)+
IF('U2'!$A$4="2ª",'U2'!M5*'U2'!M$4,0)+
IF('U3'!$A$4="2ª",'U3'!M5*'U3'!M$4,0)+
IF('U4'!$A$4="2ª",'U4'!M5*'U4'!M$4,0)+
IF('U5'!$A$4="2ª",'U5'!M5*'U5'!M$4,0)+
IF('U6'!$A$4="2ª",'U6'!M5*'U6'!M$4,0)+
IF('U7'!$A$4="2ª",'U7'!M5*'U7'!M$4,0)+
IF('U8'!$A$4="2ª",'U8'!M5*'U8'!M$4,0)+
IF('U9'!$A$4="2ª",'U9'!M5*'U9'!M$4,0)+
IF('U10'!$A$4="2ª",'U10'!M5*'U10'!M$4,0)+
IF('U11'!$A$4="2ª",'U11'!M5*'U11'!M$4,0)+
IF('U12'!$A$4="2ª",'U12'!M5*'U12'!M$4,0)+
IF('U13'!$A$4="2ª",'U13'!M5*'U13'!M$4,0)+
IF('U14'!$A$4="2ª",'U14'!M5*'U14'!M$4,0)+
IF('U15'!$A$4="2ª",'U15'!M5*'U15'!M$4,0)
)/'2ª EVA-solo'!$CD$5
/Z$13)),0),0)</f>
        <v>0</v>
      </c>
      <c r="AA21" s="25"/>
      <c r="AB21" s="25"/>
      <c r="AC21" s="25">
        <f ca="1">IFERROR(IF(AC$16&gt;0,
(
(
(
IF('U1'!$A$4="2ª",'U1'!N5*'U1'!N$4,0)+
IF('U2'!$A$4="2ª",'U2'!N5*'U2'!N$4,0)+
IF('U3'!$A$4="2ª",'U3'!N5*'U3'!N$4,0)+
IF('U4'!$A$4="2ª",'U4'!N5*'U4'!N$4,0)+
IF('U5'!$A$4="2ª",'U5'!N5*'U5'!N$4,0)+
IF('U6'!$A$4="2ª",'U6'!N5*'U6'!N$4,0)+
IF('U7'!$A$4="2ª",'U7'!N5*'U7'!N$4,0)+
IF('U8'!$A$4="2ª",'U8'!N5*'U8'!N$4,0)+
IF('U9'!$A$4="2ª",'U9'!N5*'U9'!N$4,0)+
IF('U10'!$A$4="2ª",'U10'!N5*'U10'!N$4,0)+
IF('U11'!$A$4="2ª",'U11'!N5*'U11'!N$4,0)+
IF('U12'!$A$4="2ª",'U12'!N5*'U12'!N$4,0)+
IF('U13'!$A$4="2ª",'U13'!N5*'U13'!N$4,0)+
IF('U14'!$A$4="2ª",'U14'!N5*'U14'!N$4,0)+
IF('U15'!$A$4="2ª",'U15'!N5*'U15'!N$4,0)
)/'2ª EVA-solo'!$CD$5
/AC$13)),0),0)</f>
        <v>0</v>
      </c>
      <c r="AD21" s="25"/>
      <c r="AE21" s="25">
        <f>IFERROR(IF(AE$16&gt;0,
(
(
(
IF('U1'!$A$4="2ª",'U1'!O5*'U1'!O$4,0)+
IF('U2'!$A$4="2ª",'U2'!O5*'U2'!O$4,0)+
IF('U3'!$A$4="2ª",'U3'!O5*'U3'!O$4,0)+
IF('U4'!$A$4="2ª",'U4'!O5*'U4'!O$4,0)+
IF('U5'!$A$4="2ª",'U5'!O5*'U5'!O$4,0)+
IF('U6'!$A$4="2ª",'U6'!O5*'U6'!O$4,0)+
IF('U7'!$A$4="2ª",'U7'!O5*'U7'!O$4,0)+
IF('U8'!$A$4="2ª",'U8'!O5*'U8'!O$4,0)+
IF('U9'!$A$4="2ª",'U9'!O5*'U9'!O$4,0)+
IF('U10'!$A$4="2ª",'U10'!O5*'U10'!O$4,0)+
IF('U11'!$A$4="2ª",'U11'!O5*'U11'!O$4,0)+
IF('U12'!$A$4="2ª",'U12'!O5*'U12'!O$4,0)+
IF('U13'!$A$4="2ª",'U13'!O5*'U13'!O$4,0)+
IF('U14'!$A$4="2ª",'U14'!O5*'U14'!O$4,0)+
IF('U15'!$A$4="2ª",'U15'!O5*'U15'!O$4,0)
)/'2ª EVA-solo'!$CD$5
/AE$13)),0),0)</f>
        <v>0</v>
      </c>
      <c r="AF21" s="25"/>
      <c r="AG21" s="25">
        <f ca="1">IFERROR(IF(AG$16&gt;0,
(
(
(
IF('U1'!$A$4="2ª",'U1'!P5*'U1'!P$4,0)+
IF('U2'!$A$4="2ª",'U2'!P5*'U2'!P$4,0)+
IF('U3'!$A$4="2ª",'U3'!P5*'U3'!P$4,0)+
IF('U4'!$A$4="2ª",'U4'!P5*'U4'!P$4,0)+
IF('U5'!$A$4="2ª",'U5'!P5*'U5'!P$4,0)+
IF('U6'!$A$4="2ª",'U6'!P5*'U6'!P$4,0)+
IF('U7'!$A$4="2ª",'U7'!P5*'U7'!P$4,0)+
IF('U8'!$A$4="2ª",'U8'!P5*'U8'!P$4,0)+
IF('U9'!$A$4="2ª",'U9'!P5*'U9'!P$4,0)+
IF('U10'!$A$4="2ª",'U10'!P5*'U10'!P$4,0)+
IF('U11'!$A$4="2ª",'U11'!P5*'U11'!P$4,0)+
IF('U12'!$A$4="2ª",'U12'!P5*'U12'!P$4,0)+
IF('U13'!$A$4="2ª",'U13'!P5*'U13'!P$4,0)+
IF('U14'!$A$4="2ª",'U14'!P5*'U14'!P$4,0)+
IF('U15'!$A$4="2ª",'U15'!P5*'U15'!P$4,0)
)/'2ª EVA-solo'!$CD$5
/AG$13)),0),0)</f>
        <v>0</v>
      </c>
      <c r="AH21" s="25"/>
      <c r="AI21" s="25">
        <f>IFERROR(IF(AH$16&gt;0,
(
(
(
IF('U1'!$A$4="2ª",'U1'!Q5*'U1'!Q$4,0)+
IF('U2'!$A$4="2ª",'U2'!Q5*'U2'!Q$4,0)+
IF('U3'!$A$4="2ª",'U3'!Q5*'U3'!Q$4,0)+
IF('U4'!$A$4="2ª",'U4'!Q5*'U4'!Q$4,0)+
IF('U5'!$A$4="2ª",'U5'!Q5*'U5'!Q$4,0)+
IF('U6'!$A$4="2ª",'U6'!Q5*'U6'!Q$4,0)+
IF('U7'!$A$4="2ª",'U7'!Q5*'U7'!Q$4,0)+
IF('U8'!$A$4="2ª",'U8'!Q5*'U8'!Q$4,0)+
IF('U9'!$A$4="2ª",'U9'!Q5*'U9'!Q$4,0)+
IF('U10'!$A$4="2ª",'U10'!Q5*'U10'!Q$4,0)+
IF('U11'!$A$4="2ª",'U11'!Q5*'U11'!Q$4,0)+
IF('U12'!$A$4="2ª",'U12'!Q5*'U12'!Q$4,0)+
IF('U13'!$A$4="2ª",'U13'!Q5*'U13'!Q$4,0)+
IF('U14'!$A$4="2ª",'U14'!Q5*'U14'!Q$4,0)+
IF('U15'!$A$4="2ª",'U15'!Q5*'U15'!Q$4,0)
)/'2ª EVA-solo'!$CD$5
/AH$13)),0),0)</f>
        <v>0</v>
      </c>
      <c r="AJ21" s="25"/>
      <c r="AK21" s="25">
        <f ca="1">IFERROR(IF(AK$16&gt;0,
(
(
(
IF('U1'!$A$4="2ª",'U1'!R5*'U1'!R$4,0)+
IF('U2'!$A$4="2ª",'U2'!R5*'U2'!R$4,0)+
IF('U3'!$A$4="2ª",'U3'!R5*'U3'!R$4,0)+
IF('U4'!$A$4="2ª",'U4'!R5*'U4'!R$4,0)+
IF('U5'!$A$4="2ª",'U5'!R5*'U5'!R$4,0)+
IF('U6'!$A$4="2ª",'U6'!R5*'U6'!R$4,0)+
IF('U7'!$A$4="2ª",'U7'!R5*'U7'!R$4,0)+
IF('U8'!$A$4="2ª",'U8'!R5*'U8'!R$4,0)+
IF('U9'!$A$4="2ª",'U9'!R5*'U9'!R$4,0)+
IF('U10'!$A$4="2ª",'U10'!R5*'U10'!R$4,0)+
IF('U11'!$A$4="2ª",'U11'!R5*'U11'!R$4,0)+
IF('U12'!$A$4="2ª",'U12'!R5*'U12'!R$4,0)+
IF('U13'!$A$4="2ª",'U13'!R5*'U13'!R$4,0)+
IF('U14'!$A$4="2ª",'U14'!R5*'U14'!R$4,0)+
IF('U15'!$A$4="2ª",'U15'!R5*'U15'!R$4,0)
)/'2ª EVA-solo'!$CD$5
/AK$13)),0),0)</f>
        <v>0</v>
      </c>
      <c r="AL21" s="25"/>
      <c r="AM21" s="25">
        <f>IFERROR(IF(AM$16&gt;0,
(
(
(
IF('U1'!$A$4="2ª",'U1'!S5*'U1'!S$4,0)+
IF('U2'!$A$4="2ª",'U2'!S5*'U2'!S$4,0)+
IF('U3'!$A$4="2ª",'U3'!S5*'U3'!S$4,0)+
IF('U4'!$A$4="2ª",'U4'!S5*'U4'!S$4,0)+
IF('U5'!$A$4="2ª",'U5'!S5*'U5'!S$4,0)+
IF('U6'!$A$4="2ª",'U6'!S5*'U6'!S$4,0)+
IF('U7'!$A$4="2ª",'U7'!S5*'U7'!S$4,0)+
IF('U8'!$A$4="2ª",'U8'!S5*'U8'!S$4,0)+
IF('U9'!$A$4="2ª",'U9'!S5*'U9'!S$4,0)+
IF('U10'!$A$4="2ª",'U10'!S5*'U10'!S$4,0)+
IF('U11'!$A$4="2ª",'U11'!S5*'U11'!S$4,0)+
IF('U12'!$A$4="2ª",'U12'!S5*'U12'!S$4,0)+
IF('U13'!$A$4="2ª",'U13'!S5*'U13'!S$4,0)+
IF('U14'!$A$4="2ª",'U14'!S5*'U14'!S$4,0)+
IF('U15'!$A$4="2ª",'U15'!S5*'U15'!S$4,0)
)/'2ª EVA-solo'!$CD$5
/AM$13)),0),0)</f>
        <v>0</v>
      </c>
      <c r="AN21" s="25"/>
      <c r="AO21" s="25"/>
      <c r="AP21" s="25">
        <f ca="1">IFERROR(IF(AP$16&gt;0,
(
(
(
IF('U1'!$A$4="2ª",'U1'!T5*'U1'!T$4,0)+
IF('U2'!$A$4="2ª",'U2'!T5*'U2'!T$4,0)+
IF('U3'!$A$4="2ª",'U3'!T5*'U3'!T$4,0)+
IF('U4'!$A$4="2ª",'U4'!T5*'U4'!T$4,0)+
IF('U5'!$A$4="2ª",'U5'!T5*'U5'!T$4,0)+
IF('U6'!$A$4="2ª",'U6'!T5*'U6'!T$4,0)+
IF('U7'!$A$4="2ª",'U7'!T5*'U7'!T$4,0)+
IF('U8'!$A$4="2ª",'U8'!T5*'U8'!T$4,0)+
IF('U9'!$A$4="2ª",'U9'!T5*'U9'!T$4,0)+
IF('U10'!$A$4="2ª",'U10'!T5*'U10'!T$4,0)+
IF('U11'!$A$4="2ª",'U11'!T5*'U11'!T$4,0)+
IF('U12'!$A$4="2ª",'U12'!T5*'U12'!T$4,0)+
IF('U13'!$A$4="2ª",'U13'!T5*'U13'!T$4,0)+
IF('U14'!$A$4="2ª",'U14'!T5*'U14'!T$4,0)+
IF('U15'!$A$4="2ª",'U15'!T5*'U15'!T$4,0)
)/'2ª EVA-solo'!$CD$5
/AP$13)),0),0)</f>
        <v>0</v>
      </c>
      <c r="AQ21" s="25"/>
      <c r="AR21" s="25">
        <f ca="1">IFERROR(IF(AR$16&gt;0,
(
(
(
IF('U1'!$A$4="2ª",'U1'!U5*'U1'!U$4,0)+
IF('U2'!$A$4="2ª",'U2'!U5*'U2'!U$4,0)+
IF('U3'!$A$4="2ª",'U3'!U5*'U3'!U$4,0)+
IF('U4'!$A$4="2ª",'U4'!U5*'U4'!U$4,0)+
IF('U5'!$A$4="2ª",'U5'!U5*'U5'!U$4,0)+
IF('U6'!$A$4="2ª",'U6'!U5*'U6'!U$4,0)+
IF('U7'!$A$4="2ª",'U7'!U5*'U7'!U$4,0)+
IF('U8'!$A$4="2ª",'U8'!U5*'U8'!U$4,0)+
IF('U9'!$A$4="2ª",'U9'!U5*'U9'!U$4,0)+
IF('U10'!$A$4="2ª",'U10'!U5*'U10'!U$4,0)+
IF('U11'!$A$4="2ª",'U11'!U5*'U11'!U$4,0)+
IF('U12'!$A$4="2ª",'U12'!U5*'U12'!U$4,0)+
IF('U13'!$A$4="2ª",'U13'!U5*'U13'!U$4,0)+
IF('U14'!$A$4="2ª",'U14'!U5*'U14'!U$4,0)+
IF('U15'!$A$4="2ª",'U15'!U5*'U15'!U$4,0)
)/'2ª EVA-solo'!$CD$5
/AR$13)),0),0)</f>
        <v>0</v>
      </c>
      <c r="AS21" s="25"/>
      <c r="AT21" s="25">
        <f>IFERROR(IF(AT$16&gt;0,
(
(
(
IF('U1'!$A$4="2ª",'U1'!V5*'U1'!V$4,0)+
IF('U2'!$A$4="2ª",'U2'!V5*'U2'!V$4,0)+
IF('U3'!$A$4="2ª",'U3'!V5*'U3'!V$4,0)+
IF('U4'!$A$4="2ª",'U4'!V5*'U4'!V$4,0)+
IF('U5'!$A$4="2ª",'U5'!V5*'U5'!V$4,0)+
IF('U6'!$A$4="2ª",'U6'!V5*'U6'!V$4,0)+
IF('U7'!$A$4="2ª",'U7'!V5*'U7'!V$4,0)+
IF('U8'!$A$4="2ª",'U8'!V5*'U8'!V$4,0)+
IF('U9'!$A$4="2ª",'U9'!V5*'U9'!V$4,0)+
IF('U10'!$A$4="2ª",'U10'!V5*'U10'!V$4,0)+
IF('U11'!$A$4="2ª",'U11'!V5*'U11'!V$4,0)+
IF('U12'!$A$4="2ª",'U12'!V5*'U12'!V$4,0)+
IF('U13'!$A$4="2ª",'U13'!V5*'U13'!V$4,0)+
IF('U14'!$A$4="2ª",'U14'!V5*'U14'!V$4,0)+
IF('U15'!$A$4="2ª",'U15'!V5*'U15'!V$4,0)
)/'2ª EVA-solo'!$CD$5
/AT$13)),0),0)</f>
        <v>0</v>
      </c>
      <c r="AU21" s="25"/>
      <c r="AV21" s="25">
        <f ca="1">IFERROR(IF(AV$16&gt;0,
(
(
(
IF('U1'!$A$4="2ª",'U1'!W5*'U1'!W$4,0)+
IF('U2'!$A$4="2ª",'U2'!W5*'U2'!W$4,0)+
IF('U3'!$A$4="2ª",'U3'!W5*'U3'!W$4,0)+
IF('U4'!$A$4="2ª",'U4'!W5*'U4'!W$4,0)+
IF('U5'!$A$4="2ª",'U5'!W5*'U5'!W$4,0)+
IF('U6'!$A$4="2ª",'U6'!W5*'U6'!W$4,0)+
IF('U7'!$A$4="2ª",'U7'!W5*'U7'!W$4,0)+
IF('U8'!$A$4="2ª",'U8'!W5*'U8'!W$4,0)+
IF('U9'!$A$4="2ª",'U9'!W5*'U9'!W$4,0)+
IF('U10'!$A$4="2ª",'U10'!W5*'U10'!W$4,0)+
IF('U11'!$A$4="2ª",'U11'!W5*'U11'!W$4,0)+
IF('U12'!$A$4="2ª",'U12'!W5*'U12'!W$4,0)+
IF('U13'!$A$4="2ª",'U13'!W5*'U13'!W$4,0)+
IF('U14'!$A$4="2ª",'U14'!W5*'U14'!W$4,0)+
IF('U15'!$A$4="2ª",'U15'!W5*'U15'!W$4,0)
)/'2ª EVA-solo'!$CD$5
/AV$13)),0),0)</f>
        <v>0</v>
      </c>
      <c r="AW21" s="25"/>
      <c r="AX21" s="25">
        <f>IFERROR(IF(AX$16&gt;0,
(
(
(
IF('U1'!$A$4="2ª",'U1'!X5*'U1'!X$4,0)+
IF('U2'!$A$4="2ª",'U2'!X5*'U2'!X$4,0)+
IF('U3'!$A$4="2ª",'U3'!X5*'U3'!X$4,0)+
IF('U4'!$A$4="2ª",'U4'!X5*'U4'!X$4,0)+
IF('U5'!$A$4="2ª",'U5'!X5*'U5'!X$4,0)+
IF('U6'!$A$4="2ª",'U6'!X5*'U6'!X$4,0)+
IF('U7'!$A$4="2ª",'U7'!X5*'U7'!X$4,0)+
IF('U8'!$A$4="2ª",'U8'!X5*'U8'!X$4,0)+
IF('U9'!$A$4="2ª",'U9'!X5*'U9'!X$4,0)+
IF('U10'!$A$4="2ª",'U10'!X5*'U10'!X$4,0)+
IF('U11'!$A$4="2ª",'U11'!X5*'U11'!X$4,0)+
IF('U12'!$A$4="2ª",'U12'!X5*'U12'!X$4,0)+
IF('U13'!$A$4="2ª",'U13'!X5*'U13'!X$4,0)+
IF('U14'!$A$4="2ª",'U14'!X5*'U14'!X$4,0)+
IF('U15'!$A$4="2ª",'U15'!X5*'U15'!X$4,0)
)/'2ª EVA-solo'!$CD$5
/AX$13)),0),0)</f>
        <v>0</v>
      </c>
      <c r="AY21" s="25"/>
      <c r="AZ21" s="25">
        <f>IFERROR(IF(AZ$16&gt;0,
(
(
(
IF('U1'!$A$4="2ª",'U1'!Y5*'U1'!Y$4,0)+
IF('U2'!$A$4="2ª",'U2'!Y5*'U2'!Y$4,0)+
IF('U3'!$A$4="2ª",'U3'!Y5*'U3'!Y$4,0)+
IF('U4'!$A$4="2ª",'U4'!Y5*'U4'!Y$4,0)+
IF('U5'!$A$4="2ª",'U5'!Y5*'U5'!Y$4,0)+
IF('U6'!$A$4="2ª",'U6'!Y5*'U6'!Y$4,0)+
IF('U7'!$A$4="2ª",'U7'!Y5*'U7'!Y$4,0)+
IF('U8'!$A$4="2ª",'U8'!Y5*'U8'!Y$4,0)+
IF('U9'!$A$4="2ª",'U9'!Y5*'U9'!Y$4,0)+
IF('U10'!$A$4="2ª",'U10'!Y5*'U10'!Y$4,0)+
IF('U11'!$A$4="2ª",'U11'!Y5*'U11'!Y$4,0)+
IF('U12'!$A$4="2ª",'U12'!Y5*'U12'!Y$4,0)+
IF('U13'!$A$4="2ª",'U13'!Y5*'U13'!Y$4,0)+
IF('U14'!$A$4="2ª",'U14'!Y5*'U14'!Y$4,0)+
IF('U15'!$A$4="2ª",'U15'!Y5*'U15'!Y$4,0)
)/'2ª EVA-solo'!$CD$5
/AZ$13)),0),0)</f>
        <v>0</v>
      </c>
      <c r="BA21" s="25"/>
      <c r="BB21" s="25"/>
      <c r="BC21" s="25">
        <f ca="1">IFERROR(IF(BC$16&gt;0,
(
(
(
IF('U1'!$A$4="2ª",'U1'!Z5*'U1'!Z$4,0)+
IF('U2'!$A$4="2ª",'U2'!Z5*'U2'!Z$4,0)+
IF('U3'!$A$4="2ª",'U3'!Z5*'U3'!Z$4,0)+
IF('U4'!$A$4="2ª",'U4'!Z5*'U4'!Z$4,0)+
IF('U5'!$A$4="2ª",'U5'!Z5*'U5'!Z$4,0)+
IF('U6'!$A$4="2ª",'U6'!Z5*'U6'!Z$4,0)+
IF('U7'!$A$4="2ª",'U7'!Z5*'U7'!Z$4,0)+
IF('U8'!$A$4="2ª",'U8'!Z5*'U8'!Z$4,0)+
IF('U9'!$A$4="2ª",'U9'!Z5*'U9'!Z$4,0)+
IF('U10'!$A$4="2ª",'U10'!Z5*'U10'!Z$4,0)+
IF('U11'!$A$4="2ª",'U11'!Z5*'U11'!Z$4,0)+
IF('U12'!$A$4="2ª",'U12'!Z5*'U12'!Z$4,0)+
IF('U13'!$A$4="2ª",'U13'!Z5*'U13'!Z$4,0)+
IF('U14'!$A$4="2ª",'U14'!Z5*'U14'!Z$4,0)+
IF('U15'!$A$4="2ª",'U15'!Z5*'U15'!Z$4,0)
)/'2ª EVA-solo'!$CD$5
/BC$13)),0),0)</f>
        <v>0</v>
      </c>
      <c r="BD21" s="25"/>
      <c r="BE21" s="25">
        <f>IFERROR(IF(BE$16&gt;0,
(
(
(
IF('U1'!$A$4="2ª",'U1'!AA5*'U1'!AA$4,0)+
IF('U2'!$A$4="2ª",'U2'!AA5*'U2'!AA$4,0)+
IF('U3'!$A$4="2ª",'U3'!AA5*'U3'!AA$4,0)+
IF('U4'!$A$4="2ª",'U4'!AA5*'U4'!AA$4,0)+
IF('U5'!$A$4="2ª",'U5'!AA5*'U5'!AA$4,0)+
IF('U6'!$A$4="2ª",'U6'!AA5*'U6'!AA$4,0)+
IF('U7'!$A$4="2ª",'U7'!AA5*'U7'!AA$4,0)+
IF('U8'!$A$4="2ª",'U8'!AA5*'U8'!AA$4,0)+
IF('U9'!$A$4="2ª",'U9'!AA5*'U9'!AA$4,0)+
IF('U10'!$A$4="2ª",'U10'!AA5*'U10'!AA$4,0)+
IF('U11'!$A$4="2ª",'U11'!AA5*'U11'!AA$4,0)+
IF('U12'!$A$4="2ª",'U12'!AA5*'U12'!AA$4,0)+
IF('U13'!$A$4="2ª",'U13'!AA5*'U13'!AA$4,0)+
IF('U14'!$A$4="2ª",'U14'!AA5*'U14'!AA$4,0)+
IF('U15'!$A$4="2ª",'U15'!AA5*'U15'!AA$4,0)
)/'2ª EVA-solo'!$CD$5
/BE$13)),0),0)</f>
        <v>0</v>
      </c>
      <c r="BF21" s="25"/>
      <c r="BG21" s="25">
        <f>IFERROR(IF(BG$16&gt;0,
(
(
(
IF('U1'!$A$4="2ª",'U1'!AB5*'U1'!AB$4,0)+
IF('U2'!$A$4="2ª",'U2'!AB5*'U2'!AB$4,0)+
IF('U3'!$A$4="2ª",'U3'!AB5*'U3'!AB$4,0)+
IF('U4'!$A$4="2ª",'U4'!AB5*'U4'!AB$4,0)+
IF('U5'!$A$4="2ª",'U5'!AB5*'U5'!AB$4,0)+
IF('U6'!$A$4="2ª",'U6'!AB5*'U6'!AB$4,0)+
IF('U7'!$A$4="2ª",'U7'!AB5*'U7'!AB$4,0)+
IF('U8'!$A$4="2ª",'U8'!AB5*'U8'!AB$4,0)+
IF('U9'!$A$4="2ª",'U9'!AB5*'U9'!AB$4,0)+
IF('U10'!$A$4="2ª",'U10'!AB5*'U10'!AB$4,0)+
IF('U11'!$A$4="2ª",'U11'!AB5*'U11'!AB$4,0)+
IF('U12'!$A$4="2ª",'U12'!AB5*'U12'!AB$4,0)+
IF('U13'!$A$4="2ª",'U13'!AB5*'U13'!AB$4,0)+
IF('U14'!$A$4="2ª",'U14'!AB5*'U14'!AB$4,0)+
IF('U15'!$A$4="2ª",'U15'!AB5*'U15'!AB$4,0)
)/'2ª EVA-solo'!$CD$5
/BG$13)),0),0)</f>
        <v>0</v>
      </c>
      <c r="BH21" s="25"/>
      <c r="BI21" s="25">
        <f ca="1">IFERROR(IF(BI$16&gt;0,
(
(
(
IF('U1'!$A$4="2ª",'U1'!AC5*'U1'!AC$4,0)+
IF('U2'!$A$4="2ª",'U2'!AC5*'U2'!AC$4,0)+
IF('U3'!$A$4="2ª",'U3'!AC5*'U3'!AC$4,0)+
IF('U4'!$A$4="2ª",'U4'!AC5*'U4'!AC$4,0)+
IF('U5'!$A$4="2ª",'U5'!AC5*'U5'!AC$4,0)+
IF('U6'!$A$4="2ª",'U6'!AC5*'U6'!AC$4,0)+
IF('U7'!$A$4="2ª",'U7'!AC5*'U7'!AC$4,0)+
IF('U8'!$A$4="2ª",'U8'!AC5*'U8'!AC$4,0)+
IF('U9'!$A$4="2ª",'U9'!AC5*'U9'!AC$4,0)+
IF('U10'!$A$4="2ª",'U10'!AC5*'U10'!AC$4,0)+
IF('U11'!$A$4="2ª",'U11'!AC5*'U11'!AC$4,0)+
IF('U12'!$A$4="2ª",'U12'!AC5*'U12'!AC$4,0)+
IF('U13'!$A$4="2ª",'U13'!AC5*'U13'!AC$4,0)+
IF('U14'!$A$4="2ª",'U14'!AC5*'U14'!AC$4,0)+
IF('U15'!$A$4="2ª",'U15'!AC5*'U15'!AC$4,0)
)/'2ª EVA-solo'!$CD$5
/BI$13)),0),0)</f>
        <v>0</v>
      </c>
      <c r="BJ21" s="25"/>
      <c r="BK21" s="25">
        <f>IFERROR(IF(BK$16&gt;0,
(
(
(
IF('U1'!$A$4="2ª",'U1'!AD5*'U1'!AD$4,0)+
IF('U2'!$A$4="2ª",'U2'!AD5*'U2'!AD$4,0)+
IF('U3'!$A$4="2ª",'U3'!AD5*'U3'!AD$4,0)+
IF('U4'!$A$4="2ª",'U4'!AD5*'U4'!AD$4,0)+
IF('U5'!$A$4="2ª",'U5'!AD5*'U5'!AD$4,0)+
IF('U6'!$A$4="2ª",'U6'!AD5*'U6'!AD$4,0)+
IF('U7'!$A$4="2ª",'U7'!AD5*'U7'!AD$4,0)+
IF('U8'!$A$4="2ª",'U8'!AD5*'U8'!AD$4,0)+
IF('U9'!$A$4="2ª",'U9'!AD5*'U9'!AD$4,0)+
IF('U10'!$A$4="2ª",'U10'!AD5*'U10'!AD$4,0)+
IF('U11'!$A$4="2ª",'U11'!AD5*'U11'!AD$4,0)+
IF('U12'!$A$4="2ª",'U12'!AD5*'U12'!AD$4,0)+
IF('U13'!$A$4="2ª",'U13'!AD5*'U13'!AD$4,0)+
IF('U14'!$A$4="2ª",'U14'!AD5*'U14'!AD$4,0)+
IF('U15'!$A$4="2ª",'U15'!AD5*'U15'!AD$4,0)
)/'2ª EVA-solo'!$CD$5
/BK$13)),0),0)</f>
        <v>0</v>
      </c>
      <c r="BL21" s="25"/>
      <c r="BM21" s="25">
        <f>IFERROR(IF(BM$16&gt;0,
(
(
(
IF('U1'!$A$4="2ª",'U1'!AE5*'U1'!AE$4,0)+
IF('U2'!$A$4="2ª",'U2'!AE5*'U2'!AE$4,0)+
IF('U3'!$A$4="2ª",'U3'!AE5*'U3'!AE$4,0)+
IF('U4'!$A$4="2ª",'U4'!AE5*'U4'!AE$4,0)+
IF('U5'!$A$4="2ª",'U5'!AE5*'U5'!AE$4,0)+
IF('U6'!$A$4="2ª",'U6'!AE5*'U6'!AE$4,0)+
IF('U7'!$A$4="2ª",'U7'!AE5*'U7'!AE$4,0)+
IF('U8'!$A$4="2ª",'U8'!AE5*'U8'!AE$4,0)+
IF('U9'!$A$4="2ª",'U9'!AE5*'U9'!AE$4,0)+
IF('U10'!$A$4="2ª",'U10'!AE5*'U10'!AE$4,0)+
IF('U11'!$A$4="2ª",'U11'!AE5*'U11'!AE$4,0)+
IF('U12'!$A$4="2ª",'U12'!AE5*'U12'!AE$4,0)+
IF('U13'!$A$4="2ª",'U13'!AE5*'U13'!AE$4,0)+
IF('U14'!$A$4="2ª",'U14'!AE5*'U14'!AE$4,0)+
IF('U15'!$A$4="2ª",'U15'!AE5*'U15'!AE$4,0)
)/'2ª EVA-solo'!$CD$5
/BM$13)),0),0)</f>
        <v>0</v>
      </c>
      <c r="BN21" s="25"/>
      <c r="BO21" s="25"/>
      <c r="BP21" s="25">
        <f ca="1">IFERROR(IF(BP$16&gt;0,
(
(
(
IF('U1'!$A$4="2ª",'U1'!AF5*'U1'!AF$4,0)+
IF('U2'!$A$4="2ª",'U2'!AF5*'U2'!AF$4,0)+
IF('U3'!$A$4="2ª",'U3'!AF5*'U3'!AF$4,0)+
IF('U4'!$A$4="2ª",'U4'!AF5*'U4'!AF$4,0)+
IF('U5'!$A$4="2ª",'U5'!AF5*'U5'!AF$4,0)+
IF('U6'!$A$4="2ª",'U6'!AF5*'U6'!AF$4,0)+
IF('U7'!$A$4="2ª",'U7'!AF5*'U7'!AF$4,0)+
IF('U8'!$A$4="2ª",'U8'!AF5*'U8'!AF$4,0)+
IF('U9'!$A$4="2ª",'U9'!AF5*'U9'!AF$4,0)+
IF('U10'!$A$4="2ª",'U10'!AF5*'U10'!AF$4,0)+
IF('U11'!$A$4="2ª",'U11'!AF5*'U11'!AF$4,0)+
IF('U12'!$A$4="2ª",'U12'!AF5*'U12'!AF$4,0)+
IF('U13'!$A$4="2ª",'U13'!AF5*'U13'!AF$4,0)+
IF('U14'!$A$4="2ª",'U14'!AF5*'U14'!AF$4,0)+
IF('U15'!$A$4="2ª",'U15'!AF5*'U15'!AF$4,0)
)/'2ª EVA-solo'!$CD$5
/BP$13)),0),0)</f>
        <v>0</v>
      </c>
      <c r="BQ21" s="25"/>
      <c r="BR21" s="25">
        <f>IFERROR(IF(BR$16&gt;0,
(
(
(
IF('U1'!$A$4="2ª",'U1'!AG5*'U1'!AG$4,0)+
IF('U2'!$A$4="2ª",'U2'!AG5*'U2'!AG$4,0)+
IF('U3'!$A$4="2ª",'U3'!AG5*'U3'!AG$4,0)+
IF('U4'!$A$4="2ª",'U4'!AG5*'U4'!AG$4,0)+
IF('U5'!$A$4="2ª",'U5'!AG5*'U5'!AG$4,0)+
IF('U6'!$A$4="2ª",'U6'!AG5*'U6'!AG$4,0)+
IF('U7'!$A$4="2ª",'U7'!AG5*'U7'!AG$4,0)+
IF('U8'!$A$4="2ª",'U8'!AG5*'U8'!AG$4,0)+
IF('U9'!$A$4="2ª",'U9'!AG5*'U9'!AG$4,0)+
IF('U10'!$A$4="2ª",'U10'!AG5*'U10'!AG$4,0)+
IF('U11'!$A$4="2ª",'U11'!AG5*'U11'!AG$4,0)+
IF('U12'!$A$4="2ª",'U12'!AG5*'U12'!AG$4,0)+
IF('U13'!$A$4="2ª",'U13'!AG5*'U13'!AG$4,0)+
IF('U14'!$A$4="2ª",'U14'!AG5*'U14'!AG$4,0)+
IF('U15'!$A$4="2ª",'U15'!AG5*'U15'!AG$4,0)
)/'2ª EVA-solo'!$CD$5
/BR$13)),0),0)</f>
        <v>0</v>
      </c>
      <c r="BS21" s="25"/>
      <c r="BT21" s="25">
        <f>IFERROR(IF(BT$16&gt;0,
(
(
(
IF('U1'!$A$4="2ª",'U1'!AH5*'U1'!AH$4,0)+
IF('U2'!$A$4="2ª",'U2'!AH5*'U2'!AH$4,0)+
IF('U3'!$A$4="2ª",'U3'!AH5*'U3'!AH$4,0)+
IF('U4'!$A$4="2ª",'U4'!AH5*'U4'!AH$4,0)+
IF('U5'!$A$4="2ª",'U5'!AH5*'U5'!AH$4,0)+
IF('U6'!$A$4="2ª",'U6'!AH5*'U6'!AH$4,0)+
IF('U7'!$A$4="2ª",'U7'!AH5*'U7'!AH$4,0)+
IF('U8'!$A$4="2ª",'U8'!AH5*'U8'!AH$4,0)+
IF('U9'!$A$4="2ª",'U9'!AH5*'U9'!AH$4,0)+
IF('U10'!$A$4="2ª",'U10'!AH5*'U10'!AH$4,0)+
IF('U11'!$A$4="2ª",'U11'!AH5*'U11'!AH$4,0)+
IF('U12'!$A$4="2ª",'U12'!AH5*'U12'!AH$4,0)+
IF('U13'!$A$4="2ª",'U13'!AH5*'U13'!AH$4,0)+
IF('U14'!$A$4="2ª",'U14'!AH5*'U14'!AH$4,0)+
IF('U15'!$A$4="2ª",'U15'!AH5*'U15'!AH$4,0)
)/'2ª EVA-solo'!$CD$5
/BT$13)),0),0)</f>
        <v>0</v>
      </c>
      <c r="BU21" s="25"/>
      <c r="BV21" s="25">
        <f>IFERROR(IF(BV$16&gt;0,
(
(
(
IF('U1'!$A$4="2ª",'U1'!AI5*'U1'!AI$4,0)+
IF('U2'!$A$4="2ª",'U2'!AI5*'U2'!AI$4,0)+
IF('U3'!$A$4="2ª",'U3'!AI5*'U3'!AI$4,0)+
IF('U4'!$A$4="2ª",'U4'!AI5*'U4'!AI$4,0)+
IF('U5'!$A$4="2ª",'U5'!AI5*'U5'!AI$4,0)+
IF('U6'!$A$4="2ª",'U6'!AI5*'U6'!AI$4,0)+
IF('U7'!$A$4="2ª",'U7'!AI5*'U7'!AI$4,0)+
IF('U8'!$A$4="2ª",'U8'!AI5*'U8'!AI$4,0)+
IF('U9'!$A$4="2ª",'U9'!AI5*'U9'!AI$4,0)+
IF('U10'!$A$4="2ª",'U10'!AI5*'U10'!AI$4,0)+
IF('U11'!$A$4="2ª",'U11'!AI5*'U11'!AI$4,0)+
IF('U12'!$A$4="2ª",'U12'!AI5*'U12'!AI$4,0)+
IF('U13'!$A$4="2ª",'U13'!AI5*'U13'!AI$4,0)+
IF('U14'!$A$4="2ª",'U14'!AI5*'U14'!AI$4,0)+
IF('U15'!$A$4="2ª",'U15'!AI5*'U15'!AI$4,0)
)/'2ª EVA-solo'!$CD$5
/BV$13)),0),0)</f>
        <v>0</v>
      </c>
      <c r="BW21" s="25"/>
      <c r="BX21" s="25">
        <f>IFERROR(IF(BX$16&gt;0,
(
(
(
IF('U1'!$A$4="2ª",'U1'!AJ5*'U1'!AJ$4,0)+
IF('U2'!$A$4="2ª",'U2'!AJ5*'U2'!AJ$4,0)+
IF('U3'!$A$4="2ª",'U3'!AJ5*'U3'!AJ$4,0)+
IF('U4'!$A$4="2ª",'U4'!AJ5*'U4'!AJ$4,0)+
IF('U5'!$A$4="2ª",'U5'!AJ5*'U5'!AJ$4,0)+
IF('U6'!$A$4="2ª",'U6'!AJ5*'U6'!AJ$4,0)+
IF('U7'!$A$4="2ª",'U7'!AJ5*'U7'!AJ$4,0)+
IF('U8'!$A$4="2ª",'U8'!AJ5*'U8'!AJ$4,0)+
IF('U9'!$A$4="2ª",'U9'!AJ5*'U9'!AJ$4,0)+
IF('U10'!$A$4="2ª",'U10'!AJ5*'U10'!AJ$4,0)+
IF('U11'!$A$4="2ª",'U11'!AJ5*'U11'!AJ$4,0)+
IF('U12'!$A$4="2ª",'U12'!AJ5*'U12'!AJ$4,0)+
IF('U13'!$A$4="2ª",'U13'!AJ5*'U13'!AJ$4,0)+
IF('U14'!$A$4="2ª",'U14'!AJ5*'U14'!AJ$4,0)+
IF('U15'!$A$4="2ª",'U15'!AJ5*'U15'!AJ$4,0)
)/'2ª EVA-solo'!$CD$5
/BX$13)),0),0)</f>
        <v>0</v>
      </c>
      <c r="BY21" s="25"/>
      <c r="BZ21" s="25">
        <f>IFERROR(IF(BZ$16&gt;0,
(
(
(
IF('U1'!$A$4="2ª",'U1'!AK5*'U1'!AK$4,0)+
IF('U2'!$A$4="2ª",'U2'!AK5*'U2'!AK$4,0)+
IF('U3'!$A$4="2ª",'U3'!AK5*'U3'!AK$4,0)+
IF('U4'!$A$4="2ª",'U4'!AK5*'U4'!AK$4,0)+
IF('U5'!$A$4="2ª",'U5'!AK5*'U5'!AK$4,0)+
IF('U6'!$A$4="2ª",'U6'!AK5*'U6'!AK$4,0)+
IF('U7'!$A$4="2ª",'U7'!AK5*'U7'!AK$4,0)+
IF('U8'!$A$4="2ª",'U8'!AK5*'U8'!AK$4,0)+
IF('U9'!$A$4="2ª",'U9'!AK5*'U9'!AK$4,0)+
IF('U10'!$A$4="2ª",'U10'!AK5*'U10'!AK$4,0)+
IF('U11'!$A$4="2ª",'U11'!AK5*'U11'!AK$4,0)+
IF('U12'!$A$4="2ª",'U12'!AK5*'U12'!AK$4,0)+
IF('U13'!$A$4="2ª",'U13'!AK5*'U13'!AK$4,0)+
IF('U14'!$A$4="2ª",'U14'!AK5*'U14'!AK$4,0)+
IF('U15'!$A$4="2ª",'U15'!AK5*'U15'!AK$4,0)
)/'2ª EVA-solo'!$CD$5
/BZ$13)),0),0)</f>
        <v>0</v>
      </c>
      <c r="CA21" s="25"/>
      <c r="CB21" s="25">
        <f ca="1">IF(CB$16&gt;0,
(
(
(
IF('U1'!$A$4="2ª",'U1'!BZ5*'U1'!BZ$4,0)+
IF('U2'!$A$4="2ª",'U2'!CA5*'U2'!CA$4,0)+
IF('U3'!$A$4="2ª",'U3'!CA5*'U3'!CA$4,0)+
IF('U4'!$A$4="2ª",'U4'!CA5*'U4'!CA$4,0)+
IF('U5'!$A$4="2ª",'U5'!CA5*'U5'!CA$4,0)+
IF('U6'!$A$4="2ª",'U6'!CA5*'U6'!CA$4,0)+
IF('U7'!$A$4="2ª",'U7'!CA5*'U7'!CA$4,0)+
IF('U8'!$A$4="2ª",'U8'!CA5*'U8'!CA$4,0)+
IF('U9'!$A$4="2ª",'U9'!CA5*'U9'!CA$4,0)+
IF('U10'!$A$4="2ª",'U10'!CA5*'U10'!CA$4,0)+
IF('U11'!$A$4="2ª",'U11'!CA5*'U11'!CA$4,0)+
IF('U12'!$A$4="2ª",'U12'!CA5*'U12'!CA$4,0)+
IF('U13'!$A$4="2ª",'U13'!CA5*'U13'!CA$4,0)+
IF('U14'!$A$4="2ª",'U14'!CA5*'U14'!CA$4,0)+
IF('U15'!$A$4="2ª",'U15'!CA5*'U15'!CA$4,0)
)/'2ª EVA-solo'!$CD$5
/CB$16)))</f>
        <v>0</v>
      </c>
    </row>
    <row r="22" spans="1:82" ht="18" x14ac:dyDescent="0.25">
      <c r="A22" s="65" t="str">
        <v>Martinez carlos</v>
      </c>
      <c r="B22" s="128"/>
      <c r="C22" s="25">
        <f ca="1">IFERROR(IF(C$16&gt;0,
(
(
(
IF('U1'!$A$4="2ª",'U1'!B6*'U1'!B$4,0)+
IF('U2'!$A$4="2ª",'U2'!B6*'U2'!B$4,0)+
IF('U3'!$A$4="2ª",'U3'!B6*'U3'!B$4,0)+
IF('U4'!$A$4="2ª",'U4'!B6*'U4'!B$4,0)+
IF('U5'!$A$4="2ª",'U5'!B6*'U5'!B$4,0)+
IF('U6'!$A$4="2ª",'U6'!B6*'U6'!B$4,0)+
IF('U7'!$A$4="2ª",'U7'!B6*'U7'!B$4,0)+
IF('U8'!$A$4="2ª",'U8'!B6*'U8'!B$4,0)+
IF('U9'!$A$4="2ª",'U9'!B6*'U9'!B$4,0)+
IF('U10'!$A$4="2ª",'U10'!B6*'U10'!B$4,0)+
IF('U11'!$A$4="2ª",'U11'!B6*'U11'!B$4,0)+
IF('U12'!$A$4="2ª",'U12'!B6*'U12'!B$4,0)+
IF('U13'!$A$4="2ª",'U13'!B6*'U13'!B$4,0)+
IF('U14'!$A$4="2ª",'U14'!B6*'U14'!B$4,0)+
IF('U15'!$A$4="2ª",'U15'!B6*'U15'!B$4,0)
)/'2ª EVA-solo'!$CD$5
/C$13)),0),0)</f>
        <v>0</v>
      </c>
      <c r="D22" s="25"/>
      <c r="E22" s="25">
        <f ca="1">IFERROR(IF(E$16&gt;0,
(
(
(
IF('U1'!$A$4="2ª",'U1'!C6*'U1'!C$4,0)+
IF('U2'!$A$4="2ª",'U2'!C6*'U2'!C$4,0)+
IF('U3'!$A$4="2ª",'U3'!C6*'U3'!C$4,0)+
IF('U4'!$A$4="2ª",'U4'!C6*'U4'!C$4,0)+
IF('U5'!$A$4="2ª",'U5'!C6*'U5'!C$4,0)+
IF('U6'!$A$4="2ª",'U6'!C6*'U6'!C$4,0)+
IF('U7'!$A$4="2ª",'U7'!C6*'U7'!C$4,0)+
IF('U8'!$A$4="2ª",'U8'!C6*'U8'!C$4,0)+
IF('U9'!$A$4="2ª",'U9'!C6*'U9'!C$4,0)+
IF('U10'!$A$4="2ª",'U10'!C6*'U10'!C$4,0)+
IF('U11'!$A$4="2ª",'U11'!C6*'U11'!C$4,0)+
IF('U12'!$A$4="2ª",'U12'!C6*'U12'!C$4,0)+
IF('U13'!$A$4="2ª",'U13'!C6*'U13'!C$4,0)+
IF('U14'!$A$4="2ª",'U14'!C6*'U14'!C$4,0)+
IF('U15'!$A$4="2ª",'U15'!C6*'U15'!C$4,0)
)/'2ª EVA-solo'!$CD$5
/E$13)),0),0)</f>
        <v>0</v>
      </c>
      <c r="F22" s="25"/>
      <c r="G22" s="25">
        <f ca="1">IFERROR(IF(G$16&gt;0,
(
(
(
IF('U1'!$A$4="2ª",'U1'!D6*'U1'!D$4,0)+
IF('U2'!$A$4="2ª",'U2'!D6*'U2'!D$4,0)+
IF('U3'!$A$4="2ª",'U3'!D6*'U3'!D$4,0)+
IF('U4'!$A$4="2ª",'U4'!D6*'U4'!D$4,0)+
IF('U5'!$A$4="2ª",'U5'!D6*'U5'!D$4,0)+
IF('U6'!$A$4="2ª",'U6'!D6*'U6'!D$4,0)+
IF('U7'!$A$4="2ª",'U7'!D6*'U7'!D$4,0)+
IF('U8'!$A$4="2ª",'U8'!D6*'U8'!D$4,0)+
IF('U9'!$A$4="2ª",'U9'!D6*'U9'!D$4,0)+
IF('U10'!$A$4="2ª",'U10'!D6*'U10'!D$4,0)+
IF('U11'!$A$4="2ª",'U11'!D6*'U11'!D$4,0)+
IF('U12'!$A$4="2ª",'U12'!D6*'U12'!D$4,0)+
IF('U13'!$A$4="2ª",'U13'!D6*'U13'!D$4,0)+
IF('U14'!$A$4="2ª",'U14'!D6*'U14'!D$4,0)+
IF('U15'!$A$4="2ª",'U15'!D6*'U15'!D$4,0)
)/'2ª EVA-solo'!$CD$5
/G$13)),0),0)</f>
        <v>0</v>
      </c>
      <c r="H22" s="25"/>
      <c r="I22" s="25">
        <f ca="1">IFERROR(IF(I$16&gt;0,
(
(
(
IF('U1'!$A$4="2ª",'U1'!E6*'U1'!E$4,0)+
IF('U2'!$A$4="2ª",'U2'!E6*'U2'!E$4,0)+
IF('U3'!$A$4="2ª",'U3'!E6*'U3'!E$4,0)+
IF('U4'!$A$4="2ª",'U4'!E6*'U4'!E$4,0)+
IF('U5'!$A$4="2ª",'U5'!E6*'U5'!E$4,0)+
IF('U6'!$A$4="2ª",'U6'!E6*'U6'!E$4,0)+
IF('U7'!$A$4="2ª",'U7'!E6*'U7'!E$4,0)+
IF('U8'!$A$4="2ª",'U8'!E6*'U8'!E$4,0)+
IF('U9'!$A$4="2ª",'U9'!E6*'U9'!E$4,0)+
IF('U10'!$A$4="2ª",'U10'!E6*'U10'!E$4,0)+
IF('U11'!$A$4="2ª",'U11'!E6*'U11'!E$4,0)+
IF('U12'!$A$4="2ª",'U12'!E6*'U12'!E$4,0)+
IF('U13'!$A$4="2ª",'U13'!E6*'U13'!E$4,0)+
IF('U14'!$A$4="2ª",'U14'!E6*'U14'!E$4,0)+
IF('U15'!$A$4="2ª",'U15'!E6*'U15'!E$4,0)
)/'2ª EVA-solo'!$CD$5
/H$13)),0),0)</f>
        <v>0</v>
      </c>
      <c r="J22" s="25"/>
      <c r="K22" s="25">
        <f ca="1">IFERROR(IF(K$16&gt;0,
(
(
(
IF('U1'!$A$4="2ª",'U1'!F6*'U1'!F$4,0)+
IF('U2'!$A$4="2ª",'U2'!F6*'U2'!F$4,0)+
IF('U3'!$A$4="2ª",'U3'!F6*'U3'!F$4,0)+
IF('U4'!$A$4="2ª",'U4'!F6*'U4'!F$4,0)+
IF('U5'!$A$4="2ª",'U5'!F6*'U5'!F$4,0)+
IF('U6'!$A$4="2ª",'U6'!F6*'U6'!F$4,0)+
IF('U7'!$A$4="2ª",'U7'!F6*'U7'!F$4,0)+
IF('U8'!$A$4="2ª",'U8'!F6*'U8'!F$4,0)+
IF('U9'!$A$4="2ª",'U9'!F6*'U9'!F$4,0)+
IF('U10'!$A$4="2ª",'U10'!F6*'U10'!F$4,0)+
IF('U11'!$A$4="2ª",'U11'!F6*'U11'!F$4,0)+
IF('U12'!$A$4="2ª",'U12'!F6*'U12'!F$4,0)+
IF('U13'!$A$4="2ª",'U13'!F6*'U13'!F$4,0)+
IF('U14'!$A$4="2ª",'U14'!F6*'U14'!F$4,0)+
IF('U15'!$A$4="2ª",'U15'!F6*'U15'!F$4,0)
)/'2ª EVA-solo'!$CD$5
/K$13)),0),0)</f>
        <v>0</v>
      </c>
      <c r="L22" s="25"/>
      <c r="M22" s="25">
        <f>IFERROR(IF(M$16&gt;0,
(
(
(
IF('U1'!$A$4="2ª",'U1'!G6*'U1'!G$4,0)+
IF('U2'!$A$4="2ª",'U2'!G6*'U2'!G$4,0)+
IF('U3'!$A$4="2ª",'U3'!G6*'U3'!G$4,0)+
IF('U4'!$A$4="2ª",'U4'!G6*'U4'!G$4,0)+
IF('U5'!$A$4="2ª",'U5'!G6*'U5'!G$4,0)+
IF('U6'!$A$4="2ª",'U6'!G6*'U6'!G$4,0)+
IF('U7'!$A$4="2ª",'U7'!G6*'U7'!G$4,0)+
IF('U8'!$A$4="2ª",'U8'!G6*'U8'!G$4,0)+
IF('U9'!$A$4="2ª",'U9'!G6*'U9'!G$4,0)+
IF('U10'!$A$4="2ª",'U10'!G6*'U10'!G$4,0)+
IF('U11'!$A$4="2ª",'U11'!G6*'U11'!G$4,0)+
IF('U12'!$A$4="2ª",'U12'!G6*'U12'!G$4,0)+
IF('U13'!$A$4="2ª",'U13'!G6*'U13'!G$4,0)+
IF('U14'!$A$4="2ª",'U14'!G6*'U14'!G$4,0)+
IF('U15'!$A$4="2ª",'U15'!G6*'U15'!G$4,0)
)/'2ª EVA-solo'!$CD$5
/M$13)),0),0)</f>
        <v>0</v>
      </c>
      <c r="N22" s="25"/>
      <c r="O22" s="130"/>
      <c r="P22" s="25">
        <f ca="1">IFERROR(IF(P$16&gt;0,
(
(
(
IF('U1'!$A$4="2ª",'U1'!H6*'U1'!H$4,0)+
IF('U2'!$A$4="2ª",'U2'!H6*'U2'!H$4,0)+
IF('U3'!$A$4="2ª",'U3'!H6*'U3'!H$4,0)+
IF('U4'!$A$4="2ª",'U4'!H6*'U4'!H$4,0)+
IF('U5'!$A$4="2ª",'U5'!H6*'U5'!H$4,0)+
IF('U6'!$A$4="2ª",'U6'!H6*'U6'!H$4,0)+
IF('U7'!$A$4="2ª",'U7'!H6*'U7'!H$4,0)+
IF('U8'!$A$4="2ª",'U8'!H6*'U8'!H$4,0)+
IF('U9'!$A$4="2ª",'U9'!H6*'U9'!H$4,0)+
IF('U10'!$A$4="2ª",'U10'!H6*'U10'!H$4,0)+
IF('U11'!$A$4="2ª",'U11'!H6*'U11'!H$4,0)+
IF('U12'!$A$4="2ª",'U12'!H6*'U12'!H$4,0)+
IF('U13'!$A$4="2ª",'U13'!H6*'U13'!H$4,0)+
IF('U14'!$A$4="2ª",'U14'!H6*'U14'!H$4,0)+
IF('U15'!$A$4="2ª",'U15'!H6*'U15'!H$4,0)
)/'2ª EVA-solo'!$CD$5
/P$13)),0),0)</f>
        <v>0</v>
      </c>
      <c r="Q22" s="25"/>
      <c r="R22" s="25">
        <f ca="1">IFERROR(IF(R$16&gt;0,
(
(
(
IF('U1'!$A$4="2ª",'U1'!I6*'U1'!I$4,0)+
IF('U2'!$A$4="2ª",'U2'!I6*'U2'!I$4,0)+
IF('U3'!$A$4="2ª",'U3'!I6*'U3'!I$4,0)+
IF('U4'!$A$4="2ª",'U4'!I6*'U4'!I$4,0)+
IF('U5'!$A$4="2ª",'U5'!I6*'U5'!I$4,0)+
IF('U6'!$A$4="2ª",'U6'!I6*'U6'!I$4,0)+
IF('U7'!$A$4="2ª",'U7'!I6*'U7'!I$4,0)+
IF('U8'!$A$4="2ª",'U8'!I6*'U8'!I$4,0)+
IF('U9'!$A$4="2ª",'U9'!I6*'U9'!I$4,0)+
IF('U10'!$A$4="2ª",'U10'!I6*'U10'!I$4,0)+
IF('U11'!$A$4="2ª",'U11'!I6*'U11'!I$4,0)+
IF('U12'!$A$4="2ª",'U12'!I6*'U12'!I$4,0)+
IF('U13'!$A$4="2ª",'U13'!I6*'U13'!I$4,0)+
IF('U14'!$A$4="2ª",'U14'!I6*'U14'!I$4,0)+
IF('U15'!$A$4="2ª",'U15'!I6*'U15'!I$4,0)
)/'2ª EVA-solo'!$CD$5
/R$13)),0),0)</f>
        <v>0</v>
      </c>
      <c r="S22" s="25"/>
      <c r="T22" s="25">
        <f ca="1">IFERROR(IF(T$16&gt;0,
(
(
(
IF('U1'!$A$4="2ª",'U1'!J6*'U1'!J$4,0)+
IF('U2'!$A$4="2ª",'U2'!J6*'U2'!J$4,0)+
IF('U3'!$A$4="2ª",'U3'!J6*'U3'!J$4,0)+
IF('U4'!$A$4="2ª",'U4'!J6*'U4'!J$4,0)+
IF('U5'!$A$4="2ª",'U5'!J6*'U5'!J$4,0)+
IF('U6'!$A$4="2ª",'U6'!J6*'U6'!J$4,0)+
IF('U7'!$A$4="2ª",'U7'!J6*'U7'!J$4,0)+
IF('U8'!$A$4="2ª",'U8'!J6*'U8'!J$4,0)+
IF('U9'!$A$4="2ª",'U9'!J6*'U9'!J$4,0)+
IF('U10'!$A$4="2ª",'U10'!J6*'U10'!J$4,0)+
IF('U11'!$A$4="2ª",'U11'!J6*'U11'!J$4,0)+
IF('U12'!$A$4="2ª",'U12'!J6*'U12'!J$4,0)+
IF('U13'!$A$4="2ª",'U13'!J6*'U13'!J$4,0)+
IF('U14'!$A$4="2ª",'U14'!J6*'U14'!J$4,0)+
IF('U15'!$A$4="2ª",'U15'!J6*'U15'!J$4,0)
)/'2ª EVA-solo'!$CD$5
/T$13)),0),0)</f>
        <v>0</v>
      </c>
      <c r="U22" s="25"/>
      <c r="V22" s="25">
        <f ca="1">IFERROR(IF(V$16&gt;0,
(
(
(
IF('U1'!$A$4="2ª",'U1'!K6*'U1'!K$4,0)+
IF('U2'!$A$4="2ª",'U2'!K6*'U2'!K$4,0)+
IF('U3'!$A$4="2ª",'U3'!K6*'U3'!K$4,0)+
IF('U4'!$A$4="2ª",'U4'!K6*'U4'!K$4,0)+
IF('U5'!$A$4="2ª",'U5'!K6*'U5'!K$4,0)+
IF('U6'!$A$4="2ª",'U6'!K6*'U6'!K$4,0)+
IF('U7'!$A$4="2ª",'U7'!K6*'U7'!K$4,0)+
IF('U8'!$A$4="2ª",'U8'!K6*'U8'!K$4,0)+
IF('U9'!$A$4="2ª",'U9'!K6*'U9'!K$4,0)+
IF('U10'!$A$4="2ª",'U10'!K6*'U10'!K$4,0)+
IF('U11'!$A$4="2ª",'U11'!K6*'U11'!K$4,0)+
IF('U12'!$A$4="2ª",'U12'!K6*'U12'!K$4,0)+
IF('U13'!$A$4="2ª",'U13'!K6*'U13'!K$4,0)+
IF('U14'!$A$4="2ª",'U14'!K6*'U14'!K$4,0)+
IF('U15'!$A$4="2ª",'U15'!K6*'U15'!K$4,0)
)/'2ª EVA-solo'!$CD$5
/V$13)),0),0)</f>
        <v>0</v>
      </c>
      <c r="W22" s="25"/>
      <c r="X22" s="25">
        <f ca="1">IFERROR(IF(X$16&gt;0,
(
(
(
IF('U1'!$A$4="2ª",'U1'!L6*'U1'!L$4,0)+
IF('U2'!$A$4="2ª",'U2'!L6*'U2'!L$4,0)+
IF('U3'!$A$4="2ª",'U3'!L6*'U3'!L$4,0)+
IF('U4'!$A$4="2ª",'U4'!L6*'U4'!L$4,0)+
IF('U5'!$A$4="2ª",'U5'!L6*'U5'!L$4,0)+
IF('U6'!$A$4="2ª",'U6'!L6*'U6'!L$4,0)+
IF('U7'!$A$4="2ª",'U7'!L6*'U7'!L$4,0)+
IF('U8'!$A$4="2ª",'U8'!L6*'U8'!L$4,0)+
IF('U9'!$A$4="2ª",'U9'!L6*'U9'!L$4,0)+
IF('U10'!$A$4="2ª",'U10'!L6*'U10'!L$4,0)+
IF('U11'!$A$4="2ª",'U11'!L6*'U11'!L$4,0)+
IF('U12'!$A$4="2ª",'U12'!L6*'U12'!L$4,0)+
IF('U13'!$A$4="2ª",'U13'!L6*'U13'!L$4,0)+
IF('U14'!$A$4="2ª",'U14'!L6*'U14'!L$4,0)+
IF('U15'!$A$4="2ª",'U15'!L6*'U15'!L$4,0)
)/'2ª EVA-solo'!$CD$5
/X$13)),0),0)</f>
        <v>0</v>
      </c>
      <c r="Y22" s="25"/>
      <c r="Z22" s="25">
        <f>IFERROR(IF(Z$16&gt;0,
(
(
(
IF('U1'!$A$4="2ª",'U1'!M6*'U1'!M$4,0)+
IF('U2'!$A$4="2ª",'U2'!M6*'U2'!M$4,0)+
IF('U3'!$A$4="2ª",'U3'!M6*'U3'!M$4,0)+
IF('U4'!$A$4="2ª",'U4'!M6*'U4'!M$4,0)+
IF('U5'!$A$4="2ª",'U5'!M6*'U5'!M$4,0)+
IF('U6'!$A$4="2ª",'U6'!M6*'U6'!M$4,0)+
IF('U7'!$A$4="2ª",'U7'!M6*'U7'!M$4,0)+
IF('U8'!$A$4="2ª",'U8'!M6*'U8'!M$4,0)+
IF('U9'!$A$4="2ª",'U9'!M6*'U9'!M$4,0)+
IF('U10'!$A$4="2ª",'U10'!M6*'U10'!M$4,0)+
IF('U11'!$A$4="2ª",'U11'!M6*'U11'!M$4,0)+
IF('U12'!$A$4="2ª",'U12'!M6*'U12'!M$4,0)+
IF('U13'!$A$4="2ª",'U13'!M6*'U13'!M$4,0)+
IF('U14'!$A$4="2ª",'U14'!M6*'U14'!M$4,0)+
IF('U15'!$A$4="2ª",'U15'!M6*'U15'!M$4,0)
)/'2ª EVA-solo'!$CD$5
/Z$13)),0),0)</f>
        <v>0</v>
      </c>
      <c r="AA22" s="25"/>
      <c r="AB22" s="25"/>
      <c r="AC22" s="25">
        <f ca="1">IFERROR(IF(AC$16&gt;0,
(
(
(
IF('U1'!$A$4="2ª",'U1'!N6*'U1'!N$4,0)+
IF('U2'!$A$4="2ª",'U2'!N6*'U2'!N$4,0)+
IF('U3'!$A$4="2ª",'U3'!N6*'U3'!N$4,0)+
IF('U4'!$A$4="2ª",'U4'!N6*'U4'!N$4,0)+
IF('U5'!$A$4="2ª",'U5'!N6*'U5'!N$4,0)+
IF('U6'!$A$4="2ª",'U6'!N6*'U6'!N$4,0)+
IF('U7'!$A$4="2ª",'U7'!N6*'U7'!N$4,0)+
IF('U8'!$A$4="2ª",'U8'!N6*'U8'!N$4,0)+
IF('U9'!$A$4="2ª",'U9'!N6*'U9'!N$4,0)+
IF('U10'!$A$4="2ª",'U10'!N6*'U10'!N$4,0)+
IF('U11'!$A$4="2ª",'U11'!N6*'U11'!N$4,0)+
IF('U12'!$A$4="2ª",'U12'!N6*'U12'!N$4,0)+
IF('U13'!$A$4="2ª",'U13'!N6*'U13'!N$4,0)+
IF('U14'!$A$4="2ª",'U14'!N6*'U14'!N$4,0)+
IF('U15'!$A$4="2ª",'U15'!N6*'U15'!N$4,0)
)/'2ª EVA-solo'!$CD$5
/AC$13)),0),0)</f>
        <v>0</v>
      </c>
      <c r="AD22" s="5"/>
      <c r="AE22" s="25">
        <f>IFERROR(IF(AE$16&gt;0,
(
(
(
IF('U1'!$A$4="2ª",'U1'!O6*'U1'!O$4,0)+
IF('U2'!$A$4="2ª",'U2'!O6*'U2'!O$4,0)+
IF('U3'!$A$4="2ª",'U3'!O6*'U3'!O$4,0)+
IF('U4'!$A$4="2ª",'U4'!O6*'U4'!O$4,0)+
IF('U5'!$A$4="2ª",'U5'!O6*'U5'!O$4,0)+
IF('U6'!$A$4="2ª",'U6'!O6*'U6'!O$4,0)+
IF('U7'!$A$4="2ª",'U7'!O6*'U7'!O$4,0)+
IF('U8'!$A$4="2ª",'U8'!O6*'U8'!O$4,0)+
IF('U9'!$A$4="2ª",'U9'!O6*'U9'!O$4,0)+
IF('U10'!$A$4="2ª",'U10'!O6*'U10'!O$4,0)+
IF('U11'!$A$4="2ª",'U11'!O6*'U11'!O$4,0)+
IF('U12'!$A$4="2ª",'U12'!O6*'U12'!O$4,0)+
IF('U13'!$A$4="2ª",'U13'!O6*'U13'!O$4,0)+
IF('U14'!$A$4="2ª",'U14'!O6*'U14'!O$4,0)+
IF('U15'!$A$4="2ª",'U15'!O6*'U15'!O$4,0)
)/'2ª EVA-solo'!$CD$5
/AE$13)),0),0)</f>
        <v>0</v>
      </c>
      <c r="AF22" s="5"/>
      <c r="AG22" s="25">
        <f ca="1">IFERROR(IF(AG$16&gt;0,
(
(
(
IF('U1'!$A$4="2ª",'U1'!P6*'U1'!P$4,0)+
IF('U2'!$A$4="2ª",'U2'!P6*'U2'!P$4,0)+
IF('U3'!$A$4="2ª",'U3'!P6*'U3'!P$4,0)+
IF('U4'!$A$4="2ª",'U4'!P6*'U4'!P$4,0)+
IF('U5'!$A$4="2ª",'U5'!P6*'U5'!P$4,0)+
IF('U6'!$A$4="2ª",'U6'!P6*'U6'!P$4,0)+
IF('U7'!$A$4="2ª",'U7'!P6*'U7'!P$4,0)+
IF('U8'!$A$4="2ª",'U8'!P6*'U8'!P$4,0)+
IF('U9'!$A$4="2ª",'U9'!P6*'U9'!P$4,0)+
IF('U10'!$A$4="2ª",'U10'!P6*'U10'!P$4,0)+
IF('U11'!$A$4="2ª",'U11'!P6*'U11'!P$4,0)+
IF('U12'!$A$4="2ª",'U12'!P6*'U12'!P$4,0)+
IF('U13'!$A$4="2ª",'U13'!P6*'U13'!P$4,0)+
IF('U14'!$A$4="2ª",'U14'!P6*'U14'!P$4,0)+
IF('U15'!$A$4="2ª",'U15'!P6*'U15'!P$4,0)
)/'2ª EVA-solo'!$CD$5
/AG$13)),0),0)</f>
        <v>0</v>
      </c>
      <c r="AH22" s="25"/>
      <c r="AI22" s="25">
        <f>IFERROR(IF(AH$16&gt;0,
(
(
(
IF('U1'!$A$4="2ª",'U1'!Q6*'U1'!Q$4,0)+
IF('U2'!$A$4="2ª",'U2'!Q6*'U2'!Q$4,0)+
IF('U3'!$A$4="2ª",'U3'!Q6*'U3'!Q$4,0)+
IF('U4'!$A$4="2ª",'U4'!Q6*'U4'!Q$4,0)+
IF('U5'!$A$4="2ª",'U5'!Q6*'U5'!Q$4,0)+
IF('U6'!$A$4="2ª",'U6'!Q6*'U6'!Q$4,0)+
IF('U7'!$A$4="2ª",'U7'!Q6*'U7'!Q$4,0)+
IF('U8'!$A$4="2ª",'U8'!Q6*'U8'!Q$4,0)+
IF('U9'!$A$4="2ª",'U9'!Q6*'U9'!Q$4,0)+
IF('U10'!$A$4="2ª",'U10'!Q6*'U10'!Q$4,0)+
IF('U11'!$A$4="2ª",'U11'!Q6*'U11'!Q$4,0)+
IF('U12'!$A$4="2ª",'U12'!Q6*'U12'!Q$4,0)+
IF('U13'!$A$4="2ª",'U13'!Q6*'U13'!Q$4,0)+
IF('U14'!$A$4="2ª",'U14'!Q6*'U14'!Q$4,0)+
IF('U15'!$A$4="2ª",'U15'!Q6*'U15'!Q$4,0)
)/'2ª EVA-solo'!$CD$5
/AH$13)),0),0)</f>
        <v>0</v>
      </c>
      <c r="AJ22" s="25"/>
      <c r="AK22" s="25">
        <f ca="1">IFERROR(IF(AK$16&gt;0,
(
(
(
IF('U1'!$A$4="2ª",'U1'!R6*'U1'!R$4,0)+
IF('U2'!$A$4="2ª",'U2'!R6*'U2'!R$4,0)+
IF('U3'!$A$4="2ª",'U3'!R6*'U3'!R$4,0)+
IF('U4'!$A$4="2ª",'U4'!R6*'U4'!R$4,0)+
IF('U5'!$A$4="2ª",'U5'!R6*'U5'!R$4,0)+
IF('U6'!$A$4="2ª",'U6'!R6*'U6'!R$4,0)+
IF('U7'!$A$4="2ª",'U7'!R6*'U7'!R$4,0)+
IF('U8'!$A$4="2ª",'U8'!R6*'U8'!R$4,0)+
IF('U9'!$A$4="2ª",'U9'!R6*'U9'!R$4,0)+
IF('U10'!$A$4="2ª",'U10'!R6*'U10'!R$4,0)+
IF('U11'!$A$4="2ª",'U11'!R6*'U11'!R$4,0)+
IF('U12'!$A$4="2ª",'U12'!R6*'U12'!R$4,0)+
IF('U13'!$A$4="2ª",'U13'!R6*'U13'!R$4,0)+
IF('U14'!$A$4="2ª",'U14'!R6*'U14'!R$4,0)+
IF('U15'!$A$4="2ª",'U15'!R6*'U15'!R$4,0)
)/'2ª EVA-solo'!$CD$5
/AK$13)),0),0)</f>
        <v>0</v>
      </c>
      <c r="AL22" s="25"/>
      <c r="AM22" s="25">
        <f>IFERROR(IF(AM$16&gt;0,
(
(
(
IF('U1'!$A$4="2ª",'U1'!S6*'U1'!S$4,0)+
IF('U2'!$A$4="2ª",'U2'!S6*'U2'!S$4,0)+
IF('U3'!$A$4="2ª",'U3'!S6*'U3'!S$4,0)+
IF('U4'!$A$4="2ª",'U4'!S6*'U4'!S$4,0)+
IF('U5'!$A$4="2ª",'U5'!S6*'U5'!S$4,0)+
IF('U6'!$A$4="2ª",'U6'!S6*'U6'!S$4,0)+
IF('U7'!$A$4="2ª",'U7'!S6*'U7'!S$4,0)+
IF('U8'!$A$4="2ª",'U8'!S6*'U8'!S$4,0)+
IF('U9'!$A$4="2ª",'U9'!S6*'U9'!S$4,0)+
IF('U10'!$A$4="2ª",'U10'!S6*'U10'!S$4,0)+
IF('U11'!$A$4="2ª",'U11'!S6*'U11'!S$4,0)+
IF('U12'!$A$4="2ª",'U12'!S6*'U12'!S$4,0)+
IF('U13'!$A$4="2ª",'U13'!S6*'U13'!S$4,0)+
IF('U14'!$A$4="2ª",'U14'!S6*'U14'!S$4,0)+
IF('U15'!$A$4="2ª",'U15'!S6*'U15'!S$4,0)
)/'2ª EVA-solo'!$CD$5
/AM$13)),0),0)</f>
        <v>0</v>
      </c>
      <c r="AN22" s="25"/>
      <c r="AO22" s="25"/>
      <c r="AP22" s="25">
        <f ca="1">IFERROR(IF(AP$16&gt;0,
(
(
(
IF('U1'!$A$4="2ª",'U1'!T6*'U1'!T$4,0)+
IF('U2'!$A$4="2ª",'U2'!T6*'U2'!T$4,0)+
IF('U3'!$A$4="2ª",'U3'!T6*'U3'!T$4,0)+
IF('U4'!$A$4="2ª",'U4'!T6*'U4'!T$4,0)+
IF('U5'!$A$4="2ª",'U5'!T6*'U5'!T$4,0)+
IF('U6'!$A$4="2ª",'U6'!T6*'U6'!T$4,0)+
IF('U7'!$A$4="2ª",'U7'!T6*'U7'!T$4,0)+
IF('U8'!$A$4="2ª",'U8'!T6*'U8'!T$4,0)+
IF('U9'!$A$4="2ª",'U9'!T6*'U9'!T$4,0)+
IF('U10'!$A$4="2ª",'U10'!T6*'U10'!T$4,0)+
IF('U11'!$A$4="2ª",'U11'!T6*'U11'!T$4,0)+
IF('U12'!$A$4="2ª",'U12'!T6*'U12'!T$4,0)+
IF('U13'!$A$4="2ª",'U13'!T6*'U13'!T$4,0)+
IF('U14'!$A$4="2ª",'U14'!T6*'U14'!T$4,0)+
IF('U15'!$A$4="2ª",'U15'!T6*'U15'!T$4,0)
)/'2ª EVA-solo'!$CD$5
/AP$13)),0),0)</f>
        <v>0</v>
      </c>
      <c r="AQ22" s="25"/>
      <c r="AR22" s="25">
        <f ca="1">IFERROR(IF(AR$16&gt;0,
(
(
(
IF('U1'!$A$4="2ª",'U1'!U6*'U1'!U$4,0)+
IF('U2'!$A$4="2ª",'U2'!U6*'U2'!U$4,0)+
IF('U3'!$A$4="2ª",'U3'!U6*'U3'!U$4,0)+
IF('U4'!$A$4="2ª",'U4'!U6*'U4'!U$4,0)+
IF('U5'!$A$4="2ª",'U5'!U6*'U5'!U$4,0)+
IF('U6'!$A$4="2ª",'U6'!U6*'U6'!U$4,0)+
IF('U7'!$A$4="2ª",'U7'!U6*'U7'!U$4,0)+
IF('U8'!$A$4="2ª",'U8'!U6*'U8'!U$4,0)+
IF('U9'!$A$4="2ª",'U9'!U6*'U9'!U$4,0)+
IF('U10'!$A$4="2ª",'U10'!U6*'U10'!U$4,0)+
IF('U11'!$A$4="2ª",'U11'!U6*'U11'!U$4,0)+
IF('U12'!$A$4="2ª",'U12'!U6*'U12'!U$4,0)+
IF('U13'!$A$4="2ª",'U13'!U6*'U13'!U$4,0)+
IF('U14'!$A$4="2ª",'U14'!U6*'U14'!U$4,0)+
IF('U15'!$A$4="2ª",'U15'!U6*'U15'!U$4,0)
)/'2ª EVA-solo'!$CD$5
/AR$13)),0),0)</f>
        <v>0</v>
      </c>
      <c r="AS22" s="25"/>
      <c r="AT22" s="25">
        <f>IFERROR(IF(AT$16&gt;0,
(
(
(
IF('U1'!$A$4="2ª",'U1'!V6*'U1'!V$4,0)+
IF('U2'!$A$4="2ª",'U2'!V6*'U2'!V$4,0)+
IF('U3'!$A$4="2ª",'U3'!V6*'U3'!V$4,0)+
IF('U4'!$A$4="2ª",'U4'!V6*'U4'!V$4,0)+
IF('U5'!$A$4="2ª",'U5'!V6*'U5'!V$4,0)+
IF('U6'!$A$4="2ª",'U6'!V6*'U6'!V$4,0)+
IF('U7'!$A$4="2ª",'U7'!V6*'U7'!V$4,0)+
IF('U8'!$A$4="2ª",'U8'!V6*'U8'!V$4,0)+
IF('U9'!$A$4="2ª",'U9'!V6*'U9'!V$4,0)+
IF('U10'!$A$4="2ª",'U10'!V6*'U10'!V$4,0)+
IF('U11'!$A$4="2ª",'U11'!V6*'U11'!V$4,0)+
IF('U12'!$A$4="2ª",'U12'!V6*'U12'!V$4,0)+
IF('U13'!$A$4="2ª",'U13'!V6*'U13'!V$4,0)+
IF('U14'!$A$4="2ª",'U14'!V6*'U14'!V$4,0)+
IF('U15'!$A$4="2ª",'U15'!V6*'U15'!V$4,0)
)/'2ª EVA-solo'!$CD$5
/AT$13)),0),0)</f>
        <v>0</v>
      </c>
      <c r="AU22" s="25"/>
      <c r="AV22" s="25">
        <f ca="1">IFERROR(IF(AV$16&gt;0,
(
(
(
IF('U1'!$A$4="2ª",'U1'!W6*'U1'!W$4,0)+
IF('U2'!$A$4="2ª",'U2'!W6*'U2'!W$4,0)+
IF('U3'!$A$4="2ª",'U3'!W6*'U3'!W$4,0)+
IF('U4'!$A$4="2ª",'U4'!W6*'U4'!W$4,0)+
IF('U5'!$A$4="2ª",'U5'!W6*'U5'!W$4,0)+
IF('U6'!$A$4="2ª",'U6'!W6*'U6'!W$4,0)+
IF('U7'!$A$4="2ª",'U7'!W6*'U7'!W$4,0)+
IF('U8'!$A$4="2ª",'U8'!W6*'U8'!W$4,0)+
IF('U9'!$A$4="2ª",'U9'!W6*'U9'!W$4,0)+
IF('U10'!$A$4="2ª",'U10'!W6*'U10'!W$4,0)+
IF('U11'!$A$4="2ª",'U11'!W6*'U11'!W$4,0)+
IF('U12'!$A$4="2ª",'U12'!W6*'U12'!W$4,0)+
IF('U13'!$A$4="2ª",'U13'!W6*'U13'!W$4,0)+
IF('U14'!$A$4="2ª",'U14'!W6*'U14'!W$4,0)+
IF('U15'!$A$4="2ª",'U15'!W6*'U15'!W$4,0)
)/'2ª EVA-solo'!$CD$5
/AV$13)),0),0)</f>
        <v>0</v>
      </c>
      <c r="AW22" s="25"/>
      <c r="AX22" s="25">
        <f>IFERROR(IF(AX$16&gt;0,
(
(
(
IF('U1'!$A$4="2ª",'U1'!X6*'U1'!X$4,0)+
IF('U2'!$A$4="2ª",'U2'!X6*'U2'!X$4,0)+
IF('U3'!$A$4="2ª",'U3'!X6*'U3'!X$4,0)+
IF('U4'!$A$4="2ª",'U4'!X6*'U4'!X$4,0)+
IF('U5'!$A$4="2ª",'U5'!X6*'U5'!X$4,0)+
IF('U6'!$A$4="2ª",'U6'!X6*'U6'!X$4,0)+
IF('U7'!$A$4="2ª",'U7'!X6*'U7'!X$4,0)+
IF('U8'!$A$4="2ª",'U8'!X6*'U8'!X$4,0)+
IF('U9'!$A$4="2ª",'U9'!X6*'U9'!X$4,0)+
IF('U10'!$A$4="2ª",'U10'!X6*'U10'!X$4,0)+
IF('U11'!$A$4="2ª",'U11'!X6*'U11'!X$4,0)+
IF('U12'!$A$4="2ª",'U12'!X6*'U12'!X$4,0)+
IF('U13'!$A$4="2ª",'U13'!X6*'U13'!X$4,0)+
IF('U14'!$A$4="2ª",'U14'!X6*'U14'!X$4,0)+
IF('U15'!$A$4="2ª",'U15'!X6*'U15'!X$4,0)
)/'2ª EVA-solo'!$CD$5
/AX$13)),0),0)</f>
        <v>0</v>
      </c>
      <c r="AY22" s="25"/>
      <c r="AZ22" s="25">
        <f>IFERROR(IF(AZ$16&gt;0,
(
(
(
IF('U1'!$A$4="2ª",'U1'!Y6*'U1'!Y$4,0)+
IF('U2'!$A$4="2ª",'U2'!Y6*'U2'!Y$4,0)+
IF('U3'!$A$4="2ª",'U3'!Y6*'U3'!Y$4,0)+
IF('U4'!$A$4="2ª",'U4'!Y6*'U4'!Y$4,0)+
IF('U5'!$A$4="2ª",'U5'!Y6*'U5'!Y$4,0)+
IF('U6'!$A$4="2ª",'U6'!Y6*'U6'!Y$4,0)+
IF('U7'!$A$4="2ª",'U7'!Y6*'U7'!Y$4,0)+
IF('U8'!$A$4="2ª",'U8'!Y6*'U8'!Y$4,0)+
IF('U9'!$A$4="2ª",'U9'!Y6*'U9'!Y$4,0)+
IF('U10'!$A$4="2ª",'U10'!Y6*'U10'!Y$4,0)+
IF('U11'!$A$4="2ª",'U11'!Y6*'U11'!Y$4,0)+
IF('U12'!$A$4="2ª",'U12'!Y6*'U12'!Y$4,0)+
IF('U13'!$A$4="2ª",'U13'!Y6*'U13'!Y$4,0)+
IF('U14'!$A$4="2ª",'U14'!Y6*'U14'!Y$4,0)+
IF('U15'!$A$4="2ª",'U15'!Y6*'U15'!Y$4,0)
)/'2ª EVA-solo'!$CD$5
/AZ$13)),0),0)</f>
        <v>0</v>
      </c>
      <c r="BA22" s="25"/>
      <c r="BB22" s="25"/>
      <c r="BC22" s="25">
        <f ca="1">IFERROR(IF(BC$16&gt;0,
(
(
(
IF('U1'!$A$4="2ª",'U1'!Z6*'U1'!Z$4,0)+
IF('U2'!$A$4="2ª",'U2'!Z6*'U2'!Z$4,0)+
IF('U3'!$A$4="2ª",'U3'!Z6*'U3'!Z$4,0)+
IF('U4'!$A$4="2ª",'U4'!Z6*'U4'!Z$4,0)+
IF('U5'!$A$4="2ª",'U5'!Z6*'U5'!Z$4,0)+
IF('U6'!$A$4="2ª",'U6'!Z6*'U6'!Z$4,0)+
IF('U7'!$A$4="2ª",'U7'!Z6*'U7'!Z$4,0)+
IF('U8'!$A$4="2ª",'U8'!Z6*'U8'!Z$4,0)+
IF('U9'!$A$4="2ª",'U9'!Z6*'U9'!Z$4,0)+
IF('U10'!$A$4="2ª",'U10'!Z6*'U10'!Z$4,0)+
IF('U11'!$A$4="2ª",'U11'!Z6*'U11'!Z$4,0)+
IF('U12'!$A$4="2ª",'U12'!Z6*'U12'!Z$4,0)+
IF('U13'!$A$4="2ª",'U13'!Z6*'U13'!Z$4,0)+
IF('U14'!$A$4="2ª",'U14'!Z6*'U14'!Z$4,0)+
IF('U15'!$A$4="2ª",'U15'!Z6*'U15'!Z$4,0)
)/'2ª EVA-solo'!$CD$5
/BC$13)),0),0)</f>
        <v>0</v>
      </c>
      <c r="BD22" s="25"/>
      <c r="BE22" s="25">
        <f>IFERROR(IF(BE$16&gt;0,
(
(
(
IF('U1'!$A$4="2ª",'U1'!AA6*'U1'!AA$4,0)+
IF('U2'!$A$4="2ª",'U2'!AA6*'U2'!AA$4,0)+
IF('U3'!$A$4="2ª",'U3'!AA6*'U3'!AA$4,0)+
IF('U4'!$A$4="2ª",'U4'!AA6*'U4'!AA$4,0)+
IF('U5'!$A$4="2ª",'U5'!AA6*'U5'!AA$4,0)+
IF('U6'!$A$4="2ª",'U6'!AA6*'U6'!AA$4,0)+
IF('U7'!$A$4="2ª",'U7'!AA6*'U7'!AA$4,0)+
IF('U8'!$A$4="2ª",'U8'!AA6*'U8'!AA$4,0)+
IF('U9'!$A$4="2ª",'U9'!AA6*'U9'!AA$4,0)+
IF('U10'!$A$4="2ª",'U10'!AA6*'U10'!AA$4,0)+
IF('U11'!$A$4="2ª",'U11'!AA6*'U11'!AA$4,0)+
IF('U12'!$A$4="2ª",'U12'!AA6*'U12'!AA$4,0)+
IF('U13'!$A$4="2ª",'U13'!AA6*'U13'!AA$4,0)+
IF('U14'!$A$4="2ª",'U14'!AA6*'U14'!AA$4,0)+
IF('U15'!$A$4="2ª",'U15'!AA6*'U15'!AA$4,0)
)/'2ª EVA-solo'!$CD$5
/BE$13)),0),0)</f>
        <v>0</v>
      </c>
      <c r="BF22" s="25"/>
      <c r="BG22" s="25">
        <f>IFERROR(IF(BG$16&gt;0,
(
(
(
IF('U1'!$A$4="2ª",'U1'!AB6*'U1'!AB$4,0)+
IF('U2'!$A$4="2ª",'U2'!AB6*'U2'!AB$4,0)+
IF('U3'!$A$4="2ª",'U3'!AB6*'U3'!AB$4,0)+
IF('U4'!$A$4="2ª",'U4'!AB6*'U4'!AB$4,0)+
IF('U5'!$A$4="2ª",'U5'!AB6*'U5'!AB$4,0)+
IF('U6'!$A$4="2ª",'U6'!AB6*'U6'!AB$4,0)+
IF('U7'!$A$4="2ª",'U7'!AB6*'U7'!AB$4,0)+
IF('U8'!$A$4="2ª",'U8'!AB6*'U8'!AB$4,0)+
IF('U9'!$A$4="2ª",'U9'!AB6*'U9'!AB$4,0)+
IF('U10'!$A$4="2ª",'U10'!AB6*'U10'!AB$4,0)+
IF('U11'!$A$4="2ª",'U11'!AB6*'U11'!AB$4,0)+
IF('U12'!$A$4="2ª",'U12'!AB6*'U12'!AB$4,0)+
IF('U13'!$A$4="2ª",'U13'!AB6*'U13'!AB$4,0)+
IF('U14'!$A$4="2ª",'U14'!AB6*'U14'!AB$4,0)+
IF('U15'!$A$4="2ª",'U15'!AB6*'U15'!AB$4,0)
)/'2ª EVA-solo'!$CD$5
/BG$13)),0),0)</f>
        <v>0</v>
      </c>
      <c r="BH22" s="25"/>
      <c r="BI22" s="25">
        <f ca="1">IFERROR(IF(BI$16&gt;0,
(
(
(
IF('U1'!$A$4="2ª",'U1'!AC6*'U1'!AC$4,0)+
IF('U2'!$A$4="2ª",'U2'!AC6*'U2'!AC$4,0)+
IF('U3'!$A$4="2ª",'U3'!AC6*'U3'!AC$4,0)+
IF('U4'!$A$4="2ª",'U4'!AC6*'U4'!AC$4,0)+
IF('U5'!$A$4="2ª",'U5'!AC6*'U5'!AC$4,0)+
IF('U6'!$A$4="2ª",'U6'!AC6*'U6'!AC$4,0)+
IF('U7'!$A$4="2ª",'U7'!AC6*'U7'!AC$4,0)+
IF('U8'!$A$4="2ª",'U8'!AC6*'U8'!AC$4,0)+
IF('U9'!$A$4="2ª",'U9'!AC6*'U9'!AC$4,0)+
IF('U10'!$A$4="2ª",'U10'!AC6*'U10'!AC$4,0)+
IF('U11'!$A$4="2ª",'U11'!AC6*'U11'!AC$4,0)+
IF('U12'!$A$4="2ª",'U12'!AC6*'U12'!AC$4,0)+
IF('U13'!$A$4="2ª",'U13'!AC6*'U13'!AC$4,0)+
IF('U14'!$A$4="2ª",'U14'!AC6*'U14'!AC$4,0)+
IF('U15'!$A$4="2ª",'U15'!AC6*'U15'!AC$4,0)
)/'2ª EVA-solo'!$CD$5
/BI$13)),0),0)</f>
        <v>0</v>
      </c>
      <c r="BJ22" s="25"/>
      <c r="BK22" s="25">
        <f>IFERROR(IF(BK$16&gt;0,
(
(
(
IF('U1'!$A$4="2ª",'U1'!AD6*'U1'!AD$4,0)+
IF('U2'!$A$4="2ª",'U2'!AD6*'U2'!AD$4,0)+
IF('U3'!$A$4="2ª",'U3'!AD6*'U3'!AD$4,0)+
IF('U4'!$A$4="2ª",'U4'!AD6*'U4'!AD$4,0)+
IF('U5'!$A$4="2ª",'U5'!AD6*'U5'!AD$4,0)+
IF('U6'!$A$4="2ª",'U6'!AD6*'U6'!AD$4,0)+
IF('U7'!$A$4="2ª",'U7'!AD6*'U7'!AD$4,0)+
IF('U8'!$A$4="2ª",'U8'!AD6*'U8'!AD$4,0)+
IF('U9'!$A$4="2ª",'U9'!AD6*'U9'!AD$4,0)+
IF('U10'!$A$4="2ª",'U10'!AD6*'U10'!AD$4,0)+
IF('U11'!$A$4="2ª",'U11'!AD6*'U11'!AD$4,0)+
IF('U12'!$A$4="2ª",'U12'!AD6*'U12'!AD$4,0)+
IF('U13'!$A$4="2ª",'U13'!AD6*'U13'!AD$4,0)+
IF('U14'!$A$4="2ª",'U14'!AD6*'U14'!AD$4,0)+
IF('U15'!$A$4="2ª",'U15'!AD6*'U15'!AD$4,0)
)/'2ª EVA-solo'!$CD$5
/BK$13)),0),0)</f>
        <v>0</v>
      </c>
      <c r="BL22" s="25"/>
      <c r="BM22" s="25">
        <f>IFERROR(IF(BM$16&gt;0,
(
(
(
IF('U1'!$A$4="2ª",'U1'!AE6*'U1'!AE$4,0)+
IF('U2'!$A$4="2ª",'U2'!AE6*'U2'!AE$4,0)+
IF('U3'!$A$4="2ª",'U3'!AE6*'U3'!AE$4,0)+
IF('U4'!$A$4="2ª",'U4'!AE6*'U4'!AE$4,0)+
IF('U5'!$A$4="2ª",'U5'!AE6*'U5'!AE$4,0)+
IF('U6'!$A$4="2ª",'U6'!AE6*'U6'!AE$4,0)+
IF('U7'!$A$4="2ª",'U7'!AE6*'U7'!AE$4,0)+
IF('U8'!$A$4="2ª",'U8'!AE6*'U8'!AE$4,0)+
IF('U9'!$A$4="2ª",'U9'!AE6*'U9'!AE$4,0)+
IF('U10'!$A$4="2ª",'U10'!AE6*'U10'!AE$4,0)+
IF('U11'!$A$4="2ª",'U11'!AE6*'U11'!AE$4,0)+
IF('U12'!$A$4="2ª",'U12'!AE6*'U12'!AE$4,0)+
IF('U13'!$A$4="2ª",'U13'!AE6*'U13'!AE$4,0)+
IF('U14'!$A$4="2ª",'U14'!AE6*'U14'!AE$4,0)+
IF('U15'!$A$4="2ª",'U15'!AE6*'U15'!AE$4,0)
)/'2ª EVA-solo'!$CD$5
/BM$13)),0),0)</f>
        <v>0</v>
      </c>
      <c r="BN22" s="25"/>
      <c r="BO22" s="25"/>
      <c r="BP22" s="25">
        <f ca="1">IFERROR(IF(BP$16&gt;0,
(
(
(
IF('U1'!$A$4="2ª",'U1'!AF6*'U1'!AF$4,0)+
IF('U2'!$A$4="2ª",'U2'!AF6*'U2'!AF$4,0)+
IF('U3'!$A$4="2ª",'U3'!AF6*'U3'!AF$4,0)+
IF('U4'!$A$4="2ª",'U4'!AF6*'U4'!AF$4,0)+
IF('U5'!$A$4="2ª",'U5'!AF6*'U5'!AF$4,0)+
IF('U6'!$A$4="2ª",'U6'!AF6*'U6'!AF$4,0)+
IF('U7'!$A$4="2ª",'U7'!AF6*'U7'!AF$4,0)+
IF('U8'!$A$4="2ª",'U8'!AF6*'U8'!AF$4,0)+
IF('U9'!$A$4="2ª",'U9'!AF6*'U9'!AF$4,0)+
IF('U10'!$A$4="2ª",'U10'!AF6*'U10'!AF$4,0)+
IF('U11'!$A$4="2ª",'U11'!AF6*'U11'!AF$4,0)+
IF('U12'!$A$4="2ª",'U12'!AF6*'U12'!AF$4,0)+
IF('U13'!$A$4="2ª",'U13'!AF6*'U13'!AF$4,0)+
IF('U14'!$A$4="2ª",'U14'!AF6*'U14'!AF$4,0)+
IF('U15'!$A$4="2ª",'U15'!AF6*'U15'!AF$4,0)
)/'2ª EVA-solo'!$CD$5
/BP$13)),0),0)</f>
        <v>0</v>
      </c>
      <c r="BQ22" s="25"/>
      <c r="BR22" s="25">
        <f>IFERROR(IF(BR$16&gt;0,
(
(
(
IF('U1'!$A$4="2ª",'U1'!AG6*'U1'!AG$4,0)+
IF('U2'!$A$4="2ª",'U2'!AG6*'U2'!AG$4,0)+
IF('U3'!$A$4="2ª",'U3'!AG6*'U3'!AG$4,0)+
IF('U4'!$A$4="2ª",'U4'!AG6*'U4'!AG$4,0)+
IF('U5'!$A$4="2ª",'U5'!AG6*'U5'!AG$4,0)+
IF('U6'!$A$4="2ª",'U6'!AG6*'U6'!AG$4,0)+
IF('U7'!$A$4="2ª",'U7'!AG6*'U7'!AG$4,0)+
IF('U8'!$A$4="2ª",'U8'!AG6*'U8'!AG$4,0)+
IF('U9'!$A$4="2ª",'U9'!AG6*'U9'!AG$4,0)+
IF('U10'!$A$4="2ª",'U10'!AG6*'U10'!AG$4,0)+
IF('U11'!$A$4="2ª",'U11'!AG6*'U11'!AG$4,0)+
IF('U12'!$A$4="2ª",'U12'!AG6*'U12'!AG$4,0)+
IF('U13'!$A$4="2ª",'U13'!AG6*'U13'!AG$4,0)+
IF('U14'!$A$4="2ª",'U14'!AG6*'U14'!AG$4,0)+
IF('U15'!$A$4="2ª",'U15'!AG6*'U15'!AG$4,0)
)/'2ª EVA-solo'!$CD$5
/BR$13)),0),0)</f>
        <v>0</v>
      </c>
      <c r="BS22" s="25"/>
      <c r="BT22" s="25">
        <f>IFERROR(IF(BT$16&gt;0,
(
(
(
IF('U1'!$A$4="2ª",'U1'!AH6*'U1'!AH$4,0)+
IF('U2'!$A$4="2ª",'U2'!AH6*'U2'!AH$4,0)+
IF('U3'!$A$4="2ª",'U3'!AH6*'U3'!AH$4,0)+
IF('U4'!$A$4="2ª",'U4'!AH6*'U4'!AH$4,0)+
IF('U5'!$A$4="2ª",'U5'!AH6*'U5'!AH$4,0)+
IF('U6'!$A$4="2ª",'U6'!AH6*'U6'!AH$4,0)+
IF('U7'!$A$4="2ª",'U7'!AH6*'U7'!AH$4,0)+
IF('U8'!$A$4="2ª",'U8'!AH6*'U8'!AH$4,0)+
IF('U9'!$A$4="2ª",'U9'!AH6*'U9'!AH$4,0)+
IF('U10'!$A$4="2ª",'U10'!AH6*'U10'!AH$4,0)+
IF('U11'!$A$4="2ª",'U11'!AH6*'U11'!AH$4,0)+
IF('U12'!$A$4="2ª",'U12'!AH6*'U12'!AH$4,0)+
IF('U13'!$A$4="2ª",'U13'!AH6*'U13'!AH$4,0)+
IF('U14'!$A$4="2ª",'U14'!AH6*'U14'!AH$4,0)+
IF('U15'!$A$4="2ª",'U15'!AH6*'U15'!AH$4,0)
)/'2ª EVA-solo'!$CD$5
/BT$13)),0),0)</f>
        <v>0</v>
      </c>
      <c r="BU22" s="25"/>
      <c r="BV22" s="25">
        <f>IFERROR(IF(BV$16&gt;0,
(
(
(
IF('U1'!$A$4="2ª",'U1'!AI6*'U1'!AI$4,0)+
IF('U2'!$A$4="2ª",'U2'!AI6*'U2'!AI$4,0)+
IF('U3'!$A$4="2ª",'U3'!AI6*'U3'!AI$4,0)+
IF('U4'!$A$4="2ª",'U4'!AI6*'U4'!AI$4,0)+
IF('U5'!$A$4="2ª",'U5'!AI6*'U5'!AI$4,0)+
IF('U6'!$A$4="2ª",'U6'!AI6*'U6'!AI$4,0)+
IF('U7'!$A$4="2ª",'U7'!AI6*'U7'!AI$4,0)+
IF('U8'!$A$4="2ª",'U8'!AI6*'U8'!AI$4,0)+
IF('U9'!$A$4="2ª",'U9'!AI6*'U9'!AI$4,0)+
IF('U10'!$A$4="2ª",'U10'!AI6*'U10'!AI$4,0)+
IF('U11'!$A$4="2ª",'U11'!AI6*'U11'!AI$4,0)+
IF('U12'!$A$4="2ª",'U12'!AI6*'U12'!AI$4,0)+
IF('U13'!$A$4="2ª",'U13'!AI6*'U13'!AI$4,0)+
IF('U14'!$A$4="2ª",'U14'!AI6*'U14'!AI$4,0)+
IF('U15'!$A$4="2ª",'U15'!AI6*'U15'!AI$4,0)
)/'2ª EVA-solo'!$CD$5
/BV$13)),0),0)</f>
        <v>0</v>
      </c>
      <c r="BW22" s="25"/>
      <c r="BX22" s="25">
        <f>IFERROR(IF(BX$16&gt;0,
(
(
(
IF('U1'!$A$4="2ª",'U1'!AJ6*'U1'!AJ$4,0)+
IF('U2'!$A$4="2ª",'U2'!AJ6*'U2'!AJ$4,0)+
IF('U3'!$A$4="2ª",'U3'!AJ6*'U3'!AJ$4,0)+
IF('U4'!$A$4="2ª",'U4'!AJ6*'U4'!AJ$4,0)+
IF('U5'!$A$4="2ª",'U5'!AJ6*'U5'!AJ$4,0)+
IF('U6'!$A$4="2ª",'U6'!AJ6*'U6'!AJ$4,0)+
IF('U7'!$A$4="2ª",'U7'!AJ6*'U7'!AJ$4,0)+
IF('U8'!$A$4="2ª",'U8'!AJ6*'U8'!AJ$4,0)+
IF('U9'!$A$4="2ª",'U9'!AJ6*'U9'!AJ$4,0)+
IF('U10'!$A$4="2ª",'U10'!AJ6*'U10'!AJ$4,0)+
IF('U11'!$A$4="2ª",'U11'!AJ6*'U11'!AJ$4,0)+
IF('U12'!$A$4="2ª",'U12'!AJ6*'U12'!AJ$4,0)+
IF('U13'!$A$4="2ª",'U13'!AJ6*'U13'!AJ$4,0)+
IF('U14'!$A$4="2ª",'U14'!AJ6*'U14'!AJ$4,0)+
IF('U15'!$A$4="2ª",'U15'!AJ6*'U15'!AJ$4,0)
)/'2ª EVA-solo'!$CD$5
/BX$13)),0),0)</f>
        <v>0</v>
      </c>
      <c r="BY22" s="25"/>
      <c r="BZ22" s="25">
        <f>IFERROR(IF(BZ$16&gt;0,
(
(
(
IF('U1'!$A$4="2ª",'U1'!AK6*'U1'!AK$4,0)+
IF('U2'!$A$4="2ª",'U2'!AK6*'U2'!AK$4,0)+
IF('U3'!$A$4="2ª",'U3'!AK6*'U3'!AK$4,0)+
IF('U4'!$A$4="2ª",'U4'!AK6*'U4'!AK$4,0)+
IF('U5'!$A$4="2ª",'U5'!AK6*'U5'!AK$4,0)+
IF('U6'!$A$4="2ª",'U6'!AK6*'U6'!AK$4,0)+
IF('U7'!$A$4="2ª",'U7'!AK6*'U7'!AK$4,0)+
IF('U8'!$A$4="2ª",'U8'!AK6*'U8'!AK$4,0)+
IF('U9'!$A$4="2ª",'U9'!AK6*'U9'!AK$4,0)+
IF('U10'!$A$4="2ª",'U10'!AK6*'U10'!AK$4,0)+
IF('U11'!$A$4="2ª",'U11'!AK6*'U11'!AK$4,0)+
IF('U12'!$A$4="2ª",'U12'!AK6*'U12'!AK$4,0)+
IF('U13'!$A$4="2ª",'U13'!AK6*'U13'!AK$4,0)+
IF('U14'!$A$4="2ª",'U14'!AK6*'U14'!AK$4,0)+
IF('U15'!$A$4="2ª",'U15'!AK6*'U15'!AK$4,0)
)/'2ª EVA-solo'!$CD$5
/BZ$13)),0),0)</f>
        <v>0</v>
      </c>
      <c r="CA22" s="25"/>
      <c r="CB22" s="25">
        <f ca="1">IF(CB$16&gt;0,
(
(
(
IF('U1'!$A$4="2ª",'U1'!BZ6*'U1'!BZ$4,0)+
IF('U2'!$A$4="2ª",'U2'!CA6*'U2'!CA$4,0)+
IF('U3'!$A$4="2ª",'U3'!CA6*'U3'!CA$4,0)+
IF('U4'!$A$4="2ª",'U4'!CA6*'U4'!CA$4,0)+
IF('U5'!$A$4="2ª",'U5'!CA6*'U5'!CA$4,0)+
IF('U6'!$A$4="2ª",'U6'!CA6*'U6'!CA$4,0)+
IF('U7'!$A$4="2ª",'U7'!CA6*'U7'!CA$4,0)+
IF('U8'!$A$4="2ª",'U8'!CA6*'U8'!CA$4,0)+
IF('U9'!$A$4="2ª",'U9'!CA6*'U9'!CA$4,0)+
IF('U10'!$A$4="2ª",'U10'!CA6*'U10'!CA$4,0)+
IF('U11'!$A$4="2ª",'U11'!CA6*'U11'!CA$4,0)+
IF('U12'!$A$4="2ª",'U12'!CA6*'U12'!CA$4,0)+
IF('U13'!$A$4="2ª",'U13'!CA6*'U13'!CA$4,0)+
IF('U14'!$A$4="2ª",'U14'!CA6*'U14'!CA$4,0)+
IF('U15'!$A$4="2ª",'U15'!CA6*'U15'!CA$4,0)
)/'2ª EVA-solo'!$CD$5
/CB$16)))</f>
        <v>0</v>
      </c>
    </row>
    <row r="23" spans="1:82" ht="18" x14ac:dyDescent="0.25">
      <c r="A23" s="65" t="str">
        <v>Sanchez Laura</v>
      </c>
      <c r="B23" s="128"/>
      <c r="C23" s="25">
        <f ca="1">IFERROR(IF(C$16&gt;0,
(
(
(
IF('U1'!$A$4="2ª",'U1'!B7*'U1'!B$4,0)+
IF('U2'!$A$4="2ª",'U2'!B7*'U2'!B$4,0)+
IF('U3'!$A$4="2ª",'U3'!B7*'U3'!B$4,0)+
IF('U4'!$A$4="2ª",'U4'!B7*'U4'!B$4,0)+
IF('U5'!$A$4="2ª",'U5'!B7*'U5'!B$4,0)+
IF('U6'!$A$4="2ª",'U6'!B7*'U6'!B$4,0)+
IF('U7'!$A$4="2ª",'U7'!B7*'U7'!B$4,0)+
IF('U8'!$A$4="2ª",'U8'!B7*'U8'!B$4,0)+
IF('U9'!$A$4="2ª",'U9'!B7*'U9'!B$4,0)+
IF('U10'!$A$4="2ª",'U10'!B7*'U10'!B$4,0)+
IF('U11'!$A$4="2ª",'U11'!B7*'U11'!B$4,0)+
IF('U12'!$A$4="2ª",'U12'!B7*'U12'!B$4,0)+
IF('U13'!$A$4="2ª",'U13'!B7*'U13'!B$4,0)+
IF('U14'!$A$4="2ª",'U14'!B7*'U14'!B$4,0)+
IF('U15'!$A$4="2ª",'U15'!B7*'U15'!B$4,0)
)/'2ª EVA-solo'!$CD$5
/C$13)),0),0)</f>
        <v>0</v>
      </c>
      <c r="D23" s="25"/>
      <c r="E23" s="25">
        <f ca="1">IFERROR(IF(E$16&gt;0,
(
(
(
IF('U1'!$A$4="2ª",'U1'!C7*'U1'!C$4,0)+
IF('U2'!$A$4="2ª",'U2'!C7*'U2'!C$4,0)+
IF('U3'!$A$4="2ª",'U3'!C7*'U3'!C$4,0)+
IF('U4'!$A$4="2ª",'U4'!C7*'U4'!C$4,0)+
IF('U5'!$A$4="2ª",'U5'!C7*'U5'!C$4,0)+
IF('U6'!$A$4="2ª",'U6'!C7*'U6'!C$4,0)+
IF('U7'!$A$4="2ª",'U7'!C7*'U7'!C$4,0)+
IF('U8'!$A$4="2ª",'U8'!C7*'U8'!C$4,0)+
IF('U9'!$A$4="2ª",'U9'!C7*'U9'!C$4,0)+
IF('U10'!$A$4="2ª",'U10'!C7*'U10'!C$4,0)+
IF('U11'!$A$4="2ª",'U11'!C7*'U11'!C$4,0)+
IF('U12'!$A$4="2ª",'U12'!C7*'U12'!C$4,0)+
IF('U13'!$A$4="2ª",'U13'!C7*'U13'!C$4,0)+
IF('U14'!$A$4="2ª",'U14'!C7*'U14'!C$4,0)+
IF('U15'!$A$4="2ª",'U15'!C7*'U15'!C$4,0)
)/'2ª EVA-solo'!$CD$5
/E$13)),0),0)</f>
        <v>0</v>
      </c>
      <c r="F23" s="25"/>
      <c r="G23" s="25">
        <f ca="1">IFERROR(IF(G$16&gt;0,
(
(
(
IF('U1'!$A$4="2ª",'U1'!D7*'U1'!D$4,0)+
IF('U2'!$A$4="2ª",'U2'!D7*'U2'!D$4,0)+
IF('U3'!$A$4="2ª",'U3'!D7*'U3'!D$4,0)+
IF('U4'!$A$4="2ª",'U4'!D7*'U4'!D$4,0)+
IF('U5'!$A$4="2ª",'U5'!D7*'U5'!D$4,0)+
IF('U6'!$A$4="2ª",'U6'!D7*'U6'!D$4,0)+
IF('U7'!$A$4="2ª",'U7'!D7*'U7'!D$4,0)+
IF('U8'!$A$4="2ª",'U8'!D7*'U8'!D$4,0)+
IF('U9'!$A$4="2ª",'U9'!D7*'U9'!D$4,0)+
IF('U10'!$A$4="2ª",'U10'!D7*'U10'!D$4,0)+
IF('U11'!$A$4="2ª",'U11'!D7*'U11'!D$4,0)+
IF('U12'!$A$4="2ª",'U12'!D7*'U12'!D$4,0)+
IF('U13'!$A$4="2ª",'U13'!D7*'U13'!D$4,0)+
IF('U14'!$A$4="2ª",'U14'!D7*'U14'!D$4,0)+
IF('U15'!$A$4="2ª",'U15'!D7*'U15'!D$4,0)
)/'2ª EVA-solo'!$CD$5
/G$13)),0),0)</f>
        <v>0</v>
      </c>
      <c r="H23" s="25"/>
      <c r="I23" s="25">
        <f ca="1">IFERROR(IF(I$16&gt;0,
(
(
(
IF('U1'!$A$4="2ª",'U1'!E7*'U1'!E$4,0)+
IF('U2'!$A$4="2ª",'U2'!E7*'U2'!E$4,0)+
IF('U3'!$A$4="2ª",'U3'!E7*'U3'!E$4,0)+
IF('U4'!$A$4="2ª",'U4'!E7*'U4'!E$4,0)+
IF('U5'!$A$4="2ª",'U5'!E7*'U5'!E$4,0)+
IF('U6'!$A$4="2ª",'U6'!E7*'U6'!E$4,0)+
IF('U7'!$A$4="2ª",'U7'!E7*'U7'!E$4,0)+
IF('U8'!$A$4="2ª",'U8'!E7*'U8'!E$4,0)+
IF('U9'!$A$4="2ª",'U9'!E7*'U9'!E$4,0)+
IF('U10'!$A$4="2ª",'U10'!E7*'U10'!E$4,0)+
IF('U11'!$A$4="2ª",'U11'!E7*'U11'!E$4,0)+
IF('U12'!$A$4="2ª",'U12'!E7*'U12'!E$4,0)+
IF('U13'!$A$4="2ª",'U13'!E7*'U13'!E$4,0)+
IF('U14'!$A$4="2ª",'U14'!E7*'U14'!E$4,0)+
IF('U15'!$A$4="2ª",'U15'!E7*'U15'!E$4,0)
)/'2ª EVA-solo'!$CD$5
/H$13)),0),0)</f>
        <v>0</v>
      </c>
      <c r="J23" s="25"/>
      <c r="K23" s="25">
        <f ca="1">IFERROR(IF(K$16&gt;0,
(
(
(
IF('U1'!$A$4="2ª",'U1'!F7*'U1'!F$4,0)+
IF('U2'!$A$4="2ª",'U2'!F7*'U2'!F$4,0)+
IF('U3'!$A$4="2ª",'U3'!F7*'U3'!F$4,0)+
IF('U4'!$A$4="2ª",'U4'!F7*'U4'!F$4,0)+
IF('U5'!$A$4="2ª",'U5'!F7*'U5'!F$4,0)+
IF('U6'!$A$4="2ª",'U6'!F7*'U6'!F$4,0)+
IF('U7'!$A$4="2ª",'U7'!F7*'U7'!F$4,0)+
IF('U8'!$A$4="2ª",'U8'!F7*'U8'!F$4,0)+
IF('U9'!$A$4="2ª",'U9'!F7*'U9'!F$4,0)+
IF('U10'!$A$4="2ª",'U10'!F7*'U10'!F$4,0)+
IF('U11'!$A$4="2ª",'U11'!F7*'U11'!F$4,0)+
IF('U12'!$A$4="2ª",'U12'!F7*'U12'!F$4,0)+
IF('U13'!$A$4="2ª",'U13'!F7*'U13'!F$4,0)+
IF('U14'!$A$4="2ª",'U14'!F7*'U14'!F$4,0)+
IF('U15'!$A$4="2ª",'U15'!F7*'U15'!F$4,0)
)/'2ª EVA-solo'!$CD$5
/K$13)),0),0)</f>
        <v>0</v>
      </c>
      <c r="L23" s="25"/>
      <c r="M23" s="25">
        <f>IFERROR(IF(M$16&gt;0,
(
(
(
IF('U1'!$A$4="2ª",'U1'!G7*'U1'!G$4,0)+
IF('U2'!$A$4="2ª",'U2'!G7*'U2'!G$4,0)+
IF('U3'!$A$4="2ª",'U3'!G7*'U3'!G$4,0)+
IF('U4'!$A$4="2ª",'U4'!G7*'U4'!G$4,0)+
IF('U5'!$A$4="2ª",'U5'!G7*'U5'!G$4,0)+
IF('U6'!$A$4="2ª",'U6'!G7*'U6'!G$4,0)+
IF('U7'!$A$4="2ª",'U7'!G7*'U7'!G$4,0)+
IF('U8'!$A$4="2ª",'U8'!G7*'U8'!G$4,0)+
IF('U9'!$A$4="2ª",'U9'!G7*'U9'!G$4,0)+
IF('U10'!$A$4="2ª",'U10'!G7*'U10'!G$4,0)+
IF('U11'!$A$4="2ª",'U11'!G7*'U11'!G$4,0)+
IF('U12'!$A$4="2ª",'U12'!G7*'U12'!G$4,0)+
IF('U13'!$A$4="2ª",'U13'!G7*'U13'!G$4,0)+
IF('U14'!$A$4="2ª",'U14'!G7*'U14'!G$4,0)+
IF('U15'!$A$4="2ª",'U15'!G7*'U15'!G$4,0)
)/'2ª EVA-solo'!$CD$5
/M$13)),0),0)</f>
        <v>0</v>
      </c>
      <c r="N23" s="25"/>
      <c r="O23" s="130"/>
      <c r="P23" s="25">
        <f ca="1">IFERROR(IF(P$16&gt;0,
(
(
(
IF('U1'!$A$4="2ª",'U1'!H7*'U1'!H$4,0)+
IF('U2'!$A$4="2ª",'U2'!H7*'U2'!H$4,0)+
IF('U3'!$A$4="2ª",'U3'!H7*'U3'!H$4,0)+
IF('U4'!$A$4="2ª",'U4'!H7*'U4'!H$4,0)+
IF('U5'!$A$4="2ª",'U5'!H7*'U5'!H$4,0)+
IF('U6'!$A$4="2ª",'U6'!H7*'U6'!H$4,0)+
IF('U7'!$A$4="2ª",'U7'!H7*'U7'!H$4,0)+
IF('U8'!$A$4="2ª",'U8'!H7*'U8'!H$4,0)+
IF('U9'!$A$4="2ª",'U9'!H7*'U9'!H$4,0)+
IF('U10'!$A$4="2ª",'U10'!H7*'U10'!H$4,0)+
IF('U11'!$A$4="2ª",'U11'!H7*'U11'!H$4,0)+
IF('U12'!$A$4="2ª",'U12'!H7*'U12'!H$4,0)+
IF('U13'!$A$4="2ª",'U13'!H7*'U13'!H$4,0)+
IF('U14'!$A$4="2ª",'U14'!H7*'U14'!H$4,0)+
IF('U15'!$A$4="2ª",'U15'!H7*'U15'!H$4,0)
)/'2ª EVA-solo'!$CD$5
/P$13)),0),0)</f>
        <v>0</v>
      </c>
      <c r="Q23" s="25"/>
      <c r="R23" s="25">
        <f ca="1">IFERROR(IF(R$16&gt;0,
(
(
(
IF('U1'!$A$4="2ª",'U1'!I7*'U1'!I$4,0)+
IF('U2'!$A$4="2ª",'U2'!I7*'U2'!I$4,0)+
IF('U3'!$A$4="2ª",'U3'!I7*'U3'!I$4,0)+
IF('U4'!$A$4="2ª",'U4'!I7*'U4'!I$4,0)+
IF('U5'!$A$4="2ª",'U5'!I7*'U5'!I$4,0)+
IF('U6'!$A$4="2ª",'U6'!I7*'U6'!I$4,0)+
IF('U7'!$A$4="2ª",'U7'!I7*'U7'!I$4,0)+
IF('U8'!$A$4="2ª",'U8'!I7*'U8'!I$4,0)+
IF('U9'!$A$4="2ª",'U9'!I7*'U9'!I$4,0)+
IF('U10'!$A$4="2ª",'U10'!I7*'U10'!I$4,0)+
IF('U11'!$A$4="2ª",'U11'!I7*'U11'!I$4,0)+
IF('U12'!$A$4="2ª",'U12'!I7*'U12'!I$4,0)+
IF('U13'!$A$4="2ª",'U13'!I7*'U13'!I$4,0)+
IF('U14'!$A$4="2ª",'U14'!I7*'U14'!I$4,0)+
IF('U15'!$A$4="2ª",'U15'!I7*'U15'!I$4,0)
)/'2ª EVA-solo'!$CD$5
/R$13)),0),0)</f>
        <v>0</v>
      </c>
      <c r="S23" s="25"/>
      <c r="T23" s="25">
        <f ca="1">IFERROR(IF(T$16&gt;0,
(
(
(
IF('U1'!$A$4="2ª",'U1'!J7*'U1'!J$4,0)+
IF('U2'!$A$4="2ª",'U2'!J7*'U2'!J$4,0)+
IF('U3'!$A$4="2ª",'U3'!J7*'U3'!J$4,0)+
IF('U4'!$A$4="2ª",'U4'!J7*'U4'!J$4,0)+
IF('U5'!$A$4="2ª",'U5'!J7*'U5'!J$4,0)+
IF('U6'!$A$4="2ª",'U6'!J7*'U6'!J$4,0)+
IF('U7'!$A$4="2ª",'U7'!J7*'U7'!J$4,0)+
IF('U8'!$A$4="2ª",'U8'!J7*'U8'!J$4,0)+
IF('U9'!$A$4="2ª",'U9'!J7*'U9'!J$4,0)+
IF('U10'!$A$4="2ª",'U10'!J7*'U10'!J$4,0)+
IF('U11'!$A$4="2ª",'U11'!J7*'U11'!J$4,0)+
IF('U12'!$A$4="2ª",'U12'!J7*'U12'!J$4,0)+
IF('U13'!$A$4="2ª",'U13'!J7*'U13'!J$4,0)+
IF('U14'!$A$4="2ª",'U14'!J7*'U14'!J$4,0)+
IF('U15'!$A$4="2ª",'U15'!J7*'U15'!J$4,0)
)/'2ª EVA-solo'!$CD$5
/T$13)),0),0)</f>
        <v>0</v>
      </c>
      <c r="U23" s="25"/>
      <c r="V23" s="25">
        <f ca="1">IFERROR(IF(V$16&gt;0,
(
(
(
IF('U1'!$A$4="2ª",'U1'!K7*'U1'!K$4,0)+
IF('U2'!$A$4="2ª",'U2'!K7*'U2'!K$4,0)+
IF('U3'!$A$4="2ª",'U3'!K7*'U3'!K$4,0)+
IF('U4'!$A$4="2ª",'U4'!K7*'U4'!K$4,0)+
IF('U5'!$A$4="2ª",'U5'!K7*'U5'!K$4,0)+
IF('U6'!$A$4="2ª",'U6'!K7*'U6'!K$4,0)+
IF('U7'!$A$4="2ª",'U7'!K7*'U7'!K$4,0)+
IF('U8'!$A$4="2ª",'U8'!K7*'U8'!K$4,0)+
IF('U9'!$A$4="2ª",'U9'!K7*'U9'!K$4,0)+
IF('U10'!$A$4="2ª",'U10'!K7*'U10'!K$4,0)+
IF('U11'!$A$4="2ª",'U11'!K7*'U11'!K$4,0)+
IF('U12'!$A$4="2ª",'U12'!K7*'U12'!K$4,0)+
IF('U13'!$A$4="2ª",'U13'!K7*'U13'!K$4,0)+
IF('U14'!$A$4="2ª",'U14'!K7*'U14'!K$4,0)+
IF('U15'!$A$4="2ª",'U15'!K7*'U15'!K$4,0)
)/'2ª EVA-solo'!$CD$5
/V$13)),0),0)</f>
        <v>0</v>
      </c>
      <c r="W23" s="25"/>
      <c r="X23" s="25">
        <f ca="1">IFERROR(IF(X$16&gt;0,
(
(
(
IF('U1'!$A$4="2ª",'U1'!L7*'U1'!L$4,0)+
IF('U2'!$A$4="2ª",'U2'!L7*'U2'!L$4,0)+
IF('U3'!$A$4="2ª",'U3'!L7*'U3'!L$4,0)+
IF('U4'!$A$4="2ª",'U4'!L7*'U4'!L$4,0)+
IF('U5'!$A$4="2ª",'U5'!L7*'U5'!L$4,0)+
IF('U6'!$A$4="2ª",'U6'!L7*'U6'!L$4,0)+
IF('U7'!$A$4="2ª",'U7'!L7*'U7'!L$4,0)+
IF('U8'!$A$4="2ª",'U8'!L7*'U8'!L$4,0)+
IF('U9'!$A$4="2ª",'U9'!L7*'U9'!L$4,0)+
IF('U10'!$A$4="2ª",'U10'!L7*'U10'!L$4,0)+
IF('U11'!$A$4="2ª",'U11'!L7*'U11'!L$4,0)+
IF('U12'!$A$4="2ª",'U12'!L7*'U12'!L$4,0)+
IF('U13'!$A$4="2ª",'U13'!L7*'U13'!L$4,0)+
IF('U14'!$A$4="2ª",'U14'!L7*'U14'!L$4,0)+
IF('U15'!$A$4="2ª",'U15'!L7*'U15'!L$4,0)
)/'2ª EVA-solo'!$CD$5
/X$13)),0),0)</f>
        <v>0</v>
      </c>
      <c r="Y23" s="25"/>
      <c r="Z23" s="25">
        <f>IFERROR(IF(Z$16&gt;0,
(
(
(
IF('U1'!$A$4="2ª",'U1'!M7*'U1'!M$4,0)+
IF('U2'!$A$4="2ª",'U2'!M7*'U2'!M$4,0)+
IF('U3'!$A$4="2ª",'U3'!M7*'U3'!M$4,0)+
IF('U4'!$A$4="2ª",'U4'!M7*'U4'!M$4,0)+
IF('U5'!$A$4="2ª",'U5'!M7*'U5'!M$4,0)+
IF('U6'!$A$4="2ª",'U6'!M7*'U6'!M$4,0)+
IF('U7'!$A$4="2ª",'U7'!M7*'U7'!M$4,0)+
IF('U8'!$A$4="2ª",'U8'!M7*'U8'!M$4,0)+
IF('U9'!$A$4="2ª",'U9'!M7*'U9'!M$4,0)+
IF('U10'!$A$4="2ª",'U10'!M7*'U10'!M$4,0)+
IF('U11'!$A$4="2ª",'U11'!M7*'U11'!M$4,0)+
IF('U12'!$A$4="2ª",'U12'!M7*'U12'!M$4,0)+
IF('U13'!$A$4="2ª",'U13'!M7*'U13'!M$4,0)+
IF('U14'!$A$4="2ª",'U14'!M7*'U14'!M$4,0)+
IF('U15'!$A$4="2ª",'U15'!M7*'U15'!M$4,0)
)/'2ª EVA-solo'!$CD$5
/Z$13)),0),0)</f>
        <v>0</v>
      </c>
      <c r="AA23" s="25"/>
      <c r="AB23" s="25"/>
      <c r="AC23" s="25">
        <f ca="1">IFERROR(IF(AC$16&gt;0,
(
(
(
IF('U1'!$A$4="2ª",'U1'!N7*'U1'!N$4,0)+
IF('U2'!$A$4="2ª",'U2'!N7*'U2'!N$4,0)+
IF('U3'!$A$4="2ª",'U3'!N7*'U3'!N$4,0)+
IF('U4'!$A$4="2ª",'U4'!N7*'U4'!N$4,0)+
IF('U5'!$A$4="2ª",'U5'!N7*'U5'!N$4,0)+
IF('U6'!$A$4="2ª",'U6'!N7*'U6'!N$4,0)+
IF('U7'!$A$4="2ª",'U7'!N7*'U7'!N$4,0)+
IF('U8'!$A$4="2ª",'U8'!N7*'U8'!N$4,0)+
IF('U9'!$A$4="2ª",'U9'!N7*'U9'!N$4,0)+
IF('U10'!$A$4="2ª",'U10'!N7*'U10'!N$4,0)+
IF('U11'!$A$4="2ª",'U11'!N7*'U11'!N$4,0)+
IF('U12'!$A$4="2ª",'U12'!N7*'U12'!N$4,0)+
IF('U13'!$A$4="2ª",'U13'!N7*'U13'!N$4,0)+
IF('U14'!$A$4="2ª",'U14'!N7*'U14'!N$4,0)+
IF('U15'!$A$4="2ª",'U15'!N7*'U15'!N$4,0)
)/'2ª EVA-solo'!$CD$5
/AC$13)),0),0)</f>
        <v>0</v>
      </c>
      <c r="AD23" s="5"/>
      <c r="AE23" s="25">
        <f>IFERROR(IF(AE$16&gt;0,
(
(
(
IF('U1'!$A$4="2ª",'U1'!O7*'U1'!O$4,0)+
IF('U2'!$A$4="2ª",'U2'!O7*'U2'!O$4,0)+
IF('U3'!$A$4="2ª",'U3'!O7*'U3'!O$4,0)+
IF('U4'!$A$4="2ª",'U4'!O7*'U4'!O$4,0)+
IF('U5'!$A$4="2ª",'U5'!O7*'U5'!O$4,0)+
IF('U6'!$A$4="2ª",'U6'!O7*'U6'!O$4,0)+
IF('U7'!$A$4="2ª",'U7'!O7*'U7'!O$4,0)+
IF('U8'!$A$4="2ª",'U8'!O7*'U8'!O$4,0)+
IF('U9'!$A$4="2ª",'U9'!O7*'U9'!O$4,0)+
IF('U10'!$A$4="2ª",'U10'!O7*'U10'!O$4,0)+
IF('U11'!$A$4="2ª",'U11'!O7*'U11'!O$4,0)+
IF('U12'!$A$4="2ª",'U12'!O7*'U12'!O$4,0)+
IF('U13'!$A$4="2ª",'U13'!O7*'U13'!O$4,0)+
IF('U14'!$A$4="2ª",'U14'!O7*'U14'!O$4,0)+
IF('U15'!$A$4="2ª",'U15'!O7*'U15'!O$4,0)
)/'2ª EVA-solo'!$CD$5
/AE$13)),0),0)</f>
        <v>0</v>
      </c>
      <c r="AF23" s="5"/>
      <c r="AG23" s="25">
        <f ca="1">IFERROR(IF(AG$16&gt;0,
(
(
(
IF('U1'!$A$4="2ª",'U1'!P7*'U1'!P$4,0)+
IF('U2'!$A$4="2ª",'U2'!P7*'U2'!P$4,0)+
IF('U3'!$A$4="2ª",'U3'!P7*'U3'!P$4,0)+
IF('U4'!$A$4="2ª",'U4'!P7*'U4'!P$4,0)+
IF('U5'!$A$4="2ª",'U5'!P7*'U5'!P$4,0)+
IF('U6'!$A$4="2ª",'U6'!P7*'U6'!P$4,0)+
IF('U7'!$A$4="2ª",'U7'!P7*'U7'!P$4,0)+
IF('U8'!$A$4="2ª",'U8'!P7*'U8'!P$4,0)+
IF('U9'!$A$4="2ª",'U9'!P7*'U9'!P$4,0)+
IF('U10'!$A$4="2ª",'U10'!P7*'U10'!P$4,0)+
IF('U11'!$A$4="2ª",'U11'!P7*'U11'!P$4,0)+
IF('U12'!$A$4="2ª",'U12'!P7*'U12'!P$4,0)+
IF('U13'!$A$4="2ª",'U13'!P7*'U13'!P$4,0)+
IF('U14'!$A$4="2ª",'U14'!P7*'U14'!P$4,0)+
IF('U15'!$A$4="2ª",'U15'!P7*'U15'!P$4,0)
)/'2ª EVA-solo'!$CD$5
/AG$13)),0),0)</f>
        <v>0</v>
      </c>
      <c r="AH23" s="25"/>
      <c r="AI23" s="25">
        <f>IFERROR(IF(AH$16&gt;0,
(
(
(
IF('U1'!$A$4="2ª",'U1'!Q7*'U1'!Q$4,0)+
IF('U2'!$A$4="2ª",'U2'!Q7*'U2'!Q$4,0)+
IF('U3'!$A$4="2ª",'U3'!Q7*'U3'!Q$4,0)+
IF('U4'!$A$4="2ª",'U4'!Q7*'U4'!Q$4,0)+
IF('U5'!$A$4="2ª",'U5'!Q7*'U5'!Q$4,0)+
IF('U6'!$A$4="2ª",'U6'!Q7*'U6'!Q$4,0)+
IF('U7'!$A$4="2ª",'U7'!Q7*'U7'!Q$4,0)+
IF('U8'!$A$4="2ª",'U8'!Q7*'U8'!Q$4,0)+
IF('U9'!$A$4="2ª",'U9'!Q7*'U9'!Q$4,0)+
IF('U10'!$A$4="2ª",'U10'!Q7*'U10'!Q$4,0)+
IF('U11'!$A$4="2ª",'U11'!Q7*'U11'!Q$4,0)+
IF('U12'!$A$4="2ª",'U12'!Q7*'U12'!Q$4,0)+
IF('U13'!$A$4="2ª",'U13'!Q7*'U13'!Q$4,0)+
IF('U14'!$A$4="2ª",'U14'!Q7*'U14'!Q$4,0)+
IF('U15'!$A$4="2ª",'U15'!Q7*'U15'!Q$4,0)
)/'2ª EVA-solo'!$CD$5
/AH$13)),0),0)</f>
        <v>0</v>
      </c>
      <c r="AJ23" s="25"/>
      <c r="AK23" s="25">
        <f ca="1">IFERROR(IF(AK$16&gt;0,
(
(
(
IF('U1'!$A$4="2ª",'U1'!R7*'U1'!R$4,0)+
IF('U2'!$A$4="2ª",'U2'!R7*'U2'!R$4,0)+
IF('U3'!$A$4="2ª",'U3'!R7*'U3'!R$4,0)+
IF('U4'!$A$4="2ª",'U4'!R7*'U4'!R$4,0)+
IF('U5'!$A$4="2ª",'U5'!R7*'U5'!R$4,0)+
IF('U6'!$A$4="2ª",'U6'!R7*'U6'!R$4,0)+
IF('U7'!$A$4="2ª",'U7'!R7*'U7'!R$4,0)+
IF('U8'!$A$4="2ª",'U8'!R7*'U8'!R$4,0)+
IF('U9'!$A$4="2ª",'U9'!R7*'U9'!R$4,0)+
IF('U10'!$A$4="2ª",'U10'!R7*'U10'!R$4,0)+
IF('U11'!$A$4="2ª",'U11'!R7*'U11'!R$4,0)+
IF('U12'!$A$4="2ª",'U12'!R7*'U12'!R$4,0)+
IF('U13'!$A$4="2ª",'U13'!R7*'U13'!R$4,0)+
IF('U14'!$A$4="2ª",'U14'!R7*'U14'!R$4,0)+
IF('U15'!$A$4="2ª",'U15'!R7*'U15'!R$4,0)
)/'2ª EVA-solo'!$CD$5
/AK$13)),0),0)</f>
        <v>0</v>
      </c>
      <c r="AL23" s="25"/>
      <c r="AM23" s="25">
        <f>IFERROR(IF(AM$16&gt;0,
(
(
(
IF('U1'!$A$4="2ª",'U1'!S7*'U1'!S$4,0)+
IF('U2'!$A$4="2ª",'U2'!S7*'U2'!S$4,0)+
IF('U3'!$A$4="2ª",'U3'!S7*'U3'!S$4,0)+
IF('U4'!$A$4="2ª",'U4'!S7*'U4'!S$4,0)+
IF('U5'!$A$4="2ª",'U5'!S7*'U5'!S$4,0)+
IF('U6'!$A$4="2ª",'U6'!S7*'U6'!S$4,0)+
IF('U7'!$A$4="2ª",'U7'!S7*'U7'!S$4,0)+
IF('U8'!$A$4="2ª",'U8'!S7*'U8'!S$4,0)+
IF('U9'!$A$4="2ª",'U9'!S7*'U9'!S$4,0)+
IF('U10'!$A$4="2ª",'U10'!S7*'U10'!S$4,0)+
IF('U11'!$A$4="2ª",'U11'!S7*'U11'!S$4,0)+
IF('U12'!$A$4="2ª",'U12'!S7*'U12'!S$4,0)+
IF('U13'!$A$4="2ª",'U13'!S7*'U13'!S$4,0)+
IF('U14'!$A$4="2ª",'U14'!S7*'U14'!S$4,0)+
IF('U15'!$A$4="2ª",'U15'!S7*'U15'!S$4,0)
)/'2ª EVA-solo'!$CD$5
/AM$13)),0),0)</f>
        <v>0</v>
      </c>
      <c r="AN23" s="25"/>
      <c r="AO23" s="25"/>
      <c r="AP23" s="25">
        <f ca="1">IFERROR(IF(AP$16&gt;0,
(
(
(
IF('U1'!$A$4="2ª",'U1'!T7*'U1'!T$4,0)+
IF('U2'!$A$4="2ª",'U2'!T7*'U2'!T$4,0)+
IF('U3'!$A$4="2ª",'U3'!T7*'U3'!T$4,0)+
IF('U4'!$A$4="2ª",'U4'!T7*'U4'!T$4,0)+
IF('U5'!$A$4="2ª",'U5'!T7*'U5'!T$4,0)+
IF('U6'!$A$4="2ª",'U6'!T7*'U6'!T$4,0)+
IF('U7'!$A$4="2ª",'U7'!T7*'U7'!T$4,0)+
IF('U8'!$A$4="2ª",'U8'!T7*'U8'!T$4,0)+
IF('U9'!$A$4="2ª",'U9'!T7*'U9'!T$4,0)+
IF('U10'!$A$4="2ª",'U10'!T7*'U10'!T$4,0)+
IF('U11'!$A$4="2ª",'U11'!T7*'U11'!T$4,0)+
IF('U12'!$A$4="2ª",'U12'!T7*'U12'!T$4,0)+
IF('U13'!$A$4="2ª",'U13'!T7*'U13'!T$4,0)+
IF('U14'!$A$4="2ª",'U14'!T7*'U14'!T$4,0)+
IF('U15'!$A$4="2ª",'U15'!T7*'U15'!T$4,0)
)/'2ª EVA-solo'!$CD$5
/AP$13)),0),0)</f>
        <v>0</v>
      </c>
      <c r="AQ23" s="25"/>
      <c r="AR23" s="25">
        <f ca="1">IFERROR(IF(AR$16&gt;0,
(
(
(
IF('U1'!$A$4="2ª",'U1'!U7*'U1'!U$4,0)+
IF('U2'!$A$4="2ª",'U2'!U7*'U2'!U$4,0)+
IF('U3'!$A$4="2ª",'U3'!U7*'U3'!U$4,0)+
IF('U4'!$A$4="2ª",'U4'!U7*'U4'!U$4,0)+
IF('U5'!$A$4="2ª",'U5'!U7*'U5'!U$4,0)+
IF('U6'!$A$4="2ª",'U6'!U7*'U6'!U$4,0)+
IF('U7'!$A$4="2ª",'U7'!U7*'U7'!U$4,0)+
IF('U8'!$A$4="2ª",'U8'!U7*'U8'!U$4,0)+
IF('U9'!$A$4="2ª",'U9'!U7*'U9'!U$4,0)+
IF('U10'!$A$4="2ª",'U10'!U7*'U10'!U$4,0)+
IF('U11'!$A$4="2ª",'U11'!U7*'U11'!U$4,0)+
IF('U12'!$A$4="2ª",'U12'!U7*'U12'!U$4,0)+
IF('U13'!$A$4="2ª",'U13'!U7*'U13'!U$4,0)+
IF('U14'!$A$4="2ª",'U14'!U7*'U14'!U$4,0)+
IF('U15'!$A$4="2ª",'U15'!U7*'U15'!U$4,0)
)/'2ª EVA-solo'!$CD$5
/AR$13)),0),0)</f>
        <v>0</v>
      </c>
      <c r="AS23" s="25"/>
      <c r="AT23" s="25">
        <f>IFERROR(IF(AT$16&gt;0,
(
(
(
IF('U1'!$A$4="2ª",'U1'!V7*'U1'!V$4,0)+
IF('U2'!$A$4="2ª",'U2'!V7*'U2'!V$4,0)+
IF('U3'!$A$4="2ª",'U3'!V7*'U3'!V$4,0)+
IF('U4'!$A$4="2ª",'U4'!V7*'U4'!V$4,0)+
IF('U5'!$A$4="2ª",'U5'!V7*'U5'!V$4,0)+
IF('U6'!$A$4="2ª",'U6'!V7*'U6'!V$4,0)+
IF('U7'!$A$4="2ª",'U7'!V7*'U7'!V$4,0)+
IF('U8'!$A$4="2ª",'U8'!V7*'U8'!V$4,0)+
IF('U9'!$A$4="2ª",'U9'!V7*'U9'!V$4,0)+
IF('U10'!$A$4="2ª",'U10'!V7*'U10'!V$4,0)+
IF('U11'!$A$4="2ª",'U11'!V7*'U11'!V$4,0)+
IF('U12'!$A$4="2ª",'U12'!V7*'U12'!V$4,0)+
IF('U13'!$A$4="2ª",'U13'!V7*'U13'!V$4,0)+
IF('U14'!$A$4="2ª",'U14'!V7*'U14'!V$4,0)+
IF('U15'!$A$4="2ª",'U15'!V7*'U15'!V$4,0)
)/'2ª EVA-solo'!$CD$5
/AT$13)),0),0)</f>
        <v>0</v>
      </c>
      <c r="AU23" s="25"/>
      <c r="AV23" s="25">
        <f ca="1">IFERROR(IF(AV$16&gt;0,
(
(
(
IF('U1'!$A$4="2ª",'U1'!W7*'U1'!W$4,0)+
IF('U2'!$A$4="2ª",'U2'!W7*'U2'!W$4,0)+
IF('U3'!$A$4="2ª",'U3'!W7*'U3'!W$4,0)+
IF('U4'!$A$4="2ª",'U4'!W7*'U4'!W$4,0)+
IF('U5'!$A$4="2ª",'U5'!W7*'U5'!W$4,0)+
IF('U6'!$A$4="2ª",'U6'!W7*'U6'!W$4,0)+
IF('U7'!$A$4="2ª",'U7'!W7*'U7'!W$4,0)+
IF('U8'!$A$4="2ª",'U8'!W7*'U8'!W$4,0)+
IF('U9'!$A$4="2ª",'U9'!W7*'U9'!W$4,0)+
IF('U10'!$A$4="2ª",'U10'!W7*'U10'!W$4,0)+
IF('U11'!$A$4="2ª",'U11'!W7*'U11'!W$4,0)+
IF('U12'!$A$4="2ª",'U12'!W7*'U12'!W$4,0)+
IF('U13'!$A$4="2ª",'U13'!W7*'U13'!W$4,0)+
IF('U14'!$A$4="2ª",'U14'!W7*'U14'!W$4,0)+
IF('U15'!$A$4="2ª",'U15'!W7*'U15'!W$4,0)
)/'2ª EVA-solo'!$CD$5
/AV$13)),0),0)</f>
        <v>0</v>
      </c>
      <c r="AW23" s="25"/>
      <c r="AX23" s="25">
        <f>IFERROR(IF(AX$16&gt;0,
(
(
(
IF('U1'!$A$4="2ª",'U1'!X7*'U1'!X$4,0)+
IF('U2'!$A$4="2ª",'U2'!X7*'U2'!X$4,0)+
IF('U3'!$A$4="2ª",'U3'!X7*'U3'!X$4,0)+
IF('U4'!$A$4="2ª",'U4'!X7*'U4'!X$4,0)+
IF('U5'!$A$4="2ª",'U5'!X7*'U5'!X$4,0)+
IF('U6'!$A$4="2ª",'U6'!X7*'U6'!X$4,0)+
IF('U7'!$A$4="2ª",'U7'!X7*'U7'!X$4,0)+
IF('U8'!$A$4="2ª",'U8'!X7*'U8'!X$4,0)+
IF('U9'!$A$4="2ª",'U9'!X7*'U9'!X$4,0)+
IF('U10'!$A$4="2ª",'U10'!X7*'U10'!X$4,0)+
IF('U11'!$A$4="2ª",'U11'!X7*'U11'!X$4,0)+
IF('U12'!$A$4="2ª",'U12'!X7*'U12'!X$4,0)+
IF('U13'!$A$4="2ª",'U13'!X7*'U13'!X$4,0)+
IF('U14'!$A$4="2ª",'U14'!X7*'U14'!X$4,0)+
IF('U15'!$A$4="2ª",'U15'!X7*'U15'!X$4,0)
)/'2ª EVA-solo'!$CD$5
/AX$13)),0),0)</f>
        <v>0</v>
      </c>
      <c r="AY23" s="25"/>
      <c r="AZ23" s="25">
        <f>IFERROR(IF(AZ$16&gt;0,
(
(
(
IF('U1'!$A$4="2ª",'U1'!Y7*'U1'!Y$4,0)+
IF('U2'!$A$4="2ª",'U2'!Y7*'U2'!Y$4,0)+
IF('U3'!$A$4="2ª",'U3'!Y7*'U3'!Y$4,0)+
IF('U4'!$A$4="2ª",'U4'!Y7*'U4'!Y$4,0)+
IF('U5'!$A$4="2ª",'U5'!Y7*'U5'!Y$4,0)+
IF('U6'!$A$4="2ª",'U6'!Y7*'U6'!Y$4,0)+
IF('U7'!$A$4="2ª",'U7'!Y7*'U7'!Y$4,0)+
IF('U8'!$A$4="2ª",'U8'!Y7*'U8'!Y$4,0)+
IF('U9'!$A$4="2ª",'U9'!Y7*'U9'!Y$4,0)+
IF('U10'!$A$4="2ª",'U10'!Y7*'U10'!Y$4,0)+
IF('U11'!$A$4="2ª",'U11'!Y7*'U11'!Y$4,0)+
IF('U12'!$A$4="2ª",'U12'!Y7*'U12'!Y$4,0)+
IF('U13'!$A$4="2ª",'U13'!Y7*'U13'!Y$4,0)+
IF('U14'!$A$4="2ª",'U14'!Y7*'U14'!Y$4,0)+
IF('U15'!$A$4="2ª",'U15'!Y7*'U15'!Y$4,0)
)/'2ª EVA-solo'!$CD$5
/AZ$13)),0),0)</f>
        <v>0</v>
      </c>
      <c r="BA23" s="25"/>
      <c r="BB23" s="25"/>
      <c r="BC23" s="25">
        <f ca="1">IFERROR(IF(BC$16&gt;0,
(
(
(
IF('U1'!$A$4="2ª",'U1'!Z7*'U1'!Z$4,0)+
IF('U2'!$A$4="2ª",'U2'!Z7*'U2'!Z$4,0)+
IF('U3'!$A$4="2ª",'U3'!Z7*'U3'!Z$4,0)+
IF('U4'!$A$4="2ª",'U4'!Z7*'U4'!Z$4,0)+
IF('U5'!$A$4="2ª",'U5'!Z7*'U5'!Z$4,0)+
IF('U6'!$A$4="2ª",'U6'!Z7*'U6'!Z$4,0)+
IF('U7'!$A$4="2ª",'U7'!Z7*'U7'!Z$4,0)+
IF('U8'!$A$4="2ª",'U8'!Z7*'U8'!Z$4,0)+
IF('U9'!$A$4="2ª",'U9'!Z7*'U9'!Z$4,0)+
IF('U10'!$A$4="2ª",'U10'!Z7*'U10'!Z$4,0)+
IF('U11'!$A$4="2ª",'U11'!Z7*'U11'!Z$4,0)+
IF('U12'!$A$4="2ª",'U12'!Z7*'U12'!Z$4,0)+
IF('U13'!$A$4="2ª",'U13'!Z7*'U13'!Z$4,0)+
IF('U14'!$A$4="2ª",'U14'!Z7*'U14'!Z$4,0)+
IF('U15'!$A$4="2ª",'U15'!Z7*'U15'!Z$4,0)
)/'2ª EVA-solo'!$CD$5
/BC$13)),0),0)</f>
        <v>0</v>
      </c>
      <c r="BD23" s="25"/>
      <c r="BE23" s="25">
        <f>IFERROR(IF(BE$16&gt;0,
(
(
(
IF('U1'!$A$4="2ª",'U1'!AA7*'U1'!AA$4,0)+
IF('U2'!$A$4="2ª",'U2'!AA7*'U2'!AA$4,0)+
IF('U3'!$A$4="2ª",'U3'!AA7*'U3'!AA$4,0)+
IF('U4'!$A$4="2ª",'U4'!AA7*'U4'!AA$4,0)+
IF('U5'!$A$4="2ª",'U5'!AA7*'U5'!AA$4,0)+
IF('U6'!$A$4="2ª",'U6'!AA7*'U6'!AA$4,0)+
IF('U7'!$A$4="2ª",'U7'!AA7*'U7'!AA$4,0)+
IF('U8'!$A$4="2ª",'U8'!AA7*'U8'!AA$4,0)+
IF('U9'!$A$4="2ª",'U9'!AA7*'U9'!AA$4,0)+
IF('U10'!$A$4="2ª",'U10'!AA7*'U10'!AA$4,0)+
IF('U11'!$A$4="2ª",'U11'!AA7*'U11'!AA$4,0)+
IF('U12'!$A$4="2ª",'U12'!AA7*'U12'!AA$4,0)+
IF('U13'!$A$4="2ª",'U13'!AA7*'U13'!AA$4,0)+
IF('U14'!$A$4="2ª",'U14'!AA7*'U14'!AA$4,0)+
IF('U15'!$A$4="2ª",'U15'!AA7*'U15'!AA$4,0)
)/'2ª EVA-solo'!$CD$5
/BE$13)),0),0)</f>
        <v>0</v>
      </c>
      <c r="BF23" s="25"/>
      <c r="BG23" s="25">
        <f>IFERROR(IF(BG$16&gt;0,
(
(
(
IF('U1'!$A$4="2ª",'U1'!AB7*'U1'!AB$4,0)+
IF('U2'!$A$4="2ª",'U2'!AB7*'U2'!AB$4,0)+
IF('U3'!$A$4="2ª",'U3'!AB7*'U3'!AB$4,0)+
IF('U4'!$A$4="2ª",'U4'!AB7*'U4'!AB$4,0)+
IF('U5'!$A$4="2ª",'U5'!AB7*'U5'!AB$4,0)+
IF('U6'!$A$4="2ª",'U6'!AB7*'U6'!AB$4,0)+
IF('U7'!$A$4="2ª",'U7'!AB7*'U7'!AB$4,0)+
IF('U8'!$A$4="2ª",'U8'!AB7*'U8'!AB$4,0)+
IF('U9'!$A$4="2ª",'U9'!AB7*'U9'!AB$4,0)+
IF('U10'!$A$4="2ª",'U10'!AB7*'U10'!AB$4,0)+
IF('U11'!$A$4="2ª",'U11'!AB7*'U11'!AB$4,0)+
IF('U12'!$A$4="2ª",'U12'!AB7*'U12'!AB$4,0)+
IF('U13'!$A$4="2ª",'U13'!AB7*'U13'!AB$4,0)+
IF('U14'!$A$4="2ª",'U14'!AB7*'U14'!AB$4,0)+
IF('U15'!$A$4="2ª",'U15'!AB7*'U15'!AB$4,0)
)/'2ª EVA-solo'!$CD$5
/BG$13)),0),0)</f>
        <v>0</v>
      </c>
      <c r="BH23" s="25"/>
      <c r="BI23" s="25">
        <f ca="1">IFERROR(IF(BI$16&gt;0,
(
(
(
IF('U1'!$A$4="2ª",'U1'!AC7*'U1'!AC$4,0)+
IF('U2'!$A$4="2ª",'U2'!AC7*'U2'!AC$4,0)+
IF('U3'!$A$4="2ª",'U3'!AC7*'U3'!AC$4,0)+
IF('U4'!$A$4="2ª",'U4'!AC7*'U4'!AC$4,0)+
IF('U5'!$A$4="2ª",'U5'!AC7*'U5'!AC$4,0)+
IF('U6'!$A$4="2ª",'U6'!AC7*'U6'!AC$4,0)+
IF('U7'!$A$4="2ª",'U7'!AC7*'U7'!AC$4,0)+
IF('U8'!$A$4="2ª",'U8'!AC7*'U8'!AC$4,0)+
IF('U9'!$A$4="2ª",'U9'!AC7*'U9'!AC$4,0)+
IF('U10'!$A$4="2ª",'U10'!AC7*'U10'!AC$4,0)+
IF('U11'!$A$4="2ª",'U11'!AC7*'U11'!AC$4,0)+
IF('U12'!$A$4="2ª",'U12'!AC7*'U12'!AC$4,0)+
IF('U13'!$A$4="2ª",'U13'!AC7*'U13'!AC$4,0)+
IF('U14'!$A$4="2ª",'U14'!AC7*'U14'!AC$4,0)+
IF('U15'!$A$4="2ª",'U15'!AC7*'U15'!AC$4,0)
)/'2ª EVA-solo'!$CD$5
/BI$13)),0),0)</f>
        <v>0</v>
      </c>
      <c r="BJ23" s="25"/>
      <c r="BK23" s="25">
        <f>IFERROR(IF(BK$16&gt;0,
(
(
(
IF('U1'!$A$4="2ª",'U1'!AD7*'U1'!AD$4,0)+
IF('U2'!$A$4="2ª",'U2'!AD7*'U2'!AD$4,0)+
IF('U3'!$A$4="2ª",'U3'!AD7*'U3'!AD$4,0)+
IF('U4'!$A$4="2ª",'U4'!AD7*'U4'!AD$4,0)+
IF('U5'!$A$4="2ª",'U5'!AD7*'U5'!AD$4,0)+
IF('U6'!$A$4="2ª",'U6'!AD7*'U6'!AD$4,0)+
IF('U7'!$A$4="2ª",'U7'!AD7*'U7'!AD$4,0)+
IF('U8'!$A$4="2ª",'U8'!AD7*'U8'!AD$4,0)+
IF('U9'!$A$4="2ª",'U9'!AD7*'U9'!AD$4,0)+
IF('U10'!$A$4="2ª",'U10'!AD7*'U10'!AD$4,0)+
IF('U11'!$A$4="2ª",'U11'!AD7*'U11'!AD$4,0)+
IF('U12'!$A$4="2ª",'U12'!AD7*'U12'!AD$4,0)+
IF('U13'!$A$4="2ª",'U13'!AD7*'U13'!AD$4,0)+
IF('U14'!$A$4="2ª",'U14'!AD7*'U14'!AD$4,0)+
IF('U15'!$A$4="2ª",'U15'!AD7*'U15'!AD$4,0)
)/'2ª EVA-solo'!$CD$5
/BK$13)),0),0)</f>
        <v>0</v>
      </c>
      <c r="BL23" s="25"/>
      <c r="BM23" s="25">
        <f>IFERROR(IF(BM$16&gt;0,
(
(
(
IF('U1'!$A$4="2ª",'U1'!AE7*'U1'!AE$4,0)+
IF('U2'!$A$4="2ª",'U2'!AE7*'U2'!AE$4,0)+
IF('U3'!$A$4="2ª",'U3'!AE7*'U3'!AE$4,0)+
IF('U4'!$A$4="2ª",'U4'!AE7*'U4'!AE$4,0)+
IF('U5'!$A$4="2ª",'U5'!AE7*'U5'!AE$4,0)+
IF('U6'!$A$4="2ª",'U6'!AE7*'U6'!AE$4,0)+
IF('U7'!$A$4="2ª",'U7'!AE7*'U7'!AE$4,0)+
IF('U8'!$A$4="2ª",'U8'!AE7*'U8'!AE$4,0)+
IF('U9'!$A$4="2ª",'U9'!AE7*'U9'!AE$4,0)+
IF('U10'!$A$4="2ª",'U10'!AE7*'U10'!AE$4,0)+
IF('U11'!$A$4="2ª",'U11'!AE7*'U11'!AE$4,0)+
IF('U12'!$A$4="2ª",'U12'!AE7*'U12'!AE$4,0)+
IF('U13'!$A$4="2ª",'U13'!AE7*'U13'!AE$4,0)+
IF('U14'!$A$4="2ª",'U14'!AE7*'U14'!AE$4,0)+
IF('U15'!$A$4="2ª",'U15'!AE7*'U15'!AE$4,0)
)/'2ª EVA-solo'!$CD$5
/BM$13)),0),0)</f>
        <v>0</v>
      </c>
      <c r="BN23" s="25"/>
      <c r="BO23" s="25"/>
      <c r="BP23" s="25">
        <f ca="1">IFERROR(IF(BP$16&gt;0,
(
(
(
IF('U1'!$A$4="2ª",'U1'!AF7*'U1'!AF$4,0)+
IF('U2'!$A$4="2ª",'U2'!AF7*'U2'!AF$4,0)+
IF('U3'!$A$4="2ª",'U3'!AF7*'U3'!AF$4,0)+
IF('U4'!$A$4="2ª",'U4'!AF7*'U4'!AF$4,0)+
IF('U5'!$A$4="2ª",'U5'!AF7*'U5'!AF$4,0)+
IF('U6'!$A$4="2ª",'U6'!AF7*'U6'!AF$4,0)+
IF('U7'!$A$4="2ª",'U7'!AF7*'U7'!AF$4,0)+
IF('U8'!$A$4="2ª",'U8'!AF7*'U8'!AF$4,0)+
IF('U9'!$A$4="2ª",'U9'!AF7*'U9'!AF$4,0)+
IF('U10'!$A$4="2ª",'U10'!AF7*'U10'!AF$4,0)+
IF('U11'!$A$4="2ª",'U11'!AF7*'U11'!AF$4,0)+
IF('U12'!$A$4="2ª",'U12'!AF7*'U12'!AF$4,0)+
IF('U13'!$A$4="2ª",'U13'!AF7*'U13'!AF$4,0)+
IF('U14'!$A$4="2ª",'U14'!AF7*'U14'!AF$4,0)+
IF('U15'!$A$4="2ª",'U15'!AF7*'U15'!AF$4,0)
)/'2ª EVA-solo'!$CD$5
/BP$13)),0),0)</f>
        <v>0</v>
      </c>
      <c r="BQ23" s="25"/>
      <c r="BR23" s="25">
        <f>IFERROR(IF(BR$16&gt;0,
(
(
(
IF('U1'!$A$4="2ª",'U1'!AG7*'U1'!AG$4,0)+
IF('U2'!$A$4="2ª",'U2'!AG7*'U2'!AG$4,0)+
IF('U3'!$A$4="2ª",'U3'!AG7*'U3'!AG$4,0)+
IF('U4'!$A$4="2ª",'U4'!AG7*'U4'!AG$4,0)+
IF('U5'!$A$4="2ª",'U5'!AG7*'U5'!AG$4,0)+
IF('U6'!$A$4="2ª",'U6'!AG7*'U6'!AG$4,0)+
IF('U7'!$A$4="2ª",'U7'!AG7*'U7'!AG$4,0)+
IF('U8'!$A$4="2ª",'U8'!AG7*'U8'!AG$4,0)+
IF('U9'!$A$4="2ª",'U9'!AG7*'U9'!AG$4,0)+
IF('U10'!$A$4="2ª",'U10'!AG7*'U10'!AG$4,0)+
IF('U11'!$A$4="2ª",'U11'!AG7*'U11'!AG$4,0)+
IF('U12'!$A$4="2ª",'U12'!AG7*'U12'!AG$4,0)+
IF('U13'!$A$4="2ª",'U13'!AG7*'U13'!AG$4,0)+
IF('U14'!$A$4="2ª",'U14'!AG7*'U14'!AG$4,0)+
IF('U15'!$A$4="2ª",'U15'!AG7*'U15'!AG$4,0)
)/'2ª EVA-solo'!$CD$5
/BR$13)),0),0)</f>
        <v>0</v>
      </c>
      <c r="BS23" s="25"/>
      <c r="BT23" s="25">
        <f>IFERROR(IF(BT$16&gt;0,
(
(
(
IF('U1'!$A$4="2ª",'U1'!AH7*'U1'!AH$4,0)+
IF('U2'!$A$4="2ª",'U2'!AH7*'U2'!AH$4,0)+
IF('U3'!$A$4="2ª",'U3'!AH7*'U3'!AH$4,0)+
IF('U4'!$A$4="2ª",'U4'!AH7*'U4'!AH$4,0)+
IF('U5'!$A$4="2ª",'U5'!AH7*'U5'!AH$4,0)+
IF('U6'!$A$4="2ª",'U6'!AH7*'U6'!AH$4,0)+
IF('U7'!$A$4="2ª",'U7'!AH7*'U7'!AH$4,0)+
IF('U8'!$A$4="2ª",'U8'!AH7*'U8'!AH$4,0)+
IF('U9'!$A$4="2ª",'U9'!AH7*'U9'!AH$4,0)+
IF('U10'!$A$4="2ª",'U10'!AH7*'U10'!AH$4,0)+
IF('U11'!$A$4="2ª",'U11'!AH7*'U11'!AH$4,0)+
IF('U12'!$A$4="2ª",'U12'!AH7*'U12'!AH$4,0)+
IF('U13'!$A$4="2ª",'U13'!AH7*'U13'!AH$4,0)+
IF('U14'!$A$4="2ª",'U14'!AH7*'U14'!AH$4,0)+
IF('U15'!$A$4="2ª",'U15'!AH7*'U15'!AH$4,0)
)/'2ª EVA-solo'!$CD$5
/BT$13)),0),0)</f>
        <v>0</v>
      </c>
      <c r="BU23" s="25"/>
      <c r="BV23" s="25">
        <f>IFERROR(IF(BV$16&gt;0,
(
(
(
IF('U1'!$A$4="2ª",'U1'!AI7*'U1'!AI$4,0)+
IF('U2'!$A$4="2ª",'U2'!AI7*'U2'!AI$4,0)+
IF('U3'!$A$4="2ª",'U3'!AI7*'U3'!AI$4,0)+
IF('U4'!$A$4="2ª",'U4'!AI7*'U4'!AI$4,0)+
IF('U5'!$A$4="2ª",'U5'!AI7*'U5'!AI$4,0)+
IF('U6'!$A$4="2ª",'U6'!AI7*'U6'!AI$4,0)+
IF('U7'!$A$4="2ª",'U7'!AI7*'U7'!AI$4,0)+
IF('U8'!$A$4="2ª",'U8'!AI7*'U8'!AI$4,0)+
IF('U9'!$A$4="2ª",'U9'!AI7*'U9'!AI$4,0)+
IF('U10'!$A$4="2ª",'U10'!AI7*'U10'!AI$4,0)+
IF('U11'!$A$4="2ª",'U11'!AI7*'U11'!AI$4,0)+
IF('U12'!$A$4="2ª",'U12'!AI7*'U12'!AI$4,0)+
IF('U13'!$A$4="2ª",'U13'!AI7*'U13'!AI$4,0)+
IF('U14'!$A$4="2ª",'U14'!AI7*'U14'!AI$4,0)+
IF('U15'!$A$4="2ª",'U15'!AI7*'U15'!AI$4,0)
)/'2ª EVA-solo'!$CD$5
/BV$13)),0),0)</f>
        <v>0</v>
      </c>
      <c r="BW23" s="25"/>
      <c r="BX23" s="25">
        <f>IFERROR(IF(BX$16&gt;0,
(
(
(
IF('U1'!$A$4="2ª",'U1'!AJ7*'U1'!AJ$4,0)+
IF('U2'!$A$4="2ª",'U2'!AJ7*'U2'!AJ$4,0)+
IF('U3'!$A$4="2ª",'U3'!AJ7*'U3'!AJ$4,0)+
IF('U4'!$A$4="2ª",'U4'!AJ7*'U4'!AJ$4,0)+
IF('U5'!$A$4="2ª",'U5'!AJ7*'U5'!AJ$4,0)+
IF('U6'!$A$4="2ª",'U6'!AJ7*'U6'!AJ$4,0)+
IF('U7'!$A$4="2ª",'U7'!AJ7*'U7'!AJ$4,0)+
IF('U8'!$A$4="2ª",'U8'!AJ7*'U8'!AJ$4,0)+
IF('U9'!$A$4="2ª",'U9'!AJ7*'U9'!AJ$4,0)+
IF('U10'!$A$4="2ª",'U10'!AJ7*'U10'!AJ$4,0)+
IF('U11'!$A$4="2ª",'U11'!AJ7*'U11'!AJ$4,0)+
IF('U12'!$A$4="2ª",'U12'!AJ7*'U12'!AJ$4,0)+
IF('U13'!$A$4="2ª",'U13'!AJ7*'U13'!AJ$4,0)+
IF('U14'!$A$4="2ª",'U14'!AJ7*'U14'!AJ$4,0)+
IF('U15'!$A$4="2ª",'U15'!AJ7*'U15'!AJ$4,0)
)/'2ª EVA-solo'!$CD$5
/BX$13)),0),0)</f>
        <v>0</v>
      </c>
      <c r="BY23" s="25"/>
      <c r="BZ23" s="25">
        <f>IFERROR(IF(BZ$16&gt;0,
(
(
(
IF('U1'!$A$4="2ª",'U1'!AK7*'U1'!AK$4,0)+
IF('U2'!$A$4="2ª",'U2'!AK7*'U2'!AK$4,0)+
IF('U3'!$A$4="2ª",'U3'!AK7*'U3'!AK$4,0)+
IF('U4'!$A$4="2ª",'U4'!AK7*'U4'!AK$4,0)+
IF('U5'!$A$4="2ª",'U5'!AK7*'U5'!AK$4,0)+
IF('U6'!$A$4="2ª",'U6'!AK7*'U6'!AK$4,0)+
IF('U7'!$A$4="2ª",'U7'!AK7*'U7'!AK$4,0)+
IF('U8'!$A$4="2ª",'U8'!AK7*'U8'!AK$4,0)+
IF('U9'!$A$4="2ª",'U9'!AK7*'U9'!AK$4,0)+
IF('U10'!$A$4="2ª",'U10'!AK7*'U10'!AK$4,0)+
IF('U11'!$A$4="2ª",'U11'!AK7*'U11'!AK$4,0)+
IF('U12'!$A$4="2ª",'U12'!AK7*'U12'!AK$4,0)+
IF('U13'!$A$4="2ª",'U13'!AK7*'U13'!AK$4,0)+
IF('U14'!$A$4="2ª",'U14'!AK7*'U14'!AK$4,0)+
IF('U15'!$A$4="2ª",'U15'!AK7*'U15'!AK$4,0)
)/'2ª EVA-solo'!$CD$5
/BZ$13)),0),0)</f>
        <v>0</v>
      </c>
      <c r="CA23" s="25"/>
      <c r="CB23" s="25">
        <f ca="1">IF(CB$16&gt;0,
(
(
(
IF('U1'!$A$4="2ª",'U1'!BZ7*'U1'!BZ$4,0)+
IF('U2'!$A$4="2ª",'U2'!CA7*'U2'!CA$4,0)+
IF('U3'!$A$4="2ª",'U3'!CA7*'U3'!CA$4,0)+
IF('U4'!$A$4="2ª",'U4'!CA7*'U4'!CA$4,0)+
IF('U5'!$A$4="2ª",'U5'!CA7*'U5'!CA$4,0)+
IF('U6'!$A$4="2ª",'U6'!CA7*'U6'!CA$4,0)+
IF('U7'!$A$4="2ª",'U7'!CA7*'U7'!CA$4,0)+
IF('U8'!$A$4="2ª",'U8'!CA7*'U8'!CA$4,0)+
IF('U9'!$A$4="2ª",'U9'!CA7*'U9'!CA$4,0)+
IF('U10'!$A$4="2ª",'U10'!CA7*'U10'!CA$4,0)+
IF('U11'!$A$4="2ª",'U11'!CA7*'U11'!CA$4,0)+
IF('U12'!$A$4="2ª",'U12'!CA7*'U12'!CA$4,0)+
IF('U13'!$A$4="2ª",'U13'!CA7*'U13'!CA$4,0)+
IF('U14'!$A$4="2ª",'U14'!CA7*'U14'!CA$4,0)+
IF('U15'!$A$4="2ª",'U15'!CA7*'U15'!CA$4,0)
)/'2ª EVA-solo'!$CD$5
/CB$16)))</f>
        <v>0</v>
      </c>
    </row>
    <row r="24" spans="1:82" ht="18" x14ac:dyDescent="0.25">
      <c r="A24" s="65" t="str">
        <v>Lopez Diego</v>
      </c>
      <c r="B24" s="128"/>
      <c r="C24" s="25">
        <f ca="1">IFERROR(IF(C$16&gt;0,
(
(
(
IF('U1'!$A$4="2ª",'U1'!B8*'U1'!B$4,0)+
IF('U2'!$A$4="2ª",'U2'!B8*'U2'!B$4,0)+
IF('U3'!$A$4="2ª",'U3'!B8*'U3'!B$4,0)+
IF('U4'!$A$4="2ª",'U4'!B8*'U4'!B$4,0)+
IF('U5'!$A$4="2ª",'U5'!B8*'U5'!B$4,0)+
IF('U6'!$A$4="2ª",'U6'!B8*'U6'!B$4,0)+
IF('U7'!$A$4="2ª",'U7'!B8*'U7'!B$4,0)+
IF('U8'!$A$4="2ª",'U8'!B8*'U8'!B$4,0)+
IF('U9'!$A$4="2ª",'U9'!B8*'U9'!B$4,0)+
IF('U10'!$A$4="2ª",'U10'!B8*'U10'!B$4,0)+
IF('U11'!$A$4="2ª",'U11'!B8*'U11'!B$4,0)+
IF('U12'!$A$4="2ª",'U12'!B8*'U12'!B$4,0)+
IF('U13'!$A$4="2ª",'U13'!B8*'U13'!B$4,0)+
IF('U14'!$A$4="2ª",'U14'!B8*'U14'!B$4,0)+
IF('U15'!$A$4="2ª",'U15'!B8*'U15'!B$4,0)
)/'2ª EVA-solo'!$CD$5
/C$13)),0),0)</f>
        <v>0</v>
      </c>
      <c r="D24" s="25"/>
      <c r="E24" s="25">
        <f ca="1">IFERROR(IF(E$16&gt;0,
(
(
(
IF('U1'!$A$4="2ª",'U1'!C8*'U1'!C$4,0)+
IF('U2'!$A$4="2ª",'U2'!C8*'U2'!C$4,0)+
IF('U3'!$A$4="2ª",'U3'!C8*'U3'!C$4,0)+
IF('U4'!$A$4="2ª",'U4'!C8*'U4'!C$4,0)+
IF('U5'!$A$4="2ª",'U5'!C8*'U5'!C$4,0)+
IF('U6'!$A$4="2ª",'U6'!C8*'U6'!C$4,0)+
IF('U7'!$A$4="2ª",'U7'!C8*'U7'!C$4,0)+
IF('U8'!$A$4="2ª",'U8'!C8*'U8'!C$4,0)+
IF('U9'!$A$4="2ª",'U9'!C8*'U9'!C$4,0)+
IF('U10'!$A$4="2ª",'U10'!C8*'U10'!C$4,0)+
IF('U11'!$A$4="2ª",'U11'!C8*'U11'!C$4,0)+
IF('U12'!$A$4="2ª",'U12'!C8*'U12'!C$4,0)+
IF('U13'!$A$4="2ª",'U13'!C8*'U13'!C$4,0)+
IF('U14'!$A$4="2ª",'U14'!C8*'U14'!C$4,0)+
IF('U15'!$A$4="2ª",'U15'!C8*'U15'!C$4,0)
)/'2ª EVA-solo'!$CD$5
/E$13)),0),0)</f>
        <v>0</v>
      </c>
      <c r="F24" s="25"/>
      <c r="G24" s="25">
        <f ca="1">IFERROR(IF(G$16&gt;0,
(
(
(
IF('U1'!$A$4="2ª",'U1'!D8*'U1'!D$4,0)+
IF('U2'!$A$4="2ª",'U2'!D8*'U2'!D$4,0)+
IF('U3'!$A$4="2ª",'U3'!D8*'U3'!D$4,0)+
IF('U4'!$A$4="2ª",'U4'!D8*'U4'!D$4,0)+
IF('U5'!$A$4="2ª",'U5'!D8*'U5'!D$4,0)+
IF('U6'!$A$4="2ª",'U6'!D8*'U6'!D$4,0)+
IF('U7'!$A$4="2ª",'U7'!D8*'U7'!D$4,0)+
IF('U8'!$A$4="2ª",'U8'!D8*'U8'!D$4,0)+
IF('U9'!$A$4="2ª",'U9'!D8*'U9'!D$4,0)+
IF('U10'!$A$4="2ª",'U10'!D8*'U10'!D$4,0)+
IF('U11'!$A$4="2ª",'U11'!D8*'U11'!D$4,0)+
IF('U12'!$A$4="2ª",'U12'!D8*'U12'!D$4,0)+
IF('U13'!$A$4="2ª",'U13'!D8*'U13'!D$4,0)+
IF('U14'!$A$4="2ª",'U14'!D8*'U14'!D$4,0)+
IF('U15'!$A$4="2ª",'U15'!D8*'U15'!D$4,0)
)/'2ª EVA-solo'!$CD$5
/G$13)),0),0)</f>
        <v>0</v>
      </c>
      <c r="H24" s="25"/>
      <c r="I24" s="25">
        <f ca="1">IFERROR(IF(I$16&gt;0,
(
(
(
IF('U1'!$A$4="2ª",'U1'!E8*'U1'!E$4,0)+
IF('U2'!$A$4="2ª",'U2'!E8*'U2'!E$4,0)+
IF('U3'!$A$4="2ª",'U3'!E8*'U3'!E$4,0)+
IF('U4'!$A$4="2ª",'U4'!E8*'U4'!E$4,0)+
IF('U5'!$A$4="2ª",'U5'!E8*'U5'!E$4,0)+
IF('U6'!$A$4="2ª",'U6'!E8*'U6'!E$4,0)+
IF('U7'!$A$4="2ª",'U7'!E8*'U7'!E$4,0)+
IF('U8'!$A$4="2ª",'U8'!E8*'U8'!E$4,0)+
IF('U9'!$A$4="2ª",'U9'!E8*'U9'!E$4,0)+
IF('U10'!$A$4="2ª",'U10'!E8*'U10'!E$4,0)+
IF('U11'!$A$4="2ª",'U11'!E8*'U11'!E$4,0)+
IF('U12'!$A$4="2ª",'U12'!E8*'U12'!E$4,0)+
IF('U13'!$A$4="2ª",'U13'!E8*'U13'!E$4,0)+
IF('U14'!$A$4="2ª",'U14'!E8*'U14'!E$4,0)+
IF('U15'!$A$4="2ª",'U15'!E8*'U15'!E$4,0)
)/'2ª EVA-solo'!$CD$5
/H$13)),0),0)</f>
        <v>0</v>
      </c>
      <c r="J24" s="25"/>
      <c r="K24" s="25">
        <f ca="1">IFERROR(IF(K$16&gt;0,
(
(
(
IF('U1'!$A$4="2ª",'U1'!F8*'U1'!F$4,0)+
IF('U2'!$A$4="2ª",'U2'!F8*'U2'!F$4,0)+
IF('U3'!$A$4="2ª",'U3'!F8*'U3'!F$4,0)+
IF('U4'!$A$4="2ª",'U4'!F8*'U4'!F$4,0)+
IF('U5'!$A$4="2ª",'U5'!F8*'U5'!F$4,0)+
IF('U6'!$A$4="2ª",'U6'!F8*'U6'!F$4,0)+
IF('U7'!$A$4="2ª",'U7'!F8*'U7'!F$4,0)+
IF('U8'!$A$4="2ª",'U8'!F8*'U8'!F$4,0)+
IF('U9'!$A$4="2ª",'U9'!F8*'U9'!F$4,0)+
IF('U10'!$A$4="2ª",'U10'!F8*'U10'!F$4,0)+
IF('U11'!$A$4="2ª",'U11'!F8*'U11'!F$4,0)+
IF('U12'!$A$4="2ª",'U12'!F8*'U12'!F$4,0)+
IF('U13'!$A$4="2ª",'U13'!F8*'U13'!F$4,0)+
IF('U14'!$A$4="2ª",'U14'!F8*'U14'!F$4,0)+
IF('U15'!$A$4="2ª",'U15'!F8*'U15'!F$4,0)
)/'2ª EVA-solo'!$CD$5
/K$13)),0),0)</f>
        <v>0</v>
      </c>
      <c r="L24" s="25"/>
      <c r="M24" s="25">
        <f>IFERROR(IF(M$16&gt;0,
(
(
(
IF('U1'!$A$4="2ª",'U1'!G8*'U1'!G$4,0)+
IF('U2'!$A$4="2ª",'U2'!G8*'U2'!G$4,0)+
IF('U3'!$A$4="2ª",'U3'!G8*'U3'!G$4,0)+
IF('U4'!$A$4="2ª",'U4'!G8*'U4'!G$4,0)+
IF('U5'!$A$4="2ª",'U5'!G8*'U5'!G$4,0)+
IF('U6'!$A$4="2ª",'U6'!G8*'U6'!G$4,0)+
IF('U7'!$A$4="2ª",'U7'!G8*'U7'!G$4,0)+
IF('U8'!$A$4="2ª",'U8'!G8*'U8'!G$4,0)+
IF('U9'!$A$4="2ª",'U9'!G8*'U9'!G$4,0)+
IF('U10'!$A$4="2ª",'U10'!G8*'U10'!G$4,0)+
IF('U11'!$A$4="2ª",'U11'!G8*'U11'!G$4,0)+
IF('U12'!$A$4="2ª",'U12'!G8*'U12'!G$4,0)+
IF('U13'!$A$4="2ª",'U13'!G8*'U13'!G$4,0)+
IF('U14'!$A$4="2ª",'U14'!G8*'U14'!G$4,0)+
IF('U15'!$A$4="2ª",'U15'!G8*'U15'!G$4,0)
)/'2ª EVA-solo'!$CD$5
/M$13)),0),0)</f>
        <v>0</v>
      </c>
      <c r="N24" s="25"/>
      <c r="O24" s="130"/>
      <c r="P24" s="25">
        <f ca="1">IFERROR(IF(P$16&gt;0,
(
(
(
IF('U1'!$A$4="2ª",'U1'!H8*'U1'!H$4,0)+
IF('U2'!$A$4="2ª",'U2'!H8*'U2'!H$4,0)+
IF('U3'!$A$4="2ª",'U3'!H8*'U3'!H$4,0)+
IF('U4'!$A$4="2ª",'U4'!H8*'U4'!H$4,0)+
IF('U5'!$A$4="2ª",'U5'!H8*'U5'!H$4,0)+
IF('U6'!$A$4="2ª",'U6'!H8*'U6'!H$4,0)+
IF('U7'!$A$4="2ª",'U7'!H8*'U7'!H$4,0)+
IF('U8'!$A$4="2ª",'U8'!H8*'U8'!H$4,0)+
IF('U9'!$A$4="2ª",'U9'!H8*'U9'!H$4,0)+
IF('U10'!$A$4="2ª",'U10'!H8*'U10'!H$4,0)+
IF('U11'!$A$4="2ª",'U11'!H8*'U11'!H$4,0)+
IF('U12'!$A$4="2ª",'U12'!H8*'U12'!H$4,0)+
IF('U13'!$A$4="2ª",'U13'!H8*'U13'!H$4,0)+
IF('U14'!$A$4="2ª",'U14'!H8*'U14'!H$4,0)+
IF('U15'!$A$4="2ª",'U15'!H8*'U15'!H$4,0)
)/'2ª EVA-solo'!$CD$5
/P$13)),0),0)</f>
        <v>0</v>
      </c>
      <c r="Q24" s="25"/>
      <c r="R24" s="25">
        <f ca="1">IFERROR(IF(R$16&gt;0,
(
(
(
IF('U1'!$A$4="2ª",'U1'!I8*'U1'!I$4,0)+
IF('U2'!$A$4="2ª",'U2'!I8*'U2'!I$4,0)+
IF('U3'!$A$4="2ª",'U3'!I8*'U3'!I$4,0)+
IF('U4'!$A$4="2ª",'U4'!I8*'U4'!I$4,0)+
IF('U5'!$A$4="2ª",'U5'!I8*'U5'!I$4,0)+
IF('U6'!$A$4="2ª",'U6'!I8*'U6'!I$4,0)+
IF('U7'!$A$4="2ª",'U7'!I8*'U7'!I$4,0)+
IF('U8'!$A$4="2ª",'U8'!I8*'U8'!I$4,0)+
IF('U9'!$A$4="2ª",'U9'!I8*'U9'!I$4,0)+
IF('U10'!$A$4="2ª",'U10'!I8*'U10'!I$4,0)+
IF('U11'!$A$4="2ª",'U11'!I8*'U11'!I$4,0)+
IF('U12'!$A$4="2ª",'U12'!I8*'U12'!I$4,0)+
IF('U13'!$A$4="2ª",'U13'!I8*'U13'!I$4,0)+
IF('U14'!$A$4="2ª",'U14'!I8*'U14'!I$4,0)+
IF('U15'!$A$4="2ª",'U15'!I8*'U15'!I$4,0)
)/'2ª EVA-solo'!$CD$5
/R$13)),0),0)</f>
        <v>0</v>
      </c>
      <c r="S24" s="25"/>
      <c r="T24" s="25">
        <f ca="1">IFERROR(IF(T$16&gt;0,
(
(
(
IF('U1'!$A$4="2ª",'U1'!J8*'U1'!J$4,0)+
IF('U2'!$A$4="2ª",'U2'!J8*'U2'!J$4,0)+
IF('U3'!$A$4="2ª",'U3'!J8*'U3'!J$4,0)+
IF('U4'!$A$4="2ª",'U4'!J8*'U4'!J$4,0)+
IF('U5'!$A$4="2ª",'U5'!J8*'U5'!J$4,0)+
IF('U6'!$A$4="2ª",'U6'!J8*'U6'!J$4,0)+
IF('U7'!$A$4="2ª",'U7'!J8*'U7'!J$4,0)+
IF('U8'!$A$4="2ª",'U8'!J8*'U8'!J$4,0)+
IF('U9'!$A$4="2ª",'U9'!J8*'U9'!J$4,0)+
IF('U10'!$A$4="2ª",'U10'!J8*'U10'!J$4,0)+
IF('U11'!$A$4="2ª",'U11'!J8*'U11'!J$4,0)+
IF('U12'!$A$4="2ª",'U12'!J8*'U12'!J$4,0)+
IF('U13'!$A$4="2ª",'U13'!J8*'U13'!J$4,0)+
IF('U14'!$A$4="2ª",'U14'!J8*'U14'!J$4,0)+
IF('U15'!$A$4="2ª",'U15'!J8*'U15'!J$4,0)
)/'2ª EVA-solo'!$CD$5
/T$13)),0),0)</f>
        <v>0</v>
      </c>
      <c r="U24" s="25"/>
      <c r="V24" s="25">
        <f ca="1">IFERROR(IF(V$16&gt;0,
(
(
(
IF('U1'!$A$4="2ª",'U1'!K8*'U1'!K$4,0)+
IF('U2'!$A$4="2ª",'U2'!K8*'U2'!K$4,0)+
IF('U3'!$A$4="2ª",'U3'!K8*'U3'!K$4,0)+
IF('U4'!$A$4="2ª",'U4'!K8*'U4'!K$4,0)+
IF('U5'!$A$4="2ª",'U5'!K8*'U5'!K$4,0)+
IF('U6'!$A$4="2ª",'U6'!K8*'U6'!K$4,0)+
IF('U7'!$A$4="2ª",'U7'!K8*'U7'!K$4,0)+
IF('U8'!$A$4="2ª",'U8'!K8*'U8'!K$4,0)+
IF('U9'!$A$4="2ª",'U9'!K8*'U9'!K$4,0)+
IF('U10'!$A$4="2ª",'U10'!K8*'U10'!K$4,0)+
IF('U11'!$A$4="2ª",'U11'!K8*'U11'!K$4,0)+
IF('U12'!$A$4="2ª",'U12'!K8*'U12'!K$4,0)+
IF('U13'!$A$4="2ª",'U13'!K8*'U13'!K$4,0)+
IF('U14'!$A$4="2ª",'U14'!K8*'U14'!K$4,0)+
IF('U15'!$A$4="2ª",'U15'!K8*'U15'!K$4,0)
)/'2ª EVA-solo'!$CD$5
/V$13)),0),0)</f>
        <v>0</v>
      </c>
      <c r="W24" s="25"/>
      <c r="X24" s="25">
        <f ca="1">IFERROR(IF(X$16&gt;0,
(
(
(
IF('U1'!$A$4="2ª",'U1'!L8*'U1'!L$4,0)+
IF('U2'!$A$4="2ª",'U2'!L8*'U2'!L$4,0)+
IF('U3'!$A$4="2ª",'U3'!L8*'U3'!L$4,0)+
IF('U4'!$A$4="2ª",'U4'!L8*'U4'!L$4,0)+
IF('U5'!$A$4="2ª",'U5'!L8*'U5'!L$4,0)+
IF('U6'!$A$4="2ª",'U6'!L8*'U6'!L$4,0)+
IF('U7'!$A$4="2ª",'U7'!L8*'U7'!L$4,0)+
IF('U8'!$A$4="2ª",'U8'!L8*'U8'!L$4,0)+
IF('U9'!$A$4="2ª",'U9'!L8*'U9'!L$4,0)+
IF('U10'!$A$4="2ª",'U10'!L8*'U10'!L$4,0)+
IF('U11'!$A$4="2ª",'U11'!L8*'U11'!L$4,0)+
IF('U12'!$A$4="2ª",'U12'!L8*'U12'!L$4,0)+
IF('U13'!$A$4="2ª",'U13'!L8*'U13'!L$4,0)+
IF('U14'!$A$4="2ª",'U14'!L8*'U14'!L$4,0)+
IF('U15'!$A$4="2ª",'U15'!L8*'U15'!L$4,0)
)/'2ª EVA-solo'!$CD$5
/X$13)),0),0)</f>
        <v>0</v>
      </c>
      <c r="Y24" s="25"/>
      <c r="Z24" s="25">
        <f>IFERROR(IF(Z$16&gt;0,
(
(
(
IF('U1'!$A$4="2ª",'U1'!M8*'U1'!M$4,0)+
IF('U2'!$A$4="2ª",'U2'!M8*'U2'!M$4,0)+
IF('U3'!$A$4="2ª",'U3'!M8*'U3'!M$4,0)+
IF('U4'!$A$4="2ª",'U4'!M8*'U4'!M$4,0)+
IF('U5'!$A$4="2ª",'U5'!M8*'U5'!M$4,0)+
IF('U6'!$A$4="2ª",'U6'!M8*'U6'!M$4,0)+
IF('U7'!$A$4="2ª",'U7'!M8*'U7'!M$4,0)+
IF('U8'!$A$4="2ª",'U8'!M8*'U8'!M$4,0)+
IF('U9'!$A$4="2ª",'U9'!M8*'U9'!M$4,0)+
IF('U10'!$A$4="2ª",'U10'!M8*'U10'!M$4,0)+
IF('U11'!$A$4="2ª",'U11'!M8*'U11'!M$4,0)+
IF('U12'!$A$4="2ª",'U12'!M8*'U12'!M$4,0)+
IF('U13'!$A$4="2ª",'U13'!M8*'U13'!M$4,0)+
IF('U14'!$A$4="2ª",'U14'!M8*'U14'!M$4,0)+
IF('U15'!$A$4="2ª",'U15'!M8*'U15'!M$4,0)
)/'2ª EVA-solo'!$CD$5
/Z$13)),0),0)</f>
        <v>0</v>
      </c>
      <c r="AA24" s="25"/>
      <c r="AB24" s="25"/>
      <c r="AC24" s="25">
        <f ca="1">IFERROR(IF(AC$16&gt;0,
(
(
(
IF('U1'!$A$4="2ª",'U1'!N8*'U1'!N$4,0)+
IF('U2'!$A$4="2ª",'U2'!N8*'U2'!N$4,0)+
IF('U3'!$A$4="2ª",'U3'!N8*'U3'!N$4,0)+
IF('U4'!$A$4="2ª",'U4'!N8*'U4'!N$4,0)+
IF('U5'!$A$4="2ª",'U5'!N8*'U5'!N$4,0)+
IF('U6'!$A$4="2ª",'U6'!N8*'U6'!N$4,0)+
IF('U7'!$A$4="2ª",'U7'!N8*'U7'!N$4,0)+
IF('U8'!$A$4="2ª",'U8'!N8*'U8'!N$4,0)+
IF('U9'!$A$4="2ª",'U9'!N8*'U9'!N$4,0)+
IF('U10'!$A$4="2ª",'U10'!N8*'U10'!N$4,0)+
IF('U11'!$A$4="2ª",'U11'!N8*'U11'!N$4,0)+
IF('U12'!$A$4="2ª",'U12'!N8*'U12'!N$4,0)+
IF('U13'!$A$4="2ª",'U13'!N8*'U13'!N$4,0)+
IF('U14'!$A$4="2ª",'U14'!N8*'U14'!N$4,0)+
IF('U15'!$A$4="2ª",'U15'!N8*'U15'!N$4,0)
)/'2ª EVA-solo'!$CD$5
/AC$13)),0),0)</f>
        <v>0</v>
      </c>
      <c r="AD24" s="5"/>
      <c r="AE24" s="25">
        <f>IFERROR(IF(AE$16&gt;0,
(
(
(
IF('U1'!$A$4="2ª",'U1'!O8*'U1'!O$4,0)+
IF('U2'!$A$4="2ª",'U2'!O8*'U2'!O$4,0)+
IF('U3'!$A$4="2ª",'U3'!O8*'U3'!O$4,0)+
IF('U4'!$A$4="2ª",'U4'!O8*'U4'!O$4,0)+
IF('U5'!$A$4="2ª",'U5'!O8*'U5'!O$4,0)+
IF('U6'!$A$4="2ª",'U6'!O8*'U6'!O$4,0)+
IF('U7'!$A$4="2ª",'U7'!O8*'U7'!O$4,0)+
IF('U8'!$A$4="2ª",'U8'!O8*'U8'!O$4,0)+
IF('U9'!$A$4="2ª",'U9'!O8*'U9'!O$4,0)+
IF('U10'!$A$4="2ª",'U10'!O8*'U10'!O$4,0)+
IF('U11'!$A$4="2ª",'U11'!O8*'U11'!O$4,0)+
IF('U12'!$A$4="2ª",'U12'!O8*'U12'!O$4,0)+
IF('U13'!$A$4="2ª",'U13'!O8*'U13'!O$4,0)+
IF('U14'!$A$4="2ª",'U14'!O8*'U14'!O$4,0)+
IF('U15'!$A$4="2ª",'U15'!O8*'U15'!O$4,0)
)/'2ª EVA-solo'!$CD$5
/AE$13)),0),0)</f>
        <v>0</v>
      </c>
      <c r="AF24" s="5"/>
      <c r="AG24" s="25">
        <f ca="1">IFERROR(IF(AG$16&gt;0,
(
(
(
IF('U1'!$A$4="2ª",'U1'!P8*'U1'!P$4,0)+
IF('U2'!$A$4="2ª",'U2'!P8*'U2'!P$4,0)+
IF('U3'!$A$4="2ª",'U3'!P8*'U3'!P$4,0)+
IF('U4'!$A$4="2ª",'U4'!P8*'U4'!P$4,0)+
IF('U5'!$A$4="2ª",'U5'!P8*'U5'!P$4,0)+
IF('U6'!$A$4="2ª",'U6'!P8*'U6'!P$4,0)+
IF('U7'!$A$4="2ª",'U7'!P8*'U7'!P$4,0)+
IF('U8'!$A$4="2ª",'U8'!P8*'U8'!P$4,0)+
IF('U9'!$A$4="2ª",'U9'!P8*'U9'!P$4,0)+
IF('U10'!$A$4="2ª",'U10'!P8*'U10'!P$4,0)+
IF('U11'!$A$4="2ª",'U11'!P8*'U11'!P$4,0)+
IF('U12'!$A$4="2ª",'U12'!P8*'U12'!P$4,0)+
IF('U13'!$A$4="2ª",'U13'!P8*'U13'!P$4,0)+
IF('U14'!$A$4="2ª",'U14'!P8*'U14'!P$4,0)+
IF('U15'!$A$4="2ª",'U15'!P8*'U15'!P$4,0)
)/'2ª EVA-solo'!$CD$5
/AG$13)),0),0)</f>
        <v>0</v>
      </c>
      <c r="AH24" s="25"/>
      <c r="AI24" s="25">
        <f>IFERROR(IF(AH$16&gt;0,
(
(
(
IF('U1'!$A$4="2ª",'U1'!Q8*'U1'!Q$4,0)+
IF('U2'!$A$4="2ª",'U2'!Q8*'U2'!Q$4,0)+
IF('U3'!$A$4="2ª",'U3'!Q8*'U3'!Q$4,0)+
IF('U4'!$A$4="2ª",'U4'!Q8*'U4'!Q$4,0)+
IF('U5'!$A$4="2ª",'U5'!Q8*'U5'!Q$4,0)+
IF('U6'!$A$4="2ª",'U6'!Q8*'U6'!Q$4,0)+
IF('U7'!$A$4="2ª",'U7'!Q8*'U7'!Q$4,0)+
IF('U8'!$A$4="2ª",'U8'!Q8*'U8'!Q$4,0)+
IF('U9'!$A$4="2ª",'U9'!Q8*'U9'!Q$4,0)+
IF('U10'!$A$4="2ª",'U10'!Q8*'U10'!Q$4,0)+
IF('U11'!$A$4="2ª",'U11'!Q8*'U11'!Q$4,0)+
IF('U12'!$A$4="2ª",'U12'!Q8*'U12'!Q$4,0)+
IF('U13'!$A$4="2ª",'U13'!Q8*'U13'!Q$4,0)+
IF('U14'!$A$4="2ª",'U14'!Q8*'U14'!Q$4,0)+
IF('U15'!$A$4="2ª",'U15'!Q8*'U15'!Q$4,0)
)/'2ª EVA-solo'!$CD$5
/AH$13)),0),0)</f>
        <v>0</v>
      </c>
      <c r="AJ24" s="25"/>
      <c r="AK24" s="25">
        <f ca="1">IFERROR(IF(AK$16&gt;0,
(
(
(
IF('U1'!$A$4="2ª",'U1'!R8*'U1'!R$4,0)+
IF('U2'!$A$4="2ª",'U2'!R8*'U2'!R$4,0)+
IF('U3'!$A$4="2ª",'U3'!R8*'U3'!R$4,0)+
IF('U4'!$A$4="2ª",'U4'!R8*'U4'!R$4,0)+
IF('U5'!$A$4="2ª",'U5'!R8*'U5'!R$4,0)+
IF('U6'!$A$4="2ª",'U6'!R8*'U6'!R$4,0)+
IF('U7'!$A$4="2ª",'U7'!R8*'U7'!R$4,0)+
IF('U8'!$A$4="2ª",'U8'!R8*'U8'!R$4,0)+
IF('U9'!$A$4="2ª",'U9'!R8*'U9'!R$4,0)+
IF('U10'!$A$4="2ª",'U10'!R8*'U10'!R$4,0)+
IF('U11'!$A$4="2ª",'U11'!R8*'U11'!R$4,0)+
IF('U12'!$A$4="2ª",'U12'!R8*'U12'!R$4,0)+
IF('U13'!$A$4="2ª",'U13'!R8*'U13'!R$4,0)+
IF('U14'!$A$4="2ª",'U14'!R8*'U14'!R$4,0)+
IF('U15'!$A$4="2ª",'U15'!R8*'U15'!R$4,0)
)/'2ª EVA-solo'!$CD$5
/AK$13)),0),0)</f>
        <v>0</v>
      </c>
      <c r="AL24" s="25"/>
      <c r="AM24" s="25">
        <f>IFERROR(IF(AM$16&gt;0,
(
(
(
IF('U1'!$A$4="2ª",'U1'!S8*'U1'!S$4,0)+
IF('U2'!$A$4="2ª",'U2'!S8*'U2'!S$4,0)+
IF('U3'!$A$4="2ª",'U3'!S8*'U3'!S$4,0)+
IF('U4'!$A$4="2ª",'U4'!S8*'U4'!S$4,0)+
IF('U5'!$A$4="2ª",'U5'!S8*'U5'!S$4,0)+
IF('U6'!$A$4="2ª",'U6'!S8*'U6'!S$4,0)+
IF('U7'!$A$4="2ª",'U7'!S8*'U7'!S$4,0)+
IF('U8'!$A$4="2ª",'U8'!S8*'U8'!S$4,0)+
IF('U9'!$A$4="2ª",'U9'!S8*'U9'!S$4,0)+
IF('U10'!$A$4="2ª",'U10'!S8*'U10'!S$4,0)+
IF('U11'!$A$4="2ª",'U11'!S8*'U11'!S$4,0)+
IF('U12'!$A$4="2ª",'U12'!S8*'U12'!S$4,0)+
IF('U13'!$A$4="2ª",'U13'!S8*'U13'!S$4,0)+
IF('U14'!$A$4="2ª",'U14'!S8*'U14'!S$4,0)+
IF('U15'!$A$4="2ª",'U15'!S8*'U15'!S$4,0)
)/'2ª EVA-solo'!$CD$5
/AM$13)),0),0)</f>
        <v>0</v>
      </c>
      <c r="AN24" s="25"/>
      <c r="AO24" s="25"/>
      <c r="AP24" s="25">
        <f ca="1">IFERROR(IF(AP$16&gt;0,
(
(
(
IF('U1'!$A$4="2ª",'U1'!T8*'U1'!T$4,0)+
IF('U2'!$A$4="2ª",'U2'!T8*'U2'!T$4,0)+
IF('U3'!$A$4="2ª",'U3'!T8*'U3'!T$4,0)+
IF('U4'!$A$4="2ª",'U4'!T8*'U4'!T$4,0)+
IF('U5'!$A$4="2ª",'U5'!T8*'U5'!T$4,0)+
IF('U6'!$A$4="2ª",'U6'!T8*'U6'!T$4,0)+
IF('U7'!$A$4="2ª",'U7'!T8*'U7'!T$4,0)+
IF('U8'!$A$4="2ª",'U8'!T8*'U8'!T$4,0)+
IF('U9'!$A$4="2ª",'U9'!T8*'U9'!T$4,0)+
IF('U10'!$A$4="2ª",'U10'!T8*'U10'!T$4,0)+
IF('U11'!$A$4="2ª",'U11'!T8*'U11'!T$4,0)+
IF('U12'!$A$4="2ª",'U12'!T8*'U12'!T$4,0)+
IF('U13'!$A$4="2ª",'U13'!T8*'U13'!T$4,0)+
IF('U14'!$A$4="2ª",'U14'!T8*'U14'!T$4,0)+
IF('U15'!$A$4="2ª",'U15'!T8*'U15'!T$4,0)
)/'2ª EVA-solo'!$CD$5
/AP$13)),0),0)</f>
        <v>0</v>
      </c>
      <c r="AQ24" s="25"/>
      <c r="AR24" s="25">
        <f ca="1">IFERROR(IF(AR$16&gt;0,
(
(
(
IF('U1'!$A$4="2ª",'U1'!U8*'U1'!U$4,0)+
IF('U2'!$A$4="2ª",'U2'!U8*'U2'!U$4,0)+
IF('U3'!$A$4="2ª",'U3'!U8*'U3'!U$4,0)+
IF('U4'!$A$4="2ª",'U4'!U8*'U4'!U$4,0)+
IF('U5'!$A$4="2ª",'U5'!U8*'U5'!U$4,0)+
IF('U6'!$A$4="2ª",'U6'!U8*'U6'!U$4,0)+
IF('U7'!$A$4="2ª",'U7'!U8*'U7'!U$4,0)+
IF('U8'!$A$4="2ª",'U8'!U8*'U8'!U$4,0)+
IF('U9'!$A$4="2ª",'U9'!U8*'U9'!U$4,0)+
IF('U10'!$A$4="2ª",'U10'!U8*'U10'!U$4,0)+
IF('U11'!$A$4="2ª",'U11'!U8*'U11'!U$4,0)+
IF('U12'!$A$4="2ª",'U12'!U8*'U12'!U$4,0)+
IF('U13'!$A$4="2ª",'U13'!U8*'U13'!U$4,0)+
IF('U14'!$A$4="2ª",'U14'!U8*'U14'!U$4,0)+
IF('U15'!$A$4="2ª",'U15'!U8*'U15'!U$4,0)
)/'2ª EVA-solo'!$CD$5
/AR$13)),0),0)</f>
        <v>0</v>
      </c>
      <c r="AS24" s="25"/>
      <c r="AT24" s="25">
        <f>IFERROR(IF(AT$16&gt;0,
(
(
(
IF('U1'!$A$4="2ª",'U1'!V8*'U1'!V$4,0)+
IF('U2'!$A$4="2ª",'U2'!V8*'U2'!V$4,0)+
IF('U3'!$A$4="2ª",'U3'!V8*'U3'!V$4,0)+
IF('U4'!$A$4="2ª",'U4'!V8*'U4'!V$4,0)+
IF('U5'!$A$4="2ª",'U5'!V8*'U5'!V$4,0)+
IF('U6'!$A$4="2ª",'U6'!V8*'U6'!V$4,0)+
IF('U7'!$A$4="2ª",'U7'!V8*'U7'!V$4,0)+
IF('U8'!$A$4="2ª",'U8'!V8*'U8'!V$4,0)+
IF('U9'!$A$4="2ª",'U9'!V8*'U9'!V$4,0)+
IF('U10'!$A$4="2ª",'U10'!V8*'U10'!V$4,0)+
IF('U11'!$A$4="2ª",'U11'!V8*'U11'!V$4,0)+
IF('U12'!$A$4="2ª",'U12'!V8*'U12'!V$4,0)+
IF('U13'!$A$4="2ª",'U13'!V8*'U13'!V$4,0)+
IF('U14'!$A$4="2ª",'U14'!V8*'U14'!V$4,0)+
IF('U15'!$A$4="2ª",'U15'!V8*'U15'!V$4,0)
)/'2ª EVA-solo'!$CD$5
/AT$13)),0),0)</f>
        <v>0</v>
      </c>
      <c r="AU24" s="25"/>
      <c r="AV24" s="25">
        <f ca="1">IFERROR(IF(AV$16&gt;0,
(
(
(
IF('U1'!$A$4="2ª",'U1'!W8*'U1'!W$4,0)+
IF('U2'!$A$4="2ª",'U2'!W8*'U2'!W$4,0)+
IF('U3'!$A$4="2ª",'U3'!W8*'U3'!W$4,0)+
IF('U4'!$A$4="2ª",'U4'!W8*'U4'!W$4,0)+
IF('U5'!$A$4="2ª",'U5'!W8*'U5'!W$4,0)+
IF('U6'!$A$4="2ª",'U6'!W8*'U6'!W$4,0)+
IF('U7'!$A$4="2ª",'U7'!W8*'U7'!W$4,0)+
IF('U8'!$A$4="2ª",'U8'!W8*'U8'!W$4,0)+
IF('U9'!$A$4="2ª",'U9'!W8*'U9'!W$4,0)+
IF('U10'!$A$4="2ª",'U10'!W8*'U10'!W$4,0)+
IF('U11'!$A$4="2ª",'U11'!W8*'U11'!W$4,0)+
IF('U12'!$A$4="2ª",'U12'!W8*'U12'!W$4,0)+
IF('U13'!$A$4="2ª",'U13'!W8*'U13'!W$4,0)+
IF('U14'!$A$4="2ª",'U14'!W8*'U14'!W$4,0)+
IF('U15'!$A$4="2ª",'U15'!W8*'U15'!W$4,0)
)/'2ª EVA-solo'!$CD$5
/AV$13)),0),0)</f>
        <v>0</v>
      </c>
      <c r="AW24" s="25"/>
      <c r="AX24" s="25">
        <f>IFERROR(IF(AX$16&gt;0,
(
(
(
IF('U1'!$A$4="2ª",'U1'!X8*'U1'!X$4,0)+
IF('U2'!$A$4="2ª",'U2'!X8*'U2'!X$4,0)+
IF('U3'!$A$4="2ª",'U3'!X8*'U3'!X$4,0)+
IF('U4'!$A$4="2ª",'U4'!X8*'U4'!X$4,0)+
IF('U5'!$A$4="2ª",'U5'!X8*'U5'!X$4,0)+
IF('U6'!$A$4="2ª",'U6'!X8*'U6'!X$4,0)+
IF('U7'!$A$4="2ª",'U7'!X8*'U7'!X$4,0)+
IF('U8'!$A$4="2ª",'U8'!X8*'U8'!X$4,0)+
IF('U9'!$A$4="2ª",'U9'!X8*'U9'!X$4,0)+
IF('U10'!$A$4="2ª",'U10'!X8*'U10'!X$4,0)+
IF('U11'!$A$4="2ª",'U11'!X8*'U11'!X$4,0)+
IF('U12'!$A$4="2ª",'U12'!X8*'U12'!X$4,0)+
IF('U13'!$A$4="2ª",'U13'!X8*'U13'!X$4,0)+
IF('U14'!$A$4="2ª",'U14'!X8*'U14'!X$4,0)+
IF('U15'!$A$4="2ª",'U15'!X8*'U15'!X$4,0)
)/'2ª EVA-solo'!$CD$5
/AX$13)),0),0)</f>
        <v>0</v>
      </c>
      <c r="AY24" s="25"/>
      <c r="AZ24" s="25">
        <f>IFERROR(IF(AZ$16&gt;0,
(
(
(
IF('U1'!$A$4="2ª",'U1'!Y8*'U1'!Y$4,0)+
IF('U2'!$A$4="2ª",'U2'!Y8*'U2'!Y$4,0)+
IF('U3'!$A$4="2ª",'U3'!Y8*'U3'!Y$4,0)+
IF('U4'!$A$4="2ª",'U4'!Y8*'U4'!Y$4,0)+
IF('U5'!$A$4="2ª",'U5'!Y8*'U5'!Y$4,0)+
IF('U6'!$A$4="2ª",'U6'!Y8*'U6'!Y$4,0)+
IF('U7'!$A$4="2ª",'U7'!Y8*'U7'!Y$4,0)+
IF('U8'!$A$4="2ª",'U8'!Y8*'U8'!Y$4,0)+
IF('U9'!$A$4="2ª",'U9'!Y8*'U9'!Y$4,0)+
IF('U10'!$A$4="2ª",'U10'!Y8*'U10'!Y$4,0)+
IF('U11'!$A$4="2ª",'U11'!Y8*'U11'!Y$4,0)+
IF('U12'!$A$4="2ª",'U12'!Y8*'U12'!Y$4,0)+
IF('U13'!$A$4="2ª",'U13'!Y8*'U13'!Y$4,0)+
IF('U14'!$A$4="2ª",'U14'!Y8*'U14'!Y$4,0)+
IF('U15'!$A$4="2ª",'U15'!Y8*'U15'!Y$4,0)
)/'2ª EVA-solo'!$CD$5
/AZ$13)),0),0)</f>
        <v>0</v>
      </c>
      <c r="BA24" s="25"/>
      <c r="BB24" s="25"/>
      <c r="BC24" s="25">
        <f ca="1">IFERROR(IF(BC$16&gt;0,
(
(
(
IF('U1'!$A$4="2ª",'U1'!Z8*'U1'!Z$4,0)+
IF('U2'!$A$4="2ª",'U2'!Z8*'U2'!Z$4,0)+
IF('U3'!$A$4="2ª",'U3'!Z8*'U3'!Z$4,0)+
IF('U4'!$A$4="2ª",'U4'!Z8*'U4'!Z$4,0)+
IF('U5'!$A$4="2ª",'U5'!Z8*'U5'!Z$4,0)+
IF('U6'!$A$4="2ª",'U6'!Z8*'U6'!Z$4,0)+
IF('U7'!$A$4="2ª",'U7'!Z8*'U7'!Z$4,0)+
IF('U8'!$A$4="2ª",'U8'!Z8*'U8'!Z$4,0)+
IF('U9'!$A$4="2ª",'U9'!Z8*'U9'!Z$4,0)+
IF('U10'!$A$4="2ª",'U10'!Z8*'U10'!Z$4,0)+
IF('U11'!$A$4="2ª",'U11'!Z8*'U11'!Z$4,0)+
IF('U12'!$A$4="2ª",'U12'!Z8*'U12'!Z$4,0)+
IF('U13'!$A$4="2ª",'U13'!Z8*'U13'!Z$4,0)+
IF('U14'!$A$4="2ª",'U14'!Z8*'U14'!Z$4,0)+
IF('U15'!$A$4="2ª",'U15'!Z8*'U15'!Z$4,0)
)/'2ª EVA-solo'!$CD$5
/BC$13)),0),0)</f>
        <v>0</v>
      </c>
      <c r="BD24" s="25"/>
      <c r="BE24" s="25">
        <f>IFERROR(IF(BE$16&gt;0,
(
(
(
IF('U1'!$A$4="2ª",'U1'!AA8*'U1'!AA$4,0)+
IF('U2'!$A$4="2ª",'U2'!AA8*'U2'!AA$4,0)+
IF('U3'!$A$4="2ª",'U3'!AA8*'U3'!AA$4,0)+
IF('U4'!$A$4="2ª",'U4'!AA8*'U4'!AA$4,0)+
IF('U5'!$A$4="2ª",'U5'!AA8*'U5'!AA$4,0)+
IF('U6'!$A$4="2ª",'U6'!AA8*'U6'!AA$4,0)+
IF('U7'!$A$4="2ª",'U7'!AA8*'U7'!AA$4,0)+
IF('U8'!$A$4="2ª",'U8'!AA8*'U8'!AA$4,0)+
IF('U9'!$A$4="2ª",'U9'!AA8*'U9'!AA$4,0)+
IF('U10'!$A$4="2ª",'U10'!AA8*'U10'!AA$4,0)+
IF('U11'!$A$4="2ª",'U11'!AA8*'U11'!AA$4,0)+
IF('U12'!$A$4="2ª",'U12'!AA8*'U12'!AA$4,0)+
IF('U13'!$A$4="2ª",'U13'!AA8*'U13'!AA$4,0)+
IF('U14'!$A$4="2ª",'U14'!AA8*'U14'!AA$4,0)+
IF('U15'!$A$4="2ª",'U15'!AA8*'U15'!AA$4,0)
)/'2ª EVA-solo'!$CD$5
/BE$13)),0),0)</f>
        <v>0</v>
      </c>
      <c r="BF24" s="25"/>
      <c r="BG24" s="25">
        <f>IFERROR(IF(BG$16&gt;0,
(
(
(
IF('U1'!$A$4="2ª",'U1'!AB8*'U1'!AB$4,0)+
IF('U2'!$A$4="2ª",'U2'!AB8*'U2'!AB$4,0)+
IF('U3'!$A$4="2ª",'U3'!AB8*'U3'!AB$4,0)+
IF('U4'!$A$4="2ª",'U4'!AB8*'U4'!AB$4,0)+
IF('U5'!$A$4="2ª",'U5'!AB8*'U5'!AB$4,0)+
IF('U6'!$A$4="2ª",'U6'!AB8*'U6'!AB$4,0)+
IF('U7'!$A$4="2ª",'U7'!AB8*'U7'!AB$4,0)+
IF('U8'!$A$4="2ª",'U8'!AB8*'U8'!AB$4,0)+
IF('U9'!$A$4="2ª",'U9'!AB8*'U9'!AB$4,0)+
IF('U10'!$A$4="2ª",'U10'!AB8*'U10'!AB$4,0)+
IF('U11'!$A$4="2ª",'U11'!AB8*'U11'!AB$4,0)+
IF('U12'!$A$4="2ª",'U12'!AB8*'U12'!AB$4,0)+
IF('U13'!$A$4="2ª",'U13'!AB8*'U13'!AB$4,0)+
IF('U14'!$A$4="2ª",'U14'!AB8*'U14'!AB$4,0)+
IF('U15'!$A$4="2ª",'U15'!AB8*'U15'!AB$4,0)
)/'2ª EVA-solo'!$CD$5
/BG$13)),0),0)</f>
        <v>0</v>
      </c>
      <c r="BH24" s="25"/>
      <c r="BI24" s="25">
        <f ca="1">IFERROR(IF(BI$16&gt;0,
(
(
(
IF('U1'!$A$4="2ª",'U1'!AC8*'U1'!AC$4,0)+
IF('U2'!$A$4="2ª",'U2'!AC8*'U2'!AC$4,0)+
IF('U3'!$A$4="2ª",'U3'!AC8*'U3'!AC$4,0)+
IF('U4'!$A$4="2ª",'U4'!AC8*'U4'!AC$4,0)+
IF('U5'!$A$4="2ª",'U5'!AC8*'U5'!AC$4,0)+
IF('U6'!$A$4="2ª",'U6'!AC8*'U6'!AC$4,0)+
IF('U7'!$A$4="2ª",'U7'!AC8*'U7'!AC$4,0)+
IF('U8'!$A$4="2ª",'U8'!AC8*'U8'!AC$4,0)+
IF('U9'!$A$4="2ª",'U9'!AC8*'U9'!AC$4,0)+
IF('U10'!$A$4="2ª",'U10'!AC8*'U10'!AC$4,0)+
IF('U11'!$A$4="2ª",'U11'!AC8*'U11'!AC$4,0)+
IF('U12'!$A$4="2ª",'U12'!AC8*'U12'!AC$4,0)+
IF('U13'!$A$4="2ª",'U13'!AC8*'U13'!AC$4,0)+
IF('U14'!$A$4="2ª",'U14'!AC8*'U14'!AC$4,0)+
IF('U15'!$A$4="2ª",'U15'!AC8*'U15'!AC$4,0)
)/'2ª EVA-solo'!$CD$5
/BI$13)),0),0)</f>
        <v>0</v>
      </c>
      <c r="BJ24" s="25"/>
      <c r="BK24" s="25">
        <f>IFERROR(IF(BK$16&gt;0,
(
(
(
IF('U1'!$A$4="2ª",'U1'!AD8*'U1'!AD$4,0)+
IF('U2'!$A$4="2ª",'U2'!AD8*'U2'!AD$4,0)+
IF('U3'!$A$4="2ª",'U3'!AD8*'U3'!AD$4,0)+
IF('U4'!$A$4="2ª",'U4'!AD8*'U4'!AD$4,0)+
IF('U5'!$A$4="2ª",'U5'!AD8*'U5'!AD$4,0)+
IF('U6'!$A$4="2ª",'U6'!AD8*'U6'!AD$4,0)+
IF('U7'!$A$4="2ª",'U7'!AD8*'U7'!AD$4,0)+
IF('U8'!$A$4="2ª",'U8'!AD8*'U8'!AD$4,0)+
IF('U9'!$A$4="2ª",'U9'!AD8*'U9'!AD$4,0)+
IF('U10'!$A$4="2ª",'U10'!AD8*'U10'!AD$4,0)+
IF('U11'!$A$4="2ª",'U11'!AD8*'U11'!AD$4,0)+
IF('U12'!$A$4="2ª",'U12'!AD8*'U12'!AD$4,0)+
IF('U13'!$A$4="2ª",'U13'!AD8*'U13'!AD$4,0)+
IF('U14'!$A$4="2ª",'U14'!AD8*'U14'!AD$4,0)+
IF('U15'!$A$4="2ª",'U15'!AD8*'U15'!AD$4,0)
)/'2ª EVA-solo'!$CD$5
/BK$13)),0),0)</f>
        <v>0</v>
      </c>
      <c r="BL24" s="25"/>
      <c r="BM24" s="25">
        <f>IFERROR(IF(BM$16&gt;0,
(
(
(
IF('U1'!$A$4="2ª",'U1'!AE8*'U1'!AE$4,0)+
IF('U2'!$A$4="2ª",'U2'!AE8*'U2'!AE$4,0)+
IF('U3'!$A$4="2ª",'U3'!AE8*'U3'!AE$4,0)+
IF('U4'!$A$4="2ª",'U4'!AE8*'U4'!AE$4,0)+
IF('U5'!$A$4="2ª",'U5'!AE8*'U5'!AE$4,0)+
IF('U6'!$A$4="2ª",'U6'!AE8*'U6'!AE$4,0)+
IF('U7'!$A$4="2ª",'U7'!AE8*'U7'!AE$4,0)+
IF('U8'!$A$4="2ª",'U8'!AE8*'U8'!AE$4,0)+
IF('U9'!$A$4="2ª",'U9'!AE8*'U9'!AE$4,0)+
IF('U10'!$A$4="2ª",'U10'!AE8*'U10'!AE$4,0)+
IF('U11'!$A$4="2ª",'U11'!AE8*'U11'!AE$4,0)+
IF('U12'!$A$4="2ª",'U12'!AE8*'U12'!AE$4,0)+
IF('U13'!$A$4="2ª",'U13'!AE8*'U13'!AE$4,0)+
IF('U14'!$A$4="2ª",'U14'!AE8*'U14'!AE$4,0)+
IF('U15'!$A$4="2ª",'U15'!AE8*'U15'!AE$4,0)
)/'2ª EVA-solo'!$CD$5
/BM$13)),0),0)</f>
        <v>0</v>
      </c>
      <c r="BN24" s="25"/>
      <c r="BO24" s="25"/>
      <c r="BP24" s="25">
        <f ca="1">IFERROR(IF(BP$16&gt;0,
(
(
(
IF('U1'!$A$4="2ª",'U1'!AF8*'U1'!AF$4,0)+
IF('U2'!$A$4="2ª",'U2'!AF8*'U2'!AF$4,0)+
IF('U3'!$A$4="2ª",'U3'!AF8*'U3'!AF$4,0)+
IF('U4'!$A$4="2ª",'U4'!AF8*'U4'!AF$4,0)+
IF('U5'!$A$4="2ª",'U5'!AF8*'U5'!AF$4,0)+
IF('U6'!$A$4="2ª",'U6'!AF8*'U6'!AF$4,0)+
IF('U7'!$A$4="2ª",'U7'!AF8*'U7'!AF$4,0)+
IF('U8'!$A$4="2ª",'U8'!AF8*'U8'!AF$4,0)+
IF('U9'!$A$4="2ª",'U9'!AF8*'U9'!AF$4,0)+
IF('U10'!$A$4="2ª",'U10'!AF8*'U10'!AF$4,0)+
IF('U11'!$A$4="2ª",'U11'!AF8*'U11'!AF$4,0)+
IF('U12'!$A$4="2ª",'U12'!AF8*'U12'!AF$4,0)+
IF('U13'!$A$4="2ª",'U13'!AF8*'U13'!AF$4,0)+
IF('U14'!$A$4="2ª",'U14'!AF8*'U14'!AF$4,0)+
IF('U15'!$A$4="2ª",'U15'!AF8*'U15'!AF$4,0)
)/'2ª EVA-solo'!$CD$5
/BP$13)),0),0)</f>
        <v>0</v>
      </c>
      <c r="BQ24" s="25"/>
      <c r="BR24" s="25">
        <f>IFERROR(IF(BR$16&gt;0,
(
(
(
IF('U1'!$A$4="2ª",'U1'!AG8*'U1'!AG$4,0)+
IF('U2'!$A$4="2ª",'U2'!AG8*'U2'!AG$4,0)+
IF('U3'!$A$4="2ª",'U3'!AG8*'U3'!AG$4,0)+
IF('U4'!$A$4="2ª",'U4'!AG8*'U4'!AG$4,0)+
IF('U5'!$A$4="2ª",'U5'!AG8*'U5'!AG$4,0)+
IF('U6'!$A$4="2ª",'U6'!AG8*'U6'!AG$4,0)+
IF('U7'!$A$4="2ª",'U7'!AG8*'U7'!AG$4,0)+
IF('U8'!$A$4="2ª",'U8'!AG8*'U8'!AG$4,0)+
IF('U9'!$A$4="2ª",'U9'!AG8*'U9'!AG$4,0)+
IF('U10'!$A$4="2ª",'U10'!AG8*'U10'!AG$4,0)+
IF('U11'!$A$4="2ª",'U11'!AG8*'U11'!AG$4,0)+
IF('U12'!$A$4="2ª",'U12'!AG8*'U12'!AG$4,0)+
IF('U13'!$A$4="2ª",'U13'!AG8*'U13'!AG$4,0)+
IF('U14'!$A$4="2ª",'U14'!AG8*'U14'!AG$4,0)+
IF('U15'!$A$4="2ª",'U15'!AG8*'U15'!AG$4,0)
)/'2ª EVA-solo'!$CD$5
/BR$13)),0),0)</f>
        <v>0</v>
      </c>
      <c r="BS24" s="25"/>
      <c r="BT24" s="25">
        <f>IFERROR(IF(BT$16&gt;0,
(
(
(
IF('U1'!$A$4="2ª",'U1'!AH8*'U1'!AH$4,0)+
IF('U2'!$A$4="2ª",'U2'!AH8*'U2'!AH$4,0)+
IF('U3'!$A$4="2ª",'U3'!AH8*'U3'!AH$4,0)+
IF('U4'!$A$4="2ª",'U4'!AH8*'U4'!AH$4,0)+
IF('U5'!$A$4="2ª",'U5'!AH8*'U5'!AH$4,0)+
IF('U6'!$A$4="2ª",'U6'!AH8*'U6'!AH$4,0)+
IF('U7'!$A$4="2ª",'U7'!AH8*'U7'!AH$4,0)+
IF('U8'!$A$4="2ª",'U8'!AH8*'U8'!AH$4,0)+
IF('U9'!$A$4="2ª",'U9'!AH8*'U9'!AH$4,0)+
IF('U10'!$A$4="2ª",'U10'!AH8*'U10'!AH$4,0)+
IF('U11'!$A$4="2ª",'U11'!AH8*'U11'!AH$4,0)+
IF('U12'!$A$4="2ª",'U12'!AH8*'U12'!AH$4,0)+
IF('U13'!$A$4="2ª",'U13'!AH8*'U13'!AH$4,0)+
IF('U14'!$A$4="2ª",'U14'!AH8*'U14'!AH$4,0)+
IF('U15'!$A$4="2ª",'U15'!AH8*'U15'!AH$4,0)
)/'2ª EVA-solo'!$CD$5
/BT$13)),0),0)</f>
        <v>0</v>
      </c>
      <c r="BU24" s="25"/>
      <c r="BV24" s="25">
        <f>IFERROR(IF(BV$16&gt;0,
(
(
(
IF('U1'!$A$4="2ª",'U1'!AI8*'U1'!AI$4,0)+
IF('U2'!$A$4="2ª",'U2'!AI8*'U2'!AI$4,0)+
IF('U3'!$A$4="2ª",'U3'!AI8*'U3'!AI$4,0)+
IF('U4'!$A$4="2ª",'U4'!AI8*'U4'!AI$4,0)+
IF('U5'!$A$4="2ª",'U5'!AI8*'U5'!AI$4,0)+
IF('U6'!$A$4="2ª",'U6'!AI8*'U6'!AI$4,0)+
IF('U7'!$A$4="2ª",'U7'!AI8*'U7'!AI$4,0)+
IF('U8'!$A$4="2ª",'U8'!AI8*'U8'!AI$4,0)+
IF('U9'!$A$4="2ª",'U9'!AI8*'U9'!AI$4,0)+
IF('U10'!$A$4="2ª",'U10'!AI8*'U10'!AI$4,0)+
IF('U11'!$A$4="2ª",'U11'!AI8*'U11'!AI$4,0)+
IF('U12'!$A$4="2ª",'U12'!AI8*'U12'!AI$4,0)+
IF('U13'!$A$4="2ª",'U13'!AI8*'U13'!AI$4,0)+
IF('U14'!$A$4="2ª",'U14'!AI8*'U14'!AI$4,0)+
IF('U15'!$A$4="2ª",'U15'!AI8*'U15'!AI$4,0)
)/'2ª EVA-solo'!$CD$5
/BV$13)),0),0)</f>
        <v>0</v>
      </c>
      <c r="BW24" s="25"/>
      <c r="BX24" s="25">
        <f>IFERROR(IF(BX$16&gt;0,
(
(
(
IF('U1'!$A$4="2ª",'U1'!AJ8*'U1'!AJ$4,0)+
IF('U2'!$A$4="2ª",'U2'!AJ8*'U2'!AJ$4,0)+
IF('U3'!$A$4="2ª",'U3'!AJ8*'U3'!AJ$4,0)+
IF('U4'!$A$4="2ª",'U4'!AJ8*'U4'!AJ$4,0)+
IF('U5'!$A$4="2ª",'U5'!AJ8*'U5'!AJ$4,0)+
IF('U6'!$A$4="2ª",'U6'!AJ8*'U6'!AJ$4,0)+
IF('U7'!$A$4="2ª",'U7'!AJ8*'U7'!AJ$4,0)+
IF('U8'!$A$4="2ª",'U8'!AJ8*'U8'!AJ$4,0)+
IF('U9'!$A$4="2ª",'U9'!AJ8*'U9'!AJ$4,0)+
IF('U10'!$A$4="2ª",'U10'!AJ8*'U10'!AJ$4,0)+
IF('U11'!$A$4="2ª",'U11'!AJ8*'U11'!AJ$4,0)+
IF('U12'!$A$4="2ª",'U12'!AJ8*'U12'!AJ$4,0)+
IF('U13'!$A$4="2ª",'U13'!AJ8*'U13'!AJ$4,0)+
IF('U14'!$A$4="2ª",'U14'!AJ8*'U14'!AJ$4,0)+
IF('U15'!$A$4="2ª",'U15'!AJ8*'U15'!AJ$4,0)
)/'2ª EVA-solo'!$CD$5
/BX$13)),0),0)</f>
        <v>0</v>
      </c>
      <c r="BY24" s="25"/>
      <c r="BZ24" s="25">
        <f>IFERROR(IF(BZ$16&gt;0,
(
(
(
IF('U1'!$A$4="2ª",'U1'!AK8*'U1'!AK$4,0)+
IF('U2'!$A$4="2ª",'U2'!AK8*'U2'!AK$4,0)+
IF('U3'!$A$4="2ª",'U3'!AK8*'U3'!AK$4,0)+
IF('U4'!$A$4="2ª",'U4'!AK8*'U4'!AK$4,0)+
IF('U5'!$A$4="2ª",'U5'!AK8*'U5'!AK$4,0)+
IF('U6'!$A$4="2ª",'U6'!AK8*'U6'!AK$4,0)+
IF('U7'!$A$4="2ª",'U7'!AK8*'U7'!AK$4,0)+
IF('U8'!$A$4="2ª",'U8'!AK8*'U8'!AK$4,0)+
IF('U9'!$A$4="2ª",'U9'!AK8*'U9'!AK$4,0)+
IF('U10'!$A$4="2ª",'U10'!AK8*'U10'!AK$4,0)+
IF('U11'!$A$4="2ª",'U11'!AK8*'U11'!AK$4,0)+
IF('U12'!$A$4="2ª",'U12'!AK8*'U12'!AK$4,0)+
IF('U13'!$A$4="2ª",'U13'!AK8*'U13'!AK$4,0)+
IF('U14'!$A$4="2ª",'U14'!AK8*'U14'!AK$4,0)+
IF('U15'!$A$4="2ª",'U15'!AK8*'U15'!AK$4,0)
)/'2ª EVA-solo'!$CD$5
/BZ$13)),0),0)</f>
        <v>0</v>
      </c>
      <c r="CA24" s="25"/>
      <c r="CB24" s="25">
        <f ca="1">IF(CB$16&gt;0,
(
(
(
IF('U1'!$A$4="2ª",'U1'!BZ8*'U1'!BZ$4,0)+
IF('U2'!$A$4="2ª",'U2'!CA8*'U2'!CA$4,0)+
IF('U3'!$A$4="2ª",'U3'!CA8*'U3'!CA$4,0)+
IF('U4'!$A$4="2ª",'U4'!CA8*'U4'!CA$4,0)+
IF('U5'!$A$4="2ª",'U5'!CA8*'U5'!CA$4,0)+
IF('U6'!$A$4="2ª",'U6'!CA8*'U6'!CA$4,0)+
IF('U7'!$A$4="2ª",'U7'!CA8*'U7'!CA$4,0)+
IF('U8'!$A$4="2ª",'U8'!CA8*'U8'!CA$4,0)+
IF('U9'!$A$4="2ª",'U9'!CA8*'U9'!CA$4,0)+
IF('U10'!$A$4="2ª",'U10'!CA8*'U10'!CA$4,0)+
IF('U11'!$A$4="2ª",'U11'!CA8*'U11'!CA$4,0)+
IF('U12'!$A$4="2ª",'U12'!CA8*'U12'!CA$4,0)+
IF('U13'!$A$4="2ª",'U13'!CA8*'U13'!CA$4,0)+
IF('U14'!$A$4="2ª",'U14'!CA8*'U14'!CA$4,0)+
IF('U15'!$A$4="2ª",'U15'!CA8*'U15'!CA$4,0)
)/'2ª EVA-solo'!$CD$5
/CB$16)))</f>
        <v>0</v>
      </c>
    </row>
    <row r="25" spans="1:82" ht="18" x14ac:dyDescent="0.25">
      <c r="A25" s="65" t="str">
        <v>Gonzalez Torres, Mara�a</v>
      </c>
      <c r="B25" s="128"/>
      <c r="C25" s="25">
        <f ca="1">IFERROR(IF(C$16&gt;0,
(
(
(
IF('U1'!$A$4="2ª",'U1'!B9*'U1'!B$4,0)+
IF('U2'!$A$4="2ª",'U2'!B9*'U2'!B$4,0)+
IF('U3'!$A$4="2ª",'U3'!B9*'U3'!B$4,0)+
IF('U4'!$A$4="2ª",'U4'!B9*'U4'!B$4,0)+
IF('U5'!$A$4="2ª",'U5'!B9*'U5'!B$4,0)+
IF('U6'!$A$4="2ª",'U6'!B9*'U6'!B$4,0)+
IF('U7'!$A$4="2ª",'U7'!B9*'U7'!B$4,0)+
IF('U8'!$A$4="2ª",'U8'!B9*'U8'!B$4,0)+
IF('U9'!$A$4="2ª",'U9'!B9*'U9'!B$4,0)+
IF('U10'!$A$4="2ª",'U10'!B9*'U10'!B$4,0)+
IF('U11'!$A$4="2ª",'U11'!B9*'U11'!B$4,0)+
IF('U12'!$A$4="2ª",'U12'!B9*'U12'!B$4,0)+
IF('U13'!$A$4="2ª",'U13'!B9*'U13'!B$4,0)+
IF('U14'!$A$4="2ª",'U14'!B9*'U14'!B$4,0)+
IF('U15'!$A$4="2ª",'U15'!B9*'U15'!B$4,0)
)/'2ª EVA-solo'!$CD$5
/C$13)),0),0)</f>
        <v>0</v>
      </c>
      <c r="D25" s="25"/>
      <c r="E25" s="25">
        <f ca="1">IFERROR(IF(E$16&gt;0,
(
(
(
IF('U1'!$A$4="2ª",'U1'!C9*'U1'!C$4,0)+
IF('U2'!$A$4="2ª",'U2'!C9*'U2'!C$4,0)+
IF('U3'!$A$4="2ª",'U3'!C9*'U3'!C$4,0)+
IF('U4'!$A$4="2ª",'U4'!C9*'U4'!C$4,0)+
IF('U5'!$A$4="2ª",'U5'!C9*'U5'!C$4,0)+
IF('U6'!$A$4="2ª",'U6'!C9*'U6'!C$4,0)+
IF('U7'!$A$4="2ª",'U7'!C9*'U7'!C$4,0)+
IF('U8'!$A$4="2ª",'U8'!C9*'U8'!C$4,0)+
IF('U9'!$A$4="2ª",'U9'!C9*'U9'!C$4,0)+
IF('U10'!$A$4="2ª",'U10'!C9*'U10'!C$4,0)+
IF('U11'!$A$4="2ª",'U11'!C9*'U11'!C$4,0)+
IF('U12'!$A$4="2ª",'U12'!C9*'U12'!C$4,0)+
IF('U13'!$A$4="2ª",'U13'!C9*'U13'!C$4,0)+
IF('U14'!$A$4="2ª",'U14'!C9*'U14'!C$4,0)+
IF('U15'!$A$4="2ª",'U15'!C9*'U15'!C$4,0)
)/'2ª EVA-solo'!$CD$5
/E$13)),0),0)</f>
        <v>0</v>
      </c>
      <c r="F25" s="25"/>
      <c r="G25" s="25">
        <f ca="1">IFERROR(IF(G$16&gt;0,
(
(
(
IF('U1'!$A$4="2ª",'U1'!D9*'U1'!D$4,0)+
IF('U2'!$A$4="2ª",'U2'!D9*'U2'!D$4,0)+
IF('U3'!$A$4="2ª",'U3'!D9*'U3'!D$4,0)+
IF('U4'!$A$4="2ª",'U4'!D9*'U4'!D$4,0)+
IF('U5'!$A$4="2ª",'U5'!D9*'U5'!D$4,0)+
IF('U6'!$A$4="2ª",'U6'!D9*'U6'!D$4,0)+
IF('U7'!$A$4="2ª",'U7'!D9*'U7'!D$4,0)+
IF('U8'!$A$4="2ª",'U8'!D9*'U8'!D$4,0)+
IF('U9'!$A$4="2ª",'U9'!D9*'U9'!D$4,0)+
IF('U10'!$A$4="2ª",'U10'!D9*'U10'!D$4,0)+
IF('U11'!$A$4="2ª",'U11'!D9*'U11'!D$4,0)+
IF('U12'!$A$4="2ª",'U12'!D9*'U12'!D$4,0)+
IF('U13'!$A$4="2ª",'U13'!D9*'U13'!D$4,0)+
IF('U14'!$A$4="2ª",'U14'!D9*'U14'!D$4,0)+
IF('U15'!$A$4="2ª",'U15'!D9*'U15'!D$4,0)
)/'2ª EVA-solo'!$CD$5
/G$13)),0),0)</f>
        <v>0</v>
      </c>
      <c r="H25" s="25"/>
      <c r="I25" s="25">
        <f ca="1">IFERROR(IF(I$16&gt;0,
(
(
(
IF('U1'!$A$4="2ª",'U1'!E9*'U1'!E$4,0)+
IF('U2'!$A$4="2ª",'U2'!E9*'U2'!E$4,0)+
IF('U3'!$A$4="2ª",'U3'!E9*'U3'!E$4,0)+
IF('U4'!$A$4="2ª",'U4'!E9*'U4'!E$4,0)+
IF('U5'!$A$4="2ª",'U5'!E9*'U5'!E$4,0)+
IF('U6'!$A$4="2ª",'U6'!E9*'U6'!E$4,0)+
IF('U7'!$A$4="2ª",'U7'!E9*'U7'!E$4,0)+
IF('U8'!$A$4="2ª",'U8'!E9*'U8'!E$4,0)+
IF('U9'!$A$4="2ª",'U9'!E9*'U9'!E$4,0)+
IF('U10'!$A$4="2ª",'U10'!E9*'U10'!E$4,0)+
IF('U11'!$A$4="2ª",'U11'!E9*'U11'!E$4,0)+
IF('U12'!$A$4="2ª",'U12'!E9*'U12'!E$4,0)+
IF('U13'!$A$4="2ª",'U13'!E9*'U13'!E$4,0)+
IF('U14'!$A$4="2ª",'U14'!E9*'U14'!E$4,0)+
IF('U15'!$A$4="2ª",'U15'!E9*'U15'!E$4,0)
)/'2ª EVA-solo'!$CD$5
/H$13)),0),0)</f>
        <v>0</v>
      </c>
      <c r="J25" s="25"/>
      <c r="K25" s="25">
        <f ca="1">IFERROR(IF(K$16&gt;0,
(
(
(
IF('U1'!$A$4="2ª",'U1'!F9*'U1'!F$4,0)+
IF('U2'!$A$4="2ª",'U2'!F9*'U2'!F$4,0)+
IF('U3'!$A$4="2ª",'U3'!F9*'U3'!F$4,0)+
IF('U4'!$A$4="2ª",'U4'!F9*'U4'!F$4,0)+
IF('U5'!$A$4="2ª",'U5'!F9*'U5'!F$4,0)+
IF('U6'!$A$4="2ª",'U6'!F9*'U6'!F$4,0)+
IF('U7'!$A$4="2ª",'U7'!F9*'U7'!F$4,0)+
IF('U8'!$A$4="2ª",'U8'!F9*'U8'!F$4,0)+
IF('U9'!$A$4="2ª",'U9'!F9*'U9'!F$4,0)+
IF('U10'!$A$4="2ª",'U10'!F9*'U10'!F$4,0)+
IF('U11'!$A$4="2ª",'U11'!F9*'U11'!F$4,0)+
IF('U12'!$A$4="2ª",'U12'!F9*'U12'!F$4,0)+
IF('U13'!$A$4="2ª",'U13'!F9*'U13'!F$4,0)+
IF('U14'!$A$4="2ª",'U14'!F9*'U14'!F$4,0)+
IF('U15'!$A$4="2ª",'U15'!F9*'U15'!F$4,0)
)/'2ª EVA-solo'!$CD$5
/K$13)),0),0)</f>
        <v>0</v>
      </c>
      <c r="L25" s="25"/>
      <c r="M25" s="25">
        <f>IFERROR(IF(M$16&gt;0,
(
(
(
IF('U1'!$A$4="2ª",'U1'!G9*'U1'!G$4,0)+
IF('U2'!$A$4="2ª",'U2'!G9*'U2'!G$4,0)+
IF('U3'!$A$4="2ª",'U3'!G9*'U3'!G$4,0)+
IF('U4'!$A$4="2ª",'U4'!G9*'U4'!G$4,0)+
IF('U5'!$A$4="2ª",'U5'!G9*'U5'!G$4,0)+
IF('U6'!$A$4="2ª",'U6'!G9*'U6'!G$4,0)+
IF('U7'!$A$4="2ª",'U7'!G9*'U7'!G$4,0)+
IF('U8'!$A$4="2ª",'U8'!G9*'U8'!G$4,0)+
IF('U9'!$A$4="2ª",'U9'!G9*'U9'!G$4,0)+
IF('U10'!$A$4="2ª",'U10'!G9*'U10'!G$4,0)+
IF('U11'!$A$4="2ª",'U11'!G9*'U11'!G$4,0)+
IF('U12'!$A$4="2ª",'U12'!G9*'U12'!G$4,0)+
IF('U13'!$A$4="2ª",'U13'!G9*'U13'!G$4,0)+
IF('U14'!$A$4="2ª",'U14'!G9*'U14'!G$4,0)+
IF('U15'!$A$4="2ª",'U15'!G9*'U15'!G$4,0)
)/'2ª EVA-solo'!$CD$5
/M$13)),0),0)</f>
        <v>0</v>
      </c>
      <c r="N25" s="25"/>
      <c r="O25" s="130"/>
      <c r="P25" s="25">
        <f ca="1">IFERROR(IF(P$16&gt;0,
(
(
(
IF('U1'!$A$4="2ª",'U1'!H9*'U1'!H$4,0)+
IF('U2'!$A$4="2ª",'U2'!H9*'U2'!H$4,0)+
IF('U3'!$A$4="2ª",'U3'!H9*'U3'!H$4,0)+
IF('U4'!$A$4="2ª",'U4'!H9*'U4'!H$4,0)+
IF('U5'!$A$4="2ª",'U5'!H9*'U5'!H$4,0)+
IF('U6'!$A$4="2ª",'U6'!H9*'U6'!H$4,0)+
IF('U7'!$A$4="2ª",'U7'!H9*'U7'!H$4,0)+
IF('U8'!$A$4="2ª",'U8'!H9*'U8'!H$4,0)+
IF('U9'!$A$4="2ª",'U9'!H9*'U9'!H$4,0)+
IF('U10'!$A$4="2ª",'U10'!H9*'U10'!H$4,0)+
IF('U11'!$A$4="2ª",'U11'!H9*'U11'!H$4,0)+
IF('U12'!$A$4="2ª",'U12'!H9*'U12'!H$4,0)+
IF('U13'!$A$4="2ª",'U13'!H9*'U13'!H$4,0)+
IF('U14'!$A$4="2ª",'U14'!H9*'U14'!H$4,0)+
IF('U15'!$A$4="2ª",'U15'!H9*'U15'!H$4,0)
)/'2ª EVA-solo'!$CD$5
/P$13)),0),0)</f>
        <v>0</v>
      </c>
      <c r="Q25" s="25"/>
      <c r="R25" s="25">
        <f ca="1">IFERROR(IF(R$16&gt;0,
(
(
(
IF('U1'!$A$4="2ª",'U1'!I9*'U1'!I$4,0)+
IF('U2'!$A$4="2ª",'U2'!I9*'U2'!I$4,0)+
IF('U3'!$A$4="2ª",'U3'!I9*'U3'!I$4,0)+
IF('U4'!$A$4="2ª",'U4'!I9*'U4'!I$4,0)+
IF('U5'!$A$4="2ª",'U5'!I9*'U5'!I$4,0)+
IF('U6'!$A$4="2ª",'U6'!I9*'U6'!I$4,0)+
IF('U7'!$A$4="2ª",'U7'!I9*'U7'!I$4,0)+
IF('U8'!$A$4="2ª",'U8'!I9*'U8'!I$4,0)+
IF('U9'!$A$4="2ª",'U9'!I9*'U9'!I$4,0)+
IF('U10'!$A$4="2ª",'U10'!I9*'U10'!I$4,0)+
IF('U11'!$A$4="2ª",'U11'!I9*'U11'!I$4,0)+
IF('U12'!$A$4="2ª",'U12'!I9*'U12'!I$4,0)+
IF('U13'!$A$4="2ª",'U13'!I9*'U13'!I$4,0)+
IF('U14'!$A$4="2ª",'U14'!I9*'U14'!I$4,0)+
IF('U15'!$A$4="2ª",'U15'!I9*'U15'!I$4,0)
)/'2ª EVA-solo'!$CD$5
/R$13)),0),0)</f>
        <v>0</v>
      </c>
      <c r="S25" s="25"/>
      <c r="T25" s="25">
        <f ca="1">IFERROR(IF(T$16&gt;0,
(
(
(
IF('U1'!$A$4="2ª",'U1'!J9*'U1'!J$4,0)+
IF('U2'!$A$4="2ª",'U2'!J9*'U2'!J$4,0)+
IF('U3'!$A$4="2ª",'U3'!J9*'U3'!J$4,0)+
IF('U4'!$A$4="2ª",'U4'!J9*'U4'!J$4,0)+
IF('U5'!$A$4="2ª",'U5'!J9*'U5'!J$4,0)+
IF('U6'!$A$4="2ª",'U6'!J9*'U6'!J$4,0)+
IF('U7'!$A$4="2ª",'U7'!J9*'U7'!J$4,0)+
IF('U8'!$A$4="2ª",'U8'!J9*'U8'!J$4,0)+
IF('U9'!$A$4="2ª",'U9'!J9*'U9'!J$4,0)+
IF('U10'!$A$4="2ª",'U10'!J9*'U10'!J$4,0)+
IF('U11'!$A$4="2ª",'U11'!J9*'U11'!J$4,0)+
IF('U12'!$A$4="2ª",'U12'!J9*'U12'!J$4,0)+
IF('U13'!$A$4="2ª",'U13'!J9*'U13'!J$4,0)+
IF('U14'!$A$4="2ª",'U14'!J9*'U14'!J$4,0)+
IF('U15'!$A$4="2ª",'U15'!J9*'U15'!J$4,0)
)/'2ª EVA-solo'!$CD$5
/T$13)),0),0)</f>
        <v>0</v>
      </c>
      <c r="U25" s="25"/>
      <c r="V25" s="25">
        <f ca="1">IFERROR(IF(V$16&gt;0,
(
(
(
IF('U1'!$A$4="2ª",'U1'!K9*'U1'!K$4,0)+
IF('U2'!$A$4="2ª",'U2'!K9*'U2'!K$4,0)+
IF('U3'!$A$4="2ª",'U3'!K9*'U3'!K$4,0)+
IF('U4'!$A$4="2ª",'U4'!K9*'U4'!K$4,0)+
IF('U5'!$A$4="2ª",'U5'!K9*'U5'!K$4,0)+
IF('U6'!$A$4="2ª",'U6'!K9*'U6'!K$4,0)+
IF('U7'!$A$4="2ª",'U7'!K9*'U7'!K$4,0)+
IF('U8'!$A$4="2ª",'U8'!K9*'U8'!K$4,0)+
IF('U9'!$A$4="2ª",'U9'!K9*'U9'!K$4,0)+
IF('U10'!$A$4="2ª",'U10'!K9*'U10'!K$4,0)+
IF('U11'!$A$4="2ª",'U11'!K9*'U11'!K$4,0)+
IF('U12'!$A$4="2ª",'U12'!K9*'U12'!K$4,0)+
IF('U13'!$A$4="2ª",'U13'!K9*'U13'!K$4,0)+
IF('U14'!$A$4="2ª",'U14'!K9*'U14'!K$4,0)+
IF('U15'!$A$4="2ª",'U15'!K9*'U15'!K$4,0)
)/'2ª EVA-solo'!$CD$5
/V$13)),0),0)</f>
        <v>0</v>
      </c>
      <c r="W25" s="25"/>
      <c r="X25" s="25">
        <f ca="1">IFERROR(IF(X$16&gt;0,
(
(
(
IF('U1'!$A$4="2ª",'U1'!L9*'U1'!L$4,0)+
IF('U2'!$A$4="2ª",'U2'!L9*'U2'!L$4,0)+
IF('U3'!$A$4="2ª",'U3'!L9*'U3'!L$4,0)+
IF('U4'!$A$4="2ª",'U4'!L9*'U4'!L$4,0)+
IF('U5'!$A$4="2ª",'U5'!L9*'U5'!L$4,0)+
IF('U6'!$A$4="2ª",'U6'!L9*'U6'!L$4,0)+
IF('U7'!$A$4="2ª",'U7'!L9*'U7'!L$4,0)+
IF('U8'!$A$4="2ª",'U8'!L9*'U8'!L$4,0)+
IF('U9'!$A$4="2ª",'U9'!L9*'U9'!L$4,0)+
IF('U10'!$A$4="2ª",'U10'!L9*'U10'!L$4,0)+
IF('U11'!$A$4="2ª",'U11'!L9*'U11'!L$4,0)+
IF('U12'!$A$4="2ª",'U12'!L9*'U12'!L$4,0)+
IF('U13'!$A$4="2ª",'U13'!L9*'U13'!L$4,0)+
IF('U14'!$A$4="2ª",'U14'!L9*'U14'!L$4,0)+
IF('U15'!$A$4="2ª",'U15'!L9*'U15'!L$4,0)
)/'2ª EVA-solo'!$CD$5
/X$13)),0),0)</f>
        <v>0</v>
      </c>
      <c r="Y25" s="25"/>
      <c r="Z25" s="25">
        <f>IFERROR(IF(Z$16&gt;0,
(
(
(
IF('U1'!$A$4="2ª",'U1'!M9*'U1'!M$4,0)+
IF('U2'!$A$4="2ª",'U2'!M9*'U2'!M$4,0)+
IF('U3'!$A$4="2ª",'U3'!M9*'U3'!M$4,0)+
IF('U4'!$A$4="2ª",'U4'!M9*'U4'!M$4,0)+
IF('U5'!$A$4="2ª",'U5'!M9*'U5'!M$4,0)+
IF('U6'!$A$4="2ª",'U6'!M9*'U6'!M$4,0)+
IF('U7'!$A$4="2ª",'U7'!M9*'U7'!M$4,0)+
IF('U8'!$A$4="2ª",'U8'!M9*'U8'!M$4,0)+
IF('U9'!$A$4="2ª",'U9'!M9*'U9'!M$4,0)+
IF('U10'!$A$4="2ª",'U10'!M9*'U10'!M$4,0)+
IF('U11'!$A$4="2ª",'U11'!M9*'U11'!M$4,0)+
IF('U12'!$A$4="2ª",'U12'!M9*'U12'!M$4,0)+
IF('U13'!$A$4="2ª",'U13'!M9*'U13'!M$4,0)+
IF('U14'!$A$4="2ª",'U14'!M9*'U14'!M$4,0)+
IF('U15'!$A$4="2ª",'U15'!M9*'U15'!M$4,0)
)/'2ª EVA-solo'!$CD$5
/Z$13)),0),0)</f>
        <v>0</v>
      </c>
      <c r="AA25" s="25"/>
      <c r="AB25" s="25"/>
      <c r="AC25" s="25">
        <f ca="1">IFERROR(IF(AC$16&gt;0,
(
(
(
IF('U1'!$A$4="2ª",'U1'!N9*'U1'!N$4,0)+
IF('U2'!$A$4="2ª",'U2'!N9*'U2'!N$4,0)+
IF('U3'!$A$4="2ª",'U3'!N9*'U3'!N$4,0)+
IF('U4'!$A$4="2ª",'U4'!N9*'U4'!N$4,0)+
IF('U5'!$A$4="2ª",'U5'!N9*'U5'!N$4,0)+
IF('U6'!$A$4="2ª",'U6'!N9*'U6'!N$4,0)+
IF('U7'!$A$4="2ª",'U7'!N9*'U7'!N$4,0)+
IF('U8'!$A$4="2ª",'U8'!N9*'U8'!N$4,0)+
IF('U9'!$A$4="2ª",'U9'!N9*'U9'!N$4,0)+
IF('U10'!$A$4="2ª",'U10'!N9*'U10'!N$4,0)+
IF('U11'!$A$4="2ª",'U11'!N9*'U11'!N$4,0)+
IF('U12'!$A$4="2ª",'U12'!N9*'U12'!N$4,0)+
IF('U13'!$A$4="2ª",'U13'!N9*'U13'!N$4,0)+
IF('U14'!$A$4="2ª",'U14'!N9*'U14'!N$4,0)+
IF('U15'!$A$4="2ª",'U15'!N9*'U15'!N$4,0)
)/'2ª EVA-solo'!$CD$5
/AC$13)),0),0)</f>
        <v>0</v>
      </c>
      <c r="AD25" s="5"/>
      <c r="AE25" s="25">
        <f>IFERROR(IF(AE$16&gt;0,
(
(
(
IF('U1'!$A$4="2ª",'U1'!O9*'U1'!O$4,0)+
IF('U2'!$A$4="2ª",'U2'!O9*'U2'!O$4,0)+
IF('U3'!$A$4="2ª",'U3'!O9*'U3'!O$4,0)+
IF('U4'!$A$4="2ª",'U4'!O9*'U4'!O$4,0)+
IF('U5'!$A$4="2ª",'U5'!O9*'U5'!O$4,0)+
IF('U6'!$A$4="2ª",'U6'!O9*'U6'!O$4,0)+
IF('U7'!$A$4="2ª",'U7'!O9*'U7'!O$4,0)+
IF('U8'!$A$4="2ª",'U8'!O9*'U8'!O$4,0)+
IF('U9'!$A$4="2ª",'U9'!O9*'U9'!O$4,0)+
IF('U10'!$A$4="2ª",'U10'!O9*'U10'!O$4,0)+
IF('U11'!$A$4="2ª",'U11'!O9*'U11'!O$4,0)+
IF('U12'!$A$4="2ª",'U12'!O9*'U12'!O$4,0)+
IF('U13'!$A$4="2ª",'U13'!O9*'U13'!O$4,0)+
IF('U14'!$A$4="2ª",'U14'!O9*'U14'!O$4,0)+
IF('U15'!$A$4="2ª",'U15'!O9*'U15'!O$4,0)
)/'2ª EVA-solo'!$CD$5
/AE$13)),0),0)</f>
        <v>0</v>
      </c>
      <c r="AF25" s="5"/>
      <c r="AG25" s="25">
        <f ca="1">IFERROR(IF(AG$16&gt;0,
(
(
(
IF('U1'!$A$4="2ª",'U1'!P9*'U1'!P$4,0)+
IF('U2'!$A$4="2ª",'U2'!P9*'U2'!P$4,0)+
IF('U3'!$A$4="2ª",'U3'!P9*'U3'!P$4,0)+
IF('U4'!$A$4="2ª",'U4'!P9*'U4'!P$4,0)+
IF('U5'!$A$4="2ª",'U5'!P9*'U5'!P$4,0)+
IF('U6'!$A$4="2ª",'U6'!P9*'U6'!P$4,0)+
IF('U7'!$A$4="2ª",'U7'!P9*'U7'!P$4,0)+
IF('U8'!$A$4="2ª",'U8'!P9*'U8'!P$4,0)+
IF('U9'!$A$4="2ª",'U9'!P9*'U9'!P$4,0)+
IF('U10'!$A$4="2ª",'U10'!P9*'U10'!P$4,0)+
IF('U11'!$A$4="2ª",'U11'!P9*'U11'!P$4,0)+
IF('U12'!$A$4="2ª",'U12'!P9*'U12'!P$4,0)+
IF('U13'!$A$4="2ª",'U13'!P9*'U13'!P$4,0)+
IF('U14'!$A$4="2ª",'U14'!P9*'U14'!P$4,0)+
IF('U15'!$A$4="2ª",'U15'!P9*'U15'!P$4,0)
)/'2ª EVA-solo'!$CD$5
/AG$13)),0),0)</f>
        <v>0</v>
      </c>
      <c r="AH25" s="25"/>
      <c r="AI25" s="25">
        <f>IFERROR(IF(AH$16&gt;0,
(
(
(
IF('U1'!$A$4="2ª",'U1'!Q9*'U1'!Q$4,0)+
IF('U2'!$A$4="2ª",'U2'!Q9*'U2'!Q$4,0)+
IF('U3'!$A$4="2ª",'U3'!Q9*'U3'!Q$4,0)+
IF('U4'!$A$4="2ª",'U4'!Q9*'U4'!Q$4,0)+
IF('U5'!$A$4="2ª",'U5'!Q9*'U5'!Q$4,0)+
IF('U6'!$A$4="2ª",'U6'!Q9*'U6'!Q$4,0)+
IF('U7'!$A$4="2ª",'U7'!Q9*'U7'!Q$4,0)+
IF('U8'!$A$4="2ª",'U8'!Q9*'U8'!Q$4,0)+
IF('U9'!$A$4="2ª",'U9'!Q9*'U9'!Q$4,0)+
IF('U10'!$A$4="2ª",'U10'!Q9*'U10'!Q$4,0)+
IF('U11'!$A$4="2ª",'U11'!Q9*'U11'!Q$4,0)+
IF('U12'!$A$4="2ª",'U12'!Q9*'U12'!Q$4,0)+
IF('U13'!$A$4="2ª",'U13'!Q9*'U13'!Q$4,0)+
IF('U14'!$A$4="2ª",'U14'!Q9*'U14'!Q$4,0)+
IF('U15'!$A$4="2ª",'U15'!Q9*'U15'!Q$4,0)
)/'2ª EVA-solo'!$CD$5
/AH$13)),0),0)</f>
        <v>0</v>
      </c>
      <c r="AJ25" s="25"/>
      <c r="AK25" s="25">
        <f ca="1">IFERROR(IF(AK$16&gt;0,
(
(
(
IF('U1'!$A$4="2ª",'U1'!R9*'U1'!R$4,0)+
IF('U2'!$A$4="2ª",'U2'!R9*'U2'!R$4,0)+
IF('U3'!$A$4="2ª",'U3'!R9*'U3'!R$4,0)+
IF('U4'!$A$4="2ª",'U4'!R9*'U4'!R$4,0)+
IF('U5'!$A$4="2ª",'U5'!R9*'U5'!R$4,0)+
IF('U6'!$A$4="2ª",'U6'!R9*'U6'!R$4,0)+
IF('U7'!$A$4="2ª",'U7'!R9*'U7'!R$4,0)+
IF('U8'!$A$4="2ª",'U8'!R9*'U8'!R$4,0)+
IF('U9'!$A$4="2ª",'U9'!R9*'U9'!R$4,0)+
IF('U10'!$A$4="2ª",'U10'!R9*'U10'!R$4,0)+
IF('U11'!$A$4="2ª",'U11'!R9*'U11'!R$4,0)+
IF('U12'!$A$4="2ª",'U12'!R9*'U12'!R$4,0)+
IF('U13'!$A$4="2ª",'U13'!R9*'U13'!R$4,0)+
IF('U14'!$A$4="2ª",'U14'!R9*'U14'!R$4,0)+
IF('U15'!$A$4="2ª",'U15'!R9*'U15'!R$4,0)
)/'2ª EVA-solo'!$CD$5
/AK$13)),0),0)</f>
        <v>0</v>
      </c>
      <c r="AL25" s="25"/>
      <c r="AM25" s="25">
        <f>IFERROR(IF(AM$16&gt;0,
(
(
(
IF('U1'!$A$4="2ª",'U1'!S9*'U1'!S$4,0)+
IF('U2'!$A$4="2ª",'U2'!S9*'U2'!S$4,0)+
IF('U3'!$A$4="2ª",'U3'!S9*'U3'!S$4,0)+
IF('U4'!$A$4="2ª",'U4'!S9*'U4'!S$4,0)+
IF('U5'!$A$4="2ª",'U5'!S9*'U5'!S$4,0)+
IF('U6'!$A$4="2ª",'U6'!S9*'U6'!S$4,0)+
IF('U7'!$A$4="2ª",'U7'!S9*'U7'!S$4,0)+
IF('U8'!$A$4="2ª",'U8'!S9*'U8'!S$4,0)+
IF('U9'!$A$4="2ª",'U9'!S9*'U9'!S$4,0)+
IF('U10'!$A$4="2ª",'U10'!S9*'U10'!S$4,0)+
IF('U11'!$A$4="2ª",'U11'!S9*'U11'!S$4,0)+
IF('U12'!$A$4="2ª",'U12'!S9*'U12'!S$4,0)+
IF('U13'!$A$4="2ª",'U13'!S9*'U13'!S$4,0)+
IF('U14'!$A$4="2ª",'U14'!S9*'U14'!S$4,0)+
IF('U15'!$A$4="2ª",'U15'!S9*'U15'!S$4,0)
)/'2ª EVA-solo'!$CD$5
/AM$13)),0),0)</f>
        <v>0</v>
      </c>
      <c r="AN25" s="25"/>
      <c r="AO25" s="25"/>
      <c r="AP25" s="25">
        <f ca="1">IFERROR(IF(AP$16&gt;0,
(
(
(
IF('U1'!$A$4="2ª",'U1'!T9*'U1'!T$4,0)+
IF('U2'!$A$4="2ª",'U2'!T9*'U2'!T$4,0)+
IF('U3'!$A$4="2ª",'U3'!T9*'U3'!T$4,0)+
IF('U4'!$A$4="2ª",'U4'!T9*'U4'!T$4,0)+
IF('U5'!$A$4="2ª",'U5'!T9*'U5'!T$4,0)+
IF('U6'!$A$4="2ª",'U6'!T9*'U6'!T$4,0)+
IF('U7'!$A$4="2ª",'U7'!T9*'U7'!T$4,0)+
IF('U8'!$A$4="2ª",'U8'!T9*'U8'!T$4,0)+
IF('U9'!$A$4="2ª",'U9'!T9*'U9'!T$4,0)+
IF('U10'!$A$4="2ª",'U10'!T9*'U10'!T$4,0)+
IF('U11'!$A$4="2ª",'U11'!T9*'U11'!T$4,0)+
IF('U12'!$A$4="2ª",'U12'!T9*'U12'!T$4,0)+
IF('U13'!$A$4="2ª",'U13'!T9*'U13'!T$4,0)+
IF('U14'!$A$4="2ª",'U14'!T9*'U14'!T$4,0)+
IF('U15'!$A$4="2ª",'U15'!T9*'U15'!T$4,0)
)/'2ª EVA-solo'!$CD$5
/AP$13)),0),0)</f>
        <v>0</v>
      </c>
      <c r="AQ25" s="25"/>
      <c r="AR25" s="25">
        <f ca="1">IFERROR(IF(AR$16&gt;0,
(
(
(
IF('U1'!$A$4="2ª",'U1'!U9*'U1'!U$4,0)+
IF('U2'!$A$4="2ª",'U2'!U9*'U2'!U$4,0)+
IF('U3'!$A$4="2ª",'U3'!U9*'U3'!U$4,0)+
IF('U4'!$A$4="2ª",'U4'!U9*'U4'!U$4,0)+
IF('U5'!$A$4="2ª",'U5'!U9*'U5'!U$4,0)+
IF('U6'!$A$4="2ª",'U6'!U9*'U6'!U$4,0)+
IF('U7'!$A$4="2ª",'U7'!U9*'U7'!U$4,0)+
IF('U8'!$A$4="2ª",'U8'!U9*'U8'!U$4,0)+
IF('U9'!$A$4="2ª",'U9'!U9*'U9'!U$4,0)+
IF('U10'!$A$4="2ª",'U10'!U9*'U10'!U$4,0)+
IF('U11'!$A$4="2ª",'U11'!U9*'U11'!U$4,0)+
IF('U12'!$A$4="2ª",'U12'!U9*'U12'!U$4,0)+
IF('U13'!$A$4="2ª",'U13'!U9*'U13'!U$4,0)+
IF('U14'!$A$4="2ª",'U14'!U9*'U14'!U$4,0)+
IF('U15'!$A$4="2ª",'U15'!U9*'U15'!U$4,0)
)/'2ª EVA-solo'!$CD$5
/AR$13)),0),0)</f>
        <v>0</v>
      </c>
      <c r="AS25" s="25"/>
      <c r="AT25" s="25">
        <f>IFERROR(IF(AT$16&gt;0,
(
(
(
IF('U1'!$A$4="2ª",'U1'!V9*'U1'!V$4,0)+
IF('U2'!$A$4="2ª",'U2'!V9*'U2'!V$4,0)+
IF('U3'!$A$4="2ª",'U3'!V9*'U3'!V$4,0)+
IF('U4'!$A$4="2ª",'U4'!V9*'U4'!V$4,0)+
IF('U5'!$A$4="2ª",'U5'!V9*'U5'!V$4,0)+
IF('U6'!$A$4="2ª",'U6'!V9*'U6'!V$4,0)+
IF('U7'!$A$4="2ª",'U7'!V9*'U7'!V$4,0)+
IF('U8'!$A$4="2ª",'U8'!V9*'U8'!V$4,0)+
IF('U9'!$A$4="2ª",'U9'!V9*'U9'!V$4,0)+
IF('U10'!$A$4="2ª",'U10'!V9*'U10'!V$4,0)+
IF('U11'!$A$4="2ª",'U11'!V9*'U11'!V$4,0)+
IF('U12'!$A$4="2ª",'U12'!V9*'U12'!V$4,0)+
IF('U13'!$A$4="2ª",'U13'!V9*'U13'!V$4,0)+
IF('U14'!$A$4="2ª",'U14'!V9*'U14'!V$4,0)+
IF('U15'!$A$4="2ª",'U15'!V9*'U15'!V$4,0)
)/'2ª EVA-solo'!$CD$5
/AT$13)),0),0)</f>
        <v>0</v>
      </c>
      <c r="AU25" s="25"/>
      <c r="AV25" s="25">
        <f ca="1">IFERROR(IF(AV$16&gt;0,
(
(
(
IF('U1'!$A$4="2ª",'U1'!W9*'U1'!W$4,0)+
IF('U2'!$A$4="2ª",'U2'!W9*'U2'!W$4,0)+
IF('U3'!$A$4="2ª",'U3'!W9*'U3'!W$4,0)+
IF('U4'!$A$4="2ª",'U4'!W9*'U4'!W$4,0)+
IF('U5'!$A$4="2ª",'U5'!W9*'U5'!W$4,0)+
IF('U6'!$A$4="2ª",'U6'!W9*'U6'!W$4,0)+
IF('U7'!$A$4="2ª",'U7'!W9*'U7'!W$4,0)+
IF('U8'!$A$4="2ª",'U8'!W9*'U8'!W$4,0)+
IF('U9'!$A$4="2ª",'U9'!W9*'U9'!W$4,0)+
IF('U10'!$A$4="2ª",'U10'!W9*'U10'!W$4,0)+
IF('U11'!$A$4="2ª",'U11'!W9*'U11'!W$4,0)+
IF('U12'!$A$4="2ª",'U12'!W9*'U12'!W$4,0)+
IF('U13'!$A$4="2ª",'U13'!W9*'U13'!W$4,0)+
IF('U14'!$A$4="2ª",'U14'!W9*'U14'!W$4,0)+
IF('U15'!$A$4="2ª",'U15'!W9*'U15'!W$4,0)
)/'2ª EVA-solo'!$CD$5
/AV$13)),0),0)</f>
        <v>0</v>
      </c>
      <c r="AW25" s="25"/>
      <c r="AX25" s="25">
        <f>IFERROR(IF(AX$16&gt;0,
(
(
(
IF('U1'!$A$4="2ª",'U1'!X9*'U1'!X$4,0)+
IF('U2'!$A$4="2ª",'U2'!X9*'U2'!X$4,0)+
IF('U3'!$A$4="2ª",'U3'!X9*'U3'!X$4,0)+
IF('U4'!$A$4="2ª",'U4'!X9*'U4'!X$4,0)+
IF('U5'!$A$4="2ª",'U5'!X9*'U5'!X$4,0)+
IF('U6'!$A$4="2ª",'U6'!X9*'U6'!X$4,0)+
IF('U7'!$A$4="2ª",'U7'!X9*'U7'!X$4,0)+
IF('U8'!$A$4="2ª",'U8'!X9*'U8'!X$4,0)+
IF('U9'!$A$4="2ª",'U9'!X9*'U9'!X$4,0)+
IF('U10'!$A$4="2ª",'U10'!X9*'U10'!X$4,0)+
IF('U11'!$A$4="2ª",'U11'!X9*'U11'!X$4,0)+
IF('U12'!$A$4="2ª",'U12'!X9*'U12'!X$4,0)+
IF('U13'!$A$4="2ª",'U13'!X9*'U13'!X$4,0)+
IF('U14'!$A$4="2ª",'U14'!X9*'U14'!X$4,0)+
IF('U15'!$A$4="2ª",'U15'!X9*'U15'!X$4,0)
)/'2ª EVA-solo'!$CD$5
/AX$13)),0),0)</f>
        <v>0</v>
      </c>
      <c r="AY25" s="25"/>
      <c r="AZ25" s="25">
        <f>IFERROR(IF(AZ$16&gt;0,
(
(
(
IF('U1'!$A$4="2ª",'U1'!Y9*'U1'!Y$4,0)+
IF('U2'!$A$4="2ª",'U2'!Y9*'U2'!Y$4,0)+
IF('U3'!$A$4="2ª",'U3'!Y9*'U3'!Y$4,0)+
IF('U4'!$A$4="2ª",'U4'!Y9*'U4'!Y$4,0)+
IF('U5'!$A$4="2ª",'U5'!Y9*'U5'!Y$4,0)+
IF('U6'!$A$4="2ª",'U6'!Y9*'U6'!Y$4,0)+
IF('U7'!$A$4="2ª",'U7'!Y9*'U7'!Y$4,0)+
IF('U8'!$A$4="2ª",'U8'!Y9*'U8'!Y$4,0)+
IF('U9'!$A$4="2ª",'U9'!Y9*'U9'!Y$4,0)+
IF('U10'!$A$4="2ª",'U10'!Y9*'U10'!Y$4,0)+
IF('U11'!$A$4="2ª",'U11'!Y9*'U11'!Y$4,0)+
IF('U12'!$A$4="2ª",'U12'!Y9*'U12'!Y$4,0)+
IF('U13'!$A$4="2ª",'U13'!Y9*'U13'!Y$4,0)+
IF('U14'!$A$4="2ª",'U14'!Y9*'U14'!Y$4,0)+
IF('U15'!$A$4="2ª",'U15'!Y9*'U15'!Y$4,0)
)/'2ª EVA-solo'!$CD$5
/AZ$13)),0),0)</f>
        <v>0</v>
      </c>
      <c r="BA25" s="25"/>
      <c r="BB25" s="25"/>
      <c r="BC25" s="25">
        <f ca="1">IFERROR(IF(BC$16&gt;0,
(
(
(
IF('U1'!$A$4="2ª",'U1'!Z9*'U1'!Z$4,0)+
IF('U2'!$A$4="2ª",'U2'!Z9*'U2'!Z$4,0)+
IF('U3'!$A$4="2ª",'U3'!Z9*'U3'!Z$4,0)+
IF('U4'!$A$4="2ª",'U4'!Z9*'U4'!Z$4,0)+
IF('U5'!$A$4="2ª",'U5'!Z9*'U5'!Z$4,0)+
IF('U6'!$A$4="2ª",'U6'!Z9*'U6'!Z$4,0)+
IF('U7'!$A$4="2ª",'U7'!Z9*'U7'!Z$4,0)+
IF('U8'!$A$4="2ª",'U8'!Z9*'U8'!Z$4,0)+
IF('U9'!$A$4="2ª",'U9'!Z9*'U9'!Z$4,0)+
IF('U10'!$A$4="2ª",'U10'!Z9*'U10'!Z$4,0)+
IF('U11'!$A$4="2ª",'U11'!Z9*'U11'!Z$4,0)+
IF('U12'!$A$4="2ª",'U12'!Z9*'U12'!Z$4,0)+
IF('U13'!$A$4="2ª",'U13'!Z9*'U13'!Z$4,0)+
IF('U14'!$A$4="2ª",'U14'!Z9*'U14'!Z$4,0)+
IF('U15'!$A$4="2ª",'U15'!Z9*'U15'!Z$4,0)
)/'2ª EVA-solo'!$CD$5
/BC$13)),0),0)</f>
        <v>0</v>
      </c>
      <c r="BD25" s="25"/>
      <c r="BE25" s="25">
        <f>IFERROR(IF(BE$16&gt;0,
(
(
(
IF('U1'!$A$4="2ª",'U1'!AA9*'U1'!AA$4,0)+
IF('U2'!$A$4="2ª",'U2'!AA9*'U2'!AA$4,0)+
IF('U3'!$A$4="2ª",'U3'!AA9*'U3'!AA$4,0)+
IF('U4'!$A$4="2ª",'U4'!AA9*'U4'!AA$4,0)+
IF('U5'!$A$4="2ª",'U5'!AA9*'U5'!AA$4,0)+
IF('U6'!$A$4="2ª",'U6'!AA9*'U6'!AA$4,0)+
IF('U7'!$A$4="2ª",'U7'!AA9*'U7'!AA$4,0)+
IF('U8'!$A$4="2ª",'U8'!AA9*'U8'!AA$4,0)+
IF('U9'!$A$4="2ª",'U9'!AA9*'U9'!AA$4,0)+
IF('U10'!$A$4="2ª",'U10'!AA9*'U10'!AA$4,0)+
IF('U11'!$A$4="2ª",'U11'!AA9*'U11'!AA$4,0)+
IF('U12'!$A$4="2ª",'U12'!AA9*'U12'!AA$4,0)+
IF('U13'!$A$4="2ª",'U13'!AA9*'U13'!AA$4,0)+
IF('U14'!$A$4="2ª",'U14'!AA9*'U14'!AA$4,0)+
IF('U15'!$A$4="2ª",'U15'!AA9*'U15'!AA$4,0)
)/'2ª EVA-solo'!$CD$5
/BE$13)),0),0)</f>
        <v>0</v>
      </c>
      <c r="BF25" s="25"/>
      <c r="BG25" s="25">
        <f>IFERROR(IF(BG$16&gt;0,
(
(
(
IF('U1'!$A$4="2ª",'U1'!AB9*'U1'!AB$4,0)+
IF('U2'!$A$4="2ª",'U2'!AB9*'U2'!AB$4,0)+
IF('U3'!$A$4="2ª",'U3'!AB9*'U3'!AB$4,0)+
IF('U4'!$A$4="2ª",'U4'!AB9*'U4'!AB$4,0)+
IF('U5'!$A$4="2ª",'U5'!AB9*'U5'!AB$4,0)+
IF('U6'!$A$4="2ª",'U6'!AB9*'U6'!AB$4,0)+
IF('U7'!$A$4="2ª",'U7'!AB9*'U7'!AB$4,0)+
IF('U8'!$A$4="2ª",'U8'!AB9*'U8'!AB$4,0)+
IF('U9'!$A$4="2ª",'U9'!AB9*'U9'!AB$4,0)+
IF('U10'!$A$4="2ª",'U10'!AB9*'U10'!AB$4,0)+
IF('U11'!$A$4="2ª",'U11'!AB9*'U11'!AB$4,0)+
IF('U12'!$A$4="2ª",'U12'!AB9*'U12'!AB$4,0)+
IF('U13'!$A$4="2ª",'U13'!AB9*'U13'!AB$4,0)+
IF('U14'!$A$4="2ª",'U14'!AB9*'U14'!AB$4,0)+
IF('U15'!$A$4="2ª",'U15'!AB9*'U15'!AB$4,0)
)/'2ª EVA-solo'!$CD$5
/BG$13)),0),0)</f>
        <v>0</v>
      </c>
      <c r="BH25" s="25"/>
      <c r="BI25" s="25">
        <f ca="1">IFERROR(IF(BI$16&gt;0,
(
(
(
IF('U1'!$A$4="2ª",'U1'!AC9*'U1'!AC$4,0)+
IF('U2'!$A$4="2ª",'U2'!AC9*'U2'!AC$4,0)+
IF('U3'!$A$4="2ª",'U3'!AC9*'U3'!AC$4,0)+
IF('U4'!$A$4="2ª",'U4'!AC9*'U4'!AC$4,0)+
IF('U5'!$A$4="2ª",'U5'!AC9*'U5'!AC$4,0)+
IF('U6'!$A$4="2ª",'U6'!AC9*'U6'!AC$4,0)+
IF('U7'!$A$4="2ª",'U7'!AC9*'U7'!AC$4,0)+
IF('U8'!$A$4="2ª",'U8'!AC9*'U8'!AC$4,0)+
IF('U9'!$A$4="2ª",'U9'!AC9*'U9'!AC$4,0)+
IF('U10'!$A$4="2ª",'U10'!AC9*'U10'!AC$4,0)+
IF('U11'!$A$4="2ª",'U11'!AC9*'U11'!AC$4,0)+
IF('U12'!$A$4="2ª",'U12'!AC9*'U12'!AC$4,0)+
IF('U13'!$A$4="2ª",'U13'!AC9*'U13'!AC$4,0)+
IF('U14'!$A$4="2ª",'U14'!AC9*'U14'!AC$4,0)+
IF('U15'!$A$4="2ª",'U15'!AC9*'U15'!AC$4,0)
)/'2ª EVA-solo'!$CD$5
/BI$13)),0),0)</f>
        <v>0</v>
      </c>
      <c r="BJ25" s="25"/>
      <c r="BK25" s="25">
        <f>IFERROR(IF(BK$16&gt;0,
(
(
(
IF('U1'!$A$4="2ª",'U1'!AD9*'U1'!AD$4,0)+
IF('U2'!$A$4="2ª",'U2'!AD9*'U2'!AD$4,0)+
IF('U3'!$A$4="2ª",'U3'!AD9*'U3'!AD$4,0)+
IF('U4'!$A$4="2ª",'U4'!AD9*'U4'!AD$4,0)+
IF('U5'!$A$4="2ª",'U5'!AD9*'U5'!AD$4,0)+
IF('U6'!$A$4="2ª",'U6'!AD9*'U6'!AD$4,0)+
IF('U7'!$A$4="2ª",'U7'!AD9*'U7'!AD$4,0)+
IF('U8'!$A$4="2ª",'U8'!AD9*'U8'!AD$4,0)+
IF('U9'!$A$4="2ª",'U9'!AD9*'U9'!AD$4,0)+
IF('U10'!$A$4="2ª",'U10'!AD9*'U10'!AD$4,0)+
IF('U11'!$A$4="2ª",'U11'!AD9*'U11'!AD$4,0)+
IF('U12'!$A$4="2ª",'U12'!AD9*'U12'!AD$4,0)+
IF('U13'!$A$4="2ª",'U13'!AD9*'U13'!AD$4,0)+
IF('U14'!$A$4="2ª",'U14'!AD9*'U14'!AD$4,0)+
IF('U15'!$A$4="2ª",'U15'!AD9*'U15'!AD$4,0)
)/'2ª EVA-solo'!$CD$5
/BK$13)),0),0)</f>
        <v>0</v>
      </c>
      <c r="BL25" s="25"/>
      <c r="BM25" s="25">
        <f>IFERROR(IF(BM$16&gt;0,
(
(
(
IF('U1'!$A$4="2ª",'U1'!AE9*'U1'!AE$4,0)+
IF('U2'!$A$4="2ª",'U2'!AE9*'U2'!AE$4,0)+
IF('U3'!$A$4="2ª",'U3'!AE9*'U3'!AE$4,0)+
IF('U4'!$A$4="2ª",'U4'!AE9*'U4'!AE$4,0)+
IF('U5'!$A$4="2ª",'U5'!AE9*'U5'!AE$4,0)+
IF('U6'!$A$4="2ª",'U6'!AE9*'U6'!AE$4,0)+
IF('U7'!$A$4="2ª",'U7'!AE9*'U7'!AE$4,0)+
IF('U8'!$A$4="2ª",'U8'!AE9*'U8'!AE$4,0)+
IF('U9'!$A$4="2ª",'U9'!AE9*'U9'!AE$4,0)+
IF('U10'!$A$4="2ª",'U10'!AE9*'U10'!AE$4,0)+
IF('U11'!$A$4="2ª",'U11'!AE9*'U11'!AE$4,0)+
IF('U12'!$A$4="2ª",'U12'!AE9*'U12'!AE$4,0)+
IF('U13'!$A$4="2ª",'U13'!AE9*'U13'!AE$4,0)+
IF('U14'!$A$4="2ª",'U14'!AE9*'U14'!AE$4,0)+
IF('U15'!$A$4="2ª",'U15'!AE9*'U15'!AE$4,0)
)/'2ª EVA-solo'!$CD$5
/BM$13)),0),0)</f>
        <v>0</v>
      </c>
      <c r="BN25" s="25"/>
      <c r="BO25" s="25"/>
      <c r="BP25" s="25">
        <f ca="1">IFERROR(IF(BP$16&gt;0,
(
(
(
IF('U1'!$A$4="2ª",'U1'!AF9*'U1'!AF$4,0)+
IF('U2'!$A$4="2ª",'U2'!AF9*'U2'!AF$4,0)+
IF('U3'!$A$4="2ª",'U3'!AF9*'U3'!AF$4,0)+
IF('U4'!$A$4="2ª",'U4'!AF9*'U4'!AF$4,0)+
IF('U5'!$A$4="2ª",'U5'!AF9*'U5'!AF$4,0)+
IF('U6'!$A$4="2ª",'U6'!AF9*'U6'!AF$4,0)+
IF('U7'!$A$4="2ª",'U7'!AF9*'U7'!AF$4,0)+
IF('U8'!$A$4="2ª",'U8'!AF9*'U8'!AF$4,0)+
IF('U9'!$A$4="2ª",'U9'!AF9*'U9'!AF$4,0)+
IF('U10'!$A$4="2ª",'U10'!AF9*'U10'!AF$4,0)+
IF('U11'!$A$4="2ª",'U11'!AF9*'U11'!AF$4,0)+
IF('U12'!$A$4="2ª",'U12'!AF9*'U12'!AF$4,0)+
IF('U13'!$A$4="2ª",'U13'!AF9*'U13'!AF$4,0)+
IF('U14'!$A$4="2ª",'U14'!AF9*'U14'!AF$4,0)+
IF('U15'!$A$4="2ª",'U15'!AF9*'U15'!AF$4,0)
)/'2ª EVA-solo'!$CD$5
/BP$13)),0),0)</f>
        <v>0</v>
      </c>
      <c r="BQ25" s="25"/>
      <c r="BR25" s="25">
        <f>IFERROR(IF(BR$16&gt;0,
(
(
(
IF('U1'!$A$4="2ª",'U1'!AG9*'U1'!AG$4,0)+
IF('U2'!$A$4="2ª",'U2'!AG9*'U2'!AG$4,0)+
IF('U3'!$A$4="2ª",'U3'!AG9*'U3'!AG$4,0)+
IF('U4'!$A$4="2ª",'U4'!AG9*'U4'!AG$4,0)+
IF('U5'!$A$4="2ª",'U5'!AG9*'U5'!AG$4,0)+
IF('U6'!$A$4="2ª",'U6'!AG9*'U6'!AG$4,0)+
IF('U7'!$A$4="2ª",'U7'!AG9*'U7'!AG$4,0)+
IF('U8'!$A$4="2ª",'U8'!AG9*'U8'!AG$4,0)+
IF('U9'!$A$4="2ª",'U9'!AG9*'U9'!AG$4,0)+
IF('U10'!$A$4="2ª",'U10'!AG9*'U10'!AG$4,0)+
IF('U11'!$A$4="2ª",'U11'!AG9*'U11'!AG$4,0)+
IF('U12'!$A$4="2ª",'U12'!AG9*'U12'!AG$4,0)+
IF('U13'!$A$4="2ª",'U13'!AG9*'U13'!AG$4,0)+
IF('U14'!$A$4="2ª",'U14'!AG9*'U14'!AG$4,0)+
IF('U15'!$A$4="2ª",'U15'!AG9*'U15'!AG$4,0)
)/'2ª EVA-solo'!$CD$5
/BR$13)),0),0)</f>
        <v>0</v>
      </c>
      <c r="BS25" s="25"/>
      <c r="BT25" s="25">
        <f>IFERROR(IF(BT$16&gt;0,
(
(
(
IF('U1'!$A$4="2ª",'U1'!AH9*'U1'!AH$4,0)+
IF('U2'!$A$4="2ª",'U2'!AH9*'U2'!AH$4,0)+
IF('U3'!$A$4="2ª",'U3'!AH9*'U3'!AH$4,0)+
IF('U4'!$A$4="2ª",'U4'!AH9*'U4'!AH$4,0)+
IF('U5'!$A$4="2ª",'U5'!AH9*'U5'!AH$4,0)+
IF('U6'!$A$4="2ª",'U6'!AH9*'U6'!AH$4,0)+
IF('U7'!$A$4="2ª",'U7'!AH9*'U7'!AH$4,0)+
IF('U8'!$A$4="2ª",'U8'!AH9*'U8'!AH$4,0)+
IF('U9'!$A$4="2ª",'U9'!AH9*'U9'!AH$4,0)+
IF('U10'!$A$4="2ª",'U10'!AH9*'U10'!AH$4,0)+
IF('U11'!$A$4="2ª",'U11'!AH9*'U11'!AH$4,0)+
IF('U12'!$A$4="2ª",'U12'!AH9*'U12'!AH$4,0)+
IF('U13'!$A$4="2ª",'U13'!AH9*'U13'!AH$4,0)+
IF('U14'!$A$4="2ª",'U14'!AH9*'U14'!AH$4,0)+
IF('U15'!$A$4="2ª",'U15'!AH9*'U15'!AH$4,0)
)/'2ª EVA-solo'!$CD$5
/BT$13)),0),0)</f>
        <v>0</v>
      </c>
      <c r="BU25" s="25"/>
      <c r="BV25" s="25">
        <f>IFERROR(IF(BV$16&gt;0,
(
(
(
IF('U1'!$A$4="2ª",'U1'!AI9*'U1'!AI$4,0)+
IF('U2'!$A$4="2ª",'U2'!AI9*'U2'!AI$4,0)+
IF('U3'!$A$4="2ª",'U3'!AI9*'U3'!AI$4,0)+
IF('U4'!$A$4="2ª",'U4'!AI9*'U4'!AI$4,0)+
IF('U5'!$A$4="2ª",'U5'!AI9*'U5'!AI$4,0)+
IF('U6'!$A$4="2ª",'U6'!AI9*'U6'!AI$4,0)+
IF('U7'!$A$4="2ª",'U7'!AI9*'U7'!AI$4,0)+
IF('U8'!$A$4="2ª",'U8'!AI9*'U8'!AI$4,0)+
IF('U9'!$A$4="2ª",'U9'!AI9*'U9'!AI$4,0)+
IF('U10'!$A$4="2ª",'U10'!AI9*'U10'!AI$4,0)+
IF('U11'!$A$4="2ª",'U11'!AI9*'U11'!AI$4,0)+
IF('U12'!$A$4="2ª",'U12'!AI9*'U12'!AI$4,0)+
IF('U13'!$A$4="2ª",'U13'!AI9*'U13'!AI$4,0)+
IF('U14'!$A$4="2ª",'U14'!AI9*'U14'!AI$4,0)+
IF('U15'!$A$4="2ª",'U15'!AI9*'U15'!AI$4,0)
)/'2ª EVA-solo'!$CD$5
/BV$13)),0),0)</f>
        <v>0</v>
      </c>
      <c r="BW25" s="25"/>
      <c r="BX25" s="25">
        <f>IFERROR(IF(BX$16&gt;0,
(
(
(
IF('U1'!$A$4="2ª",'U1'!AJ9*'U1'!AJ$4,0)+
IF('U2'!$A$4="2ª",'U2'!AJ9*'U2'!AJ$4,0)+
IF('U3'!$A$4="2ª",'U3'!AJ9*'U3'!AJ$4,0)+
IF('U4'!$A$4="2ª",'U4'!AJ9*'U4'!AJ$4,0)+
IF('U5'!$A$4="2ª",'U5'!AJ9*'U5'!AJ$4,0)+
IF('U6'!$A$4="2ª",'U6'!AJ9*'U6'!AJ$4,0)+
IF('U7'!$A$4="2ª",'U7'!AJ9*'U7'!AJ$4,0)+
IF('U8'!$A$4="2ª",'U8'!AJ9*'U8'!AJ$4,0)+
IF('U9'!$A$4="2ª",'U9'!AJ9*'U9'!AJ$4,0)+
IF('U10'!$A$4="2ª",'U10'!AJ9*'U10'!AJ$4,0)+
IF('U11'!$A$4="2ª",'U11'!AJ9*'U11'!AJ$4,0)+
IF('U12'!$A$4="2ª",'U12'!AJ9*'U12'!AJ$4,0)+
IF('U13'!$A$4="2ª",'U13'!AJ9*'U13'!AJ$4,0)+
IF('U14'!$A$4="2ª",'U14'!AJ9*'U14'!AJ$4,0)+
IF('U15'!$A$4="2ª",'U15'!AJ9*'U15'!AJ$4,0)
)/'2ª EVA-solo'!$CD$5
/BX$13)),0),0)</f>
        <v>0</v>
      </c>
      <c r="BY25" s="25"/>
      <c r="BZ25" s="25">
        <f>IFERROR(IF(BZ$16&gt;0,
(
(
(
IF('U1'!$A$4="2ª",'U1'!AK9*'U1'!AK$4,0)+
IF('U2'!$A$4="2ª",'U2'!AK9*'U2'!AK$4,0)+
IF('U3'!$A$4="2ª",'U3'!AK9*'U3'!AK$4,0)+
IF('U4'!$A$4="2ª",'U4'!AK9*'U4'!AK$4,0)+
IF('U5'!$A$4="2ª",'U5'!AK9*'U5'!AK$4,0)+
IF('U6'!$A$4="2ª",'U6'!AK9*'U6'!AK$4,0)+
IF('U7'!$A$4="2ª",'U7'!AK9*'U7'!AK$4,0)+
IF('U8'!$A$4="2ª",'U8'!AK9*'U8'!AK$4,0)+
IF('U9'!$A$4="2ª",'U9'!AK9*'U9'!AK$4,0)+
IF('U10'!$A$4="2ª",'U10'!AK9*'U10'!AK$4,0)+
IF('U11'!$A$4="2ª",'U11'!AK9*'U11'!AK$4,0)+
IF('U12'!$A$4="2ª",'U12'!AK9*'U12'!AK$4,0)+
IF('U13'!$A$4="2ª",'U13'!AK9*'U13'!AK$4,0)+
IF('U14'!$A$4="2ª",'U14'!AK9*'U14'!AK$4,0)+
IF('U15'!$A$4="2ª",'U15'!AK9*'U15'!AK$4,0)
)/'2ª EVA-solo'!$CD$5
/BZ$13)),0),0)</f>
        <v>0</v>
      </c>
      <c r="CA25" s="25"/>
      <c r="CB25" s="25">
        <f ca="1">IF(CB$16&gt;0,
(
(
(
IF('U1'!$A$4="2ª",'U1'!BZ9*'U1'!BZ$4,0)+
IF('U2'!$A$4="2ª",'U2'!CA9*'U2'!CA$4,0)+
IF('U3'!$A$4="2ª",'U3'!CA9*'U3'!CA$4,0)+
IF('U4'!$A$4="2ª",'U4'!CA9*'U4'!CA$4,0)+
IF('U5'!$A$4="2ª",'U5'!CA9*'U5'!CA$4,0)+
IF('U6'!$A$4="2ª",'U6'!CA9*'U6'!CA$4,0)+
IF('U7'!$A$4="2ª",'U7'!CA9*'U7'!CA$4,0)+
IF('U8'!$A$4="2ª",'U8'!CA9*'U8'!CA$4,0)+
IF('U9'!$A$4="2ª",'U9'!CA9*'U9'!CA$4,0)+
IF('U10'!$A$4="2ª",'U10'!CA9*'U10'!CA$4,0)+
IF('U11'!$A$4="2ª",'U11'!CA9*'U11'!CA$4,0)+
IF('U12'!$A$4="2ª",'U12'!CA9*'U12'!CA$4,0)+
IF('U13'!$A$4="2ª",'U13'!CA9*'U13'!CA$4,0)+
IF('U14'!$A$4="2ª",'U14'!CA9*'U14'!CA$4,0)+
IF('U15'!$A$4="2ª",'U15'!CA9*'U15'!CA$4,0)
)/'2ª EVA-solo'!$CD$5
/CB$16)))</f>
        <v>0</v>
      </c>
    </row>
    <row r="26" spans="1:82" ht="18" x14ac:dyDescent="0.25">
      <c r="A26" s="65" t="str">
        <v>Rodra�guez Jimaanez, Pablo</v>
      </c>
      <c r="B26" s="128"/>
      <c r="C26" s="25">
        <f ca="1">IFERROR(IF(C$16&gt;0,
(
(
(
IF('U1'!$A$4="2ª",'U1'!B10*'U1'!B$4,0)+
IF('U2'!$A$4="2ª",'U2'!B10*'U2'!B$4,0)+
IF('U3'!$A$4="2ª",'U3'!B10*'U3'!B$4,0)+
IF('U4'!$A$4="2ª",'U4'!B10*'U4'!B$4,0)+
IF('U5'!$A$4="2ª",'U5'!B10*'U5'!B$4,0)+
IF('U6'!$A$4="2ª",'U6'!B10*'U6'!B$4,0)+
IF('U7'!$A$4="2ª",'U7'!B10*'U7'!B$4,0)+
IF('U8'!$A$4="2ª",'U8'!B10*'U8'!B$4,0)+
IF('U9'!$A$4="2ª",'U9'!B10*'U9'!B$4,0)+
IF('U10'!$A$4="2ª",'U10'!B10*'U10'!B$4,0)+
IF('U11'!$A$4="2ª",'U11'!B10*'U11'!B$4,0)+
IF('U12'!$A$4="2ª",'U12'!B10*'U12'!B$4,0)+
IF('U13'!$A$4="2ª",'U13'!B10*'U13'!B$4,0)+
IF('U14'!$A$4="2ª",'U14'!B10*'U14'!B$4,0)+
IF('U15'!$A$4="2ª",'U15'!B10*'U15'!B$4,0)
)/'2ª EVA-solo'!$CD$5
/C$13)),0),0)</f>
        <v>0</v>
      </c>
      <c r="D26" s="25"/>
      <c r="E26" s="25">
        <f ca="1">IFERROR(IF(E$16&gt;0,
(
(
(
IF('U1'!$A$4="2ª",'U1'!C10*'U1'!C$4,0)+
IF('U2'!$A$4="2ª",'U2'!C10*'U2'!C$4,0)+
IF('U3'!$A$4="2ª",'U3'!C10*'U3'!C$4,0)+
IF('U4'!$A$4="2ª",'U4'!C10*'U4'!C$4,0)+
IF('U5'!$A$4="2ª",'U5'!C10*'U5'!C$4,0)+
IF('U6'!$A$4="2ª",'U6'!C10*'U6'!C$4,0)+
IF('U7'!$A$4="2ª",'U7'!C10*'U7'!C$4,0)+
IF('U8'!$A$4="2ª",'U8'!C10*'U8'!C$4,0)+
IF('U9'!$A$4="2ª",'U9'!C10*'U9'!C$4,0)+
IF('U10'!$A$4="2ª",'U10'!C10*'U10'!C$4,0)+
IF('U11'!$A$4="2ª",'U11'!C10*'U11'!C$4,0)+
IF('U12'!$A$4="2ª",'U12'!C10*'U12'!C$4,0)+
IF('U13'!$A$4="2ª",'U13'!C10*'U13'!C$4,0)+
IF('U14'!$A$4="2ª",'U14'!C10*'U14'!C$4,0)+
IF('U15'!$A$4="2ª",'U15'!C10*'U15'!C$4,0)
)/'2ª EVA-solo'!$CD$5
/E$13)),0),0)</f>
        <v>0</v>
      </c>
      <c r="F26" s="25"/>
      <c r="G26" s="25">
        <f ca="1">IFERROR(IF(G$16&gt;0,
(
(
(
IF('U1'!$A$4="2ª",'U1'!D10*'U1'!D$4,0)+
IF('U2'!$A$4="2ª",'U2'!D10*'U2'!D$4,0)+
IF('U3'!$A$4="2ª",'U3'!D10*'U3'!D$4,0)+
IF('U4'!$A$4="2ª",'U4'!D10*'U4'!D$4,0)+
IF('U5'!$A$4="2ª",'U5'!D10*'U5'!D$4,0)+
IF('U6'!$A$4="2ª",'U6'!D10*'U6'!D$4,0)+
IF('U7'!$A$4="2ª",'U7'!D10*'U7'!D$4,0)+
IF('U8'!$A$4="2ª",'U8'!D10*'U8'!D$4,0)+
IF('U9'!$A$4="2ª",'U9'!D10*'U9'!D$4,0)+
IF('U10'!$A$4="2ª",'U10'!D10*'U10'!D$4,0)+
IF('U11'!$A$4="2ª",'U11'!D10*'U11'!D$4,0)+
IF('U12'!$A$4="2ª",'U12'!D10*'U12'!D$4,0)+
IF('U13'!$A$4="2ª",'U13'!D10*'U13'!D$4,0)+
IF('U14'!$A$4="2ª",'U14'!D10*'U14'!D$4,0)+
IF('U15'!$A$4="2ª",'U15'!D10*'U15'!D$4,0)
)/'2ª EVA-solo'!$CD$5
/G$13)),0),0)</f>
        <v>0</v>
      </c>
      <c r="H26" s="25"/>
      <c r="I26" s="25">
        <f ca="1">IFERROR(IF(I$16&gt;0,
(
(
(
IF('U1'!$A$4="2ª",'U1'!E10*'U1'!E$4,0)+
IF('U2'!$A$4="2ª",'U2'!E10*'U2'!E$4,0)+
IF('U3'!$A$4="2ª",'U3'!E10*'U3'!E$4,0)+
IF('U4'!$A$4="2ª",'U4'!E10*'U4'!E$4,0)+
IF('U5'!$A$4="2ª",'U5'!E10*'U5'!E$4,0)+
IF('U6'!$A$4="2ª",'U6'!E10*'U6'!E$4,0)+
IF('U7'!$A$4="2ª",'U7'!E10*'U7'!E$4,0)+
IF('U8'!$A$4="2ª",'U8'!E10*'U8'!E$4,0)+
IF('U9'!$A$4="2ª",'U9'!E10*'U9'!E$4,0)+
IF('U10'!$A$4="2ª",'U10'!E10*'U10'!E$4,0)+
IF('U11'!$A$4="2ª",'U11'!E10*'U11'!E$4,0)+
IF('U12'!$A$4="2ª",'U12'!E10*'U12'!E$4,0)+
IF('U13'!$A$4="2ª",'U13'!E10*'U13'!E$4,0)+
IF('U14'!$A$4="2ª",'U14'!E10*'U14'!E$4,0)+
IF('U15'!$A$4="2ª",'U15'!E10*'U15'!E$4,0)
)/'2ª EVA-solo'!$CD$5
/H$13)),0),0)</f>
        <v>0</v>
      </c>
      <c r="J26" s="25"/>
      <c r="K26" s="25">
        <f ca="1">IFERROR(IF(K$16&gt;0,
(
(
(
IF('U1'!$A$4="2ª",'U1'!F10*'U1'!F$4,0)+
IF('U2'!$A$4="2ª",'U2'!F10*'U2'!F$4,0)+
IF('U3'!$A$4="2ª",'U3'!F10*'U3'!F$4,0)+
IF('U4'!$A$4="2ª",'U4'!F10*'U4'!F$4,0)+
IF('U5'!$A$4="2ª",'U5'!F10*'U5'!F$4,0)+
IF('U6'!$A$4="2ª",'U6'!F10*'U6'!F$4,0)+
IF('U7'!$A$4="2ª",'U7'!F10*'U7'!F$4,0)+
IF('U8'!$A$4="2ª",'U8'!F10*'U8'!F$4,0)+
IF('U9'!$A$4="2ª",'U9'!F10*'U9'!F$4,0)+
IF('U10'!$A$4="2ª",'U10'!F10*'U10'!F$4,0)+
IF('U11'!$A$4="2ª",'U11'!F10*'U11'!F$4,0)+
IF('U12'!$A$4="2ª",'U12'!F10*'U12'!F$4,0)+
IF('U13'!$A$4="2ª",'U13'!F10*'U13'!F$4,0)+
IF('U14'!$A$4="2ª",'U14'!F10*'U14'!F$4,0)+
IF('U15'!$A$4="2ª",'U15'!F10*'U15'!F$4,0)
)/'2ª EVA-solo'!$CD$5
/K$13)),0),0)</f>
        <v>0</v>
      </c>
      <c r="L26" s="25"/>
      <c r="M26" s="25">
        <f>IFERROR(IF(M$16&gt;0,
(
(
(
IF('U1'!$A$4="2ª",'U1'!G10*'U1'!G$4,0)+
IF('U2'!$A$4="2ª",'U2'!G10*'U2'!G$4,0)+
IF('U3'!$A$4="2ª",'U3'!G10*'U3'!G$4,0)+
IF('U4'!$A$4="2ª",'U4'!G10*'U4'!G$4,0)+
IF('U5'!$A$4="2ª",'U5'!G10*'U5'!G$4,0)+
IF('U6'!$A$4="2ª",'U6'!G10*'U6'!G$4,0)+
IF('U7'!$A$4="2ª",'U7'!G10*'U7'!G$4,0)+
IF('U8'!$A$4="2ª",'U8'!G10*'U8'!G$4,0)+
IF('U9'!$A$4="2ª",'U9'!G10*'U9'!G$4,0)+
IF('U10'!$A$4="2ª",'U10'!G10*'U10'!G$4,0)+
IF('U11'!$A$4="2ª",'U11'!G10*'U11'!G$4,0)+
IF('U12'!$A$4="2ª",'U12'!G10*'U12'!G$4,0)+
IF('U13'!$A$4="2ª",'U13'!G10*'U13'!G$4,0)+
IF('U14'!$A$4="2ª",'U14'!G10*'U14'!G$4,0)+
IF('U15'!$A$4="2ª",'U15'!G10*'U15'!G$4,0)
)/'2ª EVA-solo'!$CD$5
/M$13)),0),0)</f>
        <v>0</v>
      </c>
      <c r="N26" s="25"/>
      <c r="O26" s="130"/>
      <c r="P26" s="25">
        <f ca="1">IFERROR(IF(P$16&gt;0,
(
(
(
IF('U1'!$A$4="2ª",'U1'!H10*'U1'!H$4,0)+
IF('U2'!$A$4="2ª",'U2'!H10*'U2'!H$4,0)+
IF('U3'!$A$4="2ª",'U3'!H10*'U3'!H$4,0)+
IF('U4'!$A$4="2ª",'U4'!H10*'U4'!H$4,0)+
IF('U5'!$A$4="2ª",'U5'!H10*'U5'!H$4,0)+
IF('U6'!$A$4="2ª",'U6'!H10*'U6'!H$4,0)+
IF('U7'!$A$4="2ª",'U7'!H10*'U7'!H$4,0)+
IF('U8'!$A$4="2ª",'U8'!H10*'U8'!H$4,0)+
IF('U9'!$A$4="2ª",'U9'!H10*'U9'!H$4,0)+
IF('U10'!$A$4="2ª",'U10'!H10*'U10'!H$4,0)+
IF('U11'!$A$4="2ª",'U11'!H10*'U11'!H$4,0)+
IF('U12'!$A$4="2ª",'U12'!H10*'U12'!H$4,0)+
IF('U13'!$A$4="2ª",'U13'!H10*'U13'!H$4,0)+
IF('U14'!$A$4="2ª",'U14'!H10*'U14'!H$4,0)+
IF('U15'!$A$4="2ª",'U15'!H10*'U15'!H$4,0)
)/'2ª EVA-solo'!$CD$5
/P$13)),0),0)</f>
        <v>0</v>
      </c>
      <c r="Q26" s="25"/>
      <c r="R26" s="25">
        <f ca="1">IFERROR(IF(R$16&gt;0,
(
(
(
IF('U1'!$A$4="2ª",'U1'!I10*'U1'!I$4,0)+
IF('U2'!$A$4="2ª",'U2'!I10*'U2'!I$4,0)+
IF('U3'!$A$4="2ª",'U3'!I10*'U3'!I$4,0)+
IF('U4'!$A$4="2ª",'U4'!I10*'U4'!I$4,0)+
IF('U5'!$A$4="2ª",'U5'!I10*'U5'!I$4,0)+
IF('U6'!$A$4="2ª",'U6'!I10*'U6'!I$4,0)+
IF('U7'!$A$4="2ª",'U7'!I10*'U7'!I$4,0)+
IF('U8'!$A$4="2ª",'U8'!I10*'U8'!I$4,0)+
IF('U9'!$A$4="2ª",'U9'!I10*'U9'!I$4,0)+
IF('U10'!$A$4="2ª",'U10'!I10*'U10'!I$4,0)+
IF('U11'!$A$4="2ª",'U11'!I10*'U11'!I$4,0)+
IF('U12'!$A$4="2ª",'U12'!I10*'U12'!I$4,0)+
IF('U13'!$A$4="2ª",'U13'!I10*'U13'!I$4,0)+
IF('U14'!$A$4="2ª",'U14'!I10*'U14'!I$4,0)+
IF('U15'!$A$4="2ª",'U15'!I10*'U15'!I$4,0)
)/'2ª EVA-solo'!$CD$5
/R$13)),0),0)</f>
        <v>0</v>
      </c>
      <c r="S26" s="25"/>
      <c r="T26" s="25">
        <f ca="1">IFERROR(IF(T$16&gt;0,
(
(
(
IF('U1'!$A$4="2ª",'U1'!J10*'U1'!J$4,0)+
IF('U2'!$A$4="2ª",'U2'!J10*'U2'!J$4,0)+
IF('U3'!$A$4="2ª",'U3'!J10*'U3'!J$4,0)+
IF('U4'!$A$4="2ª",'U4'!J10*'U4'!J$4,0)+
IF('U5'!$A$4="2ª",'U5'!J10*'U5'!J$4,0)+
IF('U6'!$A$4="2ª",'U6'!J10*'U6'!J$4,0)+
IF('U7'!$A$4="2ª",'U7'!J10*'U7'!J$4,0)+
IF('U8'!$A$4="2ª",'U8'!J10*'U8'!J$4,0)+
IF('U9'!$A$4="2ª",'U9'!J10*'U9'!J$4,0)+
IF('U10'!$A$4="2ª",'U10'!J10*'U10'!J$4,0)+
IF('U11'!$A$4="2ª",'U11'!J10*'U11'!J$4,0)+
IF('U12'!$A$4="2ª",'U12'!J10*'U12'!J$4,0)+
IF('U13'!$A$4="2ª",'U13'!J10*'U13'!J$4,0)+
IF('U14'!$A$4="2ª",'U14'!J10*'U14'!J$4,0)+
IF('U15'!$A$4="2ª",'U15'!J10*'U15'!J$4,0)
)/'2ª EVA-solo'!$CD$5
/T$13)),0),0)</f>
        <v>0</v>
      </c>
      <c r="U26" s="25"/>
      <c r="V26" s="25">
        <f ca="1">IFERROR(IF(V$16&gt;0,
(
(
(
IF('U1'!$A$4="2ª",'U1'!K10*'U1'!K$4,0)+
IF('U2'!$A$4="2ª",'U2'!K10*'U2'!K$4,0)+
IF('U3'!$A$4="2ª",'U3'!K10*'U3'!K$4,0)+
IF('U4'!$A$4="2ª",'U4'!K10*'U4'!K$4,0)+
IF('U5'!$A$4="2ª",'U5'!K10*'U5'!K$4,0)+
IF('U6'!$A$4="2ª",'U6'!K10*'U6'!K$4,0)+
IF('U7'!$A$4="2ª",'U7'!K10*'U7'!K$4,0)+
IF('U8'!$A$4="2ª",'U8'!K10*'U8'!K$4,0)+
IF('U9'!$A$4="2ª",'U9'!K10*'U9'!K$4,0)+
IF('U10'!$A$4="2ª",'U10'!K10*'U10'!K$4,0)+
IF('U11'!$A$4="2ª",'U11'!K10*'U11'!K$4,0)+
IF('U12'!$A$4="2ª",'U12'!K10*'U12'!K$4,0)+
IF('U13'!$A$4="2ª",'U13'!K10*'U13'!K$4,0)+
IF('U14'!$A$4="2ª",'U14'!K10*'U14'!K$4,0)+
IF('U15'!$A$4="2ª",'U15'!K10*'U15'!K$4,0)
)/'2ª EVA-solo'!$CD$5
/V$13)),0),0)</f>
        <v>0</v>
      </c>
      <c r="W26" s="25"/>
      <c r="X26" s="25">
        <f ca="1">IFERROR(IF(X$16&gt;0,
(
(
(
IF('U1'!$A$4="2ª",'U1'!L10*'U1'!L$4,0)+
IF('U2'!$A$4="2ª",'U2'!L10*'U2'!L$4,0)+
IF('U3'!$A$4="2ª",'U3'!L10*'U3'!L$4,0)+
IF('U4'!$A$4="2ª",'U4'!L10*'U4'!L$4,0)+
IF('U5'!$A$4="2ª",'U5'!L10*'U5'!L$4,0)+
IF('U6'!$A$4="2ª",'U6'!L10*'U6'!L$4,0)+
IF('U7'!$A$4="2ª",'U7'!L10*'U7'!L$4,0)+
IF('U8'!$A$4="2ª",'U8'!L10*'U8'!L$4,0)+
IF('U9'!$A$4="2ª",'U9'!L10*'U9'!L$4,0)+
IF('U10'!$A$4="2ª",'U10'!L10*'U10'!L$4,0)+
IF('U11'!$A$4="2ª",'U11'!L10*'U11'!L$4,0)+
IF('U12'!$A$4="2ª",'U12'!L10*'U12'!L$4,0)+
IF('U13'!$A$4="2ª",'U13'!L10*'U13'!L$4,0)+
IF('U14'!$A$4="2ª",'U14'!L10*'U14'!L$4,0)+
IF('U15'!$A$4="2ª",'U15'!L10*'U15'!L$4,0)
)/'2ª EVA-solo'!$CD$5
/X$13)),0),0)</f>
        <v>0</v>
      </c>
      <c r="Y26" s="25"/>
      <c r="Z26" s="25">
        <f>IFERROR(IF(Z$16&gt;0,
(
(
(
IF('U1'!$A$4="2ª",'U1'!M10*'U1'!M$4,0)+
IF('U2'!$A$4="2ª",'U2'!M10*'U2'!M$4,0)+
IF('U3'!$A$4="2ª",'U3'!M10*'U3'!M$4,0)+
IF('U4'!$A$4="2ª",'U4'!M10*'U4'!M$4,0)+
IF('U5'!$A$4="2ª",'U5'!M10*'U5'!M$4,0)+
IF('U6'!$A$4="2ª",'U6'!M10*'U6'!M$4,0)+
IF('U7'!$A$4="2ª",'U7'!M10*'U7'!M$4,0)+
IF('U8'!$A$4="2ª",'U8'!M10*'U8'!M$4,0)+
IF('U9'!$A$4="2ª",'U9'!M10*'U9'!M$4,0)+
IF('U10'!$A$4="2ª",'U10'!M10*'U10'!M$4,0)+
IF('U11'!$A$4="2ª",'U11'!M10*'U11'!M$4,0)+
IF('U12'!$A$4="2ª",'U12'!M10*'U12'!M$4,0)+
IF('U13'!$A$4="2ª",'U13'!M10*'U13'!M$4,0)+
IF('U14'!$A$4="2ª",'U14'!M10*'U14'!M$4,0)+
IF('U15'!$A$4="2ª",'U15'!M10*'U15'!M$4,0)
)/'2ª EVA-solo'!$CD$5
/Z$13)),0),0)</f>
        <v>0</v>
      </c>
      <c r="AA26" s="25"/>
      <c r="AB26" s="25"/>
      <c r="AC26" s="25">
        <f ca="1">IFERROR(IF(AC$16&gt;0,
(
(
(
IF('U1'!$A$4="2ª",'U1'!N10*'U1'!N$4,0)+
IF('U2'!$A$4="2ª",'U2'!N10*'U2'!N$4,0)+
IF('U3'!$A$4="2ª",'U3'!N10*'U3'!N$4,0)+
IF('U4'!$A$4="2ª",'U4'!N10*'U4'!N$4,0)+
IF('U5'!$A$4="2ª",'U5'!N10*'U5'!N$4,0)+
IF('U6'!$A$4="2ª",'U6'!N10*'U6'!N$4,0)+
IF('U7'!$A$4="2ª",'U7'!N10*'U7'!N$4,0)+
IF('U8'!$A$4="2ª",'U8'!N10*'U8'!N$4,0)+
IF('U9'!$A$4="2ª",'U9'!N10*'U9'!N$4,0)+
IF('U10'!$A$4="2ª",'U10'!N10*'U10'!N$4,0)+
IF('U11'!$A$4="2ª",'U11'!N10*'U11'!N$4,0)+
IF('U12'!$A$4="2ª",'U12'!N10*'U12'!N$4,0)+
IF('U13'!$A$4="2ª",'U13'!N10*'U13'!N$4,0)+
IF('U14'!$A$4="2ª",'U14'!N10*'U14'!N$4,0)+
IF('U15'!$A$4="2ª",'U15'!N10*'U15'!N$4,0)
)/'2ª EVA-solo'!$CD$5
/AC$13)),0),0)</f>
        <v>0</v>
      </c>
      <c r="AD26" s="5"/>
      <c r="AE26" s="25">
        <f>IFERROR(IF(AE$16&gt;0,
(
(
(
IF('U1'!$A$4="2ª",'U1'!O10*'U1'!O$4,0)+
IF('U2'!$A$4="2ª",'U2'!O10*'U2'!O$4,0)+
IF('U3'!$A$4="2ª",'U3'!O10*'U3'!O$4,0)+
IF('U4'!$A$4="2ª",'U4'!O10*'U4'!O$4,0)+
IF('U5'!$A$4="2ª",'U5'!O10*'U5'!O$4,0)+
IF('U6'!$A$4="2ª",'U6'!O10*'U6'!O$4,0)+
IF('U7'!$A$4="2ª",'U7'!O10*'U7'!O$4,0)+
IF('U8'!$A$4="2ª",'U8'!O10*'U8'!O$4,0)+
IF('U9'!$A$4="2ª",'U9'!O10*'U9'!O$4,0)+
IF('U10'!$A$4="2ª",'U10'!O10*'U10'!O$4,0)+
IF('U11'!$A$4="2ª",'U11'!O10*'U11'!O$4,0)+
IF('U12'!$A$4="2ª",'U12'!O10*'U12'!O$4,0)+
IF('U13'!$A$4="2ª",'U13'!O10*'U13'!O$4,0)+
IF('U14'!$A$4="2ª",'U14'!O10*'U14'!O$4,0)+
IF('U15'!$A$4="2ª",'U15'!O10*'U15'!O$4,0)
)/'2ª EVA-solo'!$CD$5
/AE$13)),0),0)</f>
        <v>0</v>
      </c>
      <c r="AF26" s="5"/>
      <c r="AG26" s="25">
        <f ca="1">IFERROR(IF(AG$16&gt;0,
(
(
(
IF('U1'!$A$4="2ª",'U1'!P10*'U1'!P$4,0)+
IF('U2'!$A$4="2ª",'U2'!P10*'U2'!P$4,0)+
IF('U3'!$A$4="2ª",'U3'!P10*'U3'!P$4,0)+
IF('U4'!$A$4="2ª",'U4'!P10*'U4'!P$4,0)+
IF('U5'!$A$4="2ª",'U5'!P10*'U5'!P$4,0)+
IF('U6'!$A$4="2ª",'U6'!P10*'U6'!P$4,0)+
IF('U7'!$A$4="2ª",'U7'!P10*'U7'!P$4,0)+
IF('U8'!$A$4="2ª",'U8'!P10*'U8'!P$4,0)+
IF('U9'!$A$4="2ª",'U9'!P10*'U9'!P$4,0)+
IF('U10'!$A$4="2ª",'U10'!P10*'U10'!P$4,0)+
IF('U11'!$A$4="2ª",'U11'!P10*'U11'!P$4,0)+
IF('U12'!$A$4="2ª",'U12'!P10*'U12'!P$4,0)+
IF('U13'!$A$4="2ª",'U13'!P10*'U13'!P$4,0)+
IF('U14'!$A$4="2ª",'U14'!P10*'U14'!P$4,0)+
IF('U15'!$A$4="2ª",'U15'!P10*'U15'!P$4,0)
)/'2ª EVA-solo'!$CD$5
/AG$13)),0),0)</f>
        <v>0</v>
      </c>
      <c r="AH26" s="25"/>
      <c r="AI26" s="25">
        <f>IFERROR(IF(AH$16&gt;0,
(
(
(
IF('U1'!$A$4="2ª",'U1'!Q10*'U1'!Q$4,0)+
IF('U2'!$A$4="2ª",'U2'!Q10*'U2'!Q$4,0)+
IF('U3'!$A$4="2ª",'U3'!Q10*'U3'!Q$4,0)+
IF('U4'!$A$4="2ª",'U4'!Q10*'U4'!Q$4,0)+
IF('U5'!$A$4="2ª",'U5'!Q10*'U5'!Q$4,0)+
IF('U6'!$A$4="2ª",'U6'!Q10*'U6'!Q$4,0)+
IF('U7'!$A$4="2ª",'U7'!Q10*'U7'!Q$4,0)+
IF('U8'!$A$4="2ª",'U8'!Q10*'U8'!Q$4,0)+
IF('U9'!$A$4="2ª",'U9'!Q10*'U9'!Q$4,0)+
IF('U10'!$A$4="2ª",'U10'!Q10*'U10'!Q$4,0)+
IF('U11'!$A$4="2ª",'U11'!Q10*'U11'!Q$4,0)+
IF('U12'!$A$4="2ª",'U12'!Q10*'U12'!Q$4,0)+
IF('U13'!$A$4="2ª",'U13'!Q10*'U13'!Q$4,0)+
IF('U14'!$A$4="2ª",'U14'!Q10*'U14'!Q$4,0)+
IF('U15'!$A$4="2ª",'U15'!Q10*'U15'!Q$4,0)
)/'2ª EVA-solo'!$CD$5
/AH$13)),0),0)</f>
        <v>0</v>
      </c>
      <c r="AJ26" s="25"/>
      <c r="AK26" s="25">
        <f ca="1">IFERROR(IF(AK$16&gt;0,
(
(
(
IF('U1'!$A$4="2ª",'U1'!R10*'U1'!R$4,0)+
IF('U2'!$A$4="2ª",'U2'!R10*'U2'!R$4,0)+
IF('U3'!$A$4="2ª",'U3'!R10*'U3'!R$4,0)+
IF('U4'!$A$4="2ª",'U4'!R10*'U4'!R$4,0)+
IF('U5'!$A$4="2ª",'U5'!R10*'U5'!R$4,0)+
IF('U6'!$A$4="2ª",'U6'!R10*'U6'!R$4,0)+
IF('U7'!$A$4="2ª",'U7'!R10*'U7'!R$4,0)+
IF('U8'!$A$4="2ª",'U8'!R10*'U8'!R$4,0)+
IF('U9'!$A$4="2ª",'U9'!R10*'U9'!R$4,0)+
IF('U10'!$A$4="2ª",'U10'!R10*'U10'!R$4,0)+
IF('U11'!$A$4="2ª",'U11'!R10*'U11'!R$4,0)+
IF('U12'!$A$4="2ª",'U12'!R10*'U12'!R$4,0)+
IF('U13'!$A$4="2ª",'U13'!R10*'U13'!R$4,0)+
IF('U14'!$A$4="2ª",'U14'!R10*'U14'!R$4,0)+
IF('U15'!$A$4="2ª",'U15'!R10*'U15'!R$4,0)
)/'2ª EVA-solo'!$CD$5
/AK$13)),0),0)</f>
        <v>0</v>
      </c>
      <c r="AL26" s="25"/>
      <c r="AM26" s="25">
        <f>IFERROR(IF(AM$16&gt;0,
(
(
(
IF('U1'!$A$4="2ª",'U1'!S10*'U1'!S$4,0)+
IF('U2'!$A$4="2ª",'U2'!S10*'U2'!S$4,0)+
IF('U3'!$A$4="2ª",'U3'!S10*'U3'!S$4,0)+
IF('U4'!$A$4="2ª",'U4'!S10*'U4'!S$4,0)+
IF('U5'!$A$4="2ª",'U5'!S10*'U5'!S$4,0)+
IF('U6'!$A$4="2ª",'U6'!S10*'U6'!S$4,0)+
IF('U7'!$A$4="2ª",'U7'!S10*'U7'!S$4,0)+
IF('U8'!$A$4="2ª",'U8'!S10*'U8'!S$4,0)+
IF('U9'!$A$4="2ª",'U9'!S10*'U9'!S$4,0)+
IF('U10'!$A$4="2ª",'U10'!S10*'U10'!S$4,0)+
IF('U11'!$A$4="2ª",'U11'!S10*'U11'!S$4,0)+
IF('U12'!$A$4="2ª",'U12'!S10*'U12'!S$4,0)+
IF('U13'!$A$4="2ª",'U13'!S10*'U13'!S$4,0)+
IF('U14'!$A$4="2ª",'U14'!S10*'U14'!S$4,0)+
IF('U15'!$A$4="2ª",'U15'!S10*'U15'!S$4,0)
)/'2ª EVA-solo'!$CD$5
/AM$13)),0),0)</f>
        <v>0</v>
      </c>
      <c r="AN26" s="25"/>
      <c r="AO26" s="25"/>
      <c r="AP26" s="25">
        <f ca="1">IFERROR(IF(AP$16&gt;0,
(
(
(
IF('U1'!$A$4="2ª",'U1'!T10*'U1'!T$4,0)+
IF('U2'!$A$4="2ª",'U2'!T10*'U2'!T$4,0)+
IF('U3'!$A$4="2ª",'U3'!T10*'U3'!T$4,0)+
IF('U4'!$A$4="2ª",'U4'!T10*'U4'!T$4,0)+
IF('U5'!$A$4="2ª",'U5'!T10*'U5'!T$4,0)+
IF('U6'!$A$4="2ª",'U6'!T10*'U6'!T$4,0)+
IF('U7'!$A$4="2ª",'U7'!T10*'U7'!T$4,0)+
IF('U8'!$A$4="2ª",'U8'!T10*'U8'!T$4,0)+
IF('U9'!$A$4="2ª",'U9'!T10*'U9'!T$4,0)+
IF('U10'!$A$4="2ª",'U10'!T10*'U10'!T$4,0)+
IF('U11'!$A$4="2ª",'U11'!T10*'U11'!T$4,0)+
IF('U12'!$A$4="2ª",'U12'!T10*'U12'!T$4,0)+
IF('U13'!$A$4="2ª",'U13'!T10*'U13'!T$4,0)+
IF('U14'!$A$4="2ª",'U14'!T10*'U14'!T$4,0)+
IF('U15'!$A$4="2ª",'U15'!T10*'U15'!T$4,0)
)/'2ª EVA-solo'!$CD$5
/AP$13)),0),0)</f>
        <v>0</v>
      </c>
      <c r="AQ26" s="25"/>
      <c r="AR26" s="25">
        <f ca="1">IFERROR(IF(AR$16&gt;0,
(
(
(
IF('U1'!$A$4="2ª",'U1'!U10*'U1'!U$4,0)+
IF('U2'!$A$4="2ª",'U2'!U10*'U2'!U$4,0)+
IF('U3'!$A$4="2ª",'U3'!U10*'U3'!U$4,0)+
IF('U4'!$A$4="2ª",'U4'!U10*'U4'!U$4,0)+
IF('U5'!$A$4="2ª",'U5'!U10*'U5'!U$4,0)+
IF('U6'!$A$4="2ª",'U6'!U10*'U6'!U$4,0)+
IF('U7'!$A$4="2ª",'U7'!U10*'U7'!U$4,0)+
IF('U8'!$A$4="2ª",'U8'!U10*'U8'!U$4,0)+
IF('U9'!$A$4="2ª",'U9'!U10*'U9'!U$4,0)+
IF('U10'!$A$4="2ª",'U10'!U10*'U10'!U$4,0)+
IF('U11'!$A$4="2ª",'U11'!U10*'U11'!U$4,0)+
IF('U12'!$A$4="2ª",'U12'!U10*'U12'!U$4,0)+
IF('U13'!$A$4="2ª",'U13'!U10*'U13'!U$4,0)+
IF('U14'!$A$4="2ª",'U14'!U10*'U14'!U$4,0)+
IF('U15'!$A$4="2ª",'U15'!U10*'U15'!U$4,0)
)/'2ª EVA-solo'!$CD$5
/AR$13)),0),0)</f>
        <v>0</v>
      </c>
      <c r="AS26" s="25"/>
      <c r="AT26" s="25">
        <f>IFERROR(IF(AT$16&gt;0,
(
(
(
IF('U1'!$A$4="2ª",'U1'!V10*'U1'!V$4,0)+
IF('U2'!$A$4="2ª",'U2'!V10*'U2'!V$4,0)+
IF('U3'!$A$4="2ª",'U3'!V10*'U3'!V$4,0)+
IF('U4'!$A$4="2ª",'U4'!V10*'U4'!V$4,0)+
IF('U5'!$A$4="2ª",'U5'!V10*'U5'!V$4,0)+
IF('U6'!$A$4="2ª",'U6'!V10*'U6'!V$4,0)+
IF('U7'!$A$4="2ª",'U7'!V10*'U7'!V$4,0)+
IF('U8'!$A$4="2ª",'U8'!V10*'U8'!V$4,0)+
IF('U9'!$A$4="2ª",'U9'!V10*'U9'!V$4,0)+
IF('U10'!$A$4="2ª",'U10'!V10*'U10'!V$4,0)+
IF('U11'!$A$4="2ª",'U11'!V10*'U11'!V$4,0)+
IF('U12'!$A$4="2ª",'U12'!V10*'U12'!V$4,0)+
IF('U13'!$A$4="2ª",'U13'!V10*'U13'!V$4,0)+
IF('U14'!$A$4="2ª",'U14'!V10*'U14'!V$4,0)+
IF('U15'!$A$4="2ª",'U15'!V10*'U15'!V$4,0)
)/'2ª EVA-solo'!$CD$5
/AT$13)),0),0)</f>
        <v>0</v>
      </c>
      <c r="AU26" s="25"/>
      <c r="AV26" s="25">
        <f ca="1">IFERROR(IF(AV$16&gt;0,
(
(
(
IF('U1'!$A$4="2ª",'U1'!W10*'U1'!W$4,0)+
IF('U2'!$A$4="2ª",'U2'!W10*'U2'!W$4,0)+
IF('U3'!$A$4="2ª",'U3'!W10*'U3'!W$4,0)+
IF('U4'!$A$4="2ª",'U4'!W10*'U4'!W$4,0)+
IF('U5'!$A$4="2ª",'U5'!W10*'U5'!W$4,0)+
IF('U6'!$A$4="2ª",'U6'!W10*'U6'!W$4,0)+
IF('U7'!$A$4="2ª",'U7'!W10*'U7'!W$4,0)+
IF('U8'!$A$4="2ª",'U8'!W10*'U8'!W$4,0)+
IF('U9'!$A$4="2ª",'U9'!W10*'U9'!W$4,0)+
IF('U10'!$A$4="2ª",'U10'!W10*'U10'!W$4,0)+
IF('U11'!$A$4="2ª",'U11'!W10*'U11'!W$4,0)+
IF('U12'!$A$4="2ª",'U12'!W10*'U12'!W$4,0)+
IF('U13'!$A$4="2ª",'U13'!W10*'U13'!W$4,0)+
IF('U14'!$A$4="2ª",'U14'!W10*'U14'!W$4,0)+
IF('U15'!$A$4="2ª",'U15'!W10*'U15'!W$4,0)
)/'2ª EVA-solo'!$CD$5
/AV$13)),0),0)</f>
        <v>0</v>
      </c>
      <c r="AW26" s="25"/>
      <c r="AX26" s="25">
        <f>IFERROR(IF(AX$16&gt;0,
(
(
(
IF('U1'!$A$4="2ª",'U1'!X10*'U1'!X$4,0)+
IF('U2'!$A$4="2ª",'U2'!X10*'U2'!X$4,0)+
IF('U3'!$A$4="2ª",'U3'!X10*'U3'!X$4,0)+
IF('U4'!$A$4="2ª",'U4'!X10*'U4'!X$4,0)+
IF('U5'!$A$4="2ª",'U5'!X10*'U5'!X$4,0)+
IF('U6'!$A$4="2ª",'U6'!X10*'U6'!X$4,0)+
IF('U7'!$A$4="2ª",'U7'!X10*'U7'!X$4,0)+
IF('U8'!$A$4="2ª",'U8'!X10*'U8'!X$4,0)+
IF('U9'!$A$4="2ª",'U9'!X10*'U9'!X$4,0)+
IF('U10'!$A$4="2ª",'U10'!X10*'U10'!X$4,0)+
IF('U11'!$A$4="2ª",'U11'!X10*'U11'!X$4,0)+
IF('U12'!$A$4="2ª",'U12'!X10*'U12'!X$4,0)+
IF('U13'!$A$4="2ª",'U13'!X10*'U13'!X$4,0)+
IF('U14'!$A$4="2ª",'U14'!X10*'U14'!X$4,0)+
IF('U15'!$A$4="2ª",'U15'!X10*'U15'!X$4,0)
)/'2ª EVA-solo'!$CD$5
/AX$13)),0),0)</f>
        <v>0</v>
      </c>
      <c r="AY26" s="25"/>
      <c r="AZ26" s="25">
        <f>IFERROR(IF(AZ$16&gt;0,
(
(
(
IF('U1'!$A$4="2ª",'U1'!Y10*'U1'!Y$4,0)+
IF('U2'!$A$4="2ª",'U2'!Y10*'U2'!Y$4,0)+
IF('U3'!$A$4="2ª",'U3'!Y10*'U3'!Y$4,0)+
IF('U4'!$A$4="2ª",'U4'!Y10*'U4'!Y$4,0)+
IF('U5'!$A$4="2ª",'U5'!Y10*'U5'!Y$4,0)+
IF('U6'!$A$4="2ª",'U6'!Y10*'U6'!Y$4,0)+
IF('U7'!$A$4="2ª",'U7'!Y10*'U7'!Y$4,0)+
IF('U8'!$A$4="2ª",'U8'!Y10*'U8'!Y$4,0)+
IF('U9'!$A$4="2ª",'U9'!Y10*'U9'!Y$4,0)+
IF('U10'!$A$4="2ª",'U10'!Y10*'U10'!Y$4,0)+
IF('U11'!$A$4="2ª",'U11'!Y10*'U11'!Y$4,0)+
IF('U12'!$A$4="2ª",'U12'!Y10*'U12'!Y$4,0)+
IF('U13'!$A$4="2ª",'U13'!Y10*'U13'!Y$4,0)+
IF('U14'!$A$4="2ª",'U14'!Y10*'U14'!Y$4,0)+
IF('U15'!$A$4="2ª",'U15'!Y10*'U15'!Y$4,0)
)/'2ª EVA-solo'!$CD$5
/AZ$13)),0),0)</f>
        <v>0</v>
      </c>
      <c r="BA26" s="25"/>
      <c r="BB26" s="25"/>
      <c r="BC26" s="25">
        <f ca="1">IFERROR(IF(BC$16&gt;0,
(
(
(
IF('U1'!$A$4="2ª",'U1'!Z10*'U1'!Z$4,0)+
IF('U2'!$A$4="2ª",'U2'!Z10*'U2'!Z$4,0)+
IF('U3'!$A$4="2ª",'U3'!Z10*'U3'!Z$4,0)+
IF('U4'!$A$4="2ª",'U4'!Z10*'U4'!Z$4,0)+
IF('U5'!$A$4="2ª",'U5'!Z10*'U5'!Z$4,0)+
IF('U6'!$A$4="2ª",'U6'!Z10*'U6'!Z$4,0)+
IF('U7'!$A$4="2ª",'U7'!Z10*'U7'!Z$4,0)+
IF('U8'!$A$4="2ª",'U8'!Z10*'U8'!Z$4,0)+
IF('U9'!$A$4="2ª",'U9'!Z10*'U9'!Z$4,0)+
IF('U10'!$A$4="2ª",'U10'!Z10*'U10'!Z$4,0)+
IF('U11'!$A$4="2ª",'U11'!Z10*'U11'!Z$4,0)+
IF('U12'!$A$4="2ª",'U12'!Z10*'U12'!Z$4,0)+
IF('U13'!$A$4="2ª",'U13'!Z10*'U13'!Z$4,0)+
IF('U14'!$A$4="2ª",'U14'!Z10*'U14'!Z$4,0)+
IF('U15'!$A$4="2ª",'U15'!Z10*'U15'!Z$4,0)
)/'2ª EVA-solo'!$CD$5
/BC$13)),0),0)</f>
        <v>0</v>
      </c>
      <c r="BD26" s="25"/>
      <c r="BE26" s="25">
        <f>IFERROR(IF(BE$16&gt;0,
(
(
(
IF('U1'!$A$4="2ª",'U1'!AA10*'U1'!AA$4,0)+
IF('U2'!$A$4="2ª",'U2'!AA10*'U2'!AA$4,0)+
IF('U3'!$A$4="2ª",'U3'!AA10*'U3'!AA$4,0)+
IF('U4'!$A$4="2ª",'U4'!AA10*'U4'!AA$4,0)+
IF('U5'!$A$4="2ª",'U5'!AA10*'U5'!AA$4,0)+
IF('U6'!$A$4="2ª",'U6'!AA10*'U6'!AA$4,0)+
IF('U7'!$A$4="2ª",'U7'!AA10*'U7'!AA$4,0)+
IF('U8'!$A$4="2ª",'U8'!AA10*'U8'!AA$4,0)+
IF('U9'!$A$4="2ª",'U9'!AA10*'U9'!AA$4,0)+
IF('U10'!$A$4="2ª",'U10'!AA10*'U10'!AA$4,0)+
IF('U11'!$A$4="2ª",'U11'!AA10*'U11'!AA$4,0)+
IF('U12'!$A$4="2ª",'U12'!AA10*'U12'!AA$4,0)+
IF('U13'!$A$4="2ª",'U13'!AA10*'U13'!AA$4,0)+
IF('U14'!$A$4="2ª",'U14'!AA10*'U14'!AA$4,0)+
IF('U15'!$A$4="2ª",'U15'!AA10*'U15'!AA$4,0)
)/'2ª EVA-solo'!$CD$5
/BE$13)),0),0)</f>
        <v>0</v>
      </c>
      <c r="BF26" s="25"/>
      <c r="BG26" s="25">
        <f>IFERROR(IF(BG$16&gt;0,
(
(
(
IF('U1'!$A$4="2ª",'U1'!AB10*'U1'!AB$4,0)+
IF('U2'!$A$4="2ª",'U2'!AB10*'U2'!AB$4,0)+
IF('U3'!$A$4="2ª",'U3'!AB10*'U3'!AB$4,0)+
IF('U4'!$A$4="2ª",'U4'!AB10*'U4'!AB$4,0)+
IF('U5'!$A$4="2ª",'U5'!AB10*'U5'!AB$4,0)+
IF('U6'!$A$4="2ª",'U6'!AB10*'U6'!AB$4,0)+
IF('U7'!$A$4="2ª",'U7'!AB10*'U7'!AB$4,0)+
IF('U8'!$A$4="2ª",'U8'!AB10*'U8'!AB$4,0)+
IF('U9'!$A$4="2ª",'U9'!AB10*'U9'!AB$4,0)+
IF('U10'!$A$4="2ª",'U10'!AB10*'U10'!AB$4,0)+
IF('U11'!$A$4="2ª",'U11'!AB10*'U11'!AB$4,0)+
IF('U12'!$A$4="2ª",'U12'!AB10*'U12'!AB$4,0)+
IF('U13'!$A$4="2ª",'U13'!AB10*'U13'!AB$4,0)+
IF('U14'!$A$4="2ª",'U14'!AB10*'U14'!AB$4,0)+
IF('U15'!$A$4="2ª",'U15'!AB10*'U15'!AB$4,0)
)/'2ª EVA-solo'!$CD$5
/BG$13)),0),0)</f>
        <v>0</v>
      </c>
      <c r="BH26" s="25"/>
      <c r="BI26" s="25">
        <f ca="1">IFERROR(IF(BI$16&gt;0,
(
(
(
IF('U1'!$A$4="2ª",'U1'!AC10*'U1'!AC$4,0)+
IF('U2'!$A$4="2ª",'U2'!AC10*'U2'!AC$4,0)+
IF('U3'!$A$4="2ª",'U3'!AC10*'U3'!AC$4,0)+
IF('U4'!$A$4="2ª",'U4'!AC10*'U4'!AC$4,0)+
IF('U5'!$A$4="2ª",'U5'!AC10*'U5'!AC$4,0)+
IF('U6'!$A$4="2ª",'U6'!AC10*'U6'!AC$4,0)+
IF('U7'!$A$4="2ª",'U7'!AC10*'U7'!AC$4,0)+
IF('U8'!$A$4="2ª",'U8'!AC10*'U8'!AC$4,0)+
IF('U9'!$A$4="2ª",'U9'!AC10*'U9'!AC$4,0)+
IF('U10'!$A$4="2ª",'U10'!AC10*'U10'!AC$4,0)+
IF('U11'!$A$4="2ª",'U11'!AC10*'U11'!AC$4,0)+
IF('U12'!$A$4="2ª",'U12'!AC10*'U12'!AC$4,0)+
IF('U13'!$A$4="2ª",'U13'!AC10*'U13'!AC$4,0)+
IF('U14'!$A$4="2ª",'U14'!AC10*'U14'!AC$4,0)+
IF('U15'!$A$4="2ª",'U15'!AC10*'U15'!AC$4,0)
)/'2ª EVA-solo'!$CD$5
/BI$13)),0),0)</f>
        <v>0</v>
      </c>
      <c r="BJ26" s="25"/>
      <c r="BK26" s="25">
        <f>IFERROR(IF(BK$16&gt;0,
(
(
(
IF('U1'!$A$4="2ª",'U1'!AD10*'U1'!AD$4,0)+
IF('U2'!$A$4="2ª",'U2'!AD10*'U2'!AD$4,0)+
IF('U3'!$A$4="2ª",'U3'!AD10*'U3'!AD$4,0)+
IF('U4'!$A$4="2ª",'U4'!AD10*'U4'!AD$4,0)+
IF('U5'!$A$4="2ª",'U5'!AD10*'U5'!AD$4,0)+
IF('U6'!$A$4="2ª",'U6'!AD10*'U6'!AD$4,0)+
IF('U7'!$A$4="2ª",'U7'!AD10*'U7'!AD$4,0)+
IF('U8'!$A$4="2ª",'U8'!AD10*'U8'!AD$4,0)+
IF('U9'!$A$4="2ª",'U9'!AD10*'U9'!AD$4,0)+
IF('U10'!$A$4="2ª",'U10'!AD10*'U10'!AD$4,0)+
IF('U11'!$A$4="2ª",'U11'!AD10*'U11'!AD$4,0)+
IF('U12'!$A$4="2ª",'U12'!AD10*'U12'!AD$4,0)+
IF('U13'!$A$4="2ª",'U13'!AD10*'U13'!AD$4,0)+
IF('U14'!$A$4="2ª",'U14'!AD10*'U14'!AD$4,0)+
IF('U15'!$A$4="2ª",'U15'!AD10*'U15'!AD$4,0)
)/'2ª EVA-solo'!$CD$5
/BK$13)),0),0)</f>
        <v>0</v>
      </c>
      <c r="BL26" s="25"/>
      <c r="BM26" s="25">
        <f>IFERROR(IF(BM$16&gt;0,
(
(
(
IF('U1'!$A$4="2ª",'U1'!AE10*'U1'!AE$4,0)+
IF('U2'!$A$4="2ª",'U2'!AE10*'U2'!AE$4,0)+
IF('U3'!$A$4="2ª",'U3'!AE10*'U3'!AE$4,0)+
IF('U4'!$A$4="2ª",'U4'!AE10*'U4'!AE$4,0)+
IF('U5'!$A$4="2ª",'U5'!AE10*'U5'!AE$4,0)+
IF('U6'!$A$4="2ª",'U6'!AE10*'U6'!AE$4,0)+
IF('U7'!$A$4="2ª",'U7'!AE10*'U7'!AE$4,0)+
IF('U8'!$A$4="2ª",'U8'!AE10*'U8'!AE$4,0)+
IF('U9'!$A$4="2ª",'U9'!AE10*'U9'!AE$4,0)+
IF('U10'!$A$4="2ª",'U10'!AE10*'U10'!AE$4,0)+
IF('U11'!$A$4="2ª",'U11'!AE10*'U11'!AE$4,0)+
IF('U12'!$A$4="2ª",'U12'!AE10*'U12'!AE$4,0)+
IF('U13'!$A$4="2ª",'U13'!AE10*'U13'!AE$4,0)+
IF('U14'!$A$4="2ª",'U14'!AE10*'U14'!AE$4,0)+
IF('U15'!$A$4="2ª",'U15'!AE10*'U15'!AE$4,0)
)/'2ª EVA-solo'!$CD$5
/BM$13)),0),0)</f>
        <v>0</v>
      </c>
      <c r="BN26" s="25"/>
      <c r="BO26" s="25"/>
      <c r="BP26" s="25">
        <f ca="1">IFERROR(IF(BP$16&gt;0,
(
(
(
IF('U1'!$A$4="2ª",'U1'!AF10*'U1'!AF$4,0)+
IF('U2'!$A$4="2ª",'U2'!AF10*'U2'!AF$4,0)+
IF('U3'!$A$4="2ª",'U3'!AF10*'U3'!AF$4,0)+
IF('U4'!$A$4="2ª",'U4'!AF10*'U4'!AF$4,0)+
IF('U5'!$A$4="2ª",'U5'!AF10*'U5'!AF$4,0)+
IF('U6'!$A$4="2ª",'U6'!AF10*'U6'!AF$4,0)+
IF('U7'!$A$4="2ª",'U7'!AF10*'U7'!AF$4,0)+
IF('U8'!$A$4="2ª",'U8'!AF10*'U8'!AF$4,0)+
IF('U9'!$A$4="2ª",'U9'!AF10*'U9'!AF$4,0)+
IF('U10'!$A$4="2ª",'U10'!AF10*'U10'!AF$4,0)+
IF('U11'!$A$4="2ª",'U11'!AF10*'U11'!AF$4,0)+
IF('U12'!$A$4="2ª",'U12'!AF10*'U12'!AF$4,0)+
IF('U13'!$A$4="2ª",'U13'!AF10*'U13'!AF$4,0)+
IF('U14'!$A$4="2ª",'U14'!AF10*'U14'!AF$4,0)+
IF('U15'!$A$4="2ª",'U15'!AF10*'U15'!AF$4,0)
)/'2ª EVA-solo'!$CD$5
/BP$13)),0),0)</f>
        <v>0</v>
      </c>
      <c r="BQ26" s="25"/>
      <c r="BR26" s="25">
        <f>IFERROR(IF(BR$16&gt;0,
(
(
(
IF('U1'!$A$4="2ª",'U1'!AG10*'U1'!AG$4,0)+
IF('U2'!$A$4="2ª",'U2'!AG10*'U2'!AG$4,0)+
IF('U3'!$A$4="2ª",'U3'!AG10*'U3'!AG$4,0)+
IF('U4'!$A$4="2ª",'U4'!AG10*'U4'!AG$4,0)+
IF('U5'!$A$4="2ª",'U5'!AG10*'U5'!AG$4,0)+
IF('U6'!$A$4="2ª",'U6'!AG10*'U6'!AG$4,0)+
IF('U7'!$A$4="2ª",'U7'!AG10*'U7'!AG$4,0)+
IF('U8'!$A$4="2ª",'U8'!AG10*'U8'!AG$4,0)+
IF('U9'!$A$4="2ª",'U9'!AG10*'U9'!AG$4,0)+
IF('U10'!$A$4="2ª",'U10'!AG10*'U10'!AG$4,0)+
IF('U11'!$A$4="2ª",'U11'!AG10*'U11'!AG$4,0)+
IF('U12'!$A$4="2ª",'U12'!AG10*'U12'!AG$4,0)+
IF('U13'!$A$4="2ª",'U13'!AG10*'U13'!AG$4,0)+
IF('U14'!$A$4="2ª",'U14'!AG10*'U14'!AG$4,0)+
IF('U15'!$A$4="2ª",'U15'!AG10*'U15'!AG$4,0)
)/'2ª EVA-solo'!$CD$5
/BR$13)),0),0)</f>
        <v>0</v>
      </c>
      <c r="BS26" s="25"/>
      <c r="BT26" s="25">
        <f>IFERROR(IF(BT$16&gt;0,
(
(
(
IF('U1'!$A$4="2ª",'U1'!AH10*'U1'!AH$4,0)+
IF('U2'!$A$4="2ª",'U2'!AH10*'U2'!AH$4,0)+
IF('U3'!$A$4="2ª",'U3'!AH10*'U3'!AH$4,0)+
IF('U4'!$A$4="2ª",'U4'!AH10*'U4'!AH$4,0)+
IF('U5'!$A$4="2ª",'U5'!AH10*'U5'!AH$4,0)+
IF('U6'!$A$4="2ª",'U6'!AH10*'U6'!AH$4,0)+
IF('U7'!$A$4="2ª",'U7'!AH10*'U7'!AH$4,0)+
IF('U8'!$A$4="2ª",'U8'!AH10*'U8'!AH$4,0)+
IF('U9'!$A$4="2ª",'U9'!AH10*'U9'!AH$4,0)+
IF('U10'!$A$4="2ª",'U10'!AH10*'U10'!AH$4,0)+
IF('U11'!$A$4="2ª",'U11'!AH10*'U11'!AH$4,0)+
IF('U12'!$A$4="2ª",'U12'!AH10*'U12'!AH$4,0)+
IF('U13'!$A$4="2ª",'U13'!AH10*'U13'!AH$4,0)+
IF('U14'!$A$4="2ª",'U14'!AH10*'U14'!AH$4,0)+
IF('U15'!$A$4="2ª",'U15'!AH10*'U15'!AH$4,0)
)/'2ª EVA-solo'!$CD$5
/BT$13)),0),0)</f>
        <v>0</v>
      </c>
      <c r="BU26" s="25"/>
      <c r="BV26" s="25">
        <f>IFERROR(IF(BV$16&gt;0,
(
(
(
IF('U1'!$A$4="2ª",'U1'!AI10*'U1'!AI$4,0)+
IF('U2'!$A$4="2ª",'U2'!AI10*'U2'!AI$4,0)+
IF('U3'!$A$4="2ª",'U3'!AI10*'U3'!AI$4,0)+
IF('U4'!$A$4="2ª",'U4'!AI10*'U4'!AI$4,0)+
IF('U5'!$A$4="2ª",'U5'!AI10*'U5'!AI$4,0)+
IF('U6'!$A$4="2ª",'U6'!AI10*'U6'!AI$4,0)+
IF('U7'!$A$4="2ª",'U7'!AI10*'U7'!AI$4,0)+
IF('U8'!$A$4="2ª",'U8'!AI10*'U8'!AI$4,0)+
IF('U9'!$A$4="2ª",'U9'!AI10*'U9'!AI$4,0)+
IF('U10'!$A$4="2ª",'U10'!AI10*'U10'!AI$4,0)+
IF('U11'!$A$4="2ª",'U11'!AI10*'U11'!AI$4,0)+
IF('U12'!$A$4="2ª",'U12'!AI10*'U12'!AI$4,0)+
IF('U13'!$A$4="2ª",'U13'!AI10*'U13'!AI$4,0)+
IF('U14'!$A$4="2ª",'U14'!AI10*'U14'!AI$4,0)+
IF('U15'!$A$4="2ª",'U15'!AI10*'U15'!AI$4,0)
)/'2ª EVA-solo'!$CD$5
/BV$13)),0),0)</f>
        <v>0</v>
      </c>
      <c r="BW26" s="25"/>
      <c r="BX26" s="25">
        <f>IFERROR(IF(BX$16&gt;0,
(
(
(
IF('U1'!$A$4="2ª",'U1'!AJ10*'U1'!AJ$4,0)+
IF('U2'!$A$4="2ª",'U2'!AJ10*'U2'!AJ$4,0)+
IF('U3'!$A$4="2ª",'U3'!AJ10*'U3'!AJ$4,0)+
IF('U4'!$A$4="2ª",'U4'!AJ10*'U4'!AJ$4,0)+
IF('U5'!$A$4="2ª",'U5'!AJ10*'U5'!AJ$4,0)+
IF('U6'!$A$4="2ª",'U6'!AJ10*'U6'!AJ$4,0)+
IF('U7'!$A$4="2ª",'U7'!AJ10*'U7'!AJ$4,0)+
IF('U8'!$A$4="2ª",'U8'!AJ10*'U8'!AJ$4,0)+
IF('U9'!$A$4="2ª",'U9'!AJ10*'U9'!AJ$4,0)+
IF('U10'!$A$4="2ª",'U10'!AJ10*'U10'!AJ$4,0)+
IF('U11'!$A$4="2ª",'U11'!AJ10*'U11'!AJ$4,0)+
IF('U12'!$A$4="2ª",'U12'!AJ10*'U12'!AJ$4,0)+
IF('U13'!$A$4="2ª",'U13'!AJ10*'U13'!AJ$4,0)+
IF('U14'!$A$4="2ª",'U14'!AJ10*'U14'!AJ$4,0)+
IF('U15'!$A$4="2ª",'U15'!AJ10*'U15'!AJ$4,0)
)/'2ª EVA-solo'!$CD$5
/BX$13)),0),0)</f>
        <v>0</v>
      </c>
      <c r="BY26" s="25"/>
      <c r="BZ26" s="25">
        <f>IFERROR(IF(BZ$16&gt;0,
(
(
(
IF('U1'!$A$4="2ª",'U1'!AK10*'U1'!AK$4,0)+
IF('U2'!$A$4="2ª",'U2'!AK10*'U2'!AK$4,0)+
IF('U3'!$A$4="2ª",'U3'!AK10*'U3'!AK$4,0)+
IF('U4'!$A$4="2ª",'U4'!AK10*'U4'!AK$4,0)+
IF('U5'!$A$4="2ª",'U5'!AK10*'U5'!AK$4,0)+
IF('U6'!$A$4="2ª",'U6'!AK10*'U6'!AK$4,0)+
IF('U7'!$A$4="2ª",'U7'!AK10*'U7'!AK$4,0)+
IF('U8'!$A$4="2ª",'U8'!AK10*'U8'!AK$4,0)+
IF('U9'!$A$4="2ª",'U9'!AK10*'U9'!AK$4,0)+
IF('U10'!$A$4="2ª",'U10'!AK10*'U10'!AK$4,0)+
IF('U11'!$A$4="2ª",'U11'!AK10*'U11'!AK$4,0)+
IF('U12'!$A$4="2ª",'U12'!AK10*'U12'!AK$4,0)+
IF('U13'!$A$4="2ª",'U13'!AK10*'U13'!AK$4,0)+
IF('U14'!$A$4="2ª",'U14'!AK10*'U14'!AK$4,0)+
IF('U15'!$A$4="2ª",'U15'!AK10*'U15'!AK$4,0)
)/'2ª EVA-solo'!$CD$5
/BZ$13)),0),0)</f>
        <v>0</v>
      </c>
      <c r="CA26" s="25"/>
      <c r="CB26" s="25">
        <f ca="1">IF(CB$16&gt;0,
(
(
(
IF('U1'!$A$4="2ª",'U1'!BZ10*'U1'!BZ$4,0)+
IF('U2'!$A$4="2ª",'U2'!CA10*'U2'!CA$4,0)+
IF('U3'!$A$4="2ª",'U3'!CA10*'U3'!CA$4,0)+
IF('U4'!$A$4="2ª",'U4'!CA10*'U4'!CA$4,0)+
IF('U5'!$A$4="2ª",'U5'!CA10*'U5'!CA$4,0)+
IF('U6'!$A$4="2ª",'U6'!CA10*'U6'!CA$4,0)+
IF('U7'!$A$4="2ª",'U7'!CA10*'U7'!CA$4,0)+
IF('U8'!$A$4="2ª",'U8'!CA10*'U8'!CA$4,0)+
IF('U9'!$A$4="2ª",'U9'!CA10*'U9'!CA$4,0)+
IF('U10'!$A$4="2ª",'U10'!CA10*'U10'!CA$4,0)+
IF('U11'!$A$4="2ª",'U11'!CA10*'U11'!CA$4,0)+
IF('U12'!$A$4="2ª",'U12'!CA10*'U12'!CA$4,0)+
IF('U13'!$A$4="2ª",'U13'!CA10*'U13'!CA$4,0)+
IF('U14'!$A$4="2ª",'U14'!CA10*'U14'!CA$4,0)+
IF('U15'!$A$4="2ª",'U15'!CA10*'U15'!CA$4,0)
)/'2ª EVA-solo'!$CD$5
/CB$16)))</f>
        <v>0</v>
      </c>
    </row>
    <row r="27" spans="1:82" ht="18" x14ac:dyDescent="0.25">
      <c r="A27" s="65" t="str">
        <v>Hernandez Moreno, Sofa�a</v>
      </c>
      <c r="B27" s="128"/>
      <c r="C27" s="25">
        <f ca="1">IFERROR(IF(C$16&gt;0,
(
(
(
IF('U1'!$A$4="2ª",'U1'!B11*'U1'!B$4,0)+
IF('U2'!$A$4="2ª",'U2'!B11*'U2'!B$4,0)+
IF('U3'!$A$4="2ª",'U3'!B11*'U3'!B$4,0)+
IF('U4'!$A$4="2ª",'U4'!B11*'U4'!B$4,0)+
IF('U5'!$A$4="2ª",'U5'!B11*'U5'!B$4,0)+
IF('U6'!$A$4="2ª",'U6'!B11*'U6'!B$4,0)+
IF('U7'!$A$4="2ª",'U7'!B11*'U7'!B$4,0)+
IF('U8'!$A$4="2ª",'U8'!B11*'U8'!B$4,0)+
IF('U9'!$A$4="2ª",'U9'!B11*'U9'!B$4,0)+
IF('U10'!$A$4="2ª",'U10'!B11*'U10'!B$4,0)+
IF('U11'!$A$4="2ª",'U11'!B11*'U11'!B$4,0)+
IF('U12'!$A$4="2ª",'U12'!B11*'U12'!B$4,0)+
IF('U13'!$A$4="2ª",'U13'!B11*'U13'!B$4,0)+
IF('U14'!$A$4="2ª",'U14'!B11*'U14'!B$4,0)+
IF('U15'!$A$4="2ª",'U15'!B11*'U15'!B$4,0)
)/'2ª EVA-solo'!$CD$5
/C$13)),0),0)</f>
        <v>0</v>
      </c>
      <c r="D27" s="25"/>
      <c r="E27" s="25">
        <f ca="1">IFERROR(IF(E$16&gt;0,
(
(
(
IF('U1'!$A$4="2ª",'U1'!C11*'U1'!C$4,0)+
IF('U2'!$A$4="2ª",'U2'!C11*'U2'!C$4,0)+
IF('U3'!$A$4="2ª",'U3'!C11*'U3'!C$4,0)+
IF('U4'!$A$4="2ª",'U4'!C11*'U4'!C$4,0)+
IF('U5'!$A$4="2ª",'U5'!C11*'U5'!C$4,0)+
IF('U6'!$A$4="2ª",'U6'!C11*'U6'!C$4,0)+
IF('U7'!$A$4="2ª",'U7'!C11*'U7'!C$4,0)+
IF('U8'!$A$4="2ª",'U8'!C11*'U8'!C$4,0)+
IF('U9'!$A$4="2ª",'U9'!C11*'U9'!C$4,0)+
IF('U10'!$A$4="2ª",'U10'!C11*'U10'!C$4,0)+
IF('U11'!$A$4="2ª",'U11'!C11*'U11'!C$4,0)+
IF('U12'!$A$4="2ª",'U12'!C11*'U12'!C$4,0)+
IF('U13'!$A$4="2ª",'U13'!C11*'U13'!C$4,0)+
IF('U14'!$A$4="2ª",'U14'!C11*'U14'!C$4,0)+
IF('U15'!$A$4="2ª",'U15'!C11*'U15'!C$4,0)
)/'2ª EVA-solo'!$CD$5
/E$13)),0),0)</f>
        <v>0</v>
      </c>
      <c r="F27" s="25"/>
      <c r="G27" s="25">
        <f ca="1">IFERROR(IF(G$16&gt;0,
(
(
(
IF('U1'!$A$4="2ª",'U1'!D11*'U1'!D$4,0)+
IF('U2'!$A$4="2ª",'U2'!D11*'U2'!D$4,0)+
IF('U3'!$A$4="2ª",'U3'!D11*'U3'!D$4,0)+
IF('U4'!$A$4="2ª",'U4'!D11*'U4'!D$4,0)+
IF('U5'!$A$4="2ª",'U5'!D11*'U5'!D$4,0)+
IF('U6'!$A$4="2ª",'U6'!D11*'U6'!D$4,0)+
IF('U7'!$A$4="2ª",'U7'!D11*'U7'!D$4,0)+
IF('U8'!$A$4="2ª",'U8'!D11*'U8'!D$4,0)+
IF('U9'!$A$4="2ª",'U9'!D11*'U9'!D$4,0)+
IF('U10'!$A$4="2ª",'U10'!D11*'U10'!D$4,0)+
IF('U11'!$A$4="2ª",'U11'!D11*'U11'!D$4,0)+
IF('U12'!$A$4="2ª",'U12'!D11*'U12'!D$4,0)+
IF('U13'!$A$4="2ª",'U13'!D11*'U13'!D$4,0)+
IF('U14'!$A$4="2ª",'U14'!D11*'U14'!D$4,0)+
IF('U15'!$A$4="2ª",'U15'!D11*'U15'!D$4,0)
)/'2ª EVA-solo'!$CD$5
/G$13)),0),0)</f>
        <v>0</v>
      </c>
      <c r="H27" s="25"/>
      <c r="I27" s="25">
        <f ca="1">IFERROR(IF(I$16&gt;0,
(
(
(
IF('U1'!$A$4="2ª",'U1'!E11*'U1'!E$4,0)+
IF('U2'!$A$4="2ª",'U2'!E11*'U2'!E$4,0)+
IF('U3'!$A$4="2ª",'U3'!E11*'U3'!E$4,0)+
IF('U4'!$A$4="2ª",'U4'!E11*'U4'!E$4,0)+
IF('U5'!$A$4="2ª",'U5'!E11*'U5'!E$4,0)+
IF('U6'!$A$4="2ª",'U6'!E11*'U6'!E$4,0)+
IF('U7'!$A$4="2ª",'U7'!E11*'U7'!E$4,0)+
IF('U8'!$A$4="2ª",'U8'!E11*'U8'!E$4,0)+
IF('U9'!$A$4="2ª",'U9'!E11*'U9'!E$4,0)+
IF('U10'!$A$4="2ª",'U10'!E11*'U10'!E$4,0)+
IF('U11'!$A$4="2ª",'U11'!E11*'U11'!E$4,0)+
IF('U12'!$A$4="2ª",'U12'!E11*'U12'!E$4,0)+
IF('U13'!$A$4="2ª",'U13'!E11*'U13'!E$4,0)+
IF('U14'!$A$4="2ª",'U14'!E11*'U14'!E$4,0)+
IF('U15'!$A$4="2ª",'U15'!E11*'U15'!E$4,0)
)/'2ª EVA-solo'!$CD$5
/H$13)),0),0)</f>
        <v>0</v>
      </c>
      <c r="J27" s="25"/>
      <c r="K27" s="25">
        <f ca="1">IFERROR(IF(K$16&gt;0,
(
(
(
IF('U1'!$A$4="2ª",'U1'!F11*'U1'!F$4,0)+
IF('U2'!$A$4="2ª",'U2'!F11*'U2'!F$4,0)+
IF('U3'!$A$4="2ª",'U3'!F11*'U3'!F$4,0)+
IF('U4'!$A$4="2ª",'U4'!F11*'U4'!F$4,0)+
IF('U5'!$A$4="2ª",'U5'!F11*'U5'!F$4,0)+
IF('U6'!$A$4="2ª",'U6'!F11*'U6'!F$4,0)+
IF('U7'!$A$4="2ª",'U7'!F11*'U7'!F$4,0)+
IF('U8'!$A$4="2ª",'U8'!F11*'U8'!F$4,0)+
IF('U9'!$A$4="2ª",'U9'!F11*'U9'!F$4,0)+
IF('U10'!$A$4="2ª",'U10'!F11*'U10'!F$4,0)+
IF('U11'!$A$4="2ª",'U11'!F11*'U11'!F$4,0)+
IF('U12'!$A$4="2ª",'U12'!F11*'U12'!F$4,0)+
IF('U13'!$A$4="2ª",'U13'!F11*'U13'!F$4,0)+
IF('U14'!$A$4="2ª",'U14'!F11*'U14'!F$4,0)+
IF('U15'!$A$4="2ª",'U15'!F11*'U15'!F$4,0)
)/'2ª EVA-solo'!$CD$5
/K$13)),0),0)</f>
        <v>0</v>
      </c>
      <c r="L27" s="25"/>
      <c r="M27" s="25">
        <f>IFERROR(IF(M$16&gt;0,
(
(
(
IF('U1'!$A$4="2ª",'U1'!G11*'U1'!G$4,0)+
IF('U2'!$A$4="2ª",'U2'!G11*'U2'!G$4,0)+
IF('U3'!$A$4="2ª",'U3'!G11*'U3'!G$4,0)+
IF('U4'!$A$4="2ª",'U4'!G11*'U4'!G$4,0)+
IF('U5'!$A$4="2ª",'U5'!G11*'U5'!G$4,0)+
IF('U6'!$A$4="2ª",'U6'!G11*'U6'!G$4,0)+
IF('U7'!$A$4="2ª",'U7'!G11*'U7'!G$4,0)+
IF('U8'!$A$4="2ª",'U8'!G11*'U8'!G$4,0)+
IF('U9'!$A$4="2ª",'U9'!G11*'U9'!G$4,0)+
IF('U10'!$A$4="2ª",'U10'!G11*'U10'!G$4,0)+
IF('U11'!$A$4="2ª",'U11'!G11*'U11'!G$4,0)+
IF('U12'!$A$4="2ª",'U12'!G11*'U12'!G$4,0)+
IF('U13'!$A$4="2ª",'U13'!G11*'U13'!G$4,0)+
IF('U14'!$A$4="2ª",'U14'!G11*'U14'!G$4,0)+
IF('U15'!$A$4="2ª",'U15'!G11*'U15'!G$4,0)
)/'2ª EVA-solo'!$CD$5
/M$13)),0),0)</f>
        <v>0</v>
      </c>
      <c r="N27" s="25"/>
      <c r="O27" s="130"/>
      <c r="P27" s="25">
        <f ca="1">IFERROR(IF(P$16&gt;0,
(
(
(
IF('U1'!$A$4="2ª",'U1'!H11*'U1'!H$4,0)+
IF('U2'!$A$4="2ª",'U2'!H11*'U2'!H$4,0)+
IF('U3'!$A$4="2ª",'U3'!H11*'U3'!H$4,0)+
IF('U4'!$A$4="2ª",'U4'!H11*'U4'!H$4,0)+
IF('U5'!$A$4="2ª",'U5'!H11*'U5'!H$4,0)+
IF('U6'!$A$4="2ª",'U6'!H11*'U6'!H$4,0)+
IF('U7'!$A$4="2ª",'U7'!H11*'U7'!H$4,0)+
IF('U8'!$A$4="2ª",'U8'!H11*'U8'!H$4,0)+
IF('U9'!$A$4="2ª",'U9'!H11*'U9'!H$4,0)+
IF('U10'!$A$4="2ª",'U10'!H11*'U10'!H$4,0)+
IF('U11'!$A$4="2ª",'U11'!H11*'U11'!H$4,0)+
IF('U12'!$A$4="2ª",'U12'!H11*'U12'!H$4,0)+
IF('U13'!$A$4="2ª",'U13'!H11*'U13'!H$4,0)+
IF('U14'!$A$4="2ª",'U14'!H11*'U14'!H$4,0)+
IF('U15'!$A$4="2ª",'U15'!H11*'U15'!H$4,0)
)/'2ª EVA-solo'!$CD$5
/P$13)),0),0)</f>
        <v>0</v>
      </c>
      <c r="Q27" s="25"/>
      <c r="R27" s="25">
        <f ca="1">IFERROR(IF(R$16&gt;0,
(
(
(
IF('U1'!$A$4="2ª",'U1'!I11*'U1'!I$4,0)+
IF('U2'!$A$4="2ª",'U2'!I11*'U2'!I$4,0)+
IF('U3'!$A$4="2ª",'U3'!I11*'U3'!I$4,0)+
IF('U4'!$A$4="2ª",'U4'!I11*'U4'!I$4,0)+
IF('U5'!$A$4="2ª",'U5'!I11*'U5'!I$4,0)+
IF('U6'!$A$4="2ª",'U6'!I11*'U6'!I$4,0)+
IF('U7'!$A$4="2ª",'U7'!I11*'U7'!I$4,0)+
IF('U8'!$A$4="2ª",'U8'!I11*'U8'!I$4,0)+
IF('U9'!$A$4="2ª",'U9'!I11*'U9'!I$4,0)+
IF('U10'!$A$4="2ª",'U10'!I11*'U10'!I$4,0)+
IF('U11'!$A$4="2ª",'U11'!I11*'U11'!I$4,0)+
IF('U12'!$A$4="2ª",'U12'!I11*'U12'!I$4,0)+
IF('U13'!$A$4="2ª",'U13'!I11*'U13'!I$4,0)+
IF('U14'!$A$4="2ª",'U14'!I11*'U14'!I$4,0)+
IF('U15'!$A$4="2ª",'U15'!I11*'U15'!I$4,0)
)/'2ª EVA-solo'!$CD$5
/R$13)),0),0)</f>
        <v>0</v>
      </c>
      <c r="S27" s="25"/>
      <c r="T27" s="25">
        <f ca="1">IFERROR(IF(T$16&gt;0,
(
(
(
IF('U1'!$A$4="2ª",'U1'!J11*'U1'!J$4,0)+
IF('U2'!$A$4="2ª",'U2'!J11*'U2'!J$4,0)+
IF('U3'!$A$4="2ª",'U3'!J11*'U3'!J$4,0)+
IF('U4'!$A$4="2ª",'U4'!J11*'U4'!J$4,0)+
IF('U5'!$A$4="2ª",'U5'!J11*'U5'!J$4,0)+
IF('U6'!$A$4="2ª",'U6'!J11*'U6'!J$4,0)+
IF('U7'!$A$4="2ª",'U7'!J11*'U7'!J$4,0)+
IF('U8'!$A$4="2ª",'U8'!J11*'U8'!J$4,0)+
IF('U9'!$A$4="2ª",'U9'!J11*'U9'!J$4,0)+
IF('U10'!$A$4="2ª",'U10'!J11*'U10'!J$4,0)+
IF('U11'!$A$4="2ª",'U11'!J11*'U11'!J$4,0)+
IF('U12'!$A$4="2ª",'U12'!J11*'U12'!J$4,0)+
IF('U13'!$A$4="2ª",'U13'!J11*'U13'!J$4,0)+
IF('U14'!$A$4="2ª",'U14'!J11*'U14'!J$4,0)+
IF('U15'!$A$4="2ª",'U15'!J11*'U15'!J$4,0)
)/'2ª EVA-solo'!$CD$5
/T$13)),0),0)</f>
        <v>0</v>
      </c>
      <c r="U27" s="25"/>
      <c r="V27" s="25">
        <f ca="1">IFERROR(IF(V$16&gt;0,
(
(
(
IF('U1'!$A$4="2ª",'U1'!K11*'U1'!K$4,0)+
IF('U2'!$A$4="2ª",'U2'!K11*'U2'!K$4,0)+
IF('U3'!$A$4="2ª",'U3'!K11*'U3'!K$4,0)+
IF('U4'!$A$4="2ª",'U4'!K11*'U4'!K$4,0)+
IF('U5'!$A$4="2ª",'U5'!K11*'U5'!K$4,0)+
IF('U6'!$A$4="2ª",'U6'!K11*'U6'!K$4,0)+
IF('U7'!$A$4="2ª",'U7'!K11*'U7'!K$4,0)+
IF('U8'!$A$4="2ª",'U8'!K11*'U8'!K$4,0)+
IF('U9'!$A$4="2ª",'U9'!K11*'U9'!K$4,0)+
IF('U10'!$A$4="2ª",'U10'!K11*'U10'!K$4,0)+
IF('U11'!$A$4="2ª",'U11'!K11*'U11'!K$4,0)+
IF('U12'!$A$4="2ª",'U12'!K11*'U12'!K$4,0)+
IF('U13'!$A$4="2ª",'U13'!K11*'U13'!K$4,0)+
IF('U14'!$A$4="2ª",'U14'!K11*'U14'!K$4,0)+
IF('U15'!$A$4="2ª",'U15'!K11*'U15'!K$4,0)
)/'2ª EVA-solo'!$CD$5
/V$13)),0),0)</f>
        <v>0</v>
      </c>
      <c r="W27" s="25"/>
      <c r="X27" s="25">
        <f ca="1">IFERROR(IF(X$16&gt;0,
(
(
(
IF('U1'!$A$4="2ª",'U1'!L11*'U1'!L$4,0)+
IF('U2'!$A$4="2ª",'U2'!L11*'U2'!L$4,0)+
IF('U3'!$A$4="2ª",'U3'!L11*'U3'!L$4,0)+
IF('U4'!$A$4="2ª",'U4'!L11*'U4'!L$4,0)+
IF('U5'!$A$4="2ª",'U5'!L11*'U5'!L$4,0)+
IF('U6'!$A$4="2ª",'U6'!L11*'U6'!L$4,0)+
IF('U7'!$A$4="2ª",'U7'!L11*'U7'!L$4,0)+
IF('U8'!$A$4="2ª",'U8'!L11*'U8'!L$4,0)+
IF('U9'!$A$4="2ª",'U9'!L11*'U9'!L$4,0)+
IF('U10'!$A$4="2ª",'U10'!L11*'U10'!L$4,0)+
IF('U11'!$A$4="2ª",'U11'!L11*'U11'!L$4,0)+
IF('U12'!$A$4="2ª",'U12'!L11*'U12'!L$4,0)+
IF('U13'!$A$4="2ª",'U13'!L11*'U13'!L$4,0)+
IF('U14'!$A$4="2ª",'U14'!L11*'U14'!L$4,0)+
IF('U15'!$A$4="2ª",'U15'!L11*'U15'!L$4,0)
)/'2ª EVA-solo'!$CD$5
/X$13)),0),0)</f>
        <v>0</v>
      </c>
      <c r="Y27" s="25"/>
      <c r="Z27" s="25">
        <f>IFERROR(IF(Z$16&gt;0,
(
(
(
IF('U1'!$A$4="2ª",'U1'!M11*'U1'!M$4,0)+
IF('U2'!$A$4="2ª",'U2'!M11*'U2'!M$4,0)+
IF('U3'!$A$4="2ª",'U3'!M11*'U3'!M$4,0)+
IF('U4'!$A$4="2ª",'U4'!M11*'U4'!M$4,0)+
IF('U5'!$A$4="2ª",'U5'!M11*'U5'!M$4,0)+
IF('U6'!$A$4="2ª",'U6'!M11*'U6'!M$4,0)+
IF('U7'!$A$4="2ª",'U7'!M11*'U7'!M$4,0)+
IF('U8'!$A$4="2ª",'U8'!M11*'U8'!M$4,0)+
IF('U9'!$A$4="2ª",'U9'!M11*'U9'!M$4,0)+
IF('U10'!$A$4="2ª",'U10'!M11*'U10'!M$4,0)+
IF('U11'!$A$4="2ª",'U11'!M11*'U11'!M$4,0)+
IF('U12'!$A$4="2ª",'U12'!M11*'U12'!M$4,0)+
IF('U13'!$A$4="2ª",'U13'!M11*'U13'!M$4,0)+
IF('U14'!$A$4="2ª",'U14'!M11*'U14'!M$4,0)+
IF('U15'!$A$4="2ª",'U15'!M11*'U15'!M$4,0)
)/'2ª EVA-solo'!$CD$5
/Z$13)),0),0)</f>
        <v>0</v>
      </c>
      <c r="AA27" s="25"/>
      <c r="AB27" s="25"/>
      <c r="AC27" s="25">
        <f ca="1">IFERROR(IF(AC$16&gt;0,
(
(
(
IF('U1'!$A$4="2ª",'U1'!N11*'U1'!N$4,0)+
IF('U2'!$A$4="2ª",'U2'!N11*'U2'!N$4,0)+
IF('U3'!$A$4="2ª",'U3'!N11*'U3'!N$4,0)+
IF('U4'!$A$4="2ª",'U4'!N11*'U4'!N$4,0)+
IF('U5'!$A$4="2ª",'U5'!N11*'U5'!N$4,0)+
IF('U6'!$A$4="2ª",'U6'!N11*'U6'!N$4,0)+
IF('U7'!$A$4="2ª",'U7'!N11*'U7'!N$4,0)+
IF('U8'!$A$4="2ª",'U8'!N11*'U8'!N$4,0)+
IF('U9'!$A$4="2ª",'U9'!N11*'U9'!N$4,0)+
IF('U10'!$A$4="2ª",'U10'!N11*'U10'!N$4,0)+
IF('U11'!$A$4="2ª",'U11'!N11*'U11'!N$4,0)+
IF('U12'!$A$4="2ª",'U12'!N11*'U12'!N$4,0)+
IF('U13'!$A$4="2ª",'U13'!N11*'U13'!N$4,0)+
IF('U14'!$A$4="2ª",'U14'!N11*'U14'!N$4,0)+
IF('U15'!$A$4="2ª",'U15'!N11*'U15'!N$4,0)
)/'2ª EVA-solo'!$CD$5
/AC$13)),0),0)</f>
        <v>0</v>
      </c>
      <c r="AD27" s="5"/>
      <c r="AE27" s="25">
        <f>IFERROR(IF(AE$16&gt;0,
(
(
(
IF('U1'!$A$4="2ª",'U1'!O11*'U1'!O$4,0)+
IF('U2'!$A$4="2ª",'U2'!O11*'U2'!O$4,0)+
IF('U3'!$A$4="2ª",'U3'!O11*'U3'!O$4,0)+
IF('U4'!$A$4="2ª",'U4'!O11*'U4'!O$4,0)+
IF('U5'!$A$4="2ª",'U5'!O11*'U5'!O$4,0)+
IF('U6'!$A$4="2ª",'U6'!O11*'U6'!O$4,0)+
IF('U7'!$A$4="2ª",'U7'!O11*'U7'!O$4,0)+
IF('U8'!$A$4="2ª",'U8'!O11*'U8'!O$4,0)+
IF('U9'!$A$4="2ª",'U9'!O11*'U9'!O$4,0)+
IF('U10'!$A$4="2ª",'U10'!O11*'U10'!O$4,0)+
IF('U11'!$A$4="2ª",'U11'!O11*'U11'!O$4,0)+
IF('U12'!$A$4="2ª",'U12'!O11*'U12'!O$4,0)+
IF('U13'!$A$4="2ª",'U13'!O11*'U13'!O$4,0)+
IF('U14'!$A$4="2ª",'U14'!O11*'U14'!O$4,0)+
IF('U15'!$A$4="2ª",'U15'!O11*'U15'!O$4,0)
)/'2ª EVA-solo'!$CD$5
/AE$13)),0),0)</f>
        <v>0</v>
      </c>
      <c r="AF27" s="5"/>
      <c r="AG27" s="25">
        <f ca="1">IFERROR(IF(AG$16&gt;0,
(
(
(
IF('U1'!$A$4="2ª",'U1'!P11*'U1'!P$4,0)+
IF('U2'!$A$4="2ª",'U2'!P11*'U2'!P$4,0)+
IF('U3'!$A$4="2ª",'U3'!P11*'U3'!P$4,0)+
IF('U4'!$A$4="2ª",'U4'!P11*'U4'!P$4,0)+
IF('U5'!$A$4="2ª",'U5'!P11*'U5'!P$4,0)+
IF('U6'!$A$4="2ª",'U6'!P11*'U6'!P$4,0)+
IF('U7'!$A$4="2ª",'U7'!P11*'U7'!P$4,0)+
IF('U8'!$A$4="2ª",'U8'!P11*'U8'!P$4,0)+
IF('U9'!$A$4="2ª",'U9'!P11*'U9'!P$4,0)+
IF('U10'!$A$4="2ª",'U10'!P11*'U10'!P$4,0)+
IF('U11'!$A$4="2ª",'U11'!P11*'U11'!P$4,0)+
IF('U12'!$A$4="2ª",'U12'!P11*'U12'!P$4,0)+
IF('U13'!$A$4="2ª",'U13'!P11*'U13'!P$4,0)+
IF('U14'!$A$4="2ª",'U14'!P11*'U14'!P$4,0)+
IF('U15'!$A$4="2ª",'U15'!P11*'U15'!P$4,0)
)/'2ª EVA-solo'!$CD$5
/AG$13)),0),0)</f>
        <v>0</v>
      </c>
      <c r="AH27" s="25"/>
      <c r="AI27" s="25">
        <f>IFERROR(IF(AH$16&gt;0,
(
(
(
IF('U1'!$A$4="2ª",'U1'!Q11*'U1'!Q$4,0)+
IF('U2'!$A$4="2ª",'U2'!Q11*'U2'!Q$4,0)+
IF('U3'!$A$4="2ª",'U3'!Q11*'U3'!Q$4,0)+
IF('U4'!$A$4="2ª",'U4'!Q11*'U4'!Q$4,0)+
IF('U5'!$A$4="2ª",'U5'!Q11*'U5'!Q$4,0)+
IF('U6'!$A$4="2ª",'U6'!Q11*'U6'!Q$4,0)+
IF('U7'!$A$4="2ª",'U7'!Q11*'U7'!Q$4,0)+
IF('U8'!$A$4="2ª",'U8'!Q11*'U8'!Q$4,0)+
IF('U9'!$A$4="2ª",'U9'!Q11*'U9'!Q$4,0)+
IF('U10'!$A$4="2ª",'U10'!Q11*'U10'!Q$4,0)+
IF('U11'!$A$4="2ª",'U11'!Q11*'U11'!Q$4,0)+
IF('U12'!$A$4="2ª",'U12'!Q11*'U12'!Q$4,0)+
IF('U13'!$A$4="2ª",'U13'!Q11*'U13'!Q$4,0)+
IF('U14'!$A$4="2ª",'U14'!Q11*'U14'!Q$4,0)+
IF('U15'!$A$4="2ª",'U15'!Q11*'U15'!Q$4,0)
)/'2ª EVA-solo'!$CD$5
/AH$13)),0),0)</f>
        <v>0</v>
      </c>
      <c r="AJ27" s="25"/>
      <c r="AK27" s="25">
        <f ca="1">IFERROR(IF(AK$16&gt;0,
(
(
(
IF('U1'!$A$4="2ª",'U1'!R11*'U1'!R$4,0)+
IF('U2'!$A$4="2ª",'U2'!R11*'U2'!R$4,0)+
IF('U3'!$A$4="2ª",'U3'!R11*'U3'!R$4,0)+
IF('U4'!$A$4="2ª",'U4'!R11*'U4'!R$4,0)+
IF('U5'!$A$4="2ª",'U5'!R11*'U5'!R$4,0)+
IF('U6'!$A$4="2ª",'U6'!R11*'U6'!R$4,0)+
IF('U7'!$A$4="2ª",'U7'!R11*'U7'!R$4,0)+
IF('U8'!$A$4="2ª",'U8'!R11*'U8'!R$4,0)+
IF('U9'!$A$4="2ª",'U9'!R11*'U9'!R$4,0)+
IF('U10'!$A$4="2ª",'U10'!R11*'U10'!R$4,0)+
IF('U11'!$A$4="2ª",'U11'!R11*'U11'!R$4,0)+
IF('U12'!$A$4="2ª",'U12'!R11*'U12'!R$4,0)+
IF('U13'!$A$4="2ª",'U13'!R11*'U13'!R$4,0)+
IF('U14'!$A$4="2ª",'U14'!R11*'U14'!R$4,0)+
IF('U15'!$A$4="2ª",'U15'!R11*'U15'!R$4,0)
)/'2ª EVA-solo'!$CD$5
/AK$13)),0),0)</f>
        <v>0</v>
      </c>
      <c r="AL27" s="25"/>
      <c r="AM27" s="25">
        <f>IFERROR(IF(AM$16&gt;0,
(
(
(
IF('U1'!$A$4="2ª",'U1'!S11*'U1'!S$4,0)+
IF('U2'!$A$4="2ª",'U2'!S11*'U2'!S$4,0)+
IF('U3'!$A$4="2ª",'U3'!S11*'U3'!S$4,0)+
IF('U4'!$A$4="2ª",'U4'!S11*'U4'!S$4,0)+
IF('U5'!$A$4="2ª",'U5'!S11*'U5'!S$4,0)+
IF('U6'!$A$4="2ª",'U6'!S11*'U6'!S$4,0)+
IF('U7'!$A$4="2ª",'U7'!S11*'U7'!S$4,0)+
IF('U8'!$A$4="2ª",'U8'!S11*'U8'!S$4,0)+
IF('U9'!$A$4="2ª",'U9'!S11*'U9'!S$4,0)+
IF('U10'!$A$4="2ª",'U10'!S11*'U10'!S$4,0)+
IF('U11'!$A$4="2ª",'U11'!S11*'U11'!S$4,0)+
IF('U12'!$A$4="2ª",'U12'!S11*'U12'!S$4,0)+
IF('U13'!$A$4="2ª",'U13'!S11*'U13'!S$4,0)+
IF('U14'!$A$4="2ª",'U14'!S11*'U14'!S$4,0)+
IF('U15'!$A$4="2ª",'U15'!S11*'U15'!S$4,0)
)/'2ª EVA-solo'!$CD$5
/AM$13)),0),0)</f>
        <v>0</v>
      </c>
      <c r="AN27" s="25"/>
      <c r="AO27" s="25"/>
      <c r="AP27" s="25">
        <f ca="1">IFERROR(IF(AP$16&gt;0,
(
(
(
IF('U1'!$A$4="2ª",'U1'!T11*'U1'!T$4,0)+
IF('U2'!$A$4="2ª",'U2'!T11*'U2'!T$4,0)+
IF('U3'!$A$4="2ª",'U3'!T11*'U3'!T$4,0)+
IF('U4'!$A$4="2ª",'U4'!T11*'U4'!T$4,0)+
IF('U5'!$A$4="2ª",'U5'!T11*'U5'!T$4,0)+
IF('U6'!$A$4="2ª",'U6'!T11*'U6'!T$4,0)+
IF('U7'!$A$4="2ª",'U7'!T11*'U7'!T$4,0)+
IF('U8'!$A$4="2ª",'U8'!T11*'U8'!T$4,0)+
IF('U9'!$A$4="2ª",'U9'!T11*'U9'!T$4,0)+
IF('U10'!$A$4="2ª",'U10'!T11*'U10'!T$4,0)+
IF('U11'!$A$4="2ª",'U11'!T11*'U11'!T$4,0)+
IF('U12'!$A$4="2ª",'U12'!T11*'U12'!T$4,0)+
IF('U13'!$A$4="2ª",'U13'!T11*'U13'!T$4,0)+
IF('U14'!$A$4="2ª",'U14'!T11*'U14'!T$4,0)+
IF('U15'!$A$4="2ª",'U15'!T11*'U15'!T$4,0)
)/'2ª EVA-solo'!$CD$5
/AP$13)),0),0)</f>
        <v>0</v>
      </c>
      <c r="AQ27" s="25"/>
      <c r="AR27" s="25">
        <f ca="1">IFERROR(IF(AR$16&gt;0,
(
(
(
IF('U1'!$A$4="2ª",'U1'!U11*'U1'!U$4,0)+
IF('U2'!$A$4="2ª",'U2'!U11*'U2'!U$4,0)+
IF('U3'!$A$4="2ª",'U3'!U11*'U3'!U$4,0)+
IF('U4'!$A$4="2ª",'U4'!U11*'U4'!U$4,0)+
IF('U5'!$A$4="2ª",'U5'!U11*'U5'!U$4,0)+
IF('U6'!$A$4="2ª",'U6'!U11*'U6'!U$4,0)+
IF('U7'!$A$4="2ª",'U7'!U11*'U7'!U$4,0)+
IF('U8'!$A$4="2ª",'U8'!U11*'U8'!U$4,0)+
IF('U9'!$A$4="2ª",'U9'!U11*'U9'!U$4,0)+
IF('U10'!$A$4="2ª",'U10'!U11*'U10'!U$4,0)+
IF('U11'!$A$4="2ª",'U11'!U11*'U11'!U$4,0)+
IF('U12'!$A$4="2ª",'U12'!U11*'U12'!U$4,0)+
IF('U13'!$A$4="2ª",'U13'!U11*'U13'!U$4,0)+
IF('U14'!$A$4="2ª",'U14'!U11*'U14'!U$4,0)+
IF('U15'!$A$4="2ª",'U15'!U11*'U15'!U$4,0)
)/'2ª EVA-solo'!$CD$5
/AR$13)),0),0)</f>
        <v>0</v>
      </c>
      <c r="AS27" s="25"/>
      <c r="AT27" s="25">
        <f>IFERROR(IF(AT$16&gt;0,
(
(
(
IF('U1'!$A$4="2ª",'U1'!V11*'U1'!V$4,0)+
IF('U2'!$A$4="2ª",'U2'!V11*'U2'!V$4,0)+
IF('U3'!$A$4="2ª",'U3'!V11*'U3'!V$4,0)+
IF('U4'!$A$4="2ª",'U4'!V11*'U4'!V$4,0)+
IF('U5'!$A$4="2ª",'U5'!V11*'U5'!V$4,0)+
IF('U6'!$A$4="2ª",'U6'!V11*'U6'!V$4,0)+
IF('U7'!$A$4="2ª",'U7'!V11*'U7'!V$4,0)+
IF('U8'!$A$4="2ª",'U8'!V11*'U8'!V$4,0)+
IF('U9'!$A$4="2ª",'U9'!V11*'U9'!V$4,0)+
IF('U10'!$A$4="2ª",'U10'!V11*'U10'!V$4,0)+
IF('U11'!$A$4="2ª",'U11'!V11*'U11'!V$4,0)+
IF('U12'!$A$4="2ª",'U12'!V11*'U12'!V$4,0)+
IF('U13'!$A$4="2ª",'U13'!V11*'U13'!V$4,0)+
IF('U14'!$A$4="2ª",'U14'!V11*'U14'!V$4,0)+
IF('U15'!$A$4="2ª",'U15'!V11*'U15'!V$4,0)
)/'2ª EVA-solo'!$CD$5
/AT$13)),0),0)</f>
        <v>0</v>
      </c>
      <c r="AU27" s="25"/>
      <c r="AV27" s="25">
        <f ca="1">IFERROR(IF(AV$16&gt;0,
(
(
(
IF('U1'!$A$4="2ª",'U1'!W11*'U1'!W$4,0)+
IF('U2'!$A$4="2ª",'U2'!W11*'U2'!W$4,0)+
IF('U3'!$A$4="2ª",'U3'!W11*'U3'!W$4,0)+
IF('U4'!$A$4="2ª",'U4'!W11*'U4'!W$4,0)+
IF('U5'!$A$4="2ª",'U5'!W11*'U5'!W$4,0)+
IF('U6'!$A$4="2ª",'U6'!W11*'U6'!W$4,0)+
IF('U7'!$A$4="2ª",'U7'!W11*'U7'!W$4,0)+
IF('U8'!$A$4="2ª",'U8'!W11*'U8'!W$4,0)+
IF('U9'!$A$4="2ª",'U9'!W11*'U9'!W$4,0)+
IF('U10'!$A$4="2ª",'U10'!W11*'U10'!W$4,0)+
IF('U11'!$A$4="2ª",'U11'!W11*'U11'!W$4,0)+
IF('U12'!$A$4="2ª",'U12'!W11*'U12'!W$4,0)+
IF('U13'!$A$4="2ª",'U13'!W11*'U13'!W$4,0)+
IF('U14'!$A$4="2ª",'U14'!W11*'U14'!W$4,0)+
IF('U15'!$A$4="2ª",'U15'!W11*'U15'!W$4,0)
)/'2ª EVA-solo'!$CD$5
/AV$13)),0),0)</f>
        <v>0</v>
      </c>
      <c r="AW27" s="25"/>
      <c r="AX27" s="25">
        <f>IFERROR(IF(AX$16&gt;0,
(
(
(
IF('U1'!$A$4="2ª",'U1'!X11*'U1'!X$4,0)+
IF('U2'!$A$4="2ª",'U2'!X11*'U2'!X$4,0)+
IF('U3'!$A$4="2ª",'U3'!X11*'U3'!X$4,0)+
IF('U4'!$A$4="2ª",'U4'!X11*'U4'!X$4,0)+
IF('U5'!$A$4="2ª",'U5'!X11*'U5'!X$4,0)+
IF('U6'!$A$4="2ª",'U6'!X11*'U6'!X$4,0)+
IF('U7'!$A$4="2ª",'U7'!X11*'U7'!X$4,0)+
IF('U8'!$A$4="2ª",'U8'!X11*'U8'!X$4,0)+
IF('U9'!$A$4="2ª",'U9'!X11*'U9'!X$4,0)+
IF('U10'!$A$4="2ª",'U10'!X11*'U10'!X$4,0)+
IF('U11'!$A$4="2ª",'U11'!X11*'U11'!X$4,0)+
IF('U12'!$A$4="2ª",'U12'!X11*'U12'!X$4,0)+
IF('U13'!$A$4="2ª",'U13'!X11*'U13'!X$4,0)+
IF('U14'!$A$4="2ª",'U14'!X11*'U14'!X$4,0)+
IF('U15'!$A$4="2ª",'U15'!X11*'U15'!X$4,0)
)/'2ª EVA-solo'!$CD$5
/AX$13)),0),0)</f>
        <v>0</v>
      </c>
      <c r="AY27" s="25"/>
      <c r="AZ27" s="25">
        <f>IFERROR(IF(AZ$16&gt;0,
(
(
(
IF('U1'!$A$4="2ª",'U1'!Y11*'U1'!Y$4,0)+
IF('U2'!$A$4="2ª",'U2'!Y11*'U2'!Y$4,0)+
IF('U3'!$A$4="2ª",'U3'!Y11*'U3'!Y$4,0)+
IF('U4'!$A$4="2ª",'U4'!Y11*'U4'!Y$4,0)+
IF('U5'!$A$4="2ª",'U5'!Y11*'U5'!Y$4,0)+
IF('U6'!$A$4="2ª",'U6'!Y11*'U6'!Y$4,0)+
IF('U7'!$A$4="2ª",'U7'!Y11*'U7'!Y$4,0)+
IF('U8'!$A$4="2ª",'U8'!Y11*'U8'!Y$4,0)+
IF('U9'!$A$4="2ª",'U9'!Y11*'U9'!Y$4,0)+
IF('U10'!$A$4="2ª",'U10'!Y11*'U10'!Y$4,0)+
IF('U11'!$A$4="2ª",'U11'!Y11*'U11'!Y$4,0)+
IF('U12'!$A$4="2ª",'U12'!Y11*'U12'!Y$4,0)+
IF('U13'!$A$4="2ª",'U13'!Y11*'U13'!Y$4,0)+
IF('U14'!$A$4="2ª",'U14'!Y11*'U14'!Y$4,0)+
IF('U15'!$A$4="2ª",'U15'!Y11*'U15'!Y$4,0)
)/'2ª EVA-solo'!$CD$5
/AZ$13)),0),0)</f>
        <v>0</v>
      </c>
      <c r="BA27" s="25"/>
      <c r="BB27" s="25"/>
      <c r="BC27" s="25">
        <f ca="1">IFERROR(IF(BC$16&gt;0,
(
(
(
IF('U1'!$A$4="2ª",'U1'!Z11*'U1'!Z$4,0)+
IF('U2'!$A$4="2ª",'U2'!Z11*'U2'!Z$4,0)+
IF('U3'!$A$4="2ª",'U3'!Z11*'U3'!Z$4,0)+
IF('U4'!$A$4="2ª",'U4'!Z11*'U4'!Z$4,0)+
IF('U5'!$A$4="2ª",'U5'!Z11*'U5'!Z$4,0)+
IF('U6'!$A$4="2ª",'U6'!Z11*'U6'!Z$4,0)+
IF('U7'!$A$4="2ª",'U7'!Z11*'U7'!Z$4,0)+
IF('U8'!$A$4="2ª",'U8'!Z11*'U8'!Z$4,0)+
IF('U9'!$A$4="2ª",'U9'!Z11*'U9'!Z$4,0)+
IF('U10'!$A$4="2ª",'U10'!Z11*'U10'!Z$4,0)+
IF('U11'!$A$4="2ª",'U11'!Z11*'U11'!Z$4,0)+
IF('U12'!$A$4="2ª",'U12'!Z11*'U12'!Z$4,0)+
IF('U13'!$A$4="2ª",'U13'!Z11*'U13'!Z$4,0)+
IF('U14'!$A$4="2ª",'U14'!Z11*'U14'!Z$4,0)+
IF('U15'!$A$4="2ª",'U15'!Z11*'U15'!Z$4,0)
)/'2ª EVA-solo'!$CD$5
/BC$13)),0),0)</f>
        <v>0</v>
      </c>
      <c r="BD27" s="25"/>
      <c r="BE27" s="25">
        <f>IFERROR(IF(BE$16&gt;0,
(
(
(
IF('U1'!$A$4="2ª",'U1'!AA11*'U1'!AA$4,0)+
IF('U2'!$A$4="2ª",'U2'!AA11*'U2'!AA$4,0)+
IF('U3'!$A$4="2ª",'U3'!AA11*'U3'!AA$4,0)+
IF('U4'!$A$4="2ª",'U4'!AA11*'U4'!AA$4,0)+
IF('U5'!$A$4="2ª",'U5'!AA11*'U5'!AA$4,0)+
IF('U6'!$A$4="2ª",'U6'!AA11*'U6'!AA$4,0)+
IF('U7'!$A$4="2ª",'U7'!AA11*'U7'!AA$4,0)+
IF('U8'!$A$4="2ª",'U8'!AA11*'U8'!AA$4,0)+
IF('U9'!$A$4="2ª",'U9'!AA11*'U9'!AA$4,0)+
IF('U10'!$A$4="2ª",'U10'!AA11*'U10'!AA$4,0)+
IF('U11'!$A$4="2ª",'U11'!AA11*'U11'!AA$4,0)+
IF('U12'!$A$4="2ª",'U12'!AA11*'U12'!AA$4,0)+
IF('U13'!$A$4="2ª",'U13'!AA11*'U13'!AA$4,0)+
IF('U14'!$A$4="2ª",'U14'!AA11*'U14'!AA$4,0)+
IF('U15'!$A$4="2ª",'U15'!AA11*'U15'!AA$4,0)
)/'2ª EVA-solo'!$CD$5
/BE$13)),0),0)</f>
        <v>0</v>
      </c>
      <c r="BF27" s="25"/>
      <c r="BG27" s="25">
        <f>IFERROR(IF(BG$16&gt;0,
(
(
(
IF('U1'!$A$4="2ª",'U1'!AB11*'U1'!AB$4,0)+
IF('U2'!$A$4="2ª",'U2'!AB11*'U2'!AB$4,0)+
IF('U3'!$A$4="2ª",'U3'!AB11*'U3'!AB$4,0)+
IF('U4'!$A$4="2ª",'U4'!AB11*'U4'!AB$4,0)+
IF('U5'!$A$4="2ª",'U5'!AB11*'U5'!AB$4,0)+
IF('U6'!$A$4="2ª",'U6'!AB11*'U6'!AB$4,0)+
IF('U7'!$A$4="2ª",'U7'!AB11*'U7'!AB$4,0)+
IF('U8'!$A$4="2ª",'U8'!AB11*'U8'!AB$4,0)+
IF('U9'!$A$4="2ª",'U9'!AB11*'U9'!AB$4,0)+
IF('U10'!$A$4="2ª",'U10'!AB11*'U10'!AB$4,0)+
IF('U11'!$A$4="2ª",'U11'!AB11*'U11'!AB$4,0)+
IF('U12'!$A$4="2ª",'U12'!AB11*'U12'!AB$4,0)+
IF('U13'!$A$4="2ª",'U13'!AB11*'U13'!AB$4,0)+
IF('U14'!$A$4="2ª",'U14'!AB11*'U14'!AB$4,0)+
IF('U15'!$A$4="2ª",'U15'!AB11*'U15'!AB$4,0)
)/'2ª EVA-solo'!$CD$5
/BG$13)),0),0)</f>
        <v>0</v>
      </c>
      <c r="BH27" s="25"/>
      <c r="BI27" s="25">
        <f ca="1">IFERROR(IF(BI$16&gt;0,
(
(
(
IF('U1'!$A$4="2ª",'U1'!AC11*'U1'!AC$4,0)+
IF('U2'!$A$4="2ª",'U2'!AC11*'U2'!AC$4,0)+
IF('U3'!$A$4="2ª",'U3'!AC11*'U3'!AC$4,0)+
IF('U4'!$A$4="2ª",'U4'!AC11*'U4'!AC$4,0)+
IF('U5'!$A$4="2ª",'U5'!AC11*'U5'!AC$4,0)+
IF('U6'!$A$4="2ª",'U6'!AC11*'U6'!AC$4,0)+
IF('U7'!$A$4="2ª",'U7'!AC11*'U7'!AC$4,0)+
IF('U8'!$A$4="2ª",'U8'!AC11*'U8'!AC$4,0)+
IF('U9'!$A$4="2ª",'U9'!AC11*'U9'!AC$4,0)+
IF('U10'!$A$4="2ª",'U10'!AC11*'U10'!AC$4,0)+
IF('U11'!$A$4="2ª",'U11'!AC11*'U11'!AC$4,0)+
IF('U12'!$A$4="2ª",'U12'!AC11*'U12'!AC$4,0)+
IF('U13'!$A$4="2ª",'U13'!AC11*'U13'!AC$4,0)+
IF('U14'!$A$4="2ª",'U14'!AC11*'U14'!AC$4,0)+
IF('U15'!$A$4="2ª",'U15'!AC11*'U15'!AC$4,0)
)/'2ª EVA-solo'!$CD$5
/BI$13)),0),0)</f>
        <v>0</v>
      </c>
      <c r="BJ27" s="25"/>
      <c r="BK27" s="25">
        <f>IFERROR(IF(BK$16&gt;0,
(
(
(
IF('U1'!$A$4="2ª",'U1'!AD11*'U1'!AD$4,0)+
IF('U2'!$A$4="2ª",'U2'!AD11*'U2'!AD$4,0)+
IF('U3'!$A$4="2ª",'U3'!AD11*'U3'!AD$4,0)+
IF('U4'!$A$4="2ª",'U4'!AD11*'U4'!AD$4,0)+
IF('U5'!$A$4="2ª",'U5'!AD11*'U5'!AD$4,0)+
IF('U6'!$A$4="2ª",'U6'!AD11*'U6'!AD$4,0)+
IF('U7'!$A$4="2ª",'U7'!AD11*'U7'!AD$4,0)+
IF('U8'!$A$4="2ª",'U8'!AD11*'U8'!AD$4,0)+
IF('U9'!$A$4="2ª",'U9'!AD11*'U9'!AD$4,0)+
IF('U10'!$A$4="2ª",'U10'!AD11*'U10'!AD$4,0)+
IF('U11'!$A$4="2ª",'U11'!AD11*'U11'!AD$4,0)+
IF('U12'!$A$4="2ª",'U12'!AD11*'U12'!AD$4,0)+
IF('U13'!$A$4="2ª",'U13'!AD11*'U13'!AD$4,0)+
IF('U14'!$A$4="2ª",'U14'!AD11*'U14'!AD$4,0)+
IF('U15'!$A$4="2ª",'U15'!AD11*'U15'!AD$4,0)
)/'2ª EVA-solo'!$CD$5
/BK$13)),0),0)</f>
        <v>0</v>
      </c>
      <c r="BL27" s="25"/>
      <c r="BM27" s="25">
        <f>IFERROR(IF(BM$16&gt;0,
(
(
(
IF('U1'!$A$4="2ª",'U1'!AE11*'U1'!AE$4,0)+
IF('U2'!$A$4="2ª",'U2'!AE11*'U2'!AE$4,0)+
IF('U3'!$A$4="2ª",'U3'!AE11*'U3'!AE$4,0)+
IF('U4'!$A$4="2ª",'U4'!AE11*'U4'!AE$4,0)+
IF('U5'!$A$4="2ª",'U5'!AE11*'U5'!AE$4,0)+
IF('U6'!$A$4="2ª",'U6'!AE11*'U6'!AE$4,0)+
IF('U7'!$A$4="2ª",'U7'!AE11*'U7'!AE$4,0)+
IF('U8'!$A$4="2ª",'U8'!AE11*'U8'!AE$4,0)+
IF('U9'!$A$4="2ª",'U9'!AE11*'U9'!AE$4,0)+
IF('U10'!$A$4="2ª",'U10'!AE11*'U10'!AE$4,0)+
IF('U11'!$A$4="2ª",'U11'!AE11*'U11'!AE$4,0)+
IF('U12'!$A$4="2ª",'U12'!AE11*'U12'!AE$4,0)+
IF('U13'!$A$4="2ª",'U13'!AE11*'U13'!AE$4,0)+
IF('U14'!$A$4="2ª",'U14'!AE11*'U14'!AE$4,0)+
IF('U15'!$A$4="2ª",'U15'!AE11*'U15'!AE$4,0)
)/'2ª EVA-solo'!$CD$5
/BM$13)),0),0)</f>
        <v>0</v>
      </c>
      <c r="BN27" s="25"/>
      <c r="BO27" s="25"/>
      <c r="BP27" s="25">
        <f ca="1">IFERROR(IF(BP$16&gt;0,
(
(
(
IF('U1'!$A$4="2ª",'U1'!AF11*'U1'!AF$4,0)+
IF('U2'!$A$4="2ª",'U2'!AF11*'U2'!AF$4,0)+
IF('U3'!$A$4="2ª",'U3'!AF11*'U3'!AF$4,0)+
IF('U4'!$A$4="2ª",'U4'!AF11*'U4'!AF$4,0)+
IF('U5'!$A$4="2ª",'U5'!AF11*'U5'!AF$4,0)+
IF('U6'!$A$4="2ª",'U6'!AF11*'U6'!AF$4,0)+
IF('U7'!$A$4="2ª",'U7'!AF11*'U7'!AF$4,0)+
IF('U8'!$A$4="2ª",'U8'!AF11*'U8'!AF$4,0)+
IF('U9'!$A$4="2ª",'U9'!AF11*'U9'!AF$4,0)+
IF('U10'!$A$4="2ª",'U10'!AF11*'U10'!AF$4,0)+
IF('U11'!$A$4="2ª",'U11'!AF11*'U11'!AF$4,0)+
IF('U12'!$A$4="2ª",'U12'!AF11*'U12'!AF$4,0)+
IF('U13'!$A$4="2ª",'U13'!AF11*'U13'!AF$4,0)+
IF('U14'!$A$4="2ª",'U14'!AF11*'U14'!AF$4,0)+
IF('U15'!$A$4="2ª",'U15'!AF11*'U15'!AF$4,0)
)/'2ª EVA-solo'!$CD$5
/BP$13)),0),0)</f>
        <v>0</v>
      </c>
      <c r="BQ27" s="25"/>
      <c r="BR27" s="25">
        <f>IFERROR(IF(BR$16&gt;0,
(
(
(
IF('U1'!$A$4="2ª",'U1'!AG11*'U1'!AG$4,0)+
IF('U2'!$A$4="2ª",'U2'!AG11*'U2'!AG$4,0)+
IF('U3'!$A$4="2ª",'U3'!AG11*'U3'!AG$4,0)+
IF('U4'!$A$4="2ª",'U4'!AG11*'U4'!AG$4,0)+
IF('U5'!$A$4="2ª",'U5'!AG11*'U5'!AG$4,0)+
IF('U6'!$A$4="2ª",'U6'!AG11*'U6'!AG$4,0)+
IF('U7'!$A$4="2ª",'U7'!AG11*'U7'!AG$4,0)+
IF('U8'!$A$4="2ª",'U8'!AG11*'U8'!AG$4,0)+
IF('U9'!$A$4="2ª",'U9'!AG11*'U9'!AG$4,0)+
IF('U10'!$A$4="2ª",'U10'!AG11*'U10'!AG$4,0)+
IF('U11'!$A$4="2ª",'U11'!AG11*'U11'!AG$4,0)+
IF('U12'!$A$4="2ª",'U12'!AG11*'U12'!AG$4,0)+
IF('U13'!$A$4="2ª",'U13'!AG11*'U13'!AG$4,0)+
IF('U14'!$A$4="2ª",'U14'!AG11*'U14'!AG$4,0)+
IF('U15'!$A$4="2ª",'U15'!AG11*'U15'!AG$4,0)
)/'2ª EVA-solo'!$CD$5
/BR$13)),0),0)</f>
        <v>0</v>
      </c>
      <c r="BS27" s="25"/>
      <c r="BT27" s="25">
        <f>IFERROR(IF(BT$16&gt;0,
(
(
(
IF('U1'!$A$4="2ª",'U1'!AH11*'U1'!AH$4,0)+
IF('U2'!$A$4="2ª",'U2'!AH11*'U2'!AH$4,0)+
IF('U3'!$A$4="2ª",'U3'!AH11*'U3'!AH$4,0)+
IF('U4'!$A$4="2ª",'U4'!AH11*'U4'!AH$4,0)+
IF('U5'!$A$4="2ª",'U5'!AH11*'U5'!AH$4,0)+
IF('U6'!$A$4="2ª",'U6'!AH11*'U6'!AH$4,0)+
IF('U7'!$A$4="2ª",'U7'!AH11*'U7'!AH$4,0)+
IF('U8'!$A$4="2ª",'U8'!AH11*'U8'!AH$4,0)+
IF('U9'!$A$4="2ª",'U9'!AH11*'U9'!AH$4,0)+
IF('U10'!$A$4="2ª",'U10'!AH11*'U10'!AH$4,0)+
IF('U11'!$A$4="2ª",'U11'!AH11*'U11'!AH$4,0)+
IF('U12'!$A$4="2ª",'U12'!AH11*'U12'!AH$4,0)+
IF('U13'!$A$4="2ª",'U13'!AH11*'U13'!AH$4,0)+
IF('U14'!$A$4="2ª",'U14'!AH11*'U14'!AH$4,0)+
IF('U15'!$A$4="2ª",'U15'!AH11*'U15'!AH$4,0)
)/'2ª EVA-solo'!$CD$5
/BT$13)),0),0)</f>
        <v>0</v>
      </c>
      <c r="BU27" s="25"/>
      <c r="BV27" s="25">
        <f>IFERROR(IF(BV$16&gt;0,
(
(
(
IF('U1'!$A$4="2ª",'U1'!AI11*'U1'!AI$4,0)+
IF('U2'!$A$4="2ª",'U2'!AI11*'U2'!AI$4,0)+
IF('U3'!$A$4="2ª",'U3'!AI11*'U3'!AI$4,0)+
IF('U4'!$A$4="2ª",'U4'!AI11*'U4'!AI$4,0)+
IF('U5'!$A$4="2ª",'U5'!AI11*'U5'!AI$4,0)+
IF('U6'!$A$4="2ª",'U6'!AI11*'U6'!AI$4,0)+
IF('U7'!$A$4="2ª",'U7'!AI11*'U7'!AI$4,0)+
IF('U8'!$A$4="2ª",'U8'!AI11*'U8'!AI$4,0)+
IF('U9'!$A$4="2ª",'U9'!AI11*'U9'!AI$4,0)+
IF('U10'!$A$4="2ª",'U10'!AI11*'U10'!AI$4,0)+
IF('U11'!$A$4="2ª",'U11'!AI11*'U11'!AI$4,0)+
IF('U12'!$A$4="2ª",'U12'!AI11*'U12'!AI$4,0)+
IF('U13'!$A$4="2ª",'U13'!AI11*'U13'!AI$4,0)+
IF('U14'!$A$4="2ª",'U14'!AI11*'U14'!AI$4,0)+
IF('U15'!$A$4="2ª",'U15'!AI11*'U15'!AI$4,0)
)/'2ª EVA-solo'!$CD$5
/BV$13)),0),0)</f>
        <v>0</v>
      </c>
      <c r="BW27" s="25"/>
      <c r="BX27" s="25">
        <f>IFERROR(IF(BX$16&gt;0,
(
(
(
IF('U1'!$A$4="2ª",'U1'!AJ11*'U1'!AJ$4,0)+
IF('U2'!$A$4="2ª",'U2'!AJ11*'U2'!AJ$4,0)+
IF('U3'!$A$4="2ª",'U3'!AJ11*'U3'!AJ$4,0)+
IF('U4'!$A$4="2ª",'U4'!AJ11*'U4'!AJ$4,0)+
IF('U5'!$A$4="2ª",'U5'!AJ11*'U5'!AJ$4,0)+
IF('U6'!$A$4="2ª",'U6'!AJ11*'U6'!AJ$4,0)+
IF('U7'!$A$4="2ª",'U7'!AJ11*'U7'!AJ$4,0)+
IF('U8'!$A$4="2ª",'U8'!AJ11*'U8'!AJ$4,0)+
IF('U9'!$A$4="2ª",'U9'!AJ11*'U9'!AJ$4,0)+
IF('U10'!$A$4="2ª",'U10'!AJ11*'U10'!AJ$4,0)+
IF('U11'!$A$4="2ª",'U11'!AJ11*'U11'!AJ$4,0)+
IF('U12'!$A$4="2ª",'U12'!AJ11*'U12'!AJ$4,0)+
IF('U13'!$A$4="2ª",'U13'!AJ11*'U13'!AJ$4,0)+
IF('U14'!$A$4="2ª",'U14'!AJ11*'U14'!AJ$4,0)+
IF('U15'!$A$4="2ª",'U15'!AJ11*'U15'!AJ$4,0)
)/'2ª EVA-solo'!$CD$5
/BX$13)),0),0)</f>
        <v>0</v>
      </c>
      <c r="BY27" s="25"/>
      <c r="BZ27" s="25">
        <f>IFERROR(IF(BZ$16&gt;0,
(
(
(
IF('U1'!$A$4="2ª",'U1'!AK11*'U1'!AK$4,0)+
IF('U2'!$A$4="2ª",'U2'!AK11*'U2'!AK$4,0)+
IF('U3'!$A$4="2ª",'U3'!AK11*'U3'!AK$4,0)+
IF('U4'!$A$4="2ª",'U4'!AK11*'U4'!AK$4,0)+
IF('U5'!$A$4="2ª",'U5'!AK11*'U5'!AK$4,0)+
IF('U6'!$A$4="2ª",'U6'!AK11*'U6'!AK$4,0)+
IF('U7'!$A$4="2ª",'U7'!AK11*'U7'!AK$4,0)+
IF('U8'!$A$4="2ª",'U8'!AK11*'U8'!AK$4,0)+
IF('U9'!$A$4="2ª",'U9'!AK11*'U9'!AK$4,0)+
IF('U10'!$A$4="2ª",'U10'!AK11*'U10'!AK$4,0)+
IF('U11'!$A$4="2ª",'U11'!AK11*'U11'!AK$4,0)+
IF('U12'!$A$4="2ª",'U12'!AK11*'U12'!AK$4,0)+
IF('U13'!$A$4="2ª",'U13'!AK11*'U13'!AK$4,0)+
IF('U14'!$A$4="2ª",'U14'!AK11*'U14'!AK$4,0)+
IF('U15'!$A$4="2ª",'U15'!AK11*'U15'!AK$4,0)
)/'2ª EVA-solo'!$CD$5
/BZ$13)),0),0)</f>
        <v>0</v>
      </c>
      <c r="CA27" s="25"/>
      <c r="CB27" s="25">
        <f ca="1">IF(CB$16&gt;0,
(
(
(
IF('U1'!$A$4="2ª",'U1'!BZ11*'U1'!BZ$4,0)+
IF('U2'!$A$4="2ª",'U2'!CA11*'U2'!CA$4,0)+
IF('U3'!$A$4="2ª",'U3'!CA11*'U3'!CA$4,0)+
IF('U4'!$A$4="2ª",'U4'!CA11*'U4'!CA$4,0)+
IF('U5'!$A$4="2ª",'U5'!CA11*'U5'!CA$4,0)+
IF('U6'!$A$4="2ª",'U6'!CA11*'U6'!CA$4,0)+
IF('U7'!$A$4="2ª",'U7'!CA11*'U7'!CA$4,0)+
IF('U8'!$A$4="2ª",'U8'!CA11*'U8'!CA$4,0)+
IF('U9'!$A$4="2ª",'U9'!CA11*'U9'!CA$4,0)+
IF('U10'!$A$4="2ª",'U10'!CA11*'U10'!CA$4,0)+
IF('U11'!$A$4="2ª",'U11'!CA11*'U11'!CA$4,0)+
IF('U12'!$A$4="2ª",'U12'!CA11*'U12'!CA$4,0)+
IF('U13'!$A$4="2ª",'U13'!CA11*'U13'!CA$4,0)+
IF('U14'!$A$4="2ª",'U14'!CA11*'U14'!CA$4,0)+
IF('U15'!$A$4="2ª",'U15'!CA11*'U15'!CA$4,0)
)/'2ª EVA-solo'!$CD$5
/CB$16)))</f>
        <v>0</v>
      </c>
    </row>
    <row r="28" spans="1:82" ht="18" x14ac:dyDescent="0.25">
      <c r="A28" s="65" t="str">
        <v>Da�az Castro, Alejandro</v>
      </c>
      <c r="B28" s="128"/>
      <c r="C28" s="25">
        <f ca="1">IFERROR(IF(C$16&gt;0,
(
(
(
IF('U1'!$A$4="2ª",'U1'!B12*'U1'!B$4,0)+
IF('U2'!$A$4="2ª",'U2'!B12*'U2'!B$4,0)+
IF('U3'!$A$4="2ª",'U3'!B12*'U3'!B$4,0)+
IF('U4'!$A$4="2ª",'U4'!B12*'U4'!B$4,0)+
IF('U5'!$A$4="2ª",'U5'!B12*'U5'!B$4,0)+
IF('U6'!$A$4="2ª",'U6'!B12*'U6'!B$4,0)+
IF('U7'!$A$4="2ª",'U7'!B12*'U7'!B$4,0)+
IF('U8'!$A$4="2ª",'U8'!B12*'U8'!B$4,0)+
IF('U9'!$A$4="2ª",'U9'!B12*'U9'!B$4,0)+
IF('U10'!$A$4="2ª",'U10'!B12*'U10'!B$4,0)+
IF('U11'!$A$4="2ª",'U11'!B12*'U11'!B$4,0)+
IF('U12'!$A$4="2ª",'U12'!B12*'U12'!B$4,0)+
IF('U13'!$A$4="2ª",'U13'!B12*'U13'!B$4,0)+
IF('U14'!$A$4="2ª",'U14'!B12*'U14'!B$4,0)+
IF('U15'!$A$4="2ª",'U15'!B12*'U15'!B$4,0)
)/'2ª EVA-solo'!$CD$5
/C$13)),0),0)</f>
        <v>0</v>
      </c>
      <c r="D28" s="25"/>
      <c r="E28" s="25">
        <f ca="1">IFERROR(IF(E$16&gt;0,
(
(
(
IF('U1'!$A$4="2ª",'U1'!C12*'U1'!C$4,0)+
IF('U2'!$A$4="2ª",'U2'!C12*'U2'!C$4,0)+
IF('U3'!$A$4="2ª",'U3'!C12*'U3'!C$4,0)+
IF('U4'!$A$4="2ª",'U4'!C12*'U4'!C$4,0)+
IF('U5'!$A$4="2ª",'U5'!C12*'U5'!C$4,0)+
IF('U6'!$A$4="2ª",'U6'!C12*'U6'!C$4,0)+
IF('U7'!$A$4="2ª",'U7'!C12*'U7'!C$4,0)+
IF('U8'!$A$4="2ª",'U8'!C12*'U8'!C$4,0)+
IF('U9'!$A$4="2ª",'U9'!C12*'U9'!C$4,0)+
IF('U10'!$A$4="2ª",'U10'!C12*'U10'!C$4,0)+
IF('U11'!$A$4="2ª",'U11'!C12*'U11'!C$4,0)+
IF('U12'!$A$4="2ª",'U12'!C12*'U12'!C$4,0)+
IF('U13'!$A$4="2ª",'U13'!C12*'U13'!C$4,0)+
IF('U14'!$A$4="2ª",'U14'!C12*'U14'!C$4,0)+
IF('U15'!$A$4="2ª",'U15'!C12*'U15'!C$4,0)
)/'2ª EVA-solo'!$CD$5
/E$13)),0),0)</f>
        <v>0</v>
      </c>
      <c r="F28" s="25"/>
      <c r="G28" s="25">
        <f ca="1">IFERROR(IF(G$16&gt;0,
(
(
(
IF('U1'!$A$4="2ª",'U1'!D12*'U1'!D$4,0)+
IF('U2'!$A$4="2ª",'U2'!D12*'U2'!D$4,0)+
IF('U3'!$A$4="2ª",'U3'!D12*'U3'!D$4,0)+
IF('U4'!$A$4="2ª",'U4'!D12*'U4'!D$4,0)+
IF('U5'!$A$4="2ª",'U5'!D12*'U5'!D$4,0)+
IF('U6'!$A$4="2ª",'U6'!D12*'U6'!D$4,0)+
IF('U7'!$A$4="2ª",'U7'!D12*'U7'!D$4,0)+
IF('U8'!$A$4="2ª",'U8'!D12*'U8'!D$4,0)+
IF('U9'!$A$4="2ª",'U9'!D12*'U9'!D$4,0)+
IF('U10'!$A$4="2ª",'U10'!D12*'U10'!D$4,0)+
IF('U11'!$A$4="2ª",'U11'!D12*'U11'!D$4,0)+
IF('U12'!$A$4="2ª",'U12'!D12*'U12'!D$4,0)+
IF('U13'!$A$4="2ª",'U13'!D12*'U13'!D$4,0)+
IF('U14'!$A$4="2ª",'U14'!D12*'U14'!D$4,0)+
IF('U15'!$A$4="2ª",'U15'!D12*'U15'!D$4,0)
)/'2ª EVA-solo'!$CD$5
/G$13)),0),0)</f>
        <v>0</v>
      </c>
      <c r="H28" s="25"/>
      <c r="I28" s="25">
        <f ca="1">IFERROR(IF(I$16&gt;0,
(
(
(
IF('U1'!$A$4="2ª",'U1'!E12*'U1'!E$4,0)+
IF('U2'!$A$4="2ª",'U2'!E12*'U2'!E$4,0)+
IF('U3'!$A$4="2ª",'U3'!E12*'U3'!E$4,0)+
IF('U4'!$A$4="2ª",'U4'!E12*'U4'!E$4,0)+
IF('U5'!$A$4="2ª",'U5'!E12*'U5'!E$4,0)+
IF('U6'!$A$4="2ª",'U6'!E12*'U6'!E$4,0)+
IF('U7'!$A$4="2ª",'U7'!E12*'U7'!E$4,0)+
IF('U8'!$A$4="2ª",'U8'!E12*'U8'!E$4,0)+
IF('U9'!$A$4="2ª",'U9'!E12*'U9'!E$4,0)+
IF('U10'!$A$4="2ª",'U10'!E12*'U10'!E$4,0)+
IF('U11'!$A$4="2ª",'U11'!E12*'U11'!E$4,0)+
IF('U12'!$A$4="2ª",'U12'!E12*'U12'!E$4,0)+
IF('U13'!$A$4="2ª",'U13'!E12*'U13'!E$4,0)+
IF('U14'!$A$4="2ª",'U14'!E12*'U14'!E$4,0)+
IF('U15'!$A$4="2ª",'U15'!E12*'U15'!E$4,0)
)/'2ª EVA-solo'!$CD$5
/H$13)),0),0)</f>
        <v>0</v>
      </c>
      <c r="J28" s="25"/>
      <c r="K28" s="25">
        <f ca="1">IFERROR(IF(K$16&gt;0,
(
(
(
IF('U1'!$A$4="2ª",'U1'!F12*'U1'!F$4,0)+
IF('U2'!$A$4="2ª",'U2'!F12*'U2'!F$4,0)+
IF('U3'!$A$4="2ª",'U3'!F12*'U3'!F$4,0)+
IF('U4'!$A$4="2ª",'U4'!F12*'U4'!F$4,0)+
IF('U5'!$A$4="2ª",'U5'!F12*'U5'!F$4,0)+
IF('U6'!$A$4="2ª",'U6'!F12*'U6'!F$4,0)+
IF('U7'!$A$4="2ª",'U7'!F12*'U7'!F$4,0)+
IF('U8'!$A$4="2ª",'U8'!F12*'U8'!F$4,0)+
IF('U9'!$A$4="2ª",'U9'!F12*'U9'!F$4,0)+
IF('U10'!$A$4="2ª",'U10'!F12*'U10'!F$4,0)+
IF('U11'!$A$4="2ª",'U11'!F12*'U11'!F$4,0)+
IF('U12'!$A$4="2ª",'U12'!F12*'U12'!F$4,0)+
IF('U13'!$A$4="2ª",'U13'!F12*'U13'!F$4,0)+
IF('U14'!$A$4="2ª",'U14'!F12*'U14'!F$4,0)+
IF('U15'!$A$4="2ª",'U15'!F12*'U15'!F$4,0)
)/'2ª EVA-solo'!$CD$5
/K$13)),0),0)</f>
        <v>0</v>
      </c>
      <c r="L28" s="25"/>
      <c r="M28" s="25">
        <f>IFERROR(IF(M$16&gt;0,
(
(
(
IF('U1'!$A$4="2ª",'U1'!G12*'U1'!G$4,0)+
IF('U2'!$A$4="2ª",'U2'!G12*'U2'!G$4,0)+
IF('U3'!$A$4="2ª",'U3'!G12*'U3'!G$4,0)+
IF('U4'!$A$4="2ª",'U4'!G12*'U4'!G$4,0)+
IF('U5'!$A$4="2ª",'U5'!G12*'U5'!G$4,0)+
IF('U6'!$A$4="2ª",'U6'!G12*'U6'!G$4,0)+
IF('U7'!$A$4="2ª",'U7'!G12*'U7'!G$4,0)+
IF('U8'!$A$4="2ª",'U8'!G12*'U8'!G$4,0)+
IF('U9'!$A$4="2ª",'U9'!G12*'U9'!G$4,0)+
IF('U10'!$A$4="2ª",'U10'!G12*'U10'!G$4,0)+
IF('U11'!$A$4="2ª",'U11'!G12*'U11'!G$4,0)+
IF('U12'!$A$4="2ª",'U12'!G12*'U12'!G$4,0)+
IF('U13'!$A$4="2ª",'U13'!G12*'U13'!G$4,0)+
IF('U14'!$A$4="2ª",'U14'!G12*'U14'!G$4,0)+
IF('U15'!$A$4="2ª",'U15'!G12*'U15'!G$4,0)
)/'2ª EVA-solo'!$CD$5
/M$13)),0),0)</f>
        <v>0</v>
      </c>
      <c r="N28" s="25"/>
      <c r="O28" s="130"/>
      <c r="P28" s="25">
        <f ca="1">IFERROR(IF(P$16&gt;0,
(
(
(
IF('U1'!$A$4="2ª",'U1'!H12*'U1'!H$4,0)+
IF('U2'!$A$4="2ª",'U2'!H12*'U2'!H$4,0)+
IF('U3'!$A$4="2ª",'U3'!H12*'U3'!H$4,0)+
IF('U4'!$A$4="2ª",'U4'!H12*'U4'!H$4,0)+
IF('U5'!$A$4="2ª",'U5'!H12*'U5'!H$4,0)+
IF('U6'!$A$4="2ª",'U6'!H12*'U6'!H$4,0)+
IF('U7'!$A$4="2ª",'U7'!H12*'U7'!H$4,0)+
IF('U8'!$A$4="2ª",'U8'!H12*'U8'!H$4,0)+
IF('U9'!$A$4="2ª",'U9'!H12*'U9'!H$4,0)+
IF('U10'!$A$4="2ª",'U10'!H12*'U10'!H$4,0)+
IF('U11'!$A$4="2ª",'U11'!H12*'U11'!H$4,0)+
IF('U12'!$A$4="2ª",'U12'!H12*'U12'!H$4,0)+
IF('U13'!$A$4="2ª",'U13'!H12*'U13'!H$4,0)+
IF('U14'!$A$4="2ª",'U14'!H12*'U14'!H$4,0)+
IF('U15'!$A$4="2ª",'U15'!H12*'U15'!H$4,0)
)/'2ª EVA-solo'!$CD$5
/P$13)),0),0)</f>
        <v>0</v>
      </c>
      <c r="Q28" s="25"/>
      <c r="R28" s="25">
        <f ca="1">IFERROR(IF(R$16&gt;0,
(
(
(
IF('U1'!$A$4="2ª",'U1'!I12*'U1'!I$4,0)+
IF('U2'!$A$4="2ª",'U2'!I12*'U2'!I$4,0)+
IF('U3'!$A$4="2ª",'U3'!I12*'U3'!I$4,0)+
IF('U4'!$A$4="2ª",'U4'!I12*'U4'!I$4,0)+
IF('U5'!$A$4="2ª",'U5'!I12*'U5'!I$4,0)+
IF('U6'!$A$4="2ª",'U6'!I12*'U6'!I$4,0)+
IF('U7'!$A$4="2ª",'U7'!I12*'U7'!I$4,0)+
IF('U8'!$A$4="2ª",'U8'!I12*'U8'!I$4,0)+
IF('U9'!$A$4="2ª",'U9'!I12*'U9'!I$4,0)+
IF('U10'!$A$4="2ª",'U10'!I12*'U10'!I$4,0)+
IF('U11'!$A$4="2ª",'U11'!I12*'U11'!I$4,0)+
IF('U12'!$A$4="2ª",'U12'!I12*'U12'!I$4,0)+
IF('U13'!$A$4="2ª",'U13'!I12*'U13'!I$4,0)+
IF('U14'!$A$4="2ª",'U14'!I12*'U14'!I$4,0)+
IF('U15'!$A$4="2ª",'U15'!I12*'U15'!I$4,0)
)/'2ª EVA-solo'!$CD$5
/R$13)),0),0)</f>
        <v>0</v>
      </c>
      <c r="S28" s="25"/>
      <c r="T28" s="25">
        <f ca="1">IFERROR(IF(T$16&gt;0,
(
(
(
IF('U1'!$A$4="2ª",'U1'!J12*'U1'!J$4,0)+
IF('U2'!$A$4="2ª",'U2'!J12*'U2'!J$4,0)+
IF('U3'!$A$4="2ª",'U3'!J12*'U3'!J$4,0)+
IF('U4'!$A$4="2ª",'U4'!J12*'U4'!J$4,0)+
IF('U5'!$A$4="2ª",'U5'!J12*'U5'!J$4,0)+
IF('U6'!$A$4="2ª",'U6'!J12*'U6'!J$4,0)+
IF('U7'!$A$4="2ª",'U7'!J12*'U7'!J$4,0)+
IF('U8'!$A$4="2ª",'U8'!J12*'U8'!J$4,0)+
IF('U9'!$A$4="2ª",'U9'!J12*'U9'!J$4,0)+
IF('U10'!$A$4="2ª",'U10'!J12*'U10'!J$4,0)+
IF('U11'!$A$4="2ª",'U11'!J12*'U11'!J$4,0)+
IF('U12'!$A$4="2ª",'U12'!J12*'U12'!J$4,0)+
IF('U13'!$A$4="2ª",'U13'!J12*'U13'!J$4,0)+
IF('U14'!$A$4="2ª",'U14'!J12*'U14'!J$4,0)+
IF('U15'!$A$4="2ª",'U15'!J12*'U15'!J$4,0)
)/'2ª EVA-solo'!$CD$5
/T$13)),0),0)</f>
        <v>0</v>
      </c>
      <c r="U28" s="25"/>
      <c r="V28" s="25">
        <f ca="1">IFERROR(IF(V$16&gt;0,
(
(
(
IF('U1'!$A$4="2ª",'U1'!K12*'U1'!K$4,0)+
IF('U2'!$A$4="2ª",'U2'!K12*'U2'!K$4,0)+
IF('U3'!$A$4="2ª",'U3'!K12*'U3'!K$4,0)+
IF('U4'!$A$4="2ª",'U4'!K12*'U4'!K$4,0)+
IF('U5'!$A$4="2ª",'U5'!K12*'U5'!K$4,0)+
IF('U6'!$A$4="2ª",'U6'!K12*'U6'!K$4,0)+
IF('U7'!$A$4="2ª",'U7'!K12*'U7'!K$4,0)+
IF('U8'!$A$4="2ª",'U8'!K12*'U8'!K$4,0)+
IF('U9'!$A$4="2ª",'U9'!K12*'U9'!K$4,0)+
IF('U10'!$A$4="2ª",'U10'!K12*'U10'!K$4,0)+
IF('U11'!$A$4="2ª",'U11'!K12*'U11'!K$4,0)+
IF('U12'!$A$4="2ª",'U12'!K12*'U12'!K$4,0)+
IF('U13'!$A$4="2ª",'U13'!K12*'U13'!K$4,0)+
IF('U14'!$A$4="2ª",'U14'!K12*'U14'!K$4,0)+
IF('U15'!$A$4="2ª",'U15'!K12*'U15'!K$4,0)
)/'2ª EVA-solo'!$CD$5
/V$13)),0),0)</f>
        <v>0</v>
      </c>
      <c r="W28" s="25"/>
      <c r="X28" s="25">
        <f ca="1">IFERROR(IF(X$16&gt;0,
(
(
(
IF('U1'!$A$4="2ª",'U1'!L12*'U1'!L$4,0)+
IF('U2'!$A$4="2ª",'U2'!L12*'U2'!L$4,0)+
IF('U3'!$A$4="2ª",'U3'!L12*'U3'!L$4,0)+
IF('U4'!$A$4="2ª",'U4'!L12*'U4'!L$4,0)+
IF('U5'!$A$4="2ª",'U5'!L12*'U5'!L$4,0)+
IF('U6'!$A$4="2ª",'U6'!L12*'U6'!L$4,0)+
IF('U7'!$A$4="2ª",'U7'!L12*'U7'!L$4,0)+
IF('U8'!$A$4="2ª",'U8'!L12*'U8'!L$4,0)+
IF('U9'!$A$4="2ª",'U9'!L12*'U9'!L$4,0)+
IF('U10'!$A$4="2ª",'U10'!L12*'U10'!L$4,0)+
IF('U11'!$A$4="2ª",'U11'!L12*'U11'!L$4,0)+
IF('U12'!$A$4="2ª",'U12'!L12*'U12'!L$4,0)+
IF('U13'!$A$4="2ª",'U13'!L12*'U13'!L$4,0)+
IF('U14'!$A$4="2ª",'U14'!L12*'U14'!L$4,0)+
IF('U15'!$A$4="2ª",'U15'!L12*'U15'!L$4,0)
)/'2ª EVA-solo'!$CD$5
/X$13)),0),0)</f>
        <v>0</v>
      </c>
      <c r="Y28" s="25"/>
      <c r="Z28" s="25">
        <f>IFERROR(IF(Z$16&gt;0,
(
(
(
IF('U1'!$A$4="2ª",'U1'!M12*'U1'!M$4,0)+
IF('U2'!$A$4="2ª",'U2'!M12*'U2'!M$4,0)+
IF('U3'!$A$4="2ª",'U3'!M12*'U3'!M$4,0)+
IF('U4'!$A$4="2ª",'U4'!M12*'U4'!M$4,0)+
IF('U5'!$A$4="2ª",'U5'!M12*'U5'!M$4,0)+
IF('U6'!$A$4="2ª",'U6'!M12*'U6'!M$4,0)+
IF('U7'!$A$4="2ª",'U7'!M12*'U7'!M$4,0)+
IF('U8'!$A$4="2ª",'U8'!M12*'U8'!M$4,0)+
IF('U9'!$A$4="2ª",'U9'!M12*'U9'!M$4,0)+
IF('U10'!$A$4="2ª",'U10'!M12*'U10'!M$4,0)+
IF('U11'!$A$4="2ª",'U11'!M12*'U11'!M$4,0)+
IF('U12'!$A$4="2ª",'U12'!M12*'U12'!M$4,0)+
IF('U13'!$A$4="2ª",'U13'!M12*'U13'!M$4,0)+
IF('U14'!$A$4="2ª",'U14'!M12*'U14'!M$4,0)+
IF('U15'!$A$4="2ª",'U15'!M12*'U15'!M$4,0)
)/'2ª EVA-solo'!$CD$5
/Z$13)),0),0)</f>
        <v>0</v>
      </c>
      <c r="AA28" s="25"/>
      <c r="AB28" s="25"/>
      <c r="AC28" s="25">
        <f ca="1">IFERROR(IF(AC$16&gt;0,
(
(
(
IF('U1'!$A$4="2ª",'U1'!N12*'U1'!N$4,0)+
IF('U2'!$A$4="2ª",'U2'!N12*'U2'!N$4,0)+
IF('U3'!$A$4="2ª",'U3'!N12*'U3'!N$4,0)+
IF('U4'!$A$4="2ª",'U4'!N12*'U4'!N$4,0)+
IF('U5'!$A$4="2ª",'U5'!N12*'U5'!N$4,0)+
IF('U6'!$A$4="2ª",'U6'!N12*'U6'!N$4,0)+
IF('U7'!$A$4="2ª",'U7'!N12*'U7'!N$4,0)+
IF('U8'!$A$4="2ª",'U8'!N12*'U8'!N$4,0)+
IF('U9'!$A$4="2ª",'U9'!N12*'U9'!N$4,0)+
IF('U10'!$A$4="2ª",'U10'!N12*'U10'!N$4,0)+
IF('U11'!$A$4="2ª",'U11'!N12*'U11'!N$4,0)+
IF('U12'!$A$4="2ª",'U12'!N12*'U12'!N$4,0)+
IF('U13'!$A$4="2ª",'U13'!N12*'U13'!N$4,0)+
IF('U14'!$A$4="2ª",'U14'!N12*'U14'!N$4,0)+
IF('U15'!$A$4="2ª",'U15'!N12*'U15'!N$4,0)
)/'2ª EVA-solo'!$CD$5
/AC$13)),0),0)</f>
        <v>0</v>
      </c>
      <c r="AD28" s="5"/>
      <c r="AE28" s="25">
        <f>IFERROR(IF(AE$16&gt;0,
(
(
(
IF('U1'!$A$4="2ª",'U1'!O12*'U1'!O$4,0)+
IF('U2'!$A$4="2ª",'U2'!O12*'U2'!O$4,0)+
IF('U3'!$A$4="2ª",'U3'!O12*'U3'!O$4,0)+
IF('U4'!$A$4="2ª",'U4'!O12*'U4'!O$4,0)+
IF('U5'!$A$4="2ª",'U5'!O12*'U5'!O$4,0)+
IF('U6'!$A$4="2ª",'U6'!O12*'U6'!O$4,0)+
IF('U7'!$A$4="2ª",'U7'!O12*'U7'!O$4,0)+
IF('U8'!$A$4="2ª",'U8'!O12*'U8'!O$4,0)+
IF('U9'!$A$4="2ª",'U9'!O12*'U9'!O$4,0)+
IF('U10'!$A$4="2ª",'U10'!O12*'U10'!O$4,0)+
IF('U11'!$A$4="2ª",'U11'!O12*'U11'!O$4,0)+
IF('U12'!$A$4="2ª",'U12'!O12*'U12'!O$4,0)+
IF('U13'!$A$4="2ª",'U13'!O12*'U13'!O$4,0)+
IF('U14'!$A$4="2ª",'U14'!O12*'U14'!O$4,0)+
IF('U15'!$A$4="2ª",'U15'!O12*'U15'!O$4,0)
)/'2ª EVA-solo'!$CD$5
/AE$13)),0),0)</f>
        <v>0</v>
      </c>
      <c r="AF28" s="5"/>
      <c r="AG28" s="25">
        <f ca="1">IFERROR(IF(AG$16&gt;0,
(
(
(
IF('U1'!$A$4="2ª",'U1'!P12*'U1'!P$4,0)+
IF('U2'!$A$4="2ª",'U2'!P12*'U2'!P$4,0)+
IF('U3'!$A$4="2ª",'U3'!P12*'U3'!P$4,0)+
IF('U4'!$A$4="2ª",'U4'!P12*'U4'!P$4,0)+
IF('U5'!$A$4="2ª",'U5'!P12*'U5'!P$4,0)+
IF('U6'!$A$4="2ª",'U6'!P12*'U6'!P$4,0)+
IF('U7'!$A$4="2ª",'U7'!P12*'U7'!P$4,0)+
IF('U8'!$A$4="2ª",'U8'!P12*'U8'!P$4,0)+
IF('U9'!$A$4="2ª",'U9'!P12*'U9'!P$4,0)+
IF('U10'!$A$4="2ª",'U10'!P12*'U10'!P$4,0)+
IF('U11'!$A$4="2ª",'U11'!P12*'U11'!P$4,0)+
IF('U12'!$A$4="2ª",'U12'!P12*'U12'!P$4,0)+
IF('U13'!$A$4="2ª",'U13'!P12*'U13'!P$4,0)+
IF('U14'!$A$4="2ª",'U14'!P12*'U14'!P$4,0)+
IF('U15'!$A$4="2ª",'U15'!P12*'U15'!P$4,0)
)/'2ª EVA-solo'!$CD$5
/AG$13)),0),0)</f>
        <v>0</v>
      </c>
      <c r="AH28" s="25"/>
      <c r="AI28" s="25">
        <f>IFERROR(IF(AH$16&gt;0,
(
(
(
IF('U1'!$A$4="2ª",'U1'!Q12*'U1'!Q$4,0)+
IF('U2'!$A$4="2ª",'U2'!Q12*'U2'!Q$4,0)+
IF('U3'!$A$4="2ª",'U3'!Q12*'U3'!Q$4,0)+
IF('U4'!$A$4="2ª",'U4'!Q12*'U4'!Q$4,0)+
IF('U5'!$A$4="2ª",'U5'!Q12*'U5'!Q$4,0)+
IF('U6'!$A$4="2ª",'U6'!Q12*'U6'!Q$4,0)+
IF('U7'!$A$4="2ª",'U7'!Q12*'U7'!Q$4,0)+
IF('U8'!$A$4="2ª",'U8'!Q12*'U8'!Q$4,0)+
IF('U9'!$A$4="2ª",'U9'!Q12*'U9'!Q$4,0)+
IF('U10'!$A$4="2ª",'U10'!Q12*'U10'!Q$4,0)+
IF('U11'!$A$4="2ª",'U11'!Q12*'U11'!Q$4,0)+
IF('U12'!$A$4="2ª",'U12'!Q12*'U12'!Q$4,0)+
IF('U13'!$A$4="2ª",'U13'!Q12*'U13'!Q$4,0)+
IF('U14'!$A$4="2ª",'U14'!Q12*'U14'!Q$4,0)+
IF('U15'!$A$4="2ª",'U15'!Q12*'U15'!Q$4,0)
)/'2ª EVA-solo'!$CD$5
/AH$13)),0),0)</f>
        <v>0</v>
      </c>
      <c r="AJ28" s="25"/>
      <c r="AK28" s="25">
        <f ca="1">IFERROR(IF(AK$16&gt;0,
(
(
(
IF('U1'!$A$4="2ª",'U1'!R12*'U1'!R$4,0)+
IF('U2'!$A$4="2ª",'U2'!R12*'U2'!R$4,0)+
IF('U3'!$A$4="2ª",'U3'!R12*'U3'!R$4,0)+
IF('U4'!$A$4="2ª",'U4'!R12*'U4'!R$4,0)+
IF('U5'!$A$4="2ª",'U5'!R12*'U5'!R$4,0)+
IF('U6'!$A$4="2ª",'U6'!R12*'U6'!R$4,0)+
IF('U7'!$A$4="2ª",'U7'!R12*'U7'!R$4,0)+
IF('U8'!$A$4="2ª",'U8'!R12*'U8'!R$4,0)+
IF('U9'!$A$4="2ª",'U9'!R12*'U9'!R$4,0)+
IF('U10'!$A$4="2ª",'U10'!R12*'U10'!R$4,0)+
IF('U11'!$A$4="2ª",'U11'!R12*'U11'!R$4,0)+
IF('U12'!$A$4="2ª",'U12'!R12*'U12'!R$4,0)+
IF('U13'!$A$4="2ª",'U13'!R12*'U13'!R$4,0)+
IF('U14'!$A$4="2ª",'U14'!R12*'U14'!R$4,0)+
IF('U15'!$A$4="2ª",'U15'!R12*'U15'!R$4,0)
)/'2ª EVA-solo'!$CD$5
/AK$13)),0),0)</f>
        <v>0</v>
      </c>
      <c r="AL28" s="25"/>
      <c r="AM28" s="25">
        <f>IFERROR(IF(AM$16&gt;0,
(
(
(
IF('U1'!$A$4="2ª",'U1'!S12*'U1'!S$4,0)+
IF('U2'!$A$4="2ª",'U2'!S12*'U2'!S$4,0)+
IF('U3'!$A$4="2ª",'U3'!S12*'U3'!S$4,0)+
IF('U4'!$A$4="2ª",'U4'!S12*'U4'!S$4,0)+
IF('U5'!$A$4="2ª",'U5'!S12*'U5'!S$4,0)+
IF('U6'!$A$4="2ª",'U6'!S12*'U6'!S$4,0)+
IF('U7'!$A$4="2ª",'U7'!S12*'U7'!S$4,0)+
IF('U8'!$A$4="2ª",'U8'!S12*'U8'!S$4,0)+
IF('U9'!$A$4="2ª",'U9'!S12*'U9'!S$4,0)+
IF('U10'!$A$4="2ª",'U10'!S12*'U10'!S$4,0)+
IF('U11'!$A$4="2ª",'U11'!S12*'U11'!S$4,0)+
IF('U12'!$A$4="2ª",'U12'!S12*'U12'!S$4,0)+
IF('U13'!$A$4="2ª",'U13'!S12*'U13'!S$4,0)+
IF('U14'!$A$4="2ª",'U14'!S12*'U14'!S$4,0)+
IF('U15'!$A$4="2ª",'U15'!S12*'U15'!S$4,0)
)/'2ª EVA-solo'!$CD$5
/AM$13)),0),0)</f>
        <v>0</v>
      </c>
      <c r="AN28" s="25"/>
      <c r="AO28" s="25"/>
      <c r="AP28" s="25">
        <f ca="1">IFERROR(IF(AP$16&gt;0,
(
(
(
IF('U1'!$A$4="2ª",'U1'!T12*'U1'!T$4,0)+
IF('U2'!$A$4="2ª",'U2'!T12*'U2'!T$4,0)+
IF('U3'!$A$4="2ª",'U3'!T12*'U3'!T$4,0)+
IF('U4'!$A$4="2ª",'U4'!T12*'U4'!T$4,0)+
IF('U5'!$A$4="2ª",'U5'!T12*'U5'!T$4,0)+
IF('U6'!$A$4="2ª",'U6'!T12*'U6'!T$4,0)+
IF('U7'!$A$4="2ª",'U7'!T12*'U7'!T$4,0)+
IF('U8'!$A$4="2ª",'U8'!T12*'U8'!T$4,0)+
IF('U9'!$A$4="2ª",'U9'!T12*'U9'!T$4,0)+
IF('U10'!$A$4="2ª",'U10'!T12*'U10'!T$4,0)+
IF('U11'!$A$4="2ª",'U11'!T12*'U11'!T$4,0)+
IF('U12'!$A$4="2ª",'U12'!T12*'U12'!T$4,0)+
IF('U13'!$A$4="2ª",'U13'!T12*'U13'!T$4,0)+
IF('U14'!$A$4="2ª",'U14'!T12*'U14'!T$4,0)+
IF('U15'!$A$4="2ª",'U15'!T12*'U15'!T$4,0)
)/'2ª EVA-solo'!$CD$5
/AP$13)),0),0)</f>
        <v>0</v>
      </c>
      <c r="AQ28" s="25"/>
      <c r="AR28" s="25">
        <f ca="1">IFERROR(IF(AR$16&gt;0,
(
(
(
IF('U1'!$A$4="2ª",'U1'!U12*'U1'!U$4,0)+
IF('U2'!$A$4="2ª",'U2'!U12*'U2'!U$4,0)+
IF('U3'!$A$4="2ª",'U3'!U12*'U3'!U$4,0)+
IF('U4'!$A$4="2ª",'U4'!U12*'U4'!U$4,0)+
IF('U5'!$A$4="2ª",'U5'!U12*'U5'!U$4,0)+
IF('U6'!$A$4="2ª",'U6'!U12*'U6'!U$4,0)+
IF('U7'!$A$4="2ª",'U7'!U12*'U7'!U$4,0)+
IF('U8'!$A$4="2ª",'U8'!U12*'U8'!U$4,0)+
IF('U9'!$A$4="2ª",'U9'!U12*'U9'!U$4,0)+
IF('U10'!$A$4="2ª",'U10'!U12*'U10'!U$4,0)+
IF('U11'!$A$4="2ª",'U11'!U12*'U11'!U$4,0)+
IF('U12'!$A$4="2ª",'U12'!U12*'U12'!U$4,0)+
IF('U13'!$A$4="2ª",'U13'!U12*'U13'!U$4,0)+
IF('U14'!$A$4="2ª",'U14'!U12*'U14'!U$4,0)+
IF('U15'!$A$4="2ª",'U15'!U12*'U15'!U$4,0)
)/'2ª EVA-solo'!$CD$5
/AR$13)),0),0)</f>
        <v>0</v>
      </c>
      <c r="AS28" s="25"/>
      <c r="AT28" s="25">
        <f>IFERROR(IF(AT$16&gt;0,
(
(
(
IF('U1'!$A$4="2ª",'U1'!V12*'U1'!V$4,0)+
IF('U2'!$A$4="2ª",'U2'!V12*'U2'!V$4,0)+
IF('U3'!$A$4="2ª",'U3'!V12*'U3'!V$4,0)+
IF('U4'!$A$4="2ª",'U4'!V12*'U4'!V$4,0)+
IF('U5'!$A$4="2ª",'U5'!V12*'U5'!V$4,0)+
IF('U6'!$A$4="2ª",'U6'!V12*'U6'!V$4,0)+
IF('U7'!$A$4="2ª",'U7'!V12*'U7'!V$4,0)+
IF('U8'!$A$4="2ª",'U8'!V12*'U8'!V$4,0)+
IF('U9'!$A$4="2ª",'U9'!V12*'U9'!V$4,0)+
IF('U10'!$A$4="2ª",'U10'!V12*'U10'!V$4,0)+
IF('U11'!$A$4="2ª",'U11'!V12*'U11'!V$4,0)+
IF('U12'!$A$4="2ª",'U12'!V12*'U12'!V$4,0)+
IF('U13'!$A$4="2ª",'U13'!V12*'U13'!V$4,0)+
IF('U14'!$A$4="2ª",'U14'!V12*'U14'!V$4,0)+
IF('U15'!$A$4="2ª",'U15'!V12*'U15'!V$4,0)
)/'2ª EVA-solo'!$CD$5
/AT$13)),0),0)</f>
        <v>0</v>
      </c>
      <c r="AU28" s="25"/>
      <c r="AV28" s="25">
        <f ca="1">IFERROR(IF(AV$16&gt;0,
(
(
(
IF('U1'!$A$4="2ª",'U1'!W12*'U1'!W$4,0)+
IF('U2'!$A$4="2ª",'U2'!W12*'U2'!W$4,0)+
IF('U3'!$A$4="2ª",'U3'!W12*'U3'!W$4,0)+
IF('U4'!$A$4="2ª",'U4'!W12*'U4'!W$4,0)+
IF('U5'!$A$4="2ª",'U5'!W12*'U5'!W$4,0)+
IF('U6'!$A$4="2ª",'U6'!W12*'U6'!W$4,0)+
IF('U7'!$A$4="2ª",'U7'!W12*'U7'!W$4,0)+
IF('U8'!$A$4="2ª",'U8'!W12*'U8'!W$4,0)+
IF('U9'!$A$4="2ª",'U9'!W12*'U9'!W$4,0)+
IF('U10'!$A$4="2ª",'U10'!W12*'U10'!W$4,0)+
IF('U11'!$A$4="2ª",'U11'!W12*'U11'!W$4,0)+
IF('U12'!$A$4="2ª",'U12'!W12*'U12'!W$4,0)+
IF('U13'!$A$4="2ª",'U13'!W12*'U13'!W$4,0)+
IF('U14'!$A$4="2ª",'U14'!W12*'U14'!W$4,0)+
IF('U15'!$A$4="2ª",'U15'!W12*'U15'!W$4,0)
)/'2ª EVA-solo'!$CD$5
/AV$13)),0),0)</f>
        <v>0</v>
      </c>
      <c r="AW28" s="25"/>
      <c r="AX28" s="25">
        <f>IFERROR(IF(AX$16&gt;0,
(
(
(
IF('U1'!$A$4="2ª",'U1'!X12*'U1'!X$4,0)+
IF('U2'!$A$4="2ª",'U2'!X12*'U2'!X$4,0)+
IF('U3'!$A$4="2ª",'U3'!X12*'U3'!X$4,0)+
IF('U4'!$A$4="2ª",'U4'!X12*'U4'!X$4,0)+
IF('U5'!$A$4="2ª",'U5'!X12*'U5'!X$4,0)+
IF('U6'!$A$4="2ª",'U6'!X12*'U6'!X$4,0)+
IF('U7'!$A$4="2ª",'U7'!X12*'U7'!X$4,0)+
IF('U8'!$A$4="2ª",'U8'!X12*'U8'!X$4,0)+
IF('U9'!$A$4="2ª",'U9'!X12*'U9'!X$4,0)+
IF('U10'!$A$4="2ª",'U10'!X12*'U10'!X$4,0)+
IF('U11'!$A$4="2ª",'U11'!X12*'U11'!X$4,0)+
IF('U12'!$A$4="2ª",'U12'!X12*'U12'!X$4,0)+
IF('U13'!$A$4="2ª",'U13'!X12*'U13'!X$4,0)+
IF('U14'!$A$4="2ª",'U14'!X12*'U14'!X$4,0)+
IF('U15'!$A$4="2ª",'U15'!X12*'U15'!X$4,0)
)/'2ª EVA-solo'!$CD$5
/AX$13)),0),0)</f>
        <v>0</v>
      </c>
      <c r="AY28" s="25"/>
      <c r="AZ28" s="25">
        <f>IFERROR(IF(AZ$16&gt;0,
(
(
(
IF('U1'!$A$4="2ª",'U1'!Y12*'U1'!Y$4,0)+
IF('U2'!$A$4="2ª",'U2'!Y12*'U2'!Y$4,0)+
IF('U3'!$A$4="2ª",'U3'!Y12*'U3'!Y$4,0)+
IF('U4'!$A$4="2ª",'U4'!Y12*'U4'!Y$4,0)+
IF('U5'!$A$4="2ª",'U5'!Y12*'U5'!Y$4,0)+
IF('U6'!$A$4="2ª",'U6'!Y12*'U6'!Y$4,0)+
IF('U7'!$A$4="2ª",'U7'!Y12*'U7'!Y$4,0)+
IF('U8'!$A$4="2ª",'U8'!Y12*'U8'!Y$4,0)+
IF('U9'!$A$4="2ª",'U9'!Y12*'U9'!Y$4,0)+
IF('U10'!$A$4="2ª",'U10'!Y12*'U10'!Y$4,0)+
IF('U11'!$A$4="2ª",'U11'!Y12*'U11'!Y$4,0)+
IF('U12'!$A$4="2ª",'U12'!Y12*'U12'!Y$4,0)+
IF('U13'!$A$4="2ª",'U13'!Y12*'U13'!Y$4,0)+
IF('U14'!$A$4="2ª",'U14'!Y12*'U14'!Y$4,0)+
IF('U15'!$A$4="2ª",'U15'!Y12*'U15'!Y$4,0)
)/'2ª EVA-solo'!$CD$5
/AZ$13)),0),0)</f>
        <v>0</v>
      </c>
      <c r="BA28" s="25"/>
      <c r="BB28" s="25"/>
      <c r="BC28" s="25">
        <f ca="1">IFERROR(IF(BC$16&gt;0,
(
(
(
IF('U1'!$A$4="2ª",'U1'!Z12*'U1'!Z$4,0)+
IF('U2'!$A$4="2ª",'U2'!Z12*'U2'!Z$4,0)+
IF('U3'!$A$4="2ª",'U3'!Z12*'U3'!Z$4,0)+
IF('U4'!$A$4="2ª",'U4'!Z12*'U4'!Z$4,0)+
IF('U5'!$A$4="2ª",'U5'!Z12*'U5'!Z$4,0)+
IF('U6'!$A$4="2ª",'U6'!Z12*'U6'!Z$4,0)+
IF('U7'!$A$4="2ª",'U7'!Z12*'U7'!Z$4,0)+
IF('U8'!$A$4="2ª",'U8'!Z12*'U8'!Z$4,0)+
IF('U9'!$A$4="2ª",'U9'!Z12*'U9'!Z$4,0)+
IF('U10'!$A$4="2ª",'U10'!Z12*'U10'!Z$4,0)+
IF('U11'!$A$4="2ª",'U11'!Z12*'U11'!Z$4,0)+
IF('U12'!$A$4="2ª",'U12'!Z12*'U12'!Z$4,0)+
IF('U13'!$A$4="2ª",'U13'!Z12*'U13'!Z$4,0)+
IF('U14'!$A$4="2ª",'U14'!Z12*'U14'!Z$4,0)+
IF('U15'!$A$4="2ª",'U15'!Z12*'U15'!Z$4,0)
)/'2ª EVA-solo'!$CD$5
/BC$13)),0),0)</f>
        <v>0</v>
      </c>
      <c r="BD28" s="25"/>
      <c r="BE28" s="25">
        <f>IFERROR(IF(BE$16&gt;0,
(
(
(
IF('U1'!$A$4="2ª",'U1'!AA12*'U1'!AA$4,0)+
IF('U2'!$A$4="2ª",'U2'!AA12*'U2'!AA$4,0)+
IF('U3'!$A$4="2ª",'U3'!AA12*'U3'!AA$4,0)+
IF('U4'!$A$4="2ª",'U4'!AA12*'U4'!AA$4,0)+
IF('U5'!$A$4="2ª",'U5'!AA12*'U5'!AA$4,0)+
IF('U6'!$A$4="2ª",'U6'!AA12*'U6'!AA$4,0)+
IF('U7'!$A$4="2ª",'U7'!AA12*'U7'!AA$4,0)+
IF('U8'!$A$4="2ª",'U8'!AA12*'U8'!AA$4,0)+
IF('U9'!$A$4="2ª",'U9'!AA12*'U9'!AA$4,0)+
IF('U10'!$A$4="2ª",'U10'!AA12*'U10'!AA$4,0)+
IF('U11'!$A$4="2ª",'U11'!AA12*'U11'!AA$4,0)+
IF('U12'!$A$4="2ª",'U12'!AA12*'U12'!AA$4,0)+
IF('U13'!$A$4="2ª",'U13'!AA12*'U13'!AA$4,0)+
IF('U14'!$A$4="2ª",'U14'!AA12*'U14'!AA$4,0)+
IF('U15'!$A$4="2ª",'U15'!AA12*'U15'!AA$4,0)
)/'2ª EVA-solo'!$CD$5
/BE$13)),0),0)</f>
        <v>0</v>
      </c>
      <c r="BF28" s="25"/>
      <c r="BG28" s="25">
        <f>IFERROR(IF(BG$16&gt;0,
(
(
(
IF('U1'!$A$4="2ª",'U1'!AB12*'U1'!AB$4,0)+
IF('U2'!$A$4="2ª",'U2'!AB12*'U2'!AB$4,0)+
IF('U3'!$A$4="2ª",'U3'!AB12*'U3'!AB$4,0)+
IF('U4'!$A$4="2ª",'U4'!AB12*'U4'!AB$4,0)+
IF('U5'!$A$4="2ª",'U5'!AB12*'U5'!AB$4,0)+
IF('U6'!$A$4="2ª",'U6'!AB12*'U6'!AB$4,0)+
IF('U7'!$A$4="2ª",'U7'!AB12*'U7'!AB$4,0)+
IF('U8'!$A$4="2ª",'U8'!AB12*'U8'!AB$4,0)+
IF('U9'!$A$4="2ª",'U9'!AB12*'U9'!AB$4,0)+
IF('U10'!$A$4="2ª",'U10'!AB12*'U10'!AB$4,0)+
IF('U11'!$A$4="2ª",'U11'!AB12*'U11'!AB$4,0)+
IF('U12'!$A$4="2ª",'U12'!AB12*'U12'!AB$4,0)+
IF('U13'!$A$4="2ª",'U13'!AB12*'U13'!AB$4,0)+
IF('U14'!$A$4="2ª",'U14'!AB12*'U14'!AB$4,0)+
IF('U15'!$A$4="2ª",'U15'!AB12*'U15'!AB$4,0)
)/'2ª EVA-solo'!$CD$5
/BG$13)),0),0)</f>
        <v>0</v>
      </c>
      <c r="BH28" s="25"/>
      <c r="BI28" s="25">
        <f ca="1">IFERROR(IF(BI$16&gt;0,
(
(
(
IF('U1'!$A$4="2ª",'U1'!AC12*'U1'!AC$4,0)+
IF('U2'!$A$4="2ª",'U2'!AC12*'U2'!AC$4,0)+
IF('U3'!$A$4="2ª",'U3'!AC12*'U3'!AC$4,0)+
IF('U4'!$A$4="2ª",'U4'!AC12*'U4'!AC$4,0)+
IF('U5'!$A$4="2ª",'U5'!AC12*'U5'!AC$4,0)+
IF('U6'!$A$4="2ª",'U6'!AC12*'U6'!AC$4,0)+
IF('U7'!$A$4="2ª",'U7'!AC12*'U7'!AC$4,0)+
IF('U8'!$A$4="2ª",'U8'!AC12*'U8'!AC$4,0)+
IF('U9'!$A$4="2ª",'U9'!AC12*'U9'!AC$4,0)+
IF('U10'!$A$4="2ª",'U10'!AC12*'U10'!AC$4,0)+
IF('U11'!$A$4="2ª",'U11'!AC12*'U11'!AC$4,0)+
IF('U12'!$A$4="2ª",'U12'!AC12*'U12'!AC$4,0)+
IF('U13'!$A$4="2ª",'U13'!AC12*'U13'!AC$4,0)+
IF('U14'!$A$4="2ª",'U14'!AC12*'U14'!AC$4,0)+
IF('U15'!$A$4="2ª",'U15'!AC12*'U15'!AC$4,0)
)/'2ª EVA-solo'!$CD$5
/BI$13)),0),0)</f>
        <v>0</v>
      </c>
      <c r="BJ28" s="25"/>
      <c r="BK28" s="25">
        <f>IFERROR(IF(BK$16&gt;0,
(
(
(
IF('U1'!$A$4="2ª",'U1'!AD12*'U1'!AD$4,0)+
IF('U2'!$A$4="2ª",'U2'!AD12*'U2'!AD$4,0)+
IF('U3'!$A$4="2ª",'U3'!AD12*'U3'!AD$4,0)+
IF('U4'!$A$4="2ª",'U4'!AD12*'U4'!AD$4,0)+
IF('U5'!$A$4="2ª",'U5'!AD12*'U5'!AD$4,0)+
IF('U6'!$A$4="2ª",'U6'!AD12*'U6'!AD$4,0)+
IF('U7'!$A$4="2ª",'U7'!AD12*'U7'!AD$4,0)+
IF('U8'!$A$4="2ª",'U8'!AD12*'U8'!AD$4,0)+
IF('U9'!$A$4="2ª",'U9'!AD12*'U9'!AD$4,0)+
IF('U10'!$A$4="2ª",'U10'!AD12*'U10'!AD$4,0)+
IF('U11'!$A$4="2ª",'U11'!AD12*'U11'!AD$4,0)+
IF('U12'!$A$4="2ª",'U12'!AD12*'U12'!AD$4,0)+
IF('U13'!$A$4="2ª",'U13'!AD12*'U13'!AD$4,0)+
IF('U14'!$A$4="2ª",'U14'!AD12*'U14'!AD$4,0)+
IF('U15'!$A$4="2ª",'U15'!AD12*'U15'!AD$4,0)
)/'2ª EVA-solo'!$CD$5
/BK$13)),0),0)</f>
        <v>0</v>
      </c>
      <c r="BL28" s="25"/>
      <c r="BM28" s="25">
        <f>IFERROR(IF(BM$16&gt;0,
(
(
(
IF('U1'!$A$4="2ª",'U1'!AE12*'U1'!AE$4,0)+
IF('U2'!$A$4="2ª",'U2'!AE12*'U2'!AE$4,0)+
IF('U3'!$A$4="2ª",'U3'!AE12*'U3'!AE$4,0)+
IF('U4'!$A$4="2ª",'U4'!AE12*'U4'!AE$4,0)+
IF('U5'!$A$4="2ª",'U5'!AE12*'U5'!AE$4,0)+
IF('U6'!$A$4="2ª",'U6'!AE12*'U6'!AE$4,0)+
IF('U7'!$A$4="2ª",'U7'!AE12*'U7'!AE$4,0)+
IF('U8'!$A$4="2ª",'U8'!AE12*'U8'!AE$4,0)+
IF('U9'!$A$4="2ª",'U9'!AE12*'U9'!AE$4,0)+
IF('U10'!$A$4="2ª",'U10'!AE12*'U10'!AE$4,0)+
IF('U11'!$A$4="2ª",'U11'!AE12*'U11'!AE$4,0)+
IF('U12'!$A$4="2ª",'U12'!AE12*'U12'!AE$4,0)+
IF('U13'!$A$4="2ª",'U13'!AE12*'U13'!AE$4,0)+
IF('U14'!$A$4="2ª",'U14'!AE12*'U14'!AE$4,0)+
IF('U15'!$A$4="2ª",'U15'!AE12*'U15'!AE$4,0)
)/'2ª EVA-solo'!$CD$5
/BM$13)),0),0)</f>
        <v>0</v>
      </c>
      <c r="BN28" s="25"/>
      <c r="BO28" s="25"/>
      <c r="BP28" s="25">
        <f ca="1">IFERROR(IF(BP$16&gt;0,
(
(
(
IF('U1'!$A$4="2ª",'U1'!AF12*'U1'!AF$4,0)+
IF('U2'!$A$4="2ª",'U2'!AF12*'U2'!AF$4,0)+
IF('U3'!$A$4="2ª",'U3'!AF12*'U3'!AF$4,0)+
IF('U4'!$A$4="2ª",'U4'!AF12*'U4'!AF$4,0)+
IF('U5'!$A$4="2ª",'U5'!AF12*'U5'!AF$4,0)+
IF('U6'!$A$4="2ª",'U6'!AF12*'U6'!AF$4,0)+
IF('U7'!$A$4="2ª",'U7'!AF12*'U7'!AF$4,0)+
IF('U8'!$A$4="2ª",'U8'!AF12*'U8'!AF$4,0)+
IF('U9'!$A$4="2ª",'U9'!AF12*'U9'!AF$4,0)+
IF('U10'!$A$4="2ª",'U10'!AF12*'U10'!AF$4,0)+
IF('U11'!$A$4="2ª",'U11'!AF12*'U11'!AF$4,0)+
IF('U12'!$A$4="2ª",'U12'!AF12*'U12'!AF$4,0)+
IF('U13'!$A$4="2ª",'U13'!AF12*'U13'!AF$4,0)+
IF('U14'!$A$4="2ª",'U14'!AF12*'U14'!AF$4,0)+
IF('U15'!$A$4="2ª",'U15'!AF12*'U15'!AF$4,0)
)/'2ª EVA-solo'!$CD$5
/BP$13)),0),0)</f>
        <v>0</v>
      </c>
      <c r="BQ28" s="25"/>
      <c r="BR28" s="25">
        <f>IFERROR(IF(BR$16&gt;0,
(
(
(
IF('U1'!$A$4="2ª",'U1'!AG12*'U1'!AG$4,0)+
IF('U2'!$A$4="2ª",'U2'!AG12*'U2'!AG$4,0)+
IF('U3'!$A$4="2ª",'U3'!AG12*'U3'!AG$4,0)+
IF('U4'!$A$4="2ª",'U4'!AG12*'U4'!AG$4,0)+
IF('U5'!$A$4="2ª",'U5'!AG12*'U5'!AG$4,0)+
IF('U6'!$A$4="2ª",'U6'!AG12*'U6'!AG$4,0)+
IF('U7'!$A$4="2ª",'U7'!AG12*'U7'!AG$4,0)+
IF('U8'!$A$4="2ª",'U8'!AG12*'U8'!AG$4,0)+
IF('U9'!$A$4="2ª",'U9'!AG12*'U9'!AG$4,0)+
IF('U10'!$A$4="2ª",'U10'!AG12*'U10'!AG$4,0)+
IF('U11'!$A$4="2ª",'U11'!AG12*'U11'!AG$4,0)+
IF('U12'!$A$4="2ª",'U12'!AG12*'U12'!AG$4,0)+
IF('U13'!$A$4="2ª",'U13'!AG12*'U13'!AG$4,0)+
IF('U14'!$A$4="2ª",'U14'!AG12*'U14'!AG$4,0)+
IF('U15'!$A$4="2ª",'U15'!AG12*'U15'!AG$4,0)
)/'2ª EVA-solo'!$CD$5
/BR$13)),0),0)</f>
        <v>0</v>
      </c>
      <c r="BS28" s="25"/>
      <c r="BT28" s="25">
        <f>IFERROR(IF(BT$16&gt;0,
(
(
(
IF('U1'!$A$4="2ª",'U1'!AH12*'U1'!AH$4,0)+
IF('U2'!$A$4="2ª",'U2'!AH12*'U2'!AH$4,0)+
IF('U3'!$A$4="2ª",'U3'!AH12*'U3'!AH$4,0)+
IF('U4'!$A$4="2ª",'U4'!AH12*'U4'!AH$4,0)+
IF('U5'!$A$4="2ª",'U5'!AH12*'U5'!AH$4,0)+
IF('U6'!$A$4="2ª",'U6'!AH12*'U6'!AH$4,0)+
IF('U7'!$A$4="2ª",'U7'!AH12*'U7'!AH$4,0)+
IF('U8'!$A$4="2ª",'U8'!AH12*'U8'!AH$4,0)+
IF('U9'!$A$4="2ª",'U9'!AH12*'U9'!AH$4,0)+
IF('U10'!$A$4="2ª",'U10'!AH12*'U10'!AH$4,0)+
IF('U11'!$A$4="2ª",'U11'!AH12*'U11'!AH$4,0)+
IF('U12'!$A$4="2ª",'U12'!AH12*'U12'!AH$4,0)+
IF('U13'!$A$4="2ª",'U13'!AH12*'U13'!AH$4,0)+
IF('U14'!$A$4="2ª",'U14'!AH12*'U14'!AH$4,0)+
IF('U15'!$A$4="2ª",'U15'!AH12*'U15'!AH$4,0)
)/'2ª EVA-solo'!$CD$5
/BT$13)),0),0)</f>
        <v>0</v>
      </c>
      <c r="BU28" s="25"/>
      <c r="BV28" s="25">
        <f>IFERROR(IF(BV$16&gt;0,
(
(
(
IF('U1'!$A$4="2ª",'U1'!AI12*'U1'!AI$4,0)+
IF('U2'!$A$4="2ª",'U2'!AI12*'U2'!AI$4,0)+
IF('U3'!$A$4="2ª",'U3'!AI12*'U3'!AI$4,0)+
IF('U4'!$A$4="2ª",'U4'!AI12*'U4'!AI$4,0)+
IF('U5'!$A$4="2ª",'U5'!AI12*'U5'!AI$4,0)+
IF('U6'!$A$4="2ª",'U6'!AI12*'U6'!AI$4,0)+
IF('U7'!$A$4="2ª",'U7'!AI12*'U7'!AI$4,0)+
IF('U8'!$A$4="2ª",'U8'!AI12*'U8'!AI$4,0)+
IF('U9'!$A$4="2ª",'U9'!AI12*'U9'!AI$4,0)+
IF('U10'!$A$4="2ª",'U10'!AI12*'U10'!AI$4,0)+
IF('U11'!$A$4="2ª",'U11'!AI12*'U11'!AI$4,0)+
IF('U12'!$A$4="2ª",'U12'!AI12*'U12'!AI$4,0)+
IF('U13'!$A$4="2ª",'U13'!AI12*'U13'!AI$4,0)+
IF('U14'!$A$4="2ª",'U14'!AI12*'U14'!AI$4,0)+
IF('U15'!$A$4="2ª",'U15'!AI12*'U15'!AI$4,0)
)/'2ª EVA-solo'!$CD$5
/BV$13)),0),0)</f>
        <v>0</v>
      </c>
      <c r="BW28" s="25"/>
      <c r="BX28" s="25">
        <f>IFERROR(IF(BX$16&gt;0,
(
(
(
IF('U1'!$A$4="2ª",'U1'!AJ12*'U1'!AJ$4,0)+
IF('U2'!$A$4="2ª",'U2'!AJ12*'U2'!AJ$4,0)+
IF('U3'!$A$4="2ª",'U3'!AJ12*'U3'!AJ$4,0)+
IF('U4'!$A$4="2ª",'U4'!AJ12*'U4'!AJ$4,0)+
IF('U5'!$A$4="2ª",'U5'!AJ12*'U5'!AJ$4,0)+
IF('U6'!$A$4="2ª",'U6'!AJ12*'U6'!AJ$4,0)+
IF('U7'!$A$4="2ª",'U7'!AJ12*'U7'!AJ$4,0)+
IF('U8'!$A$4="2ª",'U8'!AJ12*'U8'!AJ$4,0)+
IF('U9'!$A$4="2ª",'U9'!AJ12*'U9'!AJ$4,0)+
IF('U10'!$A$4="2ª",'U10'!AJ12*'U10'!AJ$4,0)+
IF('U11'!$A$4="2ª",'U11'!AJ12*'U11'!AJ$4,0)+
IF('U12'!$A$4="2ª",'U12'!AJ12*'U12'!AJ$4,0)+
IF('U13'!$A$4="2ª",'U13'!AJ12*'U13'!AJ$4,0)+
IF('U14'!$A$4="2ª",'U14'!AJ12*'U14'!AJ$4,0)+
IF('U15'!$A$4="2ª",'U15'!AJ12*'U15'!AJ$4,0)
)/'2ª EVA-solo'!$CD$5
/BX$13)),0),0)</f>
        <v>0</v>
      </c>
      <c r="BY28" s="25"/>
      <c r="BZ28" s="25">
        <f>IFERROR(IF(BZ$16&gt;0,
(
(
(
IF('U1'!$A$4="2ª",'U1'!AK12*'U1'!AK$4,0)+
IF('U2'!$A$4="2ª",'U2'!AK12*'U2'!AK$4,0)+
IF('U3'!$A$4="2ª",'U3'!AK12*'U3'!AK$4,0)+
IF('U4'!$A$4="2ª",'U4'!AK12*'U4'!AK$4,0)+
IF('U5'!$A$4="2ª",'U5'!AK12*'U5'!AK$4,0)+
IF('U6'!$A$4="2ª",'U6'!AK12*'U6'!AK$4,0)+
IF('U7'!$A$4="2ª",'U7'!AK12*'U7'!AK$4,0)+
IF('U8'!$A$4="2ª",'U8'!AK12*'U8'!AK$4,0)+
IF('U9'!$A$4="2ª",'U9'!AK12*'U9'!AK$4,0)+
IF('U10'!$A$4="2ª",'U10'!AK12*'U10'!AK$4,0)+
IF('U11'!$A$4="2ª",'U11'!AK12*'U11'!AK$4,0)+
IF('U12'!$A$4="2ª",'U12'!AK12*'U12'!AK$4,0)+
IF('U13'!$A$4="2ª",'U13'!AK12*'U13'!AK$4,0)+
IF('U14'!$A$4="2ª",'U14'!AK12*'U14'!AK$4,0)+
IF('U15'!$A$4="2ª",'U15'!AK12*'U15'!AK$4,0)
)/'2ª EVA-solo'!$CD$5
/BZ$13)),0),0)</f>
        <v>0</v>
      </c>
      <c r="CA28" s="25"/>
      <c r="CB28" s="25">
        <f ca="1">IF(CB$16&gt;0,
(
(
(
IF('U1'!$A$4="2ª",'U1'!BZ12*'U1'!BZ$4,0)+
IF('U2'!$A$4="2ª",'U2'!CA12*'U2'!CA$4,0)+
IF('U3'!$A$4="2ª",'U3'!CA12*'U3'!CA$4,0)+
IF('U4'!$A$4="2ª",'U4'!CA12*'U4'!CA$4,0)+
IF('U5'!$A$4="2ª",'U5'!CA12*'U5'!CA$4,0)+
IF('U6'!$A$4="2ª",'U6'!CA12*'U6'!CA$4,0)+
IF('U7'!$A$4="2ª",'U7'!CA12*'U7'!CA$4,0)+
IF('U8'!$A$4="2ª",'U8'!CA12*'U8'!CA$4,0)+
IF('U9'!$A$4="2ª",'U9'!CA12*'U9'!CA$4,0)+
IF('U10'!$A$4="2ª",'U10'!CA12*'U10'!CA$4,0)+
IF('U11'!$A$4="2ª",'U11'!CA12*'U11'!CA$4,0)+
IF('U12'!$A$4="2ª",'U12'!CA12*'U12'!CA$4,0)+
IF('U13'!$A$4="2ª",'U13'!CA12*'U13'!CA$4,0)+
IF('U14'!$A$4="2ª",'U14'!CA12*'U14'!CA$4,0)+
IF('U15'!$A$4="2ª",'U15'!CA12*'U15'!CA$4,0)
)/'2ª EVA-solo'!$CD$5
/CB$16)))</f>
        <v>0</v>
      </c>
    </row>
    <row r="29" spans="1:82" ht="18" x14ac:dyDescent="0.25">
      <c r="A29" s="65" t="str">
        <v>a�lvarez Romero, Elena</v>
      </c>
      <c r="B29" s="128"/>
      <c r="C29" s="25">
        <f ca="1">IFERROR(IF(C$16&gt;0,
(
(
(
IF('U1'!$A$4="2ª",'U1'!B13*'U1'!B$4,0)+
IF('U2'!$A$4="2ª",'U2'!B13*'U2'!B$4,0)+
IF('U3'!$A$4="2ª",'U3'!B13*'U3'!B$4,0)+
IF('U4'!$A$4="2ª",'U4'!B13*'U4'!B$4,0)+
IF('U5'!$A$4="2ª",'U5'!B13*'U5'!B$4,0)+
IF('U6'!$A$4="2ª",'U6'!B13*'U6'!B$4,0)+
IF('U7'!$A$4="2ª",'U7'!B13*'U7'!B$4,0)+
IF('U8'!$A$4="2ª",'U8'!B13*'U8'!B$4,0)+
IF('U9'!$A$4="2ª",'U9'!B13*'U9'!B$4,0)+
IF('U10'!$A$4="2ª",'U10'!B13*'U10'!B$4,0)+
IF('U11'!$A$4="2ª",'U11'!B13*'U11'!B$4,0)+
IF('U12'!$A$4="2ª",'U12'!B13*'U12'!B$4,0)+
IF('U13'!$A$4="2ª",'U13'!B13*'U13'!B$4,0)+
IF('U14'!$A$4="2ª",'U14'!B13*'U14'!B$4,0)+
IF('U15'!$A$4="2ª",'U15'!B13*'U15'!B$4,0)
)/'2ª EVA-solo'!$CD$5
/C$13)),0),0)</f>
        <v>0</v>
      </c>
      <c r="D29" s="25"/>
      <c r="E29" s="25">
        <f ca="1">IFERROR(IF(E$16&gt;0,
(
(
(
IF('U1'!$A$4="2ª",'U1'!C13*'U1'!C$4,0)+
IF('U2'!$A$4="2ª",'U2'!C13*'U2'!C$4,0)+
IF('U3'!$A$4="2ª",'U3'!C13*'U3'!C$4,0)+
IF('U4'!$A$4="2ª",'U4'!C13*'U4'!C$4,0)+
IF('U5'!$A$4="2ª",'U5'!C13*'U5'!C$4,0)+
IF('U6'!$A$4="2ª",'U6'!C13*'U6'!C$4,0)+
IF('U7'!$A$4="2ª",'U7'!C13*'U7'!C$4,0)+
IF('U8'!$A$4="2ª",'U8'!C13*'U8'!C$4,0)+
IF('U9'!$A$4="2ª",'U9'!C13*'U9'!C$4,0)+
IF('U10'!$A$4="2ª",'U10'!C13*'U10'!C$4,0)+
IF('U11'!$A$4="2ª",'U11'!C13*'U11'!C$4,0)+
IF('U12'!$A$4="2ª",'U12'!C13*'U12'!C$4,0)+
IF('U13'!$A$4="2ª",'U13'!C13*'U13'!C$4,0)+
IF('U14'!$A$4="2ª",'U14'!C13*'U14'!C$4,0)+
IF('U15'!$A$4="2ª",'U15'!C13*'U15'!C$4,0)
)/'2ª EVA-solo'!$CD$5
/E$13)),0),0)</f>
        <v>0</v>
      </c>
      <c r="F29" s="25"/>
      <c r="G29" s="25">
        <f ca="1">IFERROR(IF(G$16&gt;0,
(
(
(
IF('U1'!$A$4="2ª",'U1'!D13*'U1'!D$4,0)+
IF('U2'!$A$4="2ª",'U2'!D13*'U2'!D$4,0)+
IF('U3'!$A$4="2ª",'U3'!D13*'U3'!D$4,0)+
IF('U4'!$A$4="2ª",'U4'!D13*'U4'!D$4,0)+
IF('U5'!$A$4="2ª",'U5'!D13*'U5'!D$4,0)+
IF('U6'!$A$4="2ª",'U6'!D13*'U6'!D$4,0)+
IF('U7'!$A$4="2ª",'U7'!D13*'U7'!D$4,0)+
IF('U8'!$A$4="2ª",'U8'!D13*'U8'!D$4,0)+
IF('U9'!$A$4="2ª",'U9'!D13*'U9'!D$4,0)+
IF('U10'!$A$4="2ª",'U10'!D13*'U10'!D$4,0)+
IF('U11'!$A$4="2ª",'U11'!D13*'U11'!D$4,0)+
IF('U12'!$A$4="2ª",'U12'!D13*'U12'!D$4,0)+
IF('U13'!$A$4="2ª",'U13'!D13*'U13'!D$4,0)+
IF('U14'!$A$4="2ª",'U14'!D13*'U14'!D$4,0)+
IF('U15'!$A$4="2ª",'U15'!D13*'U15'!D$4,0)
)/'2ª EVA-solo'!$CD$5
/G$13)),0),0)</f>
        <v>0</v>
      </c>
      <c r="H29" s="25"/>
      <c r="I29" s="25">
        <f ca="1">IFERROR(IF(I$16&gt;0,
(
(
(
IF('U1'!$A$4="2ª",'U1'!E13*'U1'!E$4,0)+
IF('U2'!$A$4="2ª",'U2'!E13*'U2'!E$4,0)+
IF('U3'!$A$4="2ª",'U3'!E13*'U3'!E$4,0)+
IF('U4'!$A$4="2ª",'U4'!E13*'U4'!E$4,0)+
IF('U5'!$A$4="2ª",'U5'!E13*'U5'!E$4,0)+
IF('U6'!$A$4="2ª",'U6'!E13*'U6'!E$4,0)+
IF('U7'!$A$4="2ª",'U7'!E13*'U7'!E$4,0)+
IF('U8'!$A$4="2ª",'U8'!E13*'U8'!E$4,0)+
IF('U9'!$A$4="2ª",'U9'!E13*'U9'!E$4,0)+
IF('U10'!$A$4="2ª",'U10'!E13*'U10'!E$4,0)+
IF('U11'!$A$4="2ª",'U11'!E13*'U11'!E$4,0)+
IF('U12'!$A$4="2ª",'U12'!E13*'U12'!E$4,0)+
IF('U13'!$A$4="2ª",'U13'!E13*'U13'!E$4,0)+
IF('U14'!$A$4="2ª",'U14'!E13*'U14'!E$4,0)+
IF('U15'!$A$4="2ª",'U15'!E13*'U15'!E$4,0)
)/'2ª EVA-solo'!$CD$5
/H$13)),0),0)</f>
        <v>0</v>
      </c>
      <c r="J29" s="25"/>
      <c r="K29" s="25">
        <f ca="1">IFERROR(IF(K$16&gt;0,
(
(
(
IF('U1'!$A$4="2ª",'U1'!F13*'U1'!F$4,0)+
IF('U2'!$A$4="2ª",'U2'!F13*'U2'!F$4,0)+
IF('U3'!$A$4="2ª",'U3'!F13*'U3'!F$4,0)+
IF('U4'!$A$4="2ª",'U4'!F13*'U4'!F$4,0)+
IF('U5'!$A$4="2ª",'U5'!F13*'U5'!F$4,0)+
IF('U6'!$A$4="2ª",'U6'!F13*'U6'!F$4,0)+
IF('U7'!$A$4="2ª",'U7'!F13*'U7'!F$4,0)+
IF('U8'!$A$4="2ª",'U8'!F13*'U8'!F$4,0)+
IF('U9'!$A$4="2ª",'U9'!F13*'U9'!F$4,0)+
IF('U10'!$A$4="2ª",'U10'!F13*'U10'!F$4,0)+
IF('U11'!$A$4="2ª",'U11'!F13*'U11'!F$4,0)+
IF('U12'!$A$4="2ª",'U12'!F13*'U12'!F$4,0)+
IF('U13'!$A$4="2ª",'U13'!F13*'U13'!F$4,0)+
IF('U14'!$A$4="2ª",'U14'!F13*'U14'!F$4,0)+
IF('U15'!$A$4="2ª",'U15'!F13*'U15'!F$4,0)
)/'2ª EVA-solo'!$CD$5
/K$13)),0),0)</f>
        <v>0</v>
      </c>
      <c r="L29" s="25"/>
      <c r="M29" s="25">
        <f>IFERROR(IF(M$16&gt;0,
(
(
(
IF('U1'!$A$4="2ª",'U1'!G13*'U1'!G$4,0)+
IF('U2'!$A$4="2ª",'U2'!G13*'U2'!G$4,0)+
IF('U3'!$A$4="2ª",'U3'!G13*'U3'!G$4,0)+
IF('U4'!$A$4="2ª",'U4'!G13*'U4'!G$4,0)+
IF('U5'!$A$4="2ª",'U5'!G13*'U5'!G$4,0)+
IF('U6'!$A$4="2ª",'U6'!G13*'U6'!G$4,0)+
IF('U7'!$A$4="2ª",'U7'!G13*'U7'!G$4,0)+
IF('U8'!$A$4="2ª",'U8'!G13*'U8'!G$4,0)+
IF('U9'!$A$4="2ª",'U9'!G13*'U9'!G$4,0)+
IF('U10'!$A$4="2ª",'U10'!G13*'U10'!G$4,0)+
IF('U11'!$A$4="2ª",'U11'!G13*'U11'!G$4,0)+
IF('U12'!$A$4="2ª",'U12'!G13*'U12'!G$4,0)+
IF('U13'!$A$4="2ª",'U13'!G13*'U13'!G$4,0)+
IF('U14'!$A$4="2ª",'U14'!G13*'U14'!G$4,0)+
IF('U15'!$A$4="2ª",'U15'!G13*'U15'!G$4,0)
)/'2ª EVA-solo'!$CD$5
/M$13)),0),0)</f>
        <v>0</v>
      </c>
      <c r="N29" s="25"/>
      <c r="O29" s="130"/>
      <c r="P29" s="25">
        <f ca="1">IFERROR(IF(P$16&gt;0,
(
(
(
IF('U1'!$A$4="2ª",'U1'!H13*'U1'!H$4,0)+
IF('U2'!$A$4="2ª",'U2'!H13*'U2'!H$4,0)+
IF('U3'!$A$4="2ª",'U3'!H13*'U3'!H$4,0)+
IF('U4'!$A$4="2ª",'U4'!H13*'U4'!H$4,0)+
IF('U5'!$A$4="2ª",'U5'!H13*'U5'!H$4,0)+
IF('U6'!$A$4="2ª",'U6'!H13*'U6'!H$4,0)+
IF('U7'!$A$4="2ª",'U7'!H13*'U7'!H$4,0)+
IF('U8'!$A$4="2ª",'U8'!H13*'U8'!H$4,0)+
IF('U9'!$A$4="2ª",'U9'!H13*'U9'!H$4,0)+
IF('U10'!$A$4="2ª",'U10'!H13*'U10'!H$4,0)+
IF('U11'!$A$4="2ª",'U11'!H13*'U11'!H$4,0)+
IF('U12'!$A$4="2ª",'U12'!H13*'U12'!H$4,0)+
IF('U13'!$A$4="2ª",'U13'!H13*'U13'!H$4,0)+
IF('U14'!$A$4="2ª",'U14'!H13*'U14'!H$4,0)+
IF('U15'!$A$4="2ª",'U15'!H13*'U15'!H$4,0)
)/'2ª EVA-solo'!$CD$5
/P$13)),0),0)</f>
        <v>0</v>
      </c>
      <c r="Q29" s="25"/>
      <c r="R29" s="25">
        <f ca="1">IFERROR(IF(R$16&gt;0,
(
(
(
IF('U1'!$A$4="2ª",'U1'!I13*'U1'!I$4,0)+
IF('U2'!$A$4="2ª",'U2'!I13*'U2'!I$4,0)+
IF('U3'!$A$4="2ª",'U3'!I13*'U3'!I$4,0)+
IF('U4'!$A$4="2ª",'U4'!I13*'U4'!I$4,0)+
IF('U5'!$A$4="2ª",'U5'!I13*'U5'!I$4,0)+
IF('U6'!$A$4="2ª",'U6'!I13*'U6'!I$4,0)+
IF('U7'!$A$4="2ª",'U7'!I13*'U7'!I$4,0)+
IF('U8'!$A$4="2ª",'U8'!I13*'U8'!I$4,0)+
IF('U9'!$A$4="2ª",'U9'!I13*'U9'!I$4,0)+
IF('U10'!$A$4="2ª",'U10'!I13*'U10'!I$4,0)+
IF('U11'!$A$4="2ª",'U11'!I13*'U11'!I$4,0)+
IF('U12'!$A$4="2ª",'U12'!I13*'U12'!I$4,0)+
IF('U13'!$A$4="2ª",'U13'!I13*'U13'!I$4,0)+
IF('U14'!$A$4="2ª",'U14'!I13*'U14'!I$4,0)+
IF('U15'!$A$4="2ª",'U15'!I13*'U15'!I$4,0)
)/'2ª EVA-solo'!$CD$5
/R$13)),0),0)</f>
        <v>0</v>
      </c>
      <c r="S29" s="25"/>
      <c r="T29" s="25">
        <f ca="1">IFERROR(IF(T$16&gt;0,
(
(
(
IF('U1'!$A$4="2ª",'U1'!J13*'U1'!J$4,0)+
IF('U2'!$A$4="2ª",'U2'!J13*'U2'!J$4,0)+
IF('U3'!$A$4="2ª",'U3'!J13*'U3'!J$4,0)+
IF('U4'!$A$4="2ª",'U4'!J13*'U4'!J$4,0)+
IF('U5'!$A$4="2ª",'U5'!J13*'U5'!J$4,0)+
IF('U6'!$A$4="2ª",'U6'!J13*'U6'!J$4,0)+
IF('U7'!$A$4="2ª",'U7'!J13*'U7'!J$4,0)+
IF('U8'!$A$4="2ª",'U8'!J13*'U8'!J$4,0)+
IF('U9'!$A$4="2ª",'U9'!J13*'U9'!J$4,0)+
IF('U10'!$A$4="2ª",'U10'!J13*'U10'!J$4,0)+
IF('U11'!$A$4="2ª",'U11'!J13*'U11'!J$4,0)+
IF('U12'!$A$4="2ª",'U12'!J13*'U12'!J$4,0)+
IF('U13'!$A$4="2ª",'U13'!J13*'U13'!J$4,0)+
IF('U14'!$A$4="2ª",'U14'!J13*'U14'!J$4,0)+
IF('U15'!$A$4="2ª",'U15'!J13*'U15'!J$4,0)
)/'2ª EVA-solo'!$CD$5
/T$13)),0),0)</f>
        <v>0</v>
      </c>
      <c r="U29" s="25"/>
      <c r="V29" s="25">
        <f ca="1">IFERROR(IF(V$16&gt;0,
(
(
(
IF('U1'!$A$4="2ª",'U1'!K13*'U1'!K$4,0)+
IF('U2'!$A$4="2ª",'U2'!K13*'U2'!K$4,0)+
IF('U3'!$A$4="2ª",'U3'!K13*'U3'!K$4,0)+
IF('U4'!$A$4="2ª",'U4'!K13*'U4'!K$4,0)+
IF('U5'!$A$4="2ª",'U5'!K13*'U5'!K$4,0)+
IF('U6'!$A$4="2ª",'U6'!K13*'U6'!K$4,0)+
IF('U7'!$A$4="2ª",'U7'!K13*'U7'!K$4,0)+
IF('U8'!$A$4="2ª",'U8'!K13*'U8'!K$4,0)+
IF('U9'!$A$4="2ª",'U9'!K13*'U9'!K$4,0)+
IF('U10'!$A$4="2ª",'U10'!K13*'U10'!K$4,0)+
IF('U11'!$A$4="2ª",'U11'!K13*'U11'!K$4,0)+
IF('U12'!$A$4="2ª",'U12'!K13*'U12'!K$4,0)+
IF('U13'!$A$4="2ª",'U13'!K13*'U13'!K$4,0)+
IF('U14'!$A$4="2ª",'U14'!K13*'U14'!K$4,0)+
IF('U15'!$A$4="2ª",'U15'!K13*'U15'!K$4,0)
)/'2ª EVA-solo'!$CD$5
/V$13)),0),0)</f>
        <v>0</v>
      </c>
      <c r="W29" s="25"/>
      <c r="X29" s="25">
        <f ca="1">IFERROR(IF(X$16&gt;0,
(
(
(
IF('U1'!$A$4="2ª",'U1'!L13*'U1'!L$4,0)+
IF('U2'!$A$4="2ª",'U2'!L13*'U2'!L$4,0)+
IF('U3'!$A$4="2ª",'U3'!L13*'U3'!L$4,0)+
IF('U4'!$A$4="2ª",'U4'!L13*'U4'!L$4,0)+
IF('U5'!$A$4="2ª",'U5'!L13*'U5'!L$4,0)+
IF('U6'!$A$4="2ª",'U6'!L13*'U6'!L$4,0)+
IF('U7'!$A$4="2ª",'U7'!L13*'U7'!L$4,0)+
IF('U8'!$A$4="2ª",'U8'!L13*'U8'!L$4,0)+
IF('U9'!$A$4="2ª",'U9'!L13*'U9'!L$4,0)+
IF('U10'!$A$4="2ª",'U10'!L13*'U10'!L$4,0)+
IF('U11'!$A$4="2ª",'U11'!L13*'U11'!L$4,0)+
IF('U12'!$A$4="2ª",'U12'!L13*'U12'!L$4,0)+
IF('U13'!$A$4="2ª",'U13'!L13*'U13'!L$4,0)+
IF('U14'!$A$4="2ª",'U14'!L13*'U14'!L$4,0)+
IF('U15'!$A$4="2ª",'U15'!L13*'U15'!L$4,0)
)/'2ª EVA-solo'!$CD$5
/X$13)),0),0)</f>
        <v>0</v>
      </c>
      <c r="Y29" s="25"/>
      <c r="Z29" s="25">
        <f>IFERROR(IF(Z$16&gt;0,
(
(
(
IF('U1'!$A$4="2ª",'U1'!M13*'U1'!M$4,0)+
IF('U2'!$A$4="2ª",'U2'!M13*'U2'!M$4,0)+
IF('U3'!$A$4="2ª",'U3'!M13*'U3'!M$4,0)+
IF('U4'!$A$4="2ª",'U4'!M13*'U4'!M$4,0)+
IF('U5'!$A$4="2ª",'U5'!M13*'U5'!M$4,0)+
IF('U6'!$A$4="2ª",'U6'!M13*'U6'!M$4,0)+
IF('U7'!$A$4="2ª",'U7'!M13*'U7'!M$4,0)+
IF('U8'!$A$4="2ª",'U8'!M13*'U8'!M$4,0)+
IF('U9'!$A$4="2ª",'U9'!M13*'U9'!M$4,0)+
IF('U10'!$A$4="2ª",'U10'!M13*'U10'!M$4,0)+
IF('U11'!$A$4="2ª",'U11'!M13*'U11'!M$4,0)+
IF('U12'!$A$4="2ª",'U12'!M13*'U12'!M$4,0)+
IF('U13'!$A$4="2ª",'U13'!M13*'U13'!M$4,0)+
IF('U14'!$A$4="2ª",'U14'!M13*'U14'!M$4,0)+
IF('U15'!$A$4="2ª",'U15'!M13*'U15'!M$4,0)
)/'2ª EVA-solo'!$CD$5
/Z$13)),0),0)</f>
        <v>0</v>
      </c>
      <c r="AA29" s="25"/>
      <c r="AB29" s="25"/>
      <c r="AC29" s="25">
        <f ca="1">IFERROR(IF(AC$16&gt;0,
(
(
(
IF('U1'!$A$4="2ª",'U1'!N13*'U1'!N$4,0)+
IF('U2'!$A$4="2ª",'U2'!N13*'U2'!N$4,0)+
IF('U3'!$A$4="2ª",'U3'!N13*'U3'!N$4,0)+
IF('U4'!$A$4="2ª",'U4'!N13*'U4'!N$4,0)+
IF('U5'!$A$4="2ª",'U5'!N13*'U5'!N$4,0)+
IF('U6'!$A$4="2ª",'U6'!N13*'U6'!N$4,0)+
IF('U7'!$A$4="2ª",'U7'!N13*'U7'!N$4,0)+
IF('U8'!$A$4="2ª",'U8'!N13*'U8'!N$4,0)+
IF('U9'!$A$4="2ª",'U9'!N13*'U9'!N$4,0)+
IF('U10'!$A$4="2ª",'U10'!N13*'U10'!N$4,0)+
IF('U11'!$A$4="2ª",'U11'!N13*'U11'!N$4,0)+
IF('U12'!$A$4="2ª",'U12'!N13*'U12'!N$4,0)+
IF('U13'!$A$4="2ª",'U13'!N13*'U13'!N$4,0)+
IF('U14'!$A$4="2ª",'U14'!N13*'U14'!N$4,0)+
IF('U15'!$A$4="2ª",'U15'!N13*'U15'!N$4,0)
)/'2ª EVA-solo'!$CD$5
/AC$13)),0),0)</f>
        <v>0</v>
      </c>
      <c r="AD29" s="5"/>
      <c r="AE29" s="25">
        <f>IFERROR(IF(AE$16&gt;0,
(
(
(
IF('U1'!$A$4="2ª",'U1'!O13*'U1'!O$4,0)+
IF('U2'!$A$4="2ª",'U2'!O13*'U2'!O$4,0)+
IF('U3'!$A$4="2ª",'U3'!O13*'U3'!O$4,0)+
IF('U4'!$A$4="2ª",'U4'!O13*'U4'!O$4,0)+
IF('U5'!$A$4="2ª",'U5'!O13*'U5'!O$4,0)+
IF('U6'!$A$4="2ª",'U6'!O13*'U6'!O$4,0)+
IF('U7'!$A$4="2ª",'U7'!O13*'U7'!O$4,0)+
IF('U8'!$A$4="2ª",'U8'!O13*'U8'!O$4,0)+
IF('U9'!$A$4="2ª",'U9'!O13*'U9'!O$4,0)+
IF('U10'!$A$4="2ª",'U10'!O13*'U10'!O$4,0)+
IF('U11'!$A$4="2ª",'U11'!O13*'U11'!O$4,0)+
IF('U12'!$A$4="2ª",'U12'!O13*'U12'!O$4,0)+
IF('U13'!$A$4="2ª",'U13'!O13*'U13'!O$4,0)+
IF('U14'!$A$4="2ª",'U14'!O13*'U14'!O$4,0)+
IF('U15'!$A$4="2ª",'U15'!O13*'U15'!O$4,0)
)/'2ª EVA-solo'!$CD$5
/AE$13)),0),0)</f>
        <v>0</v>
      </c>
      <c r="AF29" s="5"/>
      <c r="AG29" s="25">
        <f ca="1">IFERROR(IF(AG$16&gt;0,
(
(
(
IF('U1'!$A$4="2ª",'U1'!P13*'U1'!P$4,0)+
IF('U2'!$A$4="2ª",'U2'!P13*'U2'!P$4,0)+
IF('U3'!$A$4="2ª",'U3'!P13*'U3'!P$4,0)+
IF('U4'!$A$4="2ª",'U4'!P13*'U4'!P$4,0)+
IF('U5'!$A$4="2ª",'U5'!P13*'U5'!P$4,0)+
IF('U6'!$A$4="2ª",'U6'!P13*'U6'!P$4,0)+
IF('U7'!$A$4="2ª",'U7'!P13*'U7'!P$4,0)+
IF('U8'!$A$4="2ª",'U8'!P13*'U8'!P$4,0)+
IF('U9'!$A$4="2ª",'U9'!P13*'U9'!P$4,0)+
IF('U10'!$A$4="2ª",'U10'!P13*'U10'!P$4,0)+
IF('U11'!$A$4="2ª",'U11'!P13*'U11'!P$4,0)+
IF('U12'!$A$4="2ª",'U12'!P13*'U12'!P$4,0)+
IF('U13'!$A$4="2ª",'U13'!P13*'U13'!P$4,0)+
IF('U14'!$A$4="2ª",'U14'!P13*'U14'!P$4,0)+
IF('U15'!$A$4="2ª",'U15'!P13*'U15'!P$4,0)
)/'2ª EVA-solo'!$CD$5
/AG$13)),0),0)</f>
        <v>0</v>
      </c>
      <c r="AH29" s="25"/>
      <c r="AI29" s="25">
        <f>IFERROR(IF(AH$16&gt;0,
(
(
(
IF('U1'!$A$4="2ª",'U1'!Q13*'U1'!Q$4,0)+
IF('U2'!$A$4="2ª",'U2'!Q13*'U2'!Q$4,0)+
IF('U3'!$A$4="2ª",'U3'!Q13*'U3'!Q$4,0)+
IF('U4'!$A$4="2ª",'U4'!Q13*'U4'!Q$4,0)+
IF('U5'!$A$4="2ª",'U5'!Q13*'U5'!Q$4,0)+
IF('U6'!$A$4="2ª",'U6'!Q13*'U6'!Q$4,0)+
IF('U7'!$A$4="2ª",'U7'!Q13*'U7'!Q$4,0)+
IF('U8'!$A$4="2ª",'U8'!Q13*'U8'!Q$4,0)+
IF('U9'!$A$4="2ª",'U9'!Q13*'U9'!Q$4,0)+
IF('U10'!$A$4="2ª",'U10'!Q13*'U10'!Q$4,0)+
IF('U11'!$A$4="2ª",'U11'!Q13*'U11'!Q$4,0)+
IF('U12'!$A$4="2ª",'U12'!Q13*'U12'!Q$4,0)+
IF('U13'!$A$4="2ª",'U13'!Q13*'U13'!Q$4,0)+
IF('U14'!$A$4="2ª",'U14'!Q13*'U14'!Q$4,0)+
IF('U15'!$A$4="2ª",'U15'!Q13*'U15'!Q$4,0)
)/'2ª EVA-solo'!$CD$5
/AH$13)),0),0)</f>
        <v>0</v>
      </c>
      <c r="AJ29" s="25"/>
      <c r="AK29" s="25">
        <f ca="1">IFERROR(IF(AK$16&gt;0,
(
(
(
IF('U1'!$A$4="2ª",'U1'!R13*'U1'!R$4,0)+
IF('U2'!$A$4="2ª",'U2'!R13*'U2'!R$4,0)+
IF('U3'!$A$4="2ª",'U3'!R13*'U3'!R$4,0)+
IF('U4'!$A$4="2ª",'U4'!R13*'U4'!R$4,0)+
IF('U5'!$A$4="2ª",'U5'!R13*'U5'!R$4,0)+
IF('U6'!$A$4="2ª",'U6'!R13*'U6'!R$4,0)+
IF('U7'!$A$4="2ª",'U7'!R13*'U7'!R$4,0)+
IF('U8'!$A$4="2ª",'U8'!R13*'U8'!R$4,0)+
IF('U9'!$A$4="2ª",'U9'!R13*'U9'!R$4,0)+
IF('U10'!$A$4="2ª",'U10'!R13*'U10'!R$4,0)+
IF('U11'!$A$4="2ª",'U11'!R13*'U11'!R$4,0)+
IF('U12'!$A$4="2ª",'U12'!R13*'U12'!R$4,0)+
IF('U13'!$A$4="2ª",'U13'!R13*'U13'!R$4,0)+
IF('U14'!$A$4="2ª",'U14'!R13*'U14'!R$4,0)+
IF('U15'!$A$4="2ª",'U15'!R13*'U15'!R$4,0)
)/'2ª EVA-solo'!$CD$5
/AK$13)),0),0)</f>
        <v>0</v>
      </c>
      <c r="AL29" s="25"/>
      <c r="AM29" s="25">
        <f>IFERROR(IF(AM$16&gt;0,
(
(
(
IF('U1'!$A$4="2ª",'U1'!S13*'U1'!S$4,0)+
IF('U2'!$A$4="2ª",'U2'!S13*'U2'!S$4,0)+
IF('U3'!$A$4="2ª",'U3'!S13*'U3'!S$4,0)+
IF('U4'!$A$4="2ª",'U4'!S13*'U4'!S$4,0)+
IF('U5'!$A$4="2ª",'U5'!S13*'U5'!S$4,0)+
IF('U6'!$A$4="2ª",'U6'!S13*'U6'!S$4,0)+
IF('U7'!$A$4="2ª",'U7'!S13*'U7'!S$4,0)+
IF('U8'!$A$4="2ª",'U8'!S13*'U8'!S$4,0)+
IF('U9'!$A$4="2ª",'U9'!S13*'U9'!S$4,0)+
IF('U10'!$A$4="2ª",'U10'!S13*'U10'!S$4,0)+
IF('U11'!$A$4="2ª",'U11'!S13*'U11'!S$4,0)+
IF('U12'!$A$4="2ª",'U12'!S13*'U12'!S$4,0)+
IF('U13'!$A$4="2ª",'U13'!S13*'U13'!S$4,0)+
IF('U14'!$A$4="2ª",'U14'!S13*'U14'!S$4,0)+
IF('U15'!$A$4="2ª",'U15'!S13*'U15'!S$4,0)
)/'2ª EVA-solo'!$CD$5
/AM$13)),0),0)</f>
        <v>0</v>
      </c>
      <c r="AN29" s="25"/>
      <c r="AO29" s="25"/>
      <c r="AP29" s="25">
        <f ca="1">IFERROR(IF(AP$16&gt;0,
(
(
(
IF('U1'!$A$4="2ª",'U1'!T13*'U1'!T$4,0)+
IF('U2'!$A$4="2ª",'U2'!T13*'U2'!T$4,0)+
IF('U3'!$A$4="2ª",'U3'!T13*'U3'!T$4,0)+
IF('U4'!$A$4="2ª",'U4'!T13*'U4'!T$4,0)+
IF('U5'!$A$4="2ª",'U5'!T13*'U5'!T$4,0)+
IF('U6'!$A$4="2ª",'U6'!T13*'U6'!T$4,0)+
IF('U7'!$A$4="2ª",'U7'!T13*'U7'!T$4,0)+
IF('U8'!$A$4="2ª",'U8'!T13*'U8'!T$4,0)+
IF('U9'!$A$4="2ª",'U9'!T13*'U9'!T$4,0)+
IF('U10'!$A$4="2ª",'U10'!T13*'U10'!T$4,0)+
IF('U11'!$A$4="2ª",'U11'!T13*'U11'!T$4,0)+
IF('U12'!$A$4="2ª",'U12'!T13*'U12'!T$4,0)+
IF('U13'!$A$4="2ª",'U13'!T13*'U13'!T$4,0)+
IF('U14'!$A$4="2ª",'U14'!T13*'U14'!T$4,0)+
IF('U15'!$A$4="2ª",'U15'!T13*'U15'!T$4,0)
)/'2ª EVA-solo'!$CD$5
/AP$13)),0),0)</f>
        <v>0</v>
      </c>
      <c r="AQ29" s="25"/>
      <c r="AR29" s="25">
        <f ca="1">IFERROR(IF(AR$16&gt;0,
(
(
(
IF('U1'!$A$4="2ª",'U1'!U13*'U1'!U$4,0)+
IF('U2'!$A$4="2ª",'U2'!U13*'U2'!U$4,0)+
IF('U3'!$A$4="2ª",'U3'!U13*'U3'!U$4,0)+
IF('U4'!$A$4="2ª",'U4'!U13*'U4'!U$4,0)+
IF('U5'!$A$4="2ª",'U5'!U13*'U5'!U$4,0)+
IF('U6'!$A$4="2ª",'U6'!U13*'U6'!U$4,0)+
IF('U7'!$A$4="2ª",'U7'!U13*'U7'!U$4,0)+
IF('U8'!$A$4="2ª",'U8'!U13*'U8'!U$4,0)+
IF('U9'!$A$4="2ª",'U9'!U13*'U9'!U$4,0)+
IF('U10'!$A$4="2ª",'U10'!U13*'U10'!U$4,0)+
IF('U11'!$A$4="2ª",'U11'!U13*'U11'!U$4,0)+
IF('U12'!$A$4="2ª",'U12'!U13*'U12'!U$4,0)+
IF('U13'!$A$4="2ª",'U13'!U13*'U13'!U$4,0)+
IF('U14'!$A$4="2ª",'U14'!U13*'U14'!U$4,0)+
IF('U15'!$A$4="2ª",'U15'!U13*'U15'!U$4,0)
)/'2ª EVA-solo'!$CD$5
/AR$13)),0),0)</f>
        <v>0</v>
      </c>
      <c r="AS29" s="25"/>
      <c r="AT29" s="25">
        <f>IFERROR(IF(AT$16&gt;0,
(
(
(
IF('U1'!$A$4="2ª",'U1'!V13*'U1'!V$4,0)+
IF('U2'!$A$4="2ª",'U2'!V13*'U2'!V$4,0)+
IF('U3'!$A$4="2ª",'U3'!V13*'U3'!V$4,0)+
IF('U4'!$A$4="2ª",'U4'!V13*'U4'!V$4,0)+
IF('U5'!$A$4="2ª",'U5'!V13*'U5'!V$4,0)+
IF('U6'!$A$4="2ª",'U6'!V13*'U6'!V$4,0)+
IF('U7'!$A$4="2ª",'U7'!V13*'U7'!V$4,0)+
IF('U8'!$A$4="2ª",'U8'!V13*'U8'!V$4,0)+
IF('U9'!$A$4="2ª",'U9'!V13*'U9'!V$4,0)+
IF('U10'!$A$4="2ª",'U10'!V13*'U10'!V$4,0)+
IF('U11'!$A$4="2ª",'U11'!V13*'U11'!V$4,0)+
IF('U12'!$A$4="2ª",'U12'!V13*'U12'!V$4,0)+
IF('U13'!$A$4="2ª",'U13'!V13*'U13'!V$4,0)+
IF('U14'!$A$4="2ª",'U14'!V13*'U14'!V$4,0)+
IF('U15'!$A$4="2ª",'U15'!V13*'U15'!V$4,0)
)/'2ª EVA-solo'!$CD$5
/AT$13)),0),0)</f>
        <v>0</v>
      </c>
      <c r="AU29" s="25"/>
      <c r="AV29" s="25">
        <f ca="1">IFERROR(IF(AV$16&gt;0,
(
(
(
IF('U1'!$A$4="2ª",'U1'!W13*'U1'!W$4,0)+
IF('U2'!$A$4="2ª",'U2'!W13*'U2'!W$4,0)+
IF('U3'!$A$4="2ª",'U3'!W13*'U3'!W$4,0)+
IF('U4'!$A$4="2ª",'U4'!W13*'U4'!W$4,0)+
IF('U5'!$A$4="2ª",'U5'!W13*'U5'!W$4,0)+
IF('U6'!$A$4="2ª",'U6'!W13*'U6'!W$4,0)+
IF('U7'!$A$4="2ª",'U7'!W13*'U7'!W$4,0)+
IF('U8'!$A$4="2ª",'U8'!W13*'U8'!W$4,0)+
IF('U9'!$A$4="2ª",'U9'!W13*'U9'!W$4,0)+
IF('U10'!$A$4="2ª",'U10'!W13*'U10'!W$4,0)+
IF('U11'!$A$4="2ª",'U11'!W13*'U11'!W$4,0)+
IF('U12'!$A$4="2ª",'U12'!W13*'U12'!W$4,0)+
IF('U13'!$A$4="2ª",'U13'!W13*'U13'!W$4,0)+
IF('U14'!$A$4="2ª",'U14'!W13*'U14'!W$4,0)+
IF('U15'!$A$4="2ª",'U15'!W13*'U15'!W$4,0)
)/'2ª EVA-solo'!$CD$5
/AV$13)),0),0)</f>
        <v>0</v>
      </c>
      <c r="AW29" s="25"/>
      <c r="AX29" s="25">
        <f>IFERROR(IF(AX$16&gt;0,
(
(
(
IF('U1'!$A$4="2ª",'U1'!X13*'U1'!X$4,0)+
IF('U2'!$A$4="2ª",'U2'!X13*'U2'!X$4,0)+
IF('U3'!$A$4="2ª",'U3'!X13*'U3'!X$4,0)+
IF('U4'!$A$4="2ª",'U4'!X13*'U4'!X$4,0)+
IF('U5'!$A$4="2ª",'U5'!X13*'U5'!X$4,0)+
IF('U6'!$A$4="2ª",'U6'!X13*'U6'!X$4,0)+
IF('U7'!$A$4="2ª",'U7'!X13*'U7'!X$4,0)+
IF('U8'!$A$4="2ª",'U8'!X13*'U8'!X$4,0)+
IF('U9'!$A$4="2ª",'U9'!X13*'U9'!X$4,0)+
IF('U10'!$A$4="2ª",'U10'!X13*'U10'!X$4,0)+
IF('U11'!$A$4="2ª",'U11'!X13*'U11'!X$4,0)+
IF('U12'!$A$4="2ª",'U12'!X13*'U12'!X$4,0)+
IF('U13'!$A$4="2ª",'U13'!X13*'U13'!X$4,0)+
IF('U14'!$A$4="2ª",'U14'!X13*'U14'!X$4,0)+
IF('U15'!$A$4="2ª",'U15'!X13*'U15'!X$4,0)
)/'2ª EVA-solo'!$CD$5
/AX$13)),0),0)</f>
        <v>0</v>
      </c>
      <c r="AY29" s="25"/>
      <c r="AZ29" s="25">
        <f>IFERROR(IF(AZ$16&gt;0,
(
(
(
IF('U1'!$A$4="2ª",'U1'!Y13*'U1'!Y$4,0)+
IF('U2'!$A$4="2ª",'U2'!Y13*'U2'!Y$4,0)+
IF('U3'!$A$4="2ª",'U3'!Y13*'U3'!Y$4,0)+
IF('U4'!$A$4="2ª",'U4'!Y13*'U4'!Y$4,0)+
IF('U5'!$A$4="2ª",'U5'!Y13*'U5'!Y$4,0)+
IF('U6'!$A$4="2ª",'U6'!Y13*'U6'!Y$4,0)+
IF('U7'!$A$4="2ª",'U7'!Y13*'U7'!Y$4,0)+
IF('U8'!$A$4="2ª",'U8'!Y13*'U8'!Y$4,0)+
IF('U9'!$A$4="2ª",'U9'!Y13*'U9'!Y$4,0)+
IF('U10'!$A$4="2ª",'U10'!Y13*'U10'!Y$4,0)+
IF('U11'!$A$4="2ª",'U11'!Y13*'U11'!Y$4,0)+
IF('U12'!$A$4="2ª",'U12'!Y13*'U12'!Y$4,0)+
IF('U13'!$A$4="2ª",'U13'!Y13*'U13'!Y$4,0)+
IF('U14'!$A$4="2ª",'U14'!Y13*'U14'!Y$4,0)+
IF('U15'!$A$4="2ª",'U15'!Y13*'U15'!Y$4,0)
)/'2ª EVA-solo'!$CD$5
/AZ$13)),0),0)</f>
        <v>0</v>
      </c>
      <c r="BA29" s="25"/>
      <c r="BB29" s="25"/>
      <c r="BC29" s="25">
        <f ca="1">IFERROR(IF(BC$16&gt;0,
(
(
(
IF('U1'!$A$4="2ª",'U1'!Z13*'U1'!Z$4,0)+
IF('U2'!$A$4="2ª",'U2'!Z13*'U2'!Z$4,0)+
IF('U3'!$A$4="2ª",'U3'!Z13*'U3'!Z$4,0)+
IF('U4'!$A$4="2ª",'U4'!Z13*'U4'!Z$4,0)+
IF('U5'!$A$4="2ª",'U5'!Z13*'U5'!Z$4,0)+
IF('U6'!$A$4="2ª",'U6'!Z13*'U6'!Z$4,0)+
IF('U7'!$A$4="2ª",'U7'!Z13*'U7'!Z$4,0)+
IF('U8'!$A$4="2ª",'U8'!Z13*'U8'!Z$4,0)+
IF('U9'!$A$4="2ª",'U9'!Z13*'U9'!Z$4,0)+
IF('U10'!$A$4="2ª",'U10'!Z13*'U10'!Z$4,0)+
IF('U11'!$A$4="2ª",'U11'!Z13*'U11'!Z$4,0)+
IF('U12'!$A$4="2ª",'U12'!Z13*'U12'!Z$4,0)+
IF('U13'!$A$4="2ª",'U13'!Z13*'U13'!Z$4,0)+
IF('U14'!$A$4="2ª",'U14'!Z13*'U14'!Z$4,0)+
IF('U15'!$A$4="2ª",'U15'!Z13*'U15'!Z$4,0)
)/'2ª EVA-solo'!$CD$5
/BC$13)),0),0)</f>
        <v>0</v>
      </c>
      <c r="BD29" s="25"/>
      <c r="BE29" s="25">
        <f>IFERROR(IF(BE$16&gt;0,
(
(
(
IF('U1'!$A$4="2ª",'U1'!AA13*'U1'!AA$4,0)+
IF('U2'!$A$4="2ª",'U2'!AA13*'U2'!AA$4,0)+
IF('U3'!$A$4="2ª",'U3'!AA13*'U3'!AA$4,0)+
IF('U4'!$A$4="2ª",'U4'!AA13*'U4'!AA$4,0)+
IF('U5'!$A$4="2ª",'U5'!AA13*'U5'!AA$4,0)+
IF('U6'!$A$4="2ª",'U6'!AA13*'U6'!AA$4,0)+
IF('U7'!$A$4="2ª",'U7'!AA13*'U7'!AA$4,0)+
IF('U8'!$A$4="2ª",'U8'!AA13*'U8'!AA$4,0)+
IF('U9'!$A$4="2ª",'U9'!AA13*'U9'!AA$4,0)+
IF('U10'!$A$4="2ª",'U10'!AA13*'U10'!AA$4,0)+
IF('U11'!$A$4="2ª",'U11'!AA13*'U11'!AA$4,0)+
IF('U12'!$A$4="2ª",'U12'!AA13*'U12'!AA$4,0)+
IF('U13'!$A$4="2ª",'U13'!AA13*'U13'!AA$4,0)+
IF('U14'!$A$4="2ª",'U14'!AA13*'U14'!AA$4,0)+
IF('U15'!$A$4="2ª",'U15'!AA13*'U15'!AA$4,0)
)/'2ª EVA-solo'!$CD$5
/BE$13)),0),0)</f>
        <v>0</v>
      </c>
      <c r="BF29" s="25"/>
      <c r="BG29" s="25">
        <f>IFERROR(IF(BG$16&gt;0,
(
(
(
IF('U1'!$A$4="2ª",'U1'!AB13*'U1'!AB$4,0)+
IF('U2'!$A$4="2ª",'U2'!AB13*'U2'!AB$4,0)+
IF('U3'!$A$4="2ª",'U3'!AB13*'U3'!AB$4,0)+
IF('U4'!$A$4="2ª",'U4'!AB13*'U4'!AB$4,0)+
IF('U5'!$A$4="2ª",'U5'!AB13*'U5'!AB$4,0)+
IF('U6'!$A$4="2ª",'U6'!AB13*'U6'!AB$4,0)+
IF('U7'!$A$4="2ª",'U7'!AB13*'U7'!AB$4,0)+
IF('U8'!$A$4="2ª",'U8'!AB13*'U8'!AB$4,0)+
IF('U9'!$A$4="2ª",'U9'!AB13*'U9'!AB$4,0)+
IF('U10'!$A$4="2ª",'U10'!AB13*'U10'!AB$4,0)+
IF('U11'!$A$4="2ª",'U11'!AB13*'U11'!AB$4,0)+
IF('U12'!$A$4="2ª",'U12'!AB13*'U12'!AB$4,0)+
IF('U13'!$A$4="2ª",'U13'!AB13*'U13'!AB$4,0)+
IF('U14'!$A$4="2ª",'U14'!AB13*'U14'!AB$4,0)+
IF('U15'!$A$4="2ª",'U15'!AB13*'U15'!AB$4,0)
)/'2ª EVA-solo'!$CD$5
/BG$13)),0),0)</f>
        <v>0</v>
      </c>
      <c r="BH29" s="25"/>
      <c r="BI29" s="25">
        <f ca="1">IFERROR(IF(BI$16&gt;0,
(
(
(
IF('U1'!$A$4="2ª",'U1'!AC13*'U1'!AC$4,0)+
IF('U2'!$A$4="2ª",'U2'!AC13*'U2'!AC$4,0)+
IF('U3'!$A$4="2ª",'U3'!AC13*'U3'!AC$4,0)+
IF('U4'!$A$4="2ª",'U4'!AC13*'U4'!AC$4,0)+
IF('U5'!$A$4="2ª",'U5'!AC13*'U5'!AC$4,0)+
IF('U6'!$A$4="2ª",'U6'!AC13*'U6'!AC$4,0)+
IF('U7'!$A$4="2ª",'U7'!AC13*'U7'!AC$4,0)+
IF('U8'!$A$4="2ª",'U8'!AC13*'U8'!AC$4,0)+
IF('U9'!$A$4="2ª",'U9'!AC13*'U9'!AC$4,0)+
IF('U10'!$A$4="2ª",'U10'!AC13*'U10'!AC$4,0)+
IF('U11'!$A$4="2ª",'U11'!AC13*'U11'!AC$4,0)+
IF('U12'!$A$4="2ª",'U12'!AC13*'U12'!AC$4,0)+
IF('U13'!$A$4="2ª",'U13'!AC13*'U13'!AC$4,0)+
IF('U14'!$A$4="2ª",'U14'!AC13*'U14'!AC$4,0)+
IF('U15'!$A$4="2ª",'U15'!AC13*'U15'!AC$4,0)
)/'2ª EVA-solo'!$CD$5
/BI$13)),0),0)</f>
        <v>0</v>
      </c>
      <c r="BJ29" s="25"/>
      <c r="BK29" s="25">
        <f>IFERROR(IF(BK$16&gt;0,
(
(
(
IF('U1'!$A$4="2ª",'U1'!AD13*'U1'!AD$4,0)+
IF('U2'!$A$4="2ª",'U2'!AD13*'U2'!AD$4,0)+
IF('U3'!$A$4="2ª",'U3'!AD13*'U3'!AD$4,0)+
IF('U4'!$A$4="2ª",'U4'!AD13*'U4'!AD$4,0)+
IF('U5'!$A$4="2ª",'U5'!AD13*'U5'!AD$4,0)+
IF('U6'!$A$4="2ª",'U6'!AD13*'U6'!AD$4,0)+
IF('U7'!$A$4="2ª",'U7'!AD13*'U7'!AD$4,0)+
IF('U8'!$A$4="2ª",'U8'!AD13*'U8'!AD$4,0)+
IF('U9'!$A$4="2ª",'U9'!AD13*'U9'!AD$4,0)+
IF('U10'!$A$4="2ª",'U10'!AD13*'U10'!AD$4,0)+
IF('U11'!$A$4="2ª",'U11'!AD13*'U11'!AD$4,0)+
IF('U12'!$A$4="2ª",'U12'!AD13*'U12'!AD$4,0)+
IF('U13'!$A$4="2ª",'U13'!AD13*'U13'!AD$4,0)+
IF('U14'!$A$4="2ª",'U14'!AD13*'U14'!AD$4,0)+
IF('U15'!$A$4="2ª",'U15'!AD13*'U15'!AD$4,0)
)/'2ª EVA-solo'!$CD$5
/BK$13)),0),0)</f>
        <v>0</v>
      </c>
      <c r="BL29" s="25"/>
      <c r="BM29" s="25">
        <f>IFERROR(IF(BM$16&gt;0,
(
(
(
IF('U1'!$A$4="2ª",'U1'!AE13*'U1'!AE$4,0)+
IF('U2'!$A$4="2ª",'U2'!AE13*'U2'!AE$4,0)+
IF('U3'!$A$4="2ª",'U3'!AE13*'U3'!AE$4,0)+
IF('U4'!$A$4="2ª",'U4'!AE13*'U4'!AE$4,0)+
IF('U5'!$A$4="2ª",'U5'!AE13*'U5'!AE$4,0)+
IF('U6'!$A$4="2ª",'U6'!AE13*'U6'!AE$4,0)+
IF('U7'!$A$4="2ª",'U7'!AE13*'U7'!AE$4,0)+
IF('U8'!$A$4="2ª",'U8'!AE13*'U8'!AE$4,0)+
IF('U9'!$A$4="2ª",'U9'!AE13*'U9'!AE$4,0)+
IF('U10'!$A$4="2ª",'U10'!AE13*'U10'!AE$4,0)+
IF('U11'!$A$4="2ª",'U11'!AE13*'U11'!AE$4,0)+
IF('U12'!$A$4="2ª",'U12'!AE13*'U12'!AE$4,0)+
IF('U13'!$A$4="2ª",'U13'!AE13*'U13'!AE$4,0)+
IF('U14'!$A$4="2ª",'U14'!AE13*'U14'!AE$4,0)+
IF('U15'!$A$4="2ª",'U15'!AE13*'U15'!AE$4,0)
)/'2ª EVA-solo'!$CD$5
/BM$13)),0),0)</f>
        <v>0</v>
      </c>
      <c r="BN29" s="25"/>
      <c r="BO29" s="25"/>
      <c r="BP29" s="25">
        <f ca="1">IFERROR(IF(BP$16&gt;0,
(
(
(
IF('U1'!$A$4="2ª",'U1'!AF13*'U1'!AF$4,0)+
IF('U2'!$A$4="2ª",'U2'!AF13*'U2'!AF$4,0)+
IF('U3'!$A$4="2ª",'U3'!AF13*'U3'!AF$4,0)+
IF('U4'!$A$4="2ª",'U4'!AF13*'U4'!AF$4,0)+
IF('U5'!$A$4="2ª",'U5'!AF13*'U5'!AF$4,0)+
IF('U6'!$A$4="2ª",'U6'!AF13*'U6'!AF$4,0)+
IF('U7'!$A$4="2ª",'U7'!AF13*'U7'!AF$4,0)+
IF('U8'!$A$4="2ª",'U8'!AF13*'U8'!AF$4,0)+
IF('U9'!$A$4="2ª",'U9'!AF13*'U9'!AF$4,0)+
IF('U10'!$A$4="2ª",'U10'!AF13*'U10'!AF$4,0)+
IF('U11'!$A$4="2ª",'U11'!AF13*'U11'!AF$4,0)+
IF('U12'!$A$4="2ª",'U12'!AF13*'U12'!AF$4,0)+
IF('U13'!$A$4="2ª",'U13'!AF13*'U13'!AF$4,0)+
IF('U14'!$A$4="2ª",'U14'!AF13*'U14'!AF$4,0)+
IF('U15'!$A$4="2ª",'U15'!AF13*'U15'!AF$4,0)
)/'2ª EVA-solo'!$CD$5
/BP$13)),0),0)</f>
        <v>0</v>
      </c>
      <c r="BQ29" s="25"/>
      <c r="BR29" s="25">
        <f>IFERROR(IF(BR$16&gt;0,
(
(
(
IF('U1'!$A$4="2ª",'U1'!AG13*'U1'!AG$4,0)+
IF('U2'!$A$4="2ª",'U2'!AG13*'U2'!AG$4,0)+
IF('U3'!$A$4="2ª",'U3'!AG13*'U3'!AG$4,0)+
IF('U4'!$A$4="2ª",'U4'!AG13*'U4'!AG$4,0)+
IF('U5'!$A$4="2ª",'U5'!AG13*'U5'!AG$4,0)+
IF('U6'!$A$4="2ª",'U6'!AG13*'U6'!AG$4,0)+
IF('U7'!$A$4="2ª",'U7'!AG13*'U7'!AG$4,0)+
IF('U8'!$A$4="2ª",'U8'!AG13*'U8'!AG$4,0)+
IF('U9'!$A$4="2ª",'U9'!AG13*'U9'!AG$4,0)+
IF('U10'!$A$4="2ª",'U10'!AG13*'U10'!AG$4,0)+
IF('U11'!$A$4="2ª",'U11'!AG13*'U11'!AG$4,0)+
IF('U12'!$A$4="2ª",'U12'!AG13*'U12'!AG$4,0)+
IF('U13'!$A$4="2ª",'U13'!AG13*'U13'!AG$4,0)+
IF('U14'!$A$4="2ª",'U14'!AG13*'U14'!AG$4,0)+
IF('U15'!$A$4="2ª",'U15'!AG13*'U15'!AG$4,0)
)/'2ª EVA-solo'!$CD$5
/BR$13)),0),0)</f>
        <v>0</v>
      </c>
      <c r="BS29" s="25"/>
      <c r="BT29" s="25">
        <f>IFERROR(IF(BT$16&gt;0,
(
(
(
IF('U1'!$A$4="2ª",'U1'!AH13*'U1'!AH$4,0)+
IF('U2'!$A$4="2ª",'U2'!AH13*'U2'!AH$4,0)+
IF('U3'!$A$4="2ª",'U3'!AH13*'U3'!AH$4,0)+
IF('U4'!$A$4="2ª",'U4'!AH13*'U4'!AH$4,0)+
IF('U5'!$A$4="2ª",'U5'!AH13*'U5'!AH$4,0)+
IF('U6'!$A$4="2ª",'U6'!AH13*'U6'!AH$4,0)+
IF('U7'!$A$4="2ª",'U7'!AH13*'U7'!AH$4,0)+
IF('U8'!$A$4="2ª",'U8'!AH13*'U8'!AH$4,0)+
IF('U9'!$A$4="2ª",'U9'!AH13*'U9'!AH$4,0)+
IF('U10'!$A$4="2ª",'U10'!AH13*'U10'!AH$4,0)+
IF('U11'!$A$4="2ª",'U11'!AH13*'U11'!AH$4,0)+
IF('U12'!$A$4="2ª",'U12'!AH13*'U12'!AH$4,0)+
IF('U13'!$A$4="2ª",'U13'!AH13*'U13'!AH$4,0)+
IF('U14'!$A$4="2ª",'U14'!AH13*'U14'!AH$4,0)+
IF('U15'!$A$4="2ª",'U15'!AH13*'U15'!AH$4,0)
)/'2ª EVA-solo'!$CD$5
/BT$13)),0),0)</f>
        <v>0</v>
      </c>
      <c r="BU29" s="25"/>
      <c r="BV29" s="25">
        <f>IFERROR(IF(BV$16&gt;0,
(
(
(
IF('U1'!$A$4="2ª",'U1'!AI13*'U1'!AI$4,0)+
IF('U2'!$A$4="2ª",'U2'!AI13*'U2'!AI$4,0)+
IF('U3'!$A$4="2ª",'U3'!AI13*'U3'!AI$4,0)+
IF('U4'!$A$4="2ª",'U4'!AI13*'U4'!AI$4,0)+
IF('U5'!$A$4="2ª",'U5'!AI13*'U5'!AI$4,0)+
IF('U6'!$A$4="2ª",'U6'!AI13*'U6'!AI$4,0)+
IF('U7'!$A$4="2ª",'U7'!AI13*'U7'!AI$4,0)+
IF('U8'!$A$4="2ª",'U8'!AI13*'U8'!AI$4,0)+
IF('U9'!$A$4="2ª",'U9'!AI13*'U9'!AI$4,0)+
IF('U10'!$A$4="2ª",'U10'!AI13*'U10'!AI$4,0)+
IF('U11'!$A$4="2ª",'U11'!AI13*'U11'!AI$4,0)+
IF('U12'!$A$4="2ª",'U12'!AI13*'U12'!AI$4,0)+
IF('U13'!$A$4="2ª",'U13'!AI13*'U13'!AI$4,0)+
IF('U14'!$A$4="2ª",'U14'!AI13*'U14'!AI$4,0)+
IF('U15'!$A$4="2ª",'U15'!AI13*'U15'!AI$4,0)
)/'2ª EVA-solo'!$CD$5
/BV$13)),0),0)</f>
        <v>0</v>
      </c>
      <c r="BW29" s="25"/>
      <c r="BX29" s="25">
        <f>IFERROR(IF(BX$16&gt;0,
(
(
(
IF('U1'!$A$4="2ª",'U1'!AJ13*'U1'!AJ$4,0)+
IF('U2'!$A$4="2ª",'U2'!AJ13*'U2'!AJ$4,0)+
IF('U3'!$A$4="2ª",'U3'!AJ13*'U3'!AJ$4,0)+
IF('U4'!$A$4="2ª",'U4'!AJ13*'U4'!AJ$4,0)+
IF('U5'!$A$4="2ª",'U5'!AJ13*'U5'!AJ$4,0)+
IF('U6'!$A$4="2ª",'U6'!AJ13*'U6'!AJ$4,0)+
IF('U7'!$A$4="2ª",'U7'!AJ13*'U7'!AJ$4,0)+
IF('U8'!$A$4="2ª",'U8'!AJ13*'U8'!AJ$4,0)+
IF('U9'!$A$4="2ª",'U9'!AJ13*'U9'!AJ$4,0)+
IF('U10'!$A$4="2ª",'U10'!AJ13*'U10'!AJ$4,0)+
IF('U11'!$A$4="2ª",'U11'!AJ13*'U11'!AJ$4,0)+
IF('U12'!$A$4="2ª",'U12'!AJ13*'U12'!AJ$4,0)+
IF('U13'!$A$4="2ª",'U13'!AJ13*'U13'!AJ$4,0)+
IF('U14'!$A$4="2ª",'U14'!AJ13*'U14'!AJ$4,0)+
IF('U15'!$A$4="2ª",'U15'!AJ13*'U15'!AJ$4,0)
)/'2ª EVA-solo'!$CD$5
/BX$13)),0),0)</f>
        <v>0</v>
      </c>
      <c r="BY29" s="25"/>
      <c r="BZ29" s="25">
        <f>IFERROR(IF(BZ$16&gt;0,
(
(
(
IF('U1'!$A$4="2ª",'U1'!AK13*'U1'!AK$4,0)+
IF('U2'!$A$4="2ª",'U2'!AK13*'U2'!AK$4,0)+
IF('U3'!$A$4="2ª",'U3'!AK13*'U3'!AK$4,0)+
IF('U4'!$A$4="2ª",'U4'!AK13*'U4'!AK$4,0)+
IF('U5'!$A$4="2ª",'U5'!AK13*'U5'!AK$4,0)+
IF('U6'!$A$4="2ª",'U6'!AK13*'U6'!AK$4,0)+
IF('U7'!$A$4="2ª",'U7'!AK13*'U7'!AK$4,0)+
IF('U8'!$A$4="2ª",'U8'!AK13*'U8'!AK$4,0)+
IF('U9'!$A$4="2ª",'U9'!AK13*'U9'!AK$4,0)+
IF('U10'!$A$4="2ª",'U10'!AK13*'U10'!AK$4,0)+
IF('U11'!$A$4="2ª",'U11'!AK13*'U11'!AK$4,0)+
IF('U12'!$A$4="2ª",'U12'!AK13*'U12'!AK$4,0)+
IF('U13'!$A$4="2ª",'U13'!AK13*'U13'!AK$4,0)+
IF('U14'!$A$4="2ª",'U14'!AK13*'U14'!AK$4,0)+
IF('U15'!$A$4="2ª",'U15'!AK13*'U15'!AK$4,0)
)/'2ª EVA-solo'!$CD$5
/BZ$13)),0),0)</f>
        <v>0</v>
      </c>
      <c r="CA29" s="25"/>
      <c r="CB29" s="25">
        <f ca="1">IF(CB$16&gt;0,
(
(
(
IF('U1'!$A$4="2ª",'U1'!BZ13*'U1'!BZ$4,0)+
IF('U2'!$A$4="2ª",'U2'!CA13*'U2'!CA$4,0)+
IF('U3'!$A$4="2ª",'U3'!CA13*'U3'!CA$4,0)+
IF('U4'!$A$4="2ª",'U4'!CA13*'U4'!CA$4,0)+
IF('U5'!$A$4="2ª",'U5'!CA13*'U5'!CA$4,0)+
IF('U6'!$A$4="2ª",'U6'!CA13*'U6'!CA$4,0)+
IF('U7'!$A$4="2ª",'U7'!CA13*'U7'!CA$4,0)+
IF('U8'!$A$4="2ª",'U8'!CA13*'U8'!CA$4,0)+
IF('U9'!$A$4="2ª",'U9'!CA13*'U9'!CA$4,0)+
IF('U10'!$A$4="2ª",'U10'!CA13*'U10'!CA$4,0)+
IF('U11'!$A$4="2ª",'U11'!CA13*'U11'!CA$4,0)+
IF('U12'!$A$4="2ª",'U12'!CA13*'U12'!CA$4,0)+
IF('U13'!$A$4="2ª",'U13'!CA13*'U13'!CA$4,0)+
IF('U14'!$A$4="2ª",'U14'!CA13*'U14'!CA$4,0)+
IF('U15'!$A$4="2ª",'U15'!CA13*'U15'!CA$4,0)
)/'2ª EVA-solo'!$CD$5
/CB$16)))</f>
        <v>0</v>
      </c>
    </row>
    <row r="30" spans="1:82" ht="18" x14ac:dyDescent="0.25">
      <c r="A30" s="65" t="str">
        <v>Mua�oz Navarro, Javier</v>
      </c>
      <c r="B30" s="128"/>
      <c r="C30" s="25">
        <f ca="1">IFERROR(IF(C$16&gt;0,
(
(
(
IF('U1'!$A$4="2ª",'U1'!B14*'U1'!B$4,0)+
IF('U2'!$A$4="2ª",'U2'!B14*'U2'!B$4,0)+
IF('U3'!$A$4="2ª",'U3'!B14*'U3'!B$4,0)+
IF('U4'!$A$4="2ª",'U4'!B14*'U4'!B$4,0)+
IF('U5'!$A$4="2ª",'U5'!B14*'U5'!B$4,0)+
IF('U6'!$A$4="2ª",'U6'!B14*'U6'!B$4,0)+
IF('U7'!$A$4="2ª",'U7'!B14*'U7'!B$4,0)+
IF('U8'!$A$4="2ª",'U8'!B14*'U8'!B$4,0)+
IF('U9'!$A$4="2ª",'U9'!B14*'U9'!B$4,0)+
IF('U10'!$A$4="2ª",'U10'!B14*'U10'!B$4,0)+
IF('U11'!$A$4="2ª",'U11'!B14*'U11'!B$4,0)+
IF('U12'!$A$4="2ª",'U12'!B14*'U12'!B$4,0)+
IF('U13'!$A$4="2ª",'U13'!B14*'U13'!B$4,0)+
IF('U14'!$A$4="2ª",'U14'!B14*'U14'!B$4,0)+
IF('U15'!$A$4="2ª",'U15'!B14*'U15'!B$4,0)
)/'2ª EVA-solo'!$CD$5
/C$13)),0),0)</f>
        <v>0</v>
      </c>
      <c r="D30" s="25"/>
      <c r="E30" s="25">
        <f ca="1">IFERROR(IF(E$16&gt;0,
(
(
(
IF('U1'!$A$4="2ª",'U1'!C14*'U1'!C$4,0)+
IF('U2'!$A$4="2ª",'U2'!C14*'U2'!C$4,0)+
IF('U3'!$A$4="2ª",'U3'!C14*'U3'!C$4,0)+
IF('U4'!$A$4="2ª",'U4'!C14*'U4'!C$4,0)+
IF('U5'!$A$4="2ª",'U5'!C14*'U5'!C$4,0)+
IF('U6'!$A$4="2ª",'U6'!C14*'U6'!C$4,0)+
IF('U7'!$A$4="2ª",'U7'!C14*'U7'!C$4,0)+
IF('U8'!$A$4="2ª",'U8'!C14*'U8'!C$4,0)+
IF('U9'!$A$4="2ª",'U9'!C14*'U9'!C$4,0)+
IF('U10'!$A$4="2ª",'U10'!C14*'U10'!C$4,0)+
IF('U11'!$A$4="2ª",'U11'!C14*'U11'!C$4,0)+
IF('U12'!$A$4="2ª",'U12'!C14*'U12'!C$4,0)+
IF('U13'!$A$4="2ª",'U13'!C14*'U13'!C$4,0)+
IF('U14'!$A$4="2ª",'U14'!C14*'U14'!C$4,0)+
IF('U15'!$A$4="2ª",'U15'!C14*'U15'!C$4,0)
)/'2ª EVA-solo'!$CD$5
/E$13)),0),0)</f>
        <v>0</v>
      </c>
      <c r="F30" s="25"/>
      <c r="G30" s="25">
        <f ca="1">IFERROR(IF(G$16&gt;0,
(
(
(
IF('U1'!$A$4="2ª",'U1'!D14*'U1'!D$4,0)+
IF('U2'!$A$4="2ª",'U2'!D14*'U2'!D$4,0)+
IF('U3'!$A$4="2ª",'U3'!D14*'U3'!D$4,0)+
IF('U4'!$A$4="2ª",'U4'!D14*'U4'!D$4,0)+
IF('U5'!$A$4="2ª",'U5'!D14*'U5'!D$4,0)+
IF('U6'!$A$4="2ª",'U6'!D14*'U6'!D$4,0)+
IF('U7'!$A$4="2ª",'U7'!D14*'U7'!D$4,0)+
IF('U8'!$A$4="2ª",'U8'!D14*'U8'!D$4,0)+
IF('U9'!$A$4="2ª",'U9'!D14*'U9'!D$4,0)+
IF('U10'!$A$4="2ª",'U10'!D14*'U10'!D$4,0)+
IF('U11'!$A$4="2ª",'U11'!D14*'U11'!D$4,0)+
IF('U12'!$A$4="2ª",'U12'!D14*'U12'!D$4,0)+
IF('U13'!$A$4="2ª",'U13'!D14*'U13'!D$4,0)+
IF('U14'!$A$4="2ª",'U14'!D14*'U14'!D$4,0)+
IF('U15'!$A$4="2ª",'U15'!D14*'U15'!D$4,0)
)/'2ª EVA-solo'!$CD$5
/G$13)),0),0)</f>
        <v>0</v>
      </c>
      <c r="H30" s="25"/>
      <c r="I30" s="25">
        <f ca="1">IFERROR(IF(I$16&gt;0,
(
(
(
IF('U1'!$A$4="2ª",'U1'!E14*'U1'!E$4,0)+
IF('U2'!$A$4="2ª",'U2'!E14*'U2'!E$4,0)+
IF('U3'!$A$4="2ª",'U3'!E14*'U3'!E$4,0)+
IF('U4'!$A$4="2ª",'U4'!E14*'U4'!E$4,0)+
IF('U5'!$A$4="2ª",'U5'!E14*'U5'!E$4,0)+
IF('U6'!$A$4="2ª",'U6'!E14*'U6'!E$4,0)+
IF('U7'!$A$4="2ª",'U7'!E14*'U7'!E$4,0)+
IF('U8'!$A$4="2ª",'U8'!E14*'U8'!E$4,0)+
IF('U9'!$A$4="2ª",'U9'!E14*'U9'!E$4,0)+
IF('U10'!$A$4="2ª",'U10'!E14*'U10'!E$4,0)+
IF('U11'!$A$4="2ª",'U11'!E14*'U11'!E$4,0)+
IF('U12'!$A$4="2ª",'U12'!E14*'U12'!E$4,0)+
IF('U13'!$A$4="2ª",'U13'!E14*'U13'!E$4,0)+
IF('U14'!$A$4="2ª",'U14'!E14*'U14'!E$4,0)+
IF('U15'!$A$4="2ª",'U15'!E14*'U15'!E$4,0)
)/'2ª EVA-solo'!$CD$5
/H$13)),0),0)</f>
        <v>0</v>
      </c>
      <c r="J30" s="25"/>
      <c r="K30" s="25">
        <f ca="1">IFERROR(IF(K$16&gt;0,
(
(
(
IF('U1'!$A$4="2ª",'U1'!F14*'U1'!F$4,0)+
IF('U2'!$A$4="2ª",'U2'!F14*'U2'!F$4,0)+
IF('U3'!$A$4="2ª",'U3'!F14*'U3'!F$4,0)+
IF('U4'!$A$4="2ª",'U4'!F14*'U4'!F$4,0)+
IF('U5'!$A$4="2ª",'U5'!F14*'U5'!F$4,0)+
IF('U6'!$A$4="2ª",'U6'!F14*'U6'!F$4,0)+
IF('U7'!$A$4="2ª",'U7'!F14*'U7'!F$4,0)+
IF('U8'!$A$4="2ª",'U8'!F14*'U8'!F$4,0)+
IF('U9'!$A$4="2ª",'U9'!F14*'U9'!F$4,0)+
IF('U10'!$A$4="2ª",'U10'!F14*'U10'!F$4,0)+
IF('U11'!$A$4="2ª",'U11'!F14*'U11'!F$4,0)+
IF('U12'!$A$4="2ª",'U12'!F14*'U12'!F$4,0)+
IF('U13'!$A$4="2ª",'U13'!F14*'U13'!F$4,0)+
IF('U14'!$A$4="2ª",'U14'!F14*'U14'!F$4,0)+
IF('U15'!$A$4="2ª",'U15'!F14*'U15'!F$4,0)
)/'2ª EVA-solo'!$CD$5
/K$13)),0),0)</f>
        <v>0</v>
      </c>
      <c r="L30" s="25"/>
      <c r="M30" s="25">
        <f>IFERROR(IF(M$16&gt;0,
(
(
(
IF('U1'!$A$4="2ª",'U1'!G14*'U1'!G$4,0)+
IF('U2'!$A$4="2ª",'U2'!G14*'U2'!G$4,0)+
IF('U3'!$A$4="2ª",'U3'!G14*'U3'!G$4,0)+
IF('U4'!$A$4="2ª",'U4'!G14*'U4'!G$4,0)+
IF('U5'!$A$4="2ª",'U5'!G14*'U5'!G$4,0)+
IF('U6'!$A$4="2ª",'U6'!G14*'U6'!G$4,0)+
IF('U7'!$A$4="2ª",'U7'!G14*'U7'!G$4,0)+
IF('U8'!$A$4="2ª",'U8'!G14*'U8'!G$4,0)+
IF('U9'!$A$4="2ª",'U9'!G14*'U9'!G$4,0)+
IF('U10'!$A$4="2ª",'U10'!G14*'U10'!G$4,0)+
IF('U11'!$A$4="2ª",'U11'!G14*'U11'!G$4,0)+
IF('U12'!$A$4="2ª",'U12'!G14*'U12'!G$4,0)+
IF('U13'!$A$4="2ª",'U13'!G14*'U13'!G$4,0)+
IF('U14'!$A$4="2ª",'U14'!G14*'U14'!G$4,0)+
IF('U15'!$A$4="2ª",'U15'!G14*'U15'!G$4,0)
)/'2ª EVA-solo'!$CD$5
/M$13)),0),0)</f>
        <v>0</v>
      </c>
      <c r="N30" s="25"/>
      <c r="O30" s="130"/>
      <c r="P30" s="25">
        <f ca="1">IFERROR(IF(P$16&gt;0,
(
(
(
IF('U1'!$A$4="2ª",'U1'!H14*'U1'!H$4,0)+
IF('U2'!$A$4="2ª",'U2'!H14*'U2'!H$4,0)+
IF('U3'!$A$4="2ª",'U3'!H14*'U3'!H$4,0)+
IF('U4'!$A$4="2ª",'U4'!H14*'U4'!H$4,0)+
IF('U5'!$A$4="2ª",'U5'!H14*'U5'!H$4,0)+
IF('U6'!$A$4="2ª",'U6'!H14*'U6'!H$4,0)+
IF('U7'!$A$4="2ª",'U7'!H14*'U7'!H$4,0)+
IF('U8'!$A$4="2ª",'U8'!H14*'U8'!H$4,0)+
IF('U9'!$A$4="2ª",'U9'!H14*'U9'!H$4,0)+
IF('U10'!$A$4="2ª",'U10'!H14*'U10'!H$4,0)+
IF('U11'!$A$4="2ª",'U11'!H14*'U11'!H$4,0)+
IF('U12'!$A$4="2ª",'U12'!H14*'U12'!H$4,0)+
IF('U13'!$A$4="2ª",'U13'!H14*'U13'!H$4,0)+
IF('U14'!$A$4="2ª",'U14'!H14*'U14'!H$4,0)+
IF('U15'!$A$4="2ª",'U15'!H14*'U15'!H$4,0)
)/'2ª EVA-solo'!$CD$5
/P$13)),0),0)</f>
        <v>0</v>
      </c>
      <c r="Q30" s="25"/>
      <c r="R30" s="25">
        <f ca="1">IFERROR(IF(R$16&gt;0,
(
(
(
IF('U1'!$A$4="2ª",'U1'!I14*'U1'!I$4,0)+
IF('U2'!$A$4="2ª",'U2'!I14*'U2'!I$4,0)+
IF('U3'!$A$4="2ª",'U3'!I14*'U3'!I$4,0)+
IF('U4'!$A$4="2ª",'U4'!I14*'U4'!I$4,0)+
IF('U5'!$A$4="2ª",'U5'!I14*'U5'!I$4,0)+
IF('U6'!$A$4="2ª",'U6'!I14*'U6'!I$4,0)+
IF('U7'!$A$4="2ª",'U7'!I14*'U7'!I$4,0)+
IF('U8'!$A$4="2ª",'U8'!I14*'U8'!I$4,0)+
IF('U9'!$A$4="2ª",'U9'!I14*'U9'!I$4,0)+
IF('U10'!$A$4="2ª",'U10'!I14*'U10'!I$4,0)+
IF('U11'!$A$4="2ª",'U11'!I14*'U11'!I$4,0)+
IF('U12'!$A$4="2ª",'U12'!I14*'U12'!I$4,0)+
IF('U13'!$A$4="2ª",'U13'!I14*'U13'!I$4,0)+
IF('U14'!$A$4="2ª",'U14'!I14*'U14'!I$4,0)+
IF('U15'!$A$4="2ª",'U15'!I14*'U15'!I$4,0)
)/'2ª EVA-solo'!$CD$5
/R$13)),0),0)</f>
        <v>0</v>
      </c>
      <c r="S30" s="25"/>
      <c r="T30" s="25">
        <f ca="1">IFERROR(IF(T$16&gt;0,
(
(
(
IF('U1'!$A$4="2ª",'U1'!J14*'U1'!J$4,0)+
IF('U2'!$A$4="2ª",'U2'!J14*'U2'!J$4,0)+
IF('U3'!$A$4="2ª",'U3'!J14*'U3'!J$4,0)+
IF('U4'!$A$4="2ª",'U4'!J14*'U4'!J$4,0)+
IF('U5'!$A$4="2ª",'U5'!J14*'U5'!J$4,0)+
IF('U6'!$A$4="2ª",'U6'!J14*'U6'!J$4,0)+
IF('U7'!$A$4="2ª",'U7'!J14*'U7'!J$4,0)+
IF('U8'!$A$4="2ª",'U8'!J14*'U8'!J$4,0)+
IF('U9'!$A$4="2ª",'U9'!J14*'U9'!J$4,0)+
IF('U10'!$A$4="2ª",'U10'!J14*'U10'!J$4,0)+
IF('U11'!$A$4="2ª",'U11'!J14*'U11'!J$4,0)+
IF('U12'!$A$4="2ª",'U12'!J14*'U12'!J$4,0)+
IF('U13'!$A$4="2ª",'U13'!J14*'U13'!J$4,0)+
IF('U14'!$A$4="2ª",'U14'!J14*'U14'!J$4,0)+
IF('U15'!$A$4="2ª",'U15'!J14*'U15'!J$4,0)
)/'2ª EVA-solo'!$CD$5
/T$13)),0),0)</f>
        <v>0</v>
      </c>
      <c r="U30" s="25"/>
      <c r="V30" s="25">
        <f ca="1">IFERROR(IF(V$16&gt;0,
(
(
(
IF('U1'!$A$4="2ª",'U1'!K14*'U1'!K$4,0)+
IF('U2'!$A$4="2ª",'U2'!K14*'U2'!K$4,0)+
IF('U3'!$A$4="2ª",'U3'!K14*'U3'!K$4,0)+
IF('U4'!$A$4="2ª",'U4'!K14*'U4'!K$4,0)+
IF('U5'!$A$4="2ª",'U5'!K14*'U5'!K$4,0)+
IF('U6'!$A$4="2ª",'U6'!K14*'U6'!K$4,0)+
IF('U7'!$A$4="2ª",'U7'!K14*'U7'!K$4,0)+
IF('U8'!$A$4="2ª",'U8'!K14*'U8'!K$4,0)+
IF('U9'!$A$4="2ª",'U9'!K14*'U9'!K$4,0)+
IF('U10'!$A$4="2ª",'U10'!K14*'U10'!K$4,0)+
IF('U11'!$A$4="2ª",'U11'!K14*'U11'!K$4,0)+
IF('U12'!$A$4="2ª",'U12'!K14*'U12'!K$4,0)+
IF('U13'!$A$4="2ª",'U13'!K14*'U13'!K$4,0)+
IF('U14'!$A$4="2ª",'U14'!K14*'U14'!K$4,0)+
IF('U15'!$A$4="2ª",'U15'!K14*'U15'!K$4,0)
)/'2ª EVA-solo'!$CD$5
/V$13)),0),0)</f>
        <v>0</v>
      </c>
      <c r="W30" s="25"/>
      <c r="X30" s="25">
        <f ca="1">IFERROR(IF(X$16&gt;0,
(
(
(
IF('U1'!$A$4="2ª",'U1'!L14*'U1'!L$4,0)+
IF('U2'!$A$4="2ª",'U2'!L14*'U2'!L$4,0)+
IF('U3'!$A$4="2ª",'U3'!L14*'U3'!L$4,0)+
IF('U4'!$A$4="2ª",'U4'!L14*'U4'!L$4,0)+
IF('U5'!$A$4="2ª",'U5'!L14*'U5'!L$4,0)+
IF('U6'!$A$4="2ª",'U6'!L14*'U6'!L$4,0)+
IF('U7'!$A$4="2ª",'U7'!L14*'U7'!L$4,0)+
IF('U8'!$A$4="2ª",'U8'!L14*'U8'!L$4,0)+
IF('U9'!$A$4="2ª",'U9'!L14*'U9'!L$4,0)+
IF('U10'!$A$4="2ª",'U10'!L14*'U10'!L$4,0)+
IF('U11'!$A$4="2ª",'U11'!L14*'U11'!L$4,0)+
IF('U12'!$A$4="2ª",'U12'!L14*'U12'!L$4,0)+
IF('U13'!$A$4="2ª",'U13'!L14*'U13'!L$4,0)+
IF('U14'!$A$4="2ª",'U14'!L14*'U14'!L$4,0)+
IF('U15'!$A$4="2ª",'U15'!L14*'U15'!L$4,0)
)/'2ª EVA-solo'!$CD$5
/X$13)),0),0)</f>
        <v>0</v>
      </c>
      <c r="Y30" s="25"/>
      <c r="Z30" s="25">
        <f>IFERROR(IF(Z$16&gt;0,
(
(
(
IF('U1'!$A$4="2ª",'U1'!M14*'U1'!M$4,0)+
IF('U2'!$A$4="2ª",'U2'!M14*'U2'!M$4,0)+
IF('U3'!$A$4="2ª",'U3'!M14*'U3'!M$4,0)+
IF('U4'!$A$4="2ª",'U4'!M14*'U4'!M$4,0)+
IF('U5'!$A$4="2ª",'U5'!M14*'U5'!M$4,0)+
IF('U6'!$A$4="2ª",'U6'!M14*'U6'!M$4,0)+
IF('U7'!$A$4="2ª",'U7'!M14*'U7'!M$4,0)+
IF('U8'!$A$4="2ª",'U8'!M14*'U8'!M$4,0)+
IF('U9'!$A$4="2ª",'U9'!M14*'U9'!M$4,0)+
IF('U10'!$A$4="2ª",'U10'!M14*'U10'!M$4,0)+
IF('U11'!$A$4="2ª",'U11'!M14*'U11'!M$4,0)+
IF('U12'!$A$4="2ª",'U12'!M14*'U12'!M$4,0)+
IF('U13'!$A$4="2ª",'U13'!M14*'U13'!M$4,0)+
IF('U14'!$A$4="2ª",'U14'!M14*'U14'!M$4,0)+
IF('U15'!$A$4="2ª",'U15'!M14*'U15'!M$4,0)
)/'2ª EVA-solo'!$CD$5
/Z$13)),0),0)</f>
        <v>0</v>
      </c>
      <c r="AA30" s="25"/>
      <c r="AB30" s="25"/>
      <c r="AC30" s="25">
        <f ca="1">IFERROR(IF(AC$16&gt;0,
(
(
(
IF('U1'!$A$4="2ª",'U1'!N14*'U1'!N$4,0)+
IF('U2'!$A$4="2ª",'U2'!N14*'U2'!N$4,0)+
IF('U3'!$A$4="2ª",'U3'!N14*'U3'!N$4,0)+
IF('U4'!$A$4="2ª",'U4'!N14*'U4'!N$4,0)+
IF('U5'!$A$4="2ª",'U5'!N14*'U5'!N$4,0)+
IF('U6'!$A$4="2ª",'U6'!N14*'U6'!N$4,0)+
IF('U7'!$A$4="2ª",'U7'!N14*'U7'!N$4,0)+
IF('U8'!$A$4="2ª",'U8'!N14*'U8'!N$4,0)+
IF('U9'!$A$4="2ª",'U9'!N14*'U9'!N$4,0)+
IF('U10'!$A$4="2ª",'U10'!N14*'U10'!N$4,0)+
IF('U11'!$A$4="2ª",'U11'!N14*'U11'!N$4,0)+
IF('U12'!$A$4="2ª",'U12'!N14*'U12'!N$4,0)+
IF('U13'!$A$4="2ª",'U13'!N14*'U13'!N$4,0)+
IF('U14'!$A$4="2ª",'U14'!N14*'U14'!N$4,0)+
IF('U15'!$A$4="2ª",'U15'!N14*'U15'!N$4,0)
)/'2ª EVA-solo'!$CD$5
/AC$13)),0),0)</f>
        <v>0</v>
      </c>
      <c r="AD30" s="5"/>
      <c r="AE30" s="25">
        <f>IFERROR(IF(AE$16&gt;0,
(
(
(
IF('U1'!$A$4="2ª",'U1'!O14*'U1'!O$4,0)+
IF('U2'!$A$4="2ª",'U2'!O14*'U2'!O$4,0)+
IF('U3'!$A$4="2ª",'U3'!O14*'U3'!O$4,0)+
IF('U4'!$A$4="2ª",'U4'!O14*'U4'!O$4,0)+
IF('U5'!$A$4="2ª",'U5'!O14*'U5'!O$4,0)+
IF('U6'!$A$4="2ª",'U6'!O14*'U6'!O$4,0)+
IF('U7'!$A$4="2ª",'U7'!O14*'U7'!O$4,0)+
IF('U8'!$A$4="2ª",'U8'!O14*'U8'!O$4,0)+
IF('U9'!$A$4="2ª",'U9'!O14*'U9'!O$4,0)+
IF('U10'!$A$4="2ª",'U10'!O14*'U10'!O$4,0)+
IF('U11'!$A$4="2ª",'U11'!O14*'U11'!O$4,0)+
IF('U12'!$A$4="2ª",'U12'!O14*'U12'!O$4,0)+
IF('U13'!$A$4="2ª",'U13'!O14*'U13'!O$4,0)+
IF('U14'!$A$4="2ª",'U14'!O14*'U14'!O$4,0)+
IF('U15'!$A$4="2ª",'U15'!O14*'U15'!O$4,0)
)/'2ª EVA-solo'!$CD$5
/AE$13)),0),0)</f>
        <v>0</v>
      </c>
      <c r="AF30" s="5"/>
      <c r="AG30" s="25">
        <f ca="1">IFERROR(IF(AG$16&gt;0,
(
(
(
IF('U1'!$A$4="2ª",'U1'!P14*'U1'!P$4,0)+
IF('U2'!$A$4="2ª",'U2'!P14*'U2'!P$4,0)+
IF('U3'!$A$4="2ª",'U3'!P14*'U3'!P$4,0)+
IF('U4'!$A$4="2ª",'U4'!P14*'U4'!P$4,0)+
IF('U5'!$A$4="2ª",'U5'!P14*'U5'!P$4,0)+
IF('U6'!$A$4="2ª",'U6'!P14*'U6'!P$4,0)+
IF('U7'!$A$4="2ª",'U7'!P14*'U7'!P$4,0)+
IF('U8'!$A$4="2ª",'U8'!P14*'U8'!P$4,0)+
IF('U9'!$A$4="2ª",'U9'!P14*'U9'!P$4,0)+
IF('U10'!$A$4="2ª",'U10'!P14*'U10'!P$4,0)+
IF('U11'!$A$4="2ª",'U11'!P14*'U11'!P$4,0)+
IF('U12'!$A$4="2ª",'U12'!P14*'U12'!P$4,0)+
IF('U13'!$A$4="2ª",'U13'!P14*'U13'!P$4,0)+
IF('U14'!$A$4="2ª",'U14'!P14*'U14'!P$4,0)+
IF('U15'!$A$4="2ª",'U15'!P14*'U15'!P$4,0)
)/'2ª EVA-solo'!$CD$5
/AG$13)),0),0)</f>
        <v>0</v>
      </c>
      <c r="AH30" s="25"/>
      <c r="AI30" s="25">
        <f>IFERROR(IF(AH$16&gt;0,
(
(
(
IF('U1'!$A$4="2ª",'U1'!Q14*'U1'!Q$4,0)+
IF('U2'!$A$4="2ª",'U2'!Q14*'U2'!Q$4,0)+
IF('U3'!$A$4="2ª",'U3'!Q14*'U3'!Q$4,0)+
IF('U4'!$A$4="2ª",'U4'!Q14*'U4'!Q$4,0)+
IF('U5'!$A$4="2ª",'U5'!Q14*'U5'!Q$4,0)+
IF('U6'!$A$4="2ª",'U6'!Q14*'U6'!Q$4,0)+
IF('U7'!$A$4="2ª",'U7'!Q14*'U7'!Q$4,0)+
IF('U8'!$A$4="2ª",'U8'!Q14*'U8'!Q$4,0)+
IF('U9'!$A$4="2ª",'U9'!Q14*'U9'!Q$4,0)+
IF('U10'!$A$4="2ª",'U10'!Q14*'U10'!Q$4,0)+
IF('U11'!$A$4="2ª",'U11'!Q14*'U11'!Q$4,0)+
IF('U12'!$A$4="2ª",'U12'!Q14*'U12'!Q$4,0)+
IF('U13'!$A$4="2ª",'U13'!Q14*'U13'!Q$4,0)+
IF('U14'!$A$4="2ª",'U14'!Q14*'U14'!Q$4,0)+
IF('U15'!$A$4="2ª",'U15'!Q14*'U15'!Q$4,0)
)/'2ª EVA-solo'!$CD$5
/AH$13)),0),0)</f>
        <v>0</v>
      </c>
      <c r="AJ30" s="25"/>
      <c r="AK30" s="25">
        <f ca="1">IFERROR(IF(AK$16&gt;0,
(
(
(
IF('U1'!$A$4="2ª",'U1'!R14*'U1'!R$4,0)+
IF('U2'!$A$4="2ª",'U2'!R14*'U2'!R$4,0)+
IF('U3'!$A$4="2ª",'U3'!R14*'U3'!R$4,0)+
IF('U4'!$A$4="2ª",'U4'!R14*'U4'!R$4,0)+
IF('U5'!$A$4="2ª",'U5'!R14*'U5'!R$4,0)+
IF('U6'!$A$4="2ª",'U6'!R14*'U6'!R$4,0)+
IF('U7'!$A$4="2ª",'U7'!R14*'U7'!R$4,0)+
IF('U8'!$A$4="2ª",'U8'!R14*'U8'!R$4,0)+
IF('U9'!$A$4="2ª",'U9'!R14*'U9'!R$4,0)+
IF('U10'!$A$4="2ª",'U10'!R14*'U10'!R$4,0)+
IF('U11'!$A$4="2ª",'U11'!R14*'U11'!R$4,0)+
IF('U12'!$A$4="2ª",'U12'!R14*'U12'!R$4,0)+
IF('U13'!$A$4="2ª",'U13'!R14*'U13'!R$4,0)+
IF('U14'!$A$4="2ª",'U14'!R14*'U14'!R$4,0)+
IF('U15'!$A$4="2ª",'U15'!R14*'U15'!R$4,0)
)/'2ª EVA-solo'!$CD$5
/AK$13)),0),0)</f>
        <v>0</v>
      </c>
      <c r="AL30" s="25"/>
      <c r="AM30" s="25">
        <f>IFERROR(IF(AM$16&gt;0,
(
(
(
IF('U1'!$A$4="2ª",'U1'!S14*'U1'!S$4,0)+
IF('U2'!$A$4="2ª",'U2'!S14*'U2'!S$4,0)+
IF('U3'!$A$4="2ª",'U3'!S14*'U3'!S$4,0)+
IF('U4'!$A$4="2ª",'U4'!S14*'U4'!S$4,0)+
IF('U5'!$A$4="2ª",'U5'!S14*'U5'!S$4,0)+
IF('U6'!$A$4="2ª",'U6'!S14*'U6'!S$4,0)+
IF('U7'!$A$4="2ª",'U7'!S14*'U7'!S$4,0)+
IF('U8'!$A$4="2ª",'U8'!S14*'U8'!S$4,0)+
IF('U9'!$A$4="2ª",'U9'!S14*'U9'!S$4,0)+
IF('U10'!$A$4="2ª",'U10'!S14*'U10'!S$4,0)+
IF('U11'!$A$4="2ª",'U11'!S14*'U11'!S$4,0)+
IF('U12'!$A$4="2ª",'U12'!S14*'U12'!S$4,0)+
IF('U13'!$A$4="2ª",'U13'!S14*'U13'!S$4,0)+
IF('U14'!$A$4="2ª",'U14'!S14*'U14'!S$4,0)+
IF('U15'!$A$4="2ª",'U15'!S14*'U15'!S$4,0)
)/'2ª EVA-solo'!$CD$5
/AM$13)),0),0)</f>
        <v>0</v>
      </c>
      <c r="AN30" s="25"/>
      <c r="AO30" s="25"/>
      <c r="AP30" s="25">
        <f ca="1">IFERROR(IF(AP$16&gt;0,
(
(
(
IF('U1'!$A$4="2ª",'U1'!T14*'U1'!T$4,0)+
IF('U2'!$A$4="2ª",'U2'!T14*'U2'!T$4,0)+
IF('U3'!$A$4="2ª",'U3'!T14*'U3'!T$4,0)+
IF('U4'!$A$4="2ª",'U4'!T14*'U4'!T$4,0)+
IF('U5'!$A$4="2ª",'U5'!T14*'U5'!T$4,0)+
IF('U6'!$A$4="2ª",'U6'!T14*'U6'!T$4,0)+
IF('U7'!$A$4="2ª",'U7'!T14*'U7'!T$4,0)+
IF('U8'!$A$4="2ª",'U8'!T14*'U8'!T$4,0)+
IF('U9'!$A$4="2ª",'U9'!T14*'U9'!T$4,0)+
IF('U10'!$A$4="2ª",'U10'!T14*'U10'!T$4,0)+
IF('U11'!$A$4="2ª",'U11'!T14*'U11'!T$4,0)+
IF('U12'!$A$4="2ª",'U12'!T14*'U12'!T$4,0)+
IF('U13'!$A$4="2ª",'U13'!T14*'U13'!T$4,0)+
IF('U14'!$A$4="2ª",'U14'!T14*'U14'!T$4,0)+
IF('U15'!$A$4="2ª",'U15'!T14*'U15'!T$4,0)
)/'2ª EVA-solo'!$CD$5
/AP$13)),0),0)</f>
        <v>0</v>
      </c>
      <c r="AQ30" s="25"/>
      <c r="AR30" s="25">
        <f ca="1">IFERROR(IF(AR$16&gt;0,
(
(
(
IF('U1'!$A$4="2ª",'U1'!U14*'U1'!U$4,0)+
IF('U2'!$A$4="2ª",'U2'!U14*'U2'!U$4,0)+
IF('U3'!$A$4="2ª",'U3'!U14*'U3'!U$4,0)+
IF('U4'!$A$4="2ª",'U4'!U14*'U4'!U$4,0)+
IF('U5'!$A$4="2ª",'U5'!U14*'U5'!U$4,0)+
IF('U6'!$A$4="2ª",'U6'!U14*'U6'!U$4,0)+
IF('U7'!$A$4="2ª",'U7'!U14*'U7'!U$4,0)+
IF('U8'!$A$4="2ª",'U8'!U14*'U8'!U$4,0)+
IF('U9'!$A$4="2ª",'U9'!U14*'U9'!U$4,0)+
IF('U10'!$A$4="2ª",'U10'!U14*'U10'!U$4,0)+
IF('U11'!$A$4="2ª",'U11'!U14*'U11'!U$4,0)+
IF('U12'!$A$4="2ª",'U12'!U14*'U12'!U$4,0)+
IF('U13'!$A$4="2ª",'U13'!U14*'U13'!U$4,0)+
IF('U14'!$A$4="2ª",'U14'!U14*'U14'!U$4,0)+
IF('U15'!$A$4="2ª",'U15'!U14*'U15'!U$4,0)
)/'2ª EVA-solo'!$CD$5
/AR$13)),0),0)</f>
        <v>0</v>
      </c>
      <c r="AS30" s="25"/>
      <c r="AT30" s="25">
        <f>IFERROR(IF(AT$16&gt;0,
(
(
(
IF('U1'!$A$4="2ª",'U1'!V14*'U1'!V$4,0)+
IF('U2'!$A$4="2ª",'U2'!V14*'U2'!V$4,0)+
IF('U3'!$A$4="2ª",'U3'!V14*'U3'!V$4,0)+
IF('U4'!$A$4="2ª",'U4'!V14*'U4'!V$4,0)+
IF('U5'!$A$4="2ª",'U5'!V14*'U5'!V$4,0)+
IF('U6'!$A$4="2ª",'U6'!V14*'U6'!V$4,0)+
IF('U7'!$A$4="2ª",'U7'!V14*'U7'!V$4,0)+
IF('U8'!$A$4="2ª",'U8'!V14*'U8'!V$4,0)+
IF('U9'!$A$4="2ª",'U9'!V14*'U9'!V$4,0)+
IF('U10'!$A$4="2ª",'U10'!V14*'U10'!V$4,0)+
IF('U11'!$A$4="2ª",'U11'!V14*'U11'!V$4,0)+
IF('U12'!$A$4="2ª",'U12'!V14*'U12'!V$4,0)+
IF('U13'!$A$4="2ª",'U13'!V14*'U13'!V$4,0)+
IF('U14'!$A$4="2ª",'U14'!V14*'U14'!V$4,0)+
IF('U15'!$A$4="2ª",'U15'!V14*'U15'!V$4,0)
)/'2ª EVA-solo'!$CD$5
/AT$13)),0),0)</f>
        <v>0</v>
      </c>
      <c r="AU30" s="25"/>
      <c r="AV30" s="25">
        <f ca="1">IFERROR(IF(AV$16&gt;0,
(
(
(
IF('U1'!$A$4="2ª",'U1'!W14*'U1'!W$4,0)+
IF('U2'!$A$4="2ª",'U2'!W14*'U2'!W$4,0)+
IF('U3'!$A$4="2ª",'U3'!W14*'U3'!W$4,0)+
IF('U4'!$A$4="2ª",'U4'!W14*'U4'!W$4,0)+
IF('U5'!$A$4="2ª",'U5'!W14*'U5'!W$4,0)+
IF('U6'!$A$4="2ª",'U6'!W14*'U6'!W$4,0)+
IF('U7'!$A$4="2ª",'U7'!W14*'U7'!W$4,0)+
IF('U8'!$A$4="2ª",'U8'!W14*'U8'!W$4,0)+
IF('U9'!$A$4="2ª",'U9'!W14*'U9'!W$4,0)+
IF('U10'!$A$4="2ª",'U10'!W14*'U10'!W$4,0)+
IF('U11'!$A$4="2ª",'U11'!W14*'U11'!W$4,0)+
IF('U12'!$A$4="2ª",'U12'!W14*'U12'!W$4,0)+
IF('U13'!$A$4="2ª",'U13'!W14*'U13'!W$4,0)+
IF('U14'!$A$4="2ª",'U14'!W14*'U14'!W$4,0)+
IF('U15'!$A$4="2ª",'U15'!W14*'U15'!W$4,0)
)/'2ª EVA-solo'!$CD$5
/AV$13)),0),0)</f>
        <v>0</v>
      </c>
      <c r="AW30" s="25"/>
      <c r="AX30" s="25">
        <f>IFERROR(IF(AX$16&gt;0,
(
(
(
IF('U1'!$A$4="2ª",'U1'!X14*'U1'!X$4,0)+
IF('U2'!$A$4="2ª",'U2'!X14*'U2'!X$4,0)+
IF('U3'!$A$4="2ª",'U3'!X14*'U3'!X$4,0)+
IF('U4'!$A$4="2ª",'U4'!X14*'U4'!X$4,0)+
IF('U5'!$A$4="2ª",'U5'!X14*'U5'!X$4,0)+
IF('U6'!$A$4="2ª",'U6'!X14*'U6'!X$4,0)+
IF('U7'!$A$4="2ª",'U7'!X14*'U7'!X$4,0)+
IF('U8'!$A$4="2ª",'U8'!X14*'U8'!X$4,0)+
IF('U9'!$A$4="2ª",'U9'!X14*'U9'!X$4,0)+
IF('U10'!$A$4="2ª",'U10'!X14*'U10'!X$4,0)+
IF('U11'!$A$4="2ª",'U11'!X14*'U11'!X$4,0)+
IF('U12'!$A$4="2ª",'U12'!X14*'U12'!X$4,0)+
IF('U13'!$A$4="2ª",'U13'!X14*'U13'!X$4,0)+
IF('U14'!$A$4="2ª",'U14'!X14*'U14'!X$4,0)+
IF('U15'!$A$4="2ª",'U15'!X14*'U15'!X$4,0)
)/'2ª EVA-solo'!$CD$5
/AX$13)),0),0)</f>
        <v>0</v>
      </c>
      <c r="AY30" s="25"/>
      <c r="AZ30" s="25">
        <f>IFERROR(IF(AZ$16&gt;0,
(
(
(
IF('U1'!$A$4="2ª",'U1'!Y14*'U1'!Y$4,0)+
IF('U2'!$A$4="2ª",'U2'!Y14*'U2'!Y$4,0)+
IF('U3'!$A$4="2ª",'U3'!Y14*'U3'!Y$4,0)+
IF('U4'!$A$4="2ª",'U4'!Y14*'U4'!Y$4,0)+
IF('U5'!$A$4="2ª",'U5'!Y14*'U5'!Y$4,0)+
IF('U6'!$A$4="2ª",'U6'!Y14*'U6'!Y$4,0)+
IF('U7'!$A$4="2ª",'U7'!Y14*'U7'!Y$4,0)+
IF('U8'!$A$4="2ª",'U8'!Y14*'U8'!Y$4,0)+
IF('U9'!$A$4="2ª",'U9'!Y14*'U9'!Y$4,0)+
IF('U10'!$A$4="2ª",'U10'!Y14*'U10'!Y$4,0)+
IF('U11'!$A$4="2ª",'U11'!Y14*'U11'!Y$4,0)+
IF('U12'!$A$4="2ª",'U12'!Y14*'U12'!Y$4,0)+
IF('U13'!$A$4="2ª",'U13'!Y14*'U13'!Y$4,0)+
IF('U14'!$A$4="2ª",'U14'!Y14*'U14'!Y$4,0)+
IF('U15'!$A$4="2ª",'U15'!Y14*'U15'!Y$4,0)
)/'2ª EVA-solo'!$CD$5
/AZ$13)),0),0)</f>
        <v>0</v>
      </c>
      <c r="BA30" s="25"/>
      <c r="BB30" s="25"/>
      <c r="BC30" s="25">
        <f ca="1">IFERROR(IF(BC$16&gt;0,
(
(
(
IF('U1'!$A$4="2ª",'U1'!Z14*'U1'!Z$4,0)+
IF('U2'!$A$4="2ª",'U2'!Z14*'U2'!Z$4,0)+
IF('U3'!$A$4="2ª",'U3'!Z14*'U3'!Z$4,0)+
IF('U4'!$A$4="2ª",'U4'!Z14*'U4'!Z$4,0)+
IF('U5'!$A$4="2ª",'U5'!Z14*'U5'!Z$4,0)+
IF('U6'!$A$4="2ª",'U6'!Z14*'U6'!Z$4,0)+
IF('U7'!$A$4="2ª",'U7'!Z14*'U7'!Z$4,0)+
IF('U8'!$A$4="2ª",'U8'!Z14*'U8'!Z$4,0)+
IF('U9'!$A$4="2ª",'U9'!Z14*'U9'!Z$4,0)+
IF('U10'!$A$4="2ª",'U10'!Z14*'U10'!Z$4,0)+
IF('U11'!$A$4="2ª",'U11'!Z14*'U11'!Z$4,0)+
IF('U12'!$A$4="2ª",'U12'!Z14*'U12'!Z$4,0)+
IF('U13'!$A$4="2ª",'U13'!Z14*'U13'!Z$4,0)+
IF('U14'!$A$4="2ª",'U14'!Z14*'U14'!Z$4,0)+
IF('U15'!$A$4="2ª",'U15'!Z14*'U15'!Z$4,0)
)/'2ª EVA-solo'!$CD$5
/BC$13)),0),0)</f>
        <v>0</v>
      </c>
      <c r="BD30" s="25"/>
      <c r="BE30" s="25">
        <f>IFERROR(IF(BE$16&gt;0,
(
(
(
IF('U1'!$A$4="2ª",'U1'!AA14*'U1'!AA$4,0)+
IF('U2'!$A$4="2ª",'U2'!AA14*'U2'!AA$4,0)+
IF('U3'!$A$4="2ª",'U3'!AA14*'U3'!AA$4,0)+
IF('U4'!$A$4="2ª",'U4'!AA14*'U4'!AA$4,0)+
IF('U5'!$A$4="2ª",'U5'!AA14*'U5'!AA$4,0)+
IF('U6'!$A$4="2ª",'U6'!AA14*'U6'!AA$4,0)+
IF('U7'!$A$4="2ª",'U7'!AA14*'U7'!AA$4,0)+
IF('U8'!$A$4="2ª",'U8'!AA14*'U8'!AA$4,0)+
IF('U9'!$A$4="2ª",'U9'!AA14*'U9'!AA$4,0)+
IF('U10'!$A$4="2ª",'U10'!AA14*'U10'!AA$4,0)+
IF('U11'!$A$4="2ª",'U11'!AA14*'U11'!AA$4,0)+
IF('U12'!$A$4="2ª",'U12'!AA14*'U12'!AA$4,0)+
IF('U13'!$A$4="2ª",'U13'!AA14*'U13'!AA$4,0)+
IF('U14'!$A$4="2ª",'U14'!AA14*'U14'!AA$4,0)+
IF('U15'!$A$4="2ª",'U15'!AA14*'U15'!AA$4,0)
)/'2ª EVA-solo'!$CD$5
/BE$13)),0),0)</f>
        <v>0</v>
      </c>
      <c r="BF30" s="25"/>
      <c r="BG30" s="25">
        <f>IFERROR(IF(BG$16&gt;0,
(
(
(
IF('U1'!$A$4="2ª",'U1'!AB14*'U1'!AB$4,0)+
IF('U2'!$A$4="2ª",'U2'!AB14*'U2'!AB$4,0)+
IF('U3'!$A$4="2ª",'U3'!AB14*'U3'!AB$4,0)+
IF('U4'!$A$4="2ª",'U4'!AB14*'U4'!AB$4,0)+
IF('U5'!$A$4="2ª",'U5'!AB14*'U5'!AB$4,0)+
IF('U6'!$A$4="2ª",'U6'!AB14*'U6'!AB$4,0)+
IF('U7'!$A$4="2ª",'U7'!AB14*'U7'!AB$4,0)+
IF('U8'!$A$4="2ª",'U8'!AB14*'U8'!AB$4,0)+
IF('U9'!$A$4="2ª",'U9'!AB14*'U9'!AB$4,0)+
IF('U10'!$A$4="2ª",'U10'!AB14*'U10'!AB$4,0)+
IF('U11'!$A$4="2ª",'U11'!AB14*'U11'!AB$4,0)+
IF('U12'!$A$4="2ª",'U12'!AB14*'U12'!AB$4,0)+
IF('U13'!$A$4="2ª",'U13'!AB14*'U13'!AB$4,0)+
IF('U14'!$A$4="2ª",'U14'!AB14*'U14'!AB$4,0)+
IF('U15'!$A$4="2ª",'U15'!AB14*'U15'!AB$4,0)
)/'2ª EVA-solo'!$CD$5
/BG$13)),0),0)</f>
        <v>0</v>
      </c>
      <c r="BH30" s="25"/>
      <c r="BI30" s="25">
        <f ca="1">IFERROR(IF(BI$16&gt;0,
(
(
(
IF('U1'!$A$4="2ª",'U1'!AC14*'U1'!AC$4,0)+
IF('U2'!$A$4="2ª",'U2'!AC14*'U2'!AC$4,0)+
IF('U3'!$A$4="2ª",'U3'!AC14*'U3'!AC$4,0)+
IF('U4'!$A$4="2ª",'U4'!AC14*'U4'!AC$4,0)+
IF('U5'!$A$4="2ª",'U5'!AC14*'U5'!AC$4,0)+
IF('U6'!$A$4="2ª",'U6'!AC14*'U6'!AC$4,0)+
IF('U7'!$A$4="2ª",'U7'!AC14*'U7'!AC$4,0)+
IF('U8'!$A$4="2ª",'U8'!AC14*'U8'!AC$4,0)+
IF('U9'!$A$4="2ª",'U9'!AC14*'U9'!AC$4,0)+
IF('U10'!$A$4="2ª",'U10'!AC14*'U10'!AC$4,0)+
IF('U11'!$A$4="2ª",'U11'!AC14*'U11'!AC$4,0)+
IF('U12'!$A$4="2ª",'U12'!AC14*'U12'!AC$4,0)+
IF('U13'!$A$4="2ª",'U13'!AC14*'U13'!AC$4,0)+
IF('U14'!$A$4="2ª",'U14'!AC14*'U14'!AC$4,0)+
IF('U15'!$A$4="2ª",'U15'!AC14*'U15'!AC$4,0)
)/'2ª EVA-solo'!$CD$5
/BI$13)),0),0)</f>
        <v>0</v>
      </c>
      <c r="BJ30" s="25"/>
      <c r="BK30" s="25">
        <f>IFERROR(IF(BK$16&gt;0,
(
(
(
IF('U1'!$A$4="2ª",'U1'!AD14*'U1'!AD$4,0)+
IF('U2'!$A$4="2ª",'U2'!AD14*'U2'!AD$4,0)+
IF('U3'!$A$4="2ª",'U3'!AD14*'U3'!AD$4,0)+
IF('U4'!$A$4="2ª",'U4'!AD14*'U4'!AD$4,0)+
IF('U5'!$A$4="2ª",'U5'!AD14*'U5'!AD$4,0)+
IF('U6'!$A$4="2ª",'U6'!AD14*'U6'!AD$4,0)+
IF('U7'!$A$4="2ª",'U7'!AD14*'U7'!AD$4,0)+
IF('U8'!$A$4="2ª",'U8'!AD14*'U8'!AD$4,0)+
IF('U9'!$A$4="2ª",'U9'!AD14*'U9'!AD$4,0)+
IF('U10'!$A$4="2ª",'U10'!AD14*'U10'!AD$4,0)+
IF('U11'!$A$4="2ª",'U11'!AD14*'U11'!AD$4,0)+
IF('U12'!$A$4="2ª",'U12'!AD14*'U12'!AD$4,0)+
IF('U13'!$A$4="2ª",'U13'!AD14*'U13'!AD$4,0)+
IF('U14'!$A$4="2ª",'U14'!AD14*'U14'!AD$4,0)+
IF('U15'!$A$4="2ª",'U15'!AD14*'U15'!AD$4,0)
)/'2ª EVA-solo'!$CD$5
/BK$13)),0),0)</f>
        <v>0</v>
      </c>
      <c r="BL30" s="25"/>
      <c r="BM30" s="25">
        <f>IFERROR(IF(BM$16&gt;0,
(
(
(
IF('U1'!$A$4="2ª",'U1'!AE14*'U1'!AE$4,0)+
IF('U2'!$A$4="2ª",'U2'!AE14*'U2'!AE$4,0)+
IF('U3'!$A$4="2ª",'U3'!AE14*'U3'!AE$4,0)+
IF('U4'!$A$4="2ª",'U4'!AE14*'U4'!AE$4,0)+
IF('U5'!$A$4="2ª",'U5'!AE14*'U5'!AE$4,0)+
IF('U6'!$A$4="2ª",'U6'!AE14*'U6'!AE$4,0)+
IF('U7'!$A$4="2ª",'U7'!AE14*'U7'!AE$4,0)+
IF('U8'!$A$4="2ª",'U8'!AE14*'U8'!AE$4,0)+
IF('U9'!$A$4="2ª",'U9'!AE14*'U9'!AE$4,0)+
IF('U10'!$A$4="2ª",'U10'!AE14*'U10'!AE$4,0)+
IF('U11'!$A$4="2ª",'U11'!AE14*'U11'!AE$4,0)+
IF('U12'!$A$4="2ª",'U12'!AE14*'U12'!AE$4,0)+
IF('U13'!$A$4="2ª",'U13'!AE14*'U13'!AE$4,0)+
IF('U14'!$A$4="2ª",'U14'!AE14*'U14'!AE$4,0)+
IF('U15'!$A$4="2ª",'U15'!AE14*'U15'!AE$4,0)
)/'2ª EVA-solo'!$CD$5
/BM$13)),0),0)</f>
        <v>0</v>
      </c>
      <c r="BN30" s="25"/>
      <c r="BO30" s="25"/>
      <c r="BP30" s="25">
        <f ca="1">IFERROR(IF(BP$16&gt;0,
(
(
(
IF('U1'!$A$4="2ª",'U1'!AF14*'U1'!AF$4,0)+
IF('U2'!$A$4="2ª",'U2'!AF14*'U2'!AF$4,0)+
IF('U3'!$A$4="2ª",'U3'!AF14*'U3'!AF$4,0)+
IF('U4'!$A$4="2ª",'U4'!AF14*'U4'!AF$4,0)+
IF('U5'!$A$4="2ª",'U5'!AF14*'U5'!AF$4,0)+
IF('U6'!$A$4="2ª",'U6'!AF14*'U6'!AF$4,0)+
IF('U7'!$A$4="2ª",'U7'!AF14*'U7'!AF$4,0)+
IF('U8'!$A$4="2ª",'U8'!AF14*'U8'!AF$4,0)+
IF('U9'!$A$4="2ª",'U9'!AF14*'U9'!AF$4,0)+
IF('U10'!$A$4="2ª",'U10'!AF14*'U10'!AF$4,0)+
IF('U11'!$A$4="2ª",'U11'!AF14*'U11'!AF$4,0)+
IF('U12'!$A$4="2ª",'U12'!AF14*'U12'!AF$4,0)+
IF('U13'!$A$4="2ª",'U13'!AF14*'U13'!AF$4,0)+
IF('U14'!$A$4="2ª",'U14'!AF14*'U14'!AF$4,0)+
IF('U15'!$A$4="2ª",'U15'!AF14*'U15'!AF$4,0)
)/'2ª EVA-solo'!$CD$5
/BP$13)),0),0)</f>
        <v>0</v>
      </c>
      <c r="BQ30" s="25"/>
      <c r="BR30" s="25">
        <f>IFERROR(IF(BR$16&gt;0,
(
(
(
IF('U1'!$A$4="2ª",'U1'!AG14*'U1'!AG$4,0)+
IF('U2'!$A$4="2ª",'U2'!AG14*'U2'!AG$4,0)+
IF('U3'!$A$4="2ª",'U3'!AG14*'U3'!AG$4,0)+
IF('U4'!$A$4="2ª",'U4'!AG14*'U4'!AG$4,0)+
IF('U5'!$A$4="2ª",'U5'!AG14*'U5'!AG$4,0)+
IF('U6'!$A$4="2ª",'U6'!AG14*'U6'!AG$4,0)+
IF('U7'!$A$4="2ª",'U7'!AG14*'U7'!AG$4,0)+
IF('U8'!$A$4="2ª",'U8'!AG14*'U8'!AG$4,0)+
IF('U9'!$A$4="2ª",'U9'!AG14*'U9'!AG$4,0)+
IF('U10'!$A$4="2ª",'U10'!AG14*'U10'!AG$4,0)+
IF('U11'!$A$4="2ª",'U11'!AG14*'U11'!AG$4,0)+
IF('U12'!$A$4="2ª",'U12'!AG14*'U12'!AG$4,0)+
IF('U13'!$A$4="2ª",'U13'!AG14*'U13'!AG$4,0)+
IF('U14'!$A$4="2ª",'U14'!AG14*'U14'!AG$4,0)+
IF('U15'!$A$4="2ª",'U15'!AG14*'U15'!AG$4,0)
)/'2ª EVA-solo'!$CD$5
/BR$13)),0),0)</f>
        <v>0</v>
      </c>
      <c r="BS30" s="25"/>
      <c r="BT30" s="25">
        <f>IFERROR(IF(BT$16&gt;0,
(
(
(
IF('U1'!$A$4="2ª",'U1'!AH14*'U1'!AH$4,0)+
IF('U2'!$A$4="2ª",'U2'!AH14*'U2'!AH$4,0)+
IF('U3'!$A$4="2ª",'U3'!AH14*'U3'!AH$4,0)+
IF('U4'!$A$4="2ª",'U4'!AH14*'U4'!AH$4,0)+
IF('U5'!$A$4="2ª",'U5'!AH14*'U5'!AH$4,0)+
IF('U6'!$A$4="2ª",'U6'!AH14*'U6'!AH$4,0)+
IF('U7'!$A$4="2ª",'U7'!AH14*'U7'!AH$4,0)+
IF('U8'!$A$4="2ª",'U8'!AH14*'U8'!AH$4,0)+
IF('U9'!$A$4="2ª",'U9'!AH14*'U9'!AH$4,0)+
IF('U10'!$A$4="2ª",'U10'!AH14*'U10'!AH$4,0)+
IF('U11'!$A$4="2ª",'U11'!AH14*'U11'!AH$4,0)+
IF('U12'!$A$4="2ª",'U12'!AH14*'U12'!AH$4,0)+
IF('U13'!$A$4="2ª",'U13'!AH14*'U13'!AH$4,0)+
IF('U14'!$A$4="2ª",'U14'!AH14*'U14'!AH$4,0)+
IF('U15'!$A$4="2ª",'U15'!AH14*'U15'!AH$4,0)
)/'2ª EVA-solo'!$CD$5
/BT$13)),0),0)</f>
        <v>0</v>
      </c>
      <c r="BU30" s="25"/>
      <c r="BV30" s="25">
        <f>IFERROR(IF(BV$16&gt;0,
(
(
(
IF('U1'!$A$4="2ª",'U1'!AI14*'U1'!AI$4,0)+
IF('U2'!$A$4="2ª",'U2'!AI14*'U2'!AI$4,0)+
IF('U3'!$A$4="2ª",'U3'!AI14*'U3'!AI$4,0)+
IF('U4'!$A$4="2ª",'U4'!AI14*'U4'!AI$4,0)+
IF('U5'!$A$4="2ª",'U5'!AI14*'U5'!AI$4,0)+
IF('U6'!$A$4="2ª",'U6'!AI14*'U6'!AI$4,0)+
IF('U7'!$A$4="2ª",'U7'!AI14*'U7'!AI$4,0)+
IF('U8'!$A$4="2ª",'U8'!AI14*'U8'!AI$4,0)+
IF('U9'!$A$4="2ª",'U9'!AI14*'U9'!AI$4,0)+
IF('U10'!$A$4="2ª",'U10'!AI14*'U10'!AI$4,0)+
IF('U11'!$A$4="2ª",'U11'!AI14*'U11'!AI$4,0)+
IF('U12'!$A$4="2ª",'U12'!AI14*'U12'!AI$4,0)+
IF('U13'!$A$4="2ª",'U13'!AI14*'U13'!AI$4,0)+
IF('U14'!$A$4="2ª",'U14'!AI14*'U14'!AI$4,0)+
IF('U15'!$A$4="2ª",'U15'!AI14*'U15'!AI$4,0)
)/'2ª EVA-solo'!$CD$5
/BV$13)),0),0)</f>
        <v>0</v>
      </c>
      <c r="BW30" s="25"/>
      <c r="BX30" s="25">
        <f>IFERROR(IF(BX$16&gt;0,
(
(
(
IF('U1'!$A$4="2ª",'U1'!AJ14*'U1'!AJ$4,0)+
IF('U2'!$A$4="2ª",'U2'!AJ14*'U2'!AJ$4,0)+
IF('U3'!$A$4="2ª",'U3'!AJ14*'U3'!AJ$4,0)+
IF('U4'!$A$4="2ª",'U4'!AJ14*'U4'!AJ$4,0)+
IF('U5'!$A$4="2ª",'U5'!AJ14*'U5'!AJ$4,0)+
IF('U6'!$A$4="2ª",'U6'!AJ14*'U6'!AJ$4,0)+
IF('U7'!$A$4="2ª",'U7'!AJ14*'U7'!AJ$4,0)+
IF('U8'!$A$4="2ª",'U8'!AJ14*'U8'!AJ$4,0)+
IF('U9'!$A$4="2ª",'U9'!AJ14*'U9'!AJ$4,0)+
IF('U10'!$A$4="2ª",'U10'!AJ14*'U10'!AJ$4,0)+
IF('U11'!$A$4="2ª",'U11'!AJ14*'U11'!AJ$4,0)+
IF('U12'!$A$4="2ª",'U12'!AJ14*'U12'!AJ$4,0)+
IF('U13'!$A$4="2ª",'U13'!AJ14*'U13'!AJ$4,0)+
IF('U14'!$A$4="2ª",'U14'!AJ14*'U14'!AJ$4,0)+
IF('U15'!$A$4="2ª",'U15'!AJ14*'U15'!AJ$4,0)
)/'2ª EVA-solo'!$CD$5
/BX$13)),0),0)</f>
        <v>0</v>
      </c>
      <c r="BY30" s="25"/>
      <c r="BZ30" s="25">
        <f>IFERROR(IF(BZ$16&gt;0,
(
(
(
IF('U1'!$A$4="2ª",'U1'!AK14*'U1'!AK$4,0)+
IF('U2'!$A$4="2ª",'U2'!AK14*'U2'!AK$4,0)+
IF('U3'!$A$4="2ª",'U3'!AK14*'U3'!AK$4,0)+
IF('U4'!$A$4="2ª",'U4'!AK14*'U4'!AK$4,0)+
IF('U5'!$A$4="2ª",'U5'!AK14*'U5'!AK$4,0)+
IF('U6'!$A$4="2ª",'U6'!AK14*'U6'!AK$4,0)+
IF('U7'!$A$4="2ª",'U7'!AK14*'U7'!AK$4,0)+
IF('U8'!$A$4="2ª",'U8'!AK14*'U8'!AK$4,0)+
IF('U9'!$A$4="2ª",'U9'!AK14*'U9'!AK$4,0)+
IF('U10'!$A$4="2ª",'U10'!AK14*'U10'!AK$4,0)+
IF('U11'!$A$4="2ª",'U11'!AK14*'U11'!AK$4,0)+
IF('U12'!$A$4="2ª",'U12'!AK14*'U12'!AK$4,0)+
IF('U13'!$A$4="2ª",'U13'!AK14*'U13'!AK$4,0)+
IF('U14'!$A$4="2ª",'U14'!AK14*'U14'!AK$4,0)+
IF('U15'!$A$4="2ª",'U15'!AK14*'U15'!AK$4,0)
)/'2ª EVA-solo'!$CD$5
/BZ$13)),0),0)</f>
        <v>0</v>
      </c>
      <c r="CA30" s="25"/>
      <c r="CB30" s="25">
        <f ca="1">IF(CB$16&gt;0,
(
(
(
IF('U1'!$A$4="2ª",'U1'!BZ14*'U1'!BZ$4,0)+
IF('U2'!$A$4="2ª",'U2'!CA14*'U2'!CA$4,0)+
IF('U3'!$A$4="2ª",'U3'!CA14*'U3'!CA$4,0)+
IF('U4'!$A$4="2ª",'U4'!CA14*'U4'!CA$4,0)+
IF('U5'!$A$4="2ª",'U5'!CA14*'U5'!CA$4,0)+
IF('U6'!$A$4="2ª",'U6'!CA14*'U6'!CA$4,0)+
IF('U7'!$A$4="2ª",'U7'!CA14*'U7'!CA$4,0)+
IF('U8'!$A$4="2ª",'U8'!CA14*'U8'!CA$4,0)+
IF('U9'!$A$4="2ª",'U9'!CA14*'U9'!CA$4,0)+
IF('U10'!$A$4="2ª",'U10'!CA14*'U10'!CA$4,0)+
IF('U11'!$A$4="2ª",'U11'!CA14*'U11'!CA$4,0)+
IF('U12'!$A$4="2ª",'U12'!CA14*'U12'!CA$4,0)+
IF('U13'!$A$4="2ª",'U13'!CA14*'U13'!CA$4,0)+
IF('U14'!$A$4="2ª",'U14'!CA14*'U14'!CA$4,0)+
IF('U15'!$A$4="2ª",'U15'!CA14*'U15'!CA$4,0)
)/'2ª EVA-solo'!$CD$5
/CB$16)))</f>
        <v>0</v>
      </c>
    </row>
    <row r="31" spans="1:82" ht="18" x14ac:dyDescent="0.25">
      <c r="A31" s="65" t="str">
        <v>Romero Gil, Claudia</v>
      </c>
      <c r="B31" s="128"/>
      <c r="C31" s="25">
        <f ca="1">IFERROR(IF(C$16&gt;0,
(
(
(
IF('U1'!$A$4="2ª",'U1'!B15*'U1'!B$4,0)+
IF('U2'!$A$4="2ª",'U2'!B15*'U2'!B$4,0)+
IF('U3'!$A$4="2ª",'U3'!B15*'U3'!B$4,0)+
IF('U4'!$A$4="2ª",'U4'!B15*'U4'!B$4,0)+
IF('U5'!$A$4="2ª",'U5'!B15*'U5'!B$4,0)+
IF('U6'!$A$4="2ª",'U6'!B15*'U6'!B$4,0)+
IF('U7'!$A$4="2ª",'U7'!B15*'U7'!B$4,0)+
IF('U8'!$A$4="2ª",'U8'!B15*'U8'!B$4,0)+
IF('U9'!$A$4="2ª",'U9'!B15*'U9'!B$4,0)+
IF('U10'!$A$4="2ª",'U10'!B15*'U10'!B$4,0)+
IF('U11'!$A$4="2ª",'U11'!B15*'U11'!B$4,0)+
IF('U12'!$A$4="2ª",'U12'!B15*'U12'!B$4,0)+
IF('U13'!$A$4="2ª",'U13'!B15*'U13'!B$4,0)+
IF('U14'!$A$4="2ª",'U14'!B15*'U14'!B$4,0)+
IF('U15'!$A$4="2ª",'U15'!B15*'U15'!B$4,0)
)/'2ª EVA-solo'!$CD$5
/C$13)),0),0)</f>
        <v>0</v>
      </c>
      <c r="D31" s="25"/>
      <c r="E31" s="25">
        <f ca="1">IFERROR(IF(E$16&gt;0,
(
(
(
IF('U1'!$A$4="2ª",'U1'!C15*'U1'!C$4,0)+
IF('U2'!$A$4="2ª",'U2'!C15*'U2'!C$4,0)+
IF('U3'!$A$4="2ª",'U3'!C15*'U3'!C$4,0)+
IF('U4'!$A$4="2ª",'U4'!C15*'U4'!C$4,0)+
IF('U5'!$A$4="2ª",'U5'!C15*'U5'!C$4,0)+
IF('U6'!$A$4="2ª",'U6'!C15*'U6'!C$4,0)+
IF('U7'!$A$4="2ª",'U7'!C15*'U7'!C$4,0)+
IF('U8'!$A$4="2ª",'U8'!C15*'U8'!C$4,0)+
IF('U9'!$A$4="2ª",'U9'!C15*'U9'!C$4,0)+
IF('U10'!$A$4="2ª",'U10'!C15*'U10'!C$4,0)+
IF('U11'!$A$4="2ª",'U11'!C15*'U11'!C$4,0)+
IF('U12'!$A$4="2ª",'U12'!C15*'U12'!C$4,0)+
IF('U13'!$A$4="2ª",'U13'!C15*'U13'!C$4,0)+
IF('U14'!$A$4="2ª",'U14'!C15*'U14'!C$4,0)+
IF('U15'!$A$4="2ª",'U15'!C15*'U15'!C$4,0)
)/'2ª EVA-solo'!$CD$5
/E$13)),0),0)</f>
        <v>0</v>
      </c>
      <c r="F31" s="25"/>
      <c r="G31" s="25">
        <f ca="1">IFERROR(IF(G$16&gt;0,
(
(
(
IF('U1'!$A$4="2ª",'U1'!D15*'U1'!D$4,0)+
IF('U2'!$A$4="2ª",'U2'!D15*'U2'!D$4,0)+
IF('U3'!$A$4="2ª",'U3'!D15*'U3'!D$4,0)+
IF('U4'!$A$4="2ª",'U4'!D15*'U4'!D$4,0)+
IF('U5'!$A$4="2ª",'U5'!D15*'U5'!D$4,0)+
IF('U6'!$A$4="2ª",'U6'!D15*'U6'!D$4,0)+
IF('U7'!$A$4="2ª",'U7'!D15*'U7'!D$4,0)+
IF('U8'!$A$4="2ª",'U8'!D15*'U8'!D$4,0)+
IF('U9'!$A$4="2ª",'U9'!D15*'U9'!D$4,0)+
IF('U10'!$A$4="2ª",'U10'!D15*'U10'!D$4,0)+
IF('U11'!$A$4="2ª",'U11'!D15*'U11'!D$4,0)+
IF('U12'!$A$4="2ª",'U12'!D15*'U12'!D$4,0)+
IF('U13'!$A$4="2ª",'U13'!D15*'U13'!D$4,0)+
IF('U14'!$A$4="2ª",'U14'!D15*'U14'!D$4,0)+
IF('U15'!$A$4="2ª",'U15'!D15*'U15'!D$4,0)
)/'2ª EVA-solo'!$CD$5
/G$13)),0),0)</f>
        <v>0</v>
      </c>
      <c r="H31" s="25"/>
      <c r="I31" s="25">
        <f ca="1">IFERROR(IF(I$16&gt;0,
(
(
(
IF('U1'!$A$4="2ª",'U1'!E15*'U1'!E$4,0)+
IF('U2'!$A$4="2ª",'U2'!E15*'U2'!E$4,0)+
IF('U3'!$A$4="2ª",'U3'!E15*'U3'!E$4,0)+
IF('U4'!$A$4="2ª",'U4'!E15*'U4'!E$4,0)+
IF('U5'!$A$4="2ª",'U5'!E15*'U5'!E$4,0)+
IF('U6'!$A$4="2ª",'U6'!E15*'U6'!E$4,0)+
IF('U7'!$A$4="2ª",'U7'!E15*'U7'!E$4,0)+
IF('U8'!$A$4="2ª",'U8'!E15*'U8'!E$4,0)+
IF('U9'!$A$4="2ª",'U9'!E15*'U9'!E$4,0)+
IF('U10'!$A$4="2ª",'U10'!E15*'U10'!E$4,0)+
IF('U11'!$A$4="2ª",'U11'!E15*'U11'!E$4,0)+
IF('U12'!$A$4="2ª",'U12'!E15*'U12'!E$4,0)+
IF('U13'!$A$4="2ª",'U13'!E15*'U13'!E$4,0)+
IF('U14'!$A$4="2ª",'U14'!E15*'U14'!E$4,0)+
IF('U15'!$A$4="2ª",'U15'!E15*'U15'!E$4,0)
)/'2ª EVA-solo'!$CD$5
/H$13)),0),0)</f>
        <v>0</v>
      </c>
      <c r="J31" s="25"/>
      <c r="K31" s="25">
        <f ca="1">IFERROR(IF(K$16&gt;0,
(
(
(
IF('U1'!$A$4="2ª",'U1'!F15*'U1'!F$4,0)+
IF('U2'!$A$4="2ª",'U2'!F15*'U2'!F$4,0)+
IF('U3'!$A$4="2ª",'U3'!F15*'U3'!F$4,0)+
IF('U4'!$A$4="2ª",'U4'!F15*'U4'!F$4,0)+
IF('U5'!$A$4="2ª",'U5'!F15*'U5'!F$4,0)+
IF('U6'!$A$4="2ª",'U6'!F15*'U6'!F$4,0)+
IF('U7'!$A$4="2ª",'U7'!F15*'U7'!F$4,0)+
IF('U8'!$A$4="2ª",'U8'!F15*'U8'!F$4,0)+
IF('U9'!$A$4="2ª",'U9'!F15*'U9'!F$4,0)+
IF('U10'!$A$4="2ª",'U10'!F15*'U10'!F$4,0)+
IF('U11'!$A$4="2ª",'U11'!F15*'U11'!F$4,0)+
IF('U12'!$A$4="2ª",'U12'!F15*'U12'!F$4,0)+
IF('U13'!$A$4="2ª",'U13'!F15*'U13'!F$4,0)+
IF('U14'!$A$4="2ª",'U14'!F15*'U14'!F$4,0)+
IF('U15'!$A$4="2ª",'U15'!F15*'U15'!F$4,0)
)/'2ª EVA-solo'!$CD$5
/K$13)),0),0)</f>
        <v>0</v>
      </c>
      <c r="L31" s="25"/>
      <c r="M31" s="25">
        <f>IFERROR(IF(M$16&gt;0,
(
(
(
IF('U1'!$A$4="2ª",'U1'!G15*'U1'!G$4,0)+
IF('U2'!$A$4="2ª",'U2'!G15*'U2'!G$4,0)+
IF('U3'!$A$4="2ª",'U3'!G15*'U3'!G$4,0)+
IF('U4'!$A$4="2ª",'U4'!G15*'U4'!G$4,0)+
IF('U5'!$A$4="2ª",'U5'!G15*'U5'!G$4,0)+
IF('U6'!$A$4="2ª",'U6'!G15*'U6'!G$4,0)+
IF('U7'!$A$4="2ª",'U7'!G15*'U7'!G$4,0)+
IF('U8'!$A$4="2ª",'U8'!G15*'U8'!G$4,0)+
IF('U9'!$A$4="2ª",'U9'!G15*'U9'!G$4,0)+
IF('U10'!$A$4="2ª",'U10'!G15*'U10'!G$4,0)+
IF('U11'!$A$4="2ª",'U11'!G15*'U11'!G$4,0)+
IF('U12'!$A$4="2ª",'U12'!G15*'U12'!G$4,0)+
IF('U13'!$A$4="2ª",'U13'!G15*'U13'!G$4,0)+
IF('U14'!$A$4="2ª",'U14'!G15*'U14'!G$4,0)+
IF('U15'!$A$4="2ª",'U15'!G15*'U15'!G$4,0)
)/'2ª EVA-solo'!$CD$5
/M$13)),0),0)</f>
        <v>0</v>
      </c>
      <c r="N31" s="25"/>
      <c r="O31" s="130"/>
      <c r="P31" s="25">
        <f ca="1">IFERROR(IF(P$16&gt;0,
(
(
(
IF('U1'!$A$4="2ª",'U1'!H15*'U1'!H$4,0)+
IF('U2'!$A$4="2ª",'U2'!H15*'U2'!H$4,0)+
IF('U3'!$A$4="2ª",'U3'!H15*'U3'!H$4,0)+
IF('U4'!$A$4="2ª",'U4'!H15*'U4'!H$4,0)+
IF('U5'!$A$4="2ª",'U5'!H15*'U5'!H$4,0)+
IF('U6'!$A$4="2ª",'U6'!H15*'U6'!H$4,0)+
IF('U7'!$A$4="2ª",'U7'!H15*'U7'!H$4,0)+
IF('U8'!$A$4="2ª",'U8'!H15*'U8'!H$4,0)+
IF('U9'!$A$4="2ª",'U9'!H15*'U9'!H$4,0)+
IF('U10'!$A$4="2ª",'U10'!H15*'U10'!H$4,0)+
IF('U11'!$A$4="2ª",'U11'!H15*'U11'!H$4,0)+
IF('U12'!$A$4="2ª",'U12'!H15*'U12'!H$4,0)+
IF('U13'!$A$4="2ª",'U13'!H15*'U13'!H$4,0)+
IF('U14'!$A$4="2ª",'U14'!H15*'U14'!H$4,0)+
IF('U15'!$A$4="2ª",'U15'!H15*'U15'!H$4,0)
)/'2ª EVA-solo'!$CD$5
/P$13)),0),0)</f>
        <v>0</v>
      </c>
      <c r="Q31" s="25"/>
      <c r="R31" s="25">
        <f ca="1">IFERROR(IF(R$16&gt;0,
(
(
(
IF('U1'!$A$4="2ª",'U1'!I15*'U1'!I$4,0)+
IF('U2'!$A$4="2ª",'U2'!I15*'U2'!I$4,0)+
IF('U3'!$A$4="2ª",'U3'!I15*'U3'!I$4,0)+
IF('U4'!$A$4="2ª",'U4'!I15*'U4'!I$4,0)+
IF('U5'!$A$4="2ª",'U5'!I15*'U5'!I$4,0)+
IF('U6'!$A$4="2ª",'U6'!I15*'U6'!I$4,0)+
IF('U7'!$A$4="2ª",'U7'!I15*'U7'!I$4,0)+
IF('U8'!$A$4="2ª",'U8'!I15*'U8'!I$4,0)+
IF('U9'!$A$4="2ª",'U9'!I15*'U9'!I$4,0)+
IF('U10'!$A$4="2ª",'U10'!I15*'U10'!I$4,0)+
IF('U11'!$A$4="2ª",'U11'!I15*'U11'!I$4,0)+
IF('U12'!$A$4="2ª",'U12'!I15*'U12'!I$4,0)+
IF('U13'!$A$4="2ª",'U13'!I15*'U13'!I$4,0)+
IF('U14'!$A$4="2ª",'U14'!I15*'U14'!I$4,0)+
IF('U15'!$A$4="2ª",'U15'!I15*'U15'!I$4,0)
)/'2ª EVA-solo'!$CD$5
/R$13)),0),0)</f>
        <v>0</v>
      </c>
      <c r="S31" s="25"/>
      <c r="T31" s="25">
        <f ca="1">IFERROR(IF(T$16&gt;0,
(
(
(
IF('U1'!$A$4="2ª",'U1'!J15*'U1'!J$4,0)+
IF('U2'!$A$4="2ª",'U2'!J15*'U2'!J$4,0)+
IF('U3'!$A$4="2ª",'U3'!J15*'U3'!J$4,0)+
IF('U4'!$A$4="2ª",'U4'!J15*'U4'!J$4,0)+
IF('U5'!$A$4="2ª",'U5'!J15*'U5'!J$4,0)+
IF('U6'!$A$4="2ª",'U6'!J15*'U6'!J$4,0)+
IF('U7'!$A$4="2ª",'U7'!J15*'U7'!J$4,0)+
IF('U8'!$A$4="2ª",'U8'!J15*'U8'!J$4,0)+
IF('U9'!$A$4="2ª",'U9'!J15*'U9'!J$4,0)+
IF('U10'!$A$4="2ª",'U10'!J15*'U10'!J$4,0)+
IF('U11'!$A$4="2ª",'U11'!J15*'U11'!J$4,0)+
IF('U12'!$A$4="2ª",'U12'!J15*'U12'!J$4,0)+
IF('U13'!$A$4="2ª",'U13'!J15*'U13'!J$4,0)+
IF('U14'!$A$4="2ª",'U14'!J15*'U14'!J$4,0)+
IF('U15'!$A$4="2ª",'U15'!J15*'U15'!J$4,0)
)/'2ª EVA-solo'!$CD$5
/T$13)),0),0)</f>
        <v>0</v>
      </c>
      <c r="U31" s="25"/>
      <c r="V31" s="25">
        <f ca="1">IFERROR(IF(V$16&gt;0,
(
(
(
IF('U1'!$A$4="2ª",'U1'!K15*'U1'!K$4,0)+
IF('U2'!$A$4="2ª",'U2'!K15*'U2'!K$4,0)+
IF('U3'!$A$4="2ª",'U3'!K15*'U3'!K$4,0)+
IF('U4'!$A$4="2ª",'U4'!K15*'U4'!K$4,0)+
IF('U5'!$A$4="2ª",'U5'!K15*'U5'!K$4,0)+
IF('U6'!$A$4="2ª",'U6'!K15*'U6'!K$4,0)+
IF('U7'!$A$4="2ª",'U7'!K15*'U7'!K$4,0)+
IF('U8'!$A$4="2ª",'U8'!K15*'U8'!K$4,0)+
IF('U9'!$A$4="2ª",'U9'!K15*'U9'!K$4,0)+
IF('U10'!$A$4="2ª",'U10'!K15*'U10'!K$4,0)+
IF('U11'!$A$4="2ª",'U11'!K15*'U11'!K$4,0)+
IF('U12'!$A$4="2ª",'U12'!K15*'U12'!K$4,0)+
IF('U13'!$A$4="2ª",'U13'!K15*'U13'!K$4,0)+
IF('U14'!$A$4="2ª",'U14'!K15*'U14'!K$4,0)+
IF('U15'!$A$4="2ª",'U15'!K15*'U15'!K$4,0)
)/'2ª EVA-solo'!$CD$5
/V$13)),0),0)</f>
        <v>0</v>
      </c>
      <c r="W31" s="25"/>
      <c r="X31" s="25">
        <f ca="1">IFERROR(IF(X$16&gt;0,
(
(
(
IF('U1'!$A$4="2ª",'U1'!L15*'U1'!L$4,0)+
IF('U2'!$A$4="2ª",'U2'!L15*'U2'!L$4,0)+
IF('U3'!$A$4="2ª",'U3'!L15*'U3'!L$4,0)+
IF('U4'!$A$4="2ª",'U4'!L15*'U4'!L$4,0)+
IF('U5'!$A$4="2ª",'U5'!L15*'U5'!L$4,0)+
IF('U6'!$A$4="2ª",'U6'!L15*'U6'!L$4,0)+
IF('U7'!$A$4="2ª",'U7'!L15*'U7'!L$4,0)+
IF('U8'!$A$4="2ª",'U8'!L15*'U8'!L$4,0)+
IF('U9'!$A$4="2ª",'U9'!L15*'U9'!L$4,0)+
IF('U10'!$A$4="2ª",'U10'!L15*'U10'!L$4,0)+
IF('U11'!$A$4="2ª",'U11'!L15*'U11'!L$4,0)+
IF('U12'!$A$4="2ª",'U12'!L15*'U12'!L$4,0)+
IF('U13'!$A$4="2ª",'U13'!L15*'U13'!L$4,0)+
IF('U14'!$A$4="2ª",'U14'!L15*'U14'!L$4,0)+
IF('U15'!$A$4="2ª",'U15'!L15*'U15'!L$4,0)
)/'2ª EVA-solo'!$CD$5
/X$13)),0),0)</f>
        <v>0</v>
      </c>
      <c r="Y31" s="25"/>
      <c r="Z31" s="25">
        <f>IFERROR(IF(Z$16&gt;0,
(
(
(
IF('U1'!$A$4="2ª",'U1'!M15*'U1'!M$4,0)+
IF('U2'!$A$4="2ª",'U2'!M15*'U2'!M$4,0)+
IF('U3'!$A$4="2ª",'U3'!M15*'U3'!M$4,0)+
IF('U4'!$A$4="2ª",'U4'!M15*'U4'!M$4,0)+
IF('U5'!$A$4="2ª",'U5'!M15*'U5'!M$4,0)+
IF('U6'!$A$4="2ª",'U6'!M15*'U6'!M$4,0)+
IF('U7'!$A$4="2ª",'U7'!M15*'U7'!M$4,0)+
IF('U8'!$A$4="2ª",'U8'!M15*'U8'!M$4,0)+
IF('U9'!$A$4="2ª",'U9'!M15*'U9'!M$4,0)+
IF('U10'!$A$4="2ª",'U10'!M15*'U10'!M$4,0)+
IF('U11'!$A$4="2ª",'U11'!M15*'U11'!M$4,0)+
IF('U12'!$A$4="2ª",'U12'!M15*'U12'!M$4,0)+
IF('U13'!$A$4="2ª",'U13'!M15*'U13'!M$4,0)+
IF('U14'!$A$4="2ª",'U14'!M15*'U14'!M$4,0)+
IF('U15'!$A$4="2ª",'U15'!M15*'U15'!M$4,0)
)/'2ª EVA-solo'!$CD$5
/Z$13)),0),0)</f>
        <v>0</v>
      </c>
      <c r="AA31" s="25"/>
      <c r="AB31" s="25"/>
      <c r="AC31" s="25">
        <f ca="1">IFERROR(IF(AC$16&gt;0,
(
(
(
IF('U1'!$A$4="2ª",'U1'!N15*'U1'!N$4,0)+
IF('U2'!$A$4="2ª",'U2'!N15*'U2'!N$4,0)+
IF('U3'!$A$4="2ª",'U3'!N15*'U3'!N$4,0)+
IF('U4'!$A$4="2ª",'U4'!N15*'U4'!N$4,0)+
IF('U5'!$A$4="2ª",'U5'!N15*'U5'!N$4,0)+
IF('U6'!$A$4="2ª",'U6'!N15*'U6'!N$4,0)+
IF('U7'!$A$4="2ª",'U7'!N15*'U7'!N$4,0)+
IF('U8'!$A$4="2ª",'U8'!N15*'U8'!N$4,0)+
IF('U9'!$A$4="2ª",'U9'!N15*'U9'!N$4,0)+
IF('U10'!$A$4="2ª",'U10'!N15*'U10'!N$4,0)+
IF('U11'!$A$4="2ª",'U11'!N15*'U11'!N$4,0)+
IF('U12'!$A$4="2ª",'U12'!N15*'U12'!N$4,0)+
IF('U13'!$A$4="2ª",'U13'!N15*'U13'!N$4,0)+
IF('U14'!$A$4="2ª",'U14'!N15*'U14'!N$4,0)+
IF('U15'!$A$4="2ª",'U15'!N15*'U15'!N$4,0)
)/'2ª EVA-solo'!$CD$5
/AC$13)),0),0)</f>
        <v>0</v>
      </c>
      <c r="AD31" s="5"/>
      <c r="AE31" s="25">
        <f>IFERROR(IF(AE$16&gt;0,
(
(
(
IF('U1'!$A$4="2ª",'U1'!O15*'U1'!O$4,0)+
IF('U2'!$A$4="2ª",'U2'!O15*'U2'!O$4,0)+
IF('U3'!$A$4="2ª",'U3'!O15*'U3'!O$4,0)+
IF('U4'!$A$4="2ª",'U4'!O15*'U4'!O$4,0)+
IF('U5'!$A$4="2ª",'U5'!O15*'U5'!O$4,0)+
IF('U6'!$A$4="2ª",'U6'!O15*'U6'!O$4,0)+
IF('U7'!$A$4="2ª",'U7'!O15*'U7'!O$4,0)+
IF('U8'!$A$4="2ª",'U8'!O15*'U8'!O$4,0)+
IF('U9'!$A$4="2ª",'U9'!O15*'U9'!O$4,0)+
IF('U10'!$A$4="2ª",'U10'!O15*'U10'!O$4,0)+
IF('U11'!$A$4="2ª",'U11'!O15*'U11'!O$4,0)+
IF('U12'!$A$4="2ª",'U12'!O15*'U12'!O$4,0)+
IF('U13'!$A$4="2ª",'U13'!O15*'U13'!O$4,0)+
IF('U14'!$A$4="2ª",'U14'!O15*'U14'!O$4,0)+
IF('U15'!$A$4="2ª",'U15'!O15*'U15'!O$4,0)
)/'2ª EVA-solo'!$CD$5
/AE$13)),0),0)</f>
        <v>0</v>
      </c>
      <c r="AF31" s="5"/>
      <c r="AG31" s="25">
        <f ca="1">IFERROR(IF(AG$16&gt;0,
(
(
(
IF('U1'!$A$4="2ª",'U1'!P15*'U1'!P$4,0)+
IF('U2'!$A$4="2ª",'U2'!P15*'U2'!P$4,0)+
IF('U3'!$A$4="2ª",'U3'!P15*'U3'!P$4,0)+
IF('U4'!$A$4="2ª",'U4'!P15*'U4'!P$4,0)+
IF('U5'!$A$4="2ª",'U5'!P15*'U5'!P$4,0)+
IF('U6'!$A$4="2ª",'U6'!P15*'U6'!P$4,0)+
IF('U7'!$A$4="2ª",'U7'!P15*'U7'!P$4,0)+
IF('U8'!$A$4="2ª",'U8'!P15*'U8'!P$4,0)+
IF('U9'!$A$4="2ª",'U9'!P15*'U9'!P$4,0)+
IF('U10'!$A$4="2ª",'U10'!P15*'U10'!P$4,0)+
IF('U11'!$A$4="2ª",'U11'!P15*'U11'!P$4,0)+
IF('U12'!$A$4="2ª",'U12'!P15*'U12'!P$4,0)+
IF('U13'!$A$4="2ª",'U13'!P15*'U13'!P$4,0)+
IF('U14'!$A$4="2ª",'U14'!P15*'U14'!P$4,0)+
IF('U15'!$A$4="2ª",'U15'!P15*'U15'!P$4,0)
)/'2ª EVA-solo'!$CD$5
/AG$13)),0),0)</f>
        <v>0</v>
      </c>
      <c r="AH31" s="25"/>
      <c r="AI31" s="25">
        <f>IFERROR(IF(AH$16&gt;0,
(
(
(
IF('U1'!$A$4="2ª",'U1'!Q15*'U1'!Q$4,0)+
IF('U2'!$A$4="2ª",'U2'!Q15*'U2'!Q$4,0)+
IF('U3'!$A$4="2ª",'U3'!Q15*'U3'!Q$4,0)+
IF('U4'!$A$4="2ª",'U4'!Q15*'U4'!Q$4,0)+
IF('U5'!$A$4="2ª",'U5'!Q15*'U5'!Q$4,0)+
IF('U6'!$A$4="2ª",'U6'!Q15*'U6'!Q$4,0)+
IF('U7'!$A$4="2ª",'U7'!Q15*'U7'!Q$4,0)+
IF('U8'!$A$4="2ª",'U8'!Q15*'U8'!Q$4,0)+
IF('U9'!$A$4="2ª",'U9'!Q15*'U9'!Q$4,0)+
IF('U10'!$A$4="2ª",'U10'!Q15*'U10'!Q$4,0)+
IF('U11'!$A$4="2ª",'U11'!Q15*'U11'!Q$4,0)+
IF('U12'!$A$4="2ª",'U12'!Q15*'U12'!Q$4,0)+
IF('U13'!$A$4="2ª",'U13'!Q15*'U13'!Q$4,0)+
IF('U14'!$A$4="2ª",'U14'!Q15*'U14'!Q$4,0)+
IF('U15'!$A$4="2ª",'U15'!Q15*'U15'!Q$4,0)
)/'2ª EVA-solo'!$CD$5
/AH$13)),0),0)</f>
        <v>0</v>
      </c>
      <c r="AJ31" s="25"/>
      <c r="AK31" s="25">
        <f ca="1">IFERROR(IF(AK$16&gt;0,
(
(
(
IF('U1'!$A$4="2ª",'U1'!R15*'U1'!R$4,0)+
IF('U2'!$A$4="2ª",'U2'!R15*'U2'!R$4,0)+
IF('U3'!$A$4="2ª",'U3'!R15*'U3'!R$4,0)+
IF('U4'!$A$4="2ª",'U4'!R15*'U4'!R$4,0)+
IF('U5'!$A$4="2ª",'U5'!R15*'U5'!R$4,0)+
IF('U6'!$A$4="2ª",'U6'!R15*'U6'!R$4,0)+
IF('U7'!$A$4="2ª",'U7'!R15*'U7'!R$4,0)+
IF('U8'!$A$4="2ª",'U8'!R15*'U8'!R$4,0)+
IF('U9'!$A$4="2ª",'U9'!R15*'U9'!R$4,0)+
IF('U10'!$A$4="2ª",'U10'!R15*'U10'!R$4,0)+
IF('U11'!$A$4="2ª",'U11'!R15*'U11'!R$4,0)+
IF('U12'!$A$4="2ª",'U12'!R15*'U12'!R$4,0)+
IF('U13'!$A$4="2ª",'U13'!R15*'U13'!R$4,0)+
IF('U14'!$A$4="2ª",'U14'!R15*'U14'!R$4,0)+
IF('U15'!$A$4="2ª",'U15'!R15*'U15'!R$4,0)
)/'2ª EVA-solo'!$CD$5
/AK$13)),0),0)</f>
        <v>0</v>
      </c>
      <c r="AL31" s="25"/>
      <c r="AM31" s="25">
        <f>IFERROR(IF(AM$16&gt;0,
(
(
(
IF('U1'!$A$4="2ª",'U1'!S15*'U1'!S$4,0)+
IF('U2'!$A$4="2ª",'U2'!S15*'U2'!S$4,0)+
IF('U3'!$A$4="2ª",'U3'!S15*'U3'!S$4,0)+
IF('U4'!$A$4="2ª",'U4'!S15*'U4'!S$4,0)+
IF('U5'!$A$4="2ª",'U5'!S15*'U5'!S$4,0)+
IF('U6'!$A$4="2ª",'U6'!S15*'U6'!S$4,0)+
IF('U7'!$A$4="2ª",'U7'!S15*'U7'!S$4,0)+
IF('U8'!$A$4="2ª",'U8'!S15*'U8'!S$4,0)+
IF('U9'!$A$4="2ª",'U9'!S15*'U9'!S$4,0)+
IF('U10'!$A$4="2ª",'U10'!S15*'U10'!S$4,0)+
IF('U11'!$A$4="2ª",'U11'!S15*'U11'!S$4,0)+
IF('U12'!$A$4="2ª",'U12'!S15*'U12'!S$4,0)+
IF('U13'!$A$4="2ª",'U13'!S15*'U13'!S$4,0)+
IF('U14'!$A$4="2ª",'U14'!S15*'U14'!S$4,0)+
IF('U15'!$A$4="2ª",'U15'!S15*'U15'!S$4,0)
)/'2ª EVA-solo'!$CD$5
/AM$13)),0),0)</f>
        <v>0</v>
      </c>
      <c r="AN31" s="25"/>
      <c r="AO31" s="25"/>
      <c r="AP31" s="25">
        <f ca="1">IFERROR(IF(AP$16&gt;0,
(
(
(
IF('U1'!$A$4="2ª",'U1'!T15*'U1'!T$4,0)+
IF('U2'!$A$4="2ª",'U2'!T15*'U2'!T$4,0)+
IF('U3'!$A$4="2ª",'U3'!T15*'U3'!T$4,0)+
IF('U4'!$A$4="2ª",'U4'!T15*'U4'!T$4,0)+
IF('U5'!$A$4="2ª",'U5'!T15*'U5'!T$4,0)+
IF('U6'!$A$4="2ª",'U6'!T15*'U6'!T$4,0)+
IF('U7'!$A$4="2ª",'U7'!T15*'U7'!T$4,0)+
IF('U8'!$A$4="2ª",'U8'!T15*'U8'!T$4,0)+
IF('U9'!$A$4="2ª",'U9'!T15*'U9'!T$4,0)+
IF('U10'!$A$4="2ª",'U10'!T15*'U10'!T$4,0)+
IF('U11'!$A$4="2ª",'U11'!T15*'U11'!T$4,0)+
IF('U12'!$A$4="2ª",'U12'!T15*'U12'!T$4,0)+
IF('U13'!$A$4="2ª",'U13'!T15*'U13'!T$4,0)+
IF('U14'!$A$4="2ª",'U14'!T15*'U14'!T$4,0)+
IF('U15'!$A$4="2ª",'U15'!T15*'U15'!T$4,0)
)/'2ª EVA-solo'!$CD$5
/AP$13)),0),0)</f>
        <v>0</v>
      </c>
      <c r="AQ31" s="25"/>
      <c r="AR31" s="25">
        <f ca="1">IFERROR(IF(AR$16&gt;0,
(
(
(
IF('U1'!$A$4="2ª",'U1'!U15*'U1'!U$4,0)+
IF('U2'!$A$4="2ª",'U2'!U15*'U2'!U$4,0)+
IF('U3'!$A$4="2ª",'U3'!U15*'U3'!U$4,0)+
IF('U4'!$A$4="2ª",'U4'!U15*'U4'!U$4,0)+
IF('U5'!$A$4="2ª",'U5'!U15*'U5'!U$4,0)+
IF('U6'!$A$4="2ª",'U6'!U15*'U6'!U$4,0)+
IF('U7'!$A$4="2ª",'U7'!U15*'U7'!U$4,0)+
IF('U8'!$A$4="2ª",'U8'!U15*'U8'!U$4,0)+
IF('U9'!$A$4="2ª",'U9'!U15*'U9'!U$4,0)+
IF('U10'!$A$4="2ª",'U10'!U15*'U10'!U$4,0)+
IF('U11'!$A$4="2ª",'U11'!U15*'U11'!U$4,0)+
IF('U12'!$A$4="2ª",'U12'!U15*'U12'!U$4,0)+
IF('U13'!$A$4="2ª",'U13'!U15*'U13'!U$4,0)+
IF('U14'!$A$4="2ª",'U14'!U15*'U14'!U$4,0)+
IF('U15'!$A$4="2ª",'U15'!U15*'U15'!U$4,0)
)/'2ª EVA-solo'!$CD$5
/AR$13)),0),0)</f>
        <v>0</v>
      </c>
      <c r="AS31" s="25"/>
      <c r="AT31" s="25">
        <f>IFERROR(IF(AT$16&gt;0,
(
(
(
IF('U1'!$A$4="2ª",'U1'!V15*'U1'!V$4,0)+
IF('U2'!$A$4="2ª",'U2'!V15*'U2'!V$4,0)+
IF('U3'!$A$4="2ª",'U3'!V15*'U3'!V$4,0)+
IF('U4'!$A$4="2ª",'U4'!V15*'U4'!V$4,0)+
IF('U5'!$A$4="2ª",'U5'!V15*'U5'!V$4,0)+
IF('U6'!$A$4="2ª",'U6'!V15*'U6'!V$4,0)+
IF('U7'!$A$4="2ª",'U7'!V15*'U7'!V$4,0)+
IF('U8'!$A$4="2ª",'U8'!V15*'U8'!V$4,0)+
IF('U9'!$A$4="2ª",'U9'!V15*'U9'!V$4,0)+
IF('U10'!$A$4="2ª",'U10'!V15*'U10'!V$4,0)+
IF('U11'!$A$4="2ª",'U11'!V15*'U11'!V$4,0)+
IF('U12'!$A$4="2ª",'U12'!V15*'U12'!V$4,0)+
IF('U13'!$A$4="2ª",'U13'!V15*'U13'!V$4,0)+
IF('U14'!$A$4="2ª",'U14'!V15*'U14'!V$4,0)+
IF('U15'!$A$4="2ª",'U15'!V15*'U15'!V$4,0)
)/'2ª EVA-solo'!$CD$5
/AT$13)),0),0)</f>
        <v>0</v>
      </c>
      <c r="AU31" s="25"/>
      <c r="AV31" s="25">
        <f ca="1">IFERROR(IF(AV$16&gt;0,
(
(
(
IF('U1'!$A$4="2ª",'U1'!W15*'U1'!W$4,0)+
IF('U2'!$A$4="2ª",'U2'!W15*'U2'!W$4,0)+
IF('U3'!$A$4="2ª",'U3'!W15*'U3'!W$4,0)+
IF('U4'!$A$4="2ª",'U4'!W15*'U4'!W$4,0)+
IF('U5'!$A$4="2ª",'U5'!W15*'U5'!W$4,0)+
IF('U6'!$A$4="2ª",'U6'!W15*'U6'!W$4,0)+
IF('U7'!$A$4="2ª",'U7'!W15*'U7'!W$4,0)+
IF('U8'!$A$4="2ª",'U8'!W15*'U8'!W$4,0)+
IF('U9'!$A$4="2ª",'U9'!W15*'U9'!W$4,0)+
IF('U10'!$A$4="2ª",'U10'!W15*'U10'!W$4,0)+
IF('U11'!$A$4="2ª",'U11'!W15*'U11'!W$4,0)+
IF('U12'!$A$4="2ª",'U12'!W15*'U12'!W$4,0)+
IF('U13'!$A$4="2ª",'U13'!W15*'U13'!W$4,0)+
IF('U14'!$A$4="2ª",'U14'!W15*'U14'!W$4,0)+
IF('U15'!$A$4="2ª",'U15'!W15*'U15'!W$4,0)
)/'2ª EVA-solo'!$CD$5
/AV$13)),0),0)</f>
        <v>0</v>
      </c>
      <c r="AW31" s="25"/>
      <c r="AX31" s="25">
        <f>IFERROR(IF(AX$16&gt;0,
(
(
(
IF('U1'!$A$4="2ª",'U1'!X15*'U1'!X$4,0)+
IF('U2'!$A$4="2ª",'U2'!X15*'U2'!X$4,0)+
IF('U3'!$A$4="2ª",'U3'!X15*'U3'!X$4,0)+
IF('U4'!$A$4="2ª",'U4'!X15*'U4'!X$4,0)+
IF('U5'!$A$4="2ª",'U5'!X15*'U5'!X$4,0)+
IF('U6'!$A$4="2ª",'U6'!X15*'U6'!X$4,0)+
IF('U7'!$A$4="2ª",'U7'!X15*'U7'!X$4,0)+
IF('U8'!$A$4="2ª",'U8'!X15*'U8'!X$4,0)+
IF('U9'!$A$4="2ª",'U9'!X15*'U9'!X$4,0)+
IF('U10'!$A$4="2ª",'U10'!X15*'U10'!X$4,0)+
IF('U11'!$A$4="2ª",'U11'!X15*'U11'!X$4,0)+
IF('U12'!$A$4="2ª",'U12'!X15*'U12'!X$4,0)+
IF('U13'!$A$4="2ª",'U13'!X15*'U13'!X$4,0)+
IF('U14'!$A$4="2ª",'U14'!X15*'U14'!X$4,0)+
IF('U15'!$A$4="2ª",'U15'!X15*'U15'!X$4,0)
)/'2ª EVA-solo'!$CD$5
/AX$13)),0),0)</f>
        <v>0</v>
      </c>
      <c r="AY31" s="25"/>
      <c r="AZ31" s="25">
        <f>IFERROR(IF(AZ$16&gt;0,
(
(
(
IF('U1'!$A$4="2ª",'U1'!Y15*'U1'!Y$4,0)+
IF('U2'!$A$4="2ª",'U2'!Y15*'U2'!Y$4,0)+
IF('U3'!$A$4="2ª",'U3'!Y15*'U3'!Y$4,0)+
IF('U4'!$A$4="2ª",'U4'!Y15*'U4'!Y$4,0)+
IF('U5'!$A$4="2ª",'U5'!Y15*'U5'!Y$4,0)+
IF('U6'!$A$4="2ª",'U6'!Y15*'U6'!Y$4,0)+
IF('U7'!$A$4="2ª",'U7'!Y15*'U7'!Y$4,0)+
IF('U8'!$A$4="2ª",'U8'!Y15*'U8'!Y$4,0)+
IF('U9'!$A$4="2ª",'U9'!Y15*'U9'!Y$4,0)+
IF('U10'!$A$4="2ª",'U10'!Y15*'U10'!Y$4,0)+
IF('U11'!$A$4="2ª",'U11'!Y15*'U11'!Y$4,0)+
IF('U12'!$A$4="2ª",'U12'!Y15*'U12'!Y$4,0)+
IF('U13'!$A$4="2ª",'U13'!Y15*'U13'!Y$4,0)+
IF('U14'!$A$4="2ª",'U14'!Y15*'U14'!Y$4,0)+
IF('U15'!$A$4="2ª",'U15'!Y15*'U15'!Y$4,0)
)/'2ª EVA-solo'!$CD$5
/AZ$13)),0),0)</f>
        <v>0</v>
      </c>
      <c r="BA31" s="25"/>
      <c r="BB31" s="25"/>
      <c r="BC31" s="25">
        <f ca="1">IFERROR(IF(BC$16&gt;0,
(
(
(
IF('U1'!$A$4="2ª",'U1'!Z15*'U1'!Z$4,0)+
IF('U2'!$A$4="2ª",'U2'!Z15*'U2'!Z$4,0)+
IF('U3'!$A$4="2ª",'U3'!Z15*'U3'!Z$4,0)+
IF('U4'!$A$4="2ª",'U4'!Z15*'U4'!Z$4,0)+
IF('U5'!$A$4="2ª",'U5'!Z15*'U5'!Z$4,0)+
IF('U6'!$A$4="2ª",'U6'!Z15*'U6'!Z$4,0)+
IF('U7'!$A$4="2ª",'U7'!Z15*'U7'!Z$4,0)+
IF('U8'!$A$4="2ª",'U8'!Z15*'U8'!Z$4,0)+
IF('U9'!$A$4="2ª",'U9'!Z15*'U9'!Z$4,0)+
IF('U10'!$A$4="2ª",'U10'!Z15*'U10'!Z$4,0)+
IF('U11'!$A$4="2ª",'U11'!Z15*'U11'!Z$4,0)+
IF('U12'!$A$4="2ª",'U12'!Z15*'U12'!Z$4,0)+
IF('U13'!$A$4="2ª",'U13'!Z15*'U13'!Z$4,0)+
IF('U14'!$A$4="2ª",'U14'!Z15*'U14'!Z$4,0)+
IF('U15'!$A$4="2ª",'U15'!Z15*'U15'!Z$4,0)
)/'2ª EVA-solo'!$CD$5
/BC$13)),0),0)</f>
        <v>0</v>
      </c>
      <c r="BD31" s="25"/>
      <c r="BE31" s="25">
        <f>IFERROR(IF(BE$16&gt;0,
(
(
(
IF('U1'!$A$4="2ª",'U1'!AA15*'U1'!AA$4,0)+
IF('U2'!$A$4="2ª",'U2'!AA15*'U2'!AA$4,0)+
IF('U3'!$A$4="2ª",'U3'!AA15*'U3'!AA$4,0)+
IF('U4'!$A$4="2ª",'U4'!AA15*'U4'!AA$4,0)+
IF('U5'!$A$4="2ª",'U5'!AA15*'U5'!AA$4,0)+
IF('U6'!$A$4="2ª",'U6'!AA15*'U6'!AA$4,0)+
IF('U7'!$A$4="2ª",'U7'!AA15*'U7'!AA$4,0)+
IF('U8'!$A$4="2ª",'U8'!AA15*'U8'!AA$4,0)+
IF('U9'!$A$4="2ª",'U9'!AA15*'U9'!AA$4,0)+
IF('U10'!$A$4="2ª",'U10'!AA15*'U10'!AA$4,0)+
IF('U11'!$A$4="2ª",'U11'!AA15*'U11'!AA$4,0)+
IF('U12'!$A$4="2ª",'U12'!AA15*'U12'!AA$4,0)+
IF('U13'!$A$4="2ª",'U13'!AA15*'U13'!AA$4,0)+
IF('U14'!$A$4="2ª",'U14'!AA15*'U14'!AA$4,0)+
IF('U15'!$A$4="2ª",'U15'!AA15*'U15'!AA$4,0)
)/'2ª EVA-solo'!$CD$5
/BE$13)),0),0)</f>
        <v>0</v>
      </c>
      <c r="BF31" s="25"/>
      <c r="BG31" s="25">
        <f>IFERROR(IF(BG$16&gt;0,
(
(
(
IF('U1'!$A$4="2ª",'U1'!AB15*'U1'!AB$4,0)+
IF('U2'!$A$4="2ª",'U2'!AB15*'U2'!AB$4,0)+
IF('U3'!$A$4="2ª",'U3'!AB15*'U3'!AB$4,0)+
IF('U4'!$A$4="2ª",'U4'!AB15*'U4'!AB$4,0)+
IF('U5'!$A$4="2ª",'U5'!AB15*'U5'!AB$4,0)+
IF('U6'!$A$4="2ª",'U6'!AB15*'U6'!AB$4,0)+
IF('U7'!$A$4="2ª",'U7'!AB15*'U7'!AB$4,0)+
IF('U8'!$A$4="2ª",'U8'!AB15*'U8'!AB$4,0)+
IF('U9'!$A$4="2ª",'U9'!AB15*'U9'!AB$4,0)+
IF('U10'!$A$4="2ª",'U10'!AB15*'U10'!AB$4,0)+
IF('U11'!$A$4="2ª",'U11'!AB15*'U11'!AB$4,0)+
IF('U12'!$A$4="2ª",'U12'!AB15*'U12'!AB$4,0)+
IF('U13'!$A$4="2ª",'U13'!AB15*'U13'!AB$4,0)+
IF('U14'!$A$4="2ª",'U14'!AB15*'U14'!AB$4,0)+
IF('U15'!$A$4="2ª",'U15'!AB15*'U15'!AB$4,0)
)/'2ª EVA-solo'!$CD$5
/BG$13)),0),0)</f>
        <v>0</v>
      </c>
      <c r="BH31" s="25"/>
      <c r="BI31" s="25">
        <f ca="1">IFERROR(IF(BI$16&gt;0,
(
(
(
IF('U1'!$A$4="2ª",'U1'!AC15*'U1'!AC$4,0)+
IF('U2'!$A$4="2ª",'U2'!AC15*'U2'!AC$4,0)+
IF('U3'!$A$4="2ª",'U3'!AC15*'U3'!AC$4,0)+
IF('U4'!$A$4="2ª",'U4'!AC15*'U4'!AC$4,0)+
IF('U5'!$A$4="2ª",'U5'!AC15*'U5'!AC$4,0)+
IF('U6'!$A$4="2ª",'U6'!AC15*'U6'!AC$4,0)+
IF('U7'!$A$4="2ª",'U7'!AC15*'U7'!AC$4,0)+
IF('U8'!$A$4="2ª",'U8'!AC15*'U8'!AC$4,0)+
IF('U9'!$A$4="2ª",'U9'!AC15*'U9'!AC$4,0)+
IF('U10'!$A$4="2ª",'U10'!AC15*'U10'!AC$4,0)+
IF('U11'!$A$4="2ª",'U11'!AC15*'U11'!AC$4,0)+
IF('U12'!$A$4="2ª",'U12'!AC15*'U12'!AC$4,0)+
IF('U13'!$A$4="2ª",'U13'!AC15*'U13'!AC$4,0)+
IF('U14'!$A$4="2ª",'U14'!AC15*'U14'!AC$4,0)+
IF('U15'!$A$4="2ª",'U15'!AC15*'U15'!AC$4,0)
)/'2ª EVA-solo'!$CD$5
/BI$13)),0),0)</f>
        <v>0</v>
      </c>
      <c r="BJ31" s="25"/>
      <c r="BK31" s="25">
        <f>IFERROR(IF(BK$16&gt;0,
(
(
(
IF('U1'!$A$4="2ª",'U1'!AD15*'U1'!AD$4,0)+
IF('U2'!$A$4="2ª",'U2'!AD15*'U2'!AD$4,0)+
IF('U3'!$A$4="2ª",'U3'!AD15*'U3'!AD$4,0)+
IF('U4'!$A$4="2ª",'U4'!AD15*'U4'!AD$4,0)+
IF('U5'!$A$4="2ª",'U5'!AD15*'U5'!AD$4,0)+
IF('U6'!$A$4="2ª",'U6'!AD15*'U6'!AD$4,0)+
IF('U7'!$A$4="2ª",'U7'!AD15*'U7'!AD$4,0)+
IF('U8'!$A$4="2ª",'U8'!AD15*'U8'!AD$4,0)+
IF('U9'!$A$4="2ª",'U9'!AD15*'U9'!AD$4,0)+
IF('U10'!$A$4="2ª",'U10'!AD15*'U10'!AD$4,0)+
IF('U11'!$A$4="2ª",'U11'!AD15*'U11'!AD$4,0)+
IF('U12'!$A$4="2ª",'U12'!AD15*'U12'!AD$4,0)+
IF('U13'!$A$4="2ª",'U13'!AD15*'U13'!AD$4,0)+
IF('U14'!$A$4="2ª",'U14'!AD15*'U14'!AD$4,0)+
IF('U15'!$A$4="2ª",'U15'!AD15*'U15'!AD$4,0)
)/'2ª EVA-solo'!$CD$5
/BK$13)),0),0)</f>
        <v>0</v>
      </c>
      <c r="BL31" s="25"/>
      <c r="BM31" s="25">
        <f>IFERROR(IF(BM$16&gt;0,
(
(
(
IF('U1'!$A$4="2ª",'U1'!AE15*'U1'!AE$4,0)+
IF('U2'!$A$4="2ª",'U2'!AE15*'U2'!AE$4,0)+
IF('U3'!$A$4="2ª",'U3'!AE15*'U3'!AE$4,0)+
IF('U4'!$A$4="2ª",'U4'!AE15*'U4'!AE$4,0)+
IF('U5'!$A$4="2ª",'U5'!AE15*'U5'!AE$4,0)+
IF('U6'!$A$4="2ª",'U6'!AE15*'U6'!AE$4,0)+
IF('U7'!$A$4="2ª",'U7'!AE15*'U7'!AE$4,0)+
IF('U8'!$A$4="2ª",'U8'!AE15*'U8'!AE$4,0)+
IF('U9'!$A$4="2ª",'U9'!AE15*'U9'!AE$4,0)+
IF('U10'!$A$4="2ª",'U10'!AE15*'U10'!AE$4,0)+
IF('U11'!$A$4="2ª",'U11'!AE15*'U11'!AE$4,0)+
IF('U12'!$A$4="2ª",'U12'!AE15*'U12'!AE$4,0)+
IF('U13'!$A$4="2ª",'U13'!AE15*'U13'!AE$4,0)+
IF('U14'!$A$4="2ª",'U14'!AE15*'U14'!AE$4,0)+
IF('U15'!$A$4="2ª",'U15'!AE15*'U15'!AE$4,0)
)/'2ª EVA-solo'!$CD$5
/BM$13)),0),0)</f>
        <v>0</v>
      </c>
      <c r="BN31" s="25"/>
      <c r="BO31" s="25"/>
      <c r="BP31" s="25">
        <f ca="1">IFERROR(IF(BP$16&gt;0,
(
(
(
IF('U1'!$A$4="2ª",'U1'!AF15*'U1'!AF$4,0)+
IF('U2'!$A$4="2ª",'U2'!AF15*'U2'!AF$4,0)+
IF('U3'!$A$4="2ª",'U3'!AF15*'U3'!AF$4,0)+
IF('U4'!$A$4="2ª",'U4'!AF15*'U4'!AF$4,0)+
IF('U5'!$A$4="2ª",'U5'!AF15*'U5'!AF$4,0)+
IF('U6'!$A$4="2ª",'U6'!AF15*'U6'!AF$4,0)+
IF('U7'!$A$4="2ª",'U7'!AF15*'U7'!AF$4,0)+
IF('U8'!$A$4="2ª",'U8'!AF15*'U8'!AF$4,0)+
IF('U9'!$A$4="2ª",'U9'!AF15*'U9'!AF$4,0)+
IF('U10'!$A$4="2ª",'U10'!AF15*'U10'!AF$4,0)+
IF('U11'!$A$4="2ª",'U11'!AF15*'U11'!AF$4,0)+
IF('U12'!$A$4="2ª",'U12'!AF15*'U12'!AF$4,0)+
IF('U13'!$A$4="2ª",'U13'!AF15*'U13'!AF$4,0)+
IF('U14'!$A$4="2ª",'U14'!AF15*'U14'!AF$4,0)+
IF('U15'!$A$4="2ª",'U15'!AF15*'U15'!AF$4,0)
)/'2ª EVA-solo'!$CD$5
/BP$13)),0),0)</f>
        <v>0</v>
      </c>
      <c r="BQ31" s="25"/>
      <c r="BR31" s="25">
        <f>IFERROR(IF(BR$16&gt;0,
(
(
(
IF('U1'!$A$4="2ª",'U1'!AG15*'U1'!AG$4,0)+
IF('U2'!$A$4="2ª",'U2'!AG15*'U2'!AG$4,0)+
IF('U3'!$A$4="2ª",'U3'!AG15*'U3'!AG$4,0)+
IF('U4'!$A$4="2ª",'U4'!AG15*'U4'!AG$4,0)+
IF('U5'!$A$4="2ª",'U5'!AG15*'U5'!AG$4,0)+
IF('U6'!$A$4="2ª",'U6'!AG15*'U6'!AG$4,0)+
IF('U7'!$A$4="2ª",'U7'!AG15*'U7'!AG$4,0)+
IF('U8'!$A$4="2ª",'U8'!AG15*'U8'!AG$4,0)+
IF('U9'!$A$4="2ª",'U9'!AG15*'U9'!AG$4,0)+
IF('U10'!$A$4="2ª",'U10'!AG15*'U10'!AG$4,0)+
IF('U11'!$A$4="2ª",'U11'!AG15*'U11'!AG$4,0)+
IF('U12'!$A$4="2ª",'U12'!AG15*'U12'!AG$4,0)+
IF('U13'!$A$4="2ª",'U13'!AG15*'U13'!AG$4,0)+
IF('U14'!$A$4="2ª",'U14'!AG15*'U14'!AG$4,0)+
IF('U15'!$A$4="2ª",'U15'!AG15*'U15'!AG$4,0)
)/'2ª EVA-solo'!$CD$5
/BR$13)),0),0)</f>
        <v>0</v>
      </c>
      <c r="BS31" s="25"/>
      <c r="BT31" s="25">
        <f>IFERROR(IF(BT$16&gt;0,
(
(
(
IF('U1'!$A$4="2ª",'U1'!AH15*'U1'!AH$4,0)+
IF('U2'!$A$4="2ª",'U2'!AH15*'U2'!AH$4,0)+
IF('U3'!$A$4="2ª",'U3'!AH15*'U3'!AH$4,0)+
IF('U4'!$A$4="2ª",'U4'!AH15*'U4'!AH$4,0)+
IF('U5'!$A$4="2ª",'U5'!AH15*'U5'!AH$4,0)+
IF('U6'!$A$4="2ª",'U6'!AH15*'U6'!AH$4,0)+
IF('U7'!$A$4="2ª",'U7'!AH15*'U7'!AH$4,0)+
IF('U8'!$A$4="2ª",'U8'!AH15*'U8'!AH$4,0)+
IF('U9'!$A$4="2ª",'U9'!AH15*'U9'!AH$4,0)+
IF('U10'!$A$4="2ª",'U10'!AH15*'U10'!AH$4,0)+
IF('U11'!$A$4="2ª",'U11'!AH15*'U11'!AH$4,0)+
IF('U12'!$A$4="2ª",'U12'!AH15*'U12'!AH$4,0)+
IF('U13'!$A$4="2ª",'U13'!AH15*'U13'!AH$4,0)+
IF('U14'!$A$4="2ª",'U14'!AH15*'U14'!AH$4,0)+
IF('U15'!$A$4="2ª",'U15'!AH15*'U15'!AH$4,0)
)/'2ª EVA-solo'!$CD$5
/BT$13)),0),0)</f>
        <v>0</v>
      </c>
      <c r="BU31" s="25"/>
      <c r="BV31" s="25">
        <f>IFERROR(IF(BV$16&gt;0,
(
(
(
IF('U1'!$A$4="2ª",'U1'!AI15*'U1'!AI$4,0)+
IF('U2'!$A$4="2ª",'U2'!AI15*'U2'!AI$4,0)+
IF('U3'!$A$4="2ª",'U3'!AI15*'U3'!AI$4,0)+
IF('U4'!$A$4="2ª",'U4'!AI15*'U4'!AI$4,0)+
IF('U5'!$A$4="2ª",'U5'!AI15*'U5'!AI$4,0)+
IF('U6'!$A$4="2ª",'U6'!AI15*'U6'!AI$4,0)+
IF('U7'!$A$4="2ª",'U7'!AI15*'U7'!AI$4,0)+
IF('U8'!$A$4="2ª",'U8'!AI15*'U8'!AI$4,0)+
IF('U9'!$A$4="2ª",'U9'!AI15*'U9'!AI$4,0)+
IF('U10'!$A$4="2ª",'U10'!AI15*'U10'!AI$4,0)+
IF('U11'!$A$4="2ª",'U11'!AI15*'U11'!AI$4,0)+
IF('U12'!$A$4="2ª",'U12'!AI15*'U12'!AI$4,0)+
IF('U13'!$A$4="2ª",'U13'!AI15*'U13'!AI$4,0)+
IF('U14'!$A$4="2ª",'U14'!AI15*'U14'!AI$4,0)+
IF('U15'!$A$4="2ª",'U15'!AI15*'U15'!AI$4,0)
)/'2ª EVA-solo'!$CD$5
/BV$13)),0),0)</f>
        <v>0</v>
      </c>
      <c r="BW31" s="25"/>
      <c r="BX31" s="25">
        <f>IFERROR(IF(BX$16&gt;0,
(
(
(
IF('U1'!$A$4="2ª",'U1'!AJ15*'U1'!AJ$4,0)+
IF('U2'!$A$4="2ª",'U2'!AJ15*'U2'!AJ$4,0)+
IF('U3'!$A$4="2ª",'U3'!AJ15*'U3'!AJ$4,0)+
IF('U4'!$A$4="2ª",'U4'!AJ15*'U4'!AJ$4,0)+
IF('U5'!$A$4="2ª",'U5'!AJ15*'U5'!AJ$4,0)+
IF('U6'!$A$4="2ª",'U6'!AJ15*'U6'!AJ$4,0)+
IF('U7'!$A$4="2ª",'U7'!AJ15*'U7'!AJ$4,0)+
IF('U8'!$A$4="2ª",'U8'!AJ15*'U8'!AJ$4,0)+
IF('U9'!$A$4="2ª",'U9'!AJ15*'U9'!AJ$4,0)+
IF('U10'!$A$4="2ª",'U10'!AJ15*'U10'!AJ$4,0)+
IF('U11'!$A$4="2ª",'U11'!AJ15*'U11'!AJ$4,0)+
IF('U12'!$A$4="2ª",'U12'!AJ15*'U12'!AJ$4,0)+
IF('U13'!$A$4="2ª",'U13'!AJ15*'U13'!AJ$4,0)+
IF('U14'!$A$4="2ª",'U14'!AJ15*'U14'!AJ$4,0)+
IF('U15'!$A$4="2ª",'U15'!AJ15*'U15'!AJ$4,0)
)/'2ª EVA-solo'!$CD$5
/BX$13)),0),0)</f>
        <v>0</v>
      </c>
      <c r="BY31" s="25"/>
      <c r="BZ31" s="25">
        <f>IFERROR(IF(BZ$16&gt;0,
(
(
(
IF('U1'!$A$4="2ª",'U1'!AK15*'U1'!AK$4,0)+
IF('U2'!$A$4="2ª",'U2'!AK15*'U2'!AK$4,0)+
IF('U3'!$A$4="2ª",'U3'!AK15*'U3'!AK$4,0)+
IF('U4'!$A$4="2ª",'U4'!AK15*'U4'!AK$4,0)+
IF('U5'!$A$4="2ª",'U5'!AK15*'U5'!AK$4,0)+
IF('U6'!$A$4="2ª",'U6'!AK15*'U6'!AK$4,0)+
IF('U7'!$A$4="2ª",'U7'!AK15*'U7'!AK$4,0)+
IF('U8'!$A$4="2ª",'U8'!AK15*'U8'!AK$4,0)+
IF('U9'!$A$4="2ª",'U9'!AK15*'U9'!AK$4,0)+
IF('U10'!$A$4="2ª",'U10'!AK15*'U10'!AK$4,0)+
IF('U11'!$A$4="2ª",'U11'!AK15*'U11'!AK$4,0)+
IF('U12'!$A$4="2ª",'U12'!AK15*'U12'!AK$4,0)+
IF('U13'!$A$4="2ª",'U13'!AK15*'U13'!AK$4,0)+
IF('U14'!$A$4="2ª",'U14'!AK15*'U14'!AK$4,0)+
IF('U15'!$A$4="2ª",'U15'!AK15*'U15'!AK$4,0)
)/'2ª EVA-solo'!$CD$5
/BZ$13)),0),0)</f>
        <v>0</v>
      </c>
      <c r="CA31" s="25"/>
      <c r="CB31" s="25">
        <f ca="1">IF(CB$16&gt;0,
(
(
(
IF('U1'!$A$4="2ª",'U1'!BZ15*'U1'!BZ$4,0)+
IF('U2'!$A$4="2ª",'U2'!CA15*'U2'!CA$4,0)+
IF('U3'!$A$4="2ª",'U3'!CA15*'U3'!CA$4,0)+
IF('U4'!$A$4="2ª",'U4'!CA15*'U4'!CA$4,0)+
IF('U5'!$A$4="2ª",'U5'!CA15*'U5'!CA$4,0)+
IF('U6'!$A$4="2ª",'U6'!CA15*'U6'!CA$4,0)+
IF('U7'!$A$4="2ª",'U7'!CA15*'U7'!CA$4,0)+
IF('U8'!$A$4="2ª",'U8'!CA15*'U8'!CA$4,0)+
IF('U9'!$A$4="2ª",'U9'!CA15*'U9'!CA$4,0)+
IF('U10'!$A$4="2ª",'U10'!CA15*'U10'!CA$4,0)+
IF('U11'!$A$4="2ª",'U11'!CA15*'U11'!CA$4,0)+
IF('U12'!$A$4="2ª",'U12'!CA15*'U12'!CA$4,0)+
IF('U13'!$A$4="2ª",'U13'!CA15*'U13'!CA$4,0)+
IF('U14'!$A$4="2ª",'U14'!CA15*'U14'!CA$4,0)+
IF('U15'!$A$4="2ª",'U15'!CA15*'U15'!CA$4,0)
)/'2ª EVA-solo'!$CD$5
/CB$16)))</f>
        <v>0</v>
      </c>
    </row>
    <row r="32" spans="1:82" ht="18" x14ac:dyDescent="0.25">
      <c r="A32" s="65" t="str">
        <v>Alonso Serrano, Marcos</v>
      </c>
      <c r="B32" s="128"/>
      <c r="C32" s="25">
        <f ca="1">IFERROR(IF(C$16&gt;0,
(
(
(
IF('U1'!$A$4="2ª",'U1'!B16*'U1'!B$4,0)+
IF('U2'!$A$4="2ª",'U2'!B16*'U2'!B$4,0)+
IF('U3'!$A$4="2ª",'U3'!B16*'U3'!B$4,0)+
IF('U4'!$A$4="2ª",'U4'!B16*'U4'!B$4,0)+
IF('U5'!$A$4="2ª",'U5'!B16*'U5'!B$4,0)+
IF('U6'!$A$4="2ª",'U6'!B16*'U6'!B$4,0)+
IF('U7'!$A$4="2ª",'U7'!B16*'U7'!B$4,0)+
IF('U8'!$A$4="2ª",'U8'!B16*'U8'!B$4,0)+
IF('U9'!$A$4="2ª",'U9'!B16*'U9'!B$4,0)+
IF('U10'!$A$4="2ª",'U10'!B16*'U10'!B$4,0)+
IF('U11'!$A$4="2ª",'U11'!B16*'U11'!B$4,0)+
IF('U12'!$A$4="2ª",'U12'!B16*'U12'!B$4,0)+
IF('U13'!$A$4="2ª",'U13'!B16*'U13'!B$4,0)+
IF('U14'!$A$4="2ª",'U14'!B16*'U14'!B$4,0)+
IF('U15'!$A$4="2ª",'U15'!B16*'U15'!B$4,0)
)/'2ª EVA-solo'!$CD$5
/C$13)),0),0)</f>
        <v>0</v>
      </c>
      <c r="D32" s="25"/>
      <c r="E32" s="25">
        <f ca="1">IFERROR(IF(E$16&gt;0,
(
(
(
IF('U1'!$A$4="2ª",'U1'!C16*'U1'!C$4,0)+
IF('U2'!$A$4="2ª",'U2'!C16*'U2'!C$4,0)+
IF('U3'!$A$4="2ª",'U3'!C16*'U3'!C$4,0)+
IF('U4'!$A$4="2ª",'U4'!C16*'U4'!C$4,0)+
IF('U5'!$A$4="2ª",'U5'!C16*'U5'!C$4,0)+
IF('U6'!$A$4="2ª",'U6'!C16*'U6'!C$4,0)+
IF('U7'!$A$4="2ª",'U7'!C16*'U7'!C$4,0)+
IF('U8'!$A$4="2ª",'U8'!C16*'U8'!C$4,0)+
IF('U9'!$A$4="2ª",'U9'!C16*'U9'!C$4,0)+
IF('U10'!$A$4="2ª",'U10'!C16*'U10'!C$4,0)+
IF('U11'!$A$4="2ª",'U11'!C16*'U11'!C$4,0)+
IF('U12'!$A$4="2ª",'U12'!C16*'U12'!C$4,0)+
IF('U13'!$A$4="2ª",'U13'!C16*'U13'!C$4,0)+
IF('U14'!$A$4="2ª",'U14'!C16*'U14'!C$4,0)+
IF('U15'!$A$4="2ª",'U15'!C16*'U15'!C$4,0)
)/'2ª EVA-solo'!$CD$5
/E$13)),0),0)</f>
        <v>0</v>
      </c>
      <c r="F32" s="25"/>
      <c r="G32" s="25">
        <f ca="1">IFERROR(IF(G$16&gt;0,
(
(
(
IF('U1'!$A$4="2ª",'U1'!D16*'U1'!D$4,0)+
IF('U2'!$A$4="2ª",'U2'!D16*'U2'!D$4,0)+
IF('U3'!$A$4="2ª",'U3'!D16*'U3'!D$4,0)+
IF('U4'!$A$4="2ª",'U4'!D16*'U4'!D$4,0)+
IF('U5'!$A$4="2ª",'U5'!D16*'U5'!D$4,0)+
IF('U6'!$A$4="2ª",'U6'!D16*'U6'!D$4,0)+
IF('U7'!$A$4="2ª",'U7'!D16*'U7'!D$4,0)+
IF('U8'!$A$4="2ª",'U8'!D16*'U8'!D$4,0)+
IF('U9'!$A$4="2ª",'U9'!D16*'U9'!D$4,0)+
IF('U10'!$A$4="2ª",'U10'!D16*'U10'!D$4,0)+
IF('U11'!$A$4="2ª",'U11'!D16*'U11'!D$4,0)+
IF('U12'!$A$4="2ª",'U12'!D16*'U12'!D$4,0)+
IF('U13'!$A$4="2ª",'U13'!D16*'U13'!D$4,0)+
IF('U14'!$A$4="2ª",'U14'!D16*'U14'!D$4,0)+
IF('U15'!$A$4="2ª",'U15'!D16*'U15'!D$4,0)
)/'2ª EVA-solo'!$CD$5
/G$13)),0),0)</f>
        <v>0</v>
      </c>
      <c r="H32" s="25"/>
      <c r="I32" s="25">
        <f ca="1">IFERROR(IF(I$16&gt;0,
(
(
(
IF('U1'!$A$4="2ª",'U1'!E16*'U1'!E$4,0)+
IF('U2'!$A$4="2ª",'U2'!E16*'U2'!E$4,0)+
IF('U3'!$A$4="2ª",'U3'!E16*'U3'!E$4,0)+
IF('U4'!$A$4="2ª",'U4'!E16*'U4'!E$4,0)+
IF('U5'!$A$4="2ª",'U5'!E16*'U5'!E$4,0)+
IF('U6'!$A$4="2ª",'U6'!E16*'U6'!E$4,0)+
IF('U7'!$A$4="2ª",'U7'!E16*'U7'!E$4,0)+
IF('U8'!$A$4="2ª",'U8'!E16*'U8'!E$4,0)+
IF('U9'!$A$4="2ª",'U9'!E16*'U9'!E$4,0)+
IF('U10'!$A$4="2ª",'U10'!E16*'U10'!E$4,0)+
IF('U11'!$A$4="2ª",'U11'!E16*'U11'!E$4,0)+
IF('U12'!$A$4="2ª",'U12'!E16*'U12'!E$4,0)+
IF('U13'!$A$4="2ª",'U13'!E16*'U13'!E$4,0)+
IF('U14'!$A$4="2ª",'U14'!E16*'U14'!E$4,0)+
IF('U15'!$A$4="2ª",'U15'!E16*'U15'!E$4,0)
)/'2ª EVA-solo'!$CD$5
/H$13)),0),0)</f>
        <v>0</v>
      </c>
      <c r="J32" s="25"/>
      <c r="K32" s="25">
        <f ca="1">IFERROR(IF(K$16&gt;0,
(
(
(
IF('U1'!$A$4="2ª",'U1'!F16*'U1'!F$4,0)+
IF('U2'!$A$4="2ª",'U2'!F16*'U2'!F$4,0)+
IF('U3'!$A$4="2ª",'U3'!F16*'U3'!F$4,0)+
IF('U4'!$A$4="2ª",'U4'!F16*'U4'!F$4,0)+
IF('U5'!$A$4="2ª",'U5'!F16*'U5'!F$4,0)+
IF('U6'!$A$4="2ª",'U6'!F16*'U6'!F$4,0)+
IF('U7'!$A$4="2ª",'U7'!F16*'U7'!F$4,0)+
IF('U8'!$A$4="2ª",'U8'!F16*'U8'!F$4,0)+
IF('U9'!$A$4="2ª",'U9'!F16*'U9'!F$4,0)+
IF('U10'!$A$4="2ª",'U10'!F16*'U10'!F$4,0)+
IF('U11'!$A$4="2ª",'U11'!F16*'U11'!F$4,0)+
IF('U12'!$A$4="2ª",'U12'!F16*'U12'!F$4,0)+
IF('U13'!$A$4="2ª",'U13'!F16*'U13'!F$4,0)+
IF('U14'!$A$4="2ª",'U14'!F16*'U14'!F$4,0)+
IF('U15'!$A$4="2ª",'U15'!F16*'U15'!F$4,0)
)/'2ª EVA-solo'!$CD$5
/K$13)),0),0)</f>
        <v>0</v>
      </c>
      <c r="L32" s="25"/>
      <c r="M32" s="25">
        <f>IFERROR(IF(M$16&gt;0,
(
(
(
IF('U1'!$A$4="2ª",'U1'!G16*'U1'!G$4,0)+
IF('U2'!$A$4="2ª",'U2'!G16*'U2'!G$4,0)+
IF('U3'!$A$4="2ª",'U3'!G16*'U3'!G$4,0)+
IF('U4'!$A$4="2ª",'U4'!G16*'U4'!G$4,0)+
IF('U5'!$A$4="2ª",'U5'!G16*'U5'!G$4,0)+
IF('U6'!$A$4="2ª",'U6'!G16*'U6'!G$4,0)+
IF('U7'!$A$4="2ª",'U7'!G16*'U7'!G$4,0)+
IF('U8'!$A$4="2ª",'U8'!G16*'U8'!G$4,0)+
IF('U9'!$A$4="2ª",'U9'!G16*'U9'!G$4,0)+
IF('U10'!$A$4="2ª",'U10'!G16*'U10'!G$4,0)+
IF('U11'!$A$4="2ª",'U11'!G16*'U11'!G$4,0)+
IF('U12'!$A$4="2ª",'U12'!G16*'U12'!G$4,0)+
IF('U13'!$A$4="2ª",'U13'!G16*'U13'!G$4,0)+
IF('U14'!$A$4="2ª",'U14'!G16*'U14'!G$4,0)+
IF('U15'!$A$4="2ª",'U15'!G16*'U15'!G$4,0)
)/'2ª EVA-solo'!$CD$5
/M$13)),0),0)</f>
        <v>0</v>
      </c>
      <c r="N32" s="25"/>
      <c r="O32" s="130"/>
      <c r="P32" s="25">
        <f ca="1">IFERROR(IF(P$16&gt;0,
(
(
(
IF('U1'!$A$4="2ª",'U1'!H16*'U1'!H$4,0)+
IF('U2'!$A$4="2ª",'U2'!H16*'U2'!H$4,0)+
IF('U3'!$A$4="2ª",'U3'!H16*'U3'!H$4,0)+
IF('U4'!$A$4="2ª",'U4'!H16*'U4'!H$4,0)+
IF('U5'!$A$4="2ª",'U5'!H16*'U5'!H$4,0)+
IF('U6'!$A$4="2ª",'U6'!H16*'U6'!H$4,0)+
IF('U7'!$A$4="2ª",'U7'!H16*'U7'!H$4,0)+
IF('U8'!$A$4="2ª",'U8'!H16*'U8'!H$4,0)+
IF('U9'!$A$4="2ª",'U9'!H16*'U9'!H$4,0)+
IF('U10'!$A$4="2ª",'U10'!H16*'U10'!H$4,0)+
IF('U11'!$A$4="2ª",'U11'!H16*'U11'!H$4,0)+
IF('U12'!$A$4="2ª",'U12'!H16*'U12'!H$4,0)+
IF('U13'!$A$4="2ª",'U13'!H16*'U13'!H$4,0)+
IF('U14'!$A$4="2ª",'U14'!H16*'U14'!H$4,0)+
IF('U15'!$A$4="2ª",'U15'!H16*'U15'!H$4,0)
)/'2ª EVA-solo'!$CD$5
/P$13)),0),0)</f>
        <v>0</v>
      </c>
      <c r="Q32" s="25"/>
      <c r="R32" s="25">
        <f ca="1">IFERROR(IF(R$16&gt;0,
(
(
(
IF('U1'!$A$4="2ª",'U1'!I16*'U1'!I$4,0)+
IF('U2'!$A$4="2ª",'U2'!I16*'U2'!I$4,0)+
IF('U3'!$A$4="2ª",'U3'!I16*'U3'!I$4,0)+
IF('U4'!$A$4="2ª",'U4'!I16*'U4'!I$4,0)+
IF('U5'!$A$4="2ª",'U5'!I16*'U5'!I$4,0)+
IF('U6'!$A$4="2ª",'U6'!I16*'U6'!I$4,0)+
IF('U7'!$A$4="2ª",'U7'!I16*'U7'!I$4,0)+
IF('U8'!$A$4="2ª",'U8'!I16*'U8'!I$4,0)+
IF('U9'!$A$4="2ª",'U9'!I16*'U9'!I$4,0)+
IF('U10'!$A$4="2ª",'U10'!I16*'U10'!I$4,0)+
IF('U11'!$A$4="2ª",'U11'!I16*'U11'!I$4,0)+
IF('U12'!$A$4="2ª",'U12'!I16*'U12'!I$4,0)+
IF('U13'!$A$4="2ª",'U13'!I16*'U13'!I$4,0)+
IF('U14'!$A$4="2ª",'U14'!I16*'U14'!I$4,0)+
IF('U15'!$A$4="2ª",'U15'!I16*'U15'!I$4,0)
)/'2ª EVA-solo'!$CD$5
/R$13)),0),0)</f>
        <v>0</v>
      </c>
      <c r="S32" s="25"/>
      <c r="T32" s="25">
        <f ca="1">IFERROR(IF(T$16&gt;0,
(
(
(
IF('U1'!$A$4="2ª",'U1'!J16*'U1'!J$4,0)+
IF('U2'!$A$4="2ª",'U2'!J16*'U2'!J$4,0)+
IF('U3'!$A$4="2ª",'U3'!J16*'U3'!J$4,0)+
IF('U4'!$A$4="2ª",'U4'!J16*'U4'!J$4,0)+
IF('U5'!$A$4="2ª",'U5'!J16*'U5'!J$4,0)+
IF('U6'!$A$4="2ª",'U6'!J16*'U6'!J$4,0)+
IF('U7'!$A$4="2ª",'U7'!J16*'U7'!J$4,0)+
IF('U8'!$A$4="2ª",'U8'!J16*'U8'!J$4,0)+
IF('U9'!$A$4="2ª",'U9'!J16*'U9'!J$4,0)+
IF('U10'!$A$4="2ª",'U10'!J16*'U10'!J$4,0)+
IF('U11'!$A$4="2ª",'U11'!J16*'U11'!J$4,0)+
IF('U12'!$A$4="2ª",'U12'!J16*'U12'!J$4,0)+
IF('U13'!$A$4="2ª",'U13'!J16*'U13'!J$4,0)+
IF('U14'!$A$4="2ª",'U14'!J16*'U14'!J$4,0)+
IF('U15'!$A$4="2ª",'U15'!J16*'U15'!J$4,0)
)/'2ª EVA-solo'!$CD$5
/T$13)),0),0)</f>
        <v>0</v>
      </c>
      <c r="U32" s="25"/>
      <c r="V32" s="25">
        <f ca="1">IFERROR(IF(V$16&gt;0,
(
(
(
IF('U1'!$A$4="2ª",'U1'!K16*'U1'!K$4,0)+
IF('U2'!$A$4="2ª",'U2'!K16*'U2'!K$4,0)+
IF('U3'!$A$4="2ª",'U3'!K16*'U3'!K$4,0)+
IF('U4'!$A$4="2ª",'U4'!K16*'U4'!K$4,0)+
IF('U5'!$A$4="2ª",'U5'!K16*'U5'!K$4,0)+
IF('U6'!$A$4="2ª",'U6'!K16*'U6'!K$4,0)+
IF('U7'!$A$4="2ª",'U7'!K16*'U7'!K$4,0)+
IF('U8'!$A$4="2ª",'U8'!K16*'U8'!K$4,0)+
IF('U9'!$A$4="2ª",'U9'!K16*'U9'!K$4,0)+
IF('U10'!$A$4="2ª",'U10'!K16*'U10'!K$4,0)+
IF('U11'!$A$4="2ª",'U11'!K16*'U11'!K$4,0)+
IF('U12'!$A$4="2ª",'U12'!K16*'U12'!K$4,0)+
IF('U13'!$A$4="2ª",'U13'!K16*'U13'!K$4,0)+
IF('U14'!$A$4="2ª",'U14'!K16*'U14'!K$4,0)+
IF('U15'!$A$4="2ª",'U15'!K16*'U15'!K$4,0)
)/'2ª EVA-solo'!$CD$5
/V$13)),0),0)</f>
        <v>0</v>
      </c>
      <c r="W32" s="25"/>
      <c r="X32" s="25">
        <f ca="1">IFERROR(IF(X$16&gt;0,
(
(
(
IF('U1'!$A$4="2ª",'U1'!L16*'U1'!L$4,0)+
IF('U2'!$A$4="2ª",'U2'!L16*'U2'!L$4,0)+
IF('U3'!$A$4="2ª",'U3'!L16*'U3'!L$4,0)+
IF('U4'!$A$4="2ª",'U4'!L16*'U4'!L$4,0)+
IF('U5'!$A$4="2ª",'U5'!L16*'U5'!L$4,0)+
IF('U6'!$A$4="2ª",'U6'!L16*'U6'!L$4,0)+
IF('U7'!$A$4="2ª",'U7'!L16*'U7'!L$4,0)+
IF('U8'!$A$4="2ª",'U8'!L16*'U8'!L$4,0)+
IF('U9'!$A$4="2ª",'U9'!L16*'U9'!L$4,0)+
IF('U10'!$A$4="2ª",'U10'!L16*'U10'!L$4,0)+
IF('U11'!$A$4="2ª",'U11'!L16*'U11'!L$4,0)+
IF('U12'!$A$4="2ª",'U12'!L16*'U12'!L$4,0)+
IF('U13'!$A$4="2ª",'U13'!L16*'U13'!L$4,0)+
IF('U14'!$A$4="2ª",'U14'!L16*'U14'!L$4,0)+
IF('U15'!$A$4="2ª",'U15'!L16*'U15'!L$4,0)
)/'2ª EVA-solo'!$CD$5
/X$13)),0),0)</f>
        <v>0</v>
      </c>
      <c r="Y32" s="25"/>
      <c r="Z32" s="25">
        <f>IFERROR(IF(Z$16&gt;0,
(
(
(
IF('U1'!$A$4="2ª",'U1'!M16*'U1'!M$4,0)+
IF('U2'!$A$4="2ª",'U2'!M16*'U2'!M$4,0)+
IF('U3'!$A$4="2ª",'U3'!M16*'U3'!M$4,0)+
IF('U4'!$A$4="2ª",'U4'!M16*'U4'!M$4,0)+
IF('U5'!$A$4="2ª",'U5'!M16*'U5'!M$4,0)+
IF('U6'!$A$4="2ª",'U6'!M16*'U6'!M$4,0)+
IF('U7'!$A$4="2ª",'U7'!M16*'U7'!M$4,0)+
IF('U8'!$A$4="2ª",'U8'!M16*'U8'!M$4,0)+
IF('U9'!$A$4="2ª",'U9'!M16*'U9'!M$4,0)+
IF('U10'!$A$4="2ª",'U10'!M16*'U10'!M$4,0)+
IF('U11'!$A$4="2ª",'U11'!M16*'U11'!M$4,0)+
IF('U12'!$A$4="2ª",'U12'!M16*'U12'!M$4,0)+
IF('U13'!$A$4="2ª",'U13'!M16*'U13'!M$4,0)+
IF('U14'!$A$4="2ª",'U14'!M16*'U14'!M$4,0)+
IF('U15'!$A$4="2ª",'U15'!M16*'U15'!M$4,0)
)/'2ª EVA-solo'!$CD$5
/Z$13)),0),0)</f>
        <v>0</v>
      </c>
      <c r="AA32" s="25"/>
      <c r="AB32" s="25"/>
      <c r="AC32" s="25">
        <f ca="1">IFERROR(IF(AC$16&gt;0,
(
(
(
IF('U1'!$A$4="2ª",'U1'!N16*'U1'!N$4,0)+
IF('U2'!$A$4="2ª",'U2'!N16*'U2'!N$4,0)+
IF('U3'!$A$4="2ª",'U3'!N16*'U3'!N$4,0)+
IF('U4'!$A$4="2ª",'U4'!N16*'U4'!N$4,0)+
IF('U5'!$A$4="2ª",'U5'!N16*'U5'!N$4,0)+
IF('U6'!$A$4="2ª",'U6'!N16*'U6'!N$4,0)+
IF('U7'!$A$4="2ª",'U7'!N16*'U7'!N$4,0)+
IF('U8'!$A$4="2ª",'U8'!N16*'U8'!N$4,0)+
IF('U9'!$A$4="2ª",'U9'!N16*'U9'!N$4,0)+
IF('U10'!$A$4="2ª",'U10'!N16*'U10'!N$4,0)+
IF('U11'!$A$4="2ª",'U11'!N16*'U11'!N$4,0)+
IF('U12'!$A$4="2ª",'U12'!N16*'U12'!N$4,0)+
IF('U13'!$A$4="2ª",'U13'!N16*'U13'!N$4,0)+
IF('U14'!$A$4="2ª",'U14'!N16*'U14'!N$4,0)+
IF('U15'!$A$4="2ª",'U15'!N16*'U15'!N$4,0)
)/'2ª EVA-solo'!$CD$5
/AC$13)),0),0)</f>
        <v>0</v>
      </c>
      <c r="AD32" s="5"/>
      <c r="AE32" s="25">
        <f>IFERROR(IF(AE$16&gt;0,
(
(
(
IF('U1'!$A$4="2ª",'U1'!O16*'U1'!O$4,0)+
IF('U2'!$A$4="2ª",'U2'!O16*'U2'!O$4,0)+
IF('U3'!$A$4="2ª",'U3'!O16*'U3'!O$4,0)+
IF('U4'!$A$4="2ª",'U4'!O16*'U4'!O$4,0)+
IF('U5'!$A$4="2ª",'U5'!O16*'U5'!O$4,0)+
IF('U6'!$A$4="2ª",'U6'!O16*'U6'!O$4,0)+
IF('U7'!$A$4="2ª",'U7'!O16*'U7'!O$4,0)+
IF('U8'!$A$4="2ª",'U8'!O16*'U8'!O$4,0)+
IF('U9'!$A$4="2ª",'U9'!O16*'U9'!O$4,0)+
IF('U10'!$A$4="2ª",'U10'!O16*'U10'!O$4,0)+
IF('U11'!$A$4="2ª",'U11'!O16*'U11'!O$4,0)+
IF('U12'!$A$4="2ª",'U12'!O16*'U12'!O$4,0)+
IF('U13'!$A$4="2ª",'U13'!O16*'U13'!O$4,0)+
IF('U14'!$A$4="2ª",'U14'!O16*'U14'!O$4,0)+
IF('U15'!$A$4="2ª",'U15'!O16*'U15'!O$4,0)
)/'2ª EVA-solo'!$CD$5
/AE$13)),0),0)</f>
        <v>0</v>
      </c>
      <c r="AF32" s="5"/>
      <c r="AG32" s="25">
        <f ca="1">IFERROR(IF(AG$16&gt;0,
(
(
(
IF('U1'!$A$4="2ª",'U1'!P16*'U1'!P$4,0)+
IF('U2'!$A$4="2ª",'U2'!P16*'U2'!P$4,0)+
IF('U3'!$A$4="2ª",'U3'!P16*'U3'!P$4,0)+
IF('U4'!$A$4="2ª",'U4'!P16*'U4'!P$4,0)+
IF('U5'!$A$4="2ª",'U5'!P16*'U5'!P$4,0)+
IF('U6'!$A$4="2ª",'U6'!P16*'U6'!P$4,0)+
IF('U7'!$A$4="2ª",'U7'!P16*'U7'!P$4,0)+
IF('U8'!$A$4="2ª",'U8'!P16*'U8'!P$4,0)+
IF('U9'!$A$4="2ª",'U9'!P16*'U9'!P$4,0)+
IF('U10'!$A$4="2ª",'U10'!P16*'U10'!P$4,0)+
IF('U11'!$A$4="2ª",'U11'!P16*'U11'!P$4,0)+
IF('U12'!$A$4="2ª",'U12'!P16*'U12'!P$4,0)+
IF('U13'!$A$4="2ª",'U13'!P16*'U13'!P$4,0)+
IF('U14'!$A$4="2ª",'U14'!P16*'U14'!P$4,0)+
IF('U15'!$A$4="2ª",'U15'!P16*'U15'!P$4,0)
)/'2ª EVA-solo'!$CD$5
/AG$13)),0),0)</f>
        <v>0</v>
      </c>
      <c r="AH32" s="25"/>
      <c r="AI32" s="25">
        <f>IFERROR(IF(AH$16&gt;0,
(
(
(
IF('U1'!$A$4="2ª",'U1'!Q16*'U1'!Q$4,0)+
IF('U2'!$A$4="2ª",'U2'!Q16*'U2'!Q$4,0)+
IF('U3'!$A$4="2ª",'U3'!Q16*'U3'!Q$4,0)+
IF('U4'!$A$4="2ª",'U4'!Q16*'U4'!Q$4,0)+
IF('U5'!$A$4="2ª",'U5'!Q16*'U5'!Q$4,0)+
IF('U6'!$A$4="2ª",'U6'!Q16*'U6'!Q$4,0)+
IF('U7'!$A$4="2ª",'U7'!Q16*'U7'!Q$4,0)+
IF('U8'!$A$4="2ª",'U8'!Q16*'U8'!Q$4,0)+
IF('U9'!$A$4="2ª",'U9'!Q16*'U9'!Q$4,0)+
IF('U10'!$A$4="2ª",'U10'!Q16*'U10'!Q$4,0)+
IF('U11'!$A$4="2ª",'U11'!Q16*'U11'!Q$4,0)+
IF('U12'!$A$4="2ª",'U12'!Q16*'U12'!Q$4,0)+
IF('U13'!$A$4="2ª",'U13'!Q16*'U13'!Q$4,0)+
IF('U14'!$A$4="2ª",'U14'!Q16*'U14'!Q$4,0)+
IF('U15'!$A$4="2ª",'U15'!Q16*'U15'!Q$4,0)
)/'2ª EVA-solo'!$CD$5
/AH$13)),0),0)</f>
        <v>0</v>
      </c>
      <c r="AJ32" s="25"/>
      <c r="AK32" s="25">
        <f ca="1">IFERROR(IF(AK$16&gt;0,
(
(
(
IF('U1'!$A$4="2ª",'U1'!R16*'U1'!R$4,0)+
IF('U2'!$A$4="2ª",'U2'!R16*'U2'!R$4,0)+
IF('U3'!$A$4="2ª",'U3'!R16*'U3'!R$4,0)+
IF('U4'!$A$4="2ª",'U4'!R16*'U4'!R$4,0)+
IF('U5'!$A$4="2ª",'U5'!R16*'U5'!R$4,0)+
IF('U6'!$A$4="2ª",'U6'!R16*'U6'!R$4,0)+
IF('U7'!$A$4="2ª",'U7'!R16*'U7'!R$4,0)+
IF('U8'!$A$4="2ª",'U8'!R16*'U8'!R$4,0)+
IF('U9'!$A$4="2ª",'U9'!R16*'U9'!R$4,0)+
IF('U10'!$A$4="2ª",'U10'!R16*'U10'!R$4,0)+
IF('U11'!$A$4="2ª",'U11'!R16*'U11'!R$4,0)+
IF('U12'!$A$4="2ª",'U12'!R16*'U12'!R$4,0)+
IF('U13'!$A$4="2ª",'U13'!R16*'U13'!R$4,0)+
IF('U14'!$A$4="2ª",'U14'!R16*'U14'!R$4,0)+
IF('U15'!$A$4="2ª",'U15'!R16*'U15'!R$4,0)
)/'2ª EVA-solo'!$CD$5
/AK$13)),0),0)</f>
        <v>0</v>
      </c>
      <c r="AL32" s="25"/>
      <c r="AM32" s="25">
        <f>IFERROR(IF(AM$16&gt;0,
(
(
(
IF('U1'!$A$4="2ª",'U1'!S16*'U1'!S$4,0)+
IF('U2'!$A$4="2ª",'U2'!S16*'U2'!S$4,0)+
IF('U3'!$A$4="2ª",'U3'!S16*'U3'!S$4,0)+
IF('U4'!$A$4="2ª",'U4'!S16*'U4'!S$4,0)+
IF('U5'!$A$4="2ª",'U5'!S16*'U5'!S$4,0)+
IF('U6'!$A$4="2ª",'U6'!S16*'U6'!S$4,0)+
IF('U7'!$A$4="2ª",'U7'!S16*'U7'!S$4,0)+
IF('U8'!$A$4="2ª",'U8'!S16*'U8'!S$4,0)+
IF('U9'!$A$4="2ª",'U9'!S16*'U9'!S$4,0)+
IF('U10'!$A$4="2ª",'U10'!S16*'U10'!S$4,0)+
IF('U11'!$A$4="2ª",'U11'!S16*'U11'!S$4,0)+
IF('U12'!$A$4="2ª",'U12'!S16*'U12'!S$4,0)+
IF('U13'!$A$4="2ª",'U13'!S16*'U13'!S$4,0)+
IF('U14'!$A$4="2ª",'U14'!S16*'U14'!S$4,0)+
IF('U15'!$A$4="2ª",'U15'!S16*'U15'!S$4,0)
)/'2ª EVA-solo'!$CD$5
/AM$13)),0),0)</f>
        <v>0</v>
      </c>
      <c r="AN32" s="25"/>
      <c r="AO32" s="25"/>
      <c r="AP32" s="25">
        <f ca="1">IFERROR(IF(AP$16&gt;0,
(
(
(
IF('U1'!$A$4="2ª",'U1'!T16*'U1'!T$4,0)+
IF('U2'!$A$4="2ª",'U2'!T16*'U2'!T$4,0)+
IF('U3'!$A$4="2ª",'U3'!T16*'U3'!T$4,0)+
IF('U4'!$A$4="2ª",'U4'!T16*'U4'!T$4,0)+
IF('U5'!$A$4="2ª",'U5'!T16*'U5'!T$4,0)+
IF('U6'!$A$4="2ª",'U6'!T16*'U6'!T$4,0)+
IF('U7'!$A$4="2ª",'U7'!T16*'U7'!T$4,0)+
IF('U8'!$A$4="2ª",'U8'!T16*'U8'!T$4,0)+
IF('U9'!$A$4="2ª",'U9'!T16*'U9'!T$4,0)+
IF('U10'!$A$4="2ª",'U10'!T16*'U10'!T$4,0)+
IF('U11'!$A$4="2ª",'U11'!T16*'U11'!T$4,0)+
IF('U12'!$A$4="2ª",'U12'!T16*'U12'!T$4,0)+
IF('U13'!$A$4="2ª",'U13'!T16*'U13'!T$4,0)+
IF('U14'!$A$4="2ª",'U14'!T16*'U14'!T$4,0)+
IF('U15'!$A$4="2ª",'U15'!T16*'U15'!T$4,0)
)/'2ª EVA-solo'!$CD$5
/AP$13)),0),0)</f>
        <v>0</v>
      </c>
      <c r="AQ32" s="25"/>
      <c r="AR32" s="25">
        <f ca="1">IFERROR(IF(AR$16&gt;0,
(
(
(
IF('U1'!$A$4="2ª",'U1'!U16*'U1'!U$4,0)+
IF('U2'!$A$4="2ª",'U2'!U16*'U2'!U$4,0)+
IF('U3'!$A$4="2ª",'U3'!U16*'U3'!U$4,0)+
IF('U4'!$A$4="2ª",'U4'!U16*'U4'!U$4,0)+
IF('U5'!$A$4="2ª",'U5'!U16*'U5'!U$4,0)+
IF('U6'!$A$4="2ª",'U6'!U16*'U6'!U$4,0)+
IF('U7'!$A$4="2ª",'U7'!U16*'U7'!U$4,0)+
IF('U8'!$A$4="2ª",'U8'!U16*'U8'!U$4,0)+
IF('U9'!$A$4="2ª",'U9'!U16*'U9'!U$4,0)+
IF('U10'!$A$4="2ª",'U10'!U16*'U10'!U$4,0)+
IF('U11'!$A$4="2ª",'U11'!U16*'U11'!U$4,0)+
IF('U12'!$A$4="2ª",'U12'!U16*'U12'!U$4,0)+
IF('U13'!$A$4="2ª",'U13'!U16*'U13'!U$4,0)+
IF('U14'!$A$4="2ª",'U14'!U16*'U14'!U$4,0)+
IF('U15'!$A$4="2ª",'U15'!U16*'U15'!U$4,0)
)/'2ª EVA-solo'!$CD$5
/AR$13)),0),0)</f>
        <v>0</v>
      </c>
      <c r="AS32" s="25"/>
      <c r="AT32" s="25">
        <f>IFERROR(IF(AT$16&gt;0,
(
(
(
IF('U1'!$A$4="2ª",'U1'!V16*'U1'!V$4,0)+
IF('U2'!$A$4="2ª",'U2'!V16*'U2'!V$4,0)+
IF('U3'!$A$4="2ª",'U3'!V16*'U3'!V$4,0)+
IF('U4'!$A$4="2ª",'U4'!V16*'U4'!V$4,0)+
IF('U5'!$A$4="2ª",'U5'!V16*'U5'!V$4,0)+
IF('U6'!$A$4="2ª",'U6'!V16*'U6'!V$4,0)+
IF('U7'!$A$4="2ª",'U7'!V16*'U7'!V$4,0)+
IF('U8'!$A$4="2ª",'U8'!V16*'U8'!V$4,0)+
IF('U9'!$A$4="2ª",'U9'!V16*'U9'!V$4,0)+
IF('U10'!$A$4="2ª",'U10'!V16*'U10'!V$4,0)+
IF('U11'!$A$4="2ª",'U11'!V16*'U11'!V$4,0)+
IF('U12'!$A$4="2ª",'U12'!V16*'U12'!V$4,0)+
IF('U13'!$A$4="2ª",'U13'!V16*'U13'!V$4,0)+
IF('U14'!$A$4="2ª",'U14'!V16*'U14'!V$4,0)+
IF('U15'!$A$4="2ª",'U15'!V16*'U15'!V$4,0)
)/'2ª EVA-solo'!$CD$5
/AT$13)),0),0)</f>
        <v>0</v>
      </c>
      <c r="AU32" s="25"/>
      <c r="AV32" s="25">
        <f ca="1">IFERROR(IF(AV$16&gt;0,
(
(
(
IF('U1'!$A$4="2ª",'U1'!W16*'U1'!W$4,0)+
IF('U2'!$A$4="2ª",'U2'!W16*'U2'!W$4,0)+
IF('U3'!$A$4="2ª",'U3'!W16*'U3'!W$4,0)+
IF('U4'!$A$4="2ª",'U4'!W16*'U4'!W$4,0)+
IF('U5'!$A$4="2ª",'U5'!W16*'U5'!W$4,0)+
IF('U6'!$A$4="2ª",'U6'!W16*'U6'!W$4,0)+
IF('U7'!$A$4="2ª",'U7'!W16*'U7'!W$4,0)+
IF('U8'!$A$4="2ª",'U8'!W16*'U8'!W$4,0)+
IF('U9'!$A$4="2ª",'U9'!W16*'U9'!W$4,0)+
IF('U10'!$A$4="2ª",'U10'!W16*'U10'!W$4,0)+
IF('U11'!$A$4="2ª",'U11'!W16*'U11'!W$4,0)+
IF('U12'!$A$4="2ª",'U12'!W16*'U12'!W$4,0)+
IF('U13'!$A$4="2ª",'U13'!W16*'U13'!W$4,0)+
IF('U14'!$A$4="2ª",'U14'!W16*'U14'!W$4,0)+
IF('U15'!$A$4="2ª",'U15'!W16*'U15'!W$4,0)
)/'2ª EVA-solo'!$CD$5
/AV$13)),0),0)</f>
        <v>0</v>
      </c>
      <c r="AW32" s="25"/>
      <c r="AX32" s="25">
        <f>IFERROR(IF(AX$16&gt;0,
(
(
(
IF('U1'!$A$4="2ª",'U1'!X16*'U1'!X$4,0)+
IF('U2'!$A$4="2ª",'U2'!X16*'U2'!X$4,0)+
IF('U3'!$A$4="2ª",'U3'!X16*'U3'!X$4,0)+
IF('U4'!$A$4="2ª",'U4'!X16*'U4'!X$4,0)+
IF('U5'!$A$4="2ª",'U5'!X16*'U5'!X$4,0)+
IF('U6'!$A$4="2ª",'U6'!X16*'U6'!X$4,0)+
IF('U7'!$A$4="2ª",'U7'!X16*'U7'!X$4,0)+
IF('U8'!$A$4="2ª",'U8'!X16*'U8'!X$4,0)+
IF('U9'!$A$4="2ª",'U9'!X16*'U9'!X$4,0)+
IF('U10'!$A$4="2ª",'U10'!X16*'U10'!X$4,0)+
IF('U11'!$A$4="2ª",'U11'!X16*'U11'!X$4,0)+
IF('U12'!$A$4="2ª",'U12'!X16*'U12'!X$4,0)+
IF('U13'!$A$4="2ª",'U13'!X16*'U13'!X$4,0)+
IF('U14'!$A$4="2ª",'U14'!X16*'U14'!X$4,0)+
IF('U15'!$A$4="2ª",'U15'!X16*'U15'!X$4,0)
)/'2ª EVA-solo'!$CD$5
/AX$13)),0),0)</f>
        <v>0</v>
      </c>
      <c r="AY32" s="25"/>
      <c r="AZ32" s="25">
        <f>IFERROR(IF(AZ$16&gt;0,
(
(
(
IF('U1'!$A$4="2ª",'U1'!Y16*'U1'!Y$4,0)+
IF('U2'!$A$4="2ª",'U2'!Y16*'U2'!Y$4,0)+
IF('U3'!$A$4="2ª",'U3'!Y16*'U3'!Y$4,0)+
IF('U4'!$A$4="2ª",'U4'!Y16*'U4'!Y$4,0)+
IF('U5'!$A$4="2ª",'U5'!Y16*'U5'!Y$4,0)+
IF('U6'!$A$4="2ª",'U6'!Y16*'U6'!Y$4,0)+
IF('U7'!$A$4="2ª",'U7'!Y16*'U7'!Y$4,0)+
IF('U8'!$A$4="2ª",'U8'!Y16*'U8'!Y$4,0)+
IF('U9'!$A$4="2ª",'U9'!Y16*'U9'!Y$4,0)+
IF('U10'!$A$4="2ª",'U10'!Y16*'U10'!Y$4,0)+
IF('U11'!$A$4="2ª",'U11'!Y16*'U11'!Y$4,0)+
IF('U12'!$A$4="2ª",'U12'!Y16*'U12'!Y$4,0)+
IF('U13'!$A$4="2ª",'U13'!Y16*'U13'!Y$4,0)+
IF('U14'!$A$4="2ª",'U14'!Y16*'U14'!Y$4,0)+
IF('U15'!$A$4="2ª",'U15'!Y16*'U15'!Y$4,0)
)/'2ª EVA-solo'!$CD$5
/AZ$13)),0),0)</f>
        <v>0</v>
      </c>
      <c r="BA32" s="25"/>
      <c r="BB32" s="25"/>
      <c r="BC32" s="25">
        <f ca="1">IFERROR(IF(BC$16&gt;0,
(
(
(
IF('U1'!$A$4="2ª",'U1'!Z16*'U1'!Z$4,0)+
IF('U2'!$A$4="2ª",'U2'!Z16*'U2'!Z$4,0)+
IF('U3'!$A$4="2ª",'U3'!Z16*'U3'!Z$4,0)+
IF('U4'!$A$4="2ª",'U4'!Z16*'U4'!Z$4,0)+
IF('U5'!$A$4="2ª",'U5'!Z16*'U5'!Z$4,0)+
IF('U6'!$A$4="2ª",'U6'!Z16*'U6'!Z$4,0)+
IF('U7'!$A$4="2ª",'U7'!Z16*'U7'!Z$4,0)+
IF('U8'!$A$4="2ª",'U8'!Z16*'U8'!Z$4,0)+
IF('U9'!$A$4="2ª",'U9'!Z16*'U9'!Z$4,0)+
IF('U10'!$A$4="2ª",'U10'!Z16*'U10'!Z$4,0)+
IF('U11'!$A$4="2ª",'U11'!Z16*'U11'!Z$4,0)+
IF('U12'!$A$4="2ª",'U12'!Z16*'U12'!Z$4,0)+
IF('U13'!$A$4="2ª",'U13'!Z16*'U13'!Z$4,0)+
IF('U14'!$A$4="2ª",'U14'!Z16*'U14'!Z$4,0)+
IF('U15'!$A$4="2ª",'U15'!Z16*'U15'!Z$4,0)
)/'2ª EVA-solo'!$CD$5
/BC$13)),0),0)</f>
        <v>0</v>
      </c>
      <c r="BD32" s="25"/>
      <c r="BE32" s="25">
        <f>IFERROR(IF(BE$16&gt;0,
(
(
(
IF('U1'!$A$4="2ª",'U1'!AA16*'U1'!AA$4,0)+
IF('U2'!$A$4="2ª",'U2'!AA16*'U2'!AA$4,0)+
IF('U3'!$A$4="2ª",'U3'!AA16*'U3'!AA$4,0)+
IF('U4'!$A$4="2ª",'U4'!AA16*'U4'!AA$4,0)+
IF('U5'!$A$4="2ª",'U5'!AA16*'U5'!AA$4,0)+
IF('U6'!$A$4="2ª",'U6'!AA16*'U6'!AA$4,0)+
IF('U7'!$A$4="2ª",'U7'!AA16*'U7'!AA$4,0)+
IF('U8'!$A$4="2ª",'U8'!AA16*'U8'!AA$4,0)+
IF('U9'!$A$4="2ª",'U9'!AA16*'U9'!AA$4,0)+
IF('U10'!$A$4="2ª",'U10'!AA16*'U10'!AA$4,0)+
IF('U11'!$A$4="2ª",'U11'!AA16*'U11'!AA$4,0)+
IF('U12'!$A$4="2ª",'U12'!AA16*'U12'!AA$4,0)+
IF('U13'!$A$4="2ª",'U13'!AA16*'U13'!AA$4,0)+
IF('U14'!$A$4="2ª",'U14'!AA16*'U14'!AA$4,0)+
IF('U15'!$A$4="2ª",'U15'!AA16*'U15'!AA$4,0)
)/'2ª EVA-solo'!$CD$5
/BE$13)),0),0)</f>
        <v>0</v>
      </c>
      <c r="BF32" s="25"/>
      <c r="BG32" s="25">
        <f>IFERROR(IF(BG$16&gt;0,
(
(
(
IF('U1'!$A$4="2ª",'U1'!AB16*'U1'!AB$4,0)+
IF('U2'!$A$4="2ª",'U2'!AB16*'U2'!AB$4,0)+
IF('U3'!$A$4="2ª",'U3'!AB16*'U3'!AB$4,0)+
IF('U4'!$A$4="2ª",'U4'!AB16*'U4'!AB$4,0)+
IF('U5'!$A$4="2ª",'U5'!AB16*'U5'!AB$4,0)+
IF('U6'!$A$4="2ª",'U6'!AB16*'U6'!AB$4,0)+
IF('U7'!$A$4="2ª",'U7'!AB16*'U7'!AB$4,0)+
IF('U8'!$A$4="2ª",'U8'!AB16*'U8'!AB$4,0)+
IF('U9'!$A$4="2ª",'U9'!AB16*'U9'!AB$4,0)+
IF('U10'!$A$4="2ª",'U10'!AB16*'U10'!AB$4,0)+
IF('U11'!$A$4="2ª",'U11'!AB16*'U11'!AB$4,0)+
IF('U12'!$A$4="2ª",'U12'!AB16*'U12'!AB$4,0)+
IF('U13'!$A$4="2ª",'U13'!AB16*'U13'!AB$4,0)+
IF('U14'!$A$4="2ª",'U14'!AB16*'U14'!AB$4,0)+
IF('U15'!$A$4="2ª",'U15'!AB16*'U15'!AB$4,0)
)/'2ª EVA-solo'!$CD$5
/BG$13)),0),0)</f>
        <v>0</v>
      </c>
      <c r="BH32" s="25"/>
      <c r="BI32" s="25">
        <f ca="1">IFERROR(IF(BI$16&gt;0,
(
(
(
IF('U1'!$A$4="2ª",'U1'!AC16*'U1'!AC$4,0)+
IF('U2'!$A$4="2ª",'U2'!AC16*'U2'!AC$4,0)+
IF('U3'!$A$4="2ª",'U3'!AC16*'U3'!AC$4,0)+
IF('U4'!$A$4="2ª",'U4'!AC16*'U4'!AC$4,0)+
IF('U5'!$A$4="2ª",'U5'!AC16*'U5'!AC$4,0)+
IF('U6'!$A$4="2ª",'U6'!AC16*'U6'!AC$4,0)+
IF('U7'!$A$4="2ª",'U7'!AC16*'U7'!AC$4,0)+
IF('U8'!$A$4="2ª",'U8'!AC16*'U8'!AC$4,0)+
IF('U9'!$A$4="2ª",'U9'!AC16*'U9'!AC$4,0)+
IF('U10'!$A$4="2ª",'U10'!AC16*'U10'!AC$4,0)+
IF('U11'!$A$4="2ª",'U11'!AC16*'U11'!AC$4,0)+
IF('U12'!$A$4="2ª",'U12'!AC16*'U12'!AC$4,0)+
IF('U13'!$A$4="2ª",'U13'!AC16*'U13'!AC$4,0)+
IF('U14'!$A$4="2ª",'U14'!AC16*'U14'!AC$4,0)+
IF('U15'!$A$4="2ª",'U15'!AC16*'U15'!AC$4,0)
)/'2ª EVA-solo'!$CD$5
/BI$13)),0),0)</f>
        <v>0</v>
      </c>
      <c r="BJ32" s="25"/>
      <c r="BK32" s="25">
        <f>IFERROR(IF(BK$16&gt;0,
(
(
(
IF('U1'!$A$4="2ª",'U1'!AD16*'U1'!AD$4,0)+
IF('U2'!$A$4="2ª",'U2'!AD16*'U2'!AD$4,0)+
IF('U3'!$A$4="2ª",'U3'!AD16*'U3'!AD$4,0)+
IF('U4'!$A$4="2ª",'U4'!AD16*'U4'!AD$4,0)+
IF('U5'!$A$4="2ª",'U5'!AD16*'U5'!AD$4,0)+
IF('U6'!$A$4="2ª",'U6'!AD16*'U6'!AD$4,0)+
IF('U7'!$A$4="2ª",'U7'!AD16*'U7'!AD$4,0)+
IF('U8'!$A$4="2ª",'U8'!AD16*'U8'!AD$4,0)+
IF('U9'!$A$4="2ª",'U9'!AD16*'U9'!AD$4,0)+
IF('U10'!$A$4="2ª",'U10'!AD16*'U10'!AD$4,0)+
IF('U11'!$A$4="2ª",'U11'!AD16*'U11'!AD$4,0)+
IF('U12'!$A$4="2ª",'U12'!AD16*'U12'!AD$4,0)+
IF('U13'!$A$4="2ª",'U13'!AD16*'U13'!AD$4,0)+
IF('U14'!$A$4="2ª",'U14'!AD16*'U14'!AD$4,0)+
IF('U15'!$A$4="2ª",'U15'!AD16*'U15'!AD$4,0)
)/'2ª EVA-solo'!$CD$5
/BK$13)),0),0)</f>
        <v>0</v>
      </c>
      <c r="BL32" s="25"/>
      <c r="BM32" s="25">
        <f>IFERROR(IF(BM$16&gt;0,
(
(
(
IF('U1'!$A$4="2ª",'U1'!AE16*'U1'!AE$4,0)+
IF('U2'!$A$4="2ª",'U2'!AE16*'U2'!AE$4,0)+
IF('U3'!$A$4="2ª",'U3'!AE16*'U3'!AE$4,0)+
IF('U4'!$A$4="2ª",'U4'!AE16*'U4'!AE$4,0)+
IF('U5'!$A$4="2ª",'U5'!AE16*'U5'!AE$4,0)+
IF('U6'!$A$4="2ª",'U6'!AE16*'U6'!AE$4,0)+
IF('U7'!$A$4="2ª",'U7'!AE16*'U7'!AE$4,0)+
IF('U8'!$A$4="2ª",'U8'!AE16*'U8'!AE$4,0)+
IF('U9'!$A$4="2ª",'U9'!AE16*'U9'!AE$4,0)+
IF('U10'!$A$4="2ª",'U10'!AE16*'U10'!AE$4,0)+
IF('U11'!$A$4="2ª",'U11'!AE16*'U11'!AE$4,0)+
IF('U12'!$A$4="2ª",'U12'!AE16*'U12'!AE$4,0)+
IF('U13'!$A$4="2ª",'U13'!AE16*'U13'!AE$4,0)+
IF('U14'!$A$4="2ª",'U14'!AE16*'U14'!AE$4,0)+
IF('U15'!$A$4="2ª",'U15'!AE16*'U15'!AE$4,0)
)/'2ª EVA-solo'!$CD$5
/BM$13)),0),0)</f>
        <v>0</v>
      </c>
      <c r="BN32" s="25"/>
      <c r="BO32" s="25"/>
      <c r="BP32" s="25">
        <f ca="1">IFERROR(IF(BP$16&gt;0,
(
(
(
IF('U1'!$A$4="2ª",'U1'!AF16*'U1'!AF$4,0)+
IF('U2'!$A$4="2ª",'U2'!AF16*'U2'!AF$4,0)+
IF('U3'!$A$4="2ª",'U3'!AF16*'U3'!AF$4,0)+
IF('U4'!$A$4="2ª",'U4'!AF16*'U4'!AF$4,0)+
IF('U5'!$A$4="2ª",'U5'!AF16*'U5'!AF$4,0)+
IF('U6'!$A$4="2ª",'U6'!AF16*'U6'!AF$4,0)+
IF('U7'!$A$4="2ª",'U7'!AF16*'U7'!AF$4,0)+
IF('U8'!$A$4="2ª",'U8'!AF16*'U8'!AF$4,0)+
IF('U9'!$A$4="2ª",'U9'!AF16*'U9'!AF$4,0)+
IF('U10'!$A$4="2ª",'U10'!AF16*'U10'!AF$4,0)+
IF('U11'!$A$4="2ª",'U11'!AF16*'U11'!AF$4,0)+
IF('U12'!$A$4="2ª",'U12'!AF16*'U12'!AF$4,0)+
IF('U13'!$A$4="2ª",'U13'!AF16*'U13'!AF$4,0)+
IF('U14'!$A$4="2ª",'U14'!AF16*'U14'!AF$4,0)+
IF('U15'!$A$4="2ª",'U15'!AF16*'U15'!AF$4,0)
)/'2ª EVA-solo'!$CD$5
/BP$13)),0),0)</f>
        <v>0</v>
      </c>
      <c r="BQ32" s="25"/>
      <c r="BR32" s="25">
        <f>IFERROR(IF(BR$16&gt;0,
(
(
(
IF('U1'!$A$4="2ª",'U1'!AG16*'U1'!AG$4,0)+
IF('U2'!$A$4="2ª",'U2'!AG16*'U2'!AG$4,0)+
IF('U3'!$A$4="2ª",'U3'!AG16*'U3'!AG$4,0)+
IF('U4'!$A$4="2ª",'U4'!AG16*'U4'!AG$4,0)+
IF('U5'!$A$4="2ª",'U5'!AG16*'U5'!AG$4,0)+
IF('U6'!$A$4="2ª",'U6'!AG16*'U6'!AG$4,0)+
IF('U7'!$A$4="2ª",'U7'!AG16*'U7'!AG$4,0)+
IF('U8'!$A$4="2ª",'U8'!AG16*'U8'!AG$4,0)+
IF('U9'!$A$4="2ª",'U9'!AG16*'U9'!AG$4,0)+
IF('U10'!$A$4="2ª",'U10'!AG16*'U10'!AG$4,0)+
IF('U11'!$A$4="2ª",'U11'!AG16*'U11'!AG$4,0)+
IF('U12'!$A$4="2ª",'U12'!AG16*'U12'!AG$4,0)+
IF('U13'!$A$4="2ª",'U13'!AG16*'U13'!AG$4,0)+
IF('U14'!$A$4="2ª",'U14'!AG16*'U14'!AG$4,0)+
IF('U15'!$A$4="2ª",'U15'!AG16*'U15'!AG$4,0)
)/'2ª EVA-solo'!$CD$5
/BR$13)),0),0)</f>
        <v>0</v>
      </c>
      <c r="BS32" s="25"/>
      <c r="BT32" s="25">
        <f>IFERROR(IF(BT$16&gt;0,
(
(
(
IF('U1'!$A$4="2ª",'U1'!AH16*'U1'!AH$4,0)+
IF('U2'!$A$4="2ª",'U2'!AH16*'U2'!AH$4,0)+
IF('U3'!$A$4="2ª",'U3'!AH16*'U3'!AH$4,0)+
IF('U4'!$A$4="2ª",'U4'!AH16*'U4'!AH$4,0)+
IF('U5'!$A$4="2ª",'U5'!AH16*'U5'!AH$4,0)+
IF('U6'!$A$4="2ª",'U6'!AH16*'U6'!AH$4,0)+
IF('U7'!$A$4="2ª",'U7'!AH16*'U7'!AH$4,0)+
IF('U8'!$A$4="2ª",'U8'!AH16*'U8'!AH$4,0)+
IF('U9'!$A$4="2ª",'U9'!AH16*'U9'!AH$4,0)+
IF('U10'!$A$4="2ª",'U10'!AH16*'U10'!AH$4,0)+
IF('U11'!$A$4="2ª",'U11'!AH16*'U11'!AH$4,0)+
IF('U12'!$A$4="2ª",'U12'!AH16*'U12'!AH$4,0)+
IF('U13'!$A$4="2ª",'U13'!AH16*'U13'!AH$4,0)+
IF('U14'!$A$4="2ª",'U14'!AH16*'U14'!AH$4,0)+
IF('U15'!$A$4="2ª",'U15'!AH16*'U15'!AH$4,0)
)/'2ª EVA-solo'!$CD$5
/BT$13)),0),0)</f>
        <v>0</v>
      </c>
      <c r="BU32" s="25"/>
      <c r="BV32" s="25">
        <f>IFERROR(IF(BV$16&gt;0,
(
(
(
IF('U1'!$A$4="2ª",'U1'!AI16*'U1'!AI$4,0)+
IF('U2'!$A$4="2ª",'U2'!AI16*'U2'!AI$4,0)+
IF('U3'!$A$4="2ª",'U3'!AI16*'U3'!AI$4,0)+
IF('U4'!$A$4="2ª",'U4'!AI16*'U4'!AI$4,0)+
IF('U5'!$A$4="2ª",'U5'!AI16*'U5'!AI$4,0)+
IF('U6'!$A$4="2ª",'U6'!AI16*'U6'!AI$4,0)+
IF('U7'!$A$4="2ª",'U7'!AI16*'U7'!AI$4,0)+
IF('U8'!$A$4="2ª",'U8'!AI16*'U8'!AI$4,0)+
IF('U9'!$A$4="2ª",'U9'!AI16*'U9'!AI$4,0)+
IF('U10'!$A$4="2ª",'U10'!AI16*'U10'!AI$4,0)+
IF('U11'!$A$4="2ª",'U11'!AI16*'U11'!AI$4,0)+
IF('U12'!$A$4="2ª",'U12'!AI16*'U12'!AI$4,0)+
IF('U13'!$A$4="2ª",'U13'!AI16*'U13'!AI$4,0)+
IF('U14'!$A$4="2ª",'U14'!AI16*'U14'!AI$4,0)+
IF('U15'!$A$4="2ª",'U15'!AI16*'U15'!AI$4,0)
)/'2ª EVA-solo'!$CD$5
/BV$13)),0),0)</f>
        <v>0</v>
      </c>
      <c r="BW32" s="25"/>
      <c r="BX32" s="25">
        <f>IFERROR(IF(BX$16&gt;0,
(
(
(
IF('U1'!$A$4="2ª",'U1'!AJ16*'U1'!AJ$4,0)+
IF('U2'!$A$4="2ª",'U2'!AJ16*'U2'!AJ$4,0)+
IF('U3'!$A$4="2ª",'U3'!AJ16*'U3'!AJ$4,0)+
IF('U4'!$A$4="2ª",'U4'!AJ16*'U4'!AJ$4,0)+
IF('U5'!$A$4="2ª",'U5'!AJ16*'U5'!AJ$4,0)+
IF('U6'!$A$4="2ª",'U6'!AJ16*'U6'!AJ$4,0)+
IF('U7'!$A$4="2ª",'U7'!AJ16*'U7'!AJ$4,0)+
IF('U8'!$A$4="2ª",'U8'!AJ16*'U8'!AJ$4,0)+
IF('U9'!$A$4="2ª",'U9'!AJ16*'U9'!AJ$4,0)+
IF('U10'!$A$4="2ª",'U10'!AJ16*'U10'!AJ$4,0)+
IF('U11'!$A$4="2ª",'U11'!AJ16*'U11'!AJ$4,0)+
IF('U12'!$A$4="2ª",'U12'!AJ16*'U12'!AJ$4,0)+
IF('U13'!$A$4="2ª",'U13'!AJ16*'U13'!AJ$4,0)+
IF('U14'!$A$4="2ª",'U14'!AJ16*'U14'!AJ$4,0)+
IF('U15'!$A$4="2ª",'U15'!AJ16*'U15'!AJ$4,0)
)/'2ª EVA-solo'!$CD$5
/BX$13)),0),0)</f>
        <v>0</v>
      </c>
      <c r="BY32" s="25"/>
      <c r="BZ32" s="25">
        <f>IFERROR(IF(BZ$16&gt;0,
(
(
(
IF('U1'!$A$4="2ª",'U1'!AK16*'U1'!AK$4,0)+
IF('U2'!$A$4="2ª",'U2'!AK16*'U2'!AK$4,0)+
IF('U3'!$A$4="2ª",'U3'!AK16*'U3'!AK$4,0)+
IF('U4'!$A$4="2ª",'U4'!AK16*'U4'!AK$4,0)+
IF('U5'!$A$4="2ª",'U5'!AK16*'U5'!AK$4,0)+
IF('U6'!$A$4="2ª",'U6'!AK16*'U6'!AK$4,0)+
IF('U7'!$A$4="2ª",'U7'!AK16*'U7'!AK$4,0)+
IF('U8'!$A$4="2ª",'U8'!AK16*'U8'!AK$4,0)+
IF('U9'!$A$4="2ª",'U9'!AK16*'U9'!AK$4,0)+
IF('U10'!$A$4="2ª",'U10'!AK16*'U10'!AK$4,0)+
IF('U11'!$A$4="2ª",'U11'!AK16*'U11'!AK$4,0)+
IF('U12'!$A$4="2ª",'U12'!AK16*'U12'!AK$4,0)+
IF('U13'!$A$4="2ª",'U13'!AK16*'U13'!AK$4,0)+
IF('U14'!$A$4="2ª",'U14'!AK16*'U14'!AK$4,0)+
IF('U15'!$A$4="2ª",'U15'!AK16*'U15'!AK$4,0)
)/'2ª EVA-solo'!$CD$5
/BZ$13)),0),0)</f>
        <v>0</v>
      </c>
      <c r="CA32" s="25"/>
      <c r="CB32" s="25">
        <f ca="1">IF(CB$16&gt;0,
(
(
(
IF('U1'!$A$4="2ª",'U1'!BZ16*'U1'!BZ$4,0)+
IF('U2'!$A$4="2ª",'U2'!CA16*'U2'!CA$4,0)+
IF('U3'!$A$4="2ª",'U3'!CA16*'U3'!CA$4,0)+
IF('U4'!$A$4="2ª",'U4'!CA16*'U4'!CA$4,0)+
IF('U5'!$A$4="2ª",'U5'!CA16*'U5'!CA$4,0)+
IF('U6'!$A$4="2ª",'U6'!CA16*'U6'!CA$4,0)+
IF('U7'!$A$4="2ª",'U7'!CA16*'U7'!CA$4,0)+
IF('U8'!$A$4="2ª",'U8'!CA16*'U8'!CA$4,0)+
IF('U9'!$A$4="2ª",'U9'!CA16*'U9'!CA$4,0)+
IF('U10'!$A$4="2ª",'U10'!CA16*'U10'!CA$4,0)+
IF('U11'!$A$4="2ª",'U11'!CA16*'U11'!CA$4,0)+
IF('U12'!$A$4="2ª",'U12'!CA16*'U12'!CA$4,0)+
IF('U13'!$A$4="2ª",'U13'!CA16*'U13'!CA$4,0)+
IF('U14'!$A$4="2ª",'U14'!CA16*'U14'!CA$4,0)+
IF('U15'!$A$4="2ª",'U15'!CA16*'U15'!CA$4,0)
)/'2ª EVA-solo'!$CD$5
/CB$16)))</f>
        <v>0</v>
      </c>
    </row>
    <row r="33" spans="1:80" ht="18" x14ac:dyDescent="0.25">
      <c r="A33" s="65" t="str">
        <v>Gutiaarrez Molina, Luca�a</v>
      </c>
      <c r="B33" s="128"/>
      <c r="C33" s="25">
        <f ca="1">IFERROR(IF(C$16&gt;0,
(
(
(
IF('U1'!$A$4="2ª",'U1'!B17*'U1'!B$4,0)+
IF('U2'!$A$4="2ª",'U2'!B17*'U2'!B$4,0)+
IF('U3'!$A$4="2ª",'U3'!B17*'U3'!B$4,0)+
IF('U4'!$A$4="2ª",'U4'!B17*'U4'!B$4,0)+
IF('U5'!$A$4="2ª",'U5'!B17*'U5'!B$4,0)+
IF('U6'!$A$4="2ª",'U6'!B17*'U6'!B$4,0)+
IF('U7'!$A$4="2ª",'U7'!B17*'U7'!B$4,0)+
IF('U8'!$A$4="2ª",'U8'!B17*'U8'!B$4,0)+
IF('U9'!$A$4="2ª",'U9'!B17*'U9'!B$4,0)+
IF('U10'!$A$4="2ª",'U10'!B17*'U10'!B$4,0)+
IF('U11'!$A$4="2ª",'U11'!B17*'U11'!B$4,0)+
IF('U12'!$A$4="2ª",'U12'!B17*'U12'!B$4,0)+
IF('U13'!$A$4="2ª",'U13'!B17*'U13'!B$4,0)+
IF('U14'!$A$4="2ª",'U14'!B17*'U14'!B$4,0)+
IF('U15'!$A$4="2ª",'U15'!B17*'U15'!B$4,0)
)/'2ª EVA-solo'!$CD$5
/C$13)),0),0)</f>
        <v>0</v>
      </c>
      <c r="D33" s="25"/>
      <c r="E33" s="25">
        <f ca="1">IFERROR(IF(E$16&gt;0,
(
(
(
IF('U1'!$A$4="2ª",'U1'!C17*'U1'!C$4,0)+
IF('U2'!$A$4="2ª",'U2'!C17*'U2'!C$4,0)+
IF('U3'!$A$4="2ª",'U3'!C17*'U3'!C$4,0)+
IF('U4'!$A$4="2ª",'U4'!C17*'U4'!C$4,0)+
IF('U5'!$A$4="2ª",'U5'!C17*'U5'!C$4,0)+
IF('U6'!$A$4="2ª",'U6'!C17*'U6'!C$4,0)+
IF('U7'!$A$4="2ª",'U7'!C17*'U7'!C$4,0)+
IF('U8'!$A$4="2ª",'U8'!C17*'U8'!C$4,0)+
IF('U9'!$A$4="2ª",'U9'!C17*'U9'!C$4,0)+
IF('U10'!$A$4="2ª",'U10'!C17*'U10'!C$4,0)+
IF('U11'!$A$4="2ª",'U11'!C17*'U11'!C$4,0)+
IF('U12'!$A$4="2ª",'U12'!C17*'U12'!C$4,0)+
IF('U13'!$A$4="2ª",'U13'!C17*'U13'!C$4,0)+
IF('U14'!$A$4="2ª",'U14'!C17*'U14'!C$4,0)+
IF('U15'!$A$4="2ª",'U15'!C17*'U15'!C$4,0)
)/'2ª EVA-solo'!$CD$5
/E$13)),0),0)</f>
        <v>0</v>
      </c>
      <c r="F33" s="25"/>
      <c r="G33" s="25">
        <f ca="1">IFERROR(IF(G$16&gt;0,
(
(
(
IF('U1'!$A$4="2ª",'U1'!D17*'U1'!D$4,0)+
IF('U2'!$A$4="2ª",'U2'!D17*'U2'!D$4,0)+
IF('U3'!$A$4="2ª",'U3'!D17*'U3'!D$4,0)+
IF('U4'!$A$4="2ª",'U4'!D17*'U4'!D$4,0)+
IF('U5'!$A$4="2ª",'U5'!D17*'U5'!D$4,0)+
IF('U6'!$A$4="2ª",'U6'!D17*'U6'!D$4,0)+
IF('U7'!$A$4="2ª",'U7'!D17*'U7'!D$4,0)+
IF('U8'!$A$4="2ª",'U8'!D17*'U8'!D$4,0)+
IF('U9'!$A$4="2ª",'U9'!D17*'U9'!D$4,0)+
IF('U10'!$A$4="2ª",'U10'!D17*'U10'!D$4,0)+
IF('U11'!$A$4="2ª",'U11'!D17*'U11'!D$4,0)+
IF('U12'!$A$4="2ª",'U12'!D17*'U12'!D$4,0)+
IF('U13'!$A$4="2ª",'U13'!D17*'U13'!D$4,0)+
IF('U14'!$A$4="2ª",'U14'!D17*'U14'!D$4,0)+
IF('U15'!$A$4="2ª",'U15'!D17*'U15'!D$4,0)
)/'2ª EVA-solo'!$CD$5
/G$13)),0),0)</f>
        <v>0</v>
      </c>
      <c r="H33" s="25"/>
      <c r="I33" s="25">
        <f ca="1">IFERROR(IF(I$16&gt;0,
(
(
(
IF('U1'!$A$4="2ª",'U1'!E17*'U1'!E$4,0)+
IF('U2'!$A$4="2ª",'U2'!E17*'U2'!E$4,0)+
IF('U3'!$A$4="2ª",'U3'!E17*'U3'!E$4,0)+
IF('U4'!$A$4="2ª",'U4'!E17*'U4'!E$4,0)+
IF('U5'!$A$4="2ª",'U5'!E17*'U5'!E$4,0)+
IF('U6'!$A$4="2ª",'U6'!E17*'U6'!E$4,0)+
IF('U7'!$A$4="2ª",'U7'!E17*'U7'!E$4,0)+
IF('U8'!$A$4="2ª",'U8'!E17*'U8'!E$4,0)+
IF('U9'!$A$4="2ª",'U9'!E17*'U9'!E$4,0)+
IF('U10'!$A$4="2ª",'U10'!E17*'U10'!E$4,0)+
IF('U11'!$A$4="2ª",'U11'!E17*'U11'!E$4,0)+
IF('U12'!$A$4="2ª",'U12'!E17*'U12'!E$4,0)+
IF('U13'!$A$4="2ª",'U13'!E17*'U13'!E$4,0)+
IF('U14'!$A$4="2ª",'U14'!E17*'U14'!E$4,0)+
IF('U15'!$A$4="2ª",'U15'!E17*'U15'!E$4,0)
)/'2ª EVA-solo'!$CD$5
/H$13)),0),0)</f>
        <v>0</v>
      </c>
      <c r="J33" s="25"/>
      <c r="K33" s="25">
        <f ca="1">IFERROR(IF(K$16&gt;0,
(
(
(
IF('U1'!$A$4="2ª",'U1'!F17*'U1'!F$4,0)+
IF('U2'!$A$4="2ª",'U2'!F17*'U2'!F$4,0)+
IF('U3'!$A$4="2ª",'U3'!F17*'U3'!F$4,0)+
IF('U4'!$A$4="2ª",'U4'!F17*'U4'!F$4,0)+
IF('U5'!$A$4="2ª",'U5'!F17*'U5'!F$4,0)+
IF('U6'!$A$4="2ª",'U6'!F17*'U6'!F$4,0)+
IF('U7'!$A$4="2ª",'U7'!F17*'U7'!F$4,0)+
IF('U8'!$A$4="2ª",'U8'!F17*'U8'!F$4,0)+
IF('U9'!$A$4="2ª",'U9'!F17*'U9'!F$4,0)+
IF('U10'!$A$4="2ª",'U10'!F17*'U10'!F$4,0)+
IF('U11'!$A$4="2ª",'U11'!F17*'U11'!F$4,0)+
IF('U12'!$A$4="2ª",'U12'!F17*'U12'!F$4,0)+
IF('U13'!$A$4="2ª",'U13'!F17*'U13'!F$4,0)+
IF('U14'!$A$4="2ª",'U14'!F17*'U14'!F$4,0)+
IF('U15'!$A$4="2ª",'U15'!F17*'U15'!F$4,0)
)/'2ª EVA-solo'!$CD$5
/K$13)),0),0)</f>
        <v>0</v>
      </c>
      <c r="L33" s="25"/>
      <c r="M33" s="25">
        <f>IFERROR(IF(M$16&gt;0,
(
(
(
IF('U1'!$A$4="2ª",'U1'!G17*'U1'!G$4,0)+
IF('U2'!$A$4="2ª",'U2'!G17*'U2'!G$4,0)+
IF('U3'!$A$4="2ª",'U3'!G17*'U3'!G$4,0)+
IF('U4'!$A$4="2ª",'U4'!G17*'U4'!G$4,0)+
IF('U5'!$A$4="2ª",'U5'!G17*'U5'!G$4,0)+
IF('U6'!$A$4="2ª",'U6'!G17*'U6'!G$4,0)+
IF('U7'!$A$4="2ª",'U7'!G17*'U7'!G$4,0)+
IF('U8'!$A$4="2ª",'U8'!G17*'U8'!G$4,0)+
IF('U9'!$A$4="2ª",'U9'!G17*'U9'!G$4,0)+
IF('U10'!$A$4="2ª",'U10'!G17*'U10'!G$4,0)+
IF('U11'!$A$4="2ª",'U11'!G17*'U11'!G$4,0)+
IF('U12'!$A$4="2ª",'U12'!G17*'U12'!G$4,0)+
IF('U13'!$A$4="2ª",'U13'!G17*'U13'!G$4,0)+
IF('U14'!$A$4="2ª",'U14'!G17*'U14'!G$4,0)+
IF('U15'!$A$4="2ª",'U15'!G17*'U15'!G$4,0)
)/'2ª EVA-solo'!$CD$5
/M$13)),0),0)</f>
        <v>0</v>
      </c>
      <c r="N33" s="25"/>
      <c r="O33" s="130"/>
      <c r="P33" s="25">
        <f ca="1">IFERROR(IF(P$16&gt;0,
(
(
(
IF('U1'!$A$4="2ª",'U1'!H17*'U1'!H$4,0)+
IF('U2'!$A$4="2ª",'U2'!H17*'U2'!H$4,0)+
IF('U3'!$A$4="2ª",'U3'!H17*'U3'!H$4,0)+
IF('U4'!$A$4="2ª",'U4'!H17*'U4'!H$4,0)+
IF('U5'!$A$4="2ª",'U5'!H17*'U5'!H$4,0)+
IF('U6'!$A$4="2ª",'U6'!H17*'U6'!H$4,0)+
IF('U7'!$A$4="2ª",'U7'!H17*'U7'!H$4,0)+
IF('U8'!$A$4="2ª",'U8'!H17*'U8'!H$4,0)+
IF('U9'!$A$4="2ª",'U9'!H17*'U9'!H$4,0)+
IF('U10'!$A$4="2ª",'U10'!H17*'U10'!H$4,0)+
IF('U11'!$A$4="2ª",'U11'!H17*'U11'!H$4,0)+
IF('U12'!$A$4="2ª",'U12'!H17*'U12'!H$4,0)+
IF('U13'!$A$4="2ª",'U13'!H17*'U13'!H$4,0)+
IF('U14'!$A$4="2ª",'U14'!H17*'U14'!H$4,0)+
IF('U15'!$A$4="2ª",'U15'!H17*'U15'!H$4,0)
)/'2ª EVA-solo'!$CD$5
/P$13)),0),0)</f>
        <v>0</v>
      </c>
      <c r="Q33" s="25"/>
      <c r="R33" s="25">
        <f ca="1">IFERROR(IF(R$16&gt;0,
(
(
(
IF('U1'!$A$4="2ª",'U1'!I17*'U1'!I$4,0)+
IF('U2'!$A$4="2ª",'U2'!I17*'U2'!I$4,0)+
IF('U3'!$A$4="2ª",'U3'!I17*'U3'!I$4,0)+
IF('U4'!$A$4="2ª",'U4'!I17*'U4'!I$4,0)+
IF('U5'!$A$4="2ª",'U5'!I17*'U5'!I$4,0)+
IF('U6'!$A$4="2ª",'U6'!I17*'U6'!I$4,0)+
IF('U7'!$A$4="2ª",'U7'!I17*'U7'!I$4,0)+
IF('U8'!$A$4="2ª",'U8'!I17*'U8'!I$4,0)+
IF('U9'!$A$4="2ª",'U9'!I17*'U9'!I$4,0)+
IF('U10'!$A$4="2ª",'U10'!I17*'U10'!I$4,0)+
IF('U11'!$A$4="2ª",'U11'!I17*'U11'!I$4,0)+
IF('U12'!$A$4="2ª",'U12'!I17*'U12'!I$4,0)+
IF('U13'!$A$4="2ª",'U13'!I17*'U13'!I$4,0)+
IF('U14'!$A$4="2ª",'U14'!I17*'U14'!I$4,0)+
IF('U15'!$A$4="2ª",'U15'!I17*'U15'!I$4,0)
)/'2ª EVA-solo'!$CD$5
/R$13)),0),0)</f>
        <v>0</v>
      </c>
      <c r="S33" s="25"/>
      <c r="T33" s="25">
        <f ca="1">IFERROR(IF(T$16&gt;0,
(
(
(
IF('U1'!$A$4="2ª",'U1'!J17*'U1'!J$4,0)+
IF('U2'!$A$4="2ª",'U2'!J17*'U2'!J$4,0)+
IF('U3'!$A$4="2ª",'U3'!J17*'U3'!J$4,0)+
IF('U4'!$A$4="2ª",'U4'!J17*'U4'!J$4,0)+
IF('U5'!$A$4="2ª",'U5'!J17*'U5'!J$4,0)+
IF('U6'!$A$4="2ª",'U6'!J17*'U6'!J$4,0)+
IF('U7'!$A$4="2ª",'U7'!J17*'U7'!J$4,0)+
IF('U8'!$A$4="2ª",'U8'!J17*'U8'!J$4,0)+
IF('U9'!$A$4="2ª",'U9'!J17*'U9'!J$4,0)+
IF('U10'!$A$4="2ª",'U10'!J17*'U10'!J$4,0)+
IF('U11'!$A$4="2ª",'U11'!J17*'U11'!J$4,0)+
IF('U12'!$A$4="2ª",'U12'!J17*'U12'!J$4,0)+
IF('U13'!$A$4="2ª",'U13'!J17*'U13'!J$4,0)+
IF('U14'!$A$4="2ª",'U14'!J17*'U14'!J$4,0)+
IF('U15'!$A$4="2ª",'U15'!J17*'U15'!J$4,0)
)/'2ª EVA-solo'!$CD$5
/T$13)),0),0)</f>
        <v>0</v>
      </c>
      <c r="U33" s="25"/>
      <c r="V33" s="25">
        <f ca="1">IFERROR(IF(V$16&gt;0,
(
(
(
IF('U1'!$A$4="2ª",'U1'!K17*'U1'!K$4,0)+
IF('U2'!$A$4="2ª",'U2'!K17*'U2'!K$4,0)+
IF('U3'!$A$4="2ª",'U3'!K17*'U3'!K$4,0)+
IF('U4'!$A$4="2ª",'U4'!K17*'U4'!K$4,0)+
IF('U5'!$A$4="2ª",'U5'!K17*'U5'!K$4,0)+
IF('U6'!$A$4="2ª",'U6'!K17*'U6'!K$4,0)+
IF('U7'!$A$4="2ª",'U7'!K17*'U7'!K$4,0)+
IF('U8'!$A$4="2ª",'U8'!K17*'U8'!K$4,0)+
IF('U9'!$A$4="2ª",'U9'!K17*'U9'!K$4,0)+
IF('U10'!$A$4="2ª",'U10'!K17*'U10'!K$4,0)+
IF('U11'!$A$4="2ª",'U11'!K17*'U11'!K$4,0)+
IF('U12'!$A$4="2ª",'U12'!K17*'U12'!K$4,0)+
IF('U13'!$A$4="2ª",'U13'!K17*'U13'!K$4,0)+
IF('U14'!$A$4="2ª",'U14'!K17*'U14'!K$4,0)+
IF('U15'!$A$4="2ª",'U15'!K17*'U15'!K$4,0)
)/'2ª EVA-solo'!$CD$5
/V$13)),0),0)</f>
        <v>0</v>
      </c>
      <c r="W33" s="25"/>
      <c r="X33" s="25">
        <f ca="1">IFERROR(IF(X$16&gt;0,
(
(
(
IF('U1'!$A$4="2ª",'U1'!L17*'U1'!L$4,0)+
IF('U2'!$A$4="2ª",'U2'!L17*'U2'!L$4,0)+
IF('U3'!$A$4="2ª",'U3'!L17*'U3'!L$4,0)+
IF('U4'!$A$4="2ª",'U4'!L17*'U4'!L$4,0)+
IF('U5'!$A$4="2ª",'U5'!L17*'U5'!L$4,0)+
IF('U6'!$A$4="2ª",'U6'!L17*'U6'!L$4,0)+
IF('U7'!$A$4="2ª",'U7'!L17*'U7'!L$4,0)+
IF('U8'!$A$4="2ª",'U8'!L17*'U8'!L$4,0)+
IF('U9'!$A$4="2ª",'U9'!L17*'U9'!L$4,0)+
IF('U10'!$A$4="2ª",'U10'!L17*'U10'!L$4,0)+
IF('U11'!$A$4="2ª",'U11'!L17*'U11'!L$4,0)+
IF('U12'!$A$4="2ª",'U12'!L17*'U12'!L$4,0)+
IF('U13'!$A$4="2ª",'U13'!L17*'U13'!L$4,0)+
IF('U14'!$A$4="2ª",'U14'!L17*'U14'!L$4,0)+
IF('U15'!$A$4="2ª",'U15'!L17*'U15'!L$4,0)
)/'2ª EVA-solo'!$CD$5
/X$13)),0),0)</f>
        <v>0</v>
      </c>
      <c r="Y33" s="25"/>
      <c r="Z33" s="25">
        <f>IFERROR(IF(Z$16&gt;0,
(
(
(
IF('U1'!$A$4="2ª",'U1'!M17*'U1'!M$4,0)+
IF('U2'!$A$4="2ª",'U2'!M17*'U2'!M$4,0)+
IF('U3'!$A$4="2ª",'U3'!M17*'U3'!M$4,0)+
IF('U4'!$A$4="2ª",'U4'!M17*'U4'!M$4,0)+
IF('U5'!$A$4="2ª",'U5'!M17*'U5'!M$4,0)+
IF('U6'!$A$4="2ª",'U6'!M17*'U6'!M$4,0)+
IF('U7'!$A$4="2ª",'U7'!M17*'U7'!M$4,0)+
IF('U8'!$A$4="2ª",'U8'!M17*'U8'!M$4,0)+
IF('U9'!$A$4="2ª",'U9'!M17*'U9'!M$4,0)+
IF('U10'!$A$4="2ª",'U10'!M17*'U10'!M$4,0)+
IF('U11'!$A$4="2ª",'U11'!M17*'U11'!M$4,0)+
IF('U12'!$A$4="2ª",'U12'!M17*'U12'!M$4,0)+
IF('U13'!$A$4="2ª",'U13'!M17*'U13'!M$4,0)+
IF('U14'!$A$4="2ª",'U14'!M17*'U14'!M$4,0)+
IF('U15'!$A$4="2ª",'U15'!M17*'U15'!M$4,0)
)/'2ª EVA-solo'!$CD$5
/Z$13)),0),0)</f>
        <v>0</v>
      </c>
      <c r="AA33" s="25"/>
      <c r="AB33" s="25"/>
      <c r="AC33" s="25">
        <f ca="1">IFERROR(IF(AC$16&gt;0,
(
(
(
IF('U1'!$A$4="2ª",'U1'!N17*'U1'!N$4,0)+
IF('U2'!$A$4="2ª",'U2'!N17*'U2'!N$4,0)+
IF('U3'!$A$4="2ª",'U3'!N17*'U3'!N$4,0)+
IF('U4'!$A$4="2ª",'U4'!N17*'U4'!N$4,0)+
IF('U5'!$A$4="2ª",'U5'!N17*'U5'!N$4,0)+
IF('U6'!$A$4="2ª",'U6'!N17*'U6'!N$4,0)+
IF('U7'!$A$4="2ª",'U7'!N17*'U7'!N$4,0)+
IF('U8'!$A$4="2ª",'U8'!N17*'U8'!N$4,0)+
IF('U9'!$A$4="2ª",'U9'!N17*'U9'!N$4,0)+
IF('U10'!$A$4="2ª",'U10'!N17*'U10'!N$4,0)+
IF('U11'!$A$4="2ª",'U11'!N17*'U11'!N$4,0)+
IF('U12'!$A$4="2ª",'U12'!N17*'U12'!N$4,0)+
IF('U13'!$A$4="2ª",'U13'!N17*'U13'!N$4,0)+
IF('U14'!$A$4="2ª",'U14'!N17*'U14'!N$4,0)+
IF('U15'!$A$4="2ª",'U15'!N17*'U15'!N$4,0)
)/'2ª EVA-solo'!$CD$5
/AC$13)),0),0)</f>
        <v>0</v>
      </c>
      <c r="AD33" s="5"/>
      <c r="AE33" s="25">
        <f>IFERROR(IF(AE$16&gt;0,
(
(
(
IF('U1'!$A$4="2ª",'U1'!O17*'U1'!O$4,0)+
IF('U2'!$A$4="2ª",'U2'!O17*'U2'!O$4,0)+
IF('U3'!$A$4="2ª",'U3'!O17*'U3'!O$4,0)+
IF('U4'!$A$4="2ª",'U4'!O17*'U4'!O$4,0)+
IF('U5'!$A$4="2ª",'U5'!O17*'U5'!O$4,0)+
IF('U6'!$A$4="2ª",'U6'!O17*'U6'!O$4,0)+
IF('U7'!$A$4="2ª",'U7'!O17*'U7'!O$4,0)+
IF('U8'!$A$4="2ª",'U8'!O17*'U8'!O$4,0)+
IF('U9'!$A$4="2ª",'U9'!O17*'U9'!O$4,0)+
IF('U10'!$A$4="2ª",'U10'!O17*'U10'!O$4,0)+
IF('U11'!$A$4="2ª",'U11'!O17*'U11'!O$4,0)+
IF('U12'!$A$4="2ª",'U12'!O17*'U12'!O$4,0)+
IF('U13'!$A$4="2ª",'U13'!O17*'U13'!O$4,0)+
IF('U14'!$A$4="2ª",'U14'!O17*'U14'!O$4,0)+
IF('U15'!$A$4="2ª",'U15'!O17*'U15'!O$4,0)
)/'2ª EVA-solo'!$CD$5
/AE$13)),0),0)</f>
        <v>0</v>
      </c>
      <c r="AF33" s="5"/>
      <c r="AG33" s="25">
        <f ca="1">IFERROR(IF(AG$16&gt;0,
(
(
(
IF('U1'!$A$4="2ª",'U1'!P17*'U1'!P$4,0)+
IF('U2'!$A$4="2ª",'U2'!P17*'U2'!P$4,0)+
IF('U3'!$A$4="2ª",'U3'!P17*'U3'!P$4,0)+
IF('U4'!$A$4="2ª",'U4'!P17*'U4'!P$4,0)+
IF('U5'!$A$4="2ª",'U5'!P17*'U5'!P$4,0)+
IF('U6'!$A$4="2ª",'U6'!P17*'U6'!P$4,0)+
IF('U7'!$A$4="2ª",'U7'!P17*'U7'!P$4,0)+
IF('U8'!$A$4="2ª",'U8'!P17*'U8'!P$4,0)+
IF('U9'!$A$4="2ª",'U9'!P17*'U9'!P$4,0)+
IF('U10'!$A$4="2ª",'U10'!P17*'U10'!P$4,0)+
IF('U11'!$A$4="2ª",'U11'!P17*'U11'!P$4,0)+
IF('U12'!$A$4="2ª",'U12'!P17*'U12'!P$4,0)+
IF('U13'!$A$4="2ª",'U13'!P17*'U13'!P$4,0)+
IF('U14'!$A$4="2ª",'U14'!P17*'U14'!P$4,0)+
IF('U15'!$A$4="2ª",'U15'!P17*'U15'!P$4,0)
)/'2ª EVA-solo'!$CD$5
/AG$13)),0),0)</f>
        <v>0</v>
      </c>
      <c r="AH33" s="25"/>
      <c r="AI33" s="25">
        <f>IFERROR(IF(AH$16&gt;0,
(
(
(
IF('U1'!$A$4="2ª",'U1'!Q17*'U1'!Q$4,0)+
IF('U2'!$A$4="2ª",'U2'!Q17*'U2'!Q$4,0)+
IF('U3'!$A$4="2ª",'U3'!Q17*'U3'!Q$4,0)+
IF('U4'!$A$4="2ª",'U4'!Q17*'U4'!Q$4,0)+
IF('U5'!$A$4="2ª",'U5'!Q17*'U5'!Q$4,0)+
IF('U6'!$A$4="2ª",'U6'!Q17*'U6'!Q$4,0)+
IF('U7'!$A$4="2ª",'U7'!Q17*'U7'!Q$4,0)+
IF('U8'!$A$4="2ª",'U8'!Q17*'U8'!Q$4,0)+
IF('U9'!$A$4="2ª",'U9'!Q17*'U9'!Q$4,0)+
IF('U10'!$A$4="2ª",'U10'!Q17*'U10'!Q$4,0)+
IF('U11'!$A$4="2ª",'U11'!Q17*'U11'!Q$4,0)+
IF('U12'!$A$4="2ª",'U12'!Q17*'U12'!Q$4,0)+
IF('U13'!$A$4="2ª",'U13'!Q17*'U13'!Q$4,0)+
IF('U14'!$A$4="2ª",'U14'!Q17*'U14'!Q$4,0)+
IF('U15'!$A$4="2ª",'U15'!Q17*'U15'!Q$4,0)
)/'2ª EVA-solo'!$CD$5
/AH$13)),0),0)</f>
        <v>0</v>
      </c>
      <c r="AJ33" s="25"/>
      <c r="AK33" s="25">
        <f ca="1">IFERROR(IF(AK$16&gt;0,
(
(
(
IF('U1'!$A$4="2ª",'U1'!R17*'U1'!R$4,0)+
IF('U2'!$A$4="2ª",'U2'!R17*'U2'!R$4,0)+
IF('U3'!$A$4="2ª",'U3'!R17*'U3'!R$4,0)+
IF('U4'!$A$4="2ª",'U4'!R17*'U4'!R$4,0)+
IF('U5'!$A$4="2ª",'U5'!R17*'U5'!R$4,0)+
IF('U6'!$A$4="2ª",'U6'!R17*'U6'!R$4,0)+
IF('U7'!$A$4="2ª",'U7'!R17*'U7'!R$4,0)+
IF('U8'!$A$4="2ª",'U8'!R17*'U8'!R$4,0)+
IF('U9'!$A$4="2ª",'U9'!R17*'U9'!R$4,0)+
IF('U10'!$A$4="2ª",'U10'!R17*'U10'!R$4,0)+
IF('U11'!$A$4="2ª",'U11'!R17*'U11'!R$4,0)+
IF('U12'!$A$4="2ª",'U12'!R17*'U12'!R$4,0)+
IF('U13'!$A$4="2ª",'U13'!R17*'U13'!R$4,0)+
IF('U14'!$A$4="2ª",'U14'!R17*'U14'!R$4,0)+
IF('U15'!$A$4="2ª",'U15'!R17*'U15'!R$4,0)
)/'2ª EVA-solo'!$CD$5
/AK$13)),0),0)</f>
        <v>0</v>
      </c>
      <c r="AL33" s="25"/>
      <c r="AM33" s="25">
        <f>IFERROR(IF(AM$16&gt;0,
(
(
(
IF('U1'!$A$4="2ª",'U1'!S17*'U1'!S$4,0)+
IF('U2'!$A$4="2ª",'U2'!S17*'U2'!S$4,0)+
IF('U3'!$A$4="2ª",'U3'!S17*'U3'!S$4,0)+
IF('U4'!$A$4="2ª",'U4'!S17*'U4'!S$4,0)+
IF('U5'!$A$4="2ª",'U5'!S17*'U5'!S$4,0)+
IF('U6'!$A$4="2ª",'U6'!S17*'U6'!S$4,0)+
IF('U7'!$A$4="2ª",'U7'!S17*'U7'!S$4,0)+
IF('U8'!$A$4="2ª",'U8'!S17*'U8'!S$4,0)+
IF('U9'!$A$4="2ª",'U9'!S17*'U9'!S$4,0)+
IF('U10'!$A$4="2ª",'U10'!S17*'U10'!S$4,0)+
IF('U11'!$A$4="2ª",'U11'!S17*'U11'!S$4,0)+
IF('U12'!$A$4="2ª",'U12'!S17*'U12'!S$4,0)+
IF('U13'!$A$4="2ª",'U13'!S17*'U13'!S$4,0)+
IF('U14'!$A$4="2ª",'U14'!S17*'U14'!S$4,0)+
IF('U15'!$A$4="2ª",'U15'!S17*'U15'!S$4,0)
)/'2ª EVA-solo'!$CD$5
/AM$13)),0),0)</f>
        <v>0</v>
      </c>
      <c r="AN33" s="25"/>
      <c r="AO33" s="25"/>
      <c r="AP33" s="25">
        <f ca="1">IFERROR(IF(AP$16&gt;0,
(
(
(
IF('U1'!$A$4="2ª",'U1'!T17*'U1'!T$4,0)+
IF('U2'!$A$4="2ª",'U2'!T17*'U2'!T$4,0)+
IF('U3'!$A$4="2ª",'U3'!T17*'U3'!T$4,0)+
IF('U4'!$A$4="2ª",'U4'!T17*'U4'!T$4,0)+
IF('U5'!$A$4="2ª",'U5'!T17*'U5'!T$4,0)+
IF('U6'!$A$4="2ª",'U6'!T17*'U6'!T$4,0)+
IF('U7'!$A$4="2ª",'U7'!T17*'U7'!T$4,0)+
IF('U8'!$A$4="2ª",'U8'!T17*'U8'!T$4,0)+
IF('U9'!$A$4="2ª",'U9'!T17*'U9'!T$4,0)+
IF('U10'!$A$4="2ª",'U10'!T17*'U10'!T$4,0)+
IF('U11'!$A$4="2ª",'U11'!T17*'U11'!T$4,0)+
IF('U12'!$A$4="2ª",'U12'!T17*'U12'!T$4,0)+
IF('U13'!$A$4="2ª",'U13'!T17*'U13'!T$4,0)+
IF('U14'!$A$4="2ª",'U14'!T17*'U14'!T$4,0)+
IF('U15'!$A$4="2ª",'U15'!T17*'U15'!T$4,0)
)/'2ª EVA-solo'!$CD$5
/AP$13)),0),0)</f>
        <v>0</v>
      </c>
      <c r="AQ33" s="25"/>
      <c r="AR33" s="25">
        <f ca="1">IFERROR(IF(AR$16&gt;0,
(
(
(
IF('U1'!$A$4="2ª",'U1'!U17*'U1'!U$4,0)+
IF('U2'!$A$4="2ª",'U2'!U17*'U2'!U$4,0)+
IF('U3'!$A$4="2ª",'U3'!U17*'U3'!U$4,0)+
IF('U4'!$A$4="2ª",'U4'!U17*'U4'!U$4,0)+
IF('U5'!$A$4="2ª",'U5'!U17*'U5'!U$4,0)+
IF('U6'!$A$4="2ª",'U6'!U17*'U6'!U$4,0)+
IF('U7'!$A$4="2ª",'U7'!U17*'U7'!U$4,0)+
IF('U8'!$A$4="2ª",'U8'!U17*'U8'!U$4,0)+
IF('U9'!$A$4="2ª",'U9'!U17*'U9'!U$4,0)+
IF('U10'!$A$4="2ª",'U10'!U17*'U10'!U$4,0)+
IF('U11'!$A$4="2ª",'U11'!U17*'U11'!U$4,0)+
IF('U12'!$A$4="2ª",'U12'!U17*'U12'!U$4,0)+
IF('U13'!$A$4="2ª",'U13'!U17*'U13'!U$4,0)+
IF('U14'!$A$4="2ª",'U14'!U17*'U14'!U$4,0)+
IF('U15'!$A$4="2ª",'U15'!U17*'U15'!U$4,0)
)/'2ª EVA-solo'!$CD$5
/AR$13)),0),0)</f>
        <v>0</v>
      </c>
      <c r="AS33" s="25"/>
      <c r="AT33" s="25">
        <f>IFERROR(IF(AT$16&gt;0,
(
(
(
IF('U1'!$A$4="2ª",'U1'!V17*'U1'!V$4,0)+
IF('U2'!$A$4="2ª",'U2'!V17*'U2'!V$4,0)+
IF('U3'!$A$4="2ª",'U3'!V17*'U3'!V$4,0)+
IF('U4'!$A$4="2ª",'U4'!V17*'U4'!V$4,0)+
IF('U5'!$A$4="2ª",'U5'!V17*'U5'!V$4,0)+
IF('U6'!$A$4="2ª",'U6'!V17*'U6'!V$4,0)+
IF('U7'!$A$4="2ª",'U7'!V17*'U7'!V$4,0)+
IF('U8'!$A$4="2ª",'U8'!V17*'U8'!V$4,0)+
IF('U9'!$A$4="2ª",'U9'!V17*'U9'!V$4,0)+
IF('U10'!$A$4="2ª",'U10'!V17*'U10'!V$4,0)+
IF('U11'!$A$4="2ª",'U11'!V17*'U11'!V$4,0)+
IF('U12'!$A$4="2ª",'U12'!V17*'U12'!V$4,0)+
IF('U13'!$A$4="2ª",'U13'!V17*'U13'!V$4,0)+
IF('U14'!$A$4="2ª",'U14'!V17*'U14'!V$4,0)+
IF('U15'!$A$4="2ª",'U15'!V17*'U15'!V$4,0)
)/'2ª EVA-solo'!$CD$5
/AT$13)),0),0)</f>
        <v>0</v>
      </c>
      <c r="AU33" s="25"/>
      <c r="AV33" s="25">
        <f ca="1">IFERROR(IF(AV$16&gt;0,
(
(
(
IF('U1'!$A$4="2ª",'U1'!W17*'U1'!W$4,0)+
IF('U2'!$A$4="2ª",'U2'!W17*'U2'!W$4,0)+
IF('U3'!$A$4="2ª",'U3'!W17*'U3'!W$4,0)+
IF('U4'!$A$4="2ª",'U4'!W17*'U4'!W$4,0)+
IF('U5'!$A$4="2ª",'U5'!W17*'U5'!W$4,0)+
IF('U6'!$A$4="2ª",'U6'!W17*'U6'!W$4,0)+
IF('U7'!$A$4="2ª",'U7'!W17*'U7'!W$4,0)+
IF('U8'!$A$4="2ª",'U8'!W17*'U8'!W$4,0)+
IF('U9'!$A$4="2ª",'U9'!W17*'U9'!W$4,0)+
IF('U10'!$A$4="2ª",'U10'!W17*'U10'!W$4,0)+
IF('U11'!$A$4="2ª",'U11'!W17*'U11'!W$4,0)+
IF('U12'!$A$4="2ª",'U12'!W17*'U12'!W$4,0)+
IF('U13'!$A$4="2ª",'U13'!W17*'U13'!W$4,0)+
IF('U14'!$A$4="2ª",'U14'!W17*'U14'!W$4,0)+
IF('U15'!$A$4="2ª",'U15'!W17*'U15'!W$4,0)
)/'2ª EVA-solo'!$CD$5
/AV$13)),0),0)</f>
        <v>0</v>
      </c>
      <c r="AW33" s="25"/>
      <c r="AX33" s="25">
        <f>IFERROR(IF(AX$16&gt;0,
(
(
(
IF('U1'!$A$4="2ª",'U1'!X17*'U1'!X$4,0)+
IF('U2'!$A$4="2ª",'U2'!X17*'U2'!X$4,0)+
IF('U3'!$A$4="2ª",'U3'!X17*'U3'!X$4,0)+
IF('U4'!$A$4="2ª",'U4'!X17*'U4'!X$4,0)+
IF('U5'!$A$4="2ª",'U5'!X17*'U5'!X$4,0)+
IF('U6'!$A$4="2ª",'U6'!X17*'U6'!X$4,0)+
IF('U7'!$A$4="2ª",'U7'!X17*'U7'!X$4,0)+
IF('U8'!$A$4="2ª",'U8'!X17*'U8'!X$4,0)+
IF('U9'!$A$4="2ª",'U9'!X17*'U9'!X$4,0)+
IF('U10'!$A$4="2ª",'U10'!X17*'U10'!X$4,0)+
IF('U11'!$A$4="2ª",'U11'!X17*'U11'!X$4,0)+
IF('U12'!$A$4="2ª",'U12'!X17*'U12'!X$4,0)+
IF('U13'!$A$4="2ª",'U13'!X17*'U13'!X$4,0)+
IF('U14'!$A$4="2ª",'U14'!X17*'U14'!X$4,0)+
IF('U15'!$A$4="2ª",'U15'!X17*'U15'!X$4,0)
)/'2ª EVA-solo'!$CD$5
/AX$13)),0),0)</f>
        <v>0</v>
      </c>
      <c r="AY33" s="25"/>
      <c r="AZ33" s="25">
        <f>IFERROR(IF(AZ$16&gt;0,
(
(
(
IF('U1'!$A$4="2ª",'U1'!Y17*'U1'!Y$4,0)+
IF('U2'!$A$4="2ª",'U2'!Y17*'U2'!Y$4,0)+
IF('U3'!$A$4="2ª",'U3'!Y17*'U3'!Y$4,0)+
IF('U4'!$A$4="2ª",'U4'!Y17*'U4'!Y$4,0)+
IF('U5'!$A$4="2ª",'U5'!Y17*'U5'!Y$4,0)+
IF('U6'!$A$4="2ª",'U6'!Y17*'U6'!Y$4,0)+
IF('U7'!$A$4="2ª",'U7'!Y17*'U7'!Y$4,0)+
IF('U8'!$A$4="2ª",'U8'!Y17*'U8'!Y$4,0)+
IF('U9'!$A$4="2ª",'U9'!Y17*'U9'!Y$4,0)+
IF('U10'!$A$4="2ª",'U10'!Y17*'U10'!Y$4,0)+
IF('U11'!$A$4="2ª",'U11'!Y17*'U11'!Y$4,0)+
IF('U12'!$A$4="2ª",'U12'!Y17*'U12'!Y$4,0)+
IF('U13'!$A$4="2ª",'U13'!Y17*'U13'!Y$4,0)+
IF('U14'!$A$4="2ª",'U14'!Y17*'U14'!Y$4,0)+
IF('U15'!$A$4="2ª",'U15'!Y17*'U15'!Y$4,0)
)/'2ª EVA-solo'!$CD$5
/AZ$13)),0),0)</f>
        <v>0</v>
      </c>
      <c r="BA33" s="25"/>
      <c r="BB33" s="25"/>
      <c r="BC33" s="25">
        <f ca="1">IFERROR(IF(BC$16&gt;0,
(
(
(
IF('U1'!$A$4="2ª",'U1'!Z17*'U1'!Z$4,0)+
IF('U2'!$A$4="2ª",'U2'!Z17*'U2'!Z$4,0)+
IF('U3'!$A$4="2ª",'U3'!Z17*'U3'!Z$4,0)+
IF('U4'!$A$4="2ª",'U4'!Z17*'U4'!Z$4,0)+
IF('U5'!$A$4="2ª",'U5'!Z17*'U5'!Z$4,0)+
IF('U6'!$A$4="2ª",'U6'!Z17*'U6'!Z$4,0)+
IF('U7'!$A$4="2ª",'U7'!Z17*'U7'!Z$4,0)+
IF('U8'!$A$4="2ª",'U8'!Z17*'U8'!Z$4,0)+
IF('U9'!$A$4="2ª",'U9'!Z17*'U9'!Z$4,0)+
IF('U10'!$A$4="2ª",'U10'!Z17*'U10'!Z$4,0)+
IF('U11'!$A$4="2ª",'U11'!Z17*'U11'!Z$4,0)+
IF('U12'!$A$4="2ª",'U12'!Z17*'U12'!Z$4,0)+
IF('U13'!$A$4="2ª",'U13'!Z17*'U13'!Z$4,0)+
IF('U14'!$A$4="2ª",'U14'!Z17*'U14'!Z$4,0)+
IF('U15'!$A$4="2ª",'U15'!Z17*'U15'!Z$4,0)
)/'2ª EVA-solo'!$CD$5
/BC$13)),0),0)</f>
        <v>0</v>
      </c>
      <c r="BD33" s="25"/>
      <c r="BE33" s="25">
        <f>IFERROR(IF(BE$16&gt;0,
(
(
(
IF('U1'!$A$4="2ª",'U1'!AA17*'U1'!AA$4,0)+
IF('U2'!$A$4="2ª",'U2'!AA17*'U2'!AA$4,0)+
IF('U3'!$A$4="2ª",'U3'!AA17*'U3'!AA$4,0)+
IF('U4'!$A$4="2ª",'U4'!AA17*'U4'!AA$4,0)+
IF('U5'!$A$4="2ª",'U5'!AA17*'U5'!AA$4,0)+
IF('U6'!$A$4="2ª",'U6'!AA17*'U6'!AA$4,0)+
IF('U7'!$A$4="2ª",'U7'!AA17*'U7'!AA$4,0)+
IF('U8'!$A$4="2ª",'U8'!AA17*'U8'!AA$4,0)+
IF('U9'!$A$4="2ª",'U9'!AA17*'U9'!AA$4,0)+
IF('U10'!$A$4="2ª",'U10'!AA17*'U10'!AA$4,0)+
IF('U11'!$A$4="2ª",'U11'!AA17*'U11'!AA$4,0)+
IF('U12'!$A$4="2ª",'U12'!AA17*'U12'!AA$4,0)+
IF('U13'!$A$4="2ª",'U13'!AA17*'U13'!AA$4,0)+
IF('U14'!$A$4="2ª",'U14'!AA17*'U14'!AA$4,0)+
IF('U15'!$A$4="2ª",'U15'!AA17*'U15'!AA$4,0)
)/'2ª EVA-solo'!$CD$5
/BE$13)),0),0)</f>
        <v>0</v>
      </c>
      <c r="BF33" s="25"/>
      <c r="BG33" s="25">
        <f>IFERROR(IF(BG$16&gt;0,
(
(
(
IF('U1'!$A$4="2ª",'U1'!AB17*'U1'!AB$4,0)+
IF('U2'!$A$4="2ª",'U2'!AB17*'U2'!AB$4,0)+
IF('U3'!$A$4="2ª",'U3'!AB17*'U3'!AB$4,0)+
IF('U4'!$A$4="2ª",'U4'!AB17*'U4'!AB$4,0)+
IF('U5'!$A$4="2ª",'U5'!AB17*'U5'!AB$4,0)+
IF('U6'!$A$4="2ª",'U6'!AB17*'U6'!AB$4,0)+
IF('U7'!$A$4="2ª",'U7'!AB17*'U7'!AB$4,0)+
IF('U8'!$A$4="2ª",'U8'!AB17*'U8'!AB$4,0)+
IF('U9'!$A$4="2ª",'U9'!AB17*'U9'!AB$4,0)+
IF('U10'!$A$4="2ª",'U10'!AB17*'U10'!AB$4,0)+
IF('U11'!$A$4="2ª",'U11'!AB17*'U11'!AB$4,0)+
IF('U12'!$A$4="2ª",'U12'!AB17*'U12'!AB$4,0)+
IF('U13'!$A$4="2ª",'U13'!AB17*'U13'!AB$4,0)+
IF('U14'!$A$4="2ª",'U14'!AB17*'U14'!AB$4,0)+
IF('U15'!$A$4="2ª",'U15'!AB17*'U15'!AB$4,0)
)/'2ª EVA-solo'!$CD$5
/BG$13)),0),0)</f>
        <v>0</v>
      </c>
      <c r="BH33" s="25"/>
      <c r="BI33" s="25">
        <f ca="1">IFERROR(IF(BI$16&gt;0,
(
(
(
IF('U1'!$A$4="2ª",'U1'!AC17*'U1'!AC$4,0)+
IF('U2'!$A$4="2ª",'U2'!AC17*'U2'!AC$4,0)+
IF('U3'!$A$4="2ª",'U3'!AC17*'U3'!AC$4,0)+
IF('U4'!$A$4="2ª",'U4'!AC17*'U4'!AC$4,0)+
IF('U5'!$A$4="2ª",'U5'!AC17*'U5'!AC$4,0)+
IF('U6'!$A$4="2ª",'U6'!AC17*'U6'!AC$4,0)+
IF('U7'!$A$4="2ª",'U7'!AC17*'U7'!AC$4,0)+
IF('U8'!$A$4="2ª",'U8'!AC17*'U8'!AC$4,0)+
IF('U9'!$A$4="2ª",'U9'!AC17*'U9'!AC$4,0)+
IF('U10'!$A$4="2ª",'U10'!AC17*'U10'!AC$4,0)+
IF('U11'!$A$4="2ª",'U11'!AC17*'U11'!AC$4,0)+
IF('U12'!$A$4="2ª",'U12'!AC17*'U12'!AC$4,0)+
IF('U13'!$A$4="2ª",'U13'!AC17*'U13'!AC$4,0)+
IF('U14'!$A$4="2ª",'U14'!AC17*'U14'!AC$4,0)+
IF('U15'!$A$4="2ª",'U15'!AC17*'U15'!AC$4,0)
)/'2ª EVA-solo'!$CD$5
/BI$13)),0),0)</f>
        <v>0</v>
      </c>
      <c r="BJ33" s="25"/>
      <c r="BK33" s="25">
        <f>IFERROR(IF(BK$16&gt;0,
(
(
(
IF('U1'!$A$4="2ª",'U1'!AD17*'U1'!AD$4,0)+
IF('U2'!$A$4="2ª",'U2'!AD17*'U2'!AD$4,0)+
IF('U3'!$A$4="2ª",'U3'!AD17*'U3'!AD$4,0)+
IF('U4'!$A$4="2ª",'U4'!AD17*'U4'!AD$4,0)+
IF('U5'!$A$4="2ª",'U5'!AD17*'U5'!AD$4,0)+
IF('U6'!$A$4="2ª",'U6'!AD17*'U6'!AD$4,0)+
IF('U7'!$A$4="2ª",'U7'!AD17*'U7'!AD$4,0)+
IF('U8'!$A$4="2ª",'U8'!AD17*'U8'!AD$4,0)+
IF('U9'!$A$4="2ª",'U9'!AD17*'U9'!AD$4,0)+
IF('U10'!$A$4="2ª",'U10'!AD17*'U10'!AD$4,0)+
IF('U11'!$A$4="2ª",'U11'!AD17*'U11'!AD$4,0)+
IF('U12'!$A$4="2ª",'U12'!AD17*'U12'!AD$4,0)+
IF('U13'!$A$4="2ª",'U13'!AD17*'U13'!AD$4,0)+
IF('U14'!$A$4="2ª",'U14'!AD17*'U14'!AD$4,0)+
IF('U15'!$A$4="2ª",'U15'!AD17*'U15'!AD$4,0)
)/'2ª EVA-solo'!$CD$5
/BK$13)),0),0)</f>
        <v>0</v>
      </c>
      <c r="BL33" s="25"/>
      <c r="BM33" s="25">
        <f>IFERROR(IF(BM$16&gt;0,
(
(
(
IF('U1'!$A$4="2ª",'U1'!AE17*'U1'!AE$4,0)+
IF('U2'!$A$4="2ª",'U2'!AE17*'U2'!AE$4,0)+
IF('U3'!$A$4="2ª",'U3'!AE17*'U3'!AE$4,0)+
IF('U4'!$A$4="2ª",'U4'!AE17*'U4'!AE$4,0)+
IF('U5'!$A$4="2ª",'U5'!AE17*'U5'!AE$4,0)+
IF('U6'!$A$4="2ª",'U6'!AE17*'U6'!AE$4,0)+
IF('U7'!$A$4="2ª",'U7'!AE17*'U7'!AE$4,0)+
IF('U8'!$A$4="2ª",'U8'!AE17*'U8'!AE$4,0)+
IF('U9'!$A$4="2ª",'U9'!AE17*'U9'!AE$4,0)+
IF('U10'!$A$4="2ª",'U10'!AE17*'U10'!AE$4,0)+
IF('U11'!$A$4="2ª",'U11'!AE17*'U11'!AE$4,0)+
IF('U12'!$A$4="2ª",'U12'!AE17*'U12'!AE$4,0)+
IF('U13'!$A$4="2ª",'U13'!AE17*'U13'!AE$4,0)+
IF('U14'!$A$4="2ª",'U14'!AE17*'U14'!AE$4,0)+
IF('U15'!$A$4="2ª",'U15'!AE17*'U15'!AE$4,0)
)/'2ª EVA-solo'!$CD$5
/BM$13)),0),0)</f>
        <v>0</v>
      </c>
      <c r="BN33" s="25"/>
      <c r="BO33" s="25"/>
      <c r="BP33" s="25">
        <f ca="1">IFERROR(IF(BP$16&gt;0,
(
(
(
IF('U1'!$A$4="2ª",'U1'!AF17*'U1'!AF$4,0)+
IF('U2'!$A$4="2ª",'U2'!AF17*'U2'!AF$4,0)+
IF('U3'!$A$4="2ª",'U3'!AF17*'U3'!AF$4,0)+
IF('U4'!$A$4="2ª",'U4'!AF17*'U4'!AF$4,0)+
IF('U5'!$A$4="2ª",'U5'!AF17*'U5'!AF$4,0)+
IF('U6'!$A$4="2ª",'U6'!AF17*'U6'!AF$4,0)+
IF('U7'!$A$4="2ª",'U7'!AF17*'U7'!AF$4,0)+
IF('U8'!$A$4="2ª",'U8'!AF17*'U8'!AF$4,0)+
IF('U9'!$A$4="2ª",'U9'!AF17*'U9'!AF$4,0)+
IF('U10'!$A$4="2ª",'U10'!AF17*'U10'!AF$4,0)+
IF('U11'!$A$4="2ª",'U11'!AF17*'U11'!AF$4,0)+
IF('U12'!$A$4="2ª",'U12'!AF17*'U12'!AF$4,0)+
IF('U13'!$A$4="2ª",'U13'!AF17*'U13'!AF$4,0)+
IF('U14'!$A$4="2ª",'U14'!AF17*'U14'!AF$4,0)+
IF('U15'!$A$4="2ª",'U15'!AF17*'U15'!AF$4,0)
)/'2ª EVA-solo'!$CD$5
/BP$13)),0),0)</f>
        <v>0</v>
      </c>
      <c r="BQ33" s="25"/>
      <c r="BR33" s="25">
        <f>IFERROR(IF(BR$16&gt;0,
(
(
(
IF('U1'!$A$4="2ª",'U1'!AG17*'U1'!AG$4,0)+
IF('U2'!$A$4="2ª",'U2'!AG17*'U2'!AG$4,0)+
IF('U3'!$A$4="2ª",'U3'!AG17*'U3'!AG$4,0)+
IF('U4'!$A$4="2ª",'U4'!AG17*'U4'!AG$4,0)+
IF('U5'!$A$4="2ª",'U5'!AG17*'U5'!AG$4,0)+
IF('U6'!$A$4="2ª",'U6'!AG17*'U6'!AG$4,0)+
IF('U7'!$A$4="2ª",'U7'!AG17*'U7'!AG$4,0)+
IF('U8'!$A$4="2ª",'U8'!AG17*'U8'!AG$4,0)+
IF('U9'!$A$4="2ª",'U9'!AG17*'U9'!AG$4,0)+
IF('U10'!$A$4="2ª",'U10'!AG17*'U10'!AG$4,0)+
IF('U11'!$A$4="2ª",'U11'!AG17*'U11'!AG$4,0)+
IF('U12'!$A$4="2ª",'U12'!AG17*'U12'!AG$4,0)+
IF('U13'!$A$4="2ª",'U13'!AG17*'U13'!AG$4,0)+
IF('U14'!$A$4="2ª",'U14'!AG17*'U14'!AG$4,0)+
IF('U15'!$A$4="2ª",'U15'!AG17*'U15'!AG$4,0)
)/'2ª EVA-solo'!$CD$5
/BR$13)),0),0)</f>
        <v>0</v>
      </c>
      <c r="BS33" s="25"/>
      <c r="BT33" s="25">
        <f>IFERROR(IF(BT$16&gt;0,
(
(
(
IF('U1'!$A$4="2ª",'U1'!AH17*'U1'!AH$4,0)+
IF('U2'!$A$4="2ª",'U2'!AH17*'U2'!AH$4,0)+
IF('U3'!$A$4="2ª",'U3'!AH17*'U3'!AH$4,0)+
IF('U4'!$A$4="2ª",'U4'!AH17*'U4'!AH$4,0)+
IF('U5'!$A$4="2ª",'U5'!AH17*'U5'!AH$4,0)+
IF('U6'!$A$4="2ª",'U6'!AH17*'U6'!AH$4,0)+
IF('U7'!$A$4="2ª",'U7'!AH17*'U7'!AH$4,0)+
IF('U8'!$A$4="2ª",'U8'!AH17*'U8'!AH$4,0)+
IF('U9'!$A$4="2ª",'U9'!AH17*'U9'!AH$4,0)+
IF('U10'!$A$4="2ª",'U10'!AH17*'U10'!AH$4,0)+
IF('U11'!$A$4="2ª",'U11'!AH17*'U11'!AH$4,0)+
IF('U12'!$A$4="2ª",'U12'!AH17*'U12'!AH$4,0)+
IF('U13'!$A$4="2ª",'U13'!AH17*'U13'!AH$4,0)+
IF('U14'!$A$4="2ª",'U14'!AH17*'U14'!AH$4,0)+
IF('U15'!$A$4="2ª",'U15'!AH17*'U15'!AH$4,0)
)/'2ª EVA-solo'!$CD$5
/BT$13)),0),0)</f>
        <v>0</v>
      </c>
      <c r="BU33" s="25"/>
      <c r="BV33" s="25">
        <f>IFERROR(IF(BV$16&gt;0,
(
(
(
IF('U1'!$A$4="2ª",'U1'!AI17*'U1'!AI$4,0)+
IF('U2'!$A$4="2ª",'U2'!AI17*'U2'!AI$4,0)+
IF('U3'!$A$4="2ª",'U3'!AI17*'U3'!AI$4,0)+
IF('U4'!$A$4="2ª",'U4'!AI17*'U4'!AI$4,0)+
IF('U5'!$A$4="2ª",'U5'!AI17*'U5'!AI$4,0)+
IF('U6'!$A$4="2ª",'U6'!AI17*'U6'!AI$4,0)+
IF('U7'!$A$4="2ª",'U7'!AI17*'U7'!AI$4,0)+
IF('U8'!$A$4="2ª",'U8'!AI17*'U8'!AI$4,0)+
IF('U9'!$A$4="2ª",'U9'!AI17*'U9'!AI$4,0)+
IF('U10'!$A$4="2ª",'U10'!AI17*'U10'!AI$4,0)+
IF('U11'!$A$4="2ª",'U11'!AI17*'U11'!AI$4,0)+
IF('U12'!$A$4="2ª",'U12'!AI17*'U12'!AI$4,0)+
IF('U13'!$A$4="2ª",'U13'!AI17*'U13'!AI$4,0)+
IF('U14'!$A$4="2ª",'U14'!AI17*'U14'!AI$4,0)+
IF('U15'!$A$4="2ª",'U15'!AI17*'U15'!AI$4,0)
)/'2ª EVA-solo'!$CD$5
/BV$13)),0),0)</f>
        <v>0</v>
      </c>
      <c r="BW33" s="25"/>
      <c r="BX33" s="25">
        <f>IFERROR(IF(BX$16&gt;0,
(
(
(
IF('U1'!$A$4="2ª",'U1'!AJ17*'U1'!AJ$4,0)+
IF('U2'!$A$4="2ª",'U2'!AJ17*'U2'!AJ$4,0)+
IF('U3'!$A$4="2ª",'U3'!AJ17*'U3'!AJ$4,0)+
IF('U4'!$A$4="2ª",'U4'!AJ17*'U4'!AJ$4,0)+
IF('U5'!$A$4="2ª",'U5'!AJ17*'U5'!AJ$4,0)+
IF('U6'!$A$4="2ª",'U6'!AJ17*'U6'!AJ$4,0)+
IF('U7'!$A$4="2ª",'U7'!AJ17*'U7'!AJ$4,0)+
IF('U8'!$A$4="2ª",'U8'!AJ17*'U8'!AJ$4,0)+
IF('U9'!$A$4="2ª",'U9'!AJ17*'U9'!AJ$4,0)+
IF('U10'!$A$4="2ª",'U10'!AJ17*'U10'!AJ$4,0)+
IF('U11'!$A$4="2ª",'U11'!AJ17*'U11'!AJ$4,0)+
IF('U12'!$A$4="2ª",'U12'!AJ17*'U12'!AJ$4,0)+
IF('U13'!$A$4="2ª",'U13'!AJ17*'U13'!AJ$4,0)+
IF('U14'!$A$4="2ª",'U14'!AJ17*'U14'!AJ$4,0)+
IF('U15'!$A$4="2ª",'U15'!AJ17*'U15'!AJ$4,0)
)/'2ª EVA-solo'!$CD$5
/BX$13)),0),0)</f>
        <v>0</v>
      </c>
      <c r="BY33" s="25"/>
      <c r="BZ33" s="25">
        <f>IFERROR(IF(BZ$16&gt;0,
(
(
(
IF('U1'!$A$4="2ª",'U1'!AK17*'U1'!AK$4,0)+
IF('U2'!$A$4="2ª",'U2'!AK17*'U2'!AK$4,0)+
IF('U3'!$A$4="2ª",'U3'!AK17*'U3'!AK$4,0)+
IF('U4'!$A$4="2ª",'U4'!AK17*'U4'!AK$4,0)+
IF('U5'!$A$4="2ª",'U5'!AK17*'U5'!AK$4,0)+
IF('U6'!$A$4="2ª",'U6'!AK17*'U6'!AK$4,0)+
IF('U7'!$A$4="2ª",'U7'!AK17*'U7'!AK$4,0)+
IF('U8'!$A$4="2ª",'U8'!AK17*'U8'!AK$4,0)+
IF('U9'!$A$4="2ª",'U9'!AK17*'U9'!AK$4,0)+
IF('U10'!$A$4="2ª",'U10'!AK17*'U10'!AK$4,0)+
IF('U11'!$A$4="2ª",'U11'!AK17*'U11'!AK$4,0)+
IF('U12'!$A$4="2ª",'U12'!AK17*'U12'!AK$4,0)+
IF('U13'!$A$4="2ª",'U13'!AK17*'U13'!AK$4,0)+
IF('U14'!$A$4="2ª",'U14'!AK17*'U14'!AK$4,0)+
IF('U15'!$A$4="2ª",'U15'!AK17*'U15'!AK$4,0)
)/'2ª EVA-solo'!$CD$5
/BZ$13)),0),0)</f>
        <v>0</v>
      </c>
      <c r="CA33" s="25"/>
      <c r="CB33" s="25">
        <f ca="1">IF(CB$16&gt;0,
(
(
(
IF('U1'!$A$4="2ª",'U1'!BZ17*'U1'!BZ$4,0)+
IF('U2'!$A$4="2ª",'U2'!CA17*'U2'!CA$4,0)+
IF('U3'!$A$4="2ª",'U3'!CA17*'U3'!CA$4,0)+
IF('U4'!$A$4="2ª",'U4'!CA17*'U4'!CA$4,0)+
IF('U5'!$A$4="2ª",'U5'!CA17*'U5'!CA$4,0)+
IF('U6'!$A$4="2ª",'U6'!CA17*'U6'!CA$4,0)+
IF('U7'!$A$4="2ª",'U7'!CA17*'U7'!CA$4,0)+
IF('U8'!$A$4="2ª",'U8'!CA17*'U8'!CA$4,0)+
IF('U9'!$A$4="2ª",'U9'!CA17*'U9'!CA$4,0)+
IF('U10'!$A$4="2ª",'U10'!CA17*'U10'!CA$4,0)+
IF('U11'!$A$4="2ª",'U11'!CA17*'U11'!CA$4,0)+
IF('U12'!$A$4="2ª",'U12'!CA17*'U12'!CA$4,0)+
IF('U13'!$A$4="2ª",'U13'!CA17*'U13'!CA$4,0)+
IF('U14'!$A$4="2ª",'U14'!CA17*'U14'!CA$4,0)+
IF('U15'!$A$4="2ª",'U15'!CA17*'U15'!CA$4,0)
)/'2ª EVA-solo'!$CD$5
/CB$16)))</f>
        <v>0</v>
      </c>
    </row>
    <row r="34" spans="1:80" ht="18" x14ac:dyDescent="0.25">
      <c r="A34" s="65" t="str">
        <v>Moreno Ortega, Adrian</v>
      </c>
      <c r="B34" s="128"/>
      <c r="C34" s="25">
        <f ca="1">IFERROR(IF(C$16&gt;0,
(
(
(
IF('U1'!$A$4="2ª",'U1'!B18*'U1'!B$4,0)+
IF('U2'!$A$4="2ª",'U2'!B18*'U2'!B$4,0)+
IF('U3'!$A$4="2ª",'U3'!B18*'U3'!B$4,0)+
IF('U4'!$A$4="2ª",'U4'!B18*'U4'!B$4,0)+
IF('U5'!$A$4="2ª",'U5'!B18*'U5'!B$4,0)+
IF('U6'!$A$4="2ª",'U6'!B18*'U6'!B$4,0)+
IF('U7'!$A$4="2ª",'U7'!B18*'U7'!B$4,0)+
IF('U8'!$A$4="2ª",'U8'!B18*'U8'!B$4,0)+
IF('U9'!$A$4="2ª",'U9'!B18*'U9'!B$4,0)+
IF('U10'!$A$4="2ª",'U10'!B18*'U10'!B$4,0)+
IF('U11'!$A$4="2ª",'U11'!B18*'U11'!B$4,0)+
IF('U12'!$A$4="2ª",'U12'!B18*'U12'!B$4,0)+
IF('U13'!$A$4="2ª",'U13'!B18*'U13'!B$4,0)+
IF('U14'!$A$4="2ª",'U14'!B18*'U14'!B$4,0)+
IF('U15'!$A$4="2ª",'U15'!B18*'U15'!B$4,0)
)/'2ª EVA-solo'!$CD$5
/C$13)),0),0)</f>
        <v>0</v>
      </c>
      <c r="D34" s="25"/>
      <c r="E34" s="25">
        <f ca="1">IFERROR(IF(E$16&gt;0,
(
(
(
IF('U1'!$A$4="2ª",'U1'!C18*'U1'!C$4,0)+
IF('U2'!$A$4="2ª",'U2'!C18*'U2'!C$4,0)+
IF('U3'!$A$4="2ª",'U3'!C18*'U3'!C$4,0)+
IF('U4'!$A$4="2ª",'U4'!C18*'U4'!C$4,0)+
IF('U5'!$A$4="2ª",'U5'!C18*'U5'!C$4,0)+
IF('U6'!$A$4="2ª",'U6'!C18*'U6'!C$4,0)+
IF('U7'!$A$4="2ª",'U7'!C18*'U7'!C$4,0)+
IF('U8'!$A$4="2ª",'U8'!C18*'U8'!C$4,0)+
IF('U9'!$A$4="2ª",'U9'!C18*'U9'!C$4,0)+
IF('U10'!$A$4="2ª",'U10'!C18*'U10'!C$4,0)+
IF('U11'!$A$4="2ª",'U11'!C18*'U11'!C$4,0)+
IF('U12'!$A$4="2ª",'U12'!C18*'U12'!C$4,0)+
IF('U13'!$A$4="2ª",'U13'!C18*'U13'!C$4,0)+
IF('U14'!$A$4="2ª",'U14'!C18*'U14'!C$4,0)+
IF('U15'!$A$4="2ª",'U15'!C18*'U15'!C$4,0)
)/'2ª EVA-solo'!$CD$5
/E$13)),0),0)</f>
        <v>0</v>
      </c>
      <c r="F34" s="25"/>
      <c r="G34" s="25">
        <f ca="1">IFERROR(IF(G$16&gt;0,
(
(
(
IF('U1'!$A$4="2ª",'U1'!D18*'U1'!D$4,0)+
IF('U2'!$A$4="2ª",'U2'!D18*'U2'!D$4,0)+
IF('U3'!$A$4="2ª",'U3'!D18*'U3'!D$4,0)+
IF('U4'!$A$4="2ª",'U4'!D18*'U4'!D$4,0)+
IF('U5'!$A$4="2ª",'U5'!D18*'U5'!D$4,0)+
IF('U6'!$A$4="2ª",'U6'!D18*'U6'!D$4,0)+
IF('U7'!$A$4="2ª",'U7'!D18*'U7'!D$4,0)+
IF('U8'!$A$4="2ª",'U8'!D18*'U8'!D$4,0)+
IF('U9'!$A$4="2ª",'U9'!D18*'U9'!D$4,0)+
IF('U10'!$A$4="2ª",'U10'!D18*'U10'!D$4,0)+
IF('U11'!$A$4="2ª",'U11'!D18*'U11'!D$4,0)+
IF('U12'!$A$4="2ª",'U12'!D18*'U12'!D$4,0)+
IF('U13'!$A$4="2ª",'U13'!D18*'U13'!D$4,0)+
IF('U14'!$A$4="2ª",'U14'!D18*'U14'!D$4,0)+
IF('U15'!$A$4="2ª",'U15'!D18*'U15'!D$4,0)
)/'2ª EVA-solo'!$CD$5
/G$13)),0),0)</f>
        <v>0</v>
      </c>
      <c r="H34" s="25"/>
      <c r="I34" s="25">
        <f ca="1">IFERROR(IF(I$16&gt;0,
(
(
(
IF('U1'!$A$4="2ª",'U1'!E18*'U1'!E$4,0)+
IF('U2'!$A$4="2ª",'U2'!E18*'U2'!E$4,0)+
IF('U3'!$A$4="2ª",'U3'!E18*'U3'!E$4,0)+
IF('U4'!$A$4="2ª",'U4'!E18*'U4'!E$4,0)+
IF('U5'!$A$4="2ª",'U5'!E18*'U5'!E$4,0)+
IF('U6'!$A$4="2ª",'U6'!E18*'U6'!E$4,0)+
IF('U7'!$A$4="2ª",'U7'!E18*'U7'!E$4,0)+
IF('U8'!$A$4="2ª",'U8'!E18*'U8'!E$4,0)+
IF('U9'!$A$4="2ª",'U9'!E18*'U9'!E$4,0)+
IF('U10'!$A$4="2ª",'U10'!E18*'U10'!E$4,0)+
IF('U11'!$A$4="2ª",'U11'!E18*'U11'!E$4,0)+
IF('U12'!$A$4="2ª",'U12'!E18*'U12'!E$4,0)+
IF('U13'!$A$4="2ª",'U13'!E18*'U13'!E$4,0)+
IF('U14'!$A$4="2ª",'U14'!E18*'U14'!E$4,0)+
IF('U15'!$A$4="2ª",'U15'!E18*'U15'!E$4,0)
)/'2ª EVA-solo'!$CD$5
/H$13)),0),0)</f>
        <v>0</v>
      </c>
      <c r="J34" s="25"/>
      <c r="K34" s="25">
        <f ca="1">IFERROR(IF(K$16&gt;0,
(
(
(
IF('U1'!$A$4="2ª",'U1'!F18*'U1'!F$4,0)+
IF('U2'!$A$4="2ª",'U2'!F18*'U2'!F$4,0)+
IF('U3'!$A$4="2ª",'U3'!F18*'U3'!F$4,0)+
IF('U4'!$A$4="2ª",'U4'!F18*'U4'!F$4,0)+
IF('U5'!$A$4="2ª",'U5'!F18*'U5'!F$4,0)+
IF('U6'!$A$4="2ª",'U6'!F18*'U6'!F$4,0)+
IF('U7'!$A$4="2ª",'U7'!F18*'U7'!F$4,0)+
IF('U8'!$A$4="2ª",'U8'!F18*'U8'!F$4,0)+
IF('U9'!$A$4="2ª",'U9'!F18*'U9'!F$4,0)+
IF('U10'!$A$4="2ª",'U10'!F18*'U10'!F$4,0)+
IF('U11'!$A$4="2ª",'U11'!F18*'U11'!F$4,0)+
IF('U12'!$A$4="2ª",'U12'!F18*'U12'!F$4,0)+
IF('U13'!$A$4="2ª",'U13'!F18*'U13'!F$4,0)+
IF('U14'!$A$4="2ª",'U14'!F18*'U14'!F$4,0)+
IF('U15'!$A$4="2ª",'U15'!F18*'U15'!F$4,0)
)/'2ª EVA-solo'!$CD$5
/K$13)),0),0)</f>
        <v>0</v>
      </c>
      <c r="L34" s="25"/>
      <c r="M34" s="25">
        <f>IFERROR(IF(M$16&gt;0,
(
(
(
IF('U1'!$A$4="2ª",'U1'!G18*'U1'!G$4,0)+
IF('U2'!$A$4="2ª",'U2'!G18*'U2'!G$4,0)+
IF('U3'!$A$4="2ª",'U3'!G18*'U3'!G$4,0)+
IF('U4'!$A$4="2ª",'U4'!G18*'U4'!G$4,0)+
IF('U5'!$A$4="2ª",'U5'!G18*'U5'!G$4,0)+
IF('U6'!$A$4="2ª",'U6'!G18*'U6'!G$4,0)+
IF('U7'!$A$4="2ª",'U7'!G18*'U7'!G$4,0)+
IF('U8'!$A$4="2ª",'U8'!G18*'U8'!G$4,0)+
IF('U9'!$A$4="2ª",'U9'!G18*'U9'!G$4,0)+
IF('U10'!$A$4="2ª",'U10'!G18*'U10'!G$4,0)+
IF('U11'!$A$4="2ª",'U11'!G18*'U11'!G$4,0)+
IF('U12'!$A$4="2ª",'U12'!G18*'U12'!G$4,0)+
IF('U13'!$A$4="2ª",'U13'!G18*'U13'!G$4,0)+
IF('U14'!$A$4="2ª",'U14'!G18*'U14'!G$4,0)+
IF('U15'!$A$4="2ª",'U15'!G18*'U15'!G$4,0)
)/'2ª EVA-solo'!$CD$5
/M$13)),0),0)</f>
        <v>0</v>
      </c>
      <c r="N34" s="25"/>
      <c r="O34" s="130"/>
      <c r="P34" s="25">
        <f ca="1">IFERROR(IF(P$16&gt;0,
(
(
(
IF('U1'!$A$4="2ª",'U1'!H18*'U1'!H$4,0)+
IF('U2'!$A$4="2ª",'U2'!H18*'U2'!H$4,0)+
IF('U3'!$A$4="2ª",'U3'!H18*'U3'!H$4,0)+
IF('U4'!$A$4="2ª",'U4'!H18*'U4'!H$4,0)+
IF('U5'!$A$4="2ª",'U5'!H18*'U5'!H$4,0)+
IF('U6'!$A$4="2ª",'U6'!H18*'U6'!H$4,0)+
IF('U7'!$A$4="2ª",'U7'!H18*'U7'!H$4,0)+
IF('U8'!$A$4="2ª",'U8'!H18*'U8'!H$4,0)+
IF('U9'!$A$4="2ª",'U9'!H18*'U9'!H$4,0)+
IF('U10'!$A$4="2ª",'U10'!H18*'U10'!H$4,0)+
IF('U11'!$A$4="2ª",'U11'!H18*'U11'!H$4,0)+
IF('U12'!$A$4="2ª",'U12'!H18*'U12'!H$4,0)+
IF('U13'!$A$4="2ª",'U13'!H18*'U13'!H$4,0)+
IF('U14'!$A$4="2ª",'U14'!H18*'U14'!H$4,0)+
IF('U15'!$A$4="2ª",'U15'!H18*'U15'!H$4,0)
)/'2ª EVA-solo'!$CD$5
/P$13)),0),0)</f>
        <v>0</v>
      </c>
      <c r="Q34" s="25"/>
      <c r="R34" s="25">
        <f ca="1">IFERROR(IF(R$16&gt;0,
(
(
(
IF('U1'!$A$4="2ª",'U1'!I18*'U1'!I$4,0)+
IF('U2'!$A$4="2ª",'U2'!I18*'U2'!I$4,0)+
IF('U3'!$A$4="2ª",'U3'!I18*'U3'!I$4,0)+
IF('U4'!$A$4="2ª",'U4'!I18*'U4'!I$4,0)+
IF('U5'!$A$4="2ª",'U5'!I18*'U5'!I$4,0)+
IF('U6'!$A$4="2ª",'U6'!I18*'U6'!I$4,0)+
IF('U7'!$A$4="2ª",'U7'!I18*'U7'!I$4,0)+
IF('U8'!$A$4="2ª",'U8'!I18*'U8'!I$4,0)+
IF('U9'!$A$4="2ª",'U9'!I18*'U9'!I$4,0)+
IF('U10'!$A$4="2ª",'U10'!I18*'U10'!I$4,0)+
IF('U11'!$A$4="2ª",'U11'!I18*'U11'!I$4,0)+
IF('U12'!$A$4="2ª",'U12'!I18*'U12'!I$4,0)+
IF('U13'!$A$4="2ª",'U13'!I18*'U13'!I$4,0)+
IF('U14'!$A$4="2ª",'U14'!I18*'U14'!I$4,0)+
IF('U15'!$A$4="2ª",'U15'!I18*'U15'!I$4,0)
)/'2ª EVA-solo'!$CD$5
/R$13)),0),0)</f>
        <v>0</v>
      </c>
      <c r="S34" s="25"/>
      <c r="T34" s="25">
        <f ca="1">IFERROR(IF(T$16&gt;0,
(
(
(
IF('U1'!$A$4="2ª",'U1'!J18*'U1'!J$4,0)+
IF('U2'!$A$4="2ª",'U2'!J18*'U2'!J$4,0)+
IF('U3'!$A$4="2ª",'U3'!J18*'U3'!J$4,0)+
IF('U4'!$A$4="2ª",'U4'!J18*'U4'!J$4,0)+
IF('U5'!$A$4="2ª",'U5'!J18*'U5'!J$4,0)+
IF('U6'!$A$4="2ª",'U6'!J18*'U6'!J$4,0)+
IF('U7'!$A$4="2ª",'U7'!J18*'U7'!J$4,0)+
IF('U8'!$A$4="2ª",'U8'!J18*'U8'!J$4,0)+
IF('U9'!$A$4="2ª",'U9'!J18*'U9'!J$4,0)+
IF('U10'!$A$4="2ª",'U10'!J18*'U10'!J$4,0)+
IF('U11'!$A$4="2ª",'U11'!J18*'U11'!J$4,0)+
IF('U12'!$A$4="2ª",'U12'!J18*'U12'!J$4,0)+
IF('U13'!$A$4="2ª",'U13'!J18*'U13'!J$4,0)+
IF('U14'!$A$4="2ª",'U14'!J18*'U14'!J$4,0)+
IF('U15'!$A$4="2ª",'U15'!J18*'U15'!J$4,0)
)/'2ª EVA-solo'!$CD$5
/T$13)),0),0)</f>
        <v>0</v>
      </c>
      <c r="U34" s="25"/>
      <c r="V34" s="25">
        <f ca="1">IFERROR(IF(V$16&gt;0,
(
(
(
IF('U1'!$A$4="2ª",'U1'!K18*'U1'!K$4,0)+
IF('U2'!$A$4="2ª",'U2'!K18*'U2'!K$4,0)+
IF('U3'!$A$4="2ª",'U3'!K18*'U3'!K$4,0)+
IF('U4'!$A$4="2ª",'U4'!K18*'U4'!K$4,0)+
IF('U5'!$A$4="2ª",'U5'!K18*'U5'!K$4,0)+
IF('U6'!$A$4="2ª",'U6'!K18*'U6'!K$4,0)+
IF('U7'!$A$4="2ª",'U7'!K18*'U7'!K$4,0)+
IF('U8'!$A$4="2ª",'U8'!K18*'U8'!K$4,0)+
IF('U9'!$A$4="2ª",'U9'!K18*'U9'!K$4,0)+
IF('U10'!$A$4="2ª",'U10'!K18*'U10'!K$4,0)+
IF('U11'!$A$4="2ª",'U11'!K18*'U11'!K$4,0)+
IF('U12'!$A$4="2ª",'U12'!K18*'U12'!K$4,0)+
IF('U13'!$A$4="2ª",'U13'!K18*'U13'!K$4,0)+
IF('U14'!$A$4="2ª",'U14'!K18*'U14'!K$4,0)+
IF('U15'!$A$4="2ª",'U15'!K18*'U15'!K$4,0)
)/'2ª EVA-solo'!$CD$5
/V$13)),0),0)</f>
        <v>0</v>
      </c>
      <c r="W34" s="25"/>
      <c r="X34" s="25">
        <f ca="1">IFERROR(IF(X$16&gt;0,
(
(
(
IF('U1'!$A$4="2ª",'U1'!L18*'U1'!L$4,0)+
IF('U2'!$A$4="2ª",'U2'!L18*'U2'!L$4,0)+
IF('U3'!$A$4="2ª",'U3'!L18*'U3'!L$4,0)+
IF('U4'!$A$4="2ª",'U4'!L18*'U4'!L$4,0)+
IF('U5'!$A$4="2ª",'U5'!L18*'U5'!L$4,0)+
IF('U6'!$A$4="2ª",'U6'!L18*'U6'!L$4,0)+
IF('U7'!$A$4="2ª",'U7'!L18*'U7'!L$4,0)+
IF('U8'!$A$4="2ª",'U8'!L18*'U8'!L$4,0)+
IF('U9'!$A$4="2ª",'U9'!L18*'U9'!L$4,0)+
IF('U10'!$A$4="2ª",'U10'!L18*'U10'!L$4,0)+
IF('U11'!$A$4="2ª",'U11'!L18*'U11'!L$4,0)+
IF('U12'!$A$4="2ª",'U12'!L18*'U12'!L$4,0)+
IF('U13'!$A$4="2ª",'U13'!L18*'U13'!L$4,0)+
IF('U14'!$A$4="2ª",'U14'!L18*'U14'!L$4,0)+
IF('U15'!$A$4="2ª",'U15'!L18*'U15'!L$4,0)
)/'2ª EVA-solo'!$CD$5
/X$13)),0),0)</f>
        <v>0</v>
      </c>
      <c r="Y34" s="25"/>
      <c r="Z34" s="25">
        <f>IFERROR(IF(Z$16&gt;0,
(
(
(
IF('U1'!$A$4="2ª",'U1'!M18*'U1'!M$4,0)+
IF('U2'!$A$4="2ª",'U2'!M18*'U2'!M$4,0)+
IF('U3'!$A$4="2ª",'U3'!M18*'U3'!M$4,0)+
IF('U4'!$A$4="2ª",'U4'!M18*'U4'!M$4,0)+
IF('U5'!$A$4="2ª",'U5'!M18*'U5'!M$4,0)+
IF('U6'!$A$4="2ª",'U6'!M18*'U6'!M$4,0)+
IF('U7'!$A$4="2ª",'U7'!M18*'U7'!M$4,0)+
IF('U8'!$A$4="2ª",'U8'!M18*'U8'!M$4,0)+
IF('U9'!$A$4="2ª",'U9'!M18*'U9'!M$4,0)+
IF('U10'!$A$4="2ª",'U10'!M18*'U10'!M$4,0)+
IF('U11'!$A$4="2ª",'U11'!M18*'U11'!M$4,0)+
IF('U12'!$A$4="2ª",'U12'!M18*'U12'!M$4,0)+
IF('U13'!$A$4="2ª",'U13'!M18*'U13'!M$4,0)+
IF('U14'!$A$4="2ª",'U14'!M18*'U14'!M$4,0)+
IF('U15'!$A$4="2ª",'U15'!M18*'U15'!M$4,0)
)/'2ª EVA-solo'!$CD$5
/Z$13)),0),0)</f>
        <v>0</v>
      </c>
      <c r="AA34" s="25"/>
      <c r="AB34" s="25"/>
      <c r="AC34" s="25">
        <f ca="1">IFERROR(IF(AC$16&gt;0,
(
(
(
IF('U1'!$A$4="2ª",'U1'!N18*'U1'!N$4,0)+
IF('U2'!$A$4="2ª",'U2'!N18*'U2'!N$4,0)+
IF('U3'!$A$4="2ª",'U3'!N18*'U3'!N$4,0)+
IF('U4'!$A$4="2ª",'U4'!N18*'U4'!N$4,0)+
IF('U5'!$A$4="2ª",'U5'!N18*'U5'!N$4,0)+
IF('U6'!$A$4="2ª",'U6'!N18*'U6'!N$4,0)+
IF('U7'!$A$4="2ª",'U7'!N18*'U7'!N$4,0)+
IF('U8'!$A$4="2ª",'U8'!N18*'U8'!N$4,0)+
IF('U9'!$A$4="2ª",'U9'!N18*'U9'!N$4,0)+
IF('U10'!$A$4="2ª",'U10'!N18*'U10'!N$4,0)+
IF('U11'!$A$4="2ª",'U11'!N18*'U11'!N$4,0)+
IF('U12'!$A$4="2ª",'U12'!N18*'U12'!N$4,0)+
IF('U13'!$A$4="2ª",'U13'!N18*'U13'!N$4,0)+
IF('U14'!$A$4="2ª",'U14'!N18*'U14'!N$4,0)+
IF('U15'!$A$4="2ª",'U15'!N18*'U15'!N$4,0)
)/'2ª EVA-solo'!$CD$5
/AC$13)),0),0)</f>
        <v>0</v>
      </c>
      <c r="AD34" s="5"/>
      <c r="AE34" s="25">
        <f>IFERROR(IF(AE$16&gt;0,
(
(
(
IF('U1'!$A$4="2ª",'U1'!O18*'U1'!O$4,0)+
IF('U2'!$A$4="2ª",'U2'!O18*'U2'!O$4,0)+
IF('U3'!$A$4="2ª",'U3'!O18*'U3'!O$4,0)+
IF('U4'!$A$4="2ª",'U4'!O18*'U4'!O$4,0)+
IF('U5'!$A$4="2ª",'U5'!O18*'U5'!O$4,0)+
IF('U6'!$A$4="2ª",'U6'!O18*'U6'!O$4,0)+
IF('U7'!$A$4="2ª",'U7'!O18*'U7'!O$4,0)+
IF('U8'!$A$4="2ª",'U8'!O18*'U8'!O$4,0)+
IF('U9'!$A$4="2ª",'U9'!O18*'U9'!O$4,0)+
IF('U10'!$A$4="2ª",'U10'!O18*'U10'!O$4,0)+
IF('U11'!$A$4="2ª",'U11'!O18*'U11'!O$4,0)+
IF('U12'!$A$4="2ª",'U12'!O18*'U12'!O$4,0)+
IF('U13'!$A$4="2ª",'U13'!O18*'U13'!O$4,0)+
IF('U14'!$A$4="2ª",'U14'!O18*'U14'!O$4,0)+
IF('U15'!$A$4="2ª",'U15'!O18*'U15'!O$4,0)
)/'2ª EVA-solo'!$CD$5
/AE$13)),0),0)</f>
        <v>0</v>
      </c>
      <c r="AF34" s="5"/>
      <c r="AG34" s="25">
        <f ca="1">IFERROR(IF(AG$16&gt;0,
(
(
(
IF('U1'!$A$4="2ª",'U1'!P18*'U1'!P$4,0)+
IF('U2'!$A$4="2ª",'U2'!P18*'U2'!P$4,0)+
IF('U3'!$A$4="2ª",'U3'!P18*'U3'!P$4,0)+
IF('U4'!$A$4="2ª",'U4'!P18*'U4'!P$4,0)+
IF('U5'!$A$4="2ª",'U5'!P18*'U5'!P$4,0)+
IF('U6'!$A$4="2ª",'U6'!P18*'U6'!P$4,0)+
IF('U7'!$A$4="2ª",'U7'!P18*'U7'!P$4,0)+
IF('U8'!$A$4="2ª",'U8'!P18*'U8'!P$4,0)+
IF('U9'!$A$4="2ª",'U9'!P18*'U9'!P$4,0)+
IF('U10'!$A$4="2ª",'U10'!P18*'U10'!P$4,0)+
IF('U11'!$A$4="2ª",'U11'!P18*'U11'!P$4,0)+
IF('U12'!$A$4="2ª",'U12'!P18*'U12'!P$4,0)+
IF('U13'!$A$4="2ª",'U13'!P18*'U13'!P$4,0)+
IF('U14'!$A$4="2ª",'U14'!P18*'U14'!P$4,0)+
IF('U15'!$A$4="2ª",'U15'!P18*'U15'!P$4,0)
)/'2ª EVA-solo'!$CD$5
/AG$13)),0),0)</f>
        <v>0</v>
      </c>
      <c r="AH34" s="25"/>
      <c r="AI34" s="25">
        <f>IFERROR(IF(AH$16&gt;0,
(
(
(
IF('U1'!$A$4="2ª",'U1'!Q18*'U1'!Q$4,0)+
IF('U2'!$A$4="2ª",'U2'!Q18*'U2'!Q$4,0)+
IF('U3'!$A$4="2ª",'U3'!Q18*'U3'!Q$4,0)+
IF('U4'!$A$4="2ª",'U4'!Q18*'U4'!Q$4,0)+
IF('U5'!$A$4="2ª",'U5'!Q18*'U5'!Q$4,0)+
IF('U6'!$A$4="2ª",'U6'!Q18*'U6'!Q$4,0)+
IF('U7'!$A$4="2ª",'U7'!Q18*'U7'!Q$4,0)+
IF('U8'!$A$4="2ª",'U8'!Q18*'U8'!Q$4,0)+
IF('U9'!$A$4="2ª",'U9'!Q18*'U9'!Q$4,0)+
IF('U10'!$A$4="2ª",'U10'!Q18*'U10'!Q$4,0)+
IF('U11'!$A$4="2ª",'U11'!Q18*'U11'!Q$4,0)+
IF('U12'!$A$4="2ª",'U12'!Q18*'U12'!Q$4,0)+
IF('U13'!$A$4="2ª",'U13'!Q18*'U13'!Q$4,0)+
IF('U14'!$A$4="2ª",'U14'!Q18*'U14'!Q$4,0)+
IF('U15'!$A$4="2ª",'U15'!Q18*'U15'!Q$4,0)
)/'2ª EVA-solo'!$CD$5
/AH$13)),0),0)</f>
        <v>0</v>
      </c>
      <c r="AJ34" s="25"/>
      <c r="AK34" s="25">
        <f ca="1">IFERROR(IF(AK$16&gt;0,
(
(
(
IF('U1'!$A$4="2ª",'U1'!R18*'U1'!R$4,0)+
IF('U2'!$A$4="2ª",'U2'!R18*'U2'!R$4,0)+
IF('U3'!$A$4="2ª",'U3'!R18*'U3'!R$4,0)+
IF('U4'!$A$4="2ª",'U4'!R18*'U4'!R$4,0)+
IF('U5'!$A$4="2ª",'U5'!R18*'U5'!R$4,0)+
IF('U6'!$A$4="2ª",'U6'!R18*'U6'!R$4,0)+
IF('U7'!$A$4="2ª",'U7'!R18*'U7'!R$4,0)+
IF('U8'!$A$4="2ª",'U8'!R18*'U8'!R$4,0)+
IF('U9'!$A$4="2ª",'U9'!R18*'U9'!R$4,0)+
IF('U10'!$A$4="2ª",'U10'!R18*'U10'!R$4,0)+
IF('U11'!$A$4="2ª",'U11'!R18*'U11'!R$4,0)+
IF('U12'!$A$4="2ª",'U12'!R18*'U12'!R$4,0)+
IF('U13'!$A$4="2ª",'U13'!R18*'U13'!R$4,0)+
IF('U14'!$A$4="2ª",'U14'!R18*'U14'!R$4,0)+
IF('U15'!$A$4="2ª",'U15'!R18*'U15'!R$4,0)
)/'2ª EVA-solo'!$CD$5
/AK$13)),0),0)</f>
        <v>0</v>
      </c>
      <c r="AL34" s="25"/>
      <c r="AM34" s="25">
        <f>IFERROR(IF(AM$16&gt;0,
(
(
(
IF('U1'!$A$4="2ª",'U1'!S18*'U1'!S$4,0)+
IF('U2'!$A$4="2ª",'U2'!S18*'U2'!S$4,0)+
IF('U3'!$A$4="2ª",'U3'!S18*'U3'!S$4,0)+
IF('U4'!$A$4="2ª",'U4'!S18*'U4'!S$4,0)+
IF('U5'!$A$4="2ª",'U5'!S18*'U5'!S$4,0)+
IF('U6'!$A$4="2ª",'U6'!S18*'U6'!S$4,0)+
IF('U7'!$A$4="2ª",'U7'!S18*'U7'!S$4,0)+
IF('U8'!$A$4="2ª",'U8'!S18*'U8'!S$4,0)+
IF('U9'!$A$4="2ª",'U9'!S18*'U9'!S$4,0)+
IF('U10'!$A$4="2ª",'U10'!S18*'U10'!S$4,0)+
IF('U11'!$A$4="2ª",'U11'!S18*'U11'!S$4,0)+
IF('U12'!$A$4="2ª",'U12'!S18*'U12'!S$4,0)+
IF('U13'!$A$4="2ª",'U13'!S18*'U13'!S$4,0)+
IF('U14'!$A$4="2ª",'U14'!S18*'U14'!S$4,0)+
IF('U15'!$A$4="2ª",'U15'!S18*'U15'!S$4,0)
)/'2ª EVA-solo'!$CD$5
/AM$13)),0),0)</f>
        <v>0</v>
      </c>
      <c r="AN34" s="25"/>
      <c r="AO34" s="25"/>
      <c r="AP34" s="25">
        <f ca="1">IFERROR(IF(AP$16&gt;0,
(
(
(
IF('U1'!$A$4="2ª",'U1'!T18*'U1'!T$4,0)+
IF('U2'!$A$4="2ª",'U2'!T18*'U2'!T$4,0)+
IF('U3'!$A$4="2ª",'U3'!T18*'U3'!T$4,0)+
IF('U4'!$A$4="2ª",'U4'!T18*'U4'!T$4,0)+
IF('U5'!$A$4="2ª",'U5'!T18*'U5'!T$4,0)+
IF('U6'!$A$4="2ª",'U6'!T18*'U6'!T$4,0)+
IF('U7'!$A$4="2ª",'U7'!T18*'U7'!T$4,0)+
IF('U8'!$A$4="2ª",'U8'!T18*'U8'!T$4,0)+
IF('U9'!$A$4="2ª",'U9'!T18*'U9'!T$4,0)+
IF('U10'!$A$4="2ª",'U10'!T18*'U10'!T$4,0)+
IF('U11'!$A$4="2ª",'U11'!T18*'U11'!T$4,0)+
IF('U12'!$A$4="2ª",'U12'!T18*'U12'!T$4,0)+
IF('U13'!$A$4="2ª",'U13'!T18*'U13'!T$4,0)+
IF('U14'!$A$4="2ª",'U14'!T18*'U14'!T$4,0)+
IF('U15'!$A$4="2ª",'U15'!T18*'U15'!T$4,0)
)/'2ª EVA-solo'!$CD$5
/AP$13)),0),0)</f>
        <v>0</v>
      </c>
      <c r="AQ34" s="25"/>
      <c r="AR34" s="25">
        <f ca="1">IFERROR(IF(AR$16&gt;0,
(
(
(
IF('U1'!$A$4="2ª",'U1'!U18*'U1'!U$4,0)+
IF('U2'!$A$4="2ª",'U2'!U18*'U2'!U$4,0)+
IF('U3'!$A$4="2ª",'U3'!U18*'U3'!U$4,0)+
IF('U4'!$A$4="2ª",'U4'!U18*'U4'!U$4,0)+
IF('U5'!$A$4="2ª",'U5'!U18*'U5'!U$4,0)+
IF('U6'!$A$4="2ª",'U6'!U18*'U6'!U$4,0)+
IF('U7'!$A$4="2ª",'U7'!U18*'U7'!U$4,0)+
IF('U8'!$A$4="2ª",'U8'!U18*'U8'!U$4,0)+
IF('U9'!$A$4="2ª",'U9'!U18*'U9'!U$4,0)+
IF('U10'!$A$4="2ª",'U10'!U18*'U10'!U$4,0)+
IF('U11'!$A$4="2ª",'U11'!U18*'U11'!U$4,0)+
IF('U12'!$A$4="2ª",'U12'!U18*'U12'!U$4,0)+
IF('U13'!$A$4="2ª",'U13'!U18*'U13'!U$4,0)+
IF('U14'!$A$4="2ª",'U14'!U18*'U14'!U$4,0)+
IF('U15'!$A$4="2ª",'U15'!U18*'U15'!U$4,0)
)/'2ª EVA-solo'!$CD$5
/AR$13)),0),0)</f>
        <v>0</v>
      </c>
      <c r="AS34" s="25"/>
      <c r="AT34" s="25">
        <f>IFERROR(IF(AT$16&gt;0,
(
(
(
IF('U1'!$A$4="2ª",'U1'!V18*'U1'!V$4,0)+
IF('U2'!$A$4="2ª",'U2'!V18*'U2'!V$4,0)+
IF('U3'!$A$4="2ª",'U3'!V18*'U3'!V$4,0)+
IF('U4'!$A$4="2ª",'U4'!V18*'U4'!V$4,0)+
IF('U5'!$A$4="2ª",'U5'!V18*'U5'!V$4,0)+
IF('U6'!$A$4="2ª",'U6'!V18*'U6'!V$4,0)+
IF('U7'!$A$4="2ª",'U7'!V18*'U7'!V$4,0)+
IF('U8'!$A$4="2ª",'U8'!V18*'U8'!V$4,0)+
IF('U9'!$A$4="2ª",'U9'!V18*'U9'!V$4,0)+
IF('U10'!$A$4="2ª",'U10'!V18*'U10'!V$4,0)+
IF('U11'!$A$4="2ª",'U11'!V18*'U11'!V$4,0)+
IF('U12'!$A$4="2ª",'U12'!V18*'U12'!V$4,0)+
IF('U13'!$A$4="2ª",'U13'!V18*'U13'!V$4,0)+
IF('U14'!$A$4="2ª",'U14'!V18*'U14'!V$4,0)+
IF('U15'!$A$4="2ª",'U15'!V18*'U15'!V$4,0)
)/'2ª EVA-solo'!$CD$5
/AT$13)),0),0)</f>
        <v>0</v>
      </c>
      <c r="AU34" s="25"/>
      <c r="AV34" s="25">
        <f ca="1">IFERROR(IF(AV$16&gt;0,
(
(
(
IF('U1'!$A$4="2ª",'U1'!W18*'U1'!W$4,0)+
IF('U2'!$A$4="2ª",'U2'!W18*'U2'!W$4,0)+
IF('U3'!$A$4="2ª",'U3'!W18*'U3'!W$4,0)+
IF('U4'!$A$4="2ª",'U4'!W18*'U4'!W$4,0)+
IF('U5'!$A$4="2ª",'U5'!W18*'U5'!W$4,0)+
IF('U6'!$A$4="2ª",'U6'!W18*'U6'!W$4,0)+
IF('U7'!$A$4="2ª",'U7'!W18*'U7'!W$4,0)+
IF('U8'!$A$4="2ª",'U8'!W18*'U8'!W$4,0)+
IF('U9'!$A$4="2ª",'U9'!W18*'U9'!W$4,0)+
IF('U10'!$A$4="2ª",'U10'!W18*'U10'!W$4,0)+
IF('U11'!$A$4="2ª",'U11'!W18*'U11'!W$4,0)+
IF('U12'!$A$4="2ª",'U12'!W18*'U12'!W$4,0)+
IF('U13'!$A$4="2ª",'U13'!W18*'U13'!W$4,0)+
IF('U14'!$A$4="2ª",'U14'!W18*'U14'!W$4,0)+
IF('U15'!$A$4="2ª",'U15'!W18*'U15'!W$4,0)
)/'2ª EVA-solo'!$CD$5
/AV$13)),0),0)</f>
        <v>0</v>
      </c>
      <c r="AW34" s="25"/>
      <c r="AX34" s="25">
        <f>IFERROR(IF(AX$16&gt;0,
(
(
(
IF('U1'!$A$4="2ª",'U1'!X18*'U1'!X$4,0)+
IF('U2'!$A$4="2ª",'U2'!X18*'U2'!X$4,0)+
IF('U3'!$A$4="2ª",'U3'!X18*'U3'!X$4,0)+
IF('U4'!$A$4="2ª",'U4'!X18*'U4'!X$4,0)+
IF('U5'!$A$4="2ª",'U5'!X18*'U5'!X$4,0)+
IF('U6'!$A$4="2ª",'U6'!X18*'U6'!X$4,0)+
IF('U7'!$A$4="2ª",'U7'!X18*'U7'!X$4,0)+
IF('U8'!$A$4="2ª",'U8'!X18*'U8'!X$4,0)+
IF('U9'!$A$4="2ª",'U9'!X18*'U9'!X$4,0)+
IF('U10'!$A$4="2ª",'U10'!X18*'U10'!X$4,0)+
IF('U11'!$A$4="2ª",'U11'!X18*'U11'!X$4,0)+
IF('U12'!$A$4="2ª",'U12'!X18*'U12'!X$4,0)+
IF('U13'!$A$4="2ª",'U13'!X18*'U13'!X$4,0)+
IF('U14'!$A$4="2ª",'U14'!X18*'U14'!X$4,0)+
IF('U15'!$A$4="2ª",'U15'!X18*'U15'!X$4,0)
)/'2ª EVA-solo'!$CD$5
/AX$13)),0),0)</f>
        <v>0</v>
      </c>
      <c r="AY34" s="25"/>
      <c r="AZ34" s="25">
        <f>IFERROR(IF(AZ$16&gt;0,
(
(
(
IF('U1'!$A$4="2ª",'U1'!Y18*'U1'!Y$4,0)+
IF('U2'!$A$4="2ª",'U2'!Y18*'U2'!Y$4,0)+
IF('U3'!$A$4="2ª",'U3'!Y18*'U3'!Y$4,0)+
IF('U4'!$A$4="2ª",'U4'!Y18*'U4'!Y$4,0)+
IF('U5'!$A$4="2ª",'U5'!Y18*'U5'!Y$4,0)+
IF('U6'!$A$4="2ª",'U6'!Y18*'U6'!Y$4,0)+
IF('U7'!$A$4="2ª",'U7'!Y18*'U7'!Y$4,0)+
IF('U8'!$A$4="2ª",'U8'!Y18*'U8'!Y$4,0)+
IF('U9'!$A$4="2ª",'U9'!Y18*'U9'!Y$4,0)+
IF('U10'!$A$4="2ª",'U10'!Y18*'U10'!Y$4,0)+
IF('U11'!$A$4="2ª",'U11'!Y18*'U11'!Y$4,0)+
IF('U12'!$A$4="2ª",'U12'!Y18*'U12'!Y$4,0)+
IF('U13'!$A$4="2ª",'U13'!Y18*'U13'!Y$4,0)+
IF('U14'!$A$4="2ª",'U14'!Y18*'U14'!Y$4,0)+
IF('U15'!$A$4="2ª",'U15'!Y18*'U15'!Y$4,0)
)/'2ª EVA-solo'!$CD$5
/AZ$13)),0),0)</f>
        <v>0</v>
      </c>
      <c r="BA34" s="25"/>
      <c r="BB34" s="25"/>
      <c r="BC34" s="25">
        <f ca="1">IFERROR(IF(BC$16&gt;0,
(
(
(
IF('U1'!$A$4="2ª",'U1'!Z18*'U1'!Z$4,0)+
IF('U2'!$A$4="2ª",'U2'!Z18*'U2'!Z$4,0)+
IF('U3'!$A$4="2ª",'U3'!Z18*'U3'!Z$4,0)+
IF('U4'!$A$4="2ª",'U4'!Z18*'U4'!Z$4,0)+
IF('U5'!$A$4="2ª",'U5'!Z18*'U5'!Z$4,0)+
IF('U6'!$A$4="2ª",'U6'!Z18*'U6'!Z$4,0)+
IF('U7'!$A$4="2ª",'U7'!Z18*'U7'!Z$4,0)+
IF('U8'!$A$4="2ª",'U8'!Z18*'U8'!Z$4,0)+
IF('U9'!$A$4="2ª",'U9'!Z18*'U9'!Z$4,0)+
IF('U10'!$A$4="2ª",'U10'!Z18*'U10'!Z$4,0)+
IF('U11'!$A$4="2ª",'U11'!Z18*'U11'!Z$4,0)+
IF('U12'!$A$4="2ª",'U12'!Z18*'U12'!Z$4,0)+
IF('U13'!$A$4="2ª",'U13'!Z18*'U13'!Z$4,0)+
IF('U14'!$A$4="2ª",'U14'!Z18*'U14'!Z$4,0)+
IF('U15'!$A$4="2ª",'U15'!Z18*'U15'!Z$4,0)
)/'2ª EVA-solo'!$CD$5
/BC$13)),0),0)</f>
        <v>0</v>
      </c>
      <c r="BD34" s="25"/>
      <c r="BE34" s="25">
        <f>IFERROR(IF(BE$16&gt;0,
(
(
(
IF('U1'!$A$4="2ª",'U1'!AA18*'U1'!AA$4,0)+
IF('U2'!$A$4="2ª",'U2'!AA18*'U2'!AA$4,0)+
IF('U3'!$A$4="2ª",'U3'!AA18*'U3'!AA$4,0)+
IF('U4'!$A$4="2ª",'U4'!AA18*'U4'!AA$4,0)+
IF('U5'!$A$4="2ª",'U5'!AA18*'U5'!AA$4,0)+
IF('U6'!$A$4="2ª",'U6'!AA18*'U6'!AA$4,0)+
IF('U7'!$A$4="2ª",'U7'!AA18*'U7'!AA$4,0)+
IF('U8'!$A$4="2ª",'U8'!AA18*'U8'!AA$4,0)+
IF('U9'!$A$4="2ª",'U9'!AA18*'U9'!AA$4,0)+
IF('U10'!$A$4="2ª",'U10'!AA18*'U10'!AA$4,0)+
IF('U11'!$A$4="2ª",'U11'!AA18*'U11'!AA$4,0)+
IF('U12'!$A$4="2ª",'U12'!AA18*'U12'!AA$4,0)+
IF('U13'!$A$4="2ª",'U13'!AA18*'U13'!AA$4,0)+
IF('U14'!$A$4="2ª",'U14'!AA18*'U14'!AA$4,0)+
IF('U15'!$A$4="2ª",'U15'!AA18*'U15'!AA$4,0)
)/'2ª EVA-solo'!$CD$5
/BE$13)),0),0)</f>
        <v>0</v>
      </c>
      <c r="BF34" s="25"/>
      <c r="BG34" s="25">
        <f>IFERROR(IF(BG$16&gt;0,
(
(
(
IF('U1'!$A$4="2ª",'U1'!AB18*'U1'!AB$4,0)+
IF('U2'!$A$4="2ª",'U2'!AB18*'U2'!AB$4,0)+
IF('U3'!$A$4="2ª",'U3'!AB18*'U3'!AB$4,0)+
IF('U4'!$A$4="2ª",'U4'!AB18*'U4'!AB$4,0)+
IF('U5'!$A$4="2ª",'U5'!AB18*'U5'!AB$4,0)+
IF('U6'!$A$4="2ª",'U6'!AB18*'U6'!AB$4,0)+
IF('U7'!$A$4="2ª",'U7'!AB18*'U7'!AB$4,0)+
IF('U8'!$A$4="2ª",'U8'!AB18*'U8'!AB$4,0)+
IF('U9'!$A$4="2ª",'U9'!AB18*'U9'!AB$4,0)+
IF('U10'!$A$4="2ª",'U10'!AB18*'U10'!AB$4,0)+
IF('U11'!$A$4="2ª",'U11'!AB18*'U11'!AB$4,0)+
IF('U12'!$A$4="2ª",'U12'!AB18*'U12'!AB$4,0)+
IF('U13'!$A$4="2ª",'U13'!AB18*'U13'!AB$4,0)+
IF('U14'!$A$4="2ª",'U14'!AB18*'U14'!AB$4,0)+
IF('U15'!$A$4="2ª",'U15'!AB18*'U15'!AB$4,0)
)/'2ª EVA-solo'!$CD$5
/BG$13)),0),0)</f>
        <v>0</v>
      </c>
      <c r="BH34" s="25"/>
      <c r="BI34" s="25">
        <f ca="1">IFERROR(IF(BI$16&gt;0,
(
(
(
IF('U1'!$A$4="2ª",'U1'!AC18*'U1'!AC$4,0)+
IF('U2'!$A$4="2ª",'U2'!AC18*'U2'!AC$4,0)+
IF('U3'!$A$4="2ª",'U3'!AC18*'U3'!AC$4,0)+
IF('U4'!$A$4="2ª",'U4'!AC18*'U4'!AC$4,0)+
IF('U5'!$A$4="2ª",'U5'!AC18*'U5'!AC$4,0)+
IF('U6'!$A$4="2ª",'U6'!AC18*'U6'!AC$4,0)+
IF('U7'!$A$4="2ª",'U7'!AC18*'U7'!AC$4,0)+
IF('U8'!$A$4="2ª",'U8'!AC18*'U8'!AC$4,0)+
IF('U9'!$A$4="2ª",'U9'!AC18*'U9'!AC$4,0)+
IF('U10'!$A$4="2ª",'U10'!AC18*'U10'!AC$4,0)+
IF('U11'!$A$4="2ª",'U11'!AC18*'U11'!AC$4,0)+
IF('U12'!$A$4="2ª",'U12'!AC18*'U12'!AC$4,0)+
IF('U13'!$A$4="2ª",'U13'!AC18*'U13'!AC$4,0)+
IF('U14'!$A$4="2ª",'U14'!AC18*'U14'!AC$4,0)+
IF('U15'!$A$4="2ª",'U15'!AC18*'U15'!AC$4,0)
)/'2ª EVA-solo'!$CD$5
/BI$13)),0),0)</f>
        <v>0</v>
      </c>
      <c r="BJ34" s="25"/>
      <c r="BK34" s="25">
        <f>IFERROR(IF(BK$16&gt;0,
(
(
(
IF('U1'!$A$4="2ª",'U1'!AD18*'U1'!AD$4,0)+
IF('U2'!$A$4="2ª",'U2'!AD18*'U2'!AD$4,0)+
IF('U3'!$A$4="2ª",'U3'!AD18*'U3'!AD$4,0)+
IF('U4'!$A$4="2ª",'U4'!AD18*'U4'!AD$4,0)+
IF('U5'!$A$4="2ª",'U5'!AD18*'U5'!AD$4,0)+
IF('U6'!$A$4="2ª",'U6'!AD18*'U6'!AD$4,0)+
IF('U7'!$A$4="2ª",'U7'!AD18*'U7'!AD$4,0)+
IF('U8'!$A$4="2ª",'U8'!AD18*'U8'!AD$4,0)+
IF('U9'!$A$4="2ª",'U9'!AD18*'U9'!AD$4,0)+
IF('U10'!$A$4="2ª",'U10'!AD18*'U10'!AD$4,0)+
IF('U11'!$A$4="2ª",'U11'!AD18*'U11'!AD$4,0)+
IF('U12'!$A$4="2ª",'U12'!AD18*'U12'!AD$4,0)+
IF('U13'!$A$4="2ª",'U13'!AD18*'U13'!AD$4,0)+
IF('U14'!$A$4="2ª",'U14'!AD18*'U14'!AD$4,0)+
IF('U15'!$A$4="2ª",'U15'!AD18*'U15'!AD$4,0)
)/'2ª EVA-solo'!$CD$5
/BK$13)),0),0)</f>
        <v>0</v>
      </c>
      <c r="BL34" s="25"/>
      <c r="BM34" s="25">
        <f>IFERROR(IF(BM$16&gt;0,
(
(
(
IF('U1'!$A$4="2ª",'U1'!AE18*'U1'!AE$4,0)+
IF('U2'!$A$4="2ª",'U2'!AE18*'U2'!AE$4,0)+
IF('U3'!$A$4="2ª",'U3'!AE18*'U3'!AE$4,0)+
IF('U4'!$A$4="2ª",'U4'!AE18*'U4'!AE$4,0)+
IF('U5'!$A$4="2ª",'U5'!AE18*'U5'!AE$4,0)+
IF('U6'!$A$4="2ª",'U6'!AE18*'U6'!AE$4,0)+
IF('U7'!$A$4="2ª",'U7'!AE18*'U7'!AE$4,0)+
IF('U8'!$A$4="2ª",'U8'!AE18*'U8'!AE$4,0)+
IF('U9'!$A$4="2ª",'U9'!AE18*'U9'!AE$4,0)+
IF('U10'!$A$4="2ª",'U10'!AE18*'U10'!AE$4,0)+
IF('U11'!$A$4="2ª",'U11'!AE18*'U11'!AE$4,0)+
IF('U12'!$A$4="2ª",'U12'!AE18*'U12'!AE$4,0)+
IF('U13'!$A$4="2ª",'U13'!AE18*'U13'!AE$4,0)+
IF('U14'!$A$4="2ª",'U14'!AE18*'U14'!AE$4,0)+
IF('U15'!$A$4="2ª",'U15'!AE18*'U15'!AE$4,0)
)/'2ª EVA-solo'!$CD$5
/BM$13)),0),0)</f>
        <v>0</v>
      </c>
      <c r="BN34" s="25"/>
      <c r="BO34" s="25"/>
      <c r="BP34" s="25">
        <f ca="1">IFERROR(IF(BP$16&gt;0,
(
(
(
IF('U1'!$A$4="2ª",'U1'!AF18*'U1'!AF$4,0)+
IF('U2'!$A$4="2ª",'U2'!AF18*'U2'!AF$4,0)+
IF('U3'!$A$4="2ª",'U3'!AF18*'U3'!AF$4,0)+
IF('U4'!$A$4="2ª",'U4'!AF18*'U4'!AF$4,0)+
IF('U5'!$A$4="2ª",'U5'!AF18*'U5'!AF$4,0)+
IF('U6'!$A$4="2ª",'U6'!AF18*'U6'!AF$4,0)+
IF('U7'!$A$4="2ª",'U7'!AF18*'U7'!AF$4,0)+
IF('U8'!$A$4="2ª",'U8'!AF18*'U8'!AF$4,0)+
IF('U9'!$A$4="2ª",'U9'!AF18*'U9'!AF$4,0)+
IF('U10'!$A$4="2ª",'U10'!AF18*'U10'!AF$4,0)+
IF('U11'!$A$4="2ª",'U11'!AF18*'U11'!AF$4,0)+
IF('U12'!$A$4="2ª",'U12'!AF18*'U12'!AF$4,0)+
IF('U13'!$A$4="2ª",'U13'!AF18*'U13'!AF$4,0)+
IF('U14'!$A$4="2ª",'U14'!AF18*'U14'!AF$4,0)+
IF('U15'!$A$4="2ª",'U15'!AF18*'U15'!AF$4,0)
)/'2ª EVA-solo'!$CD$5
/BP$13)),0),0)</f>
        <v>0</v>
      </c>
      <c r="BQ34" s="25"/>
      <c r="BR34" s="25">
        <f>IFERROR(IF(BR$16&gt;0,
(
(
(
IF('U1'!$A$4="2ª",'U1'!AG18*'U1'!AG$4,0)+
IF('U2'!$A$4="2ª",'U2'!AG18*'U2'!AG$4,0)+
IF('U3'!$A$4="2ª",'U3'!AG18*'U3'!AG$4,0)+
IF('U4'!$A$4="2ª",'U4'!AG18*'U4'!AG$4,0)+
IF('U5'!$A$4="2ª",'U5'!AG18*'U5'!AG$4,0)+
IF('U6'!$A$4="2ª",'U6'!AG18*'U6'!AG$4,0)+
IF('U7'!$A$4="2ª",'U7'!AG18*'U7'!AG$4,0)+
IF('U8'!$A$4="2ª",'U8'!AG18*'U8'!AG$4,0)+
IF('U9'!$A$4="2ª",'U9'!AG18*'U9'!AG$4,0)+
IF('U10'!$A$4="2ª",'U10'!AG18*'U10'!AG$4,0)+
IF('U11'!$A$4="2ª",'U11'!AG18*'U11'!AG$4,0)+
IF('U12'!$A$4="2ª",'U12'!AG18*'U12'!AG$4,0)+
IF('U13'!$A$4="2ª",'U13'!AG18*'U13'!AG$4,0)+
IF('U14'!$A$4="2ª",'U14'!AG18*'U14'!AG$4,0)+
IF('U15'!$A$4="2ª",'U15'!AG18*'U15'!AG$4,0)
)/'2ª EVA-solo'!$CD$5
/BR$13)),0),0)</f>
        <v>0</v>
      </c>
      <c r="BS34" s="25"/>
      <c r="BT34" s="25">
        <f>IFERROR(IF(BT$16&gt;0,
(
(
(
IF('U1'!$A$4="2ª",'U1'!AH18*'U1'!AH$4,0)+
IF('U2'!$A$4="2ª",'U2'!AH18*'U2'!AH$4,0)+
IF('U3'!$A$4="2ª",'U3'!AH18*'U3'!AH$4,0)+
IF('U4'!$A$4="2ª",'U4'!AH18*'U4'!AH$4,0)+
IF('U5'!$A$4="2ª",'U5'!AH18*'U5'!AH$4,0)+
IF('U6'!$A$4="2ª",'U6'!AH18*'U6'!AH$4,0)+
IF('U7'!$A$4="2ª",'U7'!AH18*'U7'!AH$4,0)+
IF('U8'!$A$4="2ª",'U8'!AH18*'U8'!AH$4,0)+
IF('U9'!$A$4="2ª",'U9'!AH18*'U9'!AH$4,0)+
IF('U10'!$A$4="2ª",'U10'!AH18*'U10'!AH$4,0)+
IF('U11'!$A$4="2ª",'U11'!AH18*'U11'!AH$4,0)+
IF('U12'!$A$4="2ª",'U12'!AH18*'U12'!AH$4,0)+
IF('U13'!$A$4="2ª",'U13'!AH18*'U13'!AH$4,0)+
IF('U14'!$A$4="2ª",'U14'!AH18*'U14'!AH$4,0)+
IF('U15'!$A$4="2ª",'U15'!AH18*'U15'!AH$4,0)
)/'2ª EVA-solo'!$CD$5
/BT$13)),0),0)</f>
        <v>0</v>
      </c>
      <c r="BU34" s="25"/>
      <c r="BV34" s="25">
        <f>IFERROR(IF(BV$16&gt;0,
(
(
(
IF('U1'!$A$4="2ª",'U1'!AI18*'U1'!AI$4,0)+
IF('U2'!$A$4="2ª",'U2'!AI18*'U2'!AI$4,0)+
IF('U3'!$A$4="2ª",'U3'!AI18*'U3'!AI$4,0)+
IF('U4'!$A$4="2ª",'U4'!AI18*'U4'!AI$4,0)+
IF('U5'!$A$4="2ª",'U5'!AI18*'U5'!AI$4,0)+
IF('U6'!$A$4="2ª",'U6'!AI18*'U6'!AI$4,0)+
IF('U7'!$A$4="2ª",'U7'!AI18*'U7'!AI$4,0)+
IF('U8'!$A$4="2ª",'U8'!AI18*'U8'!AI$4,0)+
IF('U9'!$A$4="2ª",'U9'!AI18*'U9'!AI$4,0)+
IF('U10'!$A$4="2ª",'U10'!AI18*'U10'!AI$4,0)+
IF('U11'!$A$4="2ª",'U11'!AI18*'U11'!AI$4,0)+
IF('U12'!$A$4="2ª",'U12'!AI18*'U12'!AI$4,0)+
IF('U13'!$A$4="2ª",'U13'!AI18*'U13'!AI$4,0)+
IF('U14'!$A$4="2ª",'U14'!AI18*'U14'!AI$4,0)+
IF('U15'!$A$4="2ª",'U15'!AI18*'U15'!AI$4,0)
)/'2ª EVA-solo'!$CD$5
/BV$13)),0),0)</f>
        <v>0</v>
      </c>
      <c r="BW34" s="25"/>
      <c r="BX34" s="25">
        <f>IFERROR(IF(BX$16&gt;0,
(
(
(
IF('U1'!$A$4="2ª",'U1'!AJ18*'U1'!AJ$4,0)+
IF('U2'!$A$4="2ª",'U2'!AJ18*'U2'!AJ$4,0)+
IF('U3'!$A$4="2ª",'U3'!AJ18*'U3'!AJ$4,0)+
IF('U4'!$A$4="2ª",'U4'!AJ18*'U4'!AJ$4,0)+
IF('U5'!$A$4="2ª",'U5'!AJ18*'U5'!AJ$4,0)+
IF('U6'!$A$4="2ª",'U6'!AJ18*'U6'!AJ$4,0)+
IF('U7'!$A$4="2ª",'U7'!AJ18*'U7'!AJ$4,0)+
IF('U8'!$A$4="2ª",'U8'!AJ18*'U8'!AJ$4,0)+
IF('U9'!$A$4="2ª",'U9'!AJ18*'U9'!AJ$4,0)+
IF('U10'!$A$4="2ª",'U10'!AJ18*'U10'!AJ$4,0)+
IF('U11'!$A$4="2ª",'U11'!AJ18*'U11'!AJ$4,0)+
IF('U12'!$A$4="2ª",'U12'!AJ18*'U12'!AJ$4,0)+
IF('U13'!$A$4="2ª",'U13'!AJ18*'U13'!AJ$4,0)+
IF('U14'!$A$4="2ª",'U14'!AJ18*'U14'!AJ$4,0)+
IF('U15'!$A$4="2ª",'U15'!AJ18*'U15'!AJ$4,0)
)/'2ª EVA-solo'!$CD$5
/BX$13)),0),0)</f>
        <v>0</v>
      </c>
      <c r="BY34" s="25"/>
      <c r="BZ34" s="25">
        <f>IFERROR(IF(BZ$16&gt;0,
(
(
(
IF('U1'!$A$4="2ª",'U1'!AK18*'U1'!AK$4,0)+
IF('U2'!$A$4="2ª",'U2'!AK18*'U2'!AK$4,0)+
IF('U3'!$A$4="2ª",'U3'!AK18*'U3'!AK$4,0)+
IF('U4'!$A$4="2ª",'U4'!AK18*'U4'!AK$4,0)+
IF('U5'!$A$4="2ª",'U5'!AK18*'U5'!AK$4,0)+
IF('U6'!$A$4="2ª",'U6'!AK18*'U6'!AK$4,0)+
IF('U7'!$A$4="2ª",'U7'!AK18*'U7'!AK$4,0)+
IF('U8'!$A$4="2ª",'U8'!AK18*'U8'!AK$4,0)+
IF('U9'!$A$4="2ª",'U9'!AK18*'U9'!AK$4,0)+
IF('U10'!$A$4="2ª",'U10'!AK18*'U10'!AK$4,0)+
IF('U11'!$A$4="2ª",'U11'!AK18*'U11'!AK$4,0)+
IF('U12'!$A$4="2ª",'U12'!AK18*'U12'!AK$4,0)+
IF('U13'!$A$4="2ª",'U13'!AK18*'U13'!AK$4,0)+
IF('U14'!$A$4="2ª",'U14'!AK18*'U14'!AK$4,0)+
IF('U15'!$A$4="2ª",'U15'!AK18*'U15'!AK$4,0)
)/'2ª EVA-solo'!$CD$5
/BZ$13)),0),0)</f>
        <v>0</v>
      </c>
      <c r="CA34" s="25"/>
      <c r="CB34" s="25">
        <f ca="1">IF(CB$16&gt;0,
(
(
(
IF('U1'!$A$4="2ª",'U1'!BZ18*'U1'!BZ$4,0)+
IF('U2'!$A$4="2ª",'U2'!CA18*'U2'!CA$4,0)+
IF('U3'!$A$4="2ª",'U3'!CA18*'U3'!CA$4,0)+
IF('U4'!$A$4="2ª",'U4'!CA18*'U4'!CA$4,0)+
IF('U5'!$A$4="2ª",'U5'!CA18*'U5'!CA$4,0)+
IF('U6'!$A$4="2ª",'U6'!CA18*'U6'!CA$4,0)+
IF('U7'!$A$4="2ª",'U7'!CA18*'U7'!CA$4,0)+
IF('U8'!$A$4="2ª",'U8'!CA18*'U8'!CA$4,0)+
IF('U9'!$A$4="2ª",'U9'!CA18*'U9'!CA$4,0)+
IF('U10'!$A$4="2ª",'U10'!CA18*'U10'!CA$4,0)+
IF('U11'!$A$4="2ª",'U11'!CA18*'U11'!CA$4,0)+
IF('U12'!$A$4="2ª",'U12'!CA18*'U12'!CA$4,0)+
IF('U13'!$A$4="2ª",'U13'!CA18*'U13'!CA$4,0)+
IF('U14'!$A$4="2ª",'U14'!CA18*'U14'!CA$4,0)+
IF('U15'!$A$4="2ª",'U15'!CA18*'U15'!CA$4,0)
)/'2ª EVA-solo'!$CD$5
/CB$16)))</f>
        <v>0</v>
      </c>
    </row>
    <row r="35" spans="1:80" ht="18" x14ac:dyDescent="0.25">
      <c r="A35" s="65" t="str">
        <v>Jimaanez Ramos, Valentina</v>
      </c>
      <c r="B35" s="128"/>
      <c r="C35" s="25">
        <f ca="1">IFERROR(IF(C$16&gt;0,
(
(
(
IF('U1'!$A$4="2ª",'U1'!B19*'U1'!B$4,0)+
IF('U2'!$A$4="2ª",'U2'!B19*'U2'!B$4,0)+
IF('U3'!$A$4="2ª",'U3'!B19*'U3'!B$4,0)+
IF('U4'!$A$4="2ª",'U4'!B19*'U4'!B$4,0)+
IF('U5'!$A$4="2ª",'U5'!B19*'U5'!B$4,0)+
IF('U6'!$A$4="2ª",'U6'!B19*'U6'!B$4,0)+
IF('U7'!$A$4="2ª",'U7'!B19*'U7'!B$4,0)+
IF('U8'!$A$4="2ª",'U8'!B19*'U8'!B$4,0)+
IF('U9'!$A$4="2ª",'U9'!B19*'U9'!B$4,0)+
IF('U10'!$A$4="2ª",'U10'!B19*'U10'!B$4,0)+
IF('U11'!$A$4="2ª",'U11'!B19*'U11'!B$4,0)+
IF('U12'!$A$4="2ª",'U12'!B19*'U12'!B$4,0)+
IF('U13'!$A$4="2ª",'U13'!B19*'U13'!B$4,0)+
IF('U14'!$A$4="2ª",'U14'!B19*'U14'!B$4,0)+
IF('U15'!$A$4="2ª",'U15'!B19*'U15'!B$4,0)
)/'2ª EVA-solo'!$CD$5
/C$13)),0),0)</f>
        <v>0</v>
      </c>
      <c r="D35" s="25"/>
      <c r="E35" s="25">
        <f ca="1">IFERROR(IF(E$16&gt;0,
(
(
(
IF('U1'!$A$4="2ª",'U1'!C19*'U1'!C$4,0)+
IF('U2'!$A$4="2ª",'U2'!C19*'U2'!C$4,0)+
IF('U3'!$A$4="2ª",'U3'!C19*'U3'!C$4,0)+
IF('U4'!$A$4="2ª",'U4'!C19*'U4'!C$4,0)+
IF('U5'!$A$4="2ª",'U5'!C19*'U5'!C$4,0)+
IF('U6'!$A$4="2ª",'U6'!C19*'U6'!C$4,0)+
IF('U7'!$A$4="2ª",'U7'!C19*'U7'!C$4,0)+
IF('U8'!$A$4="2ª",'U8'!C19*'U8'!C$4,0)+
IF('U9'!$A$4="2ª",'U9'!C19*'U9'!C$4,0)+
IF('U10'!$A$4="2ª",'U10'!C19*'U10'!C$4,0)+
IF('U11'!$A$4="2ª",'U11'!C19*'U11'!C$4,0)+
IF('U12'!$A$4="2ª",'U12'!C19*'U12'!C$4,0)+
IF('U13'!$A$4="2ª",'U13'!C19*'U13'!C$4,0)+
IF('U14'!$A$4="2ª",'U14'!C19*'U14'!C$4,0)+
IF('U15'!$A$4="2ª",'U15'!C19*'U15'!C$4,0)
)/'2ª EVA-solo'!$CD$5
/E$13)),0),0)</f>
        <v>0</v>
      </c>
      <c r="F35" s="25"/>
      <c r="G35" s="25">
        <f ca="1">IFERROR(IF(G$16&gt;0,
(
(
(
IF('U1'!$A$4="2ª",'U1'!D19*'U1'!D$4,0)+
IF('U2'!$A$4="2ª",'U2'!D19*'U2'!D$4,0)+
IF('U3'!$A$4="2ª",'U3'!D19*'U3'!D$4,0)+
IF('U4'!$A$4="2ª",'U4'!D19*'U4'!D$4,0)+
IF('U5'!$A$4="2ª",'U5'!D19*'U5'!D$4,0)+
IF('U6'!$A$4="2ª",'U6'!D19*'U6'!D$4,0)+
IF('U7'!$A$4="2ª",'U7'!D19*'U7'!D$4,0)+
IF('U8'!$A$4="2ª",'U8'!D19*'U8'!D$4,0)+
IF('U9'!$A$4="2ª",'U9'!D19*'U9'!D$4,0)+
IF('U10'!$A$4="2ª",'U10'!D19*'U10'!D$4,0)+
IF('U11'!$A$4="2ª",'U11'!D19*'U11'!D$4,0)+
IF('U12'!$A$4="2ª",'U12'!D19*'U12'!D$4,0)+
IF('U13'!$A$4="2ª",'U13'!D19*'U13'!D$4,0)+
IF('U14'!$A$4="2ª",'U14'!D19*'U14'!D$4,0)+
IF('U15'!$A$4="2ª",'U15'!D19*'U15'!D$4,0)
)/'2ª EVA-solo'!$CD$5
/G$13)),0),0)</f>
        <v>0</v>
      </c>
      <c r="H35" s="25"/>
      <c r="I35" s="25">
        <f ca="1">IFERROR(IF(I$16&gt;0,
(
(
(
IF('U1'!$A$4="2ª",'U1'!E19*'U1'!E$4,0)+
IF('U2'!$A$4="2ª",'U2'!E19*'U2'!E$4,0)+
IF('U3'!$A$4="2ª",'U3'!E19*'U3'!E$4,0)+
IF('U4'!$A$4="2ª",'U4'!E19*'U4'!E$4,0)+
IF('U5'!$A$4="2ª",'U5'!E19*'U5'!E$4,0)+
IF('U6'!$A$4="2ª",'U6'!E19*'U6'!E$4,0)+
IF('U7'!$A$4="2ª",'U7'!E19*'U7'!E$4,0)+
IF('U8'!$A$4="2ª",'U8'!E19*'U8'!E$4,0)+
IF('U9'!$A$4="2ª",'U9'!E19*'U9'!E$4,0)+
IF('U10'!$A$4="2ª",'U10'!E19*'U10'!E$4,0)+
IF('U11'!$A$4="2ª",'U11'!E19*'U11'!E$4,0)+
IF('U12'!$A$4="2ª",'U12'!E19*'U12'!E$4,0)+
IF('U13'!$A$4="2ª",'U13'!E19*'U13'!E$4,0)+
IF('U14'!$A$4="2ª",'U14'!E19*'U14'!E$4,0)+
IF('U15'!$A$4="2ª",'U15'!E19*'U15'!E$4,0)
)/'2ª EVA-solo'!$CD$5
/H$13)),0),0)</f>
        <v>0</v>
      </c>
      <c r="J35" s="25"/>
      <c r="K35" s="25">
        <f ca="1">IFERROR(IF(K$16&gt;0,
(
(
(
IF('U1'!$A$4="2ª",'U1'!F19*'U1'!F$4,0)+
IF('U2'!$A$4="2ª",'U2'!F19*'U2'!F$4,0)+
IF('U3'!$A$4="2ª",'U3'!F19*'U3'!F$4,0)+
IF('U4'!$A$4="2ª",'U4'!F19*'U4'!F$4,0)+
IF('U5'!$A$4="2ª",'U5'!F19*'U5'!F$4,0)+
IF('U6'!$A$4="2ª",'U6'!F19*'U6'!F$4,0)+
IF('U7'!$A$4="2ª",'U7'!F19*'U7'!F$4,0)+
IF('U8'!$A$4="2ª",'U8'!F19*'U8'!F$4,0)+
IF('U9'!$A$4="2ª",'U9'!F19*'U9'!F$4,0)+
IF('U10'!$A$4="2ª",'U10'!F19*'U10'!F$4,0)+
IF('U11'!$A$4="2ª",'U11'!F19*'U11'!F$4,0)+
IF('U12'!$A$4="2ª",'U12'!F19*'U12'!F$4,0)+
IF('U13'!$A$4="2ª",'U13'!F19*'U13'!F$4,0)+
IF('U14'!$A$4="2ª",'U14'!F19*'U14'!F$4,0)+
IF('U15'!$A$4="2ª",'U15'!F19*'U15'!F$4,0)
)/'2ª EVA-solo'!$CD$5
/K$13)),0),0)</f>
        <v>0</v>
      </c>
      <c r="L35" s="25"/>
      <c r="M35" s="25">
        <f>IFERROR(IF(M$16&gt;0,
(
(
(
IF('U1'!$A$4="2ª",'U1'!G19*'U1'!G$4,0)+
IF('U2'!$A$4="2ª",'U2'!G19*'U2'!G$4,0)+
IF('U3'!$A$4="2ª",'U3'!G19*'U3'!G$4,0)+
IF('U4'!$A$4="2ª",'U4'!G19*'U4'!G$4,0)+
IF('U5'!$A$4="2ª",'U5'!G19*'U5'!G$4,0)+
IF('U6'!$A$4="2ª",'U6'!G19*'U6'!G$4,0)+
IF('U7'!$A$4="2ª",'U7'!G19*'U7'!G$4,0)+
IF('U8'!$A$4="2ª",'U8'!G19*'U8'!G$4,0)+
IF('U9'!$A$4="2ª",'U9'!G19*'U9'!G$4,0)+
IF('U10'!$A$4="2ª",'U10'!G19*'U10'!G$4,0)+
IF('U11'!$A$4="2ª",'U11'!G19*'U11'!G$4,0)+
IF('U12'!$A$4="2ª",'U12'!G19*'U12'!G$4,0)+
IF('U13'!$A$4="2ª",'U13'!G19*'U13'!G$4,0)+
IF('U14'!$A$4="2ª",'U14'!G19*'U14'!G$4,0)+
IF('U15'!$A$4="2ª",'U15'!G19*'U15'!G$4,0)
)/'2ª EVA-solo'!$CD$5
/M$13)),0),0)</f>
        <v>0</v>
      </c>
      <c r="N35" s="25"/>
      <c r="O35" s="130"/>
      <c r="P35" s="25">
        <f ca="1">IFERROR(IF(P$16&gt;0,
(
(
(
IF('U1'!$A$4="2ª",'U1'!H19*'U1'!H$4,0)+
IF('U2'!$A$4="2ª",'U2'!H19*'U2'!H$4,0)+
IF('U3'!$A$4="2ª",'U3'!H19*'U3'!H$4,0)+
IF('U4'!$A$4="2ª",'U4'!H19*'U4'!H$4,0)+
IF('U5'!$A$4="2ª",'U5'!H19*'U5'!H$4,0)+
IF('U6'!$A$4="2ª",'U6'!H19*'U6'!H$4,0)+
IF('U7'!$A$4="2ª",'U7'!H19*'U7'!H$4,0)+
IF('U8'!$A$4="2ª",'U8'!H19*'U8'!H$4,0)+
IF('U9'!$A$4="2ª",'U9'!H19*'U9'!H$4,0)+
IF('U10'!$A$4="2ª",'U10'!H19*'U10'!H$4,0)+
IF('U11'!$A$4="2ª",'U11'!H19*'U11'!H$4,0)+
IF('U12'!$A$4="2ª",'U12'!H19*'U12'!H$4,0)+
IF('U13'!$A$4="2ª",'U13'!H19*'U13'!H$4,0)+
IF('U14'!$A$4="2ª",'U14'!H19*'U14'!H$4,0)+
IF('U15'!$A$4="2ª",'U15'!H19*'U15'!H$4,0)
)/'2ª EVA-solo'!$CD$5
/P$13)),0),0)</f>
        <v>0</v>
      </c>
      <c r="Q35" s="25"/>
      <c r="R35" s="25">
        <f ca="1">IFERROR(IF(R$16&gt;0,
(
(
(
IF('U1'!$A$4="2ª",'U1'!I19*'U1'!I$4,0)+
IF('U2'!$A$4="2ª",'U2'!I19*'U2'!I$4,0)+
IF('U3'!$A$4="2ª",'U3'!I19*'U3'!I$4,0)+
IF('U4'!$A$4="2ª",'U4'!I19*'U4'!I$4,0)+
IF('U5'!$A$4="2ª",'U5'!I19*'U5'!I$4,0)+
IF('U6'!$A$4="2ª",'U6'!I19*'U6'!I$4,0)+
IF('U7'!$A$4="2ª",'U7'!I19*'U7'!I$4,0)+
IF('U8'!$A$4="2ª",'U8'!I19*'U8'!I$4,0)+
IF('U9'!$A$4="2ª",'U9'!I19*'U9'!I$4,0)+
IF('U10'!$A$4="2ª",'U10'!I19*'U10'!I$4,0)+
IF('U11'!$A$4="2ª",'U11'!I19*'U11'!I$4,0)+
IF('U12'!$A$4="2ª",'U12'!I19*'U12'!I$4,0)+
IF('U13'!$A$4="2ª",'U13'!I19*'U13'!I$4,0)+
IF('U14'!$A$4="2ª",'U14'!I19*'U14'!I$4,0)+
IF('U15'!$A$4="2ª",'U15'!I19*'U15'!I$4,0)
)/'2ª EVA-solo'!$CD$5
/R$13)),0),0)</f>
        <v>0</v>
      </c>
      <c r="S35" s="25"/>
      <c r="T35" s="25">
        <f ca="1">IFERROR(IF(T$16&gt;0,
(
(
(
IF('U1'!$A$4="2ª",'U1'!J19*'U1'!J$4,0)+
IF('U2'!$A$4="2ª",'U2'!J19*'U2'!J$4,0)+
IF('U3'!$A$4="2ª",'U3'!J19*'U3'!J$4,0)+
IF('U4'!$A$4="2ª",'U4'!J19*'U4'!J$4,0)+
IF('U5'!$A$4="2ª",'U5'!J19*'U5'!J$4,0)+
IF('U6'!$A$4="2ª",'U6'!J19*'U6'!J$4,0)+
IF('U7'!$A$4="2ª",'U7'!J19*'U7'!J$4,0)+
IF('U8'!$A$4="2ª",'U8'!J19*'U8'!J$4,0)+
IF('U9'!$A$4="2ª",'U9'!J19*'U9'!J$4,0)+
IF('U10'!$A$4="2ª",'U10'!J19*'U10'!J$4,0)+
IF('U11'!$A$4="2ª",'U11'!J19*'U11'!J$4,0)+
IF('U12'!$A$4="2ª",'U12'!J19*'U12'!J$4,0)+
IF('U13'!$A$4="2ª",'U13'!J19*'U13'!J$4,0)+
IF('U14'!$A$4="2ª",'U14'!J19*'U14'!J$4,0)+
IF('U15'!$A$4="2ª",'U15'!J19*'U15'!J$4,0)
)/'2ª EVA-solo'!$CD$5
/T$13)),0),0)</f>
        <v>0</v>
      </c>
      <c r="U35" s="25"/>
      <c r="V35" s="25">
        <f ca="1">IFERROR(IF(V$16&gt;0,
(
(
(
IF('U1'!$A$4="2ª",'U1'!K19*'U1'!K$4,0)+
IF('U2'!$A$4="2ª",'U2'!K19*'U2'!K$4,0)+
IF('U3'!$A$4="2ª",'U3'!K19*'U3'!K$4,0)+
IF('U4'!$A$4="2ª",'U4'!K19*'U4'!K$4,0)+
IF('U5'!$A$4="2ª",'U5'!K19*'U5'!K$4,0)+
IF('U6'!$A$4="2ª",'U6'!K19*'U6'!K$4,0)+
IF('U7'!$A$4="2ª",'U7'!K19*'U7'!K$4,0)+
IF('U8'!$A$4="2ª",'U8'!K19*'U8'!K$4,0)+
IF('U9'!$A$4="2ª",'U9'!K19*'U9'!K$4,0)+
IF('U10'!$A$4="2ª",'U10'!K19*'U10'!K$4,0)+
IF('U11'!$A$4="2ª",'U11'!K19*'U11'!K$4,0)+
IF('U12'!$A$4="2ª",'U12'!K19*'U12'!K$4,0)+
IF('U13'!$A$4="2ª",'U13'!K19*'U13'!K$4,0)+
IF('U14'!$A$4="2ª",'U14'!K19*'U14'!K$4,0)+
IF('U15'!$A$4="2ª",'U15'!K19*'U15'!K$4,0)
)/'2ª EVA-solo'!$CD$5
/V$13)),0),0)</f>
        <v>0</v>
      </c>
      <c r="W35" s="25"/>
      <c r="X35" s="25">
        <f ca="1">IFERROR(IF(X$16&gt;0,
(
(
(
IF('U1'!$A$4="2ª",'U1'!L19*'U1'!L$4,0)+
IF('U2'!$A$4="2ª",'U2'!L19*'U2'!L$4,0)+
IF('U3'!$A$4="2ª",'U3'!L19*'U3'!L$4,0)+
IF('U4'!$A$4="2ª",'U4'!L19*'U4'!L$4,0)+
IF('U5'!$A$4="2ª",'U5'!L19*'U5'!L$4,0)+
IF('U6'!$A$4="2ª",'U6'!L19*'U6'!L$4,0)+
IF('U7'!$A$4="2ª",'U7'!L19*'U7'!L$4,0)+
IF('U8'!$A$4="2ª",'U8'!L19*'U8'!L$4,0)+
IF('U9'!$A$4="2ª",'U9'!L19*'U9'!L$4,0)+
IF('U10'!$A$4="2ª",'U10'!L19*'U10'!L$4,0)+
IF('U11'!$A$4="2ª",'U11'!L19*'U11'!L$4,0)+
IF('U12'!$A$4="2ª",'U12'!L19*'U12'!L$4,0)+
IF('U13'!$A$4="2ª",'U13'!L19*'U13'!L$4,0)+
IF('U14'!$A$4="2ª",'U14'!L19*'U14'!L$4,0)+
IF('U15'!$A$4="2ª",'U15'!L19*'U15'!L$4,0)
)/'2ª EVA-solo'!$CD$5
/X$13)),0),0)</f>
        <v>0</v>
      </c>
      <c r="Y35" s="25"/>
      <c r="Z35" s="25">
        <f>IFERROR(IF(Z$16&gt;0,
(
(
(
IF('U1'!$A$4="2ª",'U1'!M19*'U1'!M$4,0)+
IF('U2'!$A$4="2ª",'U2'!M19*'U2'!M$4,0)+
IF('U3'!$A$4="2ª",'U3'!M19*'U3'!M$4,0)+
IF('U4'!$A$4="2ª",'U4'!M19*'U4'!M$4,0)+
IF('U5'!$A$4="2ª",'U5'!M19*'U5'!M$4,0)+
IF('U6'!$A$4="2ª",'U6'!M19*'U6'!M$4,0)+
IF('U7'!$A$4="2ª",'U7'!M19*'U7'!M$4,0)+
IF('U8'!$A$4="2ª",'U8'!M19*'U8'!M$4,0)+
IF('U9'!$A$4="2ª",'U9'!M19*'U9'!M$4,0)+
IF('U10'!$A$4="2ª",'U10'!M19*'U10'!M$4,0)+
IF('U11'!$A$4="2ª",'U11'!M19*'U11'!M$4,0)+
IF('U12'!$A$4="2ª",'U12'!M19*'U12'!M$4,0)+
IF('U13'!$A$4="2ª",'U13'!M19*'U13'!M$4,0)+
IF('U14'!$A$4="2ª",'U14'!M19*'U14'!M$4,0)+
IF('U15'!$A$4="2ª",'U15'!M19*'U15'!M$4,0)
)/'2ª EVA-solo'!$CD$5
/Z$13)),0),0)</f>
        <v>0</v>
      </c>
      <c r="AA35" s="25"/>
      <c r="AB35" s="25"/>
      <c r="AC35" s="25">
        <f ca="1">IFERROR(IF(AC$16&gt;0,
(
(
(
IF('U1'!$A$4="2ª",'U1'!N19*'U1'!N$4,0)+
IF('U2'!$A$4="2ª",'U2'!N19*'U2'!N$4,0)+
IF('U3'!$A$4="2ª",'U3'!N19*'U3'!N$4,0)+
IF('U4'!$A$4="2ª",'U4'!N19*'U4'!N$4,0)+
IF('U5'!$A$4="2ª",'U5'!N19*'U5'!N$4,0)+
IF('U6'!$A$4="2ª",'U6'!N19*'U6'!N$4,0)+
IF('U7'!$A$4="2ª",'U7'!N19*'U7'!N$4,0)+
IF('U8'!$A$4="2ª",'U8'!N19*'U8'!N$4,0)+
IF('U9'!$A$4="2ª",'U9'!N19*'U9'!N$4,0)+
IF('U10'!$A$4="2ª",'U10'!N19*'U10'!N$4,0)+
IF('U11'!$A$4="2ª",'U11'!N19*'U11'!N$4,0)+
IF('U12'!$A$4="2ª",'U12'!N19*'U12'!N$4,0)+
IF('U13'!$A$4="2ª",'U13'!N19*'U13'!N$4,0)+
IF('U14'!$A$4="2ª",'U14'!N19*'U14'!N$4,0)+
IF('U15'!$A$4="2ª",'U15'!N19*'U15'!N$4,0)
)/'2ª EVA-solo'!$CD$5
/AC$13)),0),0)</f>
        <v>0</v>
      </c>
      <c r="AD35" s="5"/>
      <c r="AE35" s="25">
        <f>IFERROR(IF(AE$16&gt;0,
(
(
(
IF('U1'!$A$4="2ª",'U1'!O19*'U1'!O$4,0)+
IF('U2'!$A$4="2ª",'U2'!O19*'U2'!O$4,0)+
IF('U3'!$A$4="2ª",'U3'!O19*'U3'!O$4,0)+
IF('U4'!$A$4="2ª",'U4'!O19*'U4'!O$4,0)+
IF('U5'!$A$4="2ª",'U5'!O19*'U5'!O$4,0)+
IF('U6'!$A$4="2ª",'U6'!O19*'U6'!O$4,0)+
IF('U7'!$A$4="2ª",'U7'!O19*'U7'!O$4,0)+
IF('U8'!$A$4="2ª",'U8'!O19*'U8'!O$4,0)+
IF('U9'!$A$4="2ª",'U9'!O19*'U9'!O$4,0)+
IF('U10'!$A$4="2ª",'U10'!O19*'U10'!O$4,0)+
IF('U11'!$A$4="2ª",'U11'!O19*'U11'!O$4,0)+
IF('U12'!$A$4="2ª",'U12'!O19*'U12'!O$4,0)+
IF('U13'!$A$4="2ª",'U13'!O19*'U13'!O$4,0)+
IF('U14'!$A$4="2ª",'U14'!O19*'U14'!O$4,0)+
IF('U15'!$A$4="2ª",'U15'!O19*'U15'!O$4,0)
)/'2ª EVA-solo'!$CD$5
/AE$13)),0),0)</f>
        <v>0</v>
      </c>
      <c r="AF35" s="5"/>
      <c r="AG35" s="25">
        <f ca="1">IFERROR(IF(AG$16&gt;0,
(
(
(
IF('U1'!$A$4="2ª",'U1'!P19*'U1'!P$4,0)+
IF('U2'!$A$4="2ª",'U2'!P19*'U2'!P$4,0)+
IF('U3'!$A$4="2ª",'U3'!P19*'U3'!P$4,0)+
IF('U4'!$A$4="2ª",'U4'!P19*'U4'!P$4,0)+
IF('U5'!$A$4="2ª",'U5'!P19*'U5'!P$4,0)+
IF('U6'!$A$4="2ª",'U6'!P19*'U6'!P$4,0)+
IF('U7'!$A$4="2ª",'U7'!P19*'U7'!P$4,0)+
IF('U8'!$A$4="2ª",'U8'!P19*'U8'!P$4,0)+
IF('U9'!$A$4="2ª",'U9'!P19*'U9'!P$4,0)+
IF('U10'!$A$4="2ª",'U10'!P19*'U10'!P$4,0)+
IF('U11'!$A$4="2ª",'U11'!P19*'U11'!P$4,0)+
IF('U12'!$A$4="2ª",'U12'!P19*'U12'!P$4,0)+
IF('U13'!$A$4="2ª",'U13'!P19*'U13'!P$4,0)+
IF('U14'!$A$4="2ª",'U14'!P19*'U14'!P$4,0)+
IF('U15'!$A$4="2ª",'U15'!P19*'U15'!P$4,0)
)/'2ª EVA-solo'!$CD$5
/AG$13)),0),0)</f>
        <v>0</v>
      </c>
      <c r="AH35" s="25"/>
      <c r="AI35" s="25">
        <f>IFERROR(IF(AH$16&gt;0,
(
(
(
IF('U1'!$A$4="2ª",'U1'!Q19*'U1'!Q$4,0)+
IF('U2'!$A$4="2ª",'U2'!Q19*'U2'!Q$4,0)+
IF('U3'!$A$4="2ª",'U3'!Q19*'U3'!Q$4,0)+
IF('U4'!$A$4="2ª",'U4'!Q19*'U4'!Q$4,0)+
IF('U5'!$A$4="2ª",'U5'!Q19*'U5'!Q$4,0)+
IF('U6'!$A$4="2ª",'U6'!Q19*'U6'!Q$4,0)+
IF('U7'!$A$4="2ª",'U7'!Q19*'U7'!Q$4,0)+
IF('U8'!$A$4="2ª",'U8'!Q19*'U8'!Q$4,0)+
IF('U9'!$A$4="2ª",'U9'!Q19*'U9'!Q$4,0)+
IF('U10'!$A$4="2ª",'U10'!Q19*'U10'!Q$4,0)+
IF('U11'!$A$4="2ª",'U11'!Q19*'U11'!Q$4,0)+
IF('U12'!$A$4="2ª",'U12'!Q19*'U12'!Q$4,0)+
IF('U13'!$A$4="2ª",'U13'!Q19*'U13'!Q$4,0)+
IF('U14'!$A$4="2ª",'U14'!Q19*'U14'!Q$4,0)+
IF('U15'!$A$4="2ª",'U15'!Q19*'U15'!Q$4,0)
)/'2ª EVA-solo'!$CD$5
/AH$13)),0),0)</f>
        <v>0</v>
      </c>
      <c r="AJ35" s="25"/>
      <c r="AK35" s="25">
        <f ca="1">IFERROR(IF(AK$16&gt;0,
(
(
(
IF('U1'!$A$4="2ª",'U1'!R19*'U1'!R$4,0)+
IF('U2'!$A$4="2ª",'U2'!R19*'U2'!R$4,0)+
IF('U3'!$A$4="2ª",'U3'!R19*'U3'!R$4,0)+
IF('U4'!$A$4="2ª",'U4'!R19*'U4'!R$4,0)+
IF('U5'!$A$4="2ª",'U5'!R19*'U5'!R$4,0)+
IF('U6'!$A$4="2ª",'U6'!R19*'U6'!R$4,0)+
IF('U7'!$A$4="2ª",'U7'!R19*'U7'!R$4,0)+
IF('U8'!$A$4="2ª",'U8'!R19*'U8'!R$4,0)+
IF('U9'!$A$4="2ª",'U9'!R19*'U9'!R$4,0)+
IF('U10'!$A$4="2ª",'U10'!R19*'U10'!R$4,0)+
IF('U11'!$A$4="2ª",'U11'!R19*'U11'!R$4,0)+
IF('U12'!$A$4="2ª",'U12'!R19*'U12'!R$4,0)+
IF('U13'!$A$4="2ª",'U13'!R19*'U13'!R$4,0)+
IF('U14'!$A$4="2ª",'U14'!R19*'U14'!R$4,0)+
IF('U15'!$A$4="2ª",'U15'!R19*'U15'!R$4,0)
)/'2ª EVA-solo'!$CD$5
/AK$13)),0),0)</f>
        <v>0</v>
      </c>
      <c r="AL35" s="25"/>
      <c r="AM35" s="25">
        <f>IFERROR(IF(AM$16&gt;0,
(
(
(
IF('U1'!$A$4="2ª",'U1'!S19*'U1'!S$4,0)+
IF('U2'!$A$4="2ª",'U2'!S19*'U2'!S$4,0)+
IF('U3'!$A$4="2ª",'U3'!S19*'U3'!S$4,0)+
IF('U4'!$A$4="2ª",'U4'!S19*'U4'!S$4,0)+
IF('U5'!$A$4="2ª",'U5'!S19*'U5'!S$4,0)+
IF('U6'!$A$4="2ª",'U6'!S19*'U6'!S$4,0)+
IF('U7'!$A$4="2ª",'U7'!S19*'U7'!S$4,0)+
IF('U8'!$A$4="2ª",'U8'!S19*'U8'!S$4,0)+
IF('U9'!$A$4="2ª",'U9'!S19*'U9'!S$4,0)+
IF('U10'!$A$4="2ª",'U10'!S19*'U10'!S$4,0)+
IF('U11'!$A$4="2ª",'U11'!S19*'U11'!S$4,0)+
IF('U12'!$A$4="2ª",'U12'!S19*'U12'!S$4,0)+
IF('U13'!$A$4="2ª",'U13'!S19*'U13'!S$4,0)+
IF('U14'!$A$4="2ª",'U14'!S19*'U14'!S$4,0)+
IF('U15'!$A$4="2ª",'U15'!S19*'U15'!S$4,0)
)/'2ª EVA-solo'!$CD$5
/AM$13)),0),0)</f>
        <v>0</v>
      </c>
      <c r="AN35" s="25"/>
      <c r="AO35" s="25"/>
      <c r="AP35" s="25">
        <f ca="1">IFERROR(IF(AP$16&gt;0,
(
(
(
IF('U1'!$A$4="2ª",'U1'!T19*'U1'!T$4,0)+
IF('U2'!$A$4="2ª",'U2'!T19*'U2'!T$4,0)+
IF('U3'!$A$4="2ª",'U3'!T19*'U3'!T$4,0)+
IF('U4'!$A$4="2ª",'U4'!T19*'U4'!T$4,0)+
IF('U5'!$A$4="2ª",'U5'!T19*'U5'!T$4,0)+
IF('U6'!$A$4="2ª",'U6'!T19*'U6'!T$4,0)+
IF('U7'!$A$4="2ª",'U7'!T19*'U7'!T$4,0)+
IF('U8'!$A$4="2ª",'U8'!T19*'U8'!T$4,0)+
IF('U9'!$A$4="2ª",'U9'!T19*'U9'!T$4,0)+
IF('U10'!$A$4="2ª",'U10'!T19*'U10'!T$4,0)+
IF('U11'!$A$4="2ª",'U11'!T19*'U11'!T$4,0)+
IF('U12'!$A$4="2ª",'U12'!T19*'U12'!T$4,0)+
IF('U13'!$A$4="2ª",'U13'!T19*'U13'!T$4,0)+
IF('U14'!$A$4="2ª",'U14'!T19*'U14'!T$4,0)+
IF('U15'!$A$4="2ª",'U15'!T19*'U15'!T$4,0)
)/'2ª EVA-solo'!$CD$5
/AP$13)),0),0)</f>
        <v>0</v>
      </c>
      <c r="AQ35" s="25"/>
      <c r="AR35" s="25">
        <f ca="1">IFERROR(IF(AR$16&gt;0,
(
(
(
IF('U1'!$A$4="2ª",'U1'!U19*'U1'!U$4,0)+
IF('U2'!$A$4="2ª",'U2'!U19*'U2'!U$4,0)+
IF('U3'!$A$4="2ª",'U3'!U19*'U3'!U$4,0)+
IF('U4'!$A$4="2ª",'U4'!U19*'U4'!U$4,0)+
IF('U5'!$A$4="2ª",'U5'!U19*'U5'!U$4,0)+
IF('U6'!$A$4="2ª",'U6'!U19*'U6'!U$4,0)+
IF('U7'!$A$4="2ª",'U7'!U19*'U7'!U$4,0)+
IF('U8'!$A$4="2ª",'U8'!U19*'U8'!U$4,0)+
IF('U9'!$A$4="2ª",'U9'!U19*'U9'!U$4,0)+
IF('U10'!$A$4="2ª",'U10'!U19*'U10'!U$4,0)+
IF('U11'!$A$4="2ª",'U11'!U19*'U11'!U$4,0)+
IF('U12'!$A$4="2ª",'U12'!U19*'U12'!U$4,0)+
IF('U13'!$A$4="2ª",'U13'!U19*'U13'!U$4,0)+
IF('U14'!$A$4="2ª",'U14'!U19*'U14'!U$4,0)+
IF('U15'!$A$4="2ª",'U15'!U19*'U15'!U$4,0)
)/'2ª EVA-solo'!$CD$5
/AR$13)),0),0)</f>
        <v>0</v>
      </c>
      <c r="AS35" s="25"/>
      <c r="AT35" s="25">
        <f>IFERROR(IF(AT$16&gt;0,
(
(
(
IF('U1'!$A$4="2ª",'U1'!V19*'U1'!V$4,0)+
IF('U2'!$A$4="2ª",'U2'!V19*'U2'!V$4,0)+
IF('U3'!$A$4="2ª",'U3'!V19*'U3'!V$4,0)+
IF('U4'!$A$4="2ª",'U4'!V19*'U4'!V$4,0)+
IF('U5'!$A$4="2ª",'U5'!V19*'U5'!V$4,0)+
IF('U6'!$A$4="2ª",'U6'!V19*'U6'!V$4,0)+
IF('U7'!$A$4="2ª",'U7'!V19*'U7'!V$4,0)+
IF('U8'!$A$4="2ª",'U8'!V19*'U8'!V$4,0)+
IF('U9'!$A$4="2ª",'U9'!V19*'U9'!V$4,0)+
IF('U10'!$A$4="2ª",'U10'!V19*'U10'!V$4,0)+
IF('U11'!$A$4="2ª",'U11'!V19*'U11'!V$4,0)+
IF('U12'!$A$4="2ª",'U12'!V19*'U12'!V$4,0)+
IF('U13'!$A$4="2ª",'U13'!V19*'U13'!V$4,0)+
IF('U14'!$A$4="2ª",'U14'!V19*'U14'!V$4,0)+
IF('U15'!$A$4="2ª",'U15'!V19*'U15'!V$4,0)
)/'2ª EVA-solo'!$CD$5
/AT$13)),0),0)</f>
        <v>0</v>
      </c>
      <c r="AU35" s="25"/>
      <c r="AV35" s="25">
        <f ca="1">IFERROR(IF(AV$16&gt;0,
(
(
(
IF('U1'!$A$4="2ª",'U1'!W19*'U1'!W$4,0)+
IF('U2'!$A$4="2ª",'U2'!W19*'U2'!W$4,0)+
IF('U3'!$A$4="2ª",'U3'!W19*'U3'!W$4,0)+
IF('U4'!$A$4="2ª",'U4'!W19*'U4'!W$4,0)+
IF('U5'!$A$4="2ª",'U5'!W19*'U5'!W$4,0)+
IF('U6'!$A$4="2ª",'U6'!W19*'U6'!W$4,0)+
IF('U7'!$A$4="2ª",'U7'!W19*'U7'!W$4,0)+
IF('U8'!$A$4="2ª",'U8'!W19*'U8'!W$4,0)+
IF('U9'!$A$4="2ª",'U9'!W19*'U9'!W$4,0)+
IF('U10'!$A$4="2ª",'U10'!W19*'U10'!W$4,0)+
IF('U11'!$A$4="2ª",'U11'!W19*'U11'!W$4,0)+
IF('U12'!$A$4="2ª",'U12'!W19*'U12'!W$4,0)+
IF('U13'!$A$4="2ª",'U13'!W19*'U13'!W$4,0)+
IF('U14'!$A$4="2ª",'U14'!W19*'U14'!W$4,0)+
IF('U15'!$A$4="2ª",'U15'!W19*'U15'!W$4,0)
)/'2ª EVA-solo'!$CD$5
/AV$13)),0),0)</f>
        <v>0</v>
      </c>
      <c r="AW35" s="25"/>
      <c r="AX35" s="25">
        <f>IFERROR(IF(AX$16&gt;0,
(
(
(
IF('U1'!$A$4="2ª",'U1'!X19*'U1'!X$4,0)+
IF('U2'!$A$4="2ª",'U2'!X19*'U2'!X$4,0)+
IF('U3'!$A$4="2ª",'U3'!X19*'U3'!X$4,0)+
IF('U4'!$A$4="2ª",'U4'!X19*'U4'!X$4,0)+
IF('U5'!$A$4="2ª",'U5'!X19*'U5'!X$4,0)+
IF('U6'!$A$4="2ª",'U6'!X19*'U6'!X$4,0)+
IF('U7'!$A$4="2ª",'U7'!X19*'U7'!X$4,0)+
IF('U8'!$A$4="2ª",'U8'!X19*'U8'!X$4,0)+
IF('U9'!$A$4="2ª",'U9'!X19*'U9'!X$4,0)+
IF('U10'!$A$4="2ª",'U10'!X19*'U10'!X$4,0)+
IF('U11'!$A$4="2ª",'U11'!X19*'U11'!X$4,0)+
IF('U12'!$A$4="2ª",'U12'!X19*'U12'!X$4,0)+
IF('U13'!$A$4="2ª",'U13'!X19*'U13'!X$4,0)+
IF('U14'!$A$4="2ª",'U14'!X19*'U14'!X$4,0)+
IF('U15'!$A$4="2ª",'U15'!X19*'U15'!X$4,0)
)/'2ª EVA-solo'!$CD$5
/AX$13)),0),0)</f>
        <v>0</v>
      </c>
      <c r="AY35" s="25"/>
      <c r="AZ35" s="25">
        <f>IFERROR(IF(AZ$16&gt;0,
(
(
(
IF('U1'!$A$4="2ª",'U1'!Y19*'U1'!Y$4,0)+
IF('U2'!$A$4="2ª",'U2'!Y19*'U2'!Y$4,0)+
IF('U3'!$A$4="2ª",'U3'!Y19*'U3'!Y$4,0)+
IF('U4'!$A$4="2ª",'U4'!Y19*'U4'!Y$4,0)+
IF('U5'!$A$4="2ª",'U5'!Y19*'U5'!Y$4,0)+
IF('U6'!$A$4="2ª",'U6'!Y19*'U6'!Y$4,0)+
IF('U7'!$A$4="2ª",'U7'!Y19*'U7'!Y$4,0)+
IF('U8'!$A$4="2ª",'U8'!Y19*'U8'!Y$4,0)+
IF('U9'!$A$4="2ª",'U9'!Y19*'U9'!Y$4,0)+
IF('U10'!$A$4="2ª",'U10'!Y19*'U10'!Y$4,0)+
IF('U11'!$A$4="2ª",'U11'!Y19*'U11'!Y$4,0)+
IF('U12'!$A$4="2ª",'U12'!Y19*'U12'!Y$4,0)+
IF('U13'!$A$4="2ª",'U13'!Y19*'U13'!Y$4,0)+
IF('U14'!$A$4="2ª",'U14'!Y19*'U14'!Y$4,0)+
IF('U15'!$A$4="2ª",'U15'!Y19*'U15'!Y$4,0)
)/'2ª EVA-solo'!$CD$5
/AZ$13)),0),0)</f>
        <v>0</v>
      </c>
      <c r="BA35" s="25"/>
      <c r="BB35" s="25"/>
      <c r="BC35" s="25">
        <f ca="1">IFERROR(IF(BC$16&gt;0,
(
(
(
IF('U1'!$A$4="2ª",'U1'!Z19*'U1'!Z$4,0)+
IF('U2'!$A$4="2ª",'U2'!Z19*'U2'!Z$4,0)+
IF('U3'!$A$4="2ª",'U3'!Z19*'U3'!Z$4,0)+
IF('U4'!$A$4="2ª",'U4'!Z19*'U4'!Z$4,0)+
IF('U5'!$A$4="2ª",'U5'!Z19*'U5'!Z$4,0)+
IF('U6'!$A$4="2ª",'U6'!Z19*'U6'!Z$4,0)+
IF('U7'!$A$4="2ª",'U7'!Z19*'U7'!Z$4,0)+
IF('U8'!$A$4="2ª",'U8'!Z19*'U8'!Z$4,0)+
IF('U9'!$A$4="2ª",'U9'!Z19*'U9'!Z$4,0)+
IF('U10'!$A$4="2ª",'U10'!Z19*'U10'!Z$4,0)+
IF('U11'!$A$4="2ª",'U11'!Z19*'U11'!Z$4,0)+
IF('U12'!$A$4="2ª",'U12'!Z19*'U12'!Z$4,0)+
IF('U13'!$A$4="2ª",'U13'!Z19*'U13'!Z$4,0)+
IF('U14'!$A$4="2ª",'U14'!Z19*'U14'!Z$4,0)+
IF('U15'!$A$4="2ª",'U15'!Z19*'U15'!Z$4,0)
)/'2ª EVA-solo'!$CD$5
/BC$13)),0),0)</f>
        <v>0</v>
      </c>
      <c r="BD35" s="25"/>
      <c r="BE35" s="25">
        <f>IFERROR(IF(BE$16&gt;0,
(
(
(
IF('U1'!$A$4="2ª",'U1'!AA19*'U1'!AA$4,0)+
IF('U2'!$A$4="2ª",'U2'!AA19*'U2'!AA$4,0)+
IF('U3'!$A$4="2ª",'U3'!AA19*'U3'!AA$4,0)+
IF('U4'!$A$4="2ª",'U4'!AA19*'U4'!AA$4,0)+
IF('U5'!$A$4="2ª",'U5'!AA19*'U5'!AA$4,0)+
IF('U6'!$A$4="2ª",'U6'!AA19*'U6'!AA$4,0)+
IF('U7'!$A$4="2ª",'U7'!AA19*'U7'!AA$4,0)+
IF('U8'!$A$4="2ª",'U8'!AA19*'U8'!AA$4,0)+
IF('U9'!$A$4="2ª",'U9'!AA19*'U9'!AA$4,0)+
IF('U10'!$A$4="2ª",'U10'!AA19*'U10'!AA$4,0)+
IF('U11'!$A$4="2ª",'U11'!AA19*'U11'!AA$4,0)+
IF('U12'!$A$4="2ª",'U12'!AA19*'U12'!AA$4,0)+
IF('U13'!$A$4="2ª",'U13'!AA19*'U13'!AA$4,0)+
IF('U14'!$A$4="2ª",'U14'!AA19*'U14'!AA$4,0)+
IF('U15'!$A$4="2ª",'U15'!AA19*'U15'!AA$4,0)
)/'2ª EVA-solo'!$CD$5
/BE$13)),0),0)</f>
        <v>0</v>
      </c>
      <c r="BF35" s="25"/>
      <c r="BG35" s="25">
        <f>IFERROR(IF(BG$16&gt;0,
(
(
(
IF('U1'!$A$4="2ª",'U1'!AB19*'U1'!AB$4,0)+
IF('U2'!$A$4="2ª",'U2'!AB19*'U2'!AB$4,0)+
IF('U3'!$A$4="2ª",'U3'!AB19*'U3'!AB$4,0)+
IF('U4'!$A$4="2ª",'U4'!AB19*'U4'!AB$4,0)+
IF('U5'!$A$4="2ª",'U5'!AB19*'U5'!AB$4,0)+
IF('U6'!$A$4="2ª",'U6'!AB19*'U6'!AB$4,0)+
IF('U7'!$A$4="2ª",'U7'!AB19*'U7'!AB$4,0)+
IF('U8'!$A$4="2ª",'U8'!AB19*'U8'!AB$4,0)+
IF('U9'!$A$4="2ª",'U9'!AB19*'U9'!AB$4,0)+
IF('U10'!$A$4="2ª",'U10'!AB19*'U10'!AB$4,0)+
IF('U11'!$A$4="2ª",'U11'!AB19*'U11'!AB$4,0)+
IF('U12'!$A$4="2ª",'U12'!AB19*'U12'!AB$4,0)+
IF('U13'!$A$4="2ª",'U13'!AB19*'U13'!AB$4,0)+
IF('U14'!$A$4="2ª",'U14'!AB19*'U14'!AB$4,0)+
IF('U15'!$A$4="2ª",'U15'!AB19*'U15'!AB$4,0)
)/'2ª EVA-solo'!$CD$5
/BG$13)),0),0)</f>
        <v>0</v>
      </c>
      <c r="BH35" s="25"/>
      <c r="BI35" s="25">
        <f ca="1">IFERROR(IF(BI$16&gt;0,
(
(
(
IF('U1'!$A$4="2ª",'U1'!AC19*'U1'!AC$4,0)+
IF('U2'!$A$4="2ª",'U2'!AC19*'U2'!AC$4,0)+
IF('U3'!$A$4="2ª",'U3'!AC19*'U3'!AC$4,0)+
IF('U4'!$A$4="2ª",'U4'!AC19*'U4'!AC$4,0)+
IF('U5'!$A$4="2ª",'U5'!AC19*'U5'!AC$4,0)+
IF('U6'!$A$4="2ª",'U6'!AC19*'U6'!AC$4,0)+
IF('U7'!$A$4="2ª",'U7'!AC19*'U7'!AC$4,0)+
IF('U8'!$A$4="2ª",'U8'!AC19*'U8'!AC$4,0)+
IF('U9'!$A$4="2ª",'U9'!AC19*'U9'!AC$4,0)+
IF('U10'!$A$4="2ª",'U10'!AC19*'U10'!AC$4,0)+
IF('U11'!$A$4="2ª",'U11'!AC19*'U11'!AC$4,0)+
IF('U12'!$A$4="2ª",'U12'!AC19*'U12'!AC$4,0)+
IF('U13'!$A$4="2ª",'U13'!AC19*'U13'!AC$4,0)+
IF('U14'!$A$4="2ª",'U14'!AC19*'U14'!AC$4,0)+
IF('U15'!$A$4="2ª",'U15'!AC19*'U15'!AC$4,0)
)/'2ª EVA-solo'!$CD$5
/BI$13)),0),0)</f>
        <v>0</v>
      </c>
      <c r="BJ35" s="25"/>
      <c r="BK35" s="25">
        <f>IFERROR(IF(BK$16&gt;0,
(
(
(
IF('U1'!$A$4="2ª",'U1'!AD19*'U1'!AD$4,0)+
IF('U2'!$A$4="2ª",'U2'!AD19*'U2'!AD$4,0)+
IF('U3'!$A$4="2ª",'U3'!AD19*'U3'!AD$4,0)+
IF('U4'!$A$4="2ª",'U4'!AD19*'U4'!AD$4,0)+
IF('U5'!$A$4="2ª",'U5'!AD19*'U5'!AD$4,0)+
IF('U6'!$A$4="2ª",'U6'!AD19*'U6'!AD$4,0)+
IF('U7'!$A$4="2ª",'U7'!AD19*'U7'!AD$4,0)+
IF('U8'!$A$4="2ª",'U8'!AD19*'U8'!AD$4,0)+
IF('U9'!$A$4="2ª",'U9'!AD19*'U9'!AD$4,0)+
IF('U10'!$A$4="2ª",'U10'!AD19*'U10'!AD$4,0)+
IF('U11'!$A$4="2ª",'U11'!AD19*'U11'!AD$4,0)+
IF('U12'!$A$4="2ª",'U12'!AD19*'U12'!AD$4,0)+
IF('U13'!$A$4="2ª",'U13'!AD19*'U13'!AD$4,0)+
IF('U14'!$A$4="2ª",'U14'!AD19*'U14'!AD$4,0)+
IF('U15'!$A$4="2ª",'U15'!AD19*'U15'!AD$4,0)
)/'2ª EVA-solo'!$CD$5
/BK$13)),0),0)</f>
        <v>0</v>
      </c>
      <c r="BL35" s="25"/>
      <c r="BM35" s="25">
        <f>IFERROR(IF(BM$16&gt;0,
(
(
(
IF('U1'!$A$4="2ª",'U1'!AE19*'U1'!AE$4,0)+
IF('U2'!$A$4="2ª",'U2'!AE19*'U2'!AE$4,0)+
IF('U3'!$A$4="2ª",'U3'!AE19*'U3'!AE$4,0)+
IF('U4'!$A$4="2ª",'U4'!AE19*'U4'!AE$4,0)+
IF('U5'!$A$4="2ª",'U5'!AE19*'U5'!AE$4,0)+
IF('U6'!$A$4="2ª",'U6'!AE19*'U6'!AE$4,0)+
IF('U7'!$A$4="2ª",'U7'!AE19*'U7'!AE$4,0)+
IF('U8'!$A$4="2ª",'U8'!AE19*'U8'!AE$4,0)+
IF('U9'!$A$4="2ª",'U9'!AE19*'U9'!AE$4,0)+
IF('U10'!$A$4="2ª",'U10'!AE19*'U10'!AE$4,0)+
IF('U11'!$A$4="2ª",'U11'!AE19*'U11'!AE$4,0)+
IF('U12'!$A$4="2ª",'U12'!AE19*'U12'!AE$4,0)+
IF('U13'!$A$4="2ª",'U13'!AE19*'U13'!AE$4,0)+
IF('U14'!$A$4="2ª",'U14'!AE19*'U14'!AE$4,0)+
IF('U15'!$A$4="2ª",'U15'!AE19*'U15'!AE$4,0)
)/'2ª EVA-solo'!$CD$5
/BM$13)),0),0)</f>
        <v>0</v>
      </c>
      <c r="BN35" s="25"/>
      <c r="BO35" s="25"/>
      <c r="BP35" s="25">
        <f ca="1">IFERROR(IF(BP$16&gt;0,
(
(
(
IF('U1'!$A$4="2ª",'U1'!AF19*'U1'!AF$4,0)+
IF('U2'!$A$4="2ª",'U2'!AF19*'U2'!AF$4,0)+
IF('U3'!$A$4="2ª",'U3'!AF19*'U3'!AF$4,0)+
IF('U4'!$A$4="2ª",'U4'!AF19*'U4'!AF$4,0)+
IF('U5'!$A$4="2ª",'U5'!AF19*'U5'!AF$4,0)+
IF('U6'!$A$4="2ª",'U6'!AF19*'U6'!AF$4,0)+
IF('U7'!$A$4="2ª",'U7'!AF19*'U7'!AF$4,0)+
IF('U8'!$A$4="2ª",'U8'!AF19*'U8'!AF$4,0)+
IF('U9'!$A$4="2ª",'U9'!AF19*'U9'!AF$4,0)+
IF('U10'!$A$4="2ª",'U10'!AF19*'U10'!AF$4,0)+
IF('U11'!$A$4="2ª",'U11'!AF19*'U11'!AF$4,0)+
IF('U12'!$A$4="2ª",'U12'!AF19*'U12'!AF$4,0)+
IF('U13'!$A$4="2ª",'U13'!AF19*'U13'!AF$4,0)+
IF('U14'!$A$4="2ª",'U14'!AF19*'U14'!AF$4,0)+
IF('U15'!$A$4="2ª",'U15'!AF19*'U15'!AF$4,0)
)/'2ª EVA-solo'!$CD$5
/BP$13)),0),0)</f>
        <v>0</v>
      </c>
      <c r="BQ35" s="25"/>
      <c r="BR35" s="25">
        <f>IFERROR(IF(BR$16&gt;0,
(
(
(
IF('U1'!$A$4="2ª",'U1'!AG19*'U1'!AG$4,0)+
IF('U2'!$A$4="2ª",'U2'!AG19*'U2'!AG$4,0)+
IF('U3'!$A$4="2ª",'U3'!AG19*'U3'!AG$4,0)+
IF('U4'!$A$4="2ª",'U4'!AG19*'U4'!AG$4,0)+
IF('U5'!$A$4="2ª",'U5'!AG19*'U5'!AG$4,0)+
IF('U6'!$A$4="2ª",'U6'!AG19*'U6'!AG$4,0)+
IF('U7'!$A$4="2ª",'U7'!AG19*'U7'!AG$4,0)+
IF('U8'!$A$4="2ª",'U8'!AG19*'U8'!AG$4,0)+
IF('U9'!$A$4="2ª",'U9'!AG19*'U9'!AG$4,0)+
IF('U10'!$A$4="2ª",'U10'!AG19*'U10'!AG$4,0)+
IF('U11'!$A$4="2ª",'U11'!AG19*'U11'!AG$4,0)+
IF('U12'!$A$4="2ª",'U12'!AG19*'U12'!AG$4,0)+
IF('U13'!$A$4="2ª",'U13'!AG19*'U13'!AG$4,0)+
IF('U14'!$A$4="2ª",'U14'!AG19*'U14'!AG$4,0)+
IF('U15'!$A$4="2ª",'U15'!AG19*'U15'!AG$4,0)
)/'2ª EVA-solo'!$CD$5
/BR$13)),0),0)</f>
        <v>0</v>
      </c>
      <c r="BS35" s="25"/>
      <c r="BT35" s="25">
        <f>IFERROR(IF(BT$16&gt;0,
(
(
(
IF('U1'!$A$4="2ª",'U1'!AH19*'U1'!AH$4,0)+
IF('U2'!$A$4="2ª",'U2'!AH19*'U2'!AH$4,0)+
IF('U3'!$A$4="2ª",'U3'!AH19*'U3'!AH$4,0)+
IF('U4'!$A$4="2ª",'U4'!AH19*'U4'!AH$4,0)+
IF('U5'!$A$4="2ª",'U5'!AH19*'U5'!AH$4,0)+
IF('U6'!$A$4="2ª",'U6'!AH19*'U6'!AH$4,0)+
IF('U7'!$A$4="2ª",'U7'!AH19*'U7'!AH$4,0)+
IF('U8'!$A$4="2ª",'U8'!AH19*'U8'!AH$4,0)+
IF('U9'!$A$4="2ª",'U9'!AH19*'U9'!AH$4,0)+
IF('U10'!$A$4="2ª",'U10'!AH19*'U10'!AH$4,0)+
IF('U11'!$A$4="2ª",'U11'!AH19*'U11'!AH$4,0)+
IF('U12'!$A$4="2ª",'U12'!AH19*'U12'!AH$4,0)+
IF('U13'!$A$4="2ª",'U13'!AH19*'U13'!AH$4,0)+
IF('U14'!$A$4="2ª",'U14'!AH19*'U14'!AH$4,0)+
IF('U15'!$A$4="2ª",'U15'!AH19*'U15'!AH$4,0)
)/'2ª EVA-solo'!$CD$5
/BT$13)),0),0)</f>
        <v>0</v>
      </c>
      <c r="BU35" s="25"/>
      <c r="BV35" s="25">
        <f>IFERROR(IF(BV$16&gt;0,
(
(
(
IF('U1'!$A$4="2ª",'U1'!AI19*'U1'!AI$4,0)+
IF('U2'!$A$4="2ª",'U2'!AI19*'U2'!AI$4,0)+
IF('U3'!$A$4="2ª",'U3'!AI19*'U3'!AI$4,0)+
IF('U4'!$A$4="2ª",'U4'!AI19*'U4'!AI$4,0)+
IF('U5'!$A$4="2ª",'U5'!AI19*'U5'!AI$4,0)+
IF('U6'!$A$4="2ª",'U6'!AI19*'U6'!AI$4,0)+
IF('U7'!$A$4="2ª",'U7'!AI19*'U7'!AI$4,0)+
IF('U8'!$A$4="2ª",'U8'!AI19*'U8'!AI$4,0)+
IF('U9'!$A$4="2ª",'U9'!AI19*'U9'!AI$4,0)+
IF('U10'!$A$4="2ª",'U10'!AI19*'U10'!AI$4,0)+
IF('U11'!$A$4="2ª",'U11'!AI19*'U11'!AI$4,0)+
IF('U12'!$A$4="2ª",'U12'!AI19*'U12'!AI$4,0)+
IF('U13'!$A$4="2ª",'U13'!AI19*'U13'!AI$4,0)+
IF('U14'!$A$4="2ª",'U14'!AI19*'U14'!AI$4,0)+
IF('U15'!$A$4="2ª",'U15'!AI19*'U15'!AI$4,0)
)/'2ª EVA-solo'!$CD$5
/BV$13)),0),0)</f>
        <v>0</v>
      </c>
      <c r="BW35" s="25"/>
      <c r="BX35" s="25">
        <f>IFERROR(IF(BX$16&gt;0,
(
(
(
IF('U1'!$A$4="2ª",'U1'!AJ19*'U1'!AJ$4,0)+
IF('U2'!$A$4="2ª",'U2'!AJ19*'U2'!AJ$4,0)+
IF('U3'!$A$4="2ª",'U3'!AJ19*'U3'!AJ$4,0)+
IF('U4'!$A$4="2ª",'U4'!AJ19*'U4'!AJ$4,0)+
IF('U5'!$A$4="2ª",'U5'!AJ19*'U5'!AJ$4,0)+
IF('U6'!$A$4="2ª",'U6'!AJ19*'U6'!AJ$4,0)+
IF('U7'!$A$4="2ª",'U7'!AJ19*'U7'!AJ$4,0)+
IF('U8'!$A$4="2ª",'U8'!AJ19*'U8'!AJ$4,0)+
IF('U9'!$A$4="2ª",'U9'!AJ19*'U9'!AJ$4,0)+
IF('U10'!$A$4="2ª",'U10'!AJ19*'U10'!AJ$4,0)+
IF('U11'!$A$4="2ª",'U11'!AJ19*'U11'!AJ$4,0)+
IF('U12'!$A$4="2ª",'U12'!AJ19*'U12'!AJ$4,0)+
IF('U13'!$A$4="2ª",'U13'!AJ19*'U13'!AJ$4,0)+
IF('U14'!$A$4="2ª",'U14'!AJ19*'U14'!AJ$4,0)+
IF('U15'!$A$4="2ª",'U15'!AJ19*'U15'!AJ$4,0)
)/'2ª EVA-solo'!$CD$5
/BX$13)),0),0)</f>
        <v>0</v>
      </c>
      <c r="BY35" s="25"/>
      <c r="BZ35" s="25">
        <f>IFERROR(IF(BZ$16&gt;0,
(
(
(
IF('U1'!$A$4="2ª",'U1'!AK19*'U1'!AK$4,0)+
IF('U2'!$A$4="2ª",'U2'!AK19*'U2'!AK$4,0)+
IF('U3'!$A$4="2ª",'U3'!AK19*'U3'!AK$4,0)+
IF('U4'!$A$4="2ª",'U4'!AK19*'U4'!AK$4,0)+
IF('U5'!$A$4="2ª",'U5'!AK19*'U5'!AK$4,0)+
IF('U6'!$A$4="2ª",'U6'!AK19*'U6'!AK$4,0)+
IF('U7'!$A$4="2ª",'U7'!AK19*'U7'!AK$4,0)+
IF('U8'!$A$4="2ª",'U8'!AK19*'U8'!AK$4,0)+
IF('U9'!$A$4="2ª",'U9'!AK19*'U9'!AK$4,0)+
IF('U10'!$A$4="2ª",'U10'!AK19*'U10'!AK$4,0)+
IF('U11'!$A$4="2ª",'U11'!AK19*'U11'!AK$4,0)+
IF('U12'!$A$4="2ª",'U12'!AK19*'U12'!AK$4,0)+
IF('U13'!$A$4="2ª",'U13'!AK19*'U13'!AK$4,0)+
IF('U14'!$A$4="2ª",'U14'!AK19*'U14'!AK$4,0)+
IF('U15'!$A$4="2ª",'U15'!AK19*'U15'!AK$4,0)
)/'2ª EVA-solo'!$CD$5
/BZ$13)),0),0)</f>
        <v>0</v>
      </c>
      <c r="CA35" s="25"/>
      <c r="CB35" s="25">
        <f ca="1">IF(CB$16&gt;0,
(
(
(
IF('U1'!$A$4="2ª",'U1'!BZ19*'U1'!BZ$4,0)+
IF('U2'!$A$4="2ª",'U2'!CA19*'U2'!CA$4,0)+
IF('U3'!$A$4="2ª",'U3'!CA19*'U3'!CA$4,0)+
IF('U4'!$A$4="2ª",'U4'!CA19*'U4'!CA$4,0)+
IF('U5'!$A$4="2ª",'U5'!CA19*'U5'!CA$4,0)+
IF('U6'!$A$4="2ª",'U6'!CA19*'U6'!CA$4,0)+
IF('U7'!$A$4="2ª",'U7'!CA19*'U7'!CA$4,0)+
IF('U8'!$A$4="2ª",'U8'!CA19*'U8'!CA$4,0)+
IF('U9'!$A$4="2ª",'U9'!CA19*'U9'!CA$4,0)+
IF('U10'!$A$4="2ª",'U10'!CA19*'U10'!CA$4,0)+
IF('U11'!$A$4="2ª",'U11'!CA19*'U11'!CA$4,0)+
IF('U12'!$A$4="2ª",'U12'!CA19*'U12'!CA$4,0)+
IF('U13'!$A$4="2ª",'U13'!CA19*'U13'!CA$4,0)+
IF('U14'!$A$4="2ª",'U14'!CA19*'U14'!CA$4,0)+
IF('U15'!$A$4="2ª",'U15'!CA19*'U15'!CA$4,0)
)/'2ª EVA-solo'!$CD$5
/CB$16)))</f>
        <v>0</v>
      </c>
    </row>
    <row r="36" spans="1:80" ht="18" x14ac:dyDescent="0.25">
      <c r="A36" s="65" t="str">
        <v>Ruiz Guerrero, Hugo</v>
      </c>
      <c r="B36" s="128"/>
      <c r="C36" s="25">
        <f ca="1">IFERROR(IF(C$16&gt;0,
(
(
(
IF('U1'!$A$4="2ª",'U1'!B20*'U1'!B$4,0)+
IF('U2'!$A$4="2ª",'U2'!B20*'U2'!B$4,0)+
IF('U3'!$A$4="2ª",'U3'!B20*'U3'!B$4,0)+
IF('U4'!$A$4="2ª",'U4'!B20*'U4'!B$4,0)+
IF('U5'!$A$4="2ª",'U5'!B20*'U5'!B$4,0)+
IF('U6'!$A$4="2ª",'U6'!B20*'U6'!B$4,0)+
IF('U7'!$A$4="2ª",'U7'!B20*'U7'!B$4,0)+
IF('U8'!$A$4="2ª",'U8'!B20*'U8'!B$4,0)+
IF('U9'!$A$4="2ª",'U9'!B20*'U9'!B$4,0)+
IF('U10'!$A$4="2ª",'U10'!B20*'U10'!B$4,0)+
IF('U11'!$A$4="2ª",'U11'!B20*'U11'!B$4,0)+
IF('U12'!$A$4="2ª",'U12'!B20*'U12'!B$4,0)+
IF('U13'!$A$4="2ª",'U13'!B20*'U13'!B$4,0)+
IF('U14'!$A$4="2ª",'U14'!B20*'U14'!B$4,0)+
IF('U15'!$A$4="2ª",'U15'!B20*'U15'!B$4,0)
)/'2ª EVA-solo'!$CD$5
/C$13)),0),0)</f>
        <v>0</v>
      </c>
      <c r="D36" s="25"/>
      <c r="E36" s="25">
        <f ca="1">IFERROR(IF(E$16&gt;0,
(
(
(
IF('U1'!$A$4="2ª",'U1'!C20*'U1'!C$4,0)+
IF('U2'!$A$4="2ª",'U2'!C20*'U2'!C$4,0)+
IF('U3'!$A$4="2ª",'U3'!C20*'U3'!C$4,0)+
IF('U4'!$A$4="2ª",'U4'!C20*'U4'!C$4,0)+
IF('U5'!$A$4="2ª",'U5'!C20*'U5'!C$4,0)+
IF('U6'!$A$4="2ª",'U6'!C20*'U6'!C$4,0)+
IF('U7'!$A$4="2ª",'U7'!C20*'U7'!C$4,0)+
IF('U8'!$A$4="2ª",'U8'!C20*'U8'!C$4,0)+
IF('U9'!$A$4="2ª",'U9'!C20*'U9'!C$4,0)+
IF('U10'!$A$4="2ª",'U10'!C20*'U10'!C$4,0)+
IF('U11'!$A$4="2ª",'U11'!C20*'U11'!C$4,0)+
IF('U12'!$A$4="2ª",'U12'!C20*'U12'!C$4,0)+
IF('U13'!$A$4="2ª",'U13'!C20*'U13'!C$4,0)+
IF('U14'!$A$4="2ª",'U14'!C20*'U14'!C$4,0)+
IF('U15'!$A$4="2ª",'U15'!C20*'U15'!C$4,0)
)/'2ª EVA-solo'!$CD$5
/E$13)),0),0)</f>
        <v>0</v>
      </c>
      <c r="F36" s="25"/>
      <c r="G36" s="25">
        <f ca="1">IFERROR(IF(G$16&gt;0,
(
(
(
IF('U1'!$A$4="2ª",'U1'!D20*'U1'!D$4,0)+
IF('U2'!$A$4="2ª",'U2'!D20*'U2'!D$4,0)+
IF('U3'!$A$4="2ª",'U3'!D20*'U3'!D$4,0)+
IF('U4'!$A$4="2ª",'U4'!D20*'U4'!D$4,0)+
IF('U5'!$A$4="2ª",'U5'!D20*'U5'!D$4,0)+
IF('U6'!$A$4="2ª",'U6'!D20*'U6'!D$4,0)+
IF('U7'!$A$4="2ª",'U7'!D20*'U7'!D$4,0)+
IF('U8'!$A$4="2ª",'U8'!D20*'U8'!D$4,0)+
IF('U9'!$A$4="2ª",'U9'!D20*'U9'!D$4,0)+
IF('U10'!$A$4="2ª",'U10'!D20*'U10'!D$4,0)+
IF('U11'!$A$4="2ª",'U11'!D20*'U11'!D$4,0)+
IF('U12'!$A$4="2ª",'U12'!D20*'U12'!D$4,0)+
IF('U13'!$A$4="2ª",'U13'!D20*'U13'!D$4,0)+
IF('U14'!$A$4="2ª",'U14'!D20*'U14'!D$4,0)+
IF('U15'!$A$4="2ª",'U15'!D20*'U15'!D$4,0)
)/'2ª EVA-solo'!$CD$5
/G$13)),0),0)</f>
        <v>0</v>
      </c>
      <c r="H36" s="25"/>
      <c r="I36" s="25">
        <f ca="1">IFERROR(IF(I$16&gt;0,
(
(
(
IF('U1'!$A$4="2ª",'U1'!E20*'U1'!E$4,0)+
IF('U2'!$A$4="2ª",'U2'!E20*'U2'!E$4,0)+
IF('U3'!$A$4="2ª",'U3'!E20*'U3'!E$4,0)+
IF('U4'!$A$4="2ª",'U4'!E20*'U4'!E$4,0)+
IF('U5'!$A$4="2ª",'U5'!E20*'U5'!E$4,0)+
IF('U6'!$A$4="2ª",'U6'!E20*'U6'!E$4,0)+
IF('U7'!$A$4="2ª",'U7'!E20*'U7'!E$4,0)+
IF('U8'!$A$4="2ª",'U8'!E20*'U8'!E$4,0)+
IF('U9'!$A$4="2ª",'U9'!E20*'U9'!E$4,0)+
IF('U10'!$A$4="2ª",'U10'!E20*'U10'!E$4,0)+
IF('U11'!$A$4="2ª",'U11'!E20*'U11'!E$4,0)+
IF('U12'!$A$4="2ª",'U12'!E20*'U12'!E$4,0)+
IF('U13'!$A$4="2ª",'U13'!E20*'U13'!E$4,0)+
IF('U14'!$A$4="2ª",'U14'!E20*'U14'!E$4,0)+
IF('U15'!$A$4="2ª",'U15'!E20*'U15'!E$4,0)
)/'2ª EVA-solo'!$CD$5
/H$13)),0),0)</f>
        <v>0</v>
      </c>
      <c r="J36" s="25"/>
      <c r="K36" s="25">
        <f ca="1">IFERROR(IF(K$16&gt;0,
(
(
(
IF('U1'!$A$4="2ª",'U1'!F20*'U1'!F$4,0)+
IF('U2'!$A$4="2ª",'U2'!F20*'U2'!F$4,0)+
IF('U3'!$A$4="2ª",'U3'!F20*'U3'!F$4,0)+
IF('U4'!$A$4="2ª",'U4'!F20*'U4'!F$4,0)+
IF('U5'!$A$4="2ª",'U5'!F20*'U5'!F$4,0)+
IF('U6'!$A$4="2ª",'U6'!F20*'U6'!F$4,0)+
IF('U7'!$A$4="2ª",'U7'!F20*'U7'!F$4,0)+
IF('U8'!$A$4="2ª",'U8'!F20*'U8'!F$4,0)+
IF('U9'!$A$4="2ª",'U9'!F20*'U9'!F$4,0)+
IF('U10'!$A$4="2ª",'U10'!F20*'U10'!F$4,0)+
IF('U11'!$A$4="2ª",'U11'!F20*'U11'!F$4,0)+
IF('U12'!$A$4="2ª",'U12'!F20*'U12'!F$4,0)+
IF('U13'!$A$4="2ª",'U13'!F20*'U13'!F$4,0)+
IF('U14'!$A$4="2ª",'U14'!F20*'U14'!F$4,0)+
IF('U15'!$A$4="2ª",'U15'!F20*'U15'!F$4,0)
)/'2ª EVA-solo'!$CD$5
/K$13)),0),0)</f>
        <v>0</v>
      </c>
      <c r="L36" s="25"/>
      <c r="M36" s="25">
        <f>IFERROR(IF(M$16&gt;0,
(
(
(
IF('U1'!$A$4="2ª",'U1'!G20*'U1'!G$4,0)+
IF('U2'!$A$4="2ª",'U2'!G20*'U2'!G$4,0)+
IF('U3'!$A$4="2ª",'U3'!G20*'U3'!G$4,0)+
IF('U4'!$A$4="2ª",'U4'!G20*'U4'!G$4,0)+
IF('U5'!$A$4="2ª",'U5'!G20*'U5'!G$4,0)+
IF('U6'!$A$4="2ª",'U6'!G20*'U6'!G$4,0)+
IF('U7'!$A$4="2ª",'U7'!G20*'U7'!G$4,0)+
IF('U8'!$A$4="2ª",'U8'!G20*'U8'!G$4,0)+
IF('U9'!$A$4="2ª",'U9'!G20*'U9'!G$4,0)+
IF('U10'!$A$4="2ª",'U10'!G20*'U10'!G$4,0)+
IF('U11'!$A$4="2ª",'U11'!G20*'U11'!G$4,0)+
IF('U12'!$A$4="2ª",'U12'!G20*'U12'!G$4,0)+
IF('U13'!$A$4="2ª",'U13'!G20*'U13'!G$4,0)+
IF('U14'!$A$4="2ª",'U14'!G20*'U14'!G$4,0)+
IF('U15'!$A$4="2ª",'U15'!G20*'U15'!G$4,0)
)/'2ª EVA-solo'!$CD$5
/M$13)),0),0)</f>
        <v>0</v>
      </c>
      <c r="N36" s="25"/>
      <c r="O36" s="130"/>
      <c r="P36" s="25">
        <f ca="1">IFERROR(IF(P$16&gt;0,
(
(
(
IF('U1'!$A$4="2ª",'U1'!H20*'U1'!H$4,0)+
IF('U2'!$A$4="2ª",'U2'!H20*'U2'!H$4,0)+
IF('U3'!$A$4="2ª",'U3'!H20*'U3'!H$4,0)+
IF('U4'!$A$4="2ª",'U4'!H20*'U4'!H$4,0)+
IF('U5'!$A$4="2ª",'U5'!H20*'U5'!H$4,0)+
IF('U6'!$A$4="2ª",'U6'!H20*'U6'!H$4,0)+
IF('U7'!$A$4="2ª",'U7'!H20*'U7'!H$4,0)+
IF('U8'!$A$4="2ª",'U8'!H20*'U8'!H$4,0)+
IF('U9'!$A$4="2ª",'U9'!H20*'U9'!H$4,0)+
IF('U10'!$A$4="2ª",'U10'!H20*'U10'!H$4,0)+
IF('U11'!$A$4="2ª",'U11'!H20*'U11'!H$4,0)+
IF('U12'!$A$4="2ª",'U12'!H20*'U12'!H$4,0)+
IF('U13'!$A$4="2ª",'U13'!H20*'U13'!H$4,0)+
IF('U14'!$A$4="2ª",'U14'!H20*'U14'!H$4,0)+
IF('U15'!$A$4="2ª",'U15'!H20*'U15'!H$4,0)
)/'2ª EVA-solo'!$CD$5
/P$13)),0),0)</f>
        <v>0</v>
      </c>
      <c r="Q36" s="25"/>
      <c r="R36" s="25">
        <f ca="1">IFERROR(IF(R$16&gt;0,
(
(
(
IF('U1'!$A$4="2ª",'U1'!I20*'U1'!I$4,0)+
IF('U2'!$A$4="2ª",'U2'!I20*'U2'!I$4,0)+
IF('U3'!$A$4="2ª",'U3'!I20*'U3'!I$4,0)+
IF('U4'!$A$4="2ª",'U4'!I20*'U4'!I$4,0)+
IF('U5'!$A$4="2ª",'U5'!I20*'U5'!I$4,0)+
IF('U6'!$A$4="2ª",'U6'!I20*'U6'!I$4,0)+
IF('U7'!$A$4="2ª",'U7'!I20*'U7'!I$4,0)+
IF('U8'!$A$4="2ª",'U8'!I20*'U8'!I$4,0)+
IF('U9'!$A$4="2ª",'U9'!I20*'U9'!I$4,0)+
IF('U10'!$A$4="2ª",'U10'!I20*'U10'!I$4,0)+
IF('U11'!$A$4="2ª",'U11'!I20*'U11'!I$4,0)+
IF('U12'!$A$4="2ª",'U12'!I20*'U12'!I$4,0)+
IF('U13'!$A$4="2ª",'U13'!I20*'U13'!I$4,0)+
IF('U14'!$A$4="2ª",'U14'!I20*'U14'!I$4,0)+
IF('U15'!$A$4="2ª",'U15'!I20*'U15'!I$4,0)
)/'2ª EVA-solo'!$CD$5
/R$13)),0),0)</f>
        <v>0</v>
      </c>
      <c r="S36" s="25"/>
      <c r="T36" s="25">
        <f ca="1">IFERROR(IF(T$16&gt;0,
(
(
(
IF('U1'!$A$4="2ª",'U1'!J20*'U1'!J$4,0)+
IF('U2'!$A$4="2ª",'U2'!J20*'U2'!J$4,0)+
IF('U3'!$A$4="2ª",'U3'!J20*'U3'!J$4,0)+
IF('U4'!$A$4="2ª",'U4'!J20*'U4'!J$4,0)+
IF('U5'!$A$4="2ª",'U5'!J20*'U5'!J$4,0)+
IF('U6'!$A$4="2ª",'U6'!J20*'U6'!J$4,0)+
IF('U7'!$A$4="2ª",'U7'!J20*'U7'!J$4,0)+
IF('U8'!$A$4="2ª",'U8'!J20*'U8'!J$4,0)+
IF('U9'!$A$4="2ª",'U9'!J20*'U9'!J$4,0)+
IF('U10'!$A$4="2ª",'U10'!J20*'U10'!J$4,0)+
IF('U11'!$A$4="2ª",'U11'!J20*'U11'!J$4,0)+
IF('U12'!$A$4="2ª",'U12'!J20*'U12'!J$4,0)+
IF('U13'!$A$4="2ª",'U13'!J20*'U13'!J$4,0)+
IF('U14'!$A$4="2ª",'U14'!J20*'U14'!J$4,0)+
IF('U15'!$A$4="2ª",'U15'!J20*'U15'!J$4,0)
)/'2ª EVA-solo'!$CD$5
/T$13)),0),0)</f>
        <v>0</v>
      </c>
      <c r="U36" s="25"/>
      <c r="V36" s="25">
        <f ca="1">IFERROR(IF(V$16&gt;0,
(
(
(
IF('U1'!$A$4="2ª",'U1'!K20*'U1'!K$4,0)+
IF('U2'!$A$4="2ª",'U2'!K20*'U2'!K$4,0)+
IF('U3'!$A$4="2ª",'U3'!K20*'U3'!K$4,0)+
IF('U4'!$A$4="2ª",'U4'!K20*'U4'!K$4,0)+
IF('U5'!$A$4="2ª",'U5'!K20*'U5'!K$4,0)+
IF('U6'!$A$4="2ª",'U6'!K20*'U6'!K$4,0)+
IF('U7'!$A$4="2ª",'U7'!K20*'U7'!K$4,0)+
IF('U8'!$A$4="2ª",'U8'!K20*'U8'!K$4,0)+
IF('U9'!$A$4="2ª",'U9'!K20*'U9'!K$4,0)+
IF('U10'!$A$4="2ª",'U10'!K20*'U10'!K$4,0)+
IF('U11'!$A$4="2ª",'U11'!K20*'U11'!K$4,0)+
IF('U12'!$A$4="2ª",'U12'!K20*'U12'!K$4,0)+
IF('U13'!$A$4="2ª",'U13'!K20*'U13'!K$4,0)+
IF('U14'!$A$4="2ª",'U14'!K20*'U14'!K$4,0)+
IF('U15'!$A$4="2ª",'U15'!K20*'U15'!K$4,0)
)/'2ª EVA-solo'!$CD$5
/V$13)),0),0)</f>
        <v>0</v>
      </c>
      <c r="W36" s="25"/>
      <c r="X36" s="25">
        <f ca="1">IFERROR(IF(X$16&gt;0,
(
(
(
IF('U1'!$A$4="2ª",'U1'!L20*'U1'!L$4,0)+
IF('U2'!$A$4="2ª",'U2'!L20*'U2'!L$4,0)+
IF('U3'!$A$4="2ª",'U3'!L20*'U3'!L$4,0)+
IF('U4'!$A$4="2ª",'U4'!L20*'U4'!L$4,0)+
IF('U5'!$A$4="2ª",'U5'!L20*'U5'!L$4,0)+
IF('U6'!$A$4="2ª",'U6'!L20*'U6'!L$4,0)+
IF('U7'!$A$4="2ª",'U7'!L20*'U7'!L$4,0)+
IF('U8'!$A$4="2ª",'U8'!L20*'U8'!L$4,0)+
IF('U9'!$A$4="2ª",'U9'!L20*'U9'!L$4,0)+
IF('U10'!$A$4="2ª",'U10'!L20*'U10'!L$4,0)+
IF('U11'!$A$4="2ª",'U11'!L20*'U11'!L$4,0)+
IF('U12'!$A$4="2ª",'U12'!L20*'U12'!L$4,0)+
IF('U13'!$A$4="2ª",'U13'!L20*'U13'!L$4,0)+
IF('U14'!$A$4="2ª",'U14'!L20*'U14'!L$4,0)+
IF('U15'!$A$4="2ª",'U15'!L20*'U15'!L$4,0)
)/'2ª EVA-solo'!$CD$5
/X$13)),0),0)</f>
        <v>0</v>
      </c>
      <c r="Y36" s="25"/>
      <c r="Z36" s="25">
        <f>IFERROR(IF(Z$16&gt;0,
(
(
(
IF('U1'!$A$4="2ª",'U1'!M20*'U1'!M$4,0)+
IF('U2'!$A$4="2ª",'U2'!M20*'U2'!M$4,0)+
IF('U3'!$A$4="2ª",'U3'!M20*'U3'!M$4,0)+
IF('U4'!$A$4="2ª",'U4'!M20*'U4'!M$4,0)+
IF('U5'!$A$4="2ª",'U5'!M20*'U5'!M$4,0)+
IF('U6'!$A$4="2ª",'U6'!M20*'U6'!M$4,0)+
IF('U7'!$A$4="2ª",'U7'!M20*'U7'!M$4,0)+
IF('U8'!$A$4="2ª",'U8'!M20*'U8'!M$4,0)+
IF('U9'!$A$4="2ª",'U9'!M20*'U9'!M$4,0)+
IF('U10'!$A$4="2ª",'U10'!M20*'U10'!M$4,0)+
IF('U11'!$A$4="2ª",'U11'!M20*'U11'!M$4,0)+
IF('U12'!$A$4="2ª",'U12'!M20*'U12'!M$4,0)+
IF('U13'!$A$4="2ª",'U13'!M20*'U13'!M$4,0)+
IF('U14'!$A$4="2ª",'U14'!M20*'U14'!M$4,0)+
IF('U15'!$A$4="2ª",'U15'!M20*'U15'!M$4,0)
)/'2ª EVA-solo'!$CD$5
/Z$13)),0),0)</f>
        <v>0</v>
      </c>
      <c r="AA36" s="25"/>
      <c r="AB36" s="25"/>
      <c r="AC36" s="25">
        <f ca="1">IFERROR(IF(AC$16&gt;0,
(
(
(
IF('U1'!$A$4="2ª",'U1'!N20*'U1'!N$4,0)+
IF('U2'!$A$4="2ª",'U2'!N20*'U2'!N$4,0)+
IF('U3'!$A$4="2ª",'U3'!N20*'U3'!N$4,0)+
IF('U4'!$A$4="2ª",'U4'!N20*'U4'!N$4,0)+
IF('U5'!$A$4="2ª",'U5'!N20*'U5'!N$4,0)+
IF('U6'!$A$4="2ª",'U6'!N20*'U6'!N$4,0)+
IF('U7'!$A$4="2ª",'U7'!N20*'U7'!N$4,0)+
IF('U8'!$A$4="2ª",'U8'!N20*'U8'!N$4,0)+
IF('U9'!$A$4="2ª",'U9'!N20*'U9'!N$4,0)+
IF('U10'!$A$4="2ª",'U10'!N20*'U10'!N$4,0)+
IF('U11'!$A$4="2ª",'U11'!N20*'U11'!N$4,0)+
IF('U12'!$A$4="2ª",'U12'!N20*'U12'!N$4,0)+
IF('U13'!$A$4="2ª",'U13'!N20*'U13'!N$4,0)+
IF('U14'!$A$4="2ª",'U14'!N20*'U14'!N$4,0)+
IF('U15'!$A$4="2ª",'U15'!N20*'U15'!N$4,0)
)/'2ª EVA-solo'!$CD$5
/AC$13)),0),0)</f>
        <v>0</v>
      </c>
      <c r="AD36" s="5"/>
      <c r="AE36" s="25">
        <f>IFERROR(IF(AE$16&gt;0,
(
(
(
IF('U1'!$A$4="2ª",'U1'!O20*'U1'!O$4,0)+
IF('U2'!$A$4="2ª",'U2'!O20*'U2'!O$4,0)+
IF('U3'!$A$4="2ª",'U3'!O20*'U3'!O$4,0)+
IF('U4'!$A$4="2ª",'U4'!O20*'U4'!O$4,0)+
IF('U5'!$A$4="2ª",'U5'!O20*'U5'!O$4,0)+
IF('U6'!$A$4="2ª",'U6'!O20*'U6'!O$4,0)+
IF('U7'!$A$4="2ª",'U7'!O20*'U7'!O$4,0)+
IF('U8'!$A$4="2ª",'U8'!O20*'U8'!O$4,0)+
IF('U9'!$A$4="2ª",'U9'!O20*'U9'!O$4,0)+
IF('U10'!$A$4="2ª",'U10'!O20*'U10'!O$4,0)+
IF('U11'!$A$4="2ª",'U11'!O20*'U11'!O$4,0)+
IF('U12'!$A$4="2ª",'U12'!O20*'U12'!O$4,0)+
IF('U13'!$A$4="2ª",'U13'!O20*'U13'!O$4,0)+
IF('U14'!$A$4="2ª",'U14'!O20*'U14'!O$4,0)+
IF('U15'!$A$4="2ª",'U15'!O20*'U15'!O$4,0)
)/'2ª EVA-solo'!$CD$5
/AE$13)),0),0)</f>
        <v>0</v>
      </c>
      <c r="AF36" s="5"/>
      <c r="AG36" s="25">
        <f ca="1">IFERROR(IF(AG$16&gt;0,
(
(
(
IF('U1'!$A$4="2ª",'U1'!P20*'U1'!P$4,0)+
IF('U2'!$A$4="2ª",'U2'!P20*'U2'!P$4,0)+
IF('U3'!$A$4="2ª",'U3'!P20*'U3'!P$4,0)+
IF('U4'!$A$4="2ª",'U4'!P20*'U4'!P$4,0)+
IF('U5'!$A$4="2ª",'U5'!P20*'U5'!P$4,0)+
IF('U6'!$A$4="2ª",'U6'!P20*'U6'!P$4,0)+
IF('U7'!$A$4="2ª",'U7'!P20*'U7'!P$4,0)+
IF('U8'!$A$4="2ª",'U8'!P20*'U8'!P$4,0)+
IF('U9'!$A$4="2ª",'U9'!P20*'U9'!P$4,0)+
IF('U10'!$A$4="2ª",'U10'!P20*'U10'!P$4,0)+
IF('U11'!$A$4="2ª",'U11'!P20*'U11'!P$4,0)+
IF('U12'!$A$4="2ª",'U12'!P20*'U12'!P$4,0)+
IF('U13'!$A$4="2ª",'U13'!P20*'U13'!P$4,0)+
IF('U14'!$A$4="2ª",'U14'!P20*'U14'!P$4,0)+
IF('U15'!$A$4="2ª",'U15'!P20*'U15'!P$4,0)
)/'2ª EVA-solo'!$CD$5
/AG$13)),0),0)</f>
        <v>0</v>
      </c>
      <c r="AH36" s="25"/>
      <c r="AI36" s="25">
        <f>IFERROR(IF(AH$16&gt;0,
(
(
(
IF('U1'!$A$4="2ª",'U1'!Q20*'U1'!Q$4,0)+
IF('U2'!$A$4="2ª",'U2'!Q20*'U2'!Q$4,0)+
IF('U3'!$A$4="2ª",'U3'!Q20*'U3'!Q$4,0)+
IF('U4'!$A$4="2ª",'U4'!Q20*'U4'!Q$4,0)+
IF('U5'!$A$4="2ª",'U5'!Q20*'U5'!Q$4,0)+
IF('U6'!$A$4="2ª",'U6'!Q20*'U6'!Q$4,0)+
IF('U7'!$A$4="2ª",'U7'!Q20*'U7'!Q$4,0)+
IF('U8'!$A$4="2ª",'U8'!Q20*'U8'!Q$4,0)+
IF('U9'!$A$4="2ª",'U9'!Q20*'U9'!Q$4,0)+
IF('U10'!$A$4="2ª",'U10'!Q20*'U10'!Q$4,0)+
IF('U11'!$A$4="2ª",'U11'!Q20*'U11'!Q$4,0)+
IF('U12'!$A$4="2ª",'U12'!Q20*'U12'!Q$4,0)+
IF('U13'!$A$4="2ª",'U13'!Q20*'U13'!Q$4,0)+
IF('U14'!$A$4="2ª",'U14'!Q20*'U14'!Q$4,0)+
IF('U15'!$A$4="2ª",'U15'!Q20*'U15'!Q$4,0)
)/'2ª EVA-solo'!$CD$5
/AH$13)),0),0)</f>
        <v>0</v>
      </c>
      <c r="AJ36" s="25"/>
      <c r="AK36" s="25">
        <f ca="1">IFERROR(IF(AK$16&gt;0,
(
(
(
IF('U1'!$A$4="2ª",'U1'!R20*'U1'!R$4,0)+
IF('U2'!$A$4="2ª",'U2'!R20*'U2'!R$4,0)+
IF('U3'!$A$4="2ª",'U3'!R20*'U3'!R$4,0)+
IF('U4'!$A$4="2ª",'U4'!R20*'U4'!R$4,0)+
IF('U5'!$A$4="2ª",'U5'!R20*'U5'!R$4,0)+
IF('U6'!$A$4="2ª",'U6'!R20*'U6'!R$4,0)+
IF('U7'!$A$4="2ª",'U7'!R20*'U7'!R$4,0)+
IF('U8'!$A$4="2ª",'U8'!R20*'U8'!R$4,0)+
IF('U9'!$A$4="2ª",'U9'!R20*'U9'!R$4,0)+
IF('U10'!$A$4="2ª",'U10'!R20*'U10'!R$4,0)+
IF('U11'!$A$4="2ª",'U11'!R20*'U11'!R$4,0)+
IF('U12'!$A$4="2ª",'U12'!R20*'U12'!R$4,0)+
IF('U13'!$A$4="2ª",'U13'!R20*'U13'!R$4,0)+
IF('U14'!$A$4="2ª",'U14'!R20*'U14'!R$4,0)+
IF('U15'!$A$4="2ª",'U15'!R20*'U15'!R$4,0)
)/'2ª EVA-solo'!$CD$5
/AK$13)),0),0)</f>
        <v>0</v>
      </c>
      <c r="AL36" s="25"/>
      <c r="AM36" s="25">
        <f>IFERROR(IF(AM$16&gt;0,
(
(
(
IF('U1'!$A$4="2ª",'U1'!S20*'U1'!S$4,0)+
IF('U2'!$A$4="2ª",'U2'!S20*'U2'!S$4,0)+
IF('U3'!$A$4="2ª",'U3'!S20*'U3'!S$4,0)+
IF('U4'!$A$4="2ª",'U4'!S20*'U4'!S$4,0)+
IF('U5'!$A$4="2ª",'U5'!S20*'U5'!S$4,0)+
IF('U6'!$A$4="2ª",'U6'!S20*'U6'!S$4,0)+
IF('U7'!$A$4="2ª",'U7'!S20*'U7'!S$4,0)+
IF('U8'!$A$4="2ª",'U8'!S20*'U8'!S$4,0)+
IF('U9'!$A$4="2ª",'U9'!S20*'U9'!S$4,0)+
IF('U10'!$A$4="2ª",'U10'!S20*'U10'!S$4,0)+
IF('U11'!$A$4="2ª",'U11'!S20*'U11'!S$4,0)+
IF('U12'!$A$4="2ª",'U12'!S20*'U12'!S$4,0)+
IF('U13'!$A$4="2ª",'U13'!S20*'U13'!S$4,0)+
IF('U14'!$A$4="2ª",'U14'!S20*'U14'!S$4,0)+
IF('U15'!$A$4="2ª",'U15'!S20*'U15'!S$4,0)
)/'2ª EVA-solo'!$CD$5
/AM$13)),0),0)</f>
        <v>0</v>
      </c>
      <c r="AN36" s="25"/>
      <c r="AO36" s="25"/>
      <c r="AP36" s="25">
        <f ca="1">IFERROR(IF(AP$16&gt;0,
(
(
(
IF('U1'!$A$4="2ª",'U1'!T20*'U1'!T$4,0)+
IF('U2'!$A$4="2ª",'U2'!T20*'U2'!T$4,0)+
IF('U3'!$A$4="2ª",'U3'!T20*'U3'!T$4,0)+
IF('U4'!$A$4="2ª",'U4'!T20*'U4'!T$4,0)+
IF('U5'!$A$4="2ª",'U5'!T20*'U5'!T$4,0)+
IF('U6'!$A$4="2ª",'U6'!T20*'U6'!T$4,0)+
IF('U7'!$A$4="2ª",'U7'!T20*'U7'!T$4,0)+
IF('U8'!$A$4="2ª",'U8'!T20*'U8'!T$4,0)+
IF('U9'!$A$4="2ª",'U9'!T20*'U9'!T$4,0)+
IF('U10'!$A$4="2ª",'U10'!T20*'U10'!T$4,0)+
IF('U11'!$A$4="2ª",'U11'!T20*'U11'!T$4,0)+
IF('U12'!$A$4="2ª",'U12'!T20*'U12'!T$4,0)+
IF('U13'!$A$4="2ª",'U13'!T20*'U13'!T$4,0)+
IF('U14'!$A$4="2ª",'U14'!T20*'U14'!T$4,0)+
IF('U15'!$A$4="2ª",'U15'!T20*'U15'!T$4,0)
)/'2ª EVA-solo'!$CD$5
/AP$13)),0),0)</f>
        <v>0</v>
      </c>
      <c r="AQ36" s="25"/>
      <c r="AR36" s="25">
        <f ca="1">IFERROR(IF(AR$16&gt;0,
(
(
(
IF('U1'!$A$4="2ª",'U1'!U20*'U1'!U$4,0)+
IF('U2'!$A$4="2ª",'U2'!U20*'U2'!U$4,0)+
IF('U3'!$A$4="2ª",'U3'!U20*'U3'!U$4,0)+
IF('U4'!$A$4="2ª",'U4'!U20*'U4'!U$4,0)+
IF('U5'!$A$4="2ª",'U5'!U20*'U5'!U$4,0)+
IF('U6'!$A$4="2ª",'U6'!U20*'U6'!U$4,0)+
IF('U7'!$A$4="2ª",'U7'!U20*'U7'!U$4,0)+
IF('U8'!$A$4="2ª",'U8'!U20*'U8'!U$4,0)+
IF('U9'!$A$4="2ª",'U9'!U20*'U9'!U$4,0)+
IF('U10'!$A$4="2ª",'U10'!U20*'U10'!U$4,0)+
IF('U11'!$A$4="2ª",'U11'!U20*'U11'!U$4,0)+
IF('U12'!$A$4="2ª",'U12'!U20*'U12'!U$4,0)+
IF('U13'!$A$4="2ª",'U13'!U20*'U13'!U$4,0)+
IF('U14'!$A$4="2ª",'U14'!U20*'U14'!U$4,0)+
IF('U15'!$A$4="2ª",'U15'!U20*'U15'!U$4,0)
)/'2ª EVA-solo'!$CD$5
/AR$13)),0),0)</f>
        <v>0</v>
      </c>
      <c r="AS36" s="25"/>
      <c r="AT36" s="25">
        <f>IFERROR(IF(AT$16&gt;0,
(
(
(
IF('U1'!$A$4="2ª",'U1'!V20*'U1'!V$4,0)+
IF('U2'!$A$4="2ª",'U2'!V20*'U2'!V$4,0)+
IF('U3'!$A$4="2ª",'U3'!V20*'U3'!V$4,0)+
IF('U4'!$A$4="2ª",'U4'!V20*'U4'!V$4,0)+
IF('U5'!$A$4="2ª",'U5'!V20*'U5'!V$4,0)+
IF('U6'!$A$4="2ª",'U6'!V20*'U6'!V$4,0)+
IF('U7'!$A$4="2ª",'U7'!V20*'U7'!V$4,0)+
IF('U8'!$A$4="2ª",'U8'!V20*'U8'!V$4,0)+
IF('U9'!$A$4="2ª",'U9'!V20*'U9'!V$4,0)+
IF('U10'!$A$4="2ª",'U10'!V20*'U10'!V$4,0)+
IF('U11'!$A$4="2ª",'U11'!V20*'U11'!V$4,0)+
IF('U12'!$A$4="2ª",'U12'!V20*'U12'!V$4,0)+
IF('U13'!$A$4="2ª",'U13'!V20*'U13'!V$4,0)+
IF('U14'!$A$4="2ª",'U14'!V20*'U14'!V$4,0)+
IF('U15'!$A$4="2ª",'U15'!V20*'U15'!V$4,0)
)/'2ª EVA-solo'!$CD$5
/AT$13)),0),0)</f>
        <v>0</v>
      </c>
      <c r="AU36" s="25"/>
      <c r="AV36" s="25">
        <f ca="1">IFERROR(IF(AV$16&gt;0,
(
(
(
IF('U1'!$A$4="2ª",'U1'!W20*'U1'!W$4,0)+
IF('U2'!$A$4="2ª",'U2'!W20*'U2'!W$4,0)+
IF('U3'!$A$4="2ª",'U3'!W20*'U3'!W$4,0)+
IF('U4'!$A$4="2ª",'U4'!W20*'U4'!W$4,0)+
IF('U5'!$A$4="2ª",'U5'!W20*'U5'!W$4,0)+
IF('U6'!$A$4="2ª",'U6'!W20*'U6'!W$4,0)+
IF('U7'!$A$4="2ª",'U7'!W20*'U7'!W$4,0)+
IF('U8'!$A$4="2ª",'U8'!W20*'U8'!W$4,0)+
IF('U9'!$A$4="2ª",'U9'!W20*'U9'!W$4,0)+
IF('U10'!$A$4="2ª",'U10'!W20*'U10'!W$4,0)+
IF('U11'!$A$4="2ª",'U11'!W20*'U11'!W$4,0)+
IF('U12'!$A$4="2ª",'U12'!W20*'U12'!W$4,0)+
IF('U13'!$A$4="2ª",'U13'!W20*'U13'!W$4,0)+
IF('U14'!$A$4="2ª",'U14'!W20*'U14'!W$4,0)+
IF('U15'!$A$4="2ª",'U15'!W20*'U15'!W$4,0)
)/'2ª EVA-solo'!$CD$5
/AV$13)),0),0)</f>
        <v>0</v>
      </c>
      <c r="AW36" s="25"/>
      <c r="AX36" s="25">
        <f>IFERROR(IF(AX$16&gt;0,
(
(
(
IF('U1'!$A$4="2ª",'U1'!X20*'U1'!X$4,0)+
IF('U2'!$A$4="2ª",'U2'!X20*'U2'!X$4,0)+
IF('U3'!$A$4="2ª",'U3'!X20*'U3'!X$4,0)+
IF('U4'!$A$4="2ª",'U4'!X20*'U4'!X$4,0)+
IF('U5'!$A$4="2ª",'U5'!X20*'U5'!X$4,0)+
IF('U6'!$A$4="2ª",'U6'!X20*'U6'!X$4,0)+
IF('U7'!$A$4="2ª",'U7'!X20*'U7'!X$4,0)+
IF('U8'!$A$4="2ª",'U8'!X20*'U8'!X$4,0)+
IF('U9'!$A$4="2ª",'U9'!X20*'U9'!X$4,0)+
IF('U10'!$A$4="2ª",'U10'!X20*'U10'!X$4,0)+
IF('U11'!$A$4="2ª",'U11'!X20*'U11'!X$4,0)+
IF('U12'!$A$4="2ª",'U12'!X20*'U12'!X$4,0)+
IF('U13'!$A$4="2ª",'U13'!X20*'U13'!X$4,0)+
IF('U14'!$A$4="2ª",'U14'!X20*'U14'!X$4,0)+
IF('U15'!$A$4="2ª",'U15'!X20*'U15'!X$4,0)
)/'2ª EVA-solo'!$CD$5
/AX$13)),0),0)</f>
        <v>0</v>
      </c>
      <c r="AY36" s="25"/>
      <c r="AZ36" s="25">
        <f>IFERROR(IF(AZ$16&gt;0,
(
(
(
IF('U1'!$A$4="2ª",'U1'!Y20*'U1'!Y$4,0)+
IF('U2'!$A$4="2ª",'U2'!Y20*'U2'!Y$4,0)+
IF('U3'!$A$4="2ª",'U3'!Y20*'U3'!Y$4,0)+
IF('U4'!$A$4="2ª",'U4'!Y20*'U4'!Y$4,0)+
IF('U5'!$A$4="2ª",'U5'!Y20*'U5'!Y$4,0)+
IF('U6'!$A$4="2ª",'U6'!Y20*'U6'!Y$4,0)+
IF('U7'!$A$4="2ª",'U7'!Y20*'U7'!Y$4,0)+
IF('U8'!$A$4="2ª",'U8'!Y20*'U8'!Y$4,0)+
IF('U9'!$A$4="2ª",'U9'!Y20*'U9'!Y$4,0)+
IF('U10'!$A$4="2ª",'U10'!Y20*'U10'!Y$4,0)+
IF('U11'!$A$4="2ª",'U11'!Y20*'U11'!Y$4,0)+
IF('U12'!$A$4="2ª",'U12'!Y20*'U12'!Y$4,0)+
IF('U13'!$A$4="2ª",'U13'!Y20*'U13'!Y$4,0)+
IF('U14'!$A$4="2ª",'U14'!Y20*'U14'!Y$4,0)+
IF('U15'!$A$4="2ª",'U15'!Y20*'U15'!Y$4,0)
)/'2ª EVA-solo'!$CD$5
/AZ$13)),0),0)</f>
        <v>0</v>
      </c>
      <c r="BA36" s="25"/>
      <c r="BB36" s="25"/>
      <c r="BC36" s="25">
        <f ca="1">IFERROR(IF(BC$16&gt;0,
(
(
(
IF('U1'!$A$4="2ª",'U1'!Z20*'U1'!Z$4,0)+
IF('U2'!$A$4="2ª",'U2'!Z20*'U2'!Z$4,0)+
IF('U3'!$A$4="2ª",'U3'!Z20*'U3'!Z$4,0)+
IF('U4'!$A$4="2ª",'U4'!Z20*'U4'!Z$4,0)+
IF('U5'!$A$4="2ª",'U5'!Z20*'U5'!Z$4,0)+
IF('U6'!$A$4="2ª",'U6'!Z20*'U6'!Z$4,0)+
IF('U7'!$A$4="2ª",'U7'!Z20*'U7'!Z$4,0)+
IF('U8'!$A$4="2ª",'U8'!Z20*'U8'!Z$4,0)+
IF('U9'!$A$4="2ª",'U9'!Z20*'U9'!Z$4,0)+
IF('U10'!$A$4="2ª",'U10'!Z20*'U10'!Z$4,0)+
IF('U11'!$A$4="2ª",'U11'!Z20*'U11'!Z$4,0)+
IF('U12'!$A$4="2ª",'U12'!Z20*'U12'!Z$4,0)+
IF('U13'!$A$4="2ª",'U13'!Z20*'U13'!Z$4,0)+
IF('U14'!$A$4="2ª",'U14'!Z20*'U14'!Z$4,0)+
IF('U15'!$A$4="2ª",'U15'!Z20*'U15'!Z$4,0)
)/'2ª EVA-solo'!$CD$5
/BC$13)),0),0)</f>
        <v>0</v>
      </c>
      <c r="BD36" s="25"/>
      <c r="BE36" s="25">
        <f>IFERROR(IF(BE$16&gt;0,
(
(
(
IF('U1'!$A$4="2ª",'U1'!AA20*'U1'!AA$4,0)+
IF('U2'!$A$4="2ª",'U2'!AA20*'U2'!AA$4,0)+
IF('U3'!$A$4="2ª",'U3'!AA20*'U3'!AA$4,0)+
IF('U4'!$A$4="2ª",'U4'!AA20*'U4'!AA$4,0)+
IF('U5'!$A$4="2ª",'U5'!AA20*'U5'!AA$4,0)+
IF('U6'!$A$4="2ª",'U6'!AA20*'U6'!AA$4,0)+
IF('U7'!$A$4="2ª",'U7'!AA20*'U7'!AA$4,0)+
IF('U8'!$A$4="2ª",'U8'!AA20*'U8'!AA$4,0)+
IF('U9'!$A$4="2ª",'U9'!AA20*'U9'!AA$4,0)+
IF('U10'!$A$4="2ª",'U10'!AA20*'U10'!AA$4,0)+
IF('U11'!$A$4="2ª",'U11'!AA20*'U11'!AA$4,0)+
IF('U12'!$A$4="2ª",'U12'!AA20*'U12'!AA$4,0)+
IF('U13'!$A$4="2ª",'U13'!AA20*'U13'!AA$4,0)+
IF('U14'!$A$4="2ª",'U14'!AA20*'U14'!AA$4,0)+
IF('U15'!$A$4="2ª",'U15'!AA20*'U15'!AA$4,0)
)/'2ª EVA-solo'!$CD$5
/BE$13)),0),0)</f>
        <v>0</v>
      </c>
      <c r="BF36" s="25"/>
      <c r="BG36" s="25">
        <f>IFERROR(IF(BG$16&gt;0,
(
(
(
IF('U1'!$A$4="2ª",'U1'!AB20*'U1'!AB$4,0)+
IF('U2'!$A$4="2ª",'U2'!AB20*'U2'!AB$4,0)+
IF('U3'!$A$4="2ª",'U3'!AB20*'U3'!AB$4,0)+
IF('U4'!$A$4="2ª",'U4'!AB20*'U4'!AB$4,0)+
IF('U5'!$A$4="2ª",'U5'!AB20*'U5'!AB$4,0)+
IF('U6'!$A$4="2ª",'U6'!AB20*'U6'!AB$4,0)+
IF('U7'!$A$4="2ª",'U7'!AB20*'U7'!AB$4,0)+
IF('U8'!$A$4="2ª",'U8'!AB20*'U8'!AB$4,0)+
IF('U9'!$A$4="2ª",'U9'!AB20*'U9'!AB$4,0)+
IF('U10'!$A$4="2ª",'U10'!AB20*'U10'!AB$4,0)+
IF('U11'!$A$4="2ª",'U11'!AB20*'U11'!AB$4,0)+
IF('U12'!$A$4="2ª",'U12'!AB20*'U12'!AB$4,0)+
IF('U13'!$A$4="2ª",'U13'!AB20*'U13'!AB$4,0)+
IF('U14'!$A$4="2ª",'U14'!AB20*'U14'!AB$4,0)+
IF('U15'!$A$4="2ª",'U15'!AB20*'U15'!AB$4,0)
)/'2ª EVA-solo'!$CD$5
/BG$13)),0),0)</f>
        <v>0</v>
      </c>
      <c r="BH36" s="25"/>
      <c r="BI36" s="25">
        <f ca="1">IFERROR(IF(BI$16&gt;0,
(
(
(
IF('U1'!$A$4="2ª",'U1'!AC20*'U1'!AC$4,0)+
IF('U2'!$A$4="2ª",'U2'!AC20*'U2'!AC$4,0)+
IF('U3'!$A$4="2ª",'U3'!AC20*'U3'!AC$4,0)+
IF('U4'!$A$4="2ª",'U4'!AC20*'U4'!AC$4,0)+
IF('U5'!$A$4="2ª",'U5'!AC20*'U5'!AC$4,0)+
IF('U6'!$A$4="2ª",'U6'!AC20*'U6'!AC$4,0)+
IF('U7'!$A$4="2ª",'U7'!AC20*'U7'!AC$4,0)+
IF('U8'!$A$4="2ª",'U8'!AC20*'U8'!AC$4,0)+
IF('U9'!$A$4="2ª",'U9'!AC20*'U9'!AC$4,0)+
IF('U10'!$A$4="2ª",'U10'!AC20*'U10'!AC$4,0)+
IF('U11'!$A$4="2ª",'U11'!AC20*'U11'!AC$4,0)+
IF('U12'!$A$4="2ª",'U12'!AC20*'U12'!AC$4,0)+
IF('U13'!$A$4="2ª",'U13'!AC20*'U13'!AC$4,0)+
IF('U14'!$A$4="2ª",'U14'!AC20*'U14'!AC$4,0)+
IF('U15'!$A$4="2ª",'U15'!AC20*'U15'!AC$4,0)
)/'2ª EVA-solo'!$CD$5
/BI$13)),0),0)</f>
        <v>0</v>
      </c>
      <c r="BJ36" s="25"/>
      <c r="BK36" s="25">
        <f>IFERROR(IF(BK$16&gt;0,
(
(
(
IF('U1'!$A$4="2ª",'U1'!AD20*'U1'!AD$4,0)+
IF('U2'!$A$4="2ª",'U2'!AD20*'U2'!AD$4,0)+
IF('U3'!$A$4="2ª",'U3'!AD20*'U3'!AD$4,0)+
IF('U4'!$A$4="2ª",'U4'!AD20*'U4'!AD$4,0)+
IF('U5'!$A$4="2ª",'U5'!AD20*'U5'!AD$4,0)+
IF('U6'!$A$4="2ª",'U6'!AD20*'U6'!AD$4,0)+
IF('U7'!$A$4="2ª",'U7'!AD20*'U7'!AD$4,0)+
IF('U8'!$A$4="2ª",'U8'!AD20*'U8'!AD$4,0)+
IF('U9'!$A$4="2ª",'U9'!AD20*'U9'!AD$4,0)+
IF('U10'!$A$4="2ª",'U10'!AD20*'U10'!AD$4,0)+
IF('U11'!$A$4="2ª",'U11'!AD20*'U11'!AD$4,0)+
IF('U12'!$A$4="2ª",'U12'!AD20*'U12'!AD$4,0)+
IF('U13'!$A$4="2ª",'U13'!AD20*'U13'!AD$4,0)+
IF('U14'!$A$4="2ª",'U14'!AD20*'U14'!AD$4,0)+
IF('U15'!$A$4="2ª",'U15'!AD20*'U15'!AD$4,0)
)/'2ª EVA-solo'!$CD$5
/BK$13)),0),0)</f>
        <v>0</v>
      </c>
      <c r="BL36" s="25"/>
      <c r="BM36" s="25">
        <f>IFERROR(IF(BM$16&gt;0,
(
(
(
IF('U1'!$A$4="2ª",'U1'!AE20*'U1'!AE$4,0)+
IF('U2'!$A$4="2ª",'U2'!AE20*'U2'!AE$4,0)+
IF('U3'!$A$4="2ª",'U3'!AE20*'U3'!AE$4,0)+
IF('U4'!$A$4="2ª",'U4'!AE20*'U4'!AE$4,0)+
IF('U5'!$A$4="2ª",'U5'!AE20*'U5'!AE$4,0)+
IF('U6'!$A$4="2ª",'U6'!AE20*'U6'!AE$4,0)+
IF('U7'!$A$4="2ª",'U7'!AE20*'U7'!AE$4,0)+
IF('U8'!$A$4="2ª",'U8'!AE20*'U8'!AE$4,0)+
IF('U9'!$A$4="2ª",'U9'!AE20*'U9'!AE$4,0)+
IF('U10'!$A$4="2ª",'U10'!AE20*'U10'!AE$4,0)+
IF('U11'!$A$4="2ª",'U11'!AE20*'U11'!AE$4,0)+
IF('U12'!$A$4="2ª",'U12'!AE20*'U12'!AE$4,0)+
IF('U13'!$A$4="2ª",'U13'!AE20*'U13'!AE$4,0)+
IF('U14'!$A$4="2ª",'U14'!AE20*'U14'!AE$4,0)+
IF('U15'!$A$4="2ª",'U15'!AE20*'U15'!AE$4,0)
)/'2ª EVA-solo'!$CD$5
/BM$13)),0),0)</f>
        <v>0</v>
      </c>
      <c r="BN36" s="25"/>
      <c r="BO36" s="25"/>
      <c r="BP36" s="25">
        <f ca="1">IFERROR(IF(BP$16&gt;0,
(
(
(
IF('U1'!$A$4="2ª",'U1'!AF20*'U1'!AF$4,0)+
IF('U2'!$A$4="2ª",'U2'!AF20*'U2'!AF$4,0)+
IF('U3'!$A$4="2ª",'U3'!AF20*'U3'!AF$4,0)+
IF('U4'!$A$4="2ª",'U4'!AF20*'U4'!AF$4,0)+
IF('U5'!$A$4="2ª",'U5'!AF20*'U5'!AF$4,0)+
IF('U6'!$A$4="2ª",'U6'!AF20*'U6'!AF$4,0)+
IF('U7'!$A$4="2ª",'U7'!AF20*'U7'!AF$4,0)+
IF('U8'!$A$4="2ª",'U8'!AF20*'U8'!AF$4,0)+
IF('U9'!$A$4="2ª",'U9'!AF20*'U9'!AF$4,0)+
IF('U10'!$A$4="2ª",'U10'!AF20*'U10'!AF$4,0)+
IF('U11'!$A$4="2ª",'U11'!AF20*'U11'!AF$4,0)+
IF('U12'!$A$4="2ª",'U12'!AF20*'U12'!AF$4,0)+
IF('U13'!$A$4="2ª",'U13'!AF20*'U13'!AF$4,0)+
IF('U14'!$A$4="2ª",'U14'!AF20*'U14'!AF$4,0)+
IF('U15'!$A$4="2ª",'U15'!AF20*'U15'!AF$4,0)
)/'2ª EVA-solo'!$CD$5
/BP$13)),0),0)</f>
        <v>0</v>
      </c>
      <c r="BQ36" s="25"/>
      <c r="BR36" s="25">
        <f>IFERROR(IF(BR$16&gt;0,
(
(
(
IF('U1'!$A$4="2ª",'U1'!AG20*'U1'!AG$4,0)+
IF('U2'!$A$4="2ª",'U2'!AG20*'U2'!AG$4,0)+
IF('U3'!$A$4="2ª",'U3'!AG20*'U3'!AG$4,0)+
IF('U4'!$A$4="2ª",'U4'!AG20*'U4'!AG$4,0)+
IF('U5'!$A$4="2ª",'U5'!AG20*'U5'!AG$4,0)+
IF('U6'!$A$4="2ª",'U6'!AG20*'U6'!AG$4,0)+
IF('U7'!$A$4="2ª",'U7'!AG20*'U7'!AG$4,0)+
IF('U8'!$A$4="2ª",'U8'!AG20*'U8'!AG$4,0)+
IF('U9'!$A$4="2ª",'U9'!AG20*'U9'!AG$4,0)+
IF('U10'!$A$4="2ª",'U10'!AG20*'U10'!AG$4,0)+
IF('U11'!$A$4="2ª",'U11'!AG20*'U11'!AG$4,0)+
IF('U12'!$A$4="2ª",'U12'!AG20*'U12'!AG$4,0)+
IF('U13'!$A$4="2ª",'U13'!AG20*'U13'!AG$4,0)+
IF('U14'!$A$4="2ª",'U14'!AG20*'U14'!AG$4,0)+
IF('U15'!$A$4="2ª",'U15'!AG20*'U15'!AG$4,0)
)/'2ª EVA-solo'!$CD$5
/BR$13)),0),0)</f>
        <v>0</v>
      </c>
      <c r="BS36" s="25"/>
      <c r="BT36" s="25">
        <f>IFERROR(IF(BT$16&gt;0,
(
(
(
IF('U1'!$A$4="2ª",'U1'!AH20*'U1'!AH$4,0)+
IF('U2'!$A$4="2ª",'U2'!AH20*'U2'!AH$4,0)+
IF('U3'!$A$4="2ª",'U3'!AH20*'U3'!AH$4,0)+
IF('U4'!$A$4="2ª",'U4'!AH20*'U4'!AH$4,0)+
IF('U5'!$A$4="2ª",'U5'!AH20*'U5'!AH$4,0)+
IF('U6'!$A$4="2ª",'U6'!AH20*'U6'!AH$4,0)+
IF('U7'!$A$4="2ª",'U7'!AH20*'U7'!AH$4,0)+
IF('U8'!$A$4="2ª",'U8'!AH20*'U8'!AH$4,0)+
IF('U9'!$A$4="2ª",'U9'!AH20*'U9'!AH$4,0)+
IF('U10'!$A$4="2ª",'U10'!AH20*'U10'!AH$4,0)+
IF('U11'!$A$4="2ª",'U11'!AH20*'U11'!AH$4,0)+
IF('U12'!$A$4="2ª",'U12'!AH20*'U12'!AH$4,0)+
IF('U13'!$A$4="2ª",'U13'!AH20*'U13'!AH$4,0)+
IF('U14'!$A$4="2ª",'U14'!AH20*'U14'!AH$4,0)+
IF('U15'!$A$4="2ª",'U15'!AH20*'U15'!AH$4,0)
)/'2ª EVA-solo'!$CD$5
/BT$13)),0),0)</f>
        <v>0</v>
      </c>
      <c r="BU36" s="25"/>
      <c r="BV36" s="25">
        <f>IFERROR(IF(BV$16&gt;0,
(
(
(
IF('U1'!$A$4="2ª",'U1'!AI20*'U1'!AI$4,0)+
IF('U2'!$A$4="2ª",'U2'!AI20*'U2'!AI$4,0)+
IF('U3'!$A$4="2ª",'U3'!AI20*'U3'!AI$4,0)+
IF('U4'!$A$4="2ª",'U4'!AI20*'U4'!AI$4,0)+
IF('U5'!$A$4="2ª",'U5'!AI20*'U5'!AI$4,0)+
IF('U6'!$A$4="2ª",'U6'!AI20*'U6'!AI$4,0)+
IF('U7'!$A$4="2ª",'U7'!AI20*'U7'!AI$4,0)+
IF('U8'!$A$4="2ª",'U8'!AI20*'U8'!AI$4,0)+
IF('U9'!$A$4="2ª",'U9'!AI20*'U9'!AI$4,0)+
IF('U10'!$A$4="2ª",'U10'!AI20*'U10'!AI$4,0)+
IF('U11'!$A$4="2ª",'U11'!AI20*'U11'!AI$4,0)+
IF('U12'!$A$4="2ª",'U12'!AI20*'U12'!AI$4,0)+
IF('U13'!$A$4="2ª",'U13'!AI20*'U13'!AI$4,0)+
IF('U14'!$A$4="2ª",'U14'!AI20*'U14'!AI$4,0)+
IF('U15'!$A$4="2ª",'U15'!AI20*'U15'!AI$4,0)
)/'2ª EVA-solo'!$CD$5
/BV$13)),0),0)</f>
        <v>0</v>
      </c>
      <c r="BW36" s="25"/>
      <c r="BX36" s="25">
        <f>IFERROR(IF(BX$16&gt;0,
(
(
(
IF('U1'!$A$4="2ª",'U1'!AJ20*'U1'!AJ$4,0)+
IF('U2'!$A$4="2ª",'U2'!AJ20*'U2'!AJ$4,0)+
IF('U3'!$A$4="2ª",'U3'!AJ20*'U3'!AJ$4,0)+
IF('U4'!$A$4="2ª",'U4'!AJ20*'U4'!AJ$4,0)+
IF('U5'!$A$4="2ª",'U5'!AJ20*'U5'!AJ$4,0)+
IF('U6'!$A$4="2ª",'U6'!AJ20*'U6'!AJ$4,0)+
IF('U7'!$A$4="2ª",'U7'!AJ20*'U7'!AJ$4,0)+
IF('U8'!$A$4="2ª",'U8'!AJ20*'U8'!AJ$4,0)+
IF('U9'!$A$4="2ª",'U9'!AJ20*'U9'!AJ$4,0)+
IF('U10'!$A$4="2ª",'U10'!AJ20*'U10'!AJ$4,0)+
IF('U11'!$A$4="2ª",'U11'!AJ20*'U11'!AJ$4,0)+
IF('U12'!$A$4="2ª",'U12'!AJ20*'U12'!AJ$4,0)+
IF('U13'!$A$4="2ª",'U13'!AJ20*'U13'!AJ$4,0)+
IF('U14'!$A$4="2ª",'U14'!AJ20*'U14'!AJ$4,0)+
IF('U15'!$A$4="2ª",'U15'!AJ20*'U15'!AJ$4,0)
)/'2ª EVA-solo'!$CD$5
/BX$13)),0),0)</f>
        <v>0</v>
      </c>
      <c r="BY36" s="25"/>
      <c r="BZ36" s="25">
        <f>IFERROR(IF(BZ$16&gt;0,
(
(
(
IF('U1'!$A$4="2ª",'U1'!AK20*'U1'!AK$4,0)+
IF('U2'!$A$4="2ª",'U2'!AK20*'U2'!AK$4,0)+
IF('U3'!$A$4="2ª",'U3'!AK20*'U3'!AK$4,0)+
IF('U4'!$A$4="2ª",'U4'!AK20*'U4'!AK$4,0)+
IF('U5'!$A$4="2ª",'U5'!AK20*'U5'!AK$4,0)+
IF('U6'!$A$4="2ª",'U6'!AK20*'U6'!AK$4,0)+
IF('U7'!$A$4="2ª",'U7'!AK20*'U7'!AK$4,0)+
IF('U8'!$A$4="2ª",'U8'!AK20*'U8'!AK$4,0)+
IF('U9'!$A$4="2ª",'U9'!AK20*'U9'!AK$4,0)+
IF('U10'!$A$4="2ª",'U10'!AK20*'U10'!AK$4,0)+
IF('U11'!$A$4="2ª",'U11'!AK20*'U11'!AK$4,0)+
IF('U12'!$A$4="2ª",'U12'!AK20*'U12'!AK$4,0)+
IF('U13'!$A$4="2ª",'U13'!AK20*'U13'!AK$4,0)+
IF('U14'!$A$4="2ª",'U14'!AK20*'U14'!AK$4,0)+
IF('U15'!$A$4="2ª",'U15'!AK20*'U15'!AK$4,0)
)/'2ª EVA-solo'!$CD$5
/BZ$13)),0),0)</f>
        <v>0</v>
      </c>
      <c r="CA36" s="25"/>
      <c r="CB36" s="25">
        <f ca="1">IF(CB$16&gt;0,
(
(
(
IF('U1'!$A$4="2ª",'U1'!BZ20*'U1'!BZ$4,0)+
IF('U2'!$A$4="2ª",'U2'!CA20*'U2'!CA$4,0)+
IF('U3'!$A$4="2ª",'U3'!CA20*'U3'!CA$4,0)+
IF('U4'!$A$4="2ª",'U4'!CA20*'U4'!CA$4,0)+
IF('U5'!$A$4="2ª",'U5'!CA20*'U5'!CA$4,0)+
IF('U6'!$A$4="2ª",'U6'!CA20*'U6'!CA$4,0)+
IF('U7'!$A$4="2ª",'U7'!CA20*'U7'!CA$4,0)+
IF('U8'!$A$4="2ª",'U8'!CA20*'U8'!CA$4,0)+
IF('U9'!$A$4="2ª",'U9'!CA20*'U9'!CA$4,0)+
IF('U10'!$A$4="2ª",'U10'!CA20*'U10'!CA$4,0)+
IF('U11'!$A$4="2ª",'U11'!CA20*'U11'!CA$4,0)+
IF('U12'!$A$4="2ª",'U12'!CA20*'U12'!CA$4,0)+
IF('U13'!$A$4="2ª",'U13'!CA20*'U13'!CA$4,0)+
IF('U14'!$A$4="2ª",'U14'!CA20*'U14'!CA$4,0)+
IF('U15'!$A$4="2ª",'U15'!CA20*'U15'!CA$4,0)
)/'2ª EVA-solo'!$CD$5
/CB$16)))</f>
        <v>0</v>
      </c>
    </row>
    <row r="37" spans="1:80" ht="18" x14ac:dyDescent="0.25">
      <c r="A37" s="65" t="str">
        <v>Flores Medina, Natalia</v>
      </c>
      <c r="B37" s="128"/>
      <c r="C37" s="25">
        <f ca="1">IFERROR(IF(C$16&gt;0,
(
(
(
IF('U1'!$A$4="2ª",'U1'!B21*'U1'!B$4,0)+
IF('U2'!$A$4="2ª",'U2'!B21*'U2'!B$4,0)+
IF('U3'!$A$4="2ª",'U3'!B21*'U3'!B$4,0)+
IF('U4'!$A$4="2ª",'U4'!B21*'U4'!B$4,0)+
IF('U5'!$A$4="2ª",'U5'!B21*'U5'!B$4,0)+
IF('U6'!$A$4="2ª",'U6'!B21*'U6'!B$4,0)+
IF('U7'!$A$4="2ª",'U7'!B21*'U7'!B$4,0)+
IF('U8'!$A$4="2ª",'U8'!B21*'U8'!B$4,0)+
IF('U9'!$A$4="2ª",'U9'!B21*'U9'!B$4,0)+
IF('U10'!$A$4="2ª",'U10'!B21*'U10'!B$4,0)+
IF('U11'!$A$4="2ª",'U11'!B21*'U11'!B$4,0)+
IF('U12'!$A$4="2ª",'U12'!B21*'U12'!B$4,0)+
IF('U13'!$A$4="2ª",'U13'!B21*'U13'!B$4,0)+
IF('U14'!$A$4="2ª",'U14'!B21*'U14'!B$4,0)+
IF('U15'!$A$4="2ª",'U15'!B21*'U15'!B$4,0)
)/'2ª EVA-solo'!$CD$5
/C$13)),0),0)</f>
        <v>0</v>
      </c>
      <c r="D37" s="25"/>
      <c r="E37" s="25">
        <f ca="1">IFERROR(IF(E$16&gt;0,
(
(
(
IF('U1'!$A$4="2ª",'U1'!C21*'U1'!C$4,0)+
IF('U2'!$A$4="2ª",'U2'!C21*'U2'!C$4,0)+
IF('U3'!$A$4="2ª",'U3'!C21*'U3'!C$4,0)+
IF('U4'!$A$4="2ª",'U4'!C21*'U4'!C$4,0)+
IF('U5'!$A$4="2ª",'U5'!C21*'U5'!C$4,0)+
IF('U6'!$A$4="2ª",'U6'!C21*'U6'!C$4,0)+
IF('U7'!$A$4="2ª",'U7'!C21*'U7'!C$4,0)+
IF('U8'!$A$4="2ª",'U8'!C21*'U8'!C$4,0)+
IF('U9'!$A$4="2ª",'U9'!C21*'U9'!C$4,0)+
IF('U10'!$A$4="2ª",'U10'!C21*'U10'!C$4,0)+
IF('U11'!$A$4="2ª",'U11'!C21*'U11'!C$4,0)+
IF('U12'!$A$4="2ª",'U12'!C21*'U12'!C$4,0)+
IF('U13'!$A$4="2ª",'U13'!C21*'U13'!C$4,0)+
IF('U14'!$A$4="2ª",'U14'!C21*'U14'!C$4,0)+
IF('U15'!$A$4="2ª",'U15'!C21*'U15'!C$4,0)
)/'2ª EVA-solo'!$CD$5
/E$13)),0),0)</f>
        <v>0</v>
      </c>
      <c r="F37" s="25"/>
      <c r="G37" s="25">
        <f ca="1">IFERROR(IF(G$16&gt;0,
(
(
(
IF('U1'!$A$4="2ª",'U1'!D21*'U1'!D$4,0)+
IF('U2'!$A$4="2ª",'U2'!D21*'U2'!D$4,0)+
IF('U3'!$A$4="2ª",'U3'!D21*'U3'!D$4,0)+
IF('U4'!$A$4="2ª",'U4'!D21*'U4'!D$4,0)+
IF('U5'!$A$4="2ª",'U5'!D21*'U5'!D$4,0)+
IF('U6'!$A$4="2ª",'U6'!D21*'U6'!D$4,0)+
IF('U7'!$A$4="2ª",'U7'!D21*'U7'!D$4,0)+
IF('U8'!$A$4="2ª",'U8'!D21*'U8'!D$4,0)+
IF('U9'!$A$4="2ª",'U9'!D21*'U9'!D$4,0)+
IF('U10'!$A$4="2ª",'U10'!D21*'U10'!D$4,0)+
IF('U11'!$A$4="2ª",'U11'!D21*'U11'!D$4,0)+
IF('U12'!$A$4="2ª",'U12'!D21*'U12'!D$4,0)+
IF('U13'!$A$4="2ª",'U13'!D21*'U13'!D$4,0)+
IF('U14'!$A$4="2ª",'U14'!D21*'U14'!D$4,0)+
IF('U15'!$A$4="2ª",'U15'!D21*'U15'!D$4,0)
)/'2ª EVA-solo'!$CD$5
/G$13)),0),0)</f>
        <v>0</v>
      </c>
      <c r="H37" s="25"/>
      <c r="I37" s="25">
        <f ca="1">IFERROR(IF(I$16&gt;0,
(
(
(
IF('U1'!$A$4="2ª",'U1'!E21*'U1'!E$4,0)+
IF('U2'!$A$4="2ª",'U2'!E21*'U2'!E$4,0)+
IF('U3'!$A$4="2ª",'U3'!E21*'U3'!E$4,0)+
IF('U4'!$A$4="2ª",'U4'!E21*'U4'!E$4,0)+
IF('U5'!$A$4="2ª",'U5'!E21*'U5'!E$4,0)+
IF('U6'!$A$4="2ª",'U6'!E21*'U6'!E$4,0)+
IF('U7'!$A$4="2ª",'U7'!E21*'U7'!E$4,0)+
IF('U8'!$A$4="2ª",'U8'!E21*'U8'!E$4,0)+
IF('U9'!$A$4="2ª",'U9'!E21*'U9'!E$4,0)+
IF('U10'!$A$4="2ª",'U10'!E21*'U10'!E$4,0)+
IF('U11'!$A$4="2ª",'U11'!E21*'U11'!E$4,0)+
IF('U12'!$A$4="2ª",'U12'!E21*'U12'!E$4,0)+
IF('U13'!$A$4="2ª",'U13'!E21*'U13'!E$4,0)+
IF('U14'!$A$4="2ª",'U14'!E21*'U14'!E$4,0)+
IF('U15'!$A$4="2ª",'U15'!E21*'U15'!E$4,0)
)/'2ª EVA-solo'!$CD$5
/H$13)),0),0)</f>
        <v>0</v>
      </c>
      <c r="J37" s="25"/>
      <c r="K37" s="25">
        <f ca="1">IFERROR(IF(K$16&gt;0,
(
(
(
IF('U1'!$A$4="2ª",'U1'!F21*'U1'!F$4,0)+
IF('U2'!$A$4="2ª",'U2'!F21*'U2'!F$4,0)+
IF('U3'!$A$4="2ª",'U3'!F21*'U3'!F$4,0)+
IF('U4'!$A$4="2ª",'U4'!F21*'U4'!F$4,0)+
IF('U5'!$A$4="2ª",'U5'!F21*'U5'!F$4,0)+
IF('U6'!$A$4="2ª",'U6'!F21*'U6'!F$4,0)+
IF('U7'!$A$4="2ª",'U7'!F21*'U7'!F$4,0)+
IF('U8'!$A$4="2ª",'U8'!F21*'U8'!F$4,0)+
IF('U9'!$A$4="2ª",'U9'!F21*'U9'!F$4,0)+
IF('U10'!$A$4="2ª",'U10'!F21*'U10'!F$4,0)+
IF('U11'!$A$4="2ª",'U11'!F21*'U11'!F$4,0)+
IF('U12'!$A$4="2ª",'U12'!F21*'U12'!F$4,0)+
IF('U13'!$A$4="2ª",'U13'!F21*'U13'!F$4,0)+
IF('U14'!$A$4="2ª",'U14'!F21*'U14'!F$4,0)+
IF('U15'!$A$4="2ª",'U15'!F21*'U15'!F$4,0)
)/'2ª EVA-solo'!$CD$5
/K$13)),0),0)</f>
        <v>0</v>
      </c>
      <c r="L37" s="25"/>
      <c r="M37" s="25">
        <f>IFERROR(IF(M$16&gt;0,
(
(
(
IF('U1'!$A$4="2ª",'U1'!G21*'U1'!G$4,0)+
IF('U2'!$A$4="2ª",'U2'!G21*'U2'!G$4,0)+
IF('U3'!$A$4="2ª",'U3'!G21*'U3'!G$4,0)+
IF('U4'!$A$4="2ª",'U4'!G21*'U4'!G$4,0)+
IF('U5'!$A$4="2ª",'U5'!G21*'U5'!G$4,0)+
IF('U6'!$A$4="2ª",'U6'!G21*'U6'!G$4,0)+
IF('U7'!$A$4="2ª",'U7'!G21*'U7'!G$4,0)+
IF('U8'!$A$4="2ª",'U8'!G21*'U8'!G$4,0)+
IF('U9'!$A$4="2ª",'U9'!G21*'U9'!G$4,0)+
IF('U10'!$A$4="2ª",'U10'!G21*'U10'!G$4,0)+
IF('U11'!$A$4="2ª",'U11'!G21*'U11'!G$4,0)+
IF('U12'!$A$4="2ª",'U12'!G21*'U12'!G$4,0)+
IF('U13'!$A$4="2ª",'U13'!G21*'U13'!G$4,0)+
IF('U14'!$A$4="2ª",'U14'!G21*'U14'!G$4,0)+
IF('U15'!$A$4="2ª",'U15'!G21*'U15'!G$4,0)
)/'2ª EVA-solo'!$CD$5
/M$13)),0),0)</f>
        <v>0</v>
      </c>
      <c r="N37" s="25"/>
      <c r="O37" s="130"/>
      <c r="P37" s="25">
        <f ca="1">IFERROR(IF(P$16&gt;0,
(
(
(
IF('U1'!$A$4="2ª",'U1'!H21*'U1'!H$4,0)+
IF('U2'!$A$4="2ª",'U2'!H21*'U2'!H$4,0)+
IF('U3'!$A$4="2ª",'U3'!H21*'U3'!H$4,0)+
IF('U4'!$A$4="2ª",'U4'!H21*'U4'!H$4,0)+
IF('U5'!$A$4="2ª",'U5'!H21*'U5'!H$4,0)+
IF('U6'!$A$4="2ª",'U6'!H21*'U6'!H$4,0)+
IF('U7'!$A$4="2ª",'U7'!H21*'U7'!H$4,0)+
IF('U8'!$A$4="2ª",'U8'!H21*'U8'!H$4,0)+
IF('U9'!$A$4="2ª",'U9'!H21*'U9'!H$4,0)+
IF('U10'!$A$4="2ª",'U10'!H21*'U10'!H$4,0)+
IF('U11'!$A$4="2ª",'U11'!H21*'U11'!H$4,0)+
IF('U12'!$A$4="2ª",'U12'!H21*'U12'!H$4,0)+
IF('U13'!$A$4="2ª",'U13'!H21*'U13'!H$4,0)+
IF('U14'!$A$4="2ª",'U14'!H21*'U14'!H$4,0)+
IF('U15'!$A$4="2ª",'U15'!H21*'U15'!H$4,0)
)/'2ª EVA-solo'!$CD$5
/P$13)),0),0)</f>
        <v>0</v>
      </c>
      <c r="Q37" s="25"/>
      <c r="R37" s="25">
        <f ca="1">IFERROR(IF(R$16&gt;0,
(
(
(
IF('U1'!$A$4="2ª",'U1'!I21*'U1'!I$4,0)+
IF('U2'!$A$4="2ª",'U2'!I21*'U2'!I$4,0)+
IF('U3'!$A$4="2ª",'U3'!I21*'U3'!I$4,0)+
IF('U4'!$A$4="2ª",'U4'!I21*'U4'!I$4,0)+
IF('U5'!$A$4="2ª",'U5'!I21*'U5'!I$4,0)+
IF('U6'!$A$4="2ª",'U6'!I21*'U6'!I$4,0)+
IF('U7'!$A$4="2ª",'U7'!I21*'U7'!I$4,0)+
IF('U8'!$A$4="2ª",'U8'!I21*'U8'!I$4,0)+
IF('U9'!$A$4="2ª",'U9'!I21*'U9'!I$4,0)+
IF('U10'!$A$4="2ª",'U10'!I21*'U10'!I$4,0)+
IF('U11'!$A$4="2ª",'U11'!I21*'U11'!I$4,0)+
IF('U12'!$A$4="2ª",'U12'!I21*'U12'!I$4,0)+
IF('U13'!$A$4="2ª",'U13'!I21*'U13'!I$4,0)+
IF('U14'!$A$4="2ª",'U14'!I21*'U14'!I$4,0)+
IF('U15'!$A$4="2ª",'U15'!I21*'U15'!I$4,0)
)/'2ª EVA-solo'!$CD$5
/R$13)),0),0)</f>
        <v>0</v>
      </c>
      <c r="S37" s="25"/>
      <c r="T37" s="25">
        <f ca="1">IFERROR(IF(T$16&gt;0,
(
(
(
IF('U1'!$A$4="2ª",'U1'!J21*'U1'!J$4,0)+
IF('U2'!$A$4="2ª",'U2'!J21*'U2'!J$4,0)+
IF('U3'!$A$4="2ª",'U3'!J21*'U3'!J$4,0)+
IF('U4'!$A$4="2ª",'U4'!J21*'U4'!J$4,0)+
IF('U5'!$A$4="2ª",'U5'!J21*'U5'!J$4,0)+
IF('U6'!$A$4="2ª",'U6'!J21*'U6'!J$4,0)+
IF('U7'!$A$4="2ª",'U7'!J21*'U7'!J$4,0)+
IF('U8'!$A$4="2ª",'U8'!J21*'U8'!J$4,0)+
IF('U9'!$A$4="2ª",'U9'!J21*'U9'!J$4,0)+
IF('U10'!$A$4="2ª",'U10'!J21*'U10'!J$4,0)+
IF('U11'!$A$4="2ª",'U11'!J21*'U11'!J$4,0)+
IF('U12'!$A$4="2ª",'U12'!J21*'U12'!J$4,0)+
IF('U13'!$A$4="2ª",'U13'!J21*'U13'!J$4,0)+
IF('U14'!$A$4="2ª",'U14'!J21*'U14'!J$4,0)+
IF('U15'!$A$4="2ª",'U15'!J21*'U15'!J$4,0)
)/'2ª EVA-solo'!$CD$5
/T$13)),0),0)</f>
        <v>0</v>
      </c>
      <c r="U37" s="25"/>
      <c r="V37" s="25">
        <f ca="1">IFERROR(IF(V$16&gt;0,
(
(
(
IF('U1'!$A$4="2ª",'U1'!K21*'U1'!K$4,0)+
IF('U2'!$A$4="2ª",'U2'!K21*'U2'!K$4,0)+
IF('U3'!$A$4="2ª",'U3'!K21*'U3'!K$4,0)+
IF('U4'!$A$4="2ª",'U4'!K21*'U4'!K$4,0)+
IF('U5'!$A$4="2ª",'U5'!K21*'U5'!K$4,0)+
IF('U6'!$A$4="2ª",'U6'!K21*'U6'!K$4,0)+
IF('U7'!$A$4="2ª",'U7'!K21*'U7'!K$4,0)+
IF('U8'!$A$4="2ª",'U8'!K21*'U8'!K$4,0)+
IF('U9'!$A$4="2ª",'U9'!K21*'U9'!K$4,0)+
IF('U10'!$A$4="2ª",'U10'!K21*'U10'!K$4,0)+
IF('U11'!$A$4="2ª",'U11'!K21*'U11'!K$4,0)+
IF('U12'!$A$4="2ª",'U12'!K21*'U12'!K$4,0)+
IF('U13'!$A$4="2ª",'U13'!K21*'U13'!K$4,0)+
IF('U14'!$A$4="2ª",'U14'!K21*'U14'!K$4,0)+
IF('U15'!$A$4="2ª",'U15'!K21*'U15'!K$4,0)
)/'2ª EVA-solo'!$CD$5
/V$13)),0),0)</f>
        <v>0</v>
      </c>
      <c r="W37" s="25"/>
      <c r="X37" s="25">
        <f ca="1">IFERROR(IF(X$16&gt;0,
(
(
(
IF('U1'!$A$4="2ª",'U1'!L21*'U1'!L$4,0)+
IF('U2'!$A$4="2ª",'U2'!L21*'U2'!L$4,0)+
IF('U3'!$A$4="2ª",'U3'!L21*'U3'!L$4,0)+
IF('U4'!$A$4="2ª",'U4'!L21*'U4'!L$4,0)+
IF('U5'!$A$4="2ª",'U5'!L21*'U5'!L$4,0)+
IF('U6'!$A$4="2ª",'U6'!L21*'U6'!L$4,0)+
IF('U7'!$A$4="2ª",'U7'!L21*'U7'!L$4,0)+
IF('U8'!$A$4="2ª",'U8'!L21*'U8'!L$4,0)+
IF('U9'!$A$4="2ª",'U9'!L21*'U9'!L$4,0)+
IF('U10'!$A$4="2ª",'U10'!L21*'U10'!L$4,0)+
IF('U11'!$A$4="2ª",'U11'!L21*'U11'!L$4,0)+
IF('U12'!$A$4="2ª",'U12'!L21*'U12'!L$4,0)+
IF('U13'!$A$4="2ª",'U13'!L21*'U13'!L$4,0)+
IF('U14'!$A$4="2ª",'U14'!L21*'U14'!L$4,0)+
IF('U15'!$A$4="2ª",'U15'!L21*'U15'!L$4,0)
)/'2ª EVA-solo'!$CD$5
/X$13)),0),0)</f>
        <v>0</v>
      </c>
      <c r="Y37" s="25"/>
      <c r="Z37" s="25">
        <f>IFERROR(IF(Z$16&gt;0,
(
(
(
IF('U1'!$A$4="2ª",'U1'!M21*'U1'!M$4,0)+
IF('U2'!$A$4="2ª",'U2'!M21*'U2'!M$4,0)+
IF('U3'!$A$4="2ª",'U3'!M21*'U3'!M$4,0)+
IF('U4'!$A$4="2ª",'U4'!M21*'U4'!M$4,0)+
IF('U5'!$A$4="2ª",'U5'!M21*'U5'!M$4,0)+
IF('U6'!$A$4="2ª",'U6'!M21*'U6'!M$4,0)+
IF('U7'!$A$4="2ª",'U7'!M21*'U7'!M$4,0)+
IF('U8'!$A$4="2ª",'U8'!M21*'U8'!M$4,0)+
IF('U9'!$A$4="2ª",'U9'!M21*'U9'!M$4,0)+
IF('U10'!$A$4="2ª",'U10'!M21*'U10'!M$4,0)+
IF('U11'!$A$4="2ª",'U11'!M21*'U11'!M$4,0)+
IF('U12'!$A$4="2ª",'U12'!M21*'U12'!M$4,0)+
IF('U13'!$A$4="2ª",'U13'!M21*'U13'!M$4,0)+
IF('U14'!$A$4="2ª",'U14'!M21*'U14'!M$4,0)+
IF('U15'!$A$4="2ª",'U15'!M21*'U15'!M$4,0)
)/'2ª EVA-solo'!$CD$5
/Z$13)),0),0)</f>
        <v>0</v>
      </c>
      <c r="AA37" s="25"/>
      <c r="AB37" s="25"/>
      <c r="AC37" s="25">
        <f ca="1">IFERROR(IF(AC$16&gt;0,
(
(
(
IF('U1'!$A$4="2ª",'U1'!N21*'U1'!N$4,0)+
IF('U2'!$A$4="2ª",'U2'!N21*'U2'!N$4,0)+
IF('U3'!$A$4="2ª",'U3'!N21*'U3'!N$4,0)+
IF('U4'!$A$4="2ª",'U4'!N21*'U4'!N$4,0)+
IF('U5'!$A$4="2ª",'U5'!N21*'U5'!N$4,0)+
IF('U6'!$A$4="2ª",'U6'!N21*'U6'!N$4,0)+
IF('U7'!$A$4="2ª",'U7'!N21*'U7'!N$4,0)+
IF('U8'!$A$4="2ª",'U8'!N21*'U8'!N$4,0)+
IF('U9'!$A$4="2ª",'U9'!N21*'U9'!N$4,0)+
IF('U10'!$A$4="2ª",'U10'!N21*'U10'!N$4,0)+
IF('U11'!$A$4="2ª",'U11'!N21*'U11'!N$4,0)+
IF('U12'!$A$4="2ª",'U12'!N21*'U12'!N$4,0)+
IF('U13'!$A$4="2ª",'U13'!N21*'U13'!N$4,0)+
IF('U14'!$A$4="2ª",'U14'!N21*'U14'!N$4,0)+
IF('U15'!$A$4="2ª",'U15'!N21*'U15'!N$4,0)
)/'2ª EVA-solo'!$CD$5
/AC$13)),0),0)</f>
        <v>0</v>
      </c>
      <c r="AD37" s="5"/>
      <c r="AE37" s="25">
        <f>IFERROR(IF(AE$16&gt;0,
(
(
(
IF('U1'!$A$4="2ª",'U1'!O21*'U1'!O$4,0)+
IF('U2'!$A$4="2ª",'U2'!O21*'U2'!O$4,0)+
IF('U3'!$A$4="2ª",'U3'!O21*'U3'!O$4,0)+
IF('U4'!$A$4="2ª",'U4'!O21*'U4'!O$4,0)+
IF('U5'!$A$4="2ª",'U5'!O21*'U5'!O$4,0)+
IF('U6'!$A$4="2ª",'U6'!O21*'U6'!O$4,0)+
IF('U7'!$A$4="2ª",'U7'!O21*'U7'!O$4,0)+
IF('U8'!$A$4="2ª",'U8'!O21*'U8'!O$4,0)+
IF('U9'!$A$4="2ª",'U9'!O21*'U9'!O$4,0)+
IF('U10'!$A$4="2ª",'U10'!O21*'U10'!O$4,0)+
IF('U11'!$A$4="2ª",'U11'!O21*'U11'!O$4,0)+
IF('U12'!$A$4="2ª",'U12'!O21*'U12'!O$4,0)+
IF('U13'!$A$4="2ª",'U13'!O21*'U13'!O$4,0)+
IF('U14'!$A$4="2ª",'U14'!O21*'U14'!O$4,0)+
IF('U15'!$A$4="2ª",'U15'!O21*'U15'!O$4,0)
)/'2ª EVA-solo'!$CD$5
/AE$13)),0),0)</f>
        <v>0</v>
      </c>
      <c r="AF37" s="5"/>
      <c r="AG37" s="25">
        <f ca="1">IFERROR(IF(AG$16&gt;0,
(
(
(
IF('U1'!$A$4="2ª",'U1'!P21*'U1'!P$4,0)+
IF('U2'!$A$4="2ª",'U2'!P21*'U2'!P$4,0)+
IF('U3'!$A$4="2ª",'U3'!P21*'U3'!P$4,0)+
IF('U4'!$A$4="2ª",'U4'!P21*'U4'!P$4,0)+
IF('U5'!$A$4="2ª",'U5'!P21*'U5'!P$4,0)+
IF('U6'!$A$4="2ª",'U6'!P21*'U6'!P$4,0)+
IF('U7'!$A$4="2ª",'U7'!P21*'U7'!P$4,0)+
IF('U8'!$A$4="2ª",'U8'!P21*'U8'!P$4,0)+
IF('U9'!$A$4="2ª",'U9'!P21*'U9'!P$4,0)+
IF('U10'!$A$4="2ª",'U10'!P21*'U10'!P$4,0)+
IF('U11'!$A$4="2ª",'U11'!P21*'U11'!P$4,0)+
IF('U12'!$A$4="2ª",'U12'!P21*'U12'!P$4,0)+
IF('U13'!$A$4="2ª",'U13'!P21*'U13'!P$4,0)+
IF('U14'!$A$4="2ª",'U14'!P21*'U14'!P$4,0)+
IF('U15'!$A$4="2ª",'U15'!P21*'U15'!P$4,0)
)/'2ª EVA-solo'!$CD$5
/AG$13)),0),0)</f>
        <v>0</v>
      </c>
      <c r="AH37" s="25"/>
      <c r="AI37" s="25">
        <f>IFERROR(IF(AH$16&gt;0,
(
(
(
IF('U1'!$A$4="2ª",'U1'!Q21*'U1'!Q$4,0)+
IF('U2'!$A$4="2ª",'U2'!Q21*'U2'!Q$4,0)+
IF('U3'!$A$4="2ª",'U3'!Q21*'U3'!Q$4,0)+
IF('U4'!$A$4="2ª",'U4'!Q21*'U4'!Q$4,0)+
IF('U5'!$A$4="2ª",'U5'!Q21*'U5'!Q$4,0)+
IF('U6'!$A$4="2ª",'U6'!Q21*'U6'!Q$4,0)+
IF('U7'!$A$4="2ª",'U7'!Q21*'U7'!Q$4,0)+
IF('U8'!$A$4="2ª",'U8'!Q21*'U8'!Q$4,0)+
IF('U9'!$A$4="2ª",'U9'!Q21*'U9'!Q$4,0)+
IF('U10'!$A$4="2ª",'U10'!Q21*'U10'!Q$4,0)+
IF('U11'!$A$4="2ª",'U11'!Q21*'U11'!Q$4,0)+
IF('U12'!$A$4="2ª",'U12'!Q21*'U12'!Q$4,0)+
IF('U13'!$A$4="2ª",'U13'!Q21*'U13'!Q$4,0)+
IF('U14'!$A$4="2ª",'U14'!Q21*'U14'!Q$4,0)+
IF('U15'!$A$4="2ª",'U15'!Q21*'U15'!Q$4,0)
)/'2ª EVA-solo'!$CD$5
/AH$13)),0),0)</f>
        <v>0</v>
      </c>
      <c r="AJ37" s="25"/>
      <c r="AK37" s="25">
        <f ca="1">IFERROR(IF(AK$16&gt;0,
(
(
(
IF('U1'!$A$4="2ª",'U1'!R21*'U1'!R$4,0)+
IF('U2'!$A$4="2ª",'U2'!R21*'U2'!R$4,0)+
IF('U3'!$A$4="2ª",'U3'!R21*'U3'!R$4,0)+
IF('U4'!$A$4="2ª",'U4'!R21*'U4'!R$4,0)+
IF('U5'!$A$4="2ª",'U5'!R21*'U5'!R$4,0)+
IF('U6'!$A$4="2ª",'U6'!R21*'U6'!R$4,0)+
IF('U7'!$A$4="2ª",'U7'!R21*'U7'!R$4,0)+
IF('U8'!$A$4="2ª",'U8'!R21*'U8'!R$4,0)+
IF('U9'!$A$4="2ª",'U9'!R21*'U9'!R$4,0)+
IF('U10'!$A$4="2ª",'U10'!R21*'U10'!R$4,0)+
IF('U11'!$A$4="2ª",'U11'!R21*'U11'!R$4,0)+
IF('U12'!$A$4="2ª",'U12'!R21*'U12'!R$4,0)+
IF('U13'!$A$4="2ª",'U13'!R21*'U13'!R$4,0)+
IF('U14'!$A$4="2ª",'U14'!R21*'U14'!R$4,0)+
IF('U15'!$A$4="2ª",'U15'!R21*'U15'!R$4,0)
)/'2ª EVA-solo'!$CD$5
/AK$13)),0),0)</f>
        <v>0</v>
      </c>
      <c r="AL37" s="25"/>
      <c r="AM37" s="25">
        <f>IFERROR(IF(AM$16&gt;0,
(
(
(
IF('U1'!$A$4="2ª",'U1'!S21*'U1'!S$4,0)+
IF('U2'!$A$4="2ª",'U2'!S21*'U2'!S$4,0)+
IF('U3'!$A$4="2ª",'U3'!S21*'U3'!S$4,0)+
IF('U4'!$A$4="2ª",'U4'!S21*'U4'!S$4,0)+
IF('U5'!$A$4="2ª",'U5'!S21*'U5'!S$4,0)+
IF('U6'!$A$4="2ª",'U6'!S21*'U6'!S$4,0)+
IF('U7'!$A$4="2ª",'U7'!S21*'U7'!S$4,0)+
IF('U8'!$A$4="2ª",'U8'!S21*'U8'!S$4,0)+
IF('U9'!$A$4="2ª",'U9'!S21*'U9'!S$4,0)+
IF('U10'!$A$4="2ª",'U10'!S21*'U10'!S$4,0)+
IF('U11'!$A$4="2ª",'U11'!S21*'U11'!S$4,0)+
IF('U12'!$A$4="2ª",'U12'!S21*'U12'!S$4,0)+
IF('U13'!$A$4="2ª",'U13'!S21*'U13'!S$4,0)+
IF('U14'!$A$4="2ª",'U14'!S21*'U14'!S$4,0)+
IF('U15'!$A$4="2ª",'U15'!S21*'U15'!S$4,0)
)/'2ª EVA-solo'!$CD$5
/AM$13)),0),0)</f>
        <v>0</v>
      </c>
      <c r="AN37" s="25"/>
      <c r="AO37" s="25"/>
      <c r="AP37" s="25">
        <f ca="1">IFERROR(IF(AP$16&gt;0,
(
(
(
IF('U1'!$A$4="2ª",'U1'!T21*'U1'!T$4,0)+
IF('U2'!$A$4="2ª",'U2'!T21*'U2'!T$4,0)+
IF('U3'!$A$4="2ª",'U3'!T21*'U3'!T$4,0)+
IF('U4'!$A$4="2ª",'U4'!T21*'U4'!T$4,0)+
IF('U5'!$A$4="2ª",'U5'!T21*'U5'!T$4,0)+
IF('U6'!$A$4="2ª",'U6'!T21*'U6'!T$4,0)+
IF('U7'!$A$4="2ª",'U7'!T21*'U7'!T$4,0)+
IF('U8'!$A$4="2ª",'U8'!T21*'U8'!T$4,0)+
IF('U9'!$A$4="2ª",'U9'!T21*'U9'!T$4,0)+
IF('U10'!$A$4="2ª",'U10'!T21*'U10'!T$4,0)+
IF('U11'!$A$4="2ª",'U11'!T21*'U11'!T$4,0)+
IF('U12'!$A$4="2ª",'U12'!T21*'U12'!T$4,0)+
IF('U13'!$A$4="2ª",'U13'!T21*'U13'!T$4,0)+
IF('U14'!$A$4="2ª",'U14'!T21*'U14'!T$4,0)+
IF('U15'!$A$4="2ª",'U15'!T21*'U15'!T$4,0)
)/'2ª EVA-solo'!$CD$5
/AP$13)),0),0)</f>
        <v>0</v>
      </c>
      <c r="AQ37" s="25"/>
      <c r="AR37" s="25">
        <f ca="1">IFERROR(IF(AR$16&gt;0,
(
(
(
IF('U1'!$A$4="2ª",'U1'!U21*'U1'!U$4,0)+
IF('U2'!$A$4="2ª",'U2'!U21*'U2'!U$4,0)+
IF('U3'!$A$4="2ª",'U3'!U21*'U3'!U$4,0)+
IF('U4'!$A$4="2ª",'U4'!U21*'U4'!U$4,0)+
IF('U5'!$A$4="2ª",'U5'!U21*'U5'!U$4,0)+
IF('U6'!$A$4="2ª",'U6'!U21*'U6'!U$4,0)+
IF('U7'!$A$4="2ª",'U7'!U21*'U7'!U$4,0)+
IF('U8'!$A$4="2ª",'U8'!U21*'U8'!U$4,0)+
IF('U9'!$A$4="2ª",'U9'!U21*'U9'!U$4,0)+
IF('U10'!$A$4="2ª",'U10'!U21*'U10'!U$4,0)+
IF('U11'!$A$4="2ª",'U11'!U21*'U11'!U$4,0)+
IF('U12'!$A$4="2ª",'U12'!U21*'U12'!U$4,0)+
IF('U13'!$A$4="2ª",'U13'!U21*'U13'!U$4,0)+
IF('U14'!$A$4="2ª",'U14'!U21*'U14'!U$4,0)+
IF('U15'!$A$4="2ª",'U15'!U21*'U15'!U$4,0)
)/'2ª EVA-solo'!$CD$5
/AR$13)),0),0)</f>
        <v>0</v>
      </c>
      <c r="AS37" s="25"/>
      <c r="AT37" s="25">
        <f>IFERROR(IF(AT$16&gt;0,
(
(
(
IF('U1'!$A$4="2ª",'U1'!V21*'U1'!V$4,0)+
IF('U2'!$A$4="2ª",'U2'!V21*'U2'!V$4,0)+
IF('U3'!$A$4="2ª",'U3'!V21*'U3'!V$4,0)+
IF('U4'!$A$4="2ª",'U4'!V21*'U4'!V$4,0)+
IF('U5'!$A$4="2ª",'U5'!V21*'U5'!V$4,0)+
IF('U6'!$A$4="2ª",'U6'!V21*'U6'!V$4,0)+
IF('U7'!$A$4="2ª",'U7'!V21*'U7'!V$4,0)+
IF('U8'!$A$4="2ª",'U8'!V21*'U8'!V$4,0)+
IF('U9'!$A$4="2ª",'U9'!V21*'U9'!V$4,0)+
IF('U10'!$A$4="2ª",'U10'!V21*'U10'!V$4,0)+
IF('U11'!$A$4="2ª",'U11'!V21*'U11'!V$4,0)+
IF('U12'!$A$4="2ª",'U12'!V21*'U12'!V$4,0)+
IF('U13'!$A$4="2ª",'U13'!V21*'U13'!V$4,0)+
IF('U14'!$A$4="2ª",'U14'!V21*'U14'!V$4,0)+
IF('U15'!$A$4="2ª",'U15'!V21*'U15'!V$4,0)
)/'2ª EVA-solo'!$CD$5
/AT$13)),0),0)</f>
        <v>0</v>
      </c>
      <c r="AU37" s="25"/>
      <c r="AV37" s="25">
        <f ca="1">IFERROR(IF(AV$16&gt;0,
(
(
(
IF('U1'!$A$4="2ª",'U1'!W21*'U1'!W$4,0)+
IF('U2'!$A$4="2ª",'U2'!W21*'U2'!W$4,0)+
IF('U3'!$A$4="2ª",'U3'!W21*'U3'!W$4,0)+
IF('U4'!$A$4="2ª",'U4'!W21*'U4'!W$4,0)+
IF('U5'!$A$4="2ª",'U5'!W21*'U5'!W$4,0)+
IF('U6'!$A$4="2ª",'U6'!W21*'U6'!W$4,0)+
IF('U7'!$A$4="2ª",'U7'!W21*'U7'!W$4,0)+
IF('U8'!$A$4="2ª",'U8'!W21*'U8'!W$4,0)+
IF('U9'!$A$4="2ª",'U9'!W21*'U9'!W$4,0)+
IF('U10'!$A$4="2ª",'U10'!W21*'U10'!W$4,0)+
IF('U11'!$A$4="2ª",'U11'!W21*'U11'!W$4,0)+
IF('U12'!$A$4="2ª",'U12'!W21*'U12'!W$4,0)+
IF('U13'!$A$4="2ª",'U13'!W21*'U13'!W$4,0)+
IF('U14'!$A$4="2ª",'U14'!W21*'U14'!W$4,0)+
IF('U15'!$A$4="2ª",'U15'!W21*'U15'!W$4,0)
)/'2ª EVA-solo'!$CD$5
/AV$13)),0),0)</f>
        <v>0</v>
      </c>
      <c r="AW37" s="25"/>
      <c r="AX37" s="25">
        <f>IFERROR(IF(AX$16&gt;0,
(
(
(
IF('U1'!$A$4="2ª",'U1'!X21*'U1'!X$4,0)+
IF('U2'!$A$4="2ª",'U2'!X21*'U2'!X$4,0)+
IF('U3'!$A$4="2ª",'U3'!X21*'U3'!X$4,0)+
IF('U4'!$A$4="2ª",'U4'!X21*'U4'!X$4,0)+
IF('U5'!$A$4="2ª",'U5'!X21*'U5'!X$4,0)+
IF('U6'!$A$4="2ª",'U6'!X21*'U6'!X$4,0)+
IF('U7'!$A$4="2ª",'U7'!X21*'U7'!X$4,0)+
IF('U8'!$A$4="2ª",'U8'!X21*'U8'!X$4,0)+
IF('U9'!$A$4="2ª",'U9'!X21*'U9'!X$4,0)+
IF('U10'!$A$4="2ª",'U10'!X21*'U10'!X$4,0)+
IF('U11'!$A$4="2ª",'U11'!X21*'U11'!X$4,0)+
IF('U12'!$A$4="2ª",'U12'!X21*'U12'!X$4,0)+
IF('U13'!$A$4="2ª",'U13'!X21*'U13'!X$4,0)+
IF('U14'!$A$4="2ª",'U14'!X21*'U14'!X$4,0)+
IF('U15'!$A$4="2ª",'U15'!X21*'U15'!X$4,0)
)/'2ª EVA-solo'!$CD$5
/AX$13)),0),0)</f>
        <v>0</v>
      </c>
      <c r="AY37" s="25"/>
      <c r="AZ37" s="25">
        <f>IFERROR(IF(AZ$16&gt;0,
(
(
(
IF('U1'!$A$4="2ª",'U1'!Y21*'U1'!Y$4,0)+
IF('U2'!$A$4="2ª",'U2'!Y21*'U2'!Y$4,0)+
IF('U3'!$A$4="2ª",'U3'!Y21*'U3'!Y$4,0)+
IF('U4'!$A$4="2ª",'U4'!Y21*'U4'!Y$4,0)+
IF('U5'!$A$4="2ª",'U5'!Y21*'U5'!Y$4,0)+
IF('U6'!$A$4="2ª",'U6'!Y21*'U6'!Y$4,0)+
IF('U7'!$A$4="2ª",'U7'!Y21*'U7'!Y$4,0)+
IF('U8'!$A$4="2ª",'U8'!Y21*'U8'!Y$4,0)+
IF('U9'!$A$4="2ª",'U9'!Y21*'U9'!Y$4,0)+
IF('U10'!$A$4="2ª",'U10'!Y21*'U10'!Y$4,0)+
IF('U11'!$A$4="2ª",'U11'!Y21*'U11'!Y$4,0)+
IF('U12'!$A$4="2ª",'U12'!Y21*'U12'!Y$4,0)+
IF('U13'!$A$4="2ª",'U13'!Y21*'U13'!Y$4,0)+
IF('U14'!$A$4="2ª",'U14'!Y21*'U14'!Y$4,0)+
IF('U15'!$A$4="2ª",'U15'!Y21*'U15'!Y$4,0)
)/'2ª EVA-solo'!$CD$5
/AZ$13)),0),0)</f>
        <v>0</v>
      </c>
      <c r="BA37" s="25"/>
      <c r="BB37" s="25"/>
      <c r="BC37" s="25">
        <f ca="1">IFERROR(IF(BC$16&gt;0,
(
(
(
IF('U1'!$A$4="2ª",'U1'!Z21*'U1'!Z$4,0)+
IF('U2'!$A$4="2ª",'U2'!Z21*'U2'!Z$4,0)+
IF('U3'!$A$4="2ª",'U3'!Z21*'U3'!Z$4,0)+
IF('U4'!$A$4="2ª",'U4'!Z21*'U4'!Z$4,0)+
IF('U5'!$A$4="2ª",'U5'!Z21*'U5'!Z$4,0)+
IF('U6'!$A$4="2ª",'U6'!Z21*'U6'!Z$4,0)+
IF('U7'!$A$4="2ª",'U7'!Z21*'U7'!Z$4,0)+
IF('U8'!$A$4="2ª",'U8'!Z21*'U8'!Z$4,0)+
IF('U9'!$A$4="2ª",'U9'!Z21*'U9'!Z$4,0)+
IF('U10'!$A$4="2ª",'U10'!Z21*'U10'!Z$4,0)+
IF('U11'!$A$4="2ª",'U11'!Z21*'U11'!Z$4,0)+
IF('U12'!$A$4="2ª",'U12'!Z21*'U12'!Z$4,0)+
IF('U13'!$A$4="2ª",'U13'!Z21*'U13'!Z$4,0)+
IF('U14'!$A$4="2ª",'U14'!Z21*'U14'!Z$4,0)+
IF('U15'!$A$4="2ª",'U15'!Z21*'U15'!Z$4,0)
)/'2ª EVA-solo'!$CD$5
/BC$13)),0),0)</f>
        <v>0</v>
      </c>
      <c r="BD37" s="25"/>
      <c r="BE37" s="25">
        <f>IFERROR(IF(BE$16&gt;0,
(
(
(
IF('U1'!$A$4="2ª",'U1'!AA21*'U1'!AA$4,0)+
IF('U2'!$A$4="2ª",'U2'!AA21*'U2'!AA$4,0)+
IF('U3'!$A$4="2ª",'U3'!AA21*'U3'!AA$4,0)+
IF('U4'!$A$4="2ª",'U4'!AA21*'U4'!AA$4,0)+
IF('U5'!$A$4="2ª",'U5'!AA21*'U5'!AA$4,0)+
IF('U6'!$A$4="2ª",'U6'!AA21*'U6'!AA$4,0)+
IF('U7'!$A$4="2ª",'U7'!AA21*'U7'!AA$4,0)+
IF('U8'!$A$4="2ª",'U8'!AA21*'U8'!AA$4,0)+
IF('U9'!$A$4="2ª",'U9'!AA21*'U9'!AA$4,0)+
IF('U10'!$A$4="2ª",'U10'!AA21*'U10'!AA$4,0)+
IF('U11'!$A$4="2ª",'U11'!AA21*'U11'!AA$4,0)+
IF('U12'!$A$4="2ª",'U12'!AA21*'U12'!AA$4,0)+
IF('U13'!$A$4="2ª",'U13'!AA21*'U13'!AA$4,0)+
IF('U14'!$A$4="2ª",'U14'!AA21*'U14'!AA$4,0)+
IF('U15'!$A$4="2ª",'U15'!AA21*'U15'!AA$4,0)
)/'2ª EVA-solo'!$CD$5
/BE$13)),0),0)</f>
        <v>0</v>
      </c>
      <c r="BF37" s="25"/>
      <c r="BG37" s="25">
        <f>IFERROR(IF(BG$16&gt;0,
(
(
(
IF('U1'!$A$4="2ª",'U1'!AB21*'U1'!AB$4,0)+
IF('U2'!$A$4="2ª",'U2'!AB21*'U2'!AB$4,0)+
IF('U3'!$A$4="2ª",'U3'!AB21*'U3'!AB$4,0)+
IF('U4'!$A$4="2ª",'U4'!AB21*'U4'!AB$4,0)+
IF('U5'!$A$4="2ª",'U5'!AB21*'U5'!AB$4,0)+
IF('U6'!$A$4="2ª",'U6'!AB21*'U6'!AB$4,0)+
IF('U7'!$A$4="2ª",'U7'!AB21*'U7'!AB$4,0)+
IF('U8'!$A$4="2ª",'U8'!AB21*'U8'!AB$4,0)+
IF('U9'!$A$4="2ª",'U9'!AB21*'U9'!AB$4,0)+
IF('U10'!$A$4="2ª",'U10'!AB21*'U10'!AB$4,0)+
IF('U11'!$A$4="2ª",'U11'!AB21*'U11'!AB$4,0)+
IF('U12'!$A$4="2ª",'U12'!AB21*'U12'!AB$4,0)+
IF('U13'!$A$4="2ª",'U13'!AB21*'U13'!AB$4,0)+
IF('U14'!$A$4="2ª",'U14'!AB21*'U14'!AB$4,0)+
IF('U15'!$A$4="2ª",'U15'!AB21*'U15'!AB$4,0)
)/'2ª EVA-solo'!$CD$5
/BG$13)),0),0)</f>
        <v>0</v>
      </c>
      <c r="BH37" s="25"/>
      <c r="BI37" s="25">
        <f ca="1">IFERROR(IF(BI$16&gt;0,
(
(
(
IF('U1'!$A$4="2ª",'U1'!AC21*'U1'!AC$4,0)+
IF('U2'!$A$4="2ª",'U2'!AC21*'U2'!AC$4,0)+
IF('U3'!$A$4="2ª",'U3'!AC21*'U3'!AC$4,0)+
IF('U4'!$A$4="2ª",'U4'!AC21*'U4'!AC$4,0)+
IF('U5'!$A$4="2ª",'U5'!AC21*'U5'!AC$4,0)+
IF('U6'!$A$4="2ª",'U6'!AC21*'U6'!AC$4,0)+
IF('U7'!$A$4="2ª",'U7'!AC21*'U7'!AC$4,0)+
IF('U8'!$A$4="2ª",'U8'!AC21*'U8'!AC$4,0)+
IF('U9'!$A$4="2ª",'U9'!AC21*'U9'!AC$4,0)+
IF('U10'!$A$4="2ª",'U10'!AC21*'U10'!AC$4,0)+
IF('U11'!$A$4="2ª",'U11'!AC21*'U11'!AC$4,0)+
IF('U12'!$A$4="2ª",'U12'!AC21*'U12'!AC$4,0)+
IF('U13'!$A$4="2ª",'U13'!AC21*'U13'!AC$4,0)+
IF('U14'!$A$4="2ª",'U14'!AC21*'U14'!AC$4,0)+
IF('U15'!$A$4="2ª",'U15'!AC21*'U15'!AC$4,0)
)/'2ª EVA-solo'!$CD$5
/BI$13)),0),0)</f>
        <v>0</v>
      </c>
      <c r="BJ37" s="25"/>
      <c r="BK37" s="25">
        <f>IFERROR(IF(BK$16&gt;0,
(
(
(
IF('U1'!$A$4="2ª",'U1'!AD21*'U1'!AD$4,0)+
IF('U2'!$A$4="2ª",'U2'!AD21*'U2'!AD$4,0)+
IF('U3'!$A$4="2ª",'U3'!AD21*'U3'!AD$4,0)+
IF('U4'!$A$4="2ª",'U4'!AD21*'U4'!AD$4,0)+
IF('U5'!$A$4="2ª",'U5'!AD21*'U5'!AD$4,0)+
IF('U6'!$A$4="2ª",'U6'!AD21*'U6'!AD$4,0)+
IF('U7'!$A$4="2ª",'U7'!AD21*'U7'!AD$4,0)+
IF('U8'!$A$4="2ª",'U8'!AD21*'U8'!AD$4,0)+
IF('U9'!$A$4="2ª",'U9'!AD21*'U9'!AD$4,0)+
IF('U10'!$A$4="2ª",'U10'!AD21*'U10'!AD$4,0)+
IF('U11'!$A$4="2ª",'U11'!AD21*'U11'!AD$4,0)+
IF('U12'!$A$4="2ª",'U12'!AD21*'U12'!AD$4,0)+
IF('U13'!$A$4="2ª",'U13'!AD21*'U13'!AD$4,0)+
IF('U14'!$A$4="2ª",'U14'!AD21*'U14'!AD$4,0)+
IF('U15'!$A$4="2ª",'U15'!AD21*'U15'!AD$4,0)
)/'2ª EVA-solo'!$CD$5
/BK$13)),0),0)</f>
        <v>0</v>
      </c>
      <c r="BL37" s="25"/>
      <c r="BM37" s="25">
        <f>IFERROR(IF(BM$16&gt;0,
(
(
(
IF('U1'!$A$4="2ª",'U1'!AE21*'U1'!AE$4,0)+
IF('U2'!$A$4="2ª",'U2'!AE21*'U2'!AE$4,0)+
IF('U3'!$A$4="2ª",'U3'!AE21*'U3'!AE$4,0)+
IF('U4'!$A$4="2ª",'U4'!AE21*'U4'!AE$4,0)+
IF('U5'!$A$4="2ª",'U5'!AE21*'U5'!AE$4,0)+
IF('U6'!$A$4="2ª",'U6'!AE21*'U6'!AE$4,0)+
IF('U7'!$A$4="2ª",'U7'!AE21*'U7'!AE$4,0)+
IF('U8'!$A$4="2ª",'U8'!AE21*'U8'!AE$4,0)+
IF('U9'!$A$4="2ª",'U9'!AE21*'U9'!AE$4,0)+
IF('U10'!$A$4="2ª",'U10'!AE21*'U10'!AE$4,0)+
IF('U11'!$A$4="2ª",'U11'!AE21*'U11'!AE$4,0)+
IF('U12'!$A$4="2ª",'U12'!AE21*'U12'!AE$4,0)+
IF('U13'!$A$4="2ª",'U13'!AE21*'U13'!AE$4,0)+
IF('U14'!$A$4="2ª",'U14'!AE21*'U14'!AE$4,0)+
IF('U15'!$A$4="2ª",'U15'!AE21*'U15'!AE$4,0)
)/'2ª EVA-solo'!$CD$5
/BM$13)),0),0)</f>
        <v>0</v>
      </c>
      <c r="BN37" s="25"/>
      <c r="BO37" s="25"/>
      <c r="BP37" s="25">
        <f ca="1">IFERROR(IF(BP$16&gt;0,
(
(
(
IF('U1'!$A$4="2ª",'U1'!AF21*'U1'!AF$4,0)+
IF('U2'!$A$4="2ª",'U2'!AF21*'U2'!AF$4,0)+
IF('U3'!$A$4="2ª",'U3'!AF21*'U3'!AF$4,0)+
IF('U4'!$A$4="2ª",'U4'!AF21*'U4'!AF$4,0)+
IF('U5'!$A$4="2ª",'U5'!AF21*'U5'!AF$4,0)+
IF('U6'!$A$4="2ª",'U6'!AF21*'U6'!AF$4,0)+
IF('U7'!$A$4="2ª",'U7'!AF21*'U7'!AF$4,0)+
IF('U8'!$A$4="2ª",'U8'!AF21*'U8'!AF$4,0)+
IF('U9'!$A$4="2ª",'U9'!AF21*'U9'!AF$4,0)+
IF('U10'!$A$4="2ª",'U10'!AF21*'U10'!AF$4,0)+
IF('U11'!$A$4="2ª",'U11'!AF21*'U11'!AF$4,0)+
IF('U12'!$A$4="2ª",'U12'!AF21*'U12'!AF$4,0)+
IF('U13'!$A$4="2ª",'U13'!AF21*'U13'!AF$4,0)+
IF('U14'!$A$4="2ª",'U14'!AF21*'U14'!AF$4,0)+
IF('U15'!$A$4="2ª",'U15'!AF21*'U15'!AF$4,0)
)/'2ª EVA-solo'!$CD$5
/BP$13)),0),0)</f>
        <v>0</v>
      </c>
      <c r="BQ37" s="25"/>
      <c r="BR37" s="25">
        <f>IFERROR(IF(BR$16&gt;0,
(
(
(
IF('U1'!$A$4="2ª",'U1'!AG21*'U1'!AG$4,0)+
IF('U2'!$A$4="2ª",'U2'!AG21*'U2'!AG$4,0)+
IF('U3'!$A$4="2ª",'U3'!AG21*'U3'!AG$4,0)+
IF('U4'!$A$4="2ª",'U4'!AG21*'U4'!AG$4,0)+
IF('U5'!$A$4="2ª",'U5'!AG21*'U5'!AG$4,0)+
IF('U6'!$A$4="2ª",'U6'!AG21*'U6'!AG$4,0)+
IF('U7'!$A$4="2ª",'U7'!AG21*'U7'!AG$4,0)+
IF('U8'!$A$4="2ª",'U8'!AG21*'U8'!AG$4,0)+
IF('U9'!$A$4="2ª",'U9'!AG21*'U9'!AG$4,0)+
IF('U10'!$A$4="2ª",'U10'!AG21*'U10'!AG$4,0)+
IF('U11'!$A$4="2ª",'U11'!AG21*'U11'!AG$4,0)+
IF('U12'!$A$4="2ª",'U12'!AG21*'U12'!AG$4,0)+
IF('U13'!$A$4="2ª",'U13'!AG21*'U13'!AG$4,0)+
IF('U14'!$A$4="2ª",'U14'!AG21*'U14'!AG$4,0)+
IF('U15'!$A$4="2ª",'U15'!AG21*'U15'!AG$4,0)
)/'2ª EVA-solo'!$CD$5
/BR$13)),0),0)</f>
        <v>0</v>
      </c>
      <c r="BS37" s="25"/>
      <c r="BT37" s="25">
        <f>IFERROR(IF(BT$16&gt;0,
(
(
(
IF('U1'!$A$4="2ª",'U1'!AH21*'U1'!AH$4,0)+
IF('U2'!$A$4="2ª",'U2'!AH21*'U2'!AH$4,0)+
IF('U3'!$A$4="2ª",'U3'!AH21*'U3'!AH$4,0)+
IF('U4'!$A$4="2ª",'U4'!AH21*'U4'!AH$4,0)+
IF('U5'!$A$4="2ª",'U5'!AH21*'U5'!AH$4,0)+
IF('U6'!$A$4="2ª",'U6'!AH21*'U6'!AH$4,0)+
IF('U7'!$A$4="2ª",'U7'!AH21*'U7'!AH$4,0)+
IF('U8'!$A$4="2ª",'U8'!AH21*'U8'!AH$4,0)+
IF('U9'!$A$4="2ª",'U9'!AH21*'U9'!AH$4,0)+
IF('U10'!$A$4="2ª",'U10'!AH21*'U10'!AH$4,0)+
IF('U11'!$A$4="2ª",'U11'!AH21*'U11'!AH$4,0)+
IF('U12'!$A$4="2ª",'U12'!AH21*'U12'!AH$4,0)+
IF('U13'!$A$4="2ª",'U13'!AH21*'U13'!AH$4,0)+
IF('U14'!$A$4="2ª",'U14'!AH21*'U14'!AH$4,0)+
IF('U15'!$A$4="2ª",'U15'!AH21*'U15'!AH$4,0)
)/'2ª EVA-solo'!$CD$5
/BT$13)),0),0)</f>
        <v>0</v>
      </c>
      <c r="BU37" s="25"/>
      <c r="BV37" s="25">
        <f>IFERROR(IF(BV$16&gt;0,
(
(
(
IF('U1'!$A$4="2ª",'U1'!AI21*'U1'!AI$4,0)+
IF('U2'!$A$4="2ª",'U2'!AI21*'U2'!AI$4,0)+
IF('U3'!$A$4="2ª",'U3'!AI21*'U3'!AI$4,0)+
IF('U4'!$A$4="2ª",'U4'!AI21*'U4'!AI$4,0)+
IF('U5'!$A$4="2ª",'U5'!AI21*'U5'!AI$4,0)+
IF('U6'!$A$4="2ª",'U6'!AI21*'U6'!AI$4,0)+
IF('U7'!$A$4="2ª",'U7'!AI21*'U7'!AI$4,0)+
IF('U8'!$A$4="2ª",'U8'!AI21*'U8'!AI$4,0)+
IF('U9'!$A$4="2ª",'U9'!AI21*'U9'!AI$4,0)+
IF('U10'!$A$4="2ª",'U10'!AI21*'U10'!AI$4,0)+
IF('U11'!$A$4="2ª",'U11'!AI21*'U11'!AI$4,0)+
IF('U12'!$A$4="2ª",'U12'!AI21*'U12'!AI$4,0)+
IF('U13'!$A$4="2ª",'U13'!AI21*'U13'!AI$4,0)+
IF('U14'!$A$4="2ª",'U14'!AI21*'U14'!AI$4,0)+
IF('U15'!$A$4="2ª",'U15'!AI21*'U15'!AI$4,0)
)/'2ª EVA-solo'!$CD$5
/BV$13)),0),0)</f>
        <v>0</v>
      </c>
      <c r="BW37" s="25"/>
      <c r="BX37" s="25">
        <f>IFERROR(IF(BX$16&gt;0,
(
(
(
IF('U1'!$A$4="2ª",'U1'!AJ21*'U1'!AJ$4,0)+
IF('U2'!$A$4="2ª",'U2'!AJ21*'U2'!AJ$4,0)+
IF('U3'!$A$4="2ª",'U3'!AJ21*'U3'!AJ$4,0)+
IF('U4'!$A$4="2ª",'U4'!AJ21*'U4'!AJ$4,0)+
IF('U5'!$A$4="2ª",'U5'!AJ21*'U5'!AJ$4,0)+
IF('U6'!$A$4="2ª",'U6'!AJ21*'U6'!AJ$4,0)+
IF('U7'!$A$4="2ª",'U7'!AJ21*'U7'!AJ$4,0)+
IF('U8'!$A$4="2ª",'U8'!AJ21*'U8'!AJ$4,0)+
IF('U9'!$A$4="2ª",'U9'!AJ21*'U9'!AJ$4,0)+
IF('U10'!$A$4="2ª",'U10'!AJ21*'U10'!AJ$4,0)+
IF('U11'!$A$4="2ª",'U11'!AJ21*'U11'!AJ$4,0)+
IF('U12'!$A$4="2ª",'U12'!AJ21*'U12'!AJ$4,0)+
IF('U13'!$A$4="2ª",'U13'!AJ21*'U13'!AJ$4,0)+
IF('U14'!$A$4="2ª",'U14'!AJ21*'U14'!AJ$4,0)+
IF('U15'!$A$4="2ª",'U15'!AJ21*'U15'!AJ$4,0)
)/'2ª EVA-solo'!$CD$5
/BX$13)),0),0)</f>
        <v>0</v>
      </c>
      <c r="BY37" s="25"/>
      <c r="BZ37" s="25">
        <f>IFERROR(IF(BZ$16&gt;0,
(
(
(
IF('U1'!$A$4="2ª",'U1'!AK21*'U1'!AK$4,0)+
IF('U2'!$A$4="2ª",'U2'!AK21*'U2'!AK$4,0)+
IF('U3'!$A$4="2ª",'U3'!AK21*'U3'!AK$4,0)+
IF('U4'!$A$4="2ª",'U4'!AK21*'U4'!AK$4,0)+
IF('U5'!$A$4="2ª",'U5'!AK21*'U5'!AK$4,0)+
IF('U6'!$A$4="2ª",'U6'!AK21*'U6'!AK$4,0)+
IF('U7'!$A$4="2ª",'U7'!AK21*'U7'!AK$4,0)+
IF('U8'!$A$4="2ª",'U8'!AK21*'U8'!AK$4,0)+
IF('U9'!$A$4="2ª",'U9'!AK21*'U9'!AK$4,0)+
IF('U10'!$A$4="2ª",'U10'!AK21*'U10'!AK$4,0)+
IF('U11'!$A$4="2ª",'U11'!AK21*'U11'!AK$4,0)+
IF('U12'!$A$4="2ª",'U12'!AK21*'U12'!AK$4,0)+
IF('U13'!$A$4="2ª",'U13'!AK21*'U13'!AK$4,0)+
IF('U14'!$A$4="2ª",'U14'!AK21*'U14'!AK$4,0)+
IF('U15'!$A$4="2ª",'U15'!AK21*'U15'!AK$4,0)
)/'2ª EVA-solo'!$CD$5
/BZ$13)),0),0)</f>
        <v>0</v>
      </c>
      <c r="CA37" s="25"/>
      <c r="CB37" s="25">
        <f ca="1">IF(CB$16&gt;0,
(
(
(
IF('U1'!$A$4="2ª",'U1'!BZ21*'U1'!BZ$4,0)+
IF('U2'!$A$4="2ª",'U2'!CA21*'U2'!CA$4,0)+
IF('U3'!$A$4="2ª",'U3'!CA21*'U3'!CA$4,0)+
IF('U4'!$A$4="2ª",'U4'!CA21*'U4'!CA$4,0)+
IF('U5'!$A$4="2ª",'U5'!CA21*'U5'!CA$4,0)+
IF('U6'!$A$4="2ª",'U6'!CA21*'U6'!CA$4,0)+
IF('U7'!$A$4="2ª",'U7'!CA21*'U7'!CA$4,0)+
IF('U8'!$A$4="2ª",'U8'!CA21*'U8'!CA$4,0)+
IF('U9'!$A$4="2ª",'U9'!CA21*'U9'!CA$4,0)+
IF('U10'!$A$4="2ª",'U10'!CA21*'U10'!CA$4,0)+
IF('U11'!$A$4="2ª",'U11'!CA21*'U11'!CA$4,0)+
IF('U12'!$A$4="2ª",'U12'!CA21*'U12'!CA$4,0)+
IF('U13'!$A$4="2ª",'U13'!CA21*'U13'!CA$4,0)+
IF('U14'!$A$4="2ª",'U14'!CA21*'U14'!CA$4,0)+
IF('U15'!$A$4="2ª",'U15'!CA21*'U15'!CA$4,0)
)/'2ª EVA-solo'!$CD$5
/CB$16)))</f>
        <v>0</v>
      </c>
    </row>
    <row r="38" spans="1:80" ht="18" x14ac:dyDescent="0.25">
      <c r="A38" s="65" t="str">
        <v>Vargas Delgado, Sergio</v>
      </c>
      <c r="B38" s="128"/>
      <c r="C38" s="25">
        <f ca="1">IFERROR(IF(C$16&gt;0,
(
(
(
IF('U1'!$A$4="2ª",'U1'!B22*'U1'!B$4,0)+
IF('U2'!$A$4="2ª",'U2'!B22*'U2'!B$4,0)+
IF('U3'!$A$4="2ª",'U3'!B22*'U3'!B$4,0)+
IF('U4'!$A$4="2ª",'U4'!B22*'U4'!B$4,0)+
IF('U5'!$A$4="2ª",'U5'!B22*'U5'!B$4,0)+
IF('U6'!$A$4="2ª",'U6'!B22*'U6'!B$4,0)+
IF('U7'!$A$4="2ª",'U7'!B22*'U7'!B$4,0)+
IF('U8'!$A$4="2ª",'U8'!B22*'U8'!B$4,0)+
IF('U9'!$A$4="2ª",'U9'!B22*'U9'!B$4,0)+
IF('U10'!$A$4="2ª",'U10'!B22*'U10'!B$4,0)+
IF('U11'!$A$4="2ª",'U11'!B22*'U11'!B$4,0)+
IF('U12'!$A$4="2ª",'U12'!B22*'U12'!B$4,0)+
IF('U13'!$A$4="2ª",'U13'!B22*'U13'!B$4,0)+
IF('U14'!$A$4="2ª",'U14'!B22*'U14'!B$4,0)+
IF('U15'!$A$4="2ª",'U15'!B22*'U15'!B$4,0)
)/'2ª EVA-solo'!$CD$5
/C$13)),0),0)</f>
        <v>0</v>
      </c>
      <c r="D38" s="25"/>
      <c r="E38" s="25">
        <f ca="1">IFERROR(IF(E$16&gt;0,
(
(
(
IF('U1'!$A$4="2ª",'U1'!C22*'U1'!C$4,0)+
IF('U2'!$A$4="2ª",'U2'!C22*'U2'!C$4,0)+
IF('U3'!$A$4="2ª",'U3'!C22*'U3'!C$4,0)+
IF('U4'!$A$4="2ª",'U4'!C22*'U4'!C$4,0)+
IF('U5'!$A$4="2ª",'U5'!C22*'U5'!C$4,0)+
IF('U6'!$A$4="2ª",'U6'!C22*'U6'!C$4,0)+
IF('U7'!$A$4="2ª",'U7'!C22*'U7'!C$4,0)+
IF('U8'!$A$4="2ª",'U8'!C22*'U8'!C$4,0)+
IF('U9'!$A$4="2ª",'U9'!C22*'U9'!C$4,0)+
IF('U10'!$A$4="2ª",'U10'!C22*'U10'!C$4,0)+
IF('U11'!$A$4="2ª",'U11'!C22*'U11'!C$4,0)+
IF('U12'!$A$4="2ª",'U12'!C22*'U12'!C$4,0)+
IF('U13'!$A$4="2ª",'U13'!C22*'U13'!C$4,0)+
IF('U14'!$A$4="2ª",'U14'!C22*'U14'!C$4,0)+
IF('U15'!$A$4="2ª",'U15'!C22*'U15'!C$4,0)
)/'2ª EVA-solo'!$CD$5
/E$13)),0),0)</f>
        <v>0</v>
      </c>
      <c r="F38" s="25"/>
      <c r="G38" s="25">
        <f ca="1">IFERROR(IF(G$16&gt;0,
(
(
(
IF('U1'!$A$4="2ª",'U1'!D22*'U1'!D$4,0)+
IF('U2'!$A$4="2ª",'U2'!D22*'U2'!D$4,0)+
IF('U3'!$A$4="2ª",'U3'!D22*'U3'!D$4,0)+
IF('U4'!$A$4="2ª",'U4'!D22*'U4'!D$4,0)+
IF('U5'!$A$4="2ª",'U5'!D22*'U5'!D$4,0)+
IF('U6'!$A$4="2ª",'U6'!D22*'U6'!D$4,0)+
IF('U7'!$A$4="2ª",'U7'!D22*'U7'!D$4,0)+
IF('U8'!$A$4="2ª",'U8'!D22*'U8'!D$4,0)+
IF('U9'!$A$4="2ª",'U9'!D22*'U9'!D$4,0)+
IF('U10'!$A$4="2ª",'U10'!D22*'U10'!D$4,0)+
IF('U11'!$A$4="2ª",'U11'!D22*'U11'!D$4,0)+
IF('U12'!$A$4="2ª",'U12'!D22*'U12'!D$4,0)+
IF('U13'!$A$4="2ª",'U13'!D22*'U13'!D$4,0)+
IF('U14'!$A$4="2ª",'U14'!D22*'U14'!D$4,0)+
IF('U15'!$A$4="2ª",'U15'!D22*'U15'!D$4,0)
)/'2ª EVA-solo'!$CD$5
/G$13)),0),0)</f>
        <v>0</v>
      </c>
      <c r="H38" s="25"/>
      <c r="I38" s="25">
        <f ca="1">IFERROR(IF(I$16&gt;0,
(
(
(
IF('U1'!$A$4="2ª",'U1'!E22*'U1'!E$4,0)+
IF('U2'!$A$4="2ª",'U2'!E22*'U2'!E$4,0)+
IF('U3'!$A$4="2ª",'U3'!E22*'U3'!E$4,0)+
IF('U4'!$A$4="2ª",'U4'!E22*'U4'!E$4,0)+
IF('U5'!$A$4="2ª",'U5'!E22*'U5'!E$4,0)+
IF('U6'!$A$4="2ª",'U6'!E22*'U6'!E$4,0)+
IF('U7'!$A$4="2ª",'U7'!E22*'U7'!E$4,0)+
IF('U8'!$A$4="2ª",'U8'!E22*'U8'!E$4,0)+
IF('U9'!$A$4="2ª",'U9'!E22*'U9'!E$4,0)+
IF('U10'!$A$4="2ª",'U10'!E22*'U10'!E$4,0)+
IF('U11'!$A$4="2ª",'U11'!E22*'U11'!E$4,0)+
IF('U12'!$A$4="2ª",'U12'!E22*'U12'!E$4,0)+
IF('U13'!$A$4="2ª",'U13'!E22*'U13'!E$4,0)+
IF('U14'!$A$4="2ª",'U14'!E22*'U14'!E$4,0)+
IF('U15'!$A$4="2ª",'U15'!E22*'U15'!E$4,0)
)/'2ª EVA-solo'!$CD$5
/H$13)),0),0)</f>
        <v>0</v>
      </c>
      <c r="J38" s="25"/>
      <c r="K38" s="25">
        <f ca="1">IFERROR(IF(K$16&gt;0,
(
(
(
IF('U1'!$A$4="2ª",'U1'!F22*'U1'!F$4,0)+
IF('U2'!$A$4="2ª",'U2'!F22*'U2'!F$4,0)+
IF('U3'!$A$4="2ª",'U3'!F22*'U3'!F$4,0)+
IF('U4'!$A$4="2ª",'U4'!F22*'U4'!F$4,0)+
IF('U5'!$A$4="2ª",'U5'!F22*'U5'!F$4,0)+
IF('U6'!$A$4="2ª",'U6'!F22*'U6'!F$4,0)+
IF('U7'!$A$4="2ª",'U7'!F22*'U7'!F$4,0)+
IF('U8'!$A$4="2ª",'U8'!F22*'U8'!F$4,0)+
IF('U9'!$A$4="2ª",'U9'!F22*'U9'!F$4,0)+
IF('U10'!$A$4="2ª",'U10'!F22*'U10'!F$4,0)+
IF('U11'!$A$4="2ª",'U11'!F22*'U11'!F$4,0)+
IF('U12'!$A$4="2ª",'U12'!F22*'U12'!F$4,0)+
IF('U13'!$A$4="2ª",'U13'!F22*'U13'!F$4,0)+
IF('U14'!$A$4="2ª",'U14'!F22*'U14'!F$4,0)+
IF('U15'!$A$4="2ª",'U15'!F22*'U15'!F$4,0)
)/'2ª EVA-solo'!$CD$5
/K$13)),0),0)</f>
        <v>0</v>
      </c>
      <c r="L38" s="25"/>
      <c r="M38" s="25">
        <f>IFERROR(IF(M$16&gt;0,
(
(
(
IF('U1'!$A$4="2ª",'U1'!G22*'U1'!G$4,0)+
IF('U2'!$A$4="2ª",'U2'!G22*'U2'!G$4,0)+
IF('U3'!$A$4="2ª",'U3'!G22*'U3'!G$4,0)+
IF('U4'!$A$4="2ª",'U4'!G22*'U4'!G$4,0)+
IF('U5'!$A$4="2ª",'U5'!G22*'U5'!G$4,0)+
IF('U6'!$A$4="2ª",'U6'!G22*'U6'!G$4,0)+
IF('U7'!$A$4="2ª",'U7'!G22*'U7'!G$4,0)+
IF('U8'!$A$4="2ª",'U8'!G22*'U8'!G$4,0)+
IF('U9'!$A$4="2ª",'U9'!G22*'U9'!G$4,0)+
IF('U10'!$A$4="2ª",'U10'!G22*'U10'!G$4,0)+
IF('U11'!$A$4="2ª",'U11'!G22*'U11'!G$4,0)+
IF('U12'!$A$4="2ª",'U12'!G22*'U12'!G$4,0)+
IF('U13'!$A$4="2ª",'U13'!G22*'U13'!G$4,0)+
IF('U14'!$A$4="2ª",'U14'!G22*'U14'!G$4,0)+
IF('U15'!$A$4="2ª",'U15'!G22*'U15'!G$4,0)
)/'2ª EVA-solo'!$CD$5
/M$13)),0),0)</f>
        <v>0</v>
      </c>
      <c r="N38" s="25"/>
      <c r="O38" s="130"/>
      <c r="P38" s="25">
        <f ca="1">IFERROR(IF(P$16&gt;0,
(
(
(
IF('U1'!$A$4="2ª",'U1'!H22*'U1'!H$4,0)+
IF('U2'!$A$4="2ª",'U2'!H22*'U2'!H$4,0)+
IF('U3'!$A$4="2ª",'U3'!H22*'U3'!H$4,0)+
IF('U4'!$A$4="2ª",'U4'!H22*'U4'!H$4,0)+
IF('U5'!$A$4="2ª",'U5'!H22*'U5'!H$4,0)+
IF('U6'!$A$4="2ª",'U6'!H22*'U6'!H$4,0)+
IF('U7'!$A$4="2ª",'U7'!H22*'U7'!H$4,0)+
IF('U8'!$A$4="2ª",'U8'!H22*'U8'!H$4,0)+
IF('U9'!$A$4="2ª",'U9'!H22*'U9'!H$4,0)+
IF('U10'!$A$4="2ª",'U10'!H22*'U10'!H$4,0)+
IF('U11'!$A$4="2ª",'U11'!H22*'U11'!H$4,0)+
IF('U12'!$A$4="2ª",'U12'!H22*'U12'!H$4,0)+
IF('U13'!$A$4="2ª",'U13'!H22*'U13'!H$4,0)+
IF('U14'!$A$4="2ª",'U14'!H22*'U14'!H$4,0)+
IF('U15'!$A$4="2ª",'U15'!H22*'U15'!H$4,0)
)/'2ª EVA-solo'!$CD$5
/P$13)),0),0)</f>
        <v>0</v>
      </c>
      <c r="Q38" s="25"/>
      <c r="R38" s="25">
        <f ca="1">IFERROR(IF(R$16&gt;0,
(
(
(
IF('U1'!$A$4="2ª",'U1'!I22*'U1'!I$4,0)+
IF('U2'!$A$4="2ª",'U2'!I22*'U2'!I$4,0)+
IF('U3'!$A$4="2ª",'U3'!I22*'U3'!I$4,0)+
IF('U4'!$A$4="2ª",'U4'!I22*'U4'!I$4,0)+
IF('U5'!$A$4="2ª",'U5'!I22*'U5'!I$4,0)+
IF('U6'!$A$4="2ª",'U6'!I22*'U6'!I$4,0)+
IF('U7'!$A$4="2ª",'U7'!I22*'U7'!I$4,0)+
IF('U8'!$A$4="2ª",'U8'!I22*'U8'!I$4,0)+
IF('U9'!$A$4="2ª",'U9'!I22*'U9'!I$4,0)+
IF('U10'!$A$4="2ª",'U10'!I22*'U10'!I$4,0)+
IF('U11'!$A$4="2ª",'U11'!I22*'U11'!I$4,0)+
IF('U12'!$A$4="2ª",'U12'!I22*'U12'!I$4,0)+
IF('U13'!$A$4="2ª",'U13'!I22*'U13'!I$4,0)+
IF('U14'!$A$4="2ª",'U14'!I22*'U14'!I$4,0)+
IF('U15'!$A$4="2ª",'U15'!I22*'U15'!I$4,0)
)/'2ª EVA-solo'!$CD$5
/R$13)),0),0)</f>
        <v>0</v>
      </c>
      <c r="S38" s="25"/>
      <c r="T38" s="25">
        <f ca="1">IFERROR(IF(T$16&gt;0,
(
(
(
IF('U1'!$A$4="2ª",'U1'!J22*'U1'!J$4,0)+
IF('U2'!$A$4="2ª",'U2'!J22*'U2'!J$4,0)+
IF('U3'!$A$4="2ª",'U3'!J22*'U3'!J$4,0)+
IF('U4'!$A$4="2ª",'U4'!J22*'U4'!J$4,0)+
IF('U5'!$A$4="2ª",'U5'!J22*'U5'!J$4,0)+
IF('U6'!$A$4="2ª",'U6'!J22*'U6'!J$4,0)+
IF('U7'!$A$4="2ª",'U7'!J22*'U7'!J$4,0)+
IF('U8'!$A$4="2ª",'U8'!J22*'U8'!J$4,0)+
IF('U9'!$A$4="2ª",'U9'!J22*'U9'!J$4,0)+
IF('U10'!$A$4="2ª",'U10'!J22*'U10'!J$4,0)+
IF('U11'!$A$4="2ª",'U11'!J22*'U11'!J$4,0)+
IF('U12'!$A$4="2ª",'U12'!J22*'U12'!J$4,0)+
IF('U13'!$A$4="2ª",'U13'!J22*'U13'!J$4,0)+
IF('U14'!$A$4="2ª",'U14'!J22*'U14'!J$4,0)+
IF('U15'!$A$4="2ª",'U15'!J22*'U15'!J$4,0)
)/'2ª EVA-solo'!$CD$5
/T$13)),0),0)</f>
        <v>0</v>
      </c>
      <c r="U38" s="25"/>
      <c r="V38" s="25">
        <f ca="1">IFERROR(IF(V$16&gt;0,
(
(
(
IF('U1'!$A$4="2ª",'U1'!K22*'U1'!K$4,0)+
IF('U2'!$A$4="2ª",'U2'!K22*'U2'!K$4,0)+
IF('U3'!$A$4="2ª",'U3'!K22*'U3'!K$4,0)+
IF('U4'!$A$4="2ª",'U4'!K22*'U4'!K$4,0)+
IF('U5'!$A$4="2ª",'U5'!K22*'U5'!K$4,0)+
IF('U6'!$A$4="2ª",'U6'!K22*'U6'!K$4,0)+
IF('U7'!$A$4="2ª",'U7'!K22*'U7'!K$4,0)+
IF('U8'!$A$4="2ª",'U8'!K22*'U8'!K$4,0)+
IF('U9'!$A$4="2ª",'U9'!K22*'U9'!K$4,0)+
IF('U10'!$A$4="2ª",'U10'!K22*'U10'!K$4,0)+
IF('U11'!$A$4="2ª",'U11'!K22*'U11'!K$4,0)+
IF('U12'!$A$4="2ª",'U12'!K22*'U12'!K$4,0)+
IF('U13'!$A$4="2ª",'U13'!K22*'U13'!K$4,0)+
IF('U14'!$A$4="2ª",'U14'!K22*'U14'!K$4,0)+
IF('U15'!$A$4="2ª",'U15'!K22*'U15'!K$4,0)
)/'2ª EVA-solo'!$CD$5
/V$13)),0),0)</f>
        <v>0</v>
      </c>
      <c r="W38" s="25"/>
      <c r="X38" s="25">
        <f ca="1">IFERROR(IF(X$16&gt;0,
(
(
(
IF('U1'!$A$4="2ª",'U1'!L22*'U1'!L$4,0)+
IF('U2'!$A$4="2ª",'U2'!L22*'U2'!L$4,0)+
IF('U3'!$A$4="2ª",'U3'!L22*'U3'!L$4,0)+
IF('U4'!$A$4="2ª",'U4'!L22*'U4'!L$4,0)+
IF('U5'!$A$4="2ª",'U5'!L22*'U5'!L$4,0)+
IF('U6'!$A$4="2ª",'U6'!L22*'U6'!L$4,0)+
IF('U7'!$A$4="2ª",'U7'!L22*'U7'!L$4,0)+
IF('U8'!$A$4="2ª",'U8'!L22*'U8'!L$4,0)+
IF('U9'!$A$4="2ª",'U9'!L22*'U9'!L$4,0)+
IF('U10'!$A$4="2ª",'U10'!L22*'U10'!L$4,0)+
IF('U11'!$A$4="2ª",'U11'!L22*'U11'!L$4,0)+
IF('U12'!$A$4="2ª",'U12'!L22*'U12'!L$4,0)+
IF('U13'!$A$4="2ª",'U13'!L22*'U13'!L$4,0)+
IF('U14'!$A$4="2ª",'U14'!L22*'U14'!L$4,0)+
IF('U15'!$A$4="2ª",'U15'!L22*'U15'!L$4,0)
)/'2ª EVA-solo'!$CD$5
/X$13)),0),0)</f>
        <v>0</v>
      </c>
      <c r="Y38" s="25"/>
      <c r="Z38" s="25">
        <f>IFERROR(IF(Z$16&gt;0,
(
(
(
IF('U1'!$A$4="2ª",'U1'!M22*'U1'!M$4,0)+
IF('U2'!$A$4="2ª",'U2'!M22*'U2'!M$4,0)+
IF('U3'!$A$4="2ª",'U3'!M22*'U3'!M$4,0)+
IF('U4'!$A$4="2ª",'U4'!M22*'U4'!M$4,0)+
IF('U5'!$A$4="2ª",'U5'!M22*'U5'!M$4,0)+
IF('U6'!$A$4="2ª",'U6'!M22*'U6'!M$4,0)+
IF('U7'!$A$4="2ª",'U7'!M22*'U7'!M$4,0)+
IF('U8'!$A$4="2ª",'U8'!M22*'U8'!M$4,0)+
IF('U9'!$A$4="2ª",'U9'!M22*'U9'!M$4,0)+
IF('U10'!$A$4="2ª",'U10'!M22*'U10'!M$4,0)+
IF('U11'!$A$4="2ª",'U11'!M22*'U11'!M$4,0)+
IF('U12'!$A$4="2ª",'U12'!M22*'U12'!M$4,0)+
IF('U13'!$A$4="2ª",'U13'!M22*'U13'!M$4,0)+
IF('U14'!$A$4="2ª",'U14'!M22*'U14'!M$4,0)+
IF('U15'!$A$4="2ª",'U15'!M22*'U15'!M$4,0)
)/'2ª EVA-solo'!$CD$5
/Z$13)),0),0)</f>
        <v>0</v>
      </c>
      <c r="AA38" s="25"/>
      <c r="AB38" s="25"/>
      <c r="AC38" s="25">
        <f ca="1">IFERROR(IF(AC$16&gt;0,
(
(
(
IF('U1'!$A$4="2ª",'U1'!N22*'U1'!N$4,0)+
IF('U2'!$A$4="2ª",'U2'!N22*'U2'!N$4,0)+
IF('U3'!$A$4="2ª",'U3'!N22*'U3'!N$4,0)+
IF('U4'!$A$4="2ª",'U4'!N22*'U4'!N$4,0)+
IF('U5'!$A$4="2ª",'U5'!N22*'U5'!N$4,0)+
IF('U6'!$A$4="2ª",'U6'!N22*'U6'!N$4,0)+
IF('U7'!$A$4="2ª",'U7'!N22*'U7'!N$4,0)+
IF('U8'!$A$4="2ª",'U8'!N22*'U8'!N$4,0)+
IF('U9'!$A$4="2ª",'U9'!N22*'U9'!N$4,0)+
IF('U10'!$A$4="2ª",'U10'!N22*'U10'!N$4,0)+
IF('U11'!$A$4="2ª",'U11'!N22*'U11'!N$4,0)+
IF('U12'!$A$4="2ª",'U12'!N22*'U12'!N$4,0)+
IF('U13'!$A$4="2ª",'U13'!N22*'U13'!N$4,0)+
IF('U14'!$A$4="2ª",'U14'!N22*'U14'!N$4,0)+
IF('U15'!$A$4="2ª",'U15'!N22*'U15'!N$4,0)
)/'2ª EVA-solo'!$CD$5
/AC$13)),0),0)</f>
        <v>0</v>
      </c>
      <c r="AD38" s="5"/>
      <c r="AE38" s="25">
        <f>IFERROR(IF(AE$16&gt;0,
(
(
(
IF('U1'!$A$4="2ª",'U1'!O22*'U1'!O$4,0)+
IF('U2'!$A$4="2ª",'U2'!O22*'U2'!O$4,0)+
IF('U3'!$A$4="2ª",'U3'!O22*'U3'!O$4,0)+
IF('U4'!$A$4="2ª",'U4'!O22*'U4'!O$4,0)+
IF('U5'!$A$4="2ª",'U5'!O22*'U5'!O$4,0)+
IF('U6'!$A$4="2ª",'U6'!O22*'U6'!O$4,0)+
IF('U7'!$A$4="2ª",'U7'!O22*'U7'!O$4,0)+
IF('U8'!$A$4="2ª",'U8'!O22*'U8'!O$4,0)+
IF('U9'!$A$4="2ª",'U9'!O22*'U9'!O$4,0)+
IF('U10'!$A$4="2ª",'U10'!O22*'U10'!O$4,0)+
IF('U11'!$A$4="2ª",'U11'!O22*'U11'!O$4,0)+
IF('U12'!$A$4="2ª",'U12'!O22*'U12'!O$4,0)+
IF('U13'!$A$4="2ª",'U13'!O22*'U13'!O$4,0)+
IF('U14'!$A$4="2ª",'U14'!O22*'U14'!O$4,0)+
IF('U15'!$A$4="2ª",'U15'!O22*'U15'!O$4,0)
)/'2ª EVA-solo'!$CD$5
/AE$13)),0),0)</f>
        <v>0</v>
      </c>
      <c r="AF38" s="5"/>
      <c r="AG38" s="25">
        <f ca="1">IFERROR(IF(AG$16&gt;0,
(
(
(
IF('U1'!$A$4="2ª",'U1'!P22*'U1'!P$4,0)+
IF('U2'!$A$4="2ª",'U2'!P22*'U2'!P$4,0)+
IF('U3'!$A$4="2ª",'U3'!P22*'U3'!P$4,0)+
IF('U4'!$A$4="2ª",'U4'!P22*'U4'!P$4,0)+
IF('U5'!$A$4="2ª",'U5'!P22*'U5'!P$4,0)+
IF('U6'!$A$4="2ª",'U6'!P22*'U6'!P$4,0)+
IF('U7'!$A$4="2ª",'U7'!P22*'U7'!P$4,0)+
IF('U8'!$A$4="2ª",'U8'!P22*'U8'!P$4,0)+
IF('U9'!$A$4="2ª",'U9'!P22*'U9'!P$4,0)+
IF('U10'!$A$4="2ª",'U10'!P22*'U10'!P$4,0)+
IF('U11'!$A$4="2ª",'U11'!P22*'U11'!P$4,0)+
IF('U12'!$A$4="2ª",'U12'!P22*'U12'!P$4,0)+
IF('U13'!$A$4="2ª",'U13'!P22*'U13'!P$4,0)+
IF('U14'!$A$4="2ª",'U14'!P22*'U14'!P$4,0)+
IF('U15'!$A$4="2ª",'U15'!P22*'U15'!P$4,0)
)/'2ª EVA-solo'!$CD$5
/AG$13)),0),0)</f>
        <v>0</v>
      </c>
      <c r="AH38" s="25"/>
      <c r="AI38" s="25">
        <f>IFERROR(IF(AH$16&gt;0,
(
(
(
IF('U1'!$A$4="2ª",'U1'!Q22*'U1'!Q$4,0)+
IF('U2'!$A$4="2ª",'U2'!Q22*'U2'!Q$4,0)+
IF('U3'!$A$4="2ª",'U3'!Q22*'U3'!Q$4,0)+
IF('U4'!$A$4="2ª",'U4'!Q22*'U4'!Q$4,0)+
IF('U5'!$A$4="2ª",'U5'!Q22*'U5'!Q$4,0)+
IF('U6'!$A$4="2ª",'U6'!Q22*'U6'!Q$4,0)+
IF('U7'!$A$4="2ª",'U7'!Q22*'U7'!Q$4,0)+
IF('U8'!$A$4="2ª",'U8'!Q22*'U8'!Q$4,0)+
IF('U9'!$A$4="2ª",'U9'!Q22*'U9'!Q$4,0)+
IF('U10'!$A$4="2ª",'U10'!Q22*'U10'!Q$4,0)+
IF('U11'!$A$4="2ª",'U11'!Q22*'U11'!Q$4,0)+
IF('U12'!$A$4="2ª",'U12'!Q22*'U12'!Q$4,0)+
IF('U13'!$A$4="2ª",'U13'!Q22*'U13'!Q$4,0)+
IF('U14'!$A$4="2ª",'U14'!Q22*'U14'!Q$4,0)+
IF('U15'!$A$4="2ª",'U15'!Q22*'U15'!Q$4,0)
)/'2ª EVA-solo'!$CD$5
/AH$13)),0),0)</f>
        <v>0</v>
      </c>
      <c r="AJ38" s="25"/>
      <c r="AK38" s="25">
        <f ca="1">IFERROR(IF(AK$16&gt;0,
(
(
(
IF('U1'!$A$4="2ª",'U1'!R22*'U1'!R$4,0)+
IF('U2'!$A$4="2ª",'U2'!R22*'U2'!R$4,0)+
IF('U3'!$A$4="2ª",'U3'!R22*'U3'!R$4,0)+
IF('U4'!$A$4="2ª",'U4'!R22*'U4'!R$4,0)+
IF('U5'!$A$4="2ª",'U5'!R22*'U5'!R$4,0)+
IF('U6'!$A$4="2ª",'U6'!R22*'U6'!R$4,0)+
IF('U7'!$A$4="2ª",'U7'!R22*'U7'!R$4,0)+
IF('U8'!$A$4="2ª",'U8'!R22*'U8'!R$4,0)+
IF('U9'!$A$4="2ª",'U9'!R22*'U9'!R$4,0)+
IF('U10'!$A$4="2ª",'U10'!R22*'U10'!R$4,0)+
IF('U11'!$A$4="2ª",'U11'!R22*'U11'!R$4,0)+
IF('U12'!$A$4="2ª",'U12'!R22*'U12'!R$4,0)+
IF('U13'!$A$4="2ª",'U13'!R22*'U13'!R$4,0)+
IF('U14'!$A$4="2ª",'U14'!R22*'U14'!R$4,0)+
IF('U15'!$A$4="2ª",'U15'!R22*'U15'!R$4,0)
)/'2ª EVA-solo'!$CD$5
/AK$13)),0),0)</f>
        <v>0</v>
      </c>
      <c r="AL38" s="25"/>
      <c r="AM38" s="25">
        <f>IFERROR(IF(AM$16&gt;0,
(
(
(
IF('U1'!$A$4="2ª",'U1'!S22*'U1'!S$4,0)+
IF('U2'!$A$4="2ª",'U2'!S22*'U2'!S$4,0)+
IF('U3'!$A$4="2ª",'U3'!S22*'U3'!S$4,0)+
IF('U4'!$A$4="2ª",'U4'!S22*'U4'!S$4,0)+
IF('U5'!$A$4="2ª",'U5'!S22*'U5'!S$4,0)+
IF('U6'!$A$4="2ª",'U6'!S22*'U6'!S$4,0)+
IF('U7'!$A$4="2ª",'U7'!S22*'U7'!S$4,0)+
IF('U8'!$A$4="2ª",'U8'!S22*'U8'!S$4,0)+
IF('U9'!$A$4="2ª",'U9'!S22*'U9'!S$4,0)+
IF('U10'!$A$4="2ª",'U10'!S22*'U10'!S$4,0)+
IF('U11'!$A$4="2ª",'U11'!S22*'U11'!S$4,0)+
IF('U12'!$A$4="2ª",'U12'!S22*'U12'!S$4,0)+
IF('U13'!$A$4="2ª",'U13'!S22*'U13'!S$4,0)+
IF('U14'!$A$4="2ª",'U14'!S22*'U14'!S$4,0)+
IF('U15'!$A$4="2ª",'U15'!S22*'U15'!S$4,0)
)/'2ª EVA-solo'!$CD$5
/AM$13)),0),0)</f>
        <v>0</v>
      </c>
      <c r="AN38" s="25"/>
      <c r="AO38" s="25"/>
      <c r="AP38" s="25">
        <f ca="1">IFERROR(IF(AP$16&gt;0,
(
(
(
IF('U1'!$A$4="2ª",'U1'!T22*'U1'!T$4,0)+
IF('U2'!$A$4="2ª",'U2'!T22*'U2'!T$4,0)+
IF('U3'!$A$4="2ª",'U3'!T22*'U3'!T$4,0)+
IF('U4'!$A$4="2ª",'U4'!T22*'U4'!T$4,0)+
IF('U5'!$A$4="2ª",'U5'!T22*'U5'!T$4,0)+
IF('U6'!$A$4="2ª",'U6'!T22*'U6'!T$4,0)+
IF('U7'!$A$4="2ª",'U7'!T22*'U7'!T$4,0)+
IF('U8'!$A$4="2ª",'U8'!T22*'U8'!T$4,0)+
IF('U9'!$A$4="2ª",'U9'!T22*'U9'!T$4,0)+
IF('U10'!$A$4="2ª",'U10'!T22*'U10'!T$4,0)+
IF('U11'!$A$4="2ª",'U11'!T22*'U11'!T$4,0)+
IF('U12'!$A$4="2ª",'U12'!T22*'U12'!T$4,0)+
IF('U13'!$A$4="2ª",'U13'!T22*'U13'!T$4,0)+
IF('U14'!$A$4="2ª",'U14'!T22*'U14'!T$4,0)+
IF('U15'!$A$4="2ª",'U15'!T22*'U15'!T$4,0)
)/'2ª EVA-solo'!$CD$5
/AP$13)),0),0)</f>
        <v>0</v>
      </c>
      <c r="AQ38" s="25"/>
      <c r="AR38" s="25">
        <f ca="1">IFERROR(IF(AR$16&gt;0,
(
(
(
IF('U1'!$A$4="2ª",'U1'!U22*'U1'!U$4,0)+
IF('U2'!$A$4="2ª",'U2'!U22*'U2'!U$4,0)+
IF('U3'!$A$4="2ª",'U3'!U22*'U3'!U$4,0)+
IF('U4'!$A$4="2ª",'U4'!U22*'U4'!U$4,0)+
IF('U5'!$A$4="2ª",'U5'!U22*'U5'!U$4,0)+
IF('U6'!$A$4="2ª",'U6'!U22*'U6'!U$4,0)+
IF('U7'!$A$4="2ª",'U7'!U22*'U7'!U$4,0)+
IF('U8'!$A$4="2ª",'U8'!U22*'U8'!U$4,0)+
IF('U9'!$A$4="2ª",'U9'!U22*'U9'!U$4,0)+
IF('U10'!$A$4="2ª",'U10'!U22*'U10'!U$4,0)+
IF('U11'!$A$4="2ª",'U11'!U22*'U11'!U$4,0)+
IF('U12'!$A$4="2ª",'U12'!U22*'U12'!U$4,0)+
IF('U13'!$A$4="2ª",'U13'!U22*'U13'!U$4,0)+
IF('U14'!$A$4="2ª",'U14'!U22*'U14'!U$4,0)+
IF('U15'!$A$4="2ª",'U15'!U22*'U15'!U$4,0)
)/'2ª EVA-solo'!$CD$5
/AR$13)),0),0)</f>
        <v>0</v>
      </c>
      <c r="AS38" s="25"/>
      <c r="AT38" s="25">
        <f>IFERROR(IF(AT$16&gt;0,
(
(
(
IF('U1'!$A$4="2ª",'U1'!V22*'U1'!V$4,0)+
IF('U2'!$A$4="2ª",'U2'!V22*'U2'!V$4,0)+
IF('U3'!$A$4="2ª",'U3'!V22*'U3'!V$4,0)+
IF('U4'!$A$4="2ª",'U4'!V22*'U4'!V$4,0)+
IF('U5'!$A$4="2ª",'U5'!V22*'U5'!V$4,0)+
IF('U6'!$A$4="2ª",'U6'!V22*'U6'!V$4,0)+
IF('U7'!$A$4="2ª",'U7'!V22*'U7'!V$4,0)+
IF('U8'!$A$4="2ª",'U8'!V22*'U8'!V$4,0)+
IF('U9'!$A$4="2ª",'U9'!V22*'U9'!V$4,0)+
IF('U10'!$A$4="2ª",'U10'!V22*'U10'!V$4,0)+
IF('U11'!$A$4="2ª",'U11'!V22*'U11'!V$4,0)+
IF('U12'!$A$4="2ª",'U12'!V22*'U12'!V$4,0)+
IF('U13'!$A$4="2ª",'U13'!V22*'U13'!V$4,0)+
IF('U14'!$A$4="2ª",'U14'!V22*'U14'!V$4,0)+
IF('U15'!$A$4="2ª",'U15'!V22*'U15'!V$4,0)
)/'2ª EVA-solo'!$CD$5
/AT$13)),0),0)</f>
        <v>0</v>
      </c>
      <c r="AU38" s="25"/>
      <c r="AV38" s="25">
        <f ca="1">IFERROR(IF(AV$16&gt;0,
(
(
(
IF('U1'!$A$4="2ª",'U1'!W22*'U1'!W$4,0)+
IF('U2'!$A$4="2ª",'U2'!W22*'U2'!W$4,0)+
IF('U3'!$A$4="2ª",'U3'!W22*'U3'!W$4,0)+
IF('U4'!$A$4="2ª",'U4'!W22*'U4'!W$4,0)+
IF('U5'!$A$4="2ª",'U5'!W22*'U5'!W$4,0)+
IF('U6'!$A$4="2ª",'U6'!W22*'U6'!W$4,0)+
IF('U7'!$A$4="2ª",'U7'!W22*'U7'!W$4,0)+
IF('U8'!$A$4="2ª",'U8'!W22*'U8'!W$4,0)+
IF('U9'!$A$4="2ª",'U9'!W22*'U9'!W$4,0)+
IF('U10'!$A$4="2ª",'U10'!W22*'U10'!W$4,0)+
IF('U11'!$A$4="2ª",'U11'!W22*'U11'!W$4,0)+
IF('U12'!$A$4="2ª",'U12'!W22*'U12'!W$4,0)+
IF('U13'!$A$4="2ª",'U13'!W22*'U13'!W$4,0)+
IF('U14'!$A$4="2ª",'U14'!W22*'U14'!W$4,0)+
IF('U15'!$A$4="2ª",'U15'!W22*'U15'!W$4,0)
)/'2ª EVA-solo'!$CD$5
/AV$13)),0),0)</f>
        <v>0</v>
      </c>
      <c r="AW38" s="25"/>
      <c r="AX38" s="25">
        <f>IFERROR(IF(AX$16&gt;0,
(
(
(
IF('U1'!$A$4="2ª",'U1'!X22*'U1'!X$4,0)+
IF('U2'!$A$4="2ª",'U2'!X22*'U2'!X$4,0)+
IF('U3'!$A$4="2ª",'U3'!X22*'U3'!X$4,0)+
IF('U4'!$A$4="2ª",'U4'!X22*'U4'!X$4,0)+
IF('U5'!$A$4="2ª",'U5'!X22*'U5'!X$4,0)+
IF('U6'!$A$4="2ª",'U6'!X22*'U6'!X$4,0)+
IF('U7'!$A$4="2ª",'U7'!X22*'U7'!X$4,0)+
IF('U8'!$A$4="2ª",'U8'!X22*'U8'!X$4,0)+
IF('U9'!$A$4="2ª",'U9'!X22*'U9'!X$4,0)+
IF('U10'!$A$4="2ª",'U10'!X22*'U10'!X$4,0)+
IF('U11'!$A$4="2ª",'U11'!X22*'U11'!X$4,0)+
IF('U12'!$A$4="2ª",'U12'!X22*'U12'!X$4,0)+
IF('U13'!$A$4="2ª",'U13'!X22*'U13'!X$4,0)+
IF('U14'!$A$4="2ª",'U14'!X22*'U14'!X$4,0)+
IF('U15'!$A$4="2ª",'U15'!X22*'U15'!X$4,0)
)/'2ª EVA-solo'!$CD$5
/AX$13)),0),0)</f>
        <v>0</v>
      </c>
      <c r="AY38" s="25"/>
      <c r="AZ38" s="25">
        <f>IFERROR(IF(AZ$16&gt;0,
(
(
(
IF('U1'!$A$4="2ª",'U1'!Y22*'U1'!Y$4,0)+
IF('U2'!$A$4="2ª",'U2'!Y22*'U2'!Y$4,0)+
IF('U3'!$A$4="2ª",'U3'!Y22*'U3'!Y$4,0)+
IF('U4'!$A$4="2ª",'U4'!Y22*'U4'!Y$4,0)+
IF('U5'!$A$4="2ª",'U5'!Y22*'U5'!Y$4,0)+
IF('U6'!$A$4="2ª",'U6'!Y22*'U6'!Y$4,0)+
IF('U7'!$A$4="2ª",'U7'!Y22*'U7'!Y$4,0)+
IF('U8'!$A$4="2ª",'U8'!Y22*'U8'!Y$4,0)+
IF('U9'!$A$4="2ª",'U9'!Y22*'U9'!Y$4,0)+
IF('U10'!$A$4="2ª",'U10'!Y22*'U10'!Y$4,0)+
IF('U11'!$A$4="2ª",'U11'!Y22*'U11'!Y$4,0)+
IF('U12'!$A$4="2ª",'U12'!Y22*'U12'!Y$4,0)+
IF('U13'!$A$4="2ª",'U13'!Y22*'U13'!Y$4,0)+
IF('U14'!$A$4="2ª",'U14'!Y22*'U14'!Y$4,0)+
IF('U15'!$A$4="2ª",'U15'!Y22*'U15'!Y$4,0)
)/'2ª EVA-solo'!$CD$5
/AZ$13)),0),0)</f>
        <v>0</v>
      </c>
      <c r="BA38" s="25"/>
      <c r="BB38" s="25"/>
      <c r="BC38" s="25">
        <f ca="1">IFERROR(IF(BC$16&gt;0,
(
(
(
IF('U1'!$A$4="2ª",'U1'!Z22*'U1'!Z$4,0)+
IF('U2'!$A$4="2ª",'U2'!Z22*'U2'!Z$4,0)+
IF('U3'!$A$4="2ª",'U3'!Z22*'U3'!Z$4,0)+
IF('U4'!$A$4="2ª",'U4'!Z22*'U4'!Z$4,0)+
IF('U5'!$A$4="2ª",'U5'!Z22*'U5'!Z$4,0)+
IF('U6'!$A$4="2ª",'U6'!Z22*'U6'!Z$4,0)+
IF('U7'!$A$4="2ª",'U7'!Z22*'U7'!Z$4,0)+
IF('U8'!$A$4="2ª",'U8'!Z22*'U8'!Z$4,0)+
IF('U9'!$A$4="2ª",'U9'!Z22*'U9'!Z$4,0)+
IF('U10'!$A$4="2ª",'U10'!Z22*'U10'!Z$4,0)+
IF('U11'!$A$4="2ª",'U11'!Z22*'U11'!Z$4,0)+
IF('U12'!$A$4="2ª",'U12'!Z22*'U12'!Z$4,0)+
IF('U13'!$A$4="2ª",'U13'!Z22*'U13'!Z$4,0)+
IF('U14'!$A$4="2ª",'U14'!Z22*'U14'!Z$4,0)+
IF('U15'!$A$4="2ª",'U15'!Z22*'U15'!Z$4,0)
)/'2ª EVA-solo'!$CD$5
/BC$13)),0),0)</f>
        <v>0</v>
      </c>
      <c r="BD38" s="25"/>
      <c r="BE38" s="25">
        <f>IFERROR(IF(BE$16&gt;0,
(
(
(
IF('U1'!$A$4="2ª",'U1'!AA22*'U1'!AA$4,0)+
IF('U2'!$A$4="2ª",'U2'!AA22*'U2'!AA$4,0)+
IF('U3'!$A$4="2ª",'U3'!AA22*'U3'!AA$4,0)+
IF('U4'!$A$4="2ª",'U4'!AA22*'U4'!AA$4,0)+
IF('U5'!$A$4="2ª",'U5'!AA22*'U5'!AA$4,0)+
IF('U6'!$A$4="2ª",'U6'!AA22*'U6'!AA$4,0)+
IF('U7'!$A$4="2ª",'U7'!AA22*'U7'!AA$4,0)+
IF('U8'!$A$4="2ª",'U8'!AA22*'U8'!AA$4,0)+
IF('U9'!$A$4="2ª",'U9'!AA22*'U9'!AA$4,0)+
IF('U10'!$A$4="2ª",'U10'!AA22*'U10'!AA$4,0)+
IF('U11'!$A$4="2ª",'U11'!AA22*'U11'!AA$4,0)+
IF('U12'!$A$4="2ª",'U12'!AA22*'U12'!AA$4,0)+
IF('U13'!$A$4="2ª",'U13'!AA22*'U13'!AA$4,0)+
IF('U14'!$A$4="2ª",'U14'!AA22*'U14'!AA$4,0)+
IF('U15'!$A$4="2ª",'U15'!AA22*'U15'!AA$4,0)
)/'2ª EVA-solo'!$CD$5
/BE$13)),0),0)</f>
        <v>0</v>
      </c>
      <c r="BF38" s="25"/>
      <c r="BG38" s="25">
        <f>IFERROR(IF(BG$16&gt;0,
(
(
(
IF('U1'!$A$4="2ª",'U1'!AB22*'U1'!AB$4,0)+
IF('U2'!$A$4="2ª",'U2'!AB22*'U2'!AB$4,0)+
IF('U3'!$A$4="2ª",'U3'!AB22*'U3'!AB$4,0)+
IF('U4'!$A$4="2ª",'U4'!AB22*'U4'!AB$4,0)+
IF('U5'!$A$4="2ª",'U5'!AB22*'U5'!AB$4,0)+
IF('U6'!$A$4="2ª",'U6'!AB22*'U6'!AB$4,0)+
IF('U7'!$A$4="2ª",'U7'!AB22*'U7'!AB$4,0)+
IF('U8'!$A$4="2ª",'U8'!AB22*'U8'!AB$4,0)+
IF('U9'!$A$4="2ª",'U9'!AB22*'U9'!AB$4,0)+
IF('U10'!$A$4="2ª",'U10'!AB22*'U10'!AB$4,0)+
IF('U11'!$A$4="2ª",'U11'!AB22*'U11'!AB$4,0)+
IF('U12'!$A$4="2ª",'U12'!AB22*'U12'!AB$4,0)+
IF('U13'!$A$4="2ª",'U13'!AB22*'U13'!AB$4,0)+
IF('U14'!$A$4="2ª",'U14'!AB22*'U14'!AB$4,0)+
IF('U15'!$A$4="2ª",'U15'!AB22*'U15'!AB$4,0)
)/'2ª EVA-solo'!$CD$5
/BG$13)),0),0)</f>
        <v>0</v>
      </c>
      <c r="BH38" s="25"/>
      <c r="BI38" s="25">
        <f ca="1">IFERROR(IF(BI$16&gt;0,
(
(
(
IF('U1'!$A$4="2ª",'U1'!AC22*'U1'!AC$4,0)+
IF('U2'!$A$4="2ª",'U2'!AC22*'U2'!AC$4,0)+
IF('U3'!$A$4="2ª",'U3'!AC22*'U3'!AC$4,0)+
IF('U4'!$A$4="2ª",'U4'!AC22*'U4'!AC$4,0)+
IF('U5'!$A$4="2ª",'U5'!AC22*'U5'!AC$4,0)+
IF('U6'!$A$4="2ª",'U6'!AC22*'U6'!AC$4,0)+
IF('U7'!$A$4="2ª",'U7'!AC22*'U7'!AC$4,0)+
IF('U8'!$A$4="2ª",'U8'!AC22*'U8'!AC$4,0)+
IF('U9'!$A$4="2ª",'U9'!AC22*'U9'!AC$4,0)+
IF('U10'!$A$4="2ª",'U10'!AC22*'U10'!AC$4,0)+
IF('U11'!$A$4="2ª",'U11'!AC22*'U11'!AC$4,0)+
IF('U12'!$A$4="2ª",'U12'!AC22*'U12'!AC$4,0)+
IF('U13'!$A$4="2ª",'U13'!AC22*'U13'!AC$4,0)+
IF('U14'!$A$4="2ª",'U14'!AC22*'U14'!AC$4,0)+
IF('U15'!$A$4="2ª",'U15'!AC22*'U15'!AC$4,0)
)/'2ª EVA-solo'!$CD$5
/BI$13)),0),0)</f>
        <v>0</v>
      </c>
      <c r="BJ38" s="25"/>
      <c r="BK38" s="25">
        <f>IFERROR(IF(BK$16&gt;0,
(
(
(
IF('U1'!$A$4="2ª",'U1'!AD22*'U1'!AD$4,0)+
IF('U2'!$A$4="2ª",'U2'!AD22*'U2'!AD$4,0)+
IF('U3'!$A$4="2ª",'U3'!AD22*'U3'!AD$4,0)+
IF('U4'!$A$4="2ª",'U4'!AD22*'U4'!AD$4,0)+
IF('U5'!$A$4="2ª",'U5'!AD22*'U5'!AD$4,0)+
IF('U6'!$A$4="2ª",'U6'!AD22*'U6'!AD$4,0)+
IF('U7'!$A$4="2ª",'U7'!AD22*'U7'!AD$4,0)+
IF('U8'!$A$4="2ª",'U8'!AD22*'U8'!AD$4,0)+
IF('U9'!$A$4="2ª",'U9'!AD22*'U9'!AD$4,0)+
IF('U10'!$A$4="2ª",'U10'!AD22*'U10'!AD$4,0)+
IF('U11'!$A$4="2ª",'U11'!AD22*'U11'!AD$4,0)+
IF('U12'!$A$4="2ª",'U12'!AD22*'U12'!AD$4,0)+
IF('U13'!$A$4="2ª",'U13'!AD22*'U13'!AD$4,0)+
IF('U14'!$A$4="2ª",'U14'!AD22*'U14'!AD$4,0)+
IF('U15'!$A$4="2ª",'U15'!AD22*'U15'!AD$4,0)
)/'2ª EVA-solo'!$CD$5
/BK$13)),0),0)</f>
        <v>0</v>
      </c>
      <c r="BL38" s="25"/>
      <c r="BM38" s="25">
        <f>IFERROR(IF(BM$16&gt;0,
(
(
(
IF('U1'!$A$4="2ª",'U1'!AE22*'U1'!AE$4,0)+
IF('U2'!$A$4="2ª",'U2'!AE22*'U2'!AE$4,0)+
IF('U3'!$A$4="2ª",'U3'!AE22*'U3'!AE$4,0)+
IF('U4'!$A$4="2ª",'U4'!AE22*'U4'!AE$4,0)+
IF('U5'!$A$4="2ª",'U5'!AE22*'U5'!AE$4,0)+
IF('U6'!$A$4="2ª",'U6'!AE22*'U6'!AE$4,0)+
IF('U7'!$A$4="2ª",'U7'!AE22*'U7'!AE$4,0)+
IF('U8'!$A$4="2ª",'U8'!AE22*'U8'!AE$4,0)+
IF('U9'!$A$4="2ª",'U9'!AE22*'U9'!AE$4,0)+
IF('U10'!$A$4="2ª",'U10'!AE22*'U10'!AE$4,0)+
IF('U11'!$A$4="2ª",'U11'!AE22*'U11'!AE$4,0)+
IF('U12'!$A$4="2ª",'U12'!AE22*'U12'!AE$4,0)+
IF('U13'!$A$4="2ª",'U13'!AE22*'U13'!AE$4,0)+
IF('U14'!$A$4="2ª",'U14'!AE22*'U14'!AE$4,0)+
IF('U15'!$A$4="2ª",'U15'!AE22*'U15'!AE$4,0)
)/'2ª EVA-solo'!$CD$5
/BM$13)),0),0)</f>
        <v>0</v>
      </c>
      <c r="BN38" s="25"/>
      <c r="BO38" s="25"/>
      <c r="BP38" s="25">
        <f ca="1">IFERROR(IF(BP$16&gt;0,
(
(
(
IF('U1'!$A$4="2ª",'U1'!AF22*'U1'!AF$4,0)+
IF('U2'!$A$4="2ª",'U2'!AF22*'U2'!AF$4,0)+
IF('U3'!$A$4="2ª",'U3'!AF22*'U3'!AF$4,0)+
IF('U4'!$A$4="2ª",'U4'!AF22*'U4'!AF$4,0)+
IF('U5'!$A$4="2ª",'U5'!AF22*'U5'!AF$4,0)+
IF('U6'!$A$4="2ª",'U6'!AF22*'U6'!AF$4,0)+
IF('U7'!$A$4="2ª",'U7'!AF22*'U7'!AF$4,0)+
IF('U8'!$A$4="2ª",'U8'!AF22*'U8'!AF$4,0)+
IF('U9'!$A$4="2ª",'U9'!AF22*'U9'!AF$4,0)+
IF('U10'!$A$4="2ª",'U10'!AF22*'U10'!AF$4,0)+
IF('U11'!$A$4="2ª",'U11'!AF22*'U11'!AF$4,0)+
IF('U12'!$A$4="2ª",'U12'!AF22*'U12'!AF$4,0)+
IF('U13'!$A$4="2ª",'U13'!AF22*'U13'!AF$4,0)+
IF('U14'!$A$4="2ª",'U14'!AF22*'U14'!AF$4,0)+
IF('U15'!$A$4="2ª",'U15'!AF22*'U15'!AF$4,0)
)/'2ª EVA-solo'!$CD$5
/BP$13)),0),0)</f>
        <v>0</v>
      </c>
      <c r="BQ38" s="25"/>
      <c r="BR38" s="25">
        <f>IFERROR(IF(BR$16&gt;0,
(
(
(
IF('U1'!$A$4="2ª",'U1'!AG22*'U1'!AG$4,0)+
IF('U2'!$A$4="2ª",'U2'!AG22*'U2'!AG$4,0)+
IF('U3'!$A$4="2ª",'U3'!AG22*'U3'!AG$4,0)+
IF('U4'!$A$4="2ª",'U4'!AG22*'U4'!AG$4,0)+
IF('U5'!$A$4="2ª",'U5'!AG22*'U5'!AG$4,0)+
IF('U6'!$A$4="2ª",'U6'!AG22*'U6'!AG$4,0)+
IF('U7'!$A$4="2ª",'U7'!AG22*'U7'!AG$4,0)+
IF('U8'!$A$4="2ª",'U8'!AG22*'U8'!AG$4,0)+
IF('U9'!$A$4="2ª",'U9'!AG22*'U9'!AG$4,0)+
IF('U10'!$A$4="2ª",'U10'!AG22*'U10'!AG$4,0)+
IF('U11'!$A$4="2ª",'U11'!AG22*'U11'!AG$4,0)+
IF('U12'!$A$4="2ª",'U12'!AG22*'U12'!AG$4,0)+
IF('U13'!$A$4="2ª",'U13'!AG22*'U13'!AG$4,0)+
IF('U14'!$A$4="2ª",'U14'!AG22*'U14'!AG$4,0)+
IF('U15'!$A$4="2ª",'U15'!AG22*'U15'!AG$4,0)
)/'2ª EVA-solo'!$CD$5
/BR$13)),0),0)</f>
        <v>0</v>
      </c>
      <c r="BS38" s="25"/>
      <c r="BT38" s="25">
        <f>IFERROR(IF(BT$16&gt;0,
(
(
(
IF('U1'!$A$4="2ª",'U1'!AH22*'U1'!AH$4,0)+
IF('U2'!$A$4="2ª",'U2'!AH22*'U2'!AH$4,0)+
IF('U3'!$A$4="2ª",'U3'!AH22*'U3'!AH$4,0)+
IF('U4'!$A$4="2ª",'U4'!AH22*'U4'!AH$4,0)+
IF('U5'!$A$4="2ª",'U5'!AH22*'U5'!AH$4,0)+
IF('U6'!$A$4="2ª",'U6'!AH22*'U6'!AH$4,0)+
IF('U7'!$A$4="2ª",'U7'!AH22*'U7'!AH$4,0)+
IF('U8'!$A$4="2ª",'U8'!AH22*'U8'!AH$4,0)+
IF('U9'!$A$4="2ª",'U9'!AH22*'U9'!AH$4,0)+
IF('U10'!$A$4="2ª",'U10'!AH22*'U10'!AH$4,0)+
IF('U11'!$A$4="2ª",'U11'!AH22*'U11'!AH$4,0)+
IF('U12'!$A$4="2ª",'U12'!AH22*'U12'!AH$4,0)+
IF('U13'!$A$4="2ª",'U13'!AH22*'U13'!AH$4,0)+
IF('U14'!$A$4="2ª",'U14'!AH22*'U14'!AH$4,0)+
IF('U15'!$A$4="2ª",'U15'!AH22*'U15'!AH$4,0)
)/'2ª EVA-solo'!$CD$5
/BT$13)),0),0)</f>
        <v>0</v>
      </c>
      <c r="BU38" s="25"/>
      <c r="BV38" s="25">
        <f>IFERROR(IF(BV$16&gt;0,
(
(
(
IF('U1'!$A$4="2ª",'U1'!AI22*'U1'!AI$4,0)+
IF('U2'!$A$4="2ª",'U2'!AI22*'U2'!AI$4,0)+
IF('U3'!$A$4="2ª",'U3'!AI22*'U3'!AI$4,0)+
IF('U4'!$A$4="2ª",'U4'!AI22*'U4'!AI$4,0)+
IF('U5'!$A$4="2ª",'U5'!AI22*'U5'!AI$4,0)+
IF('U6'!$A$4="2ª",'U6'!AI22*'U6'!AI$4,0)+
IF('U7'!$A$4="2ª",'U7'!AI22*'U7'!AI$4,0)+
IF('U8'!$A$4="2ª",'U8'!AI22*'U8'!AI$4,0)+
IF('U9'!$A$4="2ª",'U9'!AI22*'U9'!AI$4,0)+
IF('U10'!$A$4="2ª",'U10'!AI22*'U10'!AI$4,0)+
IF('U11'!$A$4="2ª",'U11'!AI22*'U11'!AI$4,0)+
IF('U12'!$A$4="2ª",'U12'!AI22*'U12'!AI$4,0)+
IF('U13'!$A$4="2ª",'U13'!AI22*'U13'!AI$4,0)+
IF('U14'!$A$4="2ª",'U14'!AI22*'U14'!AI$4,0)+
IF('U15'!$A$4="2ª",'U15'!AI22*'U15'!AI$4,0)
)/'2ª EVA-solo'!$CD$5
/BV$13)),0),0)</f>
        <v>0</v>
      </c>
      <c r="BW38" s="25"/>
      <c r="BX38" s="25">
        <f>IFERROR(IF(BX$16&gt;0,
(
(
(
IF('U1'!$A$4="2ª",'U1'!AJ22*'U1'!AJ$4,0)+
IF('U2'!$A$4="2ª",'U2'!AJ22*'U2'!AJ$4,0)+
IF('U3'!$A$4="2ª",'U3'!AJ22*'U3'!AJ$4,0)+
IF('U4'!$A$4="2ª",'U4'!AJ22*'U4'!AJ$4,0)+
IF('U5'!$A$4="2ª",'U5'!AJ22*'U5'!AJ$4,0)+
IF('U6'!$A$4="2ª",'U6'!AJ22*'U6'!AJ$4,0)+
IF('U7'!$A$4="2ª",'U7'!AJ22*'U7'!AJ$4,0)+
IF('U8'!$A$4="2ª",'U8'!AJ22*'U8'!AJ$4,0)+
IF('U9'!$A$4="2ª",'U9'!AJ22*'U9'!AJ$4,0)+
IF('U10'!$A$4="2ª",'U10'!AJ22*'U10'!AJ$4,0)+
IF('U11'!$A$4="2ª",'U11'!AJ22*'U11'!AJ$4,0)+
IF('U12'!$A$4="2ª",'U12'!AJ22*'U12'!AJ$4,0)+
IF('U13'!$A$4="2ª",'U13'!AJ22*'U13'!AJ$4,0)+
IF('U14'!$A$4="2ª",'U14'!AJ22*'U14'!AJ$4,0)+
IF('U15'!$A$4="2ª",'U15'!AJ22*'U15'!AJ$4,0)
)/'2ª EVA-solo'!$CD$5
/BX$13)),0),0)</f>
        <v>0</v>
      </c>
      <c r="BY38" s="25"/>
      <c r="BZ38" s="25">
        <f>IFERROR(IF(BZ$16&gt;0,
(
(
(
IF('U1'!$A$4="2ª",'U1'!AK22*'U1'!AK$4,0)+
IF('U2'!$A$4="2ª",'U2'!AK22*'U2'!AK$4,0)+
IF('U3'!$A$4="2ª",'U3'!AK22*'U3'!AK$4,0)+
IF('U4'!$A$4="2ª",'U4'!AK22*'U4'!AK$4,0)+
IF('U5'!$A$4="2ª",'U5'!AK22*'U5'!AK$4,0)+
IF('U6'!$A$4="2ª",'U6'!AK22*'U6'!AK$4,0)+
IF('U7'!$A$4="2ª",'U7'!AK22*'U7'!AK$4,0)+
IF('U8'!$A$4="2ª",'U8'!AK22*'U8'!AK$4,0)+
IF('U9'!$A$4="2ª",'U9'!AK22*'U9'!AK$4,0)+
IF('U10'!$A$4="2ª",'U10'!AK22*'U10'!AK$4,0)+
IF('U11'!$A$4="2ª",'U11'!AK22*'U11'!AK$4,0)+
IF('U12'!$A$4="2ª",'U12'!AK22*'U12'!AK$4,0)+
IF('U13'!$A$4="2ª",'U13'!AK22*'U13'!AK$4,0)+
IF('U14'!$A$4="2ª",'U14'!AK22*'U14'!AK$4,0)+
IF('U15'!$A$4="2ª",'U15'!AK22*'U15'!AK$4,0)
)/'2ª EVA-solo'!$CD$5
/BZ$13)),0),0)</f>
        <v>0</v>
      </c>
      <c r="CA38" s="25"/>
      <c r="CB38" s="25">
        <f ca="1">IF(CB$16&gt;0,
(
(
(
IF('U1'!$A$4="2ª",'U1'!BZ22*'U1'!BZ$4,0)+
IF('U2'!$A$4="2ª",'U2'!CA22*'U2'!CA$4,0)+
IF('U3'!$A$4="2ª",'U3'!CA22*'U3'!CA$4,0)+
IF('U4'!$A$4="2ª",'U4'!CA22*'U4'!CA$4,0)+
IF('U5'!$A$4="2ª",'U5'!CA22*'U5'!CA$4,0)+
IF('U6'!$A$4="2ª",'U6'!CA22*'U6'!CA$4,0)+
IF('U7'!$A$4="2ª",'U7'!CA22*'U7'!CA$4,0)+
IF('U8'!$A$4="2ª",'U8'!CA22*'U8'!CA$4,0)+
IF('U9'!$A$4="2ª",'U9'!CA22*'U9'!CA$4,0)+
IF('U10'!$A$4="2ª",'U10'!CA22*'U10'!CA$4,0)+
IF('U11'!$A$4="2ª",'U11'!CA22*'U11'!CA$4,0)+
IF('U12'!$A$4="2ª",'U12'!CA22*'U12'!CA$4,0)+
IF('U13'!$A$4="2ª",'U13'!CA22*'U13'!CA$4,0)+
IF('U14'!$A$4="2ª",'U14'!CA22*'U14'!CA$4,0)+
IF('U15'!$A$4="2ª",'U15'!CA22*'U15'!CA$4,0)
)/'2ª EVA-solo'!$CD$5
/CB$16)))</f>
        <v>0</v>
      </c>
    </row>
    <row r="39" spans="1:80" ht="18" x14ac:dyDescent="0.25">
      <c r="A39" s="65" t="str">
        <v>Torres Herrera, Patricia</v>
      </c>
      <c r="B39" s="128"/>
      <c r="C39" s="25">
        <f ca="1">IFERROR(IF(C$16&gt;0,
(
(
(
IF('U1'!$A$4="2ª",'U1'!B23*'U1'!B$4,0)+
IF('U2'!$A$4="2ª",'U2'!B23*'U2'!B$4,0)+
IF('U3'!$A$4="2ª",'U3'!B23*'U3'!B$4,0)+
IF('U4'!$A$4="2ª",'U4'!B23*'U4'!B$4,0)+
IF('U5'!$A$4="2ª",'U5'!B23*'U5'!B$4,0)+
IF('U6'!$A$4="2ª",'U6'!B23*'U6'!B$4,0)+
IF('U7'!$A$4="2ª",'U7'!B23*'U7'!B$4,0)+
IF('U8'!$A$4="2ª",'U8'!B23*'U8'!B$4,0)+
IF('U9'!$A$4="2ª",'U9'!B23*'U9'!B$4,0)+
IF('U10'!$A$4="2ª",'U10'!B23*'U10'!B$4,0)+
IF('U11'!$A$4="2ª",'U11'!B23*'U11'!B$4,0)+
IF('U12'!$A$4="2ª",'U12'!B23*'U12'!B$4,0)+
IF('U13'!$A$4="2ª",'U13'!B23*'U13'!B$4,0)+
IF('U14'!$A$4="2ª",'U14'!B23*'U14'!B$4,0)+
IF('U15'!$A$4="2ª",'U15'!B23*'U15'!B$4,0)
)/'2ª EVA-solo'!$CD$5
/C$13)),0),0)</f>
        <v>0</v>
      </c>
      <c r="D39" s="25"/>
      <c r="E39" s="25">
        <f ca="1">IFERROR(IF(E$16&gt;0,
(
(
(
IF('U1'!$A$4="2ª",'U1'!C23*'U1'!C$4,0)+
IF('U2'!$A$4="2ª",'U2'!C23*'U2'!C$4,0)+
IF('U3'!$A$4="2ª",'U3'!C23*'U3'!C$4,0)+
IF('U4'!$A$4="2ª",'U4'!C23*'U4'!C$4,0)+
IF('U5'!$A$4="2ª",'U5'!C23*'U5'!C$4,0)+
IF('U6'!$A$4="2ª",'U6'!C23*'U6'!C$4,0)+
IF('U7'!$A$4="2ª",'U7'!C23*'U7'!C$4,0)+
IF('U8'!$A$4="2ª",'U8'!C23*'U8'!C$4,0)+
IF('U9'!$A$4="2ª",'U9'!C23*'U9'!C$4,0)+
IF('U10'!$A$4="2ª",'U10'!C23*'U10'!C$4,0)+
IF('U11'!$A$4="2ª",'U11'!C23*'U11'!C$4,0)+
IF('U12'!$A$4="2ª",'U12'!C23*'U12'!C$4,0)+
IF('U13'!$A$4="2ª",'U13'!C23*'U13'!C$4,0)+
IF('U14'!$A$4="2ª",'U14'!C23*'U14'!C$4,0)+
IF('U15'!$A$4="2ª",'U15'!C23*'U15'!C$4,0)
)/'2ª EVA-solo'!$CD$5
/E$13)),0),0)</f>
        <v>0</v>
      </c>
      <c r="F39" s="25"/>
      <c r="G39" s="25">
        <f ca="1">IFERROR(IF(G$16&gt;0,
(
(
(
IF('U1'!$A$4="2ª",'U1'!D23*'U1'!D$4,0)+
IF('U2'!$A$4="2ª",'U2'!D23*'U2'!D$4,0)+
IF('U3'!$A$4="2ª",'U3'!D23*'U3'!D$4,0)+
IF('U4'!$A$4="2ª",'U4'!D23*'U4'!D$4,0)+
IF('U5'!$A$4="2ª",'U5'!D23*'U5'!D$4,0)+
IF('U6'!$A$4="2ª",'U6'!D23*'U6'!D$4,0)+
IF('U7'!$A$4="2ª",'U7'!D23*'U7'!D$4,0)+
IF('U8'!$A$4="2ª",'U8'!D23*'U8'!D$4,0)+
IF('U9'!$A$4="2ª",'U9'!D23*'U9'!D$4,0)+
IF('U10'!$A$4="2ª",'U10'!D23*'U10'!D$4,0)+
IF('U11'!$A$4="2ª",'U11'!D23*'U11'!D$4,0)+
IF('U12'!$A$4="2ª",'U12'!D23*'U12'!D$4,0)+
IF('U13'!$A$4="2ª",'U13'!D23*'U13'!D$4,0)+
IF('U14'!$A$4="2ª",'U14'!D23*'U14'!D$4,0)+
IF('U15'!$A$4="2ª",'U15'!D23*'U15'!D$4,0)
)/'2ª EVA-solo'!$CD$5
/G$13)),0),0)</f>
        <v>0</v>
      </c>
      <c r="H39" s="25"/>
      <c r="I39" s="25">
        <f ca="1">IFERROR(IF(I$16&gt;0,
(
(
(
IF('U1'!$A$4="2ª",'U1'!E23*'U1'!E$4,0)+
IF('U2'!$A$4="2ª",'U2'!E23*'U2'!E$4,0)+
IF('U3'!$A$4="2ª",'U3'!E23*'U3'!E$4,0)+
IF('U4'!$A$4="2ª",'U4'!E23*'U4'!E$4,0)+
IF('U5'!$A$4="2ª",'U5'!E23*'U5'!E$4,0)+
IF('U6'!$A$4="2ª",'U6'!E23*'U6'!E$4,0)+
IF('U7'!$A$4="2ª",'U7'!E23*'U7'!E$4,0)+
IF('U8'!$A$4="2ª",'U8'!E23*'U8'!E$4,0)+
IF('U9'!$A$4="2ª",'U9'!E23*'U9'!E$4,0)+
IF('U10'!$A$4="2ª",'U10'!E23*'U10'!E$4,0)+
IF('U11'!$A$4="2ª",'U11'!E23*'U11'!E$4,0)+
IF('U12'!$A$4="2ª",'U12'!E23*'U12'!E$4,0)+
IF('U13'!$A$4="2ª",'U13'!E23*'U13'!E$4,0)+
IF('U14'!$A$4="2ª",'U14'!E23*'U14'!E$4,0)+
IF('U15'!$A$4="2ª",'U15'!E23*'U15'!E$4,0)
)/'2ª EVA-solo'!$CD$5
/H$13)),0),0)</f>
        <v>0</v>
      </c>
      <c r="J39" s="25"/>
      <c r="K39" s="25">
        <f ca="1">IFERROR(IF(K$16&gt;0,
(
(
(
IF('U1'!$A$4="2ª",'U1'!F23*'U1'!F$4,0)+
IF('U2'!$A$4="2ª",'U2'!F23*'U2'!F$4,0)+
IF('U3'!$A$4="2ª",'U3'!F23*'U3'!F$4,0)+
IF('U4'!$A$4="2ª",'U4'!F23*'U4'!F$4,0)+
IF('U5'!$A$4="2ª",'U5'!F23*'U5'!F$4,0)+
IF('U6'!$A$4="2ª",'U6'!F23*'U6'!F$4,0)+
IF('U7'!$A$4="2ª",'U7'!F23*'U7'!F$4,0)+
IF('U8'!$A$4="2ª",'U8'!F23*'U8'!F$4,0)+
IF('U9'!$A$4="2ª",'U9'!F23*'U9'!F$4,0)+
IF('U10'!$A$4="2ª",'U10'!F23*'U10'!F$4,0)+
IF('U11'!$A$4="2ª",'U11'!F23*'U11'!F$4,0)+
IF('U12'!$A$4="2ª",'U12'!F23*'U12'!F$4,0)+
IF('U13'!$A$4="2ª",'U13'!F23*'U13'!F$4,0)+
IF('U14'!$A$4="2ª",'U14'!F23*'U14'!F$4,0)+
IF('U15'!$A$4="2ª",'U15'!F23*'U15'!F$4,0)
)/'2ª EVA-solo'!$CD$5
/K$13)),0),0)</f>
        <v>0</v>
      </c>
      <c r="L39" s="25"/>
      <c r="M39" s="25">
        <f>IFERROR(IF(M$16&gt;0,
(
(
(
IF('U1'!$A$4="2ª",'U1'!G23*'U1'!G$4,0)+
IF('U2'!$A$4="2ª",'U2'!G23*'U2'!G$4,0)+
IF('U3'!$A$4="2ª",'U3'!G23*'U3'!G$4,0)+
IF('U4'!$A$4="2ª",'U4'!G23*'U4'!G$4,0)+
IF('U5'!$A$4="2ª",'U5'!G23*'U5'!G$4,0)+
IF('U6'!$A$4="2ª",'U6'!G23*'U6'!G$4,0)+
IF('U7'!$A$4="2ª",'U7'!G23*'U7'!G$4,0)+
IF('U8'!$A$4="2ª",'U8'!G23*'U8'!G$4,0)+
IF('U9'!$A$4="2ª",'U9'!G23*'U9'!G$4,0)+
IF('U10'!$A$4="2ª",'U10'!G23*'U10'!G$4,0)+
IF('U11'!$A$4="2ª",'U11'!G23*'U11'!G$4,0)+
IF('U12'!$A$4="2ª",'U12'!G23*'U12'!G$4,0)+
IF('U13'!$A$4="2ª",'U13'!G23*'U13'!G$4,0)+
IF('U14'!$A$4="2ª",'U14'!G23*'U14'!G$4,0)+
IF('U15'!$A$4="2ª",'U15'!G23*'U15'!G$4,0)
)/'2ª EVA-solo'!$CD$5
/M$13)),0),0)</f>
        <v>0</v>
      </c>
      <c r="N39" s="25"/>
      <c r="O39" s="130"/>
      <c r="P39" s="25">
        <f ca="1">IFERROR(IF(P$16&gt;0,
(
(
(
IF('U1'!$A$4="2ª",'U1'!H23*'U1'!H$4,0)+
IF('U2'!$A$4="2ª",'U2'!H23*'U2'!H$4,0)+
IF('U3'!$A$4="2ª",'U3'!H23*'U3'!H$4,0)+
IF('U4'!$A$4="2ª",'U4'!H23*'U4'!H$4,0)+
IF('U5'!$A$4="2ª",'U5'!H23*'U5'!H$4,0)+
IF('U6'!$A$4="2ª",'U6'!H23*'U6'!H$4,0)+
IF('U7'!$A$4="2ª",'U7'!H23*'U7'!H$4,0)+
IF('U8'!$A$4="2ª",'U8'!H23*'U8'!H$4,0)+
IF('U9'!$A$4="2ª",'U9'!H23*'U9'!H$4,0)+
IF('U10'!$A$4="2ª",'U10'!H23*'U10'!H$4,0)+
IF('U11'!$A$4="2ª",'U11'!H23*'U11'!H$4,0)+
IF('U12'!$A$4="2ª",'U12'!H23*'U12'!H$4,0)+
IF('U13'!$A$4="2ª",'U13'!H23*'U13'!H$4,0)+
IF('U14'!$A$4="2ª",'U14'!H23*'U14'!H$4,0)+
IF('U15'!$A$4="2ª",'U15'!H23*'U15'!H$4,0)
)/'2ª EVA-solo'!$CD$5
/P$13)),0),0)</f>
        <v>0</v>
      </c>
      <c r="Q39" s="25"/>
      <c r="R39" s="25">
        <f ca="1">IFERROR(IF(R$16&gt;0,
(
(
(
IF('U1'!$A$4="2ª",'U1'!I23*'U1'!I$4,0)+
IF('U2'!$A$4="2ª",'U2'!I23*'U2'!I$4,0)+
IF('U3'!$A$4="2ª",'U3'!I23*'U3'!I$4,0)+
IF('U4'!$A$4="2ª",'U4'!I23*'U4'!I$4,0)+
IF('U5'!$A$4="2ª",'U5'!I23*'U5'!I$4,0)+
IF('U6'!$A$4="2ª",'U6'!I23*'U6'!I$4,0)+
IF('U7'!$A$4="2ª",'U7'!I23*'U7'!I$4,0)+
IF('U8'!$A$4="2ª",'U8'!I23*'U8'!I$4,0)+
IF('U9'!$A$4="2ª",'U9'!I23*'U9'!I$4,0)+
IF('U10'!$A$4="2ª",'U10'!I23*'U10'!I$4,0)+
IF('U11'!$A$4="2ª",'U11'!I23*'U11'!I$4,0)+
IF('U12'!$A$4="2ª",'U12'!I23*'U12'!I$4,0)+
IF('U13'!$A$4="2ª",'U13'!I23*'U13'!I$4,0)+
IF('U14'!$A$4="2ª",'U14'!I23*'U14'!I$4,0)+
IF('U15'!$A$4="2ª",'U15'!I23*'U15'!I$4,0)
)/'2ª EVA-solo'!$CD$5
/R$13)),0),0)</f>
        <v>0</v>
      </c>
      <c r="S39" s="25"/>
      <c r="T39" s="25">
        <f ca="1">IFERROR(IF(T$16&gt;0,
(
(
(
IF('U1'!$A$4="2ª",'U1'!J23*'U1'!J$4,0)+
IF('U2'!$A$4="2ª",'U2'!J23*'U2'!J$4,0)+
IF('U3'!$A$4="2ª",'U3'!J23*'U3'!J$4,0)+
IF('U4'!$A$4="2ª",'U4'!J23*'U4'!J$4,0)+
IF('U5'!$A$4="2ª",'U5'!J23*'U5'!J$4,0)+
IF('U6'!$A$4="2ª",'U6'!J23*'U6'!J$4,0)+
IF('U7'!$A$4="2ª",'U7'!J23*'U7'!J$4,0)+
IF('U8'!$A$4="2ª",'U8'!J23*'U8'!J$4,0)+
IF('U9'!$A$4="2ª",'U9'!J23*'U9'!J$4,0)+
IF('U10'!$A$4="2ª",'U10'!J23*'U10'!J$4,0)+
IF('U11'!$A$4="2ª",'U11'!J23*'U11'!J$4,0)+
IF('U12'!$A$4="2ª",'U12'!J23*'U12'!J$4,0)+
IF('U13'!$A$4="2ª",'U13'!J23*'U13'!J$4,0)+
IF('U14'!$A$4="2ª",'U14'!J23*'U14'!J$4,0)+
IF('U15'!$A$4="2ª",'U15'!J23*'U15'!J$4,0)
)/'2ª EVA-solo'!$CD$5
/T$13)),0),0)</f>
        <v>0</v>
      </c>
      <c r="U39" s="25"/>
      <c r="V39" s="25">
        <f ca="1">IFERROR(IF(V$16&gt;0,
(
(
(
IF('U1'!$A$4="2ª",'U1'!K23*'U1'!K$4,0)+
IF('U2'!$A$4="2ª",'U2'!K23*'U2'!K$4,0)+
IF('U3'!$A$4="2ª",'U3'!K23*'U3'!K$4,0)+
IF('U4'!$A$4="2ª",'U4'!K23*'U4'!K$4,0)+
IF('U5'!$A$4="2ª",'U5'!K23*'U5'!K$4,0)+
IF('U6'!$A$4="2ª",'U6'!K23*'U6'!K$4,0)+
IF('U7'!$A$4="2ª",'U7'!K23*'U7'!K$4,0)+
IF('U8'!$A$4="2ª",'U8'!K23*'U8'!K$4,0)+
IF('U9'!$A$4="2ª",'U9'!K23*'U9'!K$4,0)+
IF('U10'!$A$4="2ª",'U10'!K23*'U10'!K$4,0)+
IF('U11'!$A$4="2ª",'U11'!K23*'U11'!K$4,0)+
IF('U12'!$A$4="2ª",'U12'!K23*'U12'!K$4,0)+
IF('U13'!$A$4="2ª",'U13'!K23*'U13'!K$4,0)+
IF('U14'!$A$4="2ª",'U14'!K23*'U14'!K$4,0)+
IF('U15'!$A$4="2ª",'U15'!K23*'U15'!K$4,0)
)/'2ª EVA-solo'!$CD$5
/V$13)),0),0)</f>
        <v>0</v>
      </c>
      <c r="W39" s="25"/>
      <c r="X39" s="25">
        <f ca="1">IFERROR(IF(X$16&gt;0,
(
(
(
IF('U1'!$A$4="2ª",'U1'!L23*'U1'!L$4,0)+
IF('U2'!$A$4="2ª",'U2'!L23*'U2'!L$4,0)+
IF('U3'!$A$4="2ª",'U3'!L23*'U3'!L$4,0)+
IF('U4'!$A$4="2ª",'U4'!L23*'U4'!L$4,0)+
IF('U5'!$A$4="2ª",'U5'!L23*'U5'!L$4,0)+
IF('U6'!$A$4="2ª",'U6'!L23*'U6'!L$4,0)+
IF('U7'!$A$4="2ª",'U7'!L23*'U7'!L$4,0)+
IF('U8'!$A$4="2ª",'U8'!L23*'U8'!L$4,0)+
IF('U9'!$A$4="2ª",'U9'!L23*'U9'!L$4,0)+
IF('U10'!$A$4="2ª",'U10'!L23*'U10'!L$4,0)+
IF('U11'!$A$4="2ª",'U11'!L23*'U11'!L$4,0)+
IF('U12'!$A$4="2ª",'U12'!L23*'U12'!L$4,0)+
IF('U13'!$A$4="2ª",'U13'!L23*'U13'!L$4,0)+
IF('U14'!$A$4="2ª",'U14'!L23*'U14'!L$4,0)+
IF('U15'!$A$4="2ª",'U15'!L23*'U15'!L$4,0)
)/'2ª EVA-solo'!$CD$5
/X$13)),0),0)</f>
        <v>0</v>
      </c>
      <c r="Y39" s="25"/>
      <c r="Z39" s="25">
        <f>IFERROR(IF(Z$16&gt;0,
(
(
(
IF('U1'!$A$4="2ª",'U1'!M23*'U1'!M$4,0)+
IF('U2'!$A$4="2ª",'U2'!M23*'U2'!M$4,0)+
IF('U3'!$A$4="2ª",'U3'!M23*'U3'!M$4,0)+
IF('U4'!$A$4="2ª",'U4'!M23*'U4'!M$4,0)+
IF('U5'!$A$4="2ª",'U5'!M23*'U5'!M$4,0)+
IF('U6'!$A$4="2ª",'U6'!M23*'U6'!M$4,0)+
IF('U7'!$A$4="2ª",'U7'!M23*'U7'!M$4,0)+
IF('U8'!$A$4="2ª",'U8'!M23*'U8'!M$4,0)+
IF('U9'!$A$4="2ª",'U9'!M23*'U9'!M$4,0)+
IF('U10'!$A$4="2ª",'U10'!M23*'U10'!M$4,0)+
IF('U11'!$A$4="2ª",'U11'!M23*'U11'!M$4,0)+
IF('U12'!$A$4="2ª",'U12'!M23*'U12'!M$4,0)+
IF('U13'!$A$4="2ª",'U13'!M23*'U13'!M$4,0)+
IF('U14'!$A$4="2ª",'U14'!M23*'U14'!M$4,0)+
IF('U15'!$A$4="2ª",'U15'!M23*'U15'!M$4,0)
)/'2ª EVA-solo'!$CD$5
/Z$13)),0),0)</f>
        <v>0</v>
      </c>
      <c r="AA39" s="25"/>
      <c r="AB39" s="25"/>
      <c r="AC39" s="25">
        <f ca="1">IFERROR(IF(AC$16&gt;0,
(
(
(
IF('U1'!$A$4="2ª",'U1'!N23*'U1'!N$4,0)+
IF('U2'!$A$4="2ª",'U2'!N23*'U2'!N$4,0)+
IF('U3'!$A$4="2ª",'U3'!N23*'U3'!N$4,0)+
IF('U4'!$A$4="2ª",'U4'!N23*'U4'!N$4,0)+
IF('U5'!$A$4="2ª",'U5'!N23*'U5'!N$4,0)+
IF('U6'!$A$4="2ª",'U6'!N23*'U6'!N$4,0)+
IF('U7'!$A$4="2ª",'U7'!N23*'U7'!N$4,0)+
IF('U8'!$A$4="2ª",'U8'!N23*'U8'!N$4,0)+
IF('U9'!$A$4="2ª",'U9'!N23*'U9'!N$4,0)+
IF('U10'!$A$4="2ª",'U10'!N23*'U10'!N$4,0)+
IF('U11'!$A$4="2ª",'U11'!N23*'U11'!N$4,0)+
IF('U12'!$A$4="2ª",'U12'!N23*'U12'!N$4,0)+
IF('U13'!$A$4="2ª",'U13'!N23*'U13'!N$4,0)+
IF('U14'!$A$4="2ª",'U14'!N23*'U14'!N$4,0)+
IF('U15'!$A$4="2ª",'U15'!N23*'U15'!N$4,0)
)/'2ª EVA-solo'!$CD$5
/AC$13)),0),0)</f>
        <v>0</v>
      </c>
      <c r="AD39" s="5"/>
      <c r="AE39" s="25">
        <f>IFERROR(IF(AE$16&gt;0,
(
(
(
IF('U1'!$A$4="2ª",'U1'!O23*'U1'!O$4,0)+
IF('U2'!$A$4="2ª",'U2'!O23*'U2'!O$4,0)+
IF('U3'!$A$4="2ª",'U3'!O23*'U3'!O$4,0)+
IF('U4'!$A$4="2ª",'U4'!O23*'U4'!O$4,0)+
IF('U5'!$A$4="2ª",'U5'!O23*'U5'!O$4,0)+
IF('U6'!$A$4="2ª",'U6'!O23*'U6'!O$4,0)+
IF('U7'!$A$4="2ª",'U7'!O23*'U7'!O$4,0)+
IF('U8'!$A$4="2ª",'U8'!O23*'U8'!O$4,0)+
IF('U9'!$A$4="2ª",'U9'!O23*'U9'!O$4,0)+
IF('U10'!$A$4="2ª",'U10'!O23*'U10'!O$4,0)+
IF('U11'!$A$4="2ª",'U11'!O23*'U11'!O$4,0)+
IF('U12'!$A$4="2ª",'U12'!O23*'U12'!O$4,0)+
IF('U13'!$A$4="2ª",'U13'!O23*'U13'!O$4,0)+
IF('U14'!$A$4="2ª",'U14'!O23*'U14'!O$4,0)+
IF('U15'!$A$4="2ª",'U15'!O23*'U15'!O$4,0)
)/'2ª EVA-solo'!$CD$5
/AE$13)),0),0)</f>
        <v>0</v>
      </c>
      <c r="AF39" s="5"/>
      <c r="AG39" s="25">
        <f ca="1">IFERROR(IF(AG$16&gt;0,
(
(
(
IF('U1'!$A$4="2ª",'U1'!P23*'U1'!P$4,0)+
IF('U2'!$A$4="2ª",'U2'!P23*'U2'!P$4,0)+
IF('U3'!$A$4="2ª",'U3'!P23*'U3'!P$4,0)+
IF('U4'!$A$4="2ª",'U4'!P23*'U4'!P$4,0)+
IF('U5'!$A$4="2ª",'U5'!P23*'U5'!P$4,0)+
IF('U6'!$A$4="2ª",'U6'!P23*'U6'!P$4,0)+
IF('U7'!$A$4="2ª",'U7'!P23*'U7'!P$4,0)+
IF('U8'!$A$4="2ª",'U8'!P23*'U8'!P$4,0)+
IF('U9'!$A$4="2ª",'U9'!P23*'U9'!P$4,0)+
IF('U10'!$A$4="2ª",'U10'!P23*'U10'!P$4,0)+
IF('U11'!$A$4="2ª",'U11'!P23*'U11'!P$4,0)+
IF('U12'!$A$4="2ª",'U12'!P23*'U12'!P$4,0)+
IF('U13'!$A$4="2ª",'U13'!P23*'U13'!P$4,0)+
IF('U14'!$A$4="2ª",'U14'!P23*'U14'!P$4,0)+
IF('U15'!$A$4="2ª",'U15'!P23*'U15'!P$4,0)
)/'2ª EVA-solo'!$CD$5
/AG$13)),0),0)</f>
        <v>0</v>
      </c>
      <c r="AH39" s="25"/>
      <c r="AI39" s="25">
        <f>IFERROR(IF(AH$16&gt;0,
(
(
(
IF('U1'!$A$4="2ª",'U1'!Q23*'U1'!Q$4,0)+
IF('U2'!$A$4="2ª",'U2'!Q23*'U2'!Q$4,0)+
IF('U3'!$A$4="2ª",'U3'!Q23*'U3'!Q$4,0)+
IF('U4'!$A$4="2ª",'U4'!Q23*'U4'!Q$4,0)+
IF('U5'!$A$4="2ª",'U5'!Q23*'U5'!Q$4,0)+
IF('U6'!$A$4="2ª",'U6'!Q23*'U6'!Q$4,0)+
IF('U7'!$A$4="2ª",'U7'!Q23*'U7'!Q$4,0)+
IF('U8'!$A$4="2ª",'U8'!Q23*'U8'!Q$4,0)+
IF('U9'!$A$4="2ª",'U9'!Q23*'U9'!Q$4,0)+
IF('U10'!$A$4="2ª",'U10'!Q23*'U10'!Q$4,0)+
IF('U11'!$A$4="2ª",'U11'!Q23*'U11'!Q$4,0)+
IF('U12'!$A$4="2ª",'U12'!Q23*'U12'!Q$4,0)+
IF('U13'!$A$4="2ª",'U13'!Q23*'U13'!Q$4,0)+
IF('U14'!$A$4="2ª",'U14'!Q23*'U14'!Q$4,0)+
IF('U15'!$A$4="2ª",'U15'!Q23*'U15'!Q$4,0)
)/'2ª EVA-solo'!$CD$5
/AH$13)),0),0)</f>
        <v>0</v>
      </c>
      <c r="AJ39" s="25"/>
      <c r="AK39" s="25">
        <f ca="1">IFERROR(IF(AK$16&gt;0,
(
(
(
IF('U1'!$A$4="2ª",'U1'!R23*'U1'!R$4,0)+
IF('U2'!$A$4="2ª",'U2'!R23*'U2'!R$4,0)+
IF('U3'!$A$4="2ª",'U3'!R23*'U3'!R$4,0)+
IF('U4'!$A$4="2ª",'U4'!R23*'U4'!R$4,0)+
IF('U5'!$A$4="2ª",'U5'!R23*'U5'!R$4,0)+
IF('U6'!$A$4="2ª",'U6'!R23*'U6'!R$4,0)+
IF('U7'!$A$4="2ª",'U7'!R23*'U7'!R$4,0)+
IF('U8'!$A$4="2ª",'U8'!R23*'U8'!R$4,0)+
IF('U9'!$A$4="2ª",'U9'!R23*'U9'!R$4,0)+
IF('U10'!$A$4="2ª",'U10'!R23*'U10'!R$4,0)+
IF('U11'!$A$4="2ª",'U11'!R23*'U11'!R$4,0)+
IF('U12'!$A$4="2ª",'U12'!R23*'U12'!R$4,0)+
IF('U13'!$A$4="2ª",'U13'!R23*'U13'!R$4,0)+
IF('U14'!$A$4="2ª",'U14'!R23*'U14'!R$4,0)+
IF('U15'!$A$4="2ª",'U15'!R23*'U15'!R$4,0)
)/'2ª EVA-solo'!$CD$5
/AK$13)),0),0)</f>
        <v>0</v>
      </c>
      <c r="AL39" s="25"/>
      <c r="AM39" s="25">
        <f>IFERROR(IF(AM$16&gt;0,
(
(
(
IF('U1'!$A$4="2ª",'U1'!S23*'U1'!S$4,0)+
IF('U2'!$A$4="2ª",'U2'!S23*'U2'!S$4,0)+
IF('U3'!$A$4="2ª",'U3'!S23*'U3'!S$4,0)+
IF('U4'!$A$4="2ª",'U4'!S23*'U4'!S$4,0)+
IF('U5'!$A$4="2ª",'U5'!S23*'U5'!S$4,0)+
IF('U6'!$A$4="2ª",'U6'!S23*'U6'!S$4,0)+
IF('U7'!$A$4="2ª",'U7'!S23*'U7'!S$4,0)+
IF('U8'!$A$4="2ª",'U8'!S23*'U8'!S$4,0)+
IF('U9'!$A$4="2ª",'U9'!S23*'U9'!S$4,0)+
IF('U10'!$A$4="2ª",'U10'!S23*'U10'!S$4,0)+
IF('U11'!$A$4="2ª",'U11'!S23*'U11'!S$4,0)+
IF('U12'!$A$4="2ª",'U12'!S23*'U12'!S$4,0)+
IF('U13'!$A$4="2ª",'U13'!S23*'U13'!S$4,0)+
IF('U14'!$A$4="2ª",'U14'!S23*'U14'!S$4,0)+
IF('U15'!$A$4="2ª",'U15'!S23*'U15'!S$4,0)
)/'2ª EVA-solo'!$CD$5
/AM$13)),0),0)</f>
        <v>0</v>
      </c>
      <c r="AN39" s="25"/>
      <c r="AO39" s="25"/>
      <c r="AP39" s="25">
        <f ca="1">IFERROR(IF(AP$16&gt;0,
(
(
(
IF('U1'!$A$4="2ª",'U1'!T23*'U1'!T$4,0)+
IF('U2'!$A$4="2ª",'U2'!T23*'U2'!T$4,0)+
IF('U3'!$A$4="2ª",'U3'!T23*'U3'!T$4,0)+
IF('U4'!$A$4="2ª",'U4'!T23*'U4'!T$4,0)+
IF('U5'!$A$4="2ª",'U5'!T23*'U5'!T$4,0)+
IF('U6'!$A$4="2ª",'U6'!T23*'U6'!T$4,0)+
IF('U7'!$A$4="2ª",'U7'!T23*'U7'!T$4,0)+
IF('U8'!$A$4="2ª",'U8'!T23*'U8'!T$4,0)+
IF('U9'!$A$4="2ª",'U9'!T23*'U9'!T$4,0)+
IF('U10'!$A$4="2ª",'U10'!T23*'U10'!T$4,0)+
IF('U11'!$A$4="2ª",'U11'!T23*'U11'!T$4,0)+
IF('U12'!$A$4="2ª",'U12'!T23*'U12'!T$4,0)+
IF('U13'!$A$4="2ª",'U13'!T23*'U13'!T$4,0)+
IF('U14'!$A$4="2ª",'U14'!T23*'U14'!T$4,0)+
IF('U15'!$A$4="2ª",'U15'!T23*'U15'!T$4,0)
)/'2ª EVA-solo'!$CD$5
/AP$13)),0),0)</f>
        <v>0</v>
      </c>
      <c r="AQ39" s="25"/>
      <c r="AR39" s="25">
        <f ca="1">IFERROR(IF(AR$16&gt;0,
(
(
(
IF('U1'!$A$4="2ª",'U1'!U23*'U1'!U$4,0)+
IF('U2'!$A$4="2ª",'U2'!U23*'U2'!U$4,0)+
IF('U3'!$A$4="2ª",'U3'!U23*'U3'!U$4,0)+
IF('U4'!$A$4="2ª",'U4'!U23*'U4'!U$4,0)+
IF('U5'!$A$4="2ª",'U5'!U23*'U5'!U$4,0)+
IF('U6'!$A$4="2ª",'U6'!U23*'U6'!U$4,0)+
IF('U7'!$A$4="2ª",'U7'!U23*'U7'!U$4,0)+
IF('U8'!$A$4="2ª",'U8'!U23*'U8'!U$4,0)+
IF('U9'!$A$4="2ª",'U9'!U23*'U9'!U$4,0)+
IF('U10'!$A$4="2ª",'U10'!U23*'U10'!U$4,0)+
IF('U11'!$A$4="2ª",'U11'!U23*'U11'!U$4,0)+
IF('U12'!$A$4="2ª",'U12'!U23*'U12'!U$4,0)+
IF('U13'!$A$4="2ª",'U13'!U23*'U13'!U$4,0)+
IF('U14'!$A$4="2ª",'U14'!U23*'U14'!U$4,0)+
IF('U15'!$A$4="2ª",'U15'!U23*'U15'!U$4,0)
)/'2ª EVA-solo'!$CD$5
/AR$13)),0),0)</f>
        <v>0</v>
      </c>
      <c r="AS39" s="25"/>
      <c r="AT39" s="25">
        <f>IFERROR(IF(AT$16&gt;0,
(
(
(
IF('U1'!$A$4="2ª",'U1'!V23*'U1'!V$4,0)+
IF('U2'!$A$4="2ª",'U2'!V23*'U2'!V$4,0)+
IF('U3'!$A$4="2ª",'U3'!V23*'U3'!V$4,0)+
IF('U4'!$A$4="2ª",'U4'!V23*'U4'!V$4,0)+
IF('U5'!$A$4="2ª",'U5'!V23*'U5'!V$4,0)+
IF('U6'!$A$4="2ª",'U6'!V23*'U6'!V$4,0)+
IF('U7'!$A$4="2ª",'U7'!V23*'U7'!V$4,0)+
IF('U8'!$A$4="2ª",'U8'!V23*'U8'!V$4,0)+
IF('U9'!$A$4="2ª",'U9'!V23*'U9'!V$4,0)+
IF('U10'!$A$4="2ª",'U10'!V23*'U10'!V$4,0)+
IF('U11'!$A$4="2ª",'U11'!V23*'U11'!V$4,0)+
IF('U12'!$A$4="2ª",'U12'!V23*'U12'!V$4,0)+
IF('U13'!$A$4="2ª",'U13'!V23*'U13'!V$4,0)+
IF('U14'!$A$4="2ª",'U14'!V23*'U14'!V$4,0)+
IF('U15'!$A$4="2ª",'U15'!V23*'U15'!V$4,0)
)/'2ª EVA-solo'!$CD$5
/AT$13)),0),0)</f>
        <v>0</v>
      </c>
      <c r="AU39" s="25"/>
      <c r="AV39" s="25">
        <f ca="1">IFERROR(IF(AV$16&gt;0,
(
(
(
IF('U1'!$A$4="2ª",'U1'!W23*'U1'!W$4,0)+
IF('U2'!$A$4="2ª",'U2'!W23*'U2'!W$4,0)+
IF('U3'!$A$4="2ª",'U3'!W23*'U3'!W$4,0)+
IF('U4'!$A$4="2ª",'U4'!W23*'U4'!W$4,0)+
IF('U5'!$A$4="2ª",'U5'!W23*'U5'!W$4,0)+
IF('U6'!$A$4="2ª",'U6'!W23*'U6'!W$4,0)+
IF('U7'!$A$4="2ª",'U7'!W23*'U7'!W$4,0)+
IF('U8'!$A$4="2ª",'U8'!W23*'U8'!W$4,0)+
IF('U9'!$A$4="2ª",'U9'!W23*'U9'!W$4,0)+
IF('U10'!$A$4="2ª",'U10'!W23*'U10'!W$4,0)+
IF('U11'!$A$4="2ª",'U11'!W23*'U11'!W$4,0)+
IF('U12'!$A$4="2ª",'U12'!W23*'U12'!W$4,0)+
IF('U13'!$A$4="2ª",'U13'!W23*'U13'!W$4,0)+
IF('U14'!$A$4="2ª",'U14'!W23*'U14'!W$4,0)+
IF('U15'!$A$4="2ª",'U15'!W23*'U15'!W$4,0)
)/'2ª EVA-solo'!$CD$5
/AV$13)),0),0)</f>
        <v>0</v>
      </c>
      <c r="AW39" s="25"/>
      <c r="AX39" s="25">
        <f>IFERROR(IF(AX$16&gt;0,
(
(
(
IF('U1'!$A$4="2ª",'U1'!X23*'U1'!X$4,0)+
IF('U2'!$A$4="2ª",'U2'!X23*'U2'!X$4,0)+
IF('U3'!$A$4="2ª",'U3'!X23*'U3'!X$4,0)+
IF('U4'!$A$4="2ª",'U4'!X23*'U4'!X$4,0)+
IF('U5'!$A$4="2ª",'U5'!X23*'U5'!X$4,0)+
IF('U6'!$A$4="2ª",'U6'!X23*'U6'!X$4,0)+
IF('U7'!$A$4="2ª",'U7'!X23*'U7'!X$4,0)+
IF('U8'!$A$4="2ª",'U8'!X23*'U8'!X$4,0)+
IF('U9'!$A$4="2ª",'U9'!X23*'U9'!X$4,0)+
IF('U10'!$A$4="2ª",'U10'!X23*'U10'!X$4,0)+
IF('U11'!$A$4="2ª",'U11'!X23*'U11'!X$4,0)+
IF('U12'!$A$4="2ª",'U12'!X23*'U12'!X$4,0)+
IF('U13'!$A$4="2ª",'U13'!X23*'U13'!X$4,0)+
IF('U14'!$A$4="2ª",'U14'!X23*'U14'!X$4,0)+
IF('U15'!$A$4="2ª",'U15'!X23*'U15'!X$4,0)
)/'2ª EVA-solo'!$CD$5
/AX$13)),0),0)</f>
        <v>0</v>
      </c>
      <c r="AY39" s="25"/>
      <c r="AZ39" s="25">
        <f>IFERROR(IF(AZ$16&gt;0,
(
(
(
IF('U1'!$A$4="2ª",'U1'!Y23*'U1'!Y$4,0)+
IF('U2'!$A$4="2ª",'U2'!Y23*'U2'!Y$4,0)+
IF('U3'!$A$4="2ª",'U3'!Y23*'U3'!Y$4,0)+
IF('U4'!$A$4="2ª",'U4'!Y23*'U4'!Y$4,0)+
IF('U5'!$A$4="2ª",'U5'!Y23*'U5'!Y$4,0)+
IF('U6'!$A$4="2ª",'U6'!Y23*'U6'!Y$4,0)+
IF('U7'!$A$4="2ª",'U7'!Y23*'U7'!Y$4,0)+
IF('U8'!$A$4="2ª",'U8'!Y23*'U8'!Y$4,0)+
IF('U9'!$A$4="2ª",'U9'!Y23*'U9'!Y$4,0)+
IF('U10'!$A$4="2ª",'U10'!Y23*'U10'!Y$4,0)+
IF('U11'!$A$4="2ª",'U11'!Y23*'U11'!Y$4,0)+
IF('U12'!$A$4="2ª",'U12'!Y23*'U12'!Y$4,0)+
IF('U13'!$A$4="2ª",'U13'!Y23*'U13'!Y$4,0)+
IF('U14'!$A$4="2ª",'U14'!Y23*'U14'!Y$4,0)+
IF('U15'!$A$4="2ª",'U15'!Y23*'U15'!Y$4,0)
)/'2ª EVA-solo'!$CD$5
/AZ$13)),0),0)</f>
        <v>0</v>
      </c>
      <c r="BA39" s="25"/>
      <c r="BB39" s="25"/>
      <c r="BC39" s="25">
        <f ca="1">IFERROR(IF(BC$16&gt;0,
(
(
(
IF('U1'!$A$4="2ª",'U1'!Z23*'U1'!Z$4,0)+
IF('U2'!$A$4="2ª",'U2'!Z23*'U2'!Z$4,0)+
IF('U3'!$A$4="2ª",'U3'!Z23*'U3'!Z$4,0)+
IF('U4'!$A$4="2ª",'U4'!Z23*'U4'!Z$4,0)+
IF('U5'!$A$4="2ª",'U5'!Z23*'U5'!Z$4,0)+
IF('U6'!$A$4="2ª",'U6'!Z23*'U6'!Z$4,0)+
IF('U7'!$A$4="2ª",'U7'!Z23*'U7'!Z$4,0)+
IF('U8'!$A$4="2ª",'U8'!Z23*'U8'!Z$4,0)+
IF('U9'!$A$4="2ª",'U9'!Z23*'U9'!Z$4,0)+
IF('U10'!$A$4="2ª",'U10'!Z23*'U10'!Z$4,0)+
IF('U11'!$A$4="2ª",'U11'!Z23*'U11'!Z$4,0)+
IF('U12'!$A$4="2ª",'U12'!Z23*'U12'!Z$4,0)+
IF('U13'!$A$4="2ª",'U13'!Z23*'U13'!Z$4,0)+
IF('U14'!$A$4="2ª",'U14'!Z23*'U14'!Z$4,0)+
IF('U15'!$A$4="2ª",'U15'!Z23*'U15'!Z$4,0)
)/'2ª EVA-solo'!$CD$5
/BC$13)),0),0)</f>
        <v>0</v>
      </c>
      <c r="BD39" s="25"/>
      <c r="BE39" s="25">
        <f>IFERROR(IF(BE$16&gt;0,
(
(
(
IF('U1'!$A$4="2ª",'U1'!AA23*'U1'!AA$4,0)+
IF('U2'!$A$4="2ª",'U2'!AA23*'U2'!AA$4,0)+
IF('U3'!$A$4="2ª",'U3'!AA23*'U3'!AA$4,0)+
IF('U4'!$A$4="2ª",'U4'!AA23*'U4'!AA$4,0)+
IF('U5'!$A$4="2ª",'U5'!AA23*'U5'!AA$4,0)+
IF('U6'!$A$4="2ª",'U6'!AA23*'U6'!AA$4,0)+
IF('U7'!$A$4="2ª",'U7'!AA23*'U7'!AA$4,0)+
IF('U8'!$A$4="2ª",'U8'!AA23*'U8'!AA$4,0)+
IF('U9'!$A$4="2ª",'U9'!AA23*'U9'!AA$4,0)+
IF('U10'!$A$4="2ª",'U10'!AA23*'U10'!AA$4,0)+
IF('U11'!$A$4="2ª",'U11'!AA23*'U11'!AA$4,0)+
IF('U12'!$A$4="2ª",'U12'!AA23*'U12'!AA$4,0)+
IF('U13'!$A$4="2ª",'U13'!AA23*'U13'!AA$4,0)+
IF('U14'!$A$4="2ª",'U14'!AA23*'U14'!AA$4,0)+
IF('U15'!$A$4="2ª",'U15'!AA23*'U15'!AA$4,0)
)/'2ª EVA-solo'!$CD$5
/BE$13)),0),0)</f>
        <v>0</v>
      </c>
      <c r="BF39" s="25"/>
      <c r="BG39" s="25">
        <f>IFERROR(IF(BG$16&gt;0,
(
(
(
IF('U1'!$A$4="2ª",'U1'!AB23*'U1'!AB$4,0)+
IF('U2'!$A$4="2ª",'U2'!AB23*'U2'!AB$4,0)+
IF('U3'!$A$4="2ª",'U3'!AB23*'U3'!AB$4,0)+
IF('U4'!$A$4="2ª",'U4'!AB23*'U4'!AB$4,0)+
IF('U5'!$A$4="2ª",'U5'!AB23*'U5'!AB$4,0)+
IF('U6'!$A$4="2ª",'U6'!AB23*'U6'!AB$4,0)+
IF('U7'!$A$4="2ª",'U7'!AB23*'U7'!AB$4,0)+
IF('U8'!$A$4="2ª",'U8'!AB23*'U8'!AB$4,0)+
IF('U9'!$A$4="2ª",'U9'!AB23*'U9'!AB$4,0)+
IF('U10'!$A$4="2ª",'U10'!AB23*'U10'!AB$4,0)+
IF('U11'!$A$4="2ª",'U11'!AB23*'U11'!AB$4,0)+
IF('U12'!$A$4="2ª",'U12'!AB23*'U12'!AB$4,0)+
IF('U13'!$A$4="2ª",'U13'!AB23*'U13'!AB$4,0)+
IF('U14'!$A$4="2ª",'U14'!AB23*'U14'!AB$4,0)+
IF('U15'!$A$4="2ª",'U15'!AB23*'U15'!AB$4,0)
)/'2ª EVA-solo'!$CD$5
/BG$13)),0),0)</f>
        <v>0</v>
      </c>
      <c r="BH39" s="25"/>
      <c r="BI39" s="25">
        <f ca="1">IFERROR(IF(BI$16&gt;0,
(
(
(
IF('U1'!$A$4="2ª",'U1'!AC23*'U1'!AC$4,0)+
IF('U2'!$A$4="2ª",'U2'!AC23*'U2'!AC$4,0)+
IF('U3'!$A$4="2ª",'U3'!AC23*'U3'!AC$4,0)+
IF('U4'!$A$4="2ª",'U4'!AC23*'U4'!AC$4,0)+
IF('U5'!$A$4="2ª",'U5'!AC23*'U5'!AC$4,0)+
IF('U6'!$A$4="2ª",'U6'!AC23*'U6'!AC$4,0)+
IF('U7'!$A$4="2ª",'U7'!AC23*'U7'!AC$4,0)+
IF('U8'!$A$4="2ª",'U8'!AC23*'U8'!AC$4,0)+
IF('U9'!$A$4="2ª",'U9'!AC23*'U9'!AC$4,0)+
IF('U10'!$A$4="2ª",'U10'!AC23*'U10'!AC$4,0)+
IF('U11'!$A$4="2ª",'U11'!AC23*'U11'!AC$4,0)+
IF('U12'!$A$4="2ª",'U12'!AC23*'U12'!AC$4,0)+
IF('U13'!$A$4="2ª",'U13'!AC23*'U13'!AC$4,0)+
IF('U14'!$A$4="2ª",'U14'!AC23*'U14'!AC$4,0)+
IF('U15'!$A$4="2ª",'U15'!AC23*'U15'!AC$4,0)
)/'2ª EVA-solo'!$CD$5
/BI$13)),0),0)</f>
        <v>0</v>
      </c>
      <c r="BJ39" s="25"/>
      <c r="BK39" s="25">
        <f>IFERROR(IF(BK$16&gt;0,
(
(
(
IF('U1'!$A$4="2ª",'U1'!AD23*'U1'!AD$4,0)+
IF('U2'!$A$4="2ª",'U2'!AD23*'U2'!AD$4,0)+
IF('U3'!$A$4="2ª",'U3'!AD23*'U3'!AD$4,0)+
IF('U4'!$A$4="2ª",'U4'!AD23*'U4'!AD$4,0)+
IF('U5'!$A$4="2ª",'U5'!AD23*'U5'!AD$4,0)+
IF('U6'!$A$4="2ª",'U6'!AD23*'U6'!AD$4,0)+
IF('U7'!$A$4="2ª",'U7'!AD23*'U7'!AD$4,0)+
IF('U8'!$A$4="2ª",'U8'!AD23*'U8'!AD$4,0)+
IF('U9'!$A$4="2ª",'U9'!AD23*'U9'!AD$4,0)+
IF('U10'!$A$4="2ª",'U10'!AD23*'U10'!AD$4,0)+
IF('U11'!$A$4="2ª",'U11'!AD23*'U11'!AD$4,0)+
IF('U12'!$A$4="2ª",'U12'!AD23*'U12'!AD$4,0)+
IF('U13'!$A$4="2ª",'U13'!AD23*'U13'!AD$4,0)+
IF('U14'!$A$4="2ª",'U14'!AD23*'U14'!AD$4,0)+
IF('U15'!$A$4="2ª",'U15'!AD23*'U15'!AD$4,0)
)/'2ª EVA-solo'!$CD$5
/BK$13)),0),0)</f>
        <v>0</v>
      </c>
      <c r="BL39" s="25"/>
      <c r="BM39" s="25">
        <f>IFERROR(IF(BM$16&gt;0,
(
(
(
IF('U1'!$A$4="2ª",'U1'!AE23*'U1'!AE$4,0)+
IF('U2'!$A$4="2ª",'U2'!AE23*'U2'!AE$4,0)+
IF('U3'!$A$4="2ª",'U3'!AE23*'U3'!AE$4,0)+
IF('U4'!$A$4="2ª",'U4'!AE23*'U4'!AE$4,0)+
IF('U5'!$A$4="2ª",'U5'!AE23*'U5'!AE$4,0)+
IF('U6'!$A$4="2ª",'U6'!AE23*'U6'!AE$4,0)+
IF('U7'!$A$4="2ª",'U7'!AE23*'U7'!AE$4,0)+
IF('U8'!$A$4="2ª",'U8'!AE23*'U8'!AE$4,0)+
IF('U9'!$A$4="2ª",'U9'!AE23*'U9'!AE$4,0)+
IF('U10'!$A$4="2ª",'U10'!AE23*'U10'!AE$4,0)+
IF('U11'!$A$4="2ª",'U11'!AE23*'U11'!AE$4,0)+
IF('U12'!$A$4="2ª",'U12'!AE23*'U12'!AE$4,0)+
IF('U13'!$A$4="2ª",'U13'!AE23*'U13'!AE$4,0)+
IF('U14'!$A$4="2ª",'U14'!AE23*'U14'!AE$4,0)+
IF('U15'!$A$4="2ª",'U15'!AE23*'U15'!AE$4,0)
)/'2ª EVA-solo'!$CD$5
/BM$13)),0),0)</f>
        <v>0</v>
      </c>
      <c r="BN39" s="25"/>
      <c r="BO39" s="25"/>
      <c r="BP39" s="25">
        <f ca="1">IFERROR(IF(BP$16&gt;0,
(
(
(
IF('U1'!$A$4="2ª",'U1'!AF23*'U1'!AF$4,0)+
IF('U2'!$A$4="2ª",'U2'!AF23*'U2'!AF$4,0)+
IF('U3'!$A$4="2ª",'U3'!AF23*'U3'!AF$4,0)+
IF('U4'!$A$4="2ª",'U4'!AF23*'U4'!AF$4,0)+
IF('U5'!$A$4="2ª",'U5'!AF23*'U5'!AF$4,0)+
IF('U6'!$A$4="2ª",'U6'!AF23*'U6'!AF$4,0)+
IF('U7'!$A$4="2ª",'U7'!AF23*'U7'!AF$4,0)+
IF('U8'!$A$4="2ª",'U8'!AF23*'U8'!AF$4,0)+
IF('U9'!$A$4="2ª",'U9'!AF23*'U9'!AF$4,0)+
IF('U10'!$A$4="2ª",'U10'!AF23*'U10'!AF$4,0)+
IF('U11'!$A$4="2ª",'U11'!AF23*'U11'!AF$4,0)+
IF('U12'!$A$4="2ª",'U12'!AF23*'U12'!AF$4,0)+
IF('U13'!$A$4="2ª",'U13'!AF23*'U13'!AF$4,0)+
IF('U14'!$A$4="2ª",'U14'!AF23*'U14'!AF$4,0)+
IF('U15'!$A$4="2ª",'U15'!AF23*'U15'!AF$4,0)
)/'2ª EVA-solo'!$CD$5
/BP$13)),0),0)</f>
        <v>0</v>
      </c>
      <c r="BQ39" s="25"/>
      <c r="BR39" s="25">
        <f>IFERROR(IF(BR$16&gt;0,
(
(
(
IF('U1'!$A$4="2ª",'U1'!AG23*'U1'!AG$4,0)+
IF('U2'!$A$4="2ª",'U2'!AG23*'U2'!AG$4,0)+
IF('U3'!$A$4="2ª",'U3'!AG23*'U3'!AG$4,0)+
IF('U4'!$A$4="2ª",'U4'!AG23*'U4'!AG$4,0)+
IF('U5'!$A$4="2ª",'U5'!AG23*'U5'!AG$4,0)+
IF('U6'!$A$4="2ª",'U6'!AG23*'U6'!AG$4,0)+
IF('U7'!$A$4="2ª",'U7'!AG23*'U7'!AG$4,0)+
IF('U8'!$A$4="2ª",'U8'!AG23*'U8'!AG$4,0)+
IF('U9'!$A$4="2ª",'U9'!AG23*'U9'!AG$4,0)+
IF('U10'!$A$4="2ª",'U10'!AG23*'U10'!AG$4,0)+
IF('U11'!$A$4="2ª",'U11'!AG23*'U11'!AG$4,0)+
IF('U12'!$A$4="2ª",'U12'!AG23*'U12'!AG$4,0)+
IF('U13'!$A$4="2ª",'U13'!AG23*'U13'!AG$4,0)+
IF('U14'!$A$4="2ª",'U14'!AG23*'U14'!AG$4,0)+
IF('U15'!$A$4="2ª",'U15'!AG23*'U15'!AG$4,0)
)/'2ª EVA-solo'!$CD$5
/BR$13)),0),0)</f>
        <v>0</v>
      </c>
      <c r="BS39" s="25"/>
      <c r="BT39" s="25">
        <f>IFERROR(IF(BT$16&gt;0,
(
(
(
IF('U1'!$A$4="2ª",'U1'!AH23*'U1'!AH$4,0)+
IF('U2'!$A$4="2ª",'U2'!AH23*'U2'!AH$4,0)+
IF('U3'!$A$4="2ª",'U3'!AH23*'U3'!AH$4,0)+
IF('U4'!$A$4="2ª",'U4'!AH23*'U4'!AH$4,0)+
IF('U5'!$A$4="2ª",'U5'!AH23*'U5'!AH$4,0)+
IF('U6'!$A$4="2ª",'U6'!AH23*'U6'!AH$4,0)+
IF('U7'!$A$4="2ª",'U7'!AH23*'U7'!AH$4,0)+
IF('U8'!$A$4="2ª",'U8'!AH23*'U8'!AH$4,0)+
IF('U9'!$A$4="2ª",'U9'!AH23*'U9'!AH$4,0)+
IF('U10'!$A$4="2ª",'U10'!AH23*'U10'!AH$4,0)+
IF('U11'!$A$4="2ª",'U11'!AH23*'U11'!AH$4,0)+
IF('U12'!$A$4="2ª",'U12'!AH23*'U12'!AH$4,0)+
IF('U13'!$A$4="2ª",'U13'!AH23*'U13'!AH$4,0)+
IF('U14'!$A$4="2ª",'U14'!AH23*'U14'!AH$4,0)+
IF('U15'!$A$4="2ª",'U15'!AH23*'U15'!AH$4,0)
)/'2ª EVA-solo'!$CD$5
/BT$13)),0),0)</f>
        <v>0</v>
      </c>
      <c r="BU39" s="25"/>
      <c r="BV39" s="25">
        <f>IFERROR(IF(BV$16&gt;0,
(
(
(
IF('U1'!$A$4="2ª",'U1'!AI23*'U1'!AI$4,0)+
IF('U2'!$A$4="2ª",'U2'!AI23*'U2'!AI$4,0)+
IF('U3'!$A$4="2ª",'U3'!AI23*'U3'!AI$4,0)+
IF('U4'!$A$4="2ª",'U4'!AI23*'U4'!AI$4,0)+
IF('U5'!$A$4="2ª",'U5'!AI23*'U5'!AI$4,0)+
IF('U6'!$A$4="2ª",'U6'!AI23*'U6'!AI$4,0)+
IF('U7'!$A$4="2ª",'U7'!AI23*'U7'!AI$4,0)+
IF('U8'!$A$4="2ª",'U8'!AI23*'U8'!AI$4,0)+
IF('U9'!$A$4="2ª",'U9'!AI23*'U9'!AI$4,0)+
IF('U10'!$A$4="2ª",'U10'!AI23*'U10'!AI$4,0)+
IF('U11'!$A$4="2ª",'U11'!AI23*'U11'!AI$4,0)+
IF('U12'!$A$4="2ª",'U12'!AI23*'U12'!AI$4,0)+
IF('U13'!$A$4="2ª",'U13'!AI23*'U13'!AI$4,0)+
IF('U14'!$A$4="2ª",'U14'!AI23*'U14'!AI$4,0)+
IF('U15'!$A$4="2ª",'U15'!AI23*'U15'!AI$4,0)
)/'2ª EVA-solo'!$CD$5
/BV$13)),0),0)</f>
        <v>0</v>
      </c>
      <c r="BW39" s="25"/>
      <c r="BX39" s="25">
        <f>IFERROR(IF(BX$16&gt;0,
(
(
(
IF('U1'!$A$4="2ª",'U1'!AJ23*'U1'!AJ$4,0)+
IF('U2'!$A$4="2ª",'U2'!AJ23*'U2'!AJ$4,0)+
IF('U3'!$A$4="2ª",'U3'!AJ23*'U3'!AJ$4,0)+
IF('U4'!$A$4="2ª",'U4'!AJ23*'U4'!AJ$4,0)+
IF('U5'!$A$4="2ª",'U5'!AJ23*'U5'!AJ$4,0)+
IF('U6'!$A$4="2ª",'U6'!AJ23*'U6'!AJ$4,0)+
IF('U7'!$A$4="2ª",'U7'!AJ23*'U7'!AJ$4,0)+
IF('U8'!$A$4="2ª",'U8'!AJ23*'U8'!AJ$4,0)+
IF('U9'!$A$4="2ª",'U9'!AJ23*'U9'!AJ$4,0)+
IF('U10'!$A$4="2ª",'U10'!AJ23*'U10'!AJ$4,0)+
IF('U11'!$A$4="2ª",'U11'!AJ23*'U11'!AJ$4,0)+
IF('U12'!$A$4="2ª",'U12'!AJ23*'U12'!AJ$4,0)+
IF('U13'!$A$4="2ª",'U13'!AJ23*'U13'!AJ$4,0)+
IF('U14'!$A$4="2ª",'U14'!AJ23*'U14'!AJ$4,0)+
IF('U15'!$A$4="2ª",'U15'!AJ23*'U15'!AJ$4,0)
)/'2ª EVA-solo'!$CD$5
/BX$13)),0),0)</f>
        <v>0</v>
      </c>
      <c r="BY39" s="25"/>
      <c r="BZ39" s="25">
        <f>IFERROR(IF(BZ$16&gt;0,
(
(
(
IF('U1'!$A$4="2ª",'U1'!AK23*'U1'!AK$4,0)+
IF('U2'!$A$4="2ª",'U2'!AK23*'U2'!AK$4,0)+
IF('U3'!$A$4="2ª",'U3'!AK23*'U3'!AK$4,0)+
IF('U4'!$A$4="2ª",'U4'!AK23*'U4'!AK$4,0)+
IF('U5'!$A$4="2ª",'U5'!AK23*'U5'!AK$4,0)+
IF('U6'!$A$4="2ª",'U6'!AK23*'U6'!AK$4,0)+
IF('U7'!$A$4="2ª",'U7'!AK23*'U7'!AK$4,0)+
IF('U8'!$A$4="2ª",'U8'!AK23*'U8'!AK$4,0)+
IF('U9'!$A$4="2ª",'U9'!AK23*'U9'!AK$4,0)+
IF('U10'!$A$4="2ª",'U10'!AK23*'U10'!AK$4,0)+
IF('U11'!$A$4="2ª",'U11'!AK23*'U11'!AK$4,0)+
IF('U12'!$A$4="2ª",'U12'!AK23*'U12'!AK$4,0)+
IF('U13'!$A$4="2ª",'U13'!AK23*'U13'!AK$4,0)+
IF('U14'!$A$4="2ª",'U14'!AK23*'U14'!AK$4,0)+
IF('U15'!$A$4="2ª",'U15'!AK23*'U15'!AK$4,0)
)/'2ª EVA-solo'!$CD$5
/BZ$13)),0),0)</f>
        <v>0</v>
      </c>
      <c r="CA39" s="25"/>
      <c r="CB39" s="25">
        <f ca="1">IF(CB$16&gt;0,
(
(
(
IF('U1'!$A$4="2ª",'U1'!BZ23*'U1'!BZ$4,0)+
IF('U2'!$A$4="2ª",'U2'!CA23*'U2'!CA$4,0)+
IF('U3'!$A$4="2ª",'U3'!CA23*'U3'!CA$4,0)+
IF('U4'!$A$4="2ª",'U4'!CA23*'U4'!CA$4,0)+
IF('U5'!$A$4="2ª",'U5'!CA23*'U5'!CA$4,0)+
IF('U6'!$A$4="2ª",'U6'!CA23*'U6'!CA$4,0)+
IF('U7'!$A$4="2ª",'U7'!CA23*'U7'!CA$4,0)+
IF('U8'!$A$4="2ª",'U8'!CA23*'U8'!CA$4,0)+
IF('U9'!$A$4="2ª",'U9'!CA23*'U9'!CA$4,0)+
IF('U10'!$A$4="2ª",'U10'!CA23*'U10'!CA$4,0)+
IF('U11'!$A$4="2ª",'U11'!CA23*'U11'!CA$4,0)+
IF('U12'!$A$4="2ª",'U12'!CA23*'U12'!CA$4,0)+
IF('U13'!$A$4="2ª",'U13'!CA23*'U13'!CA$4,0)+
IF('U14'!$A$4="2ª",'U14'!CA23*'U14'!CA$4,0)+
IF('U15'!$A$4="2ª",'U15'!CA23*'U15'!CA$4,0)
)/'2ª EVA-solo'!$CD$5
/CB$16)))</f>
        <v>0</v>
      </c>
    </row>
    <row r="40" spans="1:80" ht="18" x14ac:dyDescent="0.25">
      <c r="A40" s="65" t="str">
        <v>Castillo Reyes, Daniel</v>
      </c>
      <c r="B40" s="128"/>
      <c r="C40" s="25">
        <f ca="1">IFERROR(IF(C$16&gt;0,
(
(
(
IF('U1'!$A$4="2ª",'U1'!B24*'U1'!B$4,0)+
IF('U2'!$A$4="2ª",'U2'!B24*'U2'!B$4,0)+
IF('U3'!$A$4="2ª",'U3'!B24*'U3'!B$4,0)+
IF('U4'!$A$4="2ª",'U4'!B24*'U4'!B$4,0)+
IF('U5'!$A$4="2ª",'U5'!B24*'U5'!B$4,0)+
IF('U6'!$A$4="2ª",'U6'!B24*'U6'!B$4,0)+
IF('U7'!$A$4="2ª",'U7'!B24*'U7'!B$4,0)+
IF('U8'!$A$4="2ª",'U8'!B24*'U8'!B$4,0)+
IF('U9'!$A$4="2ª",'U9'!B24*'U9'!B$4,0)+
IF('U10'!$A$4="2ª",'U10'!B24*'U10'!B$4,0)+
IF('U11'!$A$4="2ª",'U11'!B24*'U11'!B$4,0)+
IF('U12'!$A$4="2ª",'U12'!B24*'U12'!B$4,0)+
IF('U13'!$A$4="2ª",'U13'!B24*'U13'!B$4,0)+
IF('U14'!$A$4="2ª",'U14'!B24*'U14'!B$4,0)+
IF('U15'!$A$4="2ª",'U15'!B24*'U15'!B$4,0)
)/'2ª EVA-solo'!$CD$5
/C$13)),0),0)</f>
        <v>0</v>
      </c>
      <c r="D40" s="25"/>
      <c r="E40" s="25">
        <f ca="1">IFERROR(IF(E$16&gt;0,
(
(
(
IF('U1'!$A$4="2ª",'U1'!C24*'U1'!C$4,0)+
IF('U2'!$A$4="2ª",'U2'!C24*'U2'!C$4,0)+
IF('U3'!$A$4="2ª",'U3'!C24*'U3'!C$4,0)+
IF('U4'!$A$4="2ª",'U4'!C24*'U4'!C$4,0)+
IF('U5'!$A$4="2ª",'U5'!C24*'U5'!C$4,0)+
IF('U6'!$A$4="2ª",'U6'!C24*'U6'!C$4,0)+
IF('U7'!$A$4="2ª",'U7'!C24*'U7'!C$4,0)+
IF('U8'!$A$4="2ª",'U8'!C24*'U8'!C$4,0)+
IF('U9'!$A$4="2ª",'U9'!C24*'U9'!C$4,0)+
IF('U10'!$A$4="2ª",'U10'!C24*'U10'!C$4,0)+
IF('U11'!$A$4="2ª",'U11'!C24*'U11'!C$4,0)+
IF('U12'!$A$4="2ª",'U12'!C24*'U12'!C$4,0)+
IF('U13'!$A$4="2ª",'U13'!C24*'U13'!C$4,0)+
IF('U14'!$A$4="2ª",'U14'!C24*'U14'!C$4,0)+
IF('U15'!$A$4="2ª",'U15'!C24*'U15'!C$4,0)
)/'2ª EVA-solo'!$CD$5
/E$13)),0),0)</f>
        <v>0</v>
      </c>
      <c r="F40" s="25"/>
      <c r="G40" s="25">
        <f ca="1">IFERROR(IF(G$16&gt;0,
(
(
(
IF('U1'!$A$4="2ª",'U1'!D24*'U1'!D$4,0)+
IF('U2'!$A$4="2ª",'U2'!D24*'U2'!D$4,0)+
IF('U3'!$A$4="2ª",'U3'!D24*'U3'!D$4,0)+
IF('U4'!$A$4="2ª",'U4'!D24*'U4'!D$4,0)+
IF('U5'!$A$4="2ª",'U5'!D24*'U5'!D$4,0)+
IF('U6'!$A$4="2ª",'U6'!D24*'U6'!D$4,0)+
IF('U7'!$A$4="2ª",'U7'!D24*'U7'!D$4,0)+
IF('U8'!$A$4="2ª",'U8'!D24*'U8'!D$4,0)+
IF('U9'!$A$4="2ª",'U9'!D24*'U9'!D$4,0)+
IF('U10'!$A$4="2ª",'U10'!D24*'U10'!D$4,0)+
IF('U11'!$A$4="2ª",'U11'!D24*'U11'!D$4,0)+
IF('U12'!$A$4="2ª",'U12'!D24*'U12'!D$4,0)+
IF('U13'!$A$4="2ª",'U13'!D24*'U13'!D$4,0)+
IF('U14'!$A$4="2ª",'U14'!D24*'U14'!D$4,0)+
IF('U15'!$A$4="2ª",'U15'!D24*'U15'!D$4,0)
)/'2ª EVA-solo'!$CD$5
/G$13)),0),0)</f>
        <v>0</v>
      </c>
      <c r="H40" s="25"/>
      <c r="I40" s="25">
        <f ca="1">IFERROR(IF(I$16&gt;0,
(
(
(
IF('U1'!$A$4="2ª",'U1'!E24*'U1'!E$4,0)+
IF('U2'!$A$4="2ª",'U2'!E24*'U2'!E$4,0)+
IF('U3'!$A$4="2ª",'U3'!E24*'U3'!E$4,0)+
IF('U4'!$A$4="2ª",'U4'!E24*'U4'!E$4,0)+
IF('U5'!$A$4="2ª",'U5'!E24*'U5'!E$4,0)+
IF('U6'!$A$4="2ª",'U6'!E24*'U6'!E$4,0)+
IF('U7'!$A$4="2ª",'U7'!E24*'U7'!E$4,0)+
IF('U8'!$A$4="2ª",'U8'!E24*'U8'!E$4,0)+
IF('U9'!$A$4="2ª",'U9'!E24*'U9'!E$4,0)+
IF('U10'!$A$4="2ª",'U10'!E24*'U10'!E$4,0)+
IF('U11'!$A$4="2ª",'U11'!E24*'U11'!E$4,0)+
IF('U12'!$A$4="2ª",'U12'!E24*'U12'!E$4,0)+
IF('U13'!$A$4="2ª",'U13'!E24*'U13'!E$4,0)+
IF('U14'!$A$4="2ª",'U14'!E24*'U14'!E$4,0)+
IF('U15'!$A$4="2ª",'U15'!E24*'U15'!E$4,0)
)/'2ª EVA-solo'!$CD$5
/H$13)),0),0)</f>
        <v>0</v>
      </c>
      <c r="J40" s="25"/>
      <c r="K40" s="25">
        <f ca="1">IFERROR(IF(K$16&gt;0,
(
(
(
IF('U1'!$A$4="2ª",'U1'!F24*'U1'!F$4,0)+
IF('U2'!$A$4="2ª",'U2'!F24*'U2'!F$4,0)+
IF('U3'!$A$4="2ª",'U3'!F24*'U3'!F$4,0)+
IF('U4'!$A$4="2ª",'U4'!F24*'U4'!F$4,0)+
IF('U5'!$A$4="2ª",'U5'!F24*'U5'!F$4,0)+
IF('U6'!$A$4="2ª",'U6'!F24*'U6'!F$4,0)+
IF('U7'!$A$4="2ª",'U7'!F24*'U7'!F$4,0)+
IF('U8'!$A$4="2ª",'U8'!F24*'U8'!F$4,0)+
IF('U9'!$A$4="2ª",'U9'!F24*'U9'!F$4,0)+
IF('U10'!$A$4="2ª",'U10'!F24*'U10'!F$4,0)+
IF('U11'!$A$4="2ª",'U11'!F24*'U11'!F$4,0)+
IF('U12'!$A$4="2ª",'U12'!F24*'U12'!F$4,0)+
IF('U13'!$A$4="2ª",'U13'!F24*'U13'!F$4,0)+
IF('U14'!$A$4="2ª",'U14'!F24*'U14'!F$4,0)+
IF('U15'!$A$4="2ª",'U15'!F24*'U15'!F$4,0)
)/'2ª EVA-solo'!$CD$5
/K$13)),0),0)</f>
        <v>0</v>
      </c>
      <c r="L40" s="25"/>
      <c r="M40" s="25">
        <f>IFERROR(IF(M$16&gt;0,
(
(
(
IF('U1'!$A$4="2ª",'U1'!G24*'U1'!G$4,0)+
IF('U2'!$A$4="2ª",'U2'!G24*'U2'!G$4,0)+
IF('U3'!$A$4="2ª",'U3'!G24*'U3'!G$4,0)+
IF('U4'!$A$4="2ª",'U4'!G24*'U4'!G$4,0)+
IF('U5'!$A$4="2ª",'U5'!G24*'U5'!G$4,0)+
IF('U6'!$A$4="2ª",'U6'!G24*'U6'!G$4,0)+
IF('U7'!$A$4="2ª",'U7'!G24*'U7'!G$4,0)+
IF('U8'!$A$4="2ª",'U8'!G24*'U8'!G$4,0)+
IF('U9'!$A$4="2ª",'U9'!G24*'U9'!G$4,0)+
IF('U10'!$A$4="2ª",'U10'!G24*'U10'!G$4,0)+
IF('U11'!$A$4="2ª",'U11'!G24*'U11'!G$4,0)+
IF('U12'!$A$4="2ª",'U12'!G24*'U12'!G$4,0)+
IF('U13'!$A$4="2ª",'U13'!G24*'U13'!G$4,0)+
IF('U14'!$A$4="2ª",'U14'!G24*'U14'!G$4,0)+
IF('U15'!$A$4="2ª",'U15'!G24*'U15'!G$4,0)
)/'2ª EVA-solo'!$CD$5
/M$13)),0),0)</f>
        <v>0</v>
      </c>
      <c r="N40" s="25"/>
      <c r="O40" s="130"/>
      <c r="P40" s="25">
        <f ca="1">IFERROR(IF(P$16&gt;0,
(
(
(
IF('U1'!$A$4="2ª",'U1'!H24*'U1'!H$4,0)+
IF('U2'!$A$4="2ª",'U2'!H24*'U2'!H$4,0)+
IF('U3'!$A$4="2ª",'U3'!H24*'U3'!H$4,0)+
IF('U4'!$A$4="2ª",'U4'!H24*'U4'!H$4,0)+
IF('U5'!$A$4="2ª",'U5'!H24*'U5'!H$4,0)+
IF('U6'!$A$4="2ª",'U6'!H24*'U6'!H$4,0)+
IF('U7'!$A$4="2ª",'U7'!H24*'U7'!H$4,0)+
IF('U8'!$A$4="2ª",'U8'!H24*'U8'!H$4,0)+
IF('U9'!$A$4="2ª",'U9'!H24*'U9'!H$4,0)+
IF('U10'!$A$4="2ª",'U10'!H24*'U10'!H$4,0)+
IF('U11'!$A$4="2ª",'U11'!H24*'U11'!H$4,0)+
IF('U12'!$A$4="2ª",'U12'!H24*'U12'!H$4,0)+
IF('U13'!$A$4="2ª",'U13'!H24*'U13'!H$4,0)+
IF('U14'!$A$4="2ª",'U14'!H24*'U14'!H$4,0)+
IF('U15'!$A$4="2ª",'U15'!H24*'U15'!H$4,0)
)/'2ª EVA-solo'!$CD$5
/P$13)),0),0)</f>
        <v>0</v>
      </c>
      <c r="Q40" s="25"/>
      <c r="R40" s="25">
        <f ca="1">IFERROR(IF(R$16&gt;0,
(
(
(
IF('U1'!$A$4="2ª",'U1'!I24*'U1'!I$4,0)+
IF('U2'!$A$4="2ª",'U2'!I24*'U2'!I$4,0)+
IF('U3'!$A$4="2ª",'U3'!I24*'U3'!I$4,0)+
IF('U4'!$A$4="2ª",'U4'!I24*'U4'!I$4,0)+
IF('U5'!$A$4="2ª",'U5'!I24*'U5'!I$4,0)+
IF('U6'!$A$4="2ª",'U6'!I24*'U6'!I$4,0)+
IF('U7'!$A$4="2ª",'U7'!I24*'U7'!I$4,0)+
IF('U8'!$A$4="2ª",'U8'!I24*'U8'!I$4,0)+
IF('U9'!$A$4="2ª",'U9'!I24*'U9'!I$4,0)+
IF('U10'!$A$4="2ª",'U10'!I24*'U10'!I$4,0)+
IF('U11'!$A$4="2ª",'U11'!I24*'U11'!I$4,0)+
IF('U12'!$A$4="2ª",'U12'!I24*'U12'!I$4,0)+
IF('U13'!$A$4="2ª",'U13'!I24*'U13'!I$4,0)+
IF('U14'!$A$4="2ª",'U14'!I24*'U14'!I$4,0)+
IF('U15'!$A$4="2ª",'U15'!I24*'U15'!I$4,0)
)/'2ª EVA-solo'!$CD$5
/R$13)),0),0)</f>
        <v>0</v>
      </c>
      <c r="S40" s="25"/>
      <c r="T40" s="25">
        <f ca="1">IFERROR(IF(T$16&gt;0,
(
(
(
IF('U1'!$A$4="2ª",'U1'!J24*'U1'!J$4,0)+
IF('U2'!$A$4="2ª",'U2'!J24*'U2'!J$4,0)+
IF('U3'!$A$4="2ª",'U3'!J24*'U3'!J$4,0)+
IF('U4'!$A$4="2ª",'U4'!J24*'U4'!J$4,0)+
IF('U5'!$A$4="2ª",'U5'!J24*'U5'!J$4,0)+
IF('U6'!$A$4="2ª",'U6'!J24*'U6'!J$4,0)+
IF('U7'!$A$4="2ª",'U7'!J24*'U7'!J$4,0)+
IF('U8'!$A$4="2ª",'U8'!J24*'U8'!J$4,0)+
IF('U9'!$A$4="2ª",'U9'!J24*'U9'!J$4,0)+
IF('U10'!$A$4="2ª",'U10'!J24*'U10'!J$4,0)+
IF('U11'!$A$4="2ª",'U11'!J24*'U11'!J$4,0)+
IF('U12'!$A$4="2ª",'U12'!J24*'U12'!J$4,0)+
IF('U13'!$A$4="2ª",'U13'!J24*'U13'!J$4,0)+
IF('U14'!$A$4="2ª",'U14'!J24*'U14'!J$4,0)+
IF('U15'!$A$4="2ª",'U15'!J24*'U15'!J$4,0)
)/'2ª EVA-solo'!$CD$5
/T$13)),0),0)</f>
        <v>0</v>
      </c>
      <c r="U40" s="25"/>
      <c r="V40" s="25">
        <f ca="1">IFERROR(IF(V$16&gt;0,
(
(
(
IF('U1'!$A$4="2ª",'U1'!K24*'U1'!K$4,0)+
IF('U2'!$A$4="2ª",'U2'!K24*'U2'!K$4,0)+
IF('U3'!$A$4="2ª",'U3'!K24*'U3'!K$4,0)+
IF('U4'!$A$4="2ª",'U4'!K24*'U4'!K$4,0)+
IF('U5'!$A$4="2ª",'U5'!K24*'U5'!K$4,0)+
IF('U6'!$A$4="2ª",'U6'!K24*'U6'!K$4,0)+
IF('U7'!$A$4="2ª",'U7'!K24*'U7'!K$4,0)+
IF('U8'!$A$4="2ª",'U8'!K24*'U8'!K$4,0)+
IF('U9'!$A$4="2ª",'U9'!K24*'U9'!K$4,0)+
IF('U10'!$A$4="2ª",'U10'!K24*'U10'!K$4,0)+
IF('U11'!$A$4="2ª",'U11'!K24*'U11'!K$4,0)+
IF('U12'!$A$4="2ª",'U12'!K24*'U12'!K$4,0)+
IF('U13'!$A$4="2ª",'U13'!K24*'U13'!K$4,0)+
IF('U14'!$A$4="2ª",'U14'!K24*'U14'!K$4,0)+
IF('U15'!$A$4="2ª",'U15'!K24*'U15'!K$4,0)
)/'2ª EVA-solo'!$CD$5
/V$13)),0),0)</f>
        <v>0</v>
      </c>
      <c r="W40" s="25"/>
      <c r="X40" s="25">
        <f ca="1">IFERROR(IF(X$16&gt;0,
(
(
(
IF('U1'!$A$4="2ª",'U1'!L24*'U1'!L$4,0)+
IF('U2'!$A$4="2ª",'U2'!L24*'U2'!L$4,0)+
IF('U3'!$A$4="2ª",'U3'!L24*'U3'!L$4,0)+
IF('U4'!$A$4="2ª",'U4'!L24*'U4'!L$4,0)+
IF('U5'!$A$4="2ª",'U5'!L24*'U5'!L$4,0)+
IF('U6'!$A$4="2ª",'U6'!L24*'U6'!L$4,0)+
IF('U7'!$A$4="2ª",'U7'!L24*'U7'!L$4,0)+
IF('U8'!$A$4="2ª",'U8'!L24*'U8'!L$4,0)+
IF('U9'!$A$4="2ª",'U9'!L24*'U9'!L$4,0)+
IF('U10'!$A$4="2ª",'U10'!L24*'U10'!L$4,0)+
IF('U11'!$A$4="2ª",'U11'!L24*'U11'!L$4,0)+
IF('U12'!$A$4="2ª",'U12'!L24*'U12'!L$4,0)+
IF('U13'!$A$4="2ª",'U13'!L24*'U13'!L$4,0)+
IF('U14'!$A$4="2ª",'U14'!L24*'U14'!L$4,0)+
IF('U15'!$A$4="2ª",'U15'!L24*'U15'!L$4,0)
)/'2ª EVA-solo'!$CD$5
/X$13)),0),0)</f>
        <v>0</v>
      </c>
      <c r="Y40" s="25"/>
      <c r="Z40" s="25">
        <f>IFERROR(IF(Z$16&gt;0,
(
(
(
IF('U1'!$A$4="2ª",'U1'!M24*'U1'!M$4,0)+
IF('U2'!$A$4="2ª",'U2'!M24*'U2'!M$4,0)+
IF('U3'!$A$4="2ª",'U3'!M24*'U3'!M$4,0)+
IF('U4'!$A$4="2ª",'U4'!M24*'U4'!M$4,0)+
IF('U5'!$A$4="2ª",'U5'!M24*'U5'!M$4,0)+
IF('U6'!$A$4="2ª",'U6'!M24*'U6'!M$4,0)+
IF('U7'!$A$4="2ª",'U7'!M24*'U7'!M$4,0)+
IF('U8'!$A$4="2ª",'U8'!M24*'U8'!M$4,0)+
IF('U9'!$A$4="2ª",'U9'!M24*'U9'!M$4,0)+
IF('U10'!$A$4="2ª",'U10'!M24*'U10'!M$4,0)+
IF('U11'!$A$4="2ª",'U11'!M24*'U11'!M$4,0)+
IF('U12'!$A$4="2ª",'U12'!M24*'U12'!M$4,0)+
IF('U13'!$A$4="2ª",'U13'!M24*'U13'!M$4,0)+
IF('U14'!$A$4="2ª",'U14'!M24*'U14'!M$4,0)+
IF('U15'!$A$4="2ª",'U15'!M24*'U15'!M$4,0)
)/'2ª EVA-solo'!$CD$5
/Z$13)),0),0)</f>
        <v>0</v>
      </c>
      <c r="AA40" s="25"/>
      <c r="AB40" s="25"/>
      <c r="AC40" s="25">
        <f ca="1">IFERROR(IF(AC$16&gt;0,
(
(
(
IF('U1'!$A$4="2ª",'U1'!N24*'U1'!N$4,0)+
IF('U2'!$A$4="2ª",'U2'!N24*'U2'!N$4,0)+
IF('U3'!$A$4="2ª",'U3'!N24*'U3'!N$4,0)+
IF('U4'!$A$4="2ª",'U4'!N24*'U4'!N$4,0)+
IF('U5'!$A$4="2ª",'U5'!N24*'U5'!N$4,0)+
IF('U6'!$A$4="2ª",'U6'!N24*'U6'!N$4,0)+
IF('U7'!$A$4="2ª",'U7'!N24*'U7'!N$4,0)+
IF('U8'!$A$4="2ª",'U8'!N24*'U8'!N$4,0)+
IF('U9'!$A$4="2ª",'U9'!N24*'U9'!N$4,0)+
IF('U10'!$A$4="2ª",'U10'!N24*'U10'!N$4,0)+
IF('U11'!$A$4="2ª",'U11'!N24*'U11'!N$4,0)+
IF('U12'!$A$4="2ª",'U12'!N24*'U12'!N$4,0)+
IF('U13'!$A$4="2ª",'U13'!N24*'U13'!N$4,0)+
IF('U14'!$A$4="2ª",'U14'!N24*'U14'!N$4,0)+
IF('U15'!$A$4="2ª",'U15'!N24*'U15'!N$4,0)
)/'2ª EVA-solo'!$CD$5
/AC$13)),0),0)</f>
        <v>0</v>
      </c>
      <c r="AD40" s="5"/>
      <c r="AE40" s="25">
        <f>IFERROR(IF(AE$16&gt;0,
(
(
(
IF('U1'!$A$4="2ª",'U1'!O24*'U1'!O$4,0)+
IF('U2'!$A$4="2ª",'U2'!O24*'U2'!O$4,0)+
IF('U3'!$A$4="2ª",'U3'!O24*'U3'!O$4,0)+
IF('U4'!$A$4="2ª",'U4'!O24*'U4'!O$4,0)+
IF('U5'!$A$4="2ª",'U5'!O24*'U5'!O$4,0)+
IF('U6'!$A$4="2ª",'U6'!O24*'U6'!O$4,0)+
IF('U7'!$A$4="2ª",'U7'!O24*'U7'!O$4,0)+
IF('U8'!$A$4="2ª",'U8'!O24*'U8'!O$4,0)+
IF('U9'!$A$4="2ª",'U9'!O24*'U9'!O$4,0)+
IF('U10'!$A$4="2ª",'U10'!O24*'U10'!O$4,0)+
IF('U11'!$A$4="2ª",'U11'!O24*'U11'!O$4,0)+
IF('U12'!$A$4="2ª",'U12'!O24*'U12'!O$4,0)+
IF('U13'!$A$4="2ª",'U13'!O24*'U13'!O$4,0)+
IF('U14'!$A$4="2ª",'U14'!O24*'U14'!O$4,0)+
IF('U15'!$A$4="2ª",'U15'!O24*'U15'!O$4,0)
)/'2ª EVA-solo'!$CD$5
/AE$13)),0),0)</f>
        <v>0</v>
      </c>
      <c r="AF40" s="5"/>
      <c r="AG40" s="25">
        <f ca="1">IFERROR(IF(AG$16&gt;0,
(
(
(
IF('U1'!$A$4="2ª",'U1'!P24*'U1'!P$4,0)+
IF('U2'!$A$4="2ª",'U2'!P24*'U2'!P$4,0)+
IF('U3'!$A$4="2ª",'U3'!P24*'U3'!P$4,0)+
IF('U4'!$A$4="2ª",'U4'!P24*'U4'!P$4,0)+
IF('U5'!$A$4="2ª",'U5'!P24*'U5'!P$4,0)+
IF('U6'!$A$4="2ª",'U6'!P24*'U6'!P$4,0)+
IF('U7'!$A$4="2ª",'U7'!P24*'U7'!P$4,0)+
IF('U8'!$A$4="2ª",'U8'!P24*'U8'!P$4,0)+
IF('U9'!$A$4="2ª",'U9'!P24*'U9'!P$4,0)+
IF('U10'!$A$4="2ª",'U10'!P24*'U10'!P$4,0)+
IF('U11'!$A$4="2ª",'U11'!P24*'U11'!P$4,0)+
IF('U12'!$A$4="2ª",'U12'!P24*'U12'!P$4,0)+
IF('U13'!$A$4="2ª",'U13'!P24*'U13'!P$4,0)+
IF('U14'!$A$4="2ª",'U14'!P24*'U14'!P$4,0)+
IF('U15'!$A$4="2ª",'U15'!P24*'U15'!P$4,0)
)/'2ª EVA-solo'!$CD$5
/AG$13)),0),0)</f>
        <v>0</v>
      </c>
      <c r="AH40" s="25"/>
      <c r="AI40" s="25">
        <f>IFERROR(IF(AH$16&gt;0,
(
(
(
IF('U1'!$A$4="2ª",'U1'!Q24*'U1'!Q$4,0)+
IF('U2'!$A$4="2ª",'U2'!Q24*'U2'!Q$4,0)+
IF('U3'!$A$4="2ª",'U3'!Q24*'U3'!Q$4,0)+
IF('U4'!$A$4="2ª",'U4'!Q24*'U4'!Q$4,0)+
IF('U5'!$A$4="2ª",'U5'!Q24*'U5'!Q$4,0)+
IF('U6'!$A$4="2ª",'U6'!Q24*'U6'!Q$4,0)+
IF('U7'!$A$4="2ª",'U7'!Q24*'U7'!Q$4,0)+
IF('U8'!$A$4="2ª",'U8'!Q24*'U8'!Q$4,0)+
IF('U9'!$A$4="2ª",'U9'!Q24*'U9'!Q$4,0)+
IF('U10'!$A$4="2ª",'U10'!Q24*'U10'!Q$4,0)+
IF('U11'!$A$4="2ª",'U11'!Q24*'U11'!Q$4,0)+
IF('U12'!$A$4="2ª",'U12'!Q24*'U12'!Q$4,0)+
IF('U13'!$A$4="2ª",'U13'!Q24*'U13'!Q$4,0)+
IF('U14'!$A$4="2ª",'U14'!Q24*'U14'!Q$4,0)+
IF('U15'!$A$4="2ª",'U15'!Q24*'U15'!Q$4,0)
)/'2ª EVA-solo'!$CD$5
/AH$13)),0),0)</f>
        <v>0</v>
      </c>
      <c r="AJ40" s="25"/>
      <c r="AK40" s="25">
        <f ca="1">IFERROR(IF(AK$16&gt;0,
(
(
(
IF('U1'!$A$4="2ª",'U1'!R24*'U1'!R$4,0)+
IF('U2'!$A$4="2ª",'U2'!R24*'U2'!R$4,0)+
IF('U3'!$A$4="2ª",'U3'!R24*'U3'!R$4,0)+
IF('U4'!$A$4="2ª",'U4'!R24*'U4'!R$4,0)+
IF('U5'!$A$4="2ª",'U5'!R24*'U5'!R$4,0)+
IF('U6'!$A$4="2ª",'U6'!R24*'U6'!R$4,0)+
IF('U7'!$A$4="2ª",'U7'!R24*'U7'!R$4,0)+
IF('U8'!$A$4="2ª",'U8'!R24*'U8'!R$4,0)+
IF('U9'!$A$4="2ª",'U9'!R24*'U9'!R$4,0)+
IF('U10'!$A$4="2ª",'U10'!R24*'U10'!R$4,0)+
IF('U11'!$A$4="2ª",'U11'!R24*'U11'!R$4,0)+
IF('U12'!$A$4="2ª",'U12'!R24*'U12'!R$4,0)+
IF('U13'!$A$4="2ª",'U13'!R24*'U13'!R$4,0)+
IF('U14'!$A$4="2ª",'U14'!R24*'U14'!R$4,0)+
IF('U15'!$A$4="2ª",'U15'!R24*'U15'!R$4,0)
)/'2ª EVA-solo'!$CD$5
/AK$13)),0),0)</f>
        <v>0</v>
      </c>
      <c r="AL40" s="25"/>
      <c r="AM40" s="25">
        <f>IFERROR(IF(AM$16&gt;0,
(
(
(
IF('U1'!$A$4="2ª",'U1'!S24*'U1'!S$4,0)+
IF('U2'!$A$4="2ª",'U2'!S24*'U2'!S$4,0)+
IF('U3'!$A$4="2ª",'U3'!S24*'U3'!S$4,0)+
IF('U4'!$A$4="2ª",'U4'!S24*'U4'!S$4,0)+
IF('U5'!$A$4="2ª",'U5'!S24*'U5'!S$4,0)+
IF('U6'!$A$4="2ª",'U6'!S24*'U6'!S$4,0)+
IF('U7'!$A$4="2ª",'U7'!S24*'U7'!S$4,0)+
IF('U8'!$A$4="2ª",'U8'!S24*'U8'!S$4,0)+
IF('U9'!$A$4="2ª",'U9'!S24*'U9'!S$4,0)+
IF('U10'!$A$4="2ª",'U10'!S24*'U10'!S$4,0)+
IF('U11'!$A$4="2ª",'U11'!S24*'U11'!S$4,0)+
IF('U12'!$A$4="2ª",'U12'!S24*'U12'!S$4,0)+
IF('U13'!$A$4="2ª",'U13'!S24*'U13'!S$4,0)+
IF('U14'!$A$4="2ª",'U14'!S24*'U14'!S$4,0)+
IF('U15'!$A$4="2ª",'U15'!S24*'U15'!S$4,0)
)/'2ª EVA-solo'!$CD$5
/AM$13)),0),0)</f>
        <v>0</v>
      </c>
      <c r="AN40" s="25"/>
      <c r="AO40" s="25"/>
      <c r="AP40" s="25">
        <f ca="1">IFERROR(IF(AP$16&gt;0,
(
(
(
IF('U1'!$A$4="2ª",'U1'!T24*'U1'!T$4,0)+
IF('U2'!$A$4="2ª",'U2'!T24*'U2'!T$4,0)+
IF('U3'!$A$4="2ª",'U3'!T24*'U3'!T$4,0)+
IF('U4'!$A$4="2ª",'U4'!T24*'U4'!T$4,0)+
IF('U5'!$A$4="2ª",'U5'!T24*'U5'!T$4,0)+
IF('U6'!$A$4="2ª",'U6'!T24*'U6'!T$4,0)+
IF('U7'!$A$4="2ª",'U7'!T24*'U7'!T$4,0)+
IF('U8'!$A$4="2ª",'U8'!T24*'U8'!T$4,0)+
IF('U9'!$A$4="2ª",'U9'!T24*'U9'!T$4,0)+
IF('U10'!$A$4="2ª",'U10'!T24*'U10'!T$4,0)+
IF('U11'!$A$4="2ª",'U11'!T24*'U11'!T$4,0)+
IF('U12'!$A$4="2ª",'U12'!T24*'U12'!T$4,0)+
IF('U13'!$A$4="2ª",'U13'!T24*'U13'!T$4,0)+
IF('U14'!$A$4="2ª",'U14'!T24*'U14'!T$4,0)+
IF('U15'!$A$4="2ª",'U15'!T24*'U15'!T$4,0)
)/'2ª EVA-solo'!$CD$5
/AP$13)),0),0)</f>
        <v>0</v>
      </c>
      <c r="AQ40" s="25"/>
      <c r="AR40" s="25">
        <f ca="1">IFERROR(IF(AR$16&gt;0,
(
(
(
IF('U1'!$A$4="2ª",'U1'!U24*'U1'!U$4,0)+
IF('U2'!$A$4="2ª",'U2'!U24*'U2'!U$4,0)+
IF('U3'!$A$4="2ª",'U3'!U24*'U3'!U$4,0)+
IF('U4'!$A$4="2ª",'U4'!U24*'U4'!U$4,0)+
IF('U5'!$A$4="2ª",'U5'!U24*'U5'!U$4,0)+
IF('U6'!$A$4="2ª",'U6'!U24*'U6'!U$4,0)+
IF('U7'!$A$4="2ª",'U7'!U24*'U7'!U$4,0)+
IF('U8'!$A$4="2ª",'U8'!U24*'U8'!U$4,0)+
IF('U9'!$A$4="2ª",'U9'!U24*'U9'!U$4,0)+
IF('U10'!$A$4="2ª",'U10'!U24*'U10'!U$4,0)+
IF('U11'!$A$4="2ª",'U11'!U24*'U11'!U$4,0)+
IF('U12'!$A$4="2ª",'U12'!U24*'U12'!U$4,0)+
IF('U13'!$A$4="2ª",'U13'!U24*'U13'!U$4,0)+
IF('U14'!$A$4="2ª",'U14'!U24*'U14'!U$4,0)+
IF('U15'!$A$4="2ª",'U15'!U24*'U15'!U$4,0)
)/'2ª EVA-solo'!$CD$5
/AR$13)),0),0)</f>
        <v>0</v>
      </c>
      <c r="AS40" s="25"/>
      <c r="AT40" s="25">
        <f>IFERROR(IF(AT$16&gt;0,
(
(
(
IF('U1'!$A$4="2ª",'U1'!V24*'U1'!V$4,0)+
IF('U2'!$A$4="2ª",'U2'!V24*'U2'!V$4,0)+
IF('U3'!$A$4="2ª",'U3'!V24*'U3'!V$4,0)+
IF('U4'!$A$4="2ª",'U4'!V24*'U4'!V$4,0)+
IF('U5'!$A$4="2ª",'U5'!V24*'U5'!V$4,0)+
IF('U6'!$A$4="2ª",'U6'!V24*'U6'!V$4,0)+
IF('U7'!$A$4="2ª",'U7'!V24*'U7'!V$4,0)+
IF('U8'!$A$4="2ª",'U8'!V24*'U8'!V$4,0)+
IF('U9'!$A$4="2ª",'U9'!V24*'U9'!V$4,0)+
IF('U10'!$A$4="2ª",'U10'!V24*'U10'!V$4,0)+
IF('U11'!$A$4="2ª",'U11'!V24*'U11'!V$4,0)+
IF('U12'!$A$4="2ª",'U12'!V24*'U12'!V$4,0)+
IF('U13'!$A$4="2ª",'U13'!V24*'U13'!V$4,0)+
IF('U14'!$A$4="2ª",'U14'!V24*'U14'!V$4,0)+
IF('U15'!$A$4="2ª",'U15'!V24*'U15'!V$4,0)
)/'2ª EVA-solo'!$CD$5
/AT$13)),0),0)</f>
        <v>0</v>
      </c>
      <c r="AU40" s="25"/>
      <c r="AV40" s="25">
        <f ca="1">IFERROR(IF(AV$16&gt;0,
(
(
(
IF('U1'!$A$4="2ª",'U1'!W24*'U1'!W$4,0)+
IF('U2'!$A$4="2ª",'U2'!W24*'U2'!W$4,0)+
IF('U3'!$A$4="2ª",'U3'!W24*'U3'!W$4,0)+
IF('U4'!$A$4="2ª",'U4'!W24*'U4'!W$4,0)+
IF('U5'!$A$4="2ª",'U5'!W24*'U5'!W$4,0)+
IF('U6'!$A$4="2ª",'U6'!W24*'U6'!W$4,0)+
IF('U7'!$A$4="2ª",'U7'!W24*'U7'!W$4,0)+
IF('U8'!$A$4="2ª",'U8'!W24*'U8'!W$4,0)+
IF('U9'!$A$4="2ª",'U9'!W24*'U9'!W$4,0)+
IF('U10'!$A$4="2ª",'U10'!W24*'U10'!W$4,0)+
IF('U11'!$A$4="2ª",'U11'!W24*'U11'!W$4,0)+
IF('U12'!$A$4="2ª",'U12'!W24*'U12'!W$4,0)+
IF('U13'!$A$4="2ª",'U13'!W24*'U13'!W$4,0)+
IF('U14'!$A$4="2ª",'U14'!W24*'U14'!W$4,0)+
IF('U15'!$A$4="2ª",'U15'!W24*'U15'!W$4,0)
)/'2ª EVA-solo'!$CD$5
/AV$13)),0),0)</f>
        <v>0</v>
      </c>
      <c r="AW40" s="25"/>
      <c r="AX40" s="25">
        <f>IFERROR(IF(AX$16&gt;0,
(
(
(
IF('U1'!$A$4="2ª",'U1'!X24*'U1'!X$4,0)+
IF('U2'!$A$4="2ª",'U2'!X24*'U2'!X$4,0)+
IF('U3'!$A$4="2ª",'U3'!X24*'U3'!X$4,0)+
IF('U4'!$A$4="2ª",'U4'!X24*'U4'!X$4,0)+
IF('U5'!$A$4="2ª",'U5'!X24*'U5'!X$4,0)+
IF('U6'!$A$4="2ª",'U6'!X24*'U6'!X$4,0)+
IF('U7'!$A$4="2ª",'U7'!X24*'U7'!X$4,0)+
IF('U8'!$A$4="2ª",'U8'!X24*'U8'!X$4,0)+
IF('U9'!$A$4="2ª",'U9'!X24*'U9'!X$4,0)+
IF('U10'!$A$4="2ª",'U10'!X24*'U10'!X$4,0)+
IF('U11'!$A$4="2ª",'U11'!X24*'U11'!X$4,0)+
IF('U12'!$A$4="2ª",'U12'!X24*'U12'!X$4,0)+
IF('U13'!$A$4="2ª",'U13'!X24*'U13'!X$4,0)+
IF('U14'!$A$4="2ª",'U14'!X24*'U14'!X$4,0)+
IF('U15'!$A$4="2ª",'U15'!X24*'U15'!X$4,0)
)/'2ª EVA-solo'!$CD$5
/AX$13)),0),0)</f>
        <v>0</v>
      </c>
      <c r="AY40" s="25"/>
      <c r="AZ40" s="25">
        <f>IFERROR(IF(AZ$16&gt;0,
(
(
(
IF('U1'!$A$4="2ª",'U1'!Y24*'U1'!Y$4,0)+
IF('U2'!$A$4="2ª",'U2'!Y24*'U2'!Y$4,0)+
IF('U3'!$A$4="2ª",'U3'!Y24*'U3'!Y$4,0)+
IF('U4'!$A$4="2ª",'U4'!Y24*'U4'!Y$4,0)+
IF('U5'!$A$4="2ª",'U5'!Y24*'U5'!Y$4,0)+
IF('U6'!$A$4="2ª",'U6'!Y24*'U6'!Y$4,0)+
IF('U7'!$A$4="2ª",'U7'!Y24*'U7'!Y$4,0)+
IF('U8'!$A$4="2ª",'U8'!Y24*'U8'!Y$4,0)+
IF('U9'!$A$4="2ª",'U9'!Y24*'U9'!Y$4,0)+
IF('U10'!$A$4="2ª",'U10'!Y24*'U10'!Y$4,0)+
IF('U11'!$A$4="2ª",'U11'!Y24*'U11'!Y$4,0)+
IF('U12'!$A$4="2ª",'U12'!Y24*'U12'!Y$4,0)+
IF('U13'!$A$4="2ª",'U13'!Y24*'U13'!Y$4,0)+
IF('U14'!$A$4="2ª",'U14'!Y24*'U14'!Y$4,0)+
IF('U15'!$A$4="2ª",'U15'!Y24*'U15'!Y$4,0)
)/'2ª EVA-solo'!$CD$5
/AZ$13)),0),0)</f>
        <v>0</v>
      </c>
      <c r="BA40" s="25"/>
      <c r="BB40" s="25"/>
      <c r="BC40" s="25">
        <f ca="1">IFERROR(IF(BC$16&gt;0,
(
(
(
IF('U1'!$A$4="2ª",'U1'!Z24*'U1'!Z$4,0)+
IF('U2'!$A$4="2ª",'U2'!Z24*'U2'!Z$4,0)+
IF('U3'!$A$4="2ª",'U3'!Z24*'U3'!Z$4,0)+
IF('U4'!$A$4="2ª",'U4'!Z24*'U4'!Z$4,0)+
IF('U5'!$A$4="2ª",'U5'!Z24*'U5'!Z$4,0)+
IF('U6'!$A$4="2ª",'U6'!Z24*'U6'!Z$4,0)+
IF('U7'!$A$4="2ª",'U7'!Z24*'U7'!Z$4,0)+
IF('U8'!$A$4="2ª",'U8'!Z24*'U8'!Z$4,0)+
IF('U9'!$A$4="2ª",'U9'!Z24*'U9'!Z$4,0)+
IF('U10'!$A$4="2ª",'U10'!Z24*'U10'!Z$4,0)+
IF('U11'!$A$4="2ª",'U11'!Z24*'U11'!Z$4,0)+
IF('U12'!$A$4="2ª",'U12'!Z24*'U12'!Z$4,0)+
IF('U13'!$A$4="2ª",'U13'!Z24*'U13'!Z$4,0)+
IF('U14'!$A$4="2ª",'U14'!Z24*'U14'!Z$4,0)+
IF('U15'!$A$4="2ª",'U15'!Z24*'U15'!Z$4,0)
)/'2ª EVA-solo'!$CD$5
/BC$13)),0),0)</f>
        <v>0</v>
      </c>
      <c r="BD40" s="25"/>
      <c r="BE40" s="25">
        <f>IFERROR(IF(BE$16&gt;0,
(
(
(
IF('U1'!$A$4="2ª",'U1'!AA24*'U1'!AA$4,0)+
IF('U2'!$A$4="2ª",'U2'!AA24*'U2'!AA$4,0)+
IF('U3'!$A$4="2ª",'U3'!AA24*'U3'!AA$4,0)+
IF('U4'!$A$4="2ª",'U4'!AA24*'U4'!AA$4,0)+
IF('U5'!$A$4="2ª",'U5'!AA24*'U5'!AA$4,0)+
IF('U6'!$A$4="2ª",'U6'!AA24*'U6'!AA$4,0)+
IF('U7'!$A$4="2ª",'U7'!AA24*'U7'!AA$4,0)+
IF('U8'!$A$4="2ª",'U8'!AA24*'U8'!AA$4,0)+
IF('U9'!$A$4="2ª",'U9'!AA24*'U9'!AA$4,0)+
IF('U10'!$A$4="2ª",'U10'!AA24*'U10'!AA$4,0)+
IF('U11'!$A$4="2ª",'U11'!AA24*'U11'!AA$4,0)+
IF('U12'!$A$4="2ª",'U12'!AA24*'U12'!AA$4,0)+
IF('U13'!$A$4="2ª",'U13'!AA24*'U13'!AA$4,0)+
IF('U14'!$A$4="2ª",'U14'!AA24*'U14'!AA$4,0)+
IF('U15'!$A$4="2ª",'U15'!AA24*'U15'!AA$4,0)
)/'2ª EVA-solo'!$CD$5
/BE$13)),0),0)</f>
        <v>0</v>
      </c>
      <c r="BF40" s="25"/>
      <c r="BG40" s="25">
        <f>IFERROR(IF(BG$16&gt;0,
(
(
(
IF('U1'!$A$4="2ª",'U1'!AB24*'U1'!AB$4,0)+
IF('U2'!$A$4="2ª",'U2'!AB24*'U2'!AB$4,0)+
IF('U3'!$A$4="2ª",'U3'!AB24*'U3'!AB$4,0)+
IF('U4'!$A$4="2ª",'U4'!AB24*'U4'!AB$4,0)+
IF('U5'!$A$4="2ª",'U5'!AB24*'U5'!AB$4,0)+
IF('U6'!$A$4="2ª",'U6'!AB24*'U6'!AB$4,0)+
IF('U7'!$A$4="2ª",'U7'!AB24*'U7'!AB$4,0)+
IF('U8'!$A$4="2ª",'U8'!AB24*'U8'!AB$4,0)+
IF('U9'!$A$4="2ª",'U9'!AB24*'U9'!AB$4,0)+
IF('U10'!$A$4="2ª",'U10'!AB24*'U10'!AB$4,0)+
IF('U11'!$A$4="2ª",'U11'!AB24*'U11'!AB$4,0)+
IF('U12'!$A$4="2ª",'U12'!AB24*'U12'!AB$4,0)+
IF('U13'!$A$4="2ª",'U13'!AB24*'U13'!AB$4,0)+
IF('U14'!$A$4="2ª",'U14'!AB24*'U14'!AB$4,0)+
IF('U15'!$A$4="2ª",'U15'!AB24*'U15'!AB$4,0)
)/'2ª EVA-solo'!$CD$5
/BG$13)),0),0)</f>
        <v>0</v>
      </c>
      <c r="BH40" s="25"/>
      <c r="BI40" s="25">
        <f ca="1">IFERROR(IF(BI$16&gt;0,
(
(
(
IF('U1'!$A$4="2ª",'U1'!AC24*'U1'!AC$4,0)+
IF('U2'!$A$4="2ª",'U2'!AC24*'U2'!AC$4,0)+
IF('U3'!$A$4="2ª",'U3'!AC24*'U3'!AC$4,0)+
IF('U4'!$A$4="2ª",'U4'!AC24*'U4'!AC$4,0)+
IF('U5'!$A$4="2ª",'U5'!AC24*'U5'!AC$4,0)+
IF('U6'!$A$4="2ª",'U6'!AC24*'U6'!AC$4,0)+
IF('U7'!$A$4="2ª",'U7'!AC24*'U7'!AC$4,0)+
IF('U8'!$A$4="2ª",'U8'!AC24*'U8'!AC$4,0)+
IF('U9'!$A$4="2ª",'U9'!AC24*'U9'!AC$4,0)+
IF('U10'!$A$4="2ª",'U10'!AC24*'U10'!AC$4,0)+
IF('U11'!$A$4="2ª",'U11'!AC24*'U11'!AC$4,0)+
IF('U12'!$A$4="2ª",'U12'!AC24*'U12'!AC$4,0)+
IF('U13'!$A$4="2ª",'U13'!AC24*'U13'!AC$4,0)+
IF('U14'!$A$4="2ª",'U14'!AC24*'U14'!AC$4,0)+
IF('U15'!$A$4="2ª",'U15'!AC24*'U15'!AC$4,0)
)/'2ª EVA-solo'!$CD$5
/BI$13)),0),0)</f>
        <v>0</v>
      </c>
      <c r="BJ40" s="25"/>
      <c r="BK40" s="25">
        <f>IFERROR(IF(BK$16&gt;0,
(
(
(
IF('U1'!$A$4="2ª",'U1'!AD24*'U1'!AD$4,0)+
IF('U2'!$A$4="2ª",'U2'!AD24*'U2'!AD$4,0)+
IF('U3'!$A$4="2ª",'U3'!AD24*'U3'!AD$4,0)+
IF('U4'!$A$4="2ª",'U4'!AD24*'U4'!AD$4,0)+
IF('U5'!$A$4="2ª",'U5'!AD24*'U5'!AD$4,0)+
IF('U6'!$A$4="2ª",'U6'!AD24*'U6'!AD$4,0)+
IF('U7'!$A$4="2ª",'U7'!AD24*'U7'!AD$4,0)+
IF('U8'!$A$4="2ª",'U8'!AD24*'U8'!AD$4,0)+
IF('U9'!$A$4="2ª",'U9'!AD24*'U9'!AD$4,0)+
IF('U10'!$A$4="2ª",'U10'!AD24*'U10'!AD$4,0)+
IF('U11'!$A$4="2ª",'U11'!AD24*'U11'!AD$4,0)+
IF('U12'!$A$4="2ª",'U12'!AD24*'U12'!AD$4,0)+
IF('U13'!$A$4="2ª",'U13'!AD24*'U13'!AD$4,0)+
IF('U14'!$A$4="2ª",'U14'!AD24*'U14'!AD$4,0)+
IF('U15'!$A$4="2ª",'U15'!AD24*'U15'!AD$4,0)
)/'2ª EVA-solo'!$CD$5
/BK$13)),0),0)</f>
        <v>0</v>
      </c>
      <c r="BL40" s="25"/>
      <c r="BM40" s="25">
        <f>IFERROR(IF(BM$16&gt;0,
(
(
(
IF('U1'!$A$4="2ª",'U1'!AE24*'U1'!AE$4,0)+
IF('U2'!$A$4="2ª",'U2'!AE24*'U2'!AE$4,0)+
IF('U3'!$A$4="2ª",'U3'!AE24*'U3'!AE$4,0)+
IF('U4'!$A$4="2ª",'U4'!AE24*'U4'!AE$4,0)+
IF('U5'!$A$4="2ª",'U5'!AE24*'U5'!AE$4,0)+
IF('U6'!$A$4="2ª",'U6'!AE24*'U6'!AE$4,0)+
IF('U7'!$A$4="2ª",'U7'!AE24*'U7'!AE$4,0)+
IF('U8'!$A$4="2ª",'U8'!AE24*'U8'!AE$4,0)+
IF('U9'!$A$4="2ª",'U9'!AE24*'U9'!AE$4,0)+
IF('U10'!$A$4="2ª",'U10'!AE24*'U10'!AE$4,0)+
IF('U11'!$A$4="2ª",'U11'!AE24*'U11'!AE$4,0)+
IF('U12'!$A$4="2ª",'U12'!AE24*'U12'!AE$4,0)+
IF('U13'!$A$4="2ª",'U13'!AE24*'U13'!AE$4,0)+
IF('U14'!$A$4="2ª",'U14'!AE24*'U14'!AE$4,0)+
IF('U15'!$A$4="2ª",'U15'!AE24*'U15'!AE$4,0)
)/'2ª EVA-solo'!$CD$5
/BM$13)),0),0)</f>
        <v>0</v>
      </c>
      <c r="BN40" s="25"/>
      <c r="BO40" s="25"/>
      <c r="BP40" s="25">
        <f ca="1">IFERROR(IF(BP$16&gt;0,
(
(
(
IF('U1'!$A$4="2ª",'U1'!AF24*'U1'!AF$4,0)+
IF('U2'!$A$4="2ª",'U2'!AF24*'U2'!AF$4,0)+
IF('U3'!$A$4="2ª",'U3'!AF24*'U3'!AF$4,0)+
IF('U4'!$A$4="2ª",'U4'!AF24*'U4'!AF$4,0)+
IF('U5'!$A$4="2ª",'U5'!AF24*'U5'!AF$4,0)+
IF('U6'!$A$4="2ª",'U6'!AF24*'U6'!AF$4,0)+
IF('U7'!$A$4="2ª",'U7'!AF24*'U7'!AF$4,0)+
IF('U8'!$A$4="2ª",'U8'!AF24*'U8'!AF$4,0)+
IF('U9'!$A$4="2ª",'U9'!AF24*'U9'!AF$4,0)+
IF('U10'!$A$4="2ª",'U10'!AF24*'U10'!AF$4,0)+
IF('U11'!$A$4="2ª",'U11'!AF24*'U11'!AF$4,0)+
IF('U12'!$A$4="2ª",'U12'!AF24*'U12'!AF$4,0)+
IF('U13'!$A$4="2ª",'U13'!AF24*'U13'!AF$4,0)+
IF('U14'!$A$4="2ª",'U14'!AF24*'U14'!AF$4,0)+
IF('U15'!$A$4="2ª",'U15'!AF24*'U15'!AF$4,0)
)/'2ª EVA-solo'!$CD$5
/BP$13)),0),0)</f>
        <v>0</v>
      </c>
      <c r="BQ40" s="25"/>
      <c r="BR40" s="25">
        <f>IFERROR(IF(BR$16&gt;0,
(
(
(
IF('U1'!$A$4="2ª",'U1'!AG24*'U1'!AG$4,0)+
IF('U2'!$A$4="2ª",'U2'!AG24*'U2'!AG$4,0)+
IF('U3'!$A$4="2ª",'U3'!AG24*'U3'!AG$4,0)+
IF('U4'!$A$4="2ª",'U4'!AG24*'U4'!AG$4,0)+
IF('U5'!$A$4="2ª",'U5'!AG24*'U5'!AG$4,0)+
IF('U6'!$A$4="2ª",'U6'!AG24*'U6'!AG$4,0)+
IF('U7'!$A$4="2ª",'U7'!AG24*'U7'!AG$4,0)+
IF('U8'!$A$4="2ª",'U8'!AG24*'U8'!AG$4,0)+
IF('U9'!$A$4="2ª",'U9'!AG24*'U9'!AG$4,0)+
IF('U10'!$A$4="2ª",'U10'!AG24*'U10'!AG$4,0)+
IF('U11'!$A$4="2ª",'U11'!AG24*'U11'!AG$4,0)+
IF('U12'!$A$4="2ª",'U12'!AG24*'U12'!AG$4,0)+
IF('U13'!$A$4="2ª",'U13'!AG24*'U13'!AG$4,0)+
IF('U14'!$A$4="2ª",'U14'!AG24*'U14'!AG$4,0)+
IF('U15'!$A$4="2ª",'U15'!AG24*'U15'!AG$4,0)
)/'2ª EVA-solo'!$CD$5
/BR$13)),0),0)</f>
        <v>0</v>
      </c>
      <c r="BS40" s="25"/>
      <c r="BT40" s="25">
        <f>IFERROR(IF(BT$16&gt;0,
(
(
(
IF('U1'!$A$4="2ª",'U1'!AH24*'U1'!AH$4,0)+
IF('U2'!$A$4="2ª",'U2'!AH24*'U2'!AH$4,0)+
IF('U3'!$A$4="2ª",'U3'!AH24*'U3'!AH$4,0)+
IF('U4'!$A$4="2ª",'U4'!AH24*'U4'!AH$4,0)+
IF('U5'!$A$4="2ª",'U5'!AH24*'U5'!AH$4,0)+
IF('U6'!$A$4="2ª",'U6'!AH24*'U6'!AH$4,0)+
IF('U7'!$A$4="2ª",'U7'!AH24*'U7'!AH$4,0)+
IF('U8'!$A$4="2ª",'U8'!AH24*'U8'!AH$4,0)+
IF('U9'!$A$4="2ª",'U9'!AH24*'U9'!AH$4,0)+
IF('U10'!$A$4="2ª",'U10'!AH24*'U10'!AH$4,0)+
IF('U11'!$A$4="2ª",'U11'!AH24*'U11'!AH$4,0)+
IF('U12'!$A$4="2ª",'U12'!AH24*'U12'!AH$4,0)+
IF('U13'!$A$4="2ª",'U13'!AH24*'U13'!AH$4,0)+
IF('U14'!$A$4="2ª",'U14'!AH24*'U14'!AH$4,0)+
IF('U15'!$A$4="2ª",'U15'!AH24*'U15'!AH$4,0)
)/'2ª EVA-solo'!$CD$5
/BT$13)),0),0)</f>
        <v>0</v>
      </c>
      <c r="BU40" s="25"/>
      <c r="BV40" s="25">
        <f>IFERROR(IF(BV$16&gt;0,
(
(
(
IF('U1'!$A$4="2ª",'U1'!AI24*'U1'!AI$4,0)+
IF('U2'!$A$4="2ª",'U2'!AI24*'U2'!AI$4,0)+
IF('U3'!$A$4="2ª",'U3'!AI24*'U3'!AI$4,0)+
IF('U4'!$A$4="2ª",'U4'!AI24*'U4'!AI$4,0)+
IF('U5'!$A$4="2ª",'U5'!AI24*'U5'!AI$4,0)+
IF('U6'!$A$4="2ª",'U6'!AI24*'U6'!AI$4,0)+
IF('U7'!$A$4="2ª",'U7'!AI24*'U7'!AI$4,0)+
IF('U8'!$A$4="2ª",'U8'!AI24*'U8'!AI$4,0)+
IF('U9'!$A$4="2ª",'U9'!AI24*'U9'!AI$4,0)+
IF('U10'!$A$4="2ª",'U10'!AI24*'U10'!AI$4,0)+
IF('U11'!$A$4="2ª",'U11'!AI24*'U11'!AI$4,0)+
IF('U12'!$A$4="2ª",'U12'!AI24*'U12'!AI$4,0)+
IF('U13'!$A$4="2ª",'U13'!AI24*'U13'!AI$4,0)+
IF('U14'!$A$4="2ª",'U14'!AI24*'U14'!AI$4,0)+
IF('U15'!$A$4="2ª",'U15'!AI24*'U15'!AI$4,0)
)/'2ª EVA-solo'!$CD$5
/BV$13)),0),0)</f>
        <v>0</v>
      </c>
      <c r="BW40" s="25"/>
      <c r="BX40" s="25">
        <f>IFERROR(IF(BX$16&gt;0,
(
(
(
IF('U1'!$A$4="2ª",'U1'!AJ24*'U1'!AJ$4,0)+
IF('U2'!$A$4="2ª",'U2'!AJ24*'U2'!AJ$4,0)+
IF('U3'!$A$4="2ª",'U3'!AJ24*'U3'!AJ$4,0)+
IF('U4'!$A$4="2ª",'U4'!AJ24*'U4'!AJ$4,0)+
IF('U5'!$A$4="2ª",'U5'!AJ24*'U5'!AJ$4,0)+
IF('U6'!$A$4="2ª",'U6'!AJ24*'U6'!AJ$4,0)+
IF('U7'!$A$4="2ª",'U7'!AJ24*'U7'!AJ$4,0)+
IF('U8'!$A$4="2ª",'U8'!AJ24*'U8'!AJ$4,0)+
IF('U9'!$A$4="2ª",'U9'!AJ24*'U9'!AJ$4,0)+
IF('U10'!$A$4="2ª",'U10'!AJ24*'U10'!AJ$4,0)+
IF('U11'!$A$4="2ª",'U11'!AJ24*'U11'!AJ$4,0)+
IF('U12'!$A$4="2ª",'U12'!AJ24*'U12'!AJ$4,0)+
IF('U13'!$A$4="2ª",'U13'!AJ24*'U13'!AJ$4,0)+
IF('U14'!$A$4="2ª",'U14'!AJ24*'U14'!AJ$4,0)+
IF('U15'!$A$4="2ª",'U15'!AJ24*'U15'!AJ$4,0)
)/'2ª EVA-solo'!$CD$5
/BX$13)),0),0)</f>
        <v>0</v>
      </c>
      <c r="BY40" s="25"/>
      <c r="BZ40" s="25">
        <f>IFERROR(IF(BZ$16&gt;0,
(
(
(
IF('U1'!$A$4="2ª",'U1'!AK24*'U1'!AK$4,0)+
IF('U2'!$A$4="2ª",'U2'!AK24*'U2'!AK$4,0)+
IF('U3'!$A$4="2ª",'U3'!AK24*'U3'!AK$4,0)+
IF('U4'!$A$4="2ª",'U4'!AK24*'U4'!AK$4,0)+
IF('U5'!$A$4="2ª",'U5'!AK24*'U5'!AK$4,0)+
IF('U6'!$A$4="2ª",'U6'!AK24*'U6'!AK$4,0)+
IF('U7'!$A$4="2ª",'U7'!AK24*'U7'!AK$4,0)+
IF('U8'!$A$4="2ª",'U8'!AK24*'U8'!AK$4,0)+
IF('U9'!$A$4="2ª",'U9'!AK24*'U9'!AK$4,0)+
IF('U10'!$A$4="2ª",'U10'!AK24*'U10'!AK$4,0)+
IF('U11'!$A$4="2ª",'U11'!AK24*'U11'!AK$4,0)+
IF('U12'!$A$4="2ª",'U12'!AK24*'U12'!AK$4,0)+
IF('U13'!$A$4="2ª",'U13'!AK24*'U13'!AK$4,0)+
IF('U14'!$A$4="2ª",'U14'!AK24*'U14'!AK$4,0)+
IF('U15'!$A$4="2ª",'U15'!AK24*'U15'!AK$4,0)
)/'2ª EVA-solo'!$CD$5
/BZ$13)),0),0)</f>
        <v>0</v>
      </c>
      <c r="CA40" s="25"/>
      <c r="CB40" s="25">
        <f ca="1">IF(CB$16&gt;0,
(
(
(
IF('U1'!$A$4="2ª",'U1'!BZ24*'U1'!BZ$4,0)+
IF('U2'!$A$4="2ª",'U2'!CA24*'U2'!CA$4,0)+
IF('U3'!$A$4="2ª",'U3'!CA24*'U3'!CA$4,0)+
IF('U4'!$A$4="2ª",'U4'!CA24*'U4'!CA$4,0)+
IF('U5'!$A$4="2ª",'U5'!CA24*'U5'!CA$4,0)+
IF('U6'!$A$4="2ª",'U6'!CA24*'U6'!CA$4,0)+
IF('U7'!$A$4="2ª",'U7'!CA24*'U7'!CA$4,0)+
IF('U8'!$A$4="2ª",'U8'!CA24*'U8'!CA$4,0)+
IF('U9'!$A$4="2ª",'U9'!CA24*'U9'!CA$4,0)+
IF('U10'!$A$4="2ª",'U10'!CA24*'U10'!CA$4,0)+
IF('U11'!$A$4="2ª",'U11'!CA24*'U11'!CA$4,0)+
IF('U12'!$A$4="2ª",'U12'!CA24*'U12'!CA$4,0)+
IF('U13'!$A$4="2ª",'U13'!CA24*'U13'!CA$4,0)+
IF('U14'!$A$4="2ª",'U14'!CA24*'U14'!CA$4,0)+
IF('U15'!$A$4="2ª",'U15'!CA24*'U15'!CA$4,0)
)/'2ª EVA-solo'!$CD$5
/CB$16)))</f>
        <v>0</v>
      </c>
    </row>
    <row r="41" spans="1:80" ht="18" x14ac:dyDescent="0.25">
      <c r="A41" s="65" t="str">
        <v>Luis pepe peres</v>
      </c>
      <c r="B41" s="128"/>
      <c r="C41" s="25">
        <f ca="1">IFERROR(IF(C$16&gt;0,
(
(
(
IF('U1'!$A$4="2ª",'U1'!B25*'U1'!B$4,0)+
IF('U2'!$A$4="2ª",'U2'!B25*'U2'!B$4,0)+
IF('U3'!$A$4="2ª",'U3'!B25*'U3'!B$4,0)+
IF('U4'!$A$4="2ª",'U4'!B25*'U4'!B$4,0)+
IF('U5'!$A$4="2ª",'U5'!B25*'U5'!B$4,0)+
IF('U6'!$A$4="2ª",'U6'!B25*'U6'!B$4,0)+
IF('U7'!$A$4="2ª",'U7'!B25*'U7'!B$4,0)+
IF('U8'!$A$4="2ª",'U8'!B25*'U8'!B$4,0)+
IF('U9'!$A$4="2ª",'U9'!B25*'U9'!B$4,0)+
IF('U10'!$A$4="2ª",'U10'!B25*'U10'!B$4,0)+
IF('U11'!$A$4="2ª",'U11'!B25*'U11'!B$4,0)+
IF('U12'!$A$4="2ª",'U12'!B25*'U12'!B$4,0)+
IF('U13'!$A$4="2ª",'U13'!B25*'U13'!B$4,0)+
IF('U14'!$A$4="2ª",'U14'!B25*'U14'!B$4,0)+
IF('U15'!$A$4="2ª",'U15'!B25*'U15'!B$4,0)
)/'2ª EVA-solo'!$CD$5
/C$13)),0),0)</f>
        <v>0</v>
      </c>
      <c r="D41" s="25"/>
      <c r="E41" s="25">
        <f ca="1">IFERROR(IF(E$16&gt;0,
(
(
(
IF('U1'!$A$4="2ª",'U1'!C25*'U1'!C$4,0)+
IF('U2'!$A$4="2ª",'U2'!C25*'U2'!C$4,0)+
IF('U3'!$A$4="2ª",'U3'!C25*'U3'!C$4,0)+
IF('U4'!$A$4="2ª",'U4'!C25*'U4'!C$4,0)+
IF('U5'!$A$4="2ª",'U5'!C25*'U5'!C$4,0)+
IF('U6'!$A$4="2ª",'U6'!C25*'U6'!C$4,0)+
IF('U7'!$A$4="2ª",'U7'!C25*'U7'!C$4,0)+
IF('U8'!$A$4="2ª",'U8'!C25*'U8'!C$4,0)+
IF('U9'!$A$4="2ª",'U9'!C25*'U9'!C$4,0)+
IF('U10'!$A$4="2ª",'U10'!C25*'U10'!C$4,0)+
IF('U11'!$A$4="2ª",'U11'!C25*'U11'!C$4,0)+
IF('U12'!$A$4="2ª",'U12'!C25*'U12'!C$4,0)+
IF('U13'!$A$4="2ª",'U13'!C25*'U13'!C$4,0)+
IF('U14'!$A$4="2ª",'U14'!C25*'U14'!C$4,0)+
IF('U15'!$A$4="2ª",'U15'!C25*'U15'!C$4,0)
)/'2ª EVA-solo'!$CD$5
/E$13)),0),0)</f>
        <v>0</v>
      </c>
      <c r="F41" s="25"/>
      <c r="G41" s="25">
        <f ca="1">IFERROR(IF(G$16&gt;0,
(
(
(
IF('U1'!$A$4="2ª",'U1'!D25*'U1'!D$4,0)+
IF('U2'!$A$4="2ª",'U2'!D25*'U2'!D$4,0)+
IF('U3'!$A$4="2ª",'U3'!D25*'U3'!D$4,0)+
IF('U4'!$A$4="2ª",'U4'!D25*'U4'!D$4,0)+
IF('U5'!$A$4="2ª",'U5'!D25*'U5'!D$4,0)+
IF('U6'!$A$4="2ª",'U6'!D25*'U6'!D$4,0)+
IF('U7'!$A$4="2ª",'U7'!D25*'U7'!D$4,0)+
IF('U8'!$A$4="2ª",'U8'!D25*'U8'!D$4,0)+
IF('U9'!$A$4="2ª",'U9'!D25*'U9'!D$4,0)+
IF('U10'!$A$4="2ª",'U10'!D25*'U10'!D$4,0)+
IF('U11'!$A$4="2ª",'U11'!D25*'U11'!D$4,0)+
IF('U12'!$A$4="2ª",'U12'!D25*'U12'!D$4,0)+
IF('U13'!$A$4="2ª",'U13'!D25*'U13'!D$4,0)+
IF('U14'!$A$4="2ª",'U14'!D25*'U14'!D$4,0)+
IF('U15'!$A$4="2ª",'U15'!D25*'U15'!D$4,0)
)/'2ª EVA-solo'!$CD$5
/G$13)),0),0)</f>
        <v>0</v>
      </c>
      <c r="H41" s="25"/>
      <c r="I41" s="25">
        <f ca="1">IFERROR(IF(I$16&gt;0,
(
(
(
IF('U1'!$A$4="2ª",'U1'!E25*'U1'!E$4,0)+
IF('U2'!$A$4="2ª",'U2'!E25*'U2'!E$4,0)+
IF('U3'!$A$4="2ª",'U3'!E25*'U3'!E$4,0)+
IF('U4'!$A$4="2ª",'U4'!E25*'U4'!E$4,0)+
IF('U5'!$A$4="2ª",'U5'!E25*'U5'!E$4,0)+
IF('U6'!$A$4="2ª",'U6'!E25*'U6'!E$4,0)+
IF('U7'!$A$4="2ª",'U7'!E25*'U7'!E$4,0)+
IF('U8'!$A$4="2ª",'U8'!E25*'U8'!E$4,0)+
IF('U9'!$A$4="2ª",'U9'!E25*'U9'!E$4,0)+
IF('U10'!$A$4="2ª",'U10'!E25*'U10'!E$4,0)+
IF('U11'!$A$4="2ª",'U11'!E25*'U11'!E$4,0)+
IF('U12'!$A$4="2ª",'U12'!E25*'U12'!E$4,0)+
IF('U13'!$A$4="2ª",'U13'!E25*'U13'!E$4,0)+
IF('U14'!$A$4="2ª",'U14'!E25*'U14'!E$4,0)+
IF('U15'!$A$4="2ª",'U15'!E25*'U15'!E$4,0)
)/'2ª EVA-solo'!$CD$5
/H$13)),0),0)</f>
        <v>0</v>
      </c>
      <c r="J41" s="25"/>
      <c r="K41" s="25">
        <f ca="1">IFERROR(IF(K$16&gt;0,
(
(
(
IF('U1'!$A$4="2ª",'U1'!F25*'U1'!F$4,0)+
IF('U2'!$A$4="2ª",'U2'!F25*'U2'!F$4,0)+
IF('U3'!$A$4="2ª",'U3'!F25*'U3'!F$4,0)+
IF('U4'!$A$4="2ª",'U4'!F25*'U4'!F$4,0)+
IF('U5'!$A$4="2ª",'U5'!F25*'U5'!F$4,0)+
IF('U6'!$A$4="2ª",'U6'!F25*'U6'!F$4,0)+
IF('U7'!$A$4="2ª",'U7'!F25*'U7'!F$4,0)+
IF('U8'!$A$4="2ª",'U8'!F25*'U8'!F$4,0)+
IF('U9'!$A$4="2ª",'U9'!F25*'U9'!F$4,0)+
IF('U10'!$A$4="2ª",'U10'!F25*'U10'!F$4,0)+
IF('U11'!$A$4="2ª",'U11'!F25*'U11'!F$4,0)+
IF('U12'!$A$4="2ª",'U12'!F25*'U12'!F$4,0)+
IF('U13'!$A$4="2ª",'U13'!F25*'U13'!F$4,0)+
IF('U14'!$A$4="2ª",'U14'!F25*'U14'!F$4,0)+
IF('U15'!$A$4="2ª",'U15'!F25*'U15'!F$4,0)
)/'2ª EVA-solo'!$CD$5
/K$13)),0),0)</f>
        <v>0</v>
      </c>
      <c r="L41" s="25"/>
      <c r="M41" s="25">
        <f>IFERROR(IF(M$16&gt;0,
(
(
(
IF('U1'!$A$4="2ª",'U1'!G25*'U1'!G$4,0)+
IF('U2'!$A$4="2ª",'U2'!G25*'U2'!G$4,0)+
IF('U3'!$A$4="2ª",'U3'!G25*'U3'!G$4,0)+
IF('U4'!$A$4="2ª",'U4'!G25*'U4'!G$4,0)+
IF('U5'!$A$4="2ª",'U5'!G25*'U5'!G$4,0)+
IF('U6'!$A$4="2ª",'U6'!G25*'U6'!G$4,0)+
IF('U7'!$A$4="2ª",'U7'!G25*'U7'!G$4,0)+
IF('U8'!$A$4="2ª",'U8'!G25*'U8'!G$4,0)+
IF('U9'!$A$4="2ª",'U9'!G25*'U9'!G$4,0)+
IF('U10'!$A$4="2ª",'U10'!G25*'U10'!G$4,0)+
IF('U11'!$A$4="2ª",'U11'!G25*'U11'!G$4,0)+
IF('U12'!$A$4="2ª",'U12'!G25*'U12'!G$4,0)+
IF('U13'!$A$4="2ª",'U13'!G25*'U13'!G$4,0)+
IF('U14'!$A$4="2ª",'U14'!G25*'U14'!G$4,0)+
IF('U15'!$A$4="2ª",'U15'!G25*'U15'!G$4,0)
)/'2ª EVA-solo'!$CD$5
/M$13)),0),0)</f>
        <v>0</v>
      </c>
      <c r="N41" s="25"/>
      <c r="O41" s="130"/>
      <c r="P41" s="25">
        <f ca="1">IFERROR(IF(P$16&gt;0,
(
(
(
IF('U1'!$A$4="2ª",'U1'!H25*'U1'!H$4,0)+
IF('U2'!$A$4="2ª",'U2'!H25*'U2'!H$4,0)+
IF('U3'!$A$4="2ª",'U3'!H25*'U3'!H$4,0)+
IF('U4'!$A$4="2ª",'U4'!H25*'U4'!H$4,0)+
IF('U5'!$A$4="2ª",'U5'!H25*'U5'!H$4,0)+
IF('U6'!$A$4="2ª",'U6'!H25*'U6'!H$4,0)+
IF('U7'!$A$4="2ª",'U7'!H25*'U7'!H$4,0)+
IF('U8'!$A$4="2ª",'U8'!H25*'U8'!H$4,0)+
IF('U9'!$A$4="2ª",'U9'!H25*'U9'!H$4,0)+
IF('U10'!$A$4="2ª",'U10'!H25*'U10'!H$4,0)+
IF('U11'!$A$4="2ª",'U11'!H25*'U11'!H$4,0)+
IF('U12'!$A$4="2ª",'U12'!H25*'U12'!H$4,0)+
IF('U13'!$A$4="2ª",'U13'!H25*'U13'!H$4,0)+
IF('U14'!$A$4="2ª",'U14'!H25*'U14'!H$4,0)+
IF('U15'!$A$4="2ª",'U15'!H25*'U15'!H$4,0)
)/'2ª EVA-solo'!$CD$5
/P$13)),0),0)</f>
        <v>0</v>
      </c>
      <c r="Q41" s="25"/>
      <c r="R41" s="25">
        <f ca="1">IFERROR(IF(R$16&gt;0,
(
(
(
IF('U1'!$A$4="2ª",'U1'!I25*'U1'!I$4,0)+
IF('U2'!$A$4="2ª",'U2'!I25*'U2'!I$4,0)+
IF('U3'!$A$4="2ª",'U3'!I25*'U3'!I$4,0)+
IF('U4'!$A$4="2ª",'U4'!I25*'U4'!I$4,0)+
IF('U5'!$A$4="2ª",'U5'!I25*'U5'!I$4,0)+
IF('U6'!$A$4="2ª",'U6'!I25*'U6'!I$4,0)+
IF('U7'!$A$4="2ª",'U7'!I25*'U7'!I$4,0)+
IF('U8'!$A$4="2ª",'U8'!I25*'U8'!I$4,0)+
IF('U9'!$A$4="2ª",'U9'!I25*'U9'!I$4,0)+
IF('U10'!$A$4="2ª",'U10'!I25*'U10'!I$4,0)+
IF('U11'!$A$4="2ª",'U11'!I25*'U11'!I$4,0)+
IF('U12'!$A$4="2ª",'U12'!I25*'U12'!I$4,0)+
IF('U13'!$A$4="2ª",'U13'!I25*'U13'!I$4,0)+
IF('U14'!$A$4="2ª",'U14'!I25*'U14'!I$4,0)+
IF('U15'!$A$4="2ª",'U15'!I25*'U15'!I$4,0)
)/'2ª EVA-solo'!$CD$5
/R$13)),0),0)</f>
        <v>0</v>
      </c>
      <c r="S41" s="25"/>
      <c r="T41" s="25">
        <f ca="1">IFERROR(IF(T$16&gt;0,
(
(
(
IF('U1'!$A$4="2ª",'U1'!J25*'U1'!J$4,0)+
IF('U2'!$A$4="2ª",'U2'!J25*'U2'!J$4,0)+
IF('U3'!$A$4="2ª",'U3'!J25*'U3'!J$4,0)+
IF('U4'!$A$4="2ª",'U4'!J25*'U4'!J$4,0)+
IF('U5'!$A$4="2ª",'U5'!J25*'U5'!J$4,0)+
IF('U6'!$A$4="2ª",'U6'!J25*'U6'!J$4,0)+
IF('U7'!$A$4="2ª",'U7'!J25*'U7'!J$4,0)+
IF('U8'!$A$4="2ª",'U8'!J25*'U8'!J$4,0)+
IF('U9'!$A$4="2ª",'U9'!J25*'U9'!J$4,0)+
IF('U10'!$A$4="2ª",'U10'!J25*'U10'!J$4,0)+
IF('U11'!$A$4="2ª",'U11'!J25*'U11'!J$4,0)+
IF('U12'!$A$4="2ª",'U12'!J25*'U12'!J$4,0)+
IF('U13'!$A$4="2ª",'U13'!J25*'U13'!J$4,0)+
IF('U14'!$A$4="2ª",'U14'!J25*'U14'!J$4,0)+
IF('U15'!$A$4="2ª",'U15'!J25*'U15'!J$4,0)
)/'2ª EVA-solo'!$CD$5
/T$13)),0),0)</f>
        <v>0</v>
      </c>
      <c r="U41" s="25"/>
      <c r="V41" s="25">
        <f ca="1">IFERROR(IF(V$16&gt;0,
(
(
(
IF('U1'!$A$4="2ª",'U1'!K25*'U1'!K$4,0)+
IF('U2'!$A$4="2ª",'U2'!K25*'U2'!K$4,0)+
IF('U3'!$A$4="2ª",'U3'!K25*'U3'!K$4,0)+
IF('U4'!$A$4="2ª",'U4'!K25*'U4'!K$4,0)+
IF('U5'!$A$4="2ª",'U5'!K25*'U5'!K$4,0)+
IF('U6'!$A$4="2ª",'U6'!K25*'U6'!K$4,0)+
IF('U7'!$A$4="2ª",'U7'!K25*'U7'!K$4,0)+
IF('U8'!$A$4="2ª",'U8'!K25*'U8'!K$4,0)+
IF('U9'!$A$4="2ª",'U9'!K25*'U9'!K$4,0)+
IF('U10'!$A$4="2ª",'U10'!K25*'U10'!K$4,0)+
IF('U11'!$A$4="2ª",'U11'!K25*'U11'!K$4,0)+
IF('U12'!$A$4="2ª",'U12'!K25*'U12'!K$4,0)+
IF('U13'!$A$4="2ª",'U13'!K25*'U13'!K$4,0)+
IF('U14'!$A$4="2ª",'U14'!K25*'U14'!K$4,0)+
IF('U15'!$A$4="2ª",'U15'!K25*'U15'!K$4,0)
)/'2ª EVA-solo'!$CD$5
/V$13)),0),0)</f>
        <v>0</v>
      </c>
      <c r="W41" s="25"/>
      <c r="X41" s="25">
        <f ca="1">IFERROR(IF(X$16&gt;0,
(
(
(
IF('U1'!$A$4="2ª",'U1'!L25*'U1'!L$4,0)+
IF('U2'!$A$4="2ª",'U2'!L25*'U2'!L$4,0)+
IF('U3'!$A$4="2ª",'U3'!L25*'U3'!L$4,0)+
IF('U4'!$A$4="2ª",'U4'!L25*'U4'!L$4,0)+
IF('U5'!$A$4="2ª",'U5'!L25*'U5'!L$4,0)+
IF('U6'!$A$4="2ª",'U6'!L25*'U6'!L$4,0)+
IF('U7'!$A$4="2ª",'U7'!L25*'U7'!L$4,0)+
IF('U8'!$A$4="2ª",'U8'!L25*'U8'!L$4,0)+
IF('U9'!$A$4="2ª",'U9'!L25*'U9'!L$4,0)+
IF('U10'!$A$4="2ª",'U10'!L25*'U10'!L$4,0)+
IF('U11'!$A$4="2ª",'U11'!L25*'U11'!L$4,0)+
IF('U12'!$A$4="2ª",'U12'!L25*'U12'!L$4,0)+
IF('U13'!$A$4="2ª",'U13'!L25*'U13'!L$4,0)+
IF('U14'!$A$4="2ª",'U14'!L25*'U14'!L$4,0)+
IF('U15'!$A$4="2ª",'U15'!L25*'U15'!L$4,0)
)/'2ª EVA-solo'!$CD$5
/X$13)),0),0)</f>
        <v>0</v>
      </c>
      <c r="Y41" s="25"/>
      <c r="Z41" s="25">
        <f>IFERROR(IF(Z$16&gt;0,
(
(
(
IF('U1'!$A$4="2ª",'U1'!M25*'U1'!M$4,0)+
IF('U2'!$A$4="2ª",'U2'!M25*'U2'!M$4,0)+
IF('U3'!$A$4="2ª",'U3'!M25*'U3'!M$4,0)+
IF('U4'!$A$4="2ª",'U4'!M25*'U4'!M$4,0)+
IF('U5'!$A$4="2ª",'U5'!M25*'U5'!M$4,0)+
IF('U6'!$A$4="2ª",'U6'!M25*'U6'!M$4,0)+
IF('U7'!$A$4="2ª",'U7'!M25*'U7'!M$4,0)+
IF('U8'!$A$4="2ª",'U8'!M25*'U8'!M$4,0)+
IF('U9'!$A$4="2ª",'U9'!M25*'U9'!M$4,0)+
IF('U10'!$A$4="2ª",'U10'!M25*'U10'!M$4,0)+
IF('U11'!$A$4="2ª",'U11'!M25*'U11'!M$4,0)+
IF('U12'!$A$4="2ª",'U12'!M25*'U12'!M$4,0)+
IF('U13'!$A$4="2ª",'U13'!M25*'U13'!M$4,0)+
IF('U14'!$A$4="2ª",'U14'!M25*'U14'!M$4,0)+
IF('U15'!$A$4="2ª",'U15'!M25*'U15'!M$4,0)
)/'2ª EVA-solo'!$CD$5
/Z$13)),0),0)</f>
        <v>0</v>
      </c>
      <c r="AA41" s="25"/>
      <c r="AB41" s="25"/>
      <c r="AC41" s="25">
        <f ca="1">IFERROR(IF(AC$16&gt;0,
(
(
(
IF('U1'!$A$4="2ª",'U1'!N25*'U1'!N$4,0)+
IF('U2'!$A$4="2ª",'U2'!N25*'U2'!N$4,0)+
IF('U3'!$A$4="2ª",'U3'!N25*'U3'!N$4,0)+
IF('U4'!$A$4="2ª",'U4'!N25*'U4'!N$4,0)+
IF('U5'!$A$4="2ª",'U5'!N25*'U5'!N$4,0)+
IF('U6'!$A$4="2ª",'U6'!N25*'U6'!N$4,0)+
IF('U7'!$A$4="2ª",'U7'!N25*'U7'!N$4,0)+
IF('U8'!$A$4="2ª",'U8'!N25*'U8'!N$4,0)+
IF('U9'!$A$4="2ª",'U9'!N25*'U9'!N$4,0)+
IF('U10'!$A$4="2ª",'U10'!N25*'U10'!N$4,0)+
IF('U11'!$A$4="2ª",'U11'!N25*'U11'!N$4,0)+
IF('U12'!$A$4="2ª",'U12'!N25*'U12'!N$4,0)+
IF('U13'!$A$4="2ª",'U13'!N25*'U13'!N$4,0)+
IF('U14'!$A$4="2ª",'U14'!N25*'U14'!N$4,0)+
IF('U15'!$A$4="2ª",'U15'!N25*'U15'!N$4,0)
)/'2ª EVA-solo'!$CD$5
/AC$13)),0),0)</f>
        <v>0</v>
      </c>
      <c r="AD41" s="5"/>
      <c r="AE41" s="25">
        <f>IFERROR(IF(AE$16&gt;0,
(
(
(
IF('U1'!$A$4="2ª",'U1'!O25*'U1'!O$4,0)+
IF('U2'!$A$4="2ª",'U2'!O25*'U2'!O$4,0)+
IF('U3'!$A$4="2ª",'U3'!O25*'U3'!O$4,0)+
IF('U4'!$A$4="2ª",'U4'!O25*'U4'!O$4,0)+
IF('U5'!$A$4="2ª",'U5'!O25*'U5'!O$4,0)+
IF('U6'!$A$4="2ª",'U6'!O25*'U6'!O$4,0)+
IF('U7'!$A$4="2ª",'U7'!O25*'U7'!O$4,0)+
IF('U8'!$A$4="2ª",'U8'!O25*'U8'!O$4,0)+
IF('U9'!$A$4="2ª",'U9'!O25*'U9'!O$4,0)+
IF('U10'!$A$4="2ª",'U10'!O25*'U10'!O$4,0)+
IF('U11'!$A$4="2ª",'U11'!O25*'U11'!O$4,0)+
IF('U12'!$A$4="2ª",'U12'!O25*'U12'!O$4,0)+
IF('U13'!$A$4="2ª",'U13'!O25*'U13'!O$4,0)+
IF('U14'!$A$4="2ª",'U14'!O25*'U14'!O$4,0)+
IF('U15'!$A$4="2ª",'U15'!O25*'U15'!O$4,0)
)/'2ª EVA-solo'!$CD$5
/AE$13)),0),0)</f>
        <v>0</v>
      </c>
      <c r="AF41" s="5"/>
      <c r="AG41" s="25">
        <f ca="1">IFERROR(IF(AG$16&gt;0,
(
(
(
IF('U1'!$A$4="2ª",'U1'!P25*'U1'!P$4,0)+
IF('U2'!$A$4="2ª",'U2'!P25*'U2'!P$4,0)+
IF('U3'!$A$4="2ª",'U3'!P25*'U3'!P$4,0)+
IF('U4'!$A$4="2ª",'U4'!P25*'U4'!P$4,0)+
IF('U5'!$A$4="2ª",'U5'!P25*'U5'!P$4,0)+
IF('U6'!$A$4="2ª",'U6'!P25*'U6'!P$4,0)+
IF('U7'!$A$4="2ª",'U7'!P25*'U7'!P$4,0)+
IF('U8'!$A$4="2ª",'U8'!P25*'U8'!P$4,0)+
IF('U9'!$A$4="2ª",'U9'!P25*'U9'!P$4,0)+
IF('U10'!$A$4="2ª",'U10'!P25*'U10'!P$4,0)+
IF('U11'!$A$4="2ª",'U11'!P25*'U11'!P$4,0)+
IF('U12'!$A$4="2ª",'U12'!P25*'U12'!P$4,0)+
IF('U13'!$A$4="2ª",'U13'!P25*'U13'!P$4,0)+
IF('U14'!$A$4="2ª",'U14'!P25*'U14'!P$4,0)+
IF('U15'!$A$4="2ª",'U15'!P25*'U15'!P$4,0)
)/'2ª EVA-solo'!$CD$5
/AG$13)),0),0)</f>
        <v>0</v>
      </c>
      <c r="AH41" s="25"/>
      <c r="AI41" s="25">
        <f>IFERROR(IF(AH$16&gt;0,
(
(
(
IF('U1'!$A$4="2ª",'U1'!Q25*'U1'!Q$4,0)+
IF('U2'!$A$4="2ª",'U2'!Q25*'U2'!Q$4,0)+
IF('U3'!$A$4="2ª",'U3'!Q25*'U3'!Q$4,0)+
IF('U4'!$A$4="2ª",'U4'!Q25*'U4'!Q$4,0)+
IF('U5'!$A$4="2ª",'U5'!Q25*'U5'!Q$4,0)+
IF('U6'!$A$4="2ª",'U6'!Q25*'U6'!Q$4,0)+
IF('U7'!$A$4="2ª",'U7'!Q25*'U7'!Q$4,0)+
IF('U8'!$A$4="2ª",'U8'!Q25*'U8'!Q$4,0)+
IF('U9'!$A$4="2ª",'U9'!Q25*'U9'!Q$4,0)+
IF('U10'!$A$4="2ª",'U10'!Q25*'U10'!Q$4,0)+
IF('U11'!$A$4="2ª",'U11'!Q25*'U11'!Q$4,0)+
IF('U12'!$A$4="2ª",'U12'!Q25*'U12'!Q$4,0)+
IF('U13'!$A$4="2ª",'U13'!Q25*'U13'!Q$4,0)+
IF('U14'!$A$4="2ª",'U14'!Q25*'U14'!Q$4,0)+
IF('U15'!$A$4="2ª",'U15'!Q25*'U15'!Q$4,0)
)/'2ª EVA-solo'!$CD$5
/AH$13)),0),0)</f>
        <v>0</v>
      </c>
      <c r="AJ41" s="25"/>
      <c r="AK41" s="25">
        <f ca="1">IFERROR(IF(AK$16&gt;0,
(
(
(
IF('U1'!$A$4="2ª",'U1'!R25*'U1'!R$4,0)+
IF('U2'!$A$4="2ª",'U2'!R25*'U2'!R$4,0)+
IF('U3'!$A$4="2ª",'U3'!R25*'U3'!R$4,0)+
IF('U4'!$A$4="2ª",'U4'!R25*'U4'!R$4,0)+
IF('U5'!$A$4="2ª",'U5'!R25*'U5'!R$4,0)+
IF('U6'!$A$4="2ª",'U6'!R25*'U6'!R$4,0)+
IF('U7'!$A$4="2ª",'U7'!R25*'U7'!R$4,0)+
IF('U8'!$A$4="2ª",'U8'!R25*'U8'!R$4,0)+
IF('U9'!$A$4="2ª",'U9'!R25*'U9'!R$4,0)+
IF('U10'!$A$4="2ª",'U10'!R25*'U10'!R$4,0)+
IF('U11'!$A$4="2ª",'U11'!R25*'U11'!R$4,0)+
IF('U12'!$A$4="2ª",'U12'!R25*'U12'!R$4,0)+
IF('U13'!$A$4="2ª",'U13'!R25*'U13'!R$4,0)+
IF('U14'!$A$4="2ª",'U14'!R25*'U14'!R$4,0)+
IF('U15'!$A$4="2ª",'U15'!R25*'U15'!R$4,0)
)/'2ª EVA-solo'!$CD$5
/AK$13)),0),0)</f>
        <v>0</v>
      </c>
      <c r="AL41" s="25"/>
      <c r="AM41" s="25">
        <f>IFERROR(IF(AM$16&gt;0,
(
(
(
IF('U1'!$A$4="2ª",'U1'!S25*'U1'!S$4,0)+
IF('U2'!$A$4="2ª",'U2'!S25*'U2'!S$4,0)+
IF('U3'!$A$4="2ª",'U3'!S25*'U3'!S$4,0)+
IF('U4'!$A$4="2ª",'U4'!S25*'U4'!S$4,0)+
IF('U5'!$A$4="2ª",'U5'!S25*'U5'!S$4,0)+
IF('U6'!$A$4="2ª",'U6'!S25*'U6'!S$4,0)+
IF('U7'!$A$4="2ª",'U7'!S25*'U7'!S$4,0)+
IF('U8'!$A$4="2ª",'U8'!S25*'U8'!S$4,0)+
IF('U9'!$A$4="2ª",'U9'!S25*'U9'!S$4,0)+
IF('U10'!$A$4="2ª",'U10'!S25*'U10'!S$4,0)+
IF('U11'!$A$4="2ª",'U11'!S25*'U11'!S$4,0)+
IF('U12'!$A$4="2ª",'U12'!S25*'U12'!S$4,0)+
IF('U13'!$A$4="2ª",'U13'!S25*'U13'!S$4,0)+
IF('U14'!$A$4="2ª",'U14'!S25*'U14'!S$4,0)+
IF('U15'!$A$4="2ª",'U15'!S25*'U15'!S$4,0)
)/'2ª EVA-solo'!$CD$5
/AM$13)),0),0)</f>
        <v>0</v>
      </c>
      <c r="AN41" s="25"/>
      <c r="AO41" s="25"/>
      <c r="AP41" s="25">
        <f ca="1">IFERROR(IF(AP$16&gt;0,
(
(
(
IF('U1'!$A$4="2ª",'U1'!T25*'U1'!T$4,0)+
IF('U2'!$A$4="2ª",'U2'!T25*'U2'!T$4,0)+
IF('U3'!$A$4="2ª",'U3'!T25*'U3'!T$4,0)+
IF('U4'!$A$4="2ª",'U4'!T25*'U4'!T$4,0)+
IF('U5'!$A$4="2ª",'U5'!T25*'U5'!T$4,0)+
IF('U6'!$A$4="2ª",'U6'!T25*'U6'!T$4,0)+
IF('U7'!$A$4="2ª",'U7'!T25*'U7'!T$4,0)+
IF('U8'!$A$4="2ª",'U8'!T25*'U8'!T$4,0)+
IF('U9'!$A$4="2ª",'U9'!T25*'U9'!T$4,0)+
IF('U10'!$A$4="2ª",'U10'!T25*'U10'!T$4,0)+
IF('U11'!$A$4="2ª",'U11'!T25*'U11'!T$4,0)+
IF('U12'!$A$4="2ª",'U12'!T25*'U12'!T$4,0)+
IF('U13'!$A$4="2ª",'U13'!T25*'U13'!T$4,0)+
IF('U14'!$A$4="2ª",'U14'!T25*'U14'!T$4,0)+
IF('U15'!$A$4="2ª",'U15'!T25*'U15'!T$4,0)
)/'2ª EVA-solo'!$CD$5
/AP$13)),0),0)</f>
        <v>0</v>
      </c>
      <c r="AQ41" s="25"/>
      <c r="AR41" s="25">
        <f ca="1">IFERROR(IF(AR$16&gt;0,
(
(
(
IF('U1'!$A$4="2ª",'U1'!U25*'U1'!U$4,0)+
IF('U2'!$A$4="2ª",'U2'!U25*'U2'!U$4,0)+
IF('U3'!$A$4="2ª",'U3'!U25*'U3'!U$4,0)+
IF('U4'!$A$4="2ª",'U4'!U25*'U4'!U$4,0)+
IF('U5'!$A$4="2ª",'U5'!U25*'U5'!U$4,0)+
IF('U6'!$A$4="2ª",'U6'!U25*'U6'!U$4,0)+
IF('U7'!$A$4="2ª",'U7'!U25*'U7'!U$4,0)+
IF('U8'!$A$4="2ª",'U8'!U25*'U8'!U$4,0)+
IF('U9'!$A$4="2ª",'U9'!U25*'U9'!U$4,0)+
IF('U10'!$A$4="2ª",'U10'!U25*'U10'!U$4,0)+
IF('U11'!$A$4="2ª",'U11'!U25*'U11'!U$4,0)+
IF('U12'!$A$4="2ª",'U12'!U25*'U12'!U$4,0)+
IF('U13'!$A$4="2ª",'U13'!U25*'U13'!U$4,0)+
IF('U14'!$A$4="2ª",'U14'!U25*'U14'!U$4,0)+
IF('U15'!$A$4="2ª",'U15'!U25*'U15'!U$4,0)
)/'2ª EVA-solo'!$CD$5
/AR$13)),0),0)</f>
        <v>0</v>
      </c>
      <c r="AS41" s="25"/>
      <c r="AT41" s="25">
        <f>IFERROR(IF(AT$16&gt;0,
(
(
(
IF('U1'!$A$4="2ª",'U1'!V25*'U1'!V$4,0)+
IF('U2'!$A$4="2ª",'U2'!V25*'U2'!V$4,0)+
IF('U3'!$A$4="2ª",'U3'!V25*'U3'!V$4,0)+
IF('U4'!$A$4="2ª",'U4'!V25*'U4'!V$4,0)+
IF('U5'!$A$4="2ª",'U5'!V25*'U5'!V$4,0)+
IF('U6'!$A$4="2ª",'U6'!V25*'U6'!V$4,0)+
IF('U7'!$A$4="2ª",'U7'!V25*'U7'!V$4,0)+
IF('U8'!$A$4="2ª",'U8'!V25*'U8'!V$4,0)+
IF('U9'!$A$4="2ª",'U9'!V25*'U9'!V$4,0)+
IF('U10'!$A$4="2ª",'U10'!V25*'U10'!V$4,0)+
IF('U11'!$A$4="2ª",'U11'!V25*'U11'!V$4,0)+
IF('U12'!$A$4="2ª",'U12'!V25*'U12'!V$4,0)+
IF('U13'!$A$4="2ª",'U13'!V25*'U13'!V$4,0)+
IF('U14'!$A$4="2ª",'U14'!V25*'U14'!V$4,0)+
IF('U15'!$A$4="2ª",'U15'!V25*'U15'!V$4,0)
)/'2ª EVA-solo'!$CD$5
/AT$13)),0),0)</f>
        <v>0</v>
      </c>
      <c r="AU41" s="25"/>
      <c r="AV41" s="25">
        <f ca="1">IFERROR(IF(AV$16&gt;0,
(
(
(
IF('U1'!$A$4="2ª",'U1'!W25*'U1'!W$4,0)+
IF('U2'!$A$4="2ª",'U2'!W25*'U2'!W$4,0)+
IF('U3'!$A$4="2ª",'U3'!W25*'U3'!W$4,0)+
IF('U4'!$A$4="2ª",'U4'!W25*'U4'!W$4,0)+
IF('U5'!$A$4="2ª",'U5'!W25*'U5'!W$4,0)+
IF('U6'!$A$4="2ª",'U6'!W25*'U6'!W$4,0)+
IF('U7'!$A$4="2ª",'U7'!W25*'U7'!W$4,0)+
IF('U8'!$A$4="2ª",'U8'!W25*'U8'!W$4,0)+
IF('U9'!$A$4="2ª",'U9'!W25*'U9'!W$4,0)+
IF('U10'!$A$4="2ª",'U10'!W25*'U10'!W$4,0)+
IF('U11'!$A$4="2ª",'U11'!W25*'U11'!W$4,0)+
IF('U12'!$A$4="2ª",'U12'!W25*'U12'!W$4,0)+
IF('U13'!$A$4="2ª",'U13'!W25*'U13'!W$4,0)+
IF('U14'!$A$4="2ª",'U14'!W25*'U14'!W$4,0)+
IF('U15'!$A$4="2ª",'U15'!W25*'U15'!W$4,0)
)/'2ª EVA-solo'!$CD$5
/AV$13)),0),0)</f>
        <v>0</v>
      </c>
      <c r="AW41" s="25"/>
      <c r="AX41" s="25">
        <f>IFERROR(IF(AX$16&gt;0,
(
(
(
IF('U1'!$A$4="2ª",'U1'!X25*'U1'!X$4,0)+
IF('U2'!$A$4="2ª",'U2'!X25*'U2'!X$4,0)+
IF('U3'!$A$4="2ª",'U3'!X25*'U3'!X$4,0)+
IF('U4'!$A$4="2ª",'U4'!X25*'U4'!X$4,0)+
IF('U5'!$A$4="2ª",'U5'!X25*'U5'!X$4,0)+
IF('U6'!$A$4="2ª",'U6'!X25*'U6'!X$4,0)+
IF('U7'!$A$4="2ª",'U7'!X25*'U7'!X$4,0)+
IF('U8'!$A$4="2ª",'U8'!X25*'U8'!X$4,0)+
IF('U9'!$A$4="2ª",'U9'!X25*'U9'!X$4,0)+
IF('U10'!$A$4="2ª",'U10'!X25*'U10'!X$4,0)+
IF('U11'!$A$4="2ª",'U11'!X25*'U11'!X$4,0)+
IF('U12'!$A$4="2ª",'U12'!X25*'U12'!X$4,0)+
IF('U13'!$A$4="2ª",'U13'!X25*'U13'!X$4,0)+
IF('U14'!$A$4="2ª",'U14'!X25*'U14'!X$4,0)+
IF('U15'!$A$4="2ª",'U15'!X25*'U15'!X$4,0)
)/'2ª EVA-solo'!$CD$5
/AX$13)),0),0)</f>
        <v>0</v>
      </c>
      <c r="AY41" s="25"/>
      <c r="AZ41" s="25">
        <f>IFERROR(IF(AZ$16&gt;0,
(
(
(
IF('U1'!$A$4="2ª",'U1'!Y25*'U1'!Y$4,0)+
IF('U2'!$A$4="2ª",'U2'!Y25*'U2'!Y$4,0)+
IF('U3'!$A$4="2ª",'U3'!Y25*'U3'!Y$4,0)+
IF('U4'!$A$4="2ª",'U4'!Y25*'U4'!Y$4,0)+
IF('U5'!$A$4="2ª",'U5'!Y25*'U5'!Y$4,0)+
IF('U6'!$A$4="2ª",'U6'!Y25*'U6'!Y$4,0)+
IF('U7'!$A$4="2ª",'U7'!Y25*'U7'!Y$4,0)+
IF('U8'!$A$4="2ª",'U8'!Y25*'U8'!Y$4,0)+
IF('U9'!$A$4="2ª",'U9'!Y25*'U9'!Y$4,0)+
IF('U10'!$A$4="2ª",'U10'!Y25*'U10'!Y$4,0)+
IF('U11'!$A$4="2ª",'U11'!Y25*'U11'!Y$4,0)+
IF('U12'!$A$4="2ª",'U12'!Y25*'U12'!Y$4,0)+
IF('U13'!$A$4="2ª",'U13'!Y25*'U13'!Y$4,0)+
IF('U14'!$A$4="2ª",'U14'!Y25*'U14'!Y$4,0)+
IF('U15'!$A$4="2ª",'U15'!Y25*'U15'!Y$4,0)
)/'2ª EVA-solo'!$CD$5
/AZ$13)),0),0)</f>
        <v>0</v>
      </c>
      <c r="BA41" s="25"/>
      <c r="BB41" s="25"/>
      <c r="BC41" s="25">
        <f ca="1">IFERROR(IF(BC$16&gt;0,
(
(
(
IF('U1'!$A$4="2ª",'U1'!Z25*'U1'!Z$4,0)+
IF('U2'!$A$4="2ª",'U2'!Z25*'U2'!Z$4,0)+
IF('U3'!$A$4="2ª",'U3'!Z25*'U3'!Z$4,0)+
IF('U4'!$A$4="2ª",'U4'!Z25*'U4'!Z$4,0)+
IF('U5'!$A$4="2ª",'U5'!Z25*'U5'!Z$4,0)+
IF('U6'!$A$4="2ª",'U6'!Z25*'U6'!Z$4,0)+
IF('U7'!$A$4="2ª",'U7'!Z25*'U7'!Z$4,0)+
IF('U8'!$A$4="2ª",'U8'!Z25*'U8'!Z$4,0)+
IF('U9'!$A$4="2ª",'U9'!Z25*'U9'!Z$4,0)+
IF('U10'!$A$4="2ª",'U10'!Z25*'U10'!Z$4,0)+
IF('U11'!$A$4="2ª",'U11'!Z25*'U11'!Z$4,0)+
IF('U12'!$A$4="2ª",'U12'!Z25*'U12'!Z$4,0)+
IF('U13'!$A$4="2ª",'U13'!Z25*'U13'!Z$4,0)+
IF('U14'!$A$4="2ª",'U14'!Z25*'U14'!Z$4,0)+
IF('U15'!$A$4="2ª",'U15'!Z25*'U15'!Z$4,0)
)/'2ª EVA-solo'!$CD$5
/BC$13)),0),0)</f>
        <v>0</v>
      </c>
      <c r="BD41" s="25"/>
      <c r="BE41" s="25">
        <f>IFERROR(IF(BE$16&gt;0,
(
(
(
IF('U1'!$A$4="2ª",'U1'!AA25*'U1'!AA$4,0)+
IF('U2'!$A$4="2ª",'U2'!AA25*'U2'!AA$4,0)+
IF('U3'!$A$4="2ª",'U3'!AA25*'U3'!AA$4,0)+
IF('U4'!$A$4="2ª",'U4'!AA25*'U4'!AA$4,0)+
IF('U5'!$A$4="2ª",'U5'!AA25*'U5'!AA$4,0)+
IF('U6'!$A$4="2ª",'U6'!AA25*'U6'!AA$4,0)+
IF('U7'!$A$4="2ª",'U7'!AA25*'U7'!AA$4,0)+
IF('U8'!$A$4="2ª",'U8'!AA25*'U8'!AA$4,0)+
IF('U9'!$A$4="2ª",'U9'!AA25*'U9'!AA$4,0)+
IF('U10'!$A$4="2ª",'U10'!AA25*'U10'!AA$4,0)+
IF('U11'!$A$4="2ª",'U11'!AA25*'U11'!AA$4,0)+
IF('U12'!$A$4="2ª",'U12'!AA25*'U12'!AA$4,0)+
IF('U13'!$A$4="2ª",'U13'!AA25*'U13'!AA$4,0)+
IF('U14'!$A$4="2ª",'U14'!AA25*'U14'!AA$4,0)+
IF('U15'!$A$4="2ª",'U15'!AA25*'U15'!AA$4,0)
)/'2ª EVA-solo'!$CD$5
/BE$13)),0),0)</f>
        <v>0</v>
      </c>
      <c r="BF41" s="25"/>
      <c r="BG41" s="25">
        <f>IFERROR(IF(BG$16&gt;0,
(
(
(
IF('U1'!$A$4="2ª",'U1'!AB25*'U1'!AB$4,0)+
IF('U2'!$A$4="2ª",'U2'!AB25*'U2'!AB$4,0)+
IF('U3'!$A$4="2ª",'U3'!AB25*'U3'!AB$4,0)+
IF('U4'!$A$4="2ª",'U4'!AB25*'U4'!AB$4,0)+
IF('U5'!$A$4="2ª",'U5'!AB25*'U5'!AB$4,0)+
IF('U6'!$A$4="2ª",'U6'!AB25*'U6'!AB$4,0)+
IF('U7'!$A$4="2ª",'U7'!AB25*'U7'!AB$4,0)+
IF('U8'!$A$4="2ª",'U8'!AB25*'U8'!AB$4,0)+
IF('U9'!$A$4="2ª",'U9'!AB25*'U9'!AB$4,0)+
IF('U10'!$A$4="2ª",'U10'!AB25*'U10'!AB$4,0)+
IF('U11'!$A$4="2ª",'U11'!AB25*'U11'!AB$4,0)+
IF('U12'!$A$4="2ª",'U12'!AB25*'U12'!AB$4,0)+
IF('U13'!$A$4="2ª",'U13'!AB25*'U13'!AB$4,0)+
IF('U14'!$A$4="2ª",'U14'!AB25*'U14'!AB$4,0)+
IF('U15'!$A$4="2ª",'U15'!AB25*'U15'!AB$4,0)
)/'2ª EVA-solo'!$CD$5
/BG$13)),0),0)</f>
        <v>0</v>
      </c>
      <c r="BH41" s="25"/>
      <c r="BI41" s="25">
        <f ca="1">IFERROR(IF(BI$16&gt;0,
(
(
(
IF('U1'!$A$4="2ª",'U1'!AC25*'U1'!AC$4,0)+
IF('U2'!$A$4="2ª",'U2'!AC25*'U2'!AC$4,0)+
IF('U3'!$A$4="2ª",'U3'!AC25*'U3'!AC$4,0)+
IF('U4'!$A$4="2ª",'U4'!AC25*'U4'!AC$4,0)+
IF('U5'!$A$4="2ª",'U5'!AC25*'U5'!AC$4,0)+
IF('U6'!$A$4="2ª",'U6'!AC25*'U6'!AC$4,0)+
IF('U7'!$A$4="2ª",'U7'!AC25*'U7'!AC$4,0)+
IF('U8'!$A$4="2ª",'U8'!AC25*'U8'!AC$4,0)+
IF('U9'!$A$4="2ª",'U9'!AC25*'U9'!AC$4,0)+
IF('U10'!$A$4="2ª",'U10'!AC25*'U10'!AC$4,0)+
IF('U11'!$A$4="2ª",'U11'!AC25*'U11'!AC$4,0)+
IF('U12'!$A$4="2ª",'U12'!AC25*'U12'!AC$4,0)+
IF('U13'!$A$4="2ª",'U13'!AC25*'U13'!AC$4,0)+
IF('U14'!$A$4="2ª",'U14'!AC25*'U14'!AC$4,0)+
IF('U15'!$A$4="2ª",'U15'!AC25*'U15'!AC$4,0)
)/'2ª EVA-solo'!$CD$5
/BI$13)),0),0)</f>
        <v>0</v>
      </c>
      <c r="BJ41" s="25"/>
      <c r="BK41" s="25">
        <f>IFERROR(IF(BK$16&gt;0,
(
(
(
IF('U1'!$A$4="2ª",'U1'!AD25*'U1'!AD$4,0)+
IF('U2'!$A$4="2ª",'U2'!AD25*'U2'!AD$4,0)+
IF('U3'!$A$4="2ª",'U3'!AD25*'U3'!AD$4,0)+
IF('U4'!$A$4="2ª",'U4'!AD25*'U4'!AD$4,0)+
IF('U5'!$A$4="2ª",'U5'!AD25*'U5'!AD$4,0)+
IF('U6'!$A$4="2ª",'U6'!AD25*'U6'!AD$4,0)+
IF('U7'!$A$4="2ª",'U7'!AD25*'U7'!AD$4,0)+
IF('U8'!$A$4="2ª",'U8'!AD25*'U8'!AD$4,0)+
IF('U9'!$A$4="2ª",'U9'!AD25*'U9'!AD$4,0)+
IF('U10'!$A$4="2ª",'U10'!AD25*'U10'!AD$4,0)+
IF('U11'!$A$4="2ª",'U11'!AD25*'U11'!AD$4,0)+
IF('U12'!$A$4="2ª",'U12'!AD25*'U12'!AD$4,0)+
IF('U13'!$A$4="2ª",'U13'!AD25*'U13'!AD$4,0)+
IF('U14'!$A$4="2ª",'U14'!AD25*'U14'!AD$4,0)+
IF('U15'!$A$4="2ª",'U15'!AD25*'U15'!AD$4,0)
)/'2ª EVA-solo'!$CD$5
/BK$13)),0),0)</f>
        <v>0</v>
      </c>
      <c r="BL41" s="25"/>
      <c r="BM41" s="25">
        <f>IFERROR(IF(BM$16&gt;0,
(
(
(
IF('U1'!$A$4="2ª",'U1'!AE25*'U1'!AE$4,0)+
IF('U2'!$A$4="2ª",'U2'!AE25*'U2'!AE$4,0)+
IF('U3'!$A$4="2ª",'U3'!AE25*'U3'!AE$4,0)+
IF('U4'!$A$4="2ª",'U4'!AE25*'U4'!AE$4,0)+
IF('U5'!$A$4="2ª",'U5'!AE25*'U5'!AE$4,0)+
IF('U6'!$A$4="2ª",'U6'!AE25*'U6'!AE$4,0)+
IF('U7'!$A$4="2ª",'U7'!AE25*'U7'!AE$4,0)+
IF('U8'!$A$4="2ª",'U8'!AE25*'U8'!AE$4,0)+
IF('U9'!$A$4="2ª",'U9'!AE25*'U9'!AE$4,0)+
IF('U10'!$A$4="2ª",'U10'!AE25*'U10'!AE$4,0)+
IF('U11'!$A$4="2ª",'U11'!AE25*'U11'!AE$4,0)+
IF('U12'!$A$4="2ª",'U12'!AE25*'U12'!AE$4,0)+
IF('U13'!$A$4="2ª",'U13'!AE25*'U13'!AE$4,0)+
IF('U14'!$A$4="2ª",'U14'!AE25*'U14'!AE$4,0)+
IF('U15'!$A$4="2ª",'U15'!AE25*'U15'!AE$4,0)
)/'2ª EVA-solo'!$CD$5
/BM$13)),0),0)</f>
        <v>0</v>
      </c>
      <c r="BN41" s="25"/>
      <c r="BO41" s="25"/>
      <c r="BP41" s="25">
        <f ca="1">IFERROR(IF(BP$16&gt;0,
(
(
(
IF('U1'!$A$4="2ª",'U1'!AF25*'U1'!AF$4,0)+
IF('U2'!$A$4="2ª",'U2'!AF25*'U2'!AF$4,0)+
IF('U3'!$A$4="2ª",'U3'!AF25*'U3'!AF$4,0)+
IF('U4'!$A$4="2ª",'U4'!AF25*'U4'!AF$4,0)+
IF('U5'!$A$4="2ª",'U5'!AF25*'U5'!AF$4,0)+
IF('U6'!$A$4="2ª",'U6'!AF25*'U6'!AF$4,0)+
IF('U7'!$A$4="2ª",'U7'!AF25*'U7'!AF$4,0)+
IF('U8'!$A$4="2ª",'U8'!AF25*'U8'!AF$4,0)+
IF('U9'!$A$4="2ª",'U9'!AF25*'U9'!AF$4,0)+
IF('U10'!$A$4="2ª",'U10'!AF25*'U10'!AF$4,0)+
IF('U11'!$A$4="2ª",'U11'!AF25*'U11'!AF$4,0)+
IF('U12'!$A$4="2ª",'U12'!AF25*'U12'!AF$4,0)+
IF('U13'!$A$4="2ª",'U13'!AF25*'U13'!AF$4,0)+
IF('U14'!$A$4="2ª",'U14'!AF25*'U14'!AF$4,0)+
IF('U15'!$A$4="2ª",'U15'!AF25*'U15'!AF$4,0)
)/'2ª EVA-solo'!$CD$5
/BP$13)),0),0)</f>
        <v>0</v>
      </c>
      <c r="BQ41" s="25"/>
      <c r="BR41" s="25">
        <f>IFERROR(IF(BR$16&gt;0,
(
(
(
IF('U1'!$A$4="2ª",'U1'!AG25*'U1'!AG$4,0)+
IF('U2'!$A$4="2ª",'U2'!AG25*'U2'!AG$4,0)+
IF('U3'!$A$4="2ª",'U3'!AG25*'U3'!AG$4,0)+
IF('U4'!$A$4="2ª",'U4'!AG25*'U4'!AG$4,0)+
IF('U5'!$A$4="2ª",'U5'!AG25*'U5'!AG$4,0)+
IF('U6'!$A$4="2ª",'U6'!AG25*'U6'!AG$4,0)+
IF('U7'!$A$4="2ª",'U7'!AG25*'U7'!AG$4,0)+
IF('U8'!$A$4="2ª",'U8'!AG25*'U8'!AG$4,0)+
IF('U9'!$A$4="2ª",'U9'!AG25*'U9'!AG$4,0)+
IF('U10'!$A$4="2ª",'U10'!AG25*'U10'!AG$4,0)+
IF('U11'!$A$4="2ª",'U11'!AG25*'U11'!AG$4,0)+
IF('U12'!$A$4="2ª",'U12'!AG25*'U12'!AG$4,0)+
IF('U13'!$A$4="2ª",'U13'!AG25*'U13'!AG$4,0)+
IF('U14'!$A$4="2ª",'U14'!AG25*'U14'!AG$4,0)+
IF('U15'!$A$4="2ª",'U15'!AG25*'U15'!AG$4,0)
)/'2ª EVA-solo'!$CD$5
/BR$13)),0),0)</f>
        <v>0</v>
      </c>
      <c r="BS41" s="25"/>
      <c r="BT41" s="25">
        <f>IFERROR(IF(BT$16&gt;0,
(
(
(
IF('U1'!$A$4="2ª",'U1'!AH25*'U1'!AH$4,0)+
IF('U2'!$A$4="2ª",'U2'!AH25*'U2'!AH$4,0)+
IF('U3'!$A$4="2ª",'U3'!AH25*'U3'!AH$4,0)+
IF('U4'!$A$4="2ª",'U4'!AH25*'U4'!AH$4,0)+
IF('U5'!$A$4="2ª",'U5'!AH25*'U5'!AH$4,0)+
IF('U6'!$A$4="2ª",'U6'!AH25*'U6'!AH$4,0)+
IF('U7'!$A$4="2ª",'U7'!AH25*'U7'!AH$4,0)+
IF('U8'!$A$4="2ª",'U8'!AH25*'U8'!AH$4,0)+
IF('U9'!$A$4="2ª",'U9'!AH25*'U9'!AH$4,0)+
IF('U10'!$A$4="2ª",'U10'!AH25*'U10'!AH$4,0)+
IF('U11'!$A$4="2ª",'U11'!AH25*'U11'!AH$4,0)+
IF('U12'!$A$4="2ª",'U12'!AH25*'U12'!AH$4,0)+
IF('U13'!$A$4="2ª",'U13'!AH25*'U13'!AH$4,0)+
IF('U14'!$A$4="2ª",'U14'!AH25*'U14'!AH$4,0)+
IF('U15'!$A$4="2ª",'U15'!AH25*'U15'!AH$4,0)
)/'2ª EVA-solo'!$CD$5
/BT$13)),0),0)</f>
        <v>0</v>
      </c>
      <c r="BU41" s="25"/>
      <c r="BV41" s="25">
        <f>IFERROR(IF(BV$16&gt;0,
(
(
(
IF('U1'!$A$4="2ª",'U1'!AI25*'U1'!AI$4,0)+
IF('U2'!$A$4="2ª",'U2'!AI25*'U2'!AI$4,0)+
IF('U3'!$A$4="2ª",'U3'!AI25*'U3'!AI$4,0)+
IF('U4'!$A$4="2ª",'U4'!AI25*'U4'!AI$4,0)+
IF('U5'!$A$4="2ª",'U5'!AI25*'U5'!AI$4,0)+
IF('U6'!$A$4="2ª",'U6'!AI25*'U6'!AI$4,0)+
IF('U7'!$A$4="2ª",'U7'!AI25*'U7'!AI$4,0)+
IF('U8'!$A$4="2ª",'U8'!AI25*'U8'!AI$4,0)+
IF('U9'!$A$4="2ª",'U9'!AI25*'U9'!AI$4,0)+
IF('U10'!$A$4="2ª",'U10'!AI25*'U10'!AI$4,0)+
IF('U11'!$A$4="2ª",'U11'!AI25*'U11'!AI$4,0)+
IF('U12'!$A$4="2ª",'U12'!AI25*'U12'!AI$4,0)+
IF('U13'!$A$4="2ª",'U13'!AI25*'U13'!AI$4,0)+
IF('U14'!$A$4="2ª",'U14'!AI25*'U14'!AI$4,0)+
IF('U15'!$A$4="2ª",'U15'!AI25*'U15'!AI$4,0)
)/'2ª EVA-solo'!$CD$5
/BV$13)),0),0)</f>
        <v>0</v>
      </c>
      <c r="BW41" s="25"/>
      <c r="BX41" s="25">
        <f>IFERROR(IF(BX$16&gt;0,
(
(
(
IF('U1'!$A$4="2ª",'U1'!AJ25*'U1'!AJ$4,0)+
IF('U2'!$A$4="2ª",'U2'!AJ25*'U2'!AJ$4,0)+
IF('U3'!$A$4="2ª",'U3'!AJ25*'U3'!AJ$4,0)+
IF('U4'!$A$4="2ª",'U4'!AJ25*'U4'!AJ$4,0)+
IF('U5'!$A$4="2ª",'U5'!AJ25*'U5'!AJ$4,0)+
IF('U6'!$A$4="2ª",'U6'!AJ25*'U6'!AJ$4,0)+
IF('U7'!$A$4="2ª",'U7'!AJ25*'U7'!AJ$4,0)+
IF('U8'!$A$4="2ª",'U8'!AJ25*'U8'!AJ$4,0)+
IF('U9'!$A$4="2ª",'U9'!AJ25*'U9'!AJ$4,0)+
IF('U10'!$A$4="2ª",'U10'!AJ25*'U10'!AJ$4,0)+
IF('U11'!$A$4="2ª",'U11'!AJ25*'U11'!AJ$4,0)+
IF('U12'!$A$4="2ª",'U12'!AJ25*'U12'!AJ$4,0)+
IF('U13'!$A$4="2ª",'U13'!AJ25*'U13'!AJ$4,0)+
IF('U14'!$A$4="2ª",'U14'!AJ25*'U14'!AJ$4,0)+
IF('U15'!$A$4="2ª",'U15'!AJ25*'U15'!AJ$4,0)
)/'2ª EVA-solo'!$CD$5
/BX$13)),0),0)</f>
        <v>0</v>
      </c>
      <c r="BY41" s="25"/>
      <c r="BZ41" s="25">
        <f>IFERROR(IF(BZ$16&gt;0,
(
(
(
IF('U1'!$A$4="2ª",'U1'!AK25*'U1'!AK$4,0)+
IF('U2'!$A$4="2ª",'U2'!AK25*'U2'!AK$4,0)+
IF('U3'!$A$4="2ª",'U3'!AK25*'U3'!AK$4,0)+
IF('U4'!$A$4="2ª",'U4'!AK25*'U4'!AK$4,0)+
IF('U5'!$A$4="2ª",'U5'!AK25*'U5'!AK$4,0)+
IF('U6'!$A$4="2ª",'U6'!AK25*'U6'!AK$4,0)+
IF('U7'!$A$4="2ª",'U7'!AK25*'U7'!AK$4,0)+
IF('U8'!$A$4="2ª",'U8'!AK25*'U8'!AK$4,0)+
IF('U9'!$A$4="2ª",'U9'!AK25*'U9'!AK$4,0)+
IF('U10'!$A$4="2ª",'U10'!AK25*'U10'!AK$4,0)+
IF('U11'!$A$4="2ª",'U11'!AK25*'U11'!AK$4,0)+
IF('U12'!$A$4="2ª",'U12'!AK25*'U12'!AK$4,0)+
IF('U13'!$A$4="2ª",'U13'!AK25*'U13'!AK$4,0)+
IF('U14'!$A$4="2ª",'U14'!AK25*'U14'!AK$4,0)+
IF('U15'!$A$4="2ª",'U15'!AK25*'U15'!AK$4,0)
)/'2ª EVA-solo'!$CD$5
/BZ$13)),0),0)</f>
        <v>0</v>
      </c>
      <c r="CA41" s="25"/>
      <c r="CB41" s="25">
        <f ca="1">IF(CB$16&gt;0,
(
(
(
IF('U1'!$A$4="2ª",'U1'!BZ25*'U1'!BZ$4,0)+
IF('U2'!$A$4="2ª",'U2'!CA25*'U2'!CA$4,0)+
IF('U3'!$A$4="2ª",'U3'!CA25*'U3'!CA$4,0)+
IF('U4'!$A$4="2ª",'U4'!CA25*'U4'!CA$4,0)+
IF('U5'!$A$4="2ª",'U5'!CA25*'U5'!CA$4,0)+
IF('U6'!$A$4="2ª",'U6'!CA25*'U6'!CA$4,0)+
IF('U7'!$A$4="2ª",'U7'!CA25*'U7'!CA$4,0)+
IF('U8'!$A$4="2ª",'U8'!CA25*'U8'!CA$4,0)+
IF('U9'!$A$4="2ª",'U9'!CA25*'U9'!CA$4,0)+
IF('U10'!$A$4="2ª",'U10'!CA25*'U10'!CA$4,0)+
IF('U11'!$A$4="2ª",'U11'!CA25*'U11'!CA$4,0)+
IF('U12'!$A$4="2ª",'U12'!CA25*'U12'!CA$4,0)+
IF('U13'!$A$4="2ª",'U13'!CA25*'U13'!CA$4,0)+
IF('U14'!$A$4="2ª",'U14'!CA25*'U14'!CA$4,0)+
IF('U15'!$A$4="2ª",'U15'!CA25*'U15'!CA$4,0)
)/'2ª EVA-solo'!$CD$5
/CB$16)))</f>
        <v>0</v>
      </c>
    </row>
    <row r="42" spans="1:80" ht="18" x14ac:dyDescent="0.25">
      <c r="A42" s="65">
        <v>0</v>
      </c>
      <c r="B42" s="128"/>
      <c r="C42" s="25">
        <f ca="1">IFERROR(IF(C$16&gt;0,
(
(
(
IF('U1'!$A$4="2ª",'U1'!B26*'U1'!B$4,0)+
IF('U2'!$A$4="2ª",'U2'!B26*'U2'!B$4,0)+
IF('U3'!$A$4="2ª",'U3'!B26*'U3'!B$4,0)+
IF('U4'!$A$4="2ª",'U4'!B26*'U4'!B$4,0)+
IF('U5'!$A$4="2ª",'U5'!B26*'U5'!B$4,0)+
IF('U6'!$A$4="2ª",'U6'!B26*'U6'!B$4,0)+
IF('U7'!$A$4="2ª",'U7'!B26*'U7'!B$4,0)+
IF('U8'!$A$4="2ª",'U8'!B26*'U8'!B$4,0)+
IF('U9'!$A$4="2ª",'U9'!B26*'U9'!B$4,0)+
IF('U10'!$A$4="2ª",'U10'!B26*'U10'!B$4,0)+
IF('U11'!$A$4="2ª",'U11'!B26*'U11'!B$4,0)+
IF('U12'!$A$4="2ª",'U12'!B26*'U12'!B$4,0)+
IF('U13'!$A$4="2ª",'U13'!B26*'U13'!B$4,0)+
IF('U14'!$A$4="2ª",'U14'!B26*'U14'!B$4,0)+
IF('U15'!$A$4="2ª",'U15'!B26*'U15'!B$4,0)
)/'2ª EVA-solo'!$CD$5
/C$13)),0),0)</f>
        <v>0</v>
      </c>
      <c r="D42" s="25"/>
      <c r="E42" s="25">
        <f ca="1">IFERROR(IF(E$16&gt;0,
(
(
(
IF('U1'!$A$4="2ª",'U1'!C26*'U1'!C$4,0)+
IF('U2'!$A$4="2ª",'U2'!C26*'U2'!C$4,0)+
IF('U3'!$A$4="2ª",'U3'!C26*'U3'!C$4,0)+
IF('U4'!$A$4="2ª",'U4'!C26*'U4'!C$4,0)+
IF('U5'!$A$4="2ª",'U5'!C26*'U5'!C$4,0)+
IF('U6'!$A$4="2ª",'U6'!C26*'U6'!C$4,0)+
IF('U7'!$A$4="2ª",'U7'!C26*'U7'!C$4,0)+
IF('U8'!$A$4="2ª",'U8'!C26*'U8'!C$4,0)+
IF('U9'!$A$4="2ª",'U9'!C26*'U9'!C$4,0)+
IF('U10'!$A$4="2ª",'U10'!C26*'U10'!C$4,0)+
IF('U11'!$A$4="2ª",'U11'!C26*'U11'!C$4,0)+
IF('U12'!$A$4="2ª",'U12'!C26*'U12'!C$4,0)+
IF('U13'!$A$4="2ª",'U13'!C26*'U13'!C$4,0)+
IF('U14'!$A$4="2ª",'U14'!C26*'U14'!C$4,0)+
IF('U15'!$A$4="2ª",'U15'!C26*'U15'!C$4,0)
)/'2ª EVA-solo'!$CD$5
/E$13)),0),0)</f>
        <v>0</v>
      </c>
      <c r="F42" s="25"/>
      <c r="G42" s="25">
        <f ca="1">IFERROR(IF(G$16&gt;0,
(
(
(
IF('U1'!$A$4="2ª",'U1'!D26*'U1'!D$4,0)+
IF('U2'!$A$4="2ª",'U2'!D26*'U2'!D$4,0)+
IF('U3'!$A$4="2ª",'U3'!D26*'U3'!D$4,0)+
IF('U4'!$A$4="2ª",'U4'!D26*'U4'!D$4,0)+
IF('U5'!$A$4="2ª",'U5'!D26*'U5'!D$4,0)+
IF('U6'!$A$4="2ª",'U6'!D26*'U6'!D$4,0)+
IF('U7'!$A$4="2ª",'U7'!D26*'U7'!D$4,0)+
IF('U8'!$A$4="2ª",'U8'!D26*'U8'!D$4,0)+
IF('U9'!$A$4="2ª",'U9'!D26*'U9'!D$4,0)+
IF('U10'!$A$4="2ª",'U10'!D26*'U10'!D$4,0)+
IF('U11'!$A$4="2ª",'U11'!D26*'U11'!D$4,0)+
IF('U12'!$A$4="2ª",'U12'!D26*'U12'!D$4,0)+
IF('U13'!$A$4="2ª",'U13'!D26*'U13'!D$4,0)+
IF('U14'!$A$4="2ª",'U14'!D26*'U14'!D$4,0)+
IF('U15'!$A$4="2ª",'U15'!D26*'U15'!D$4,0)
)/'2ª EVA-solo'!$CD$5
/G$13)),0),0)</f>
        <v>0</v>
      </c>
      <c r="H42" s="25"/>
      <c r="I42" s="25">
        <f ca="1">IFERROR(IF(I$16&gt;0,
(
(
(
IF('U1'!$A$4="2ª",'U1'!E26*'U1'!E$4,0)+
IF('U2'!$A$4="2ª",'U2'!E26*'U2'!E$4,0)+
IF('U3'!$A$4="2ª",'U3'!E26*'U3'!E$4,0)+
IF('U4'!$A$4="2ª",'U4'!E26*'U4'!E$4,0)+
IF('U5'!$A$4="2ª",'U5'!E26*'U5'!E$4,0)+
IF('U6'!$A$4="2ª",'U6'!E26*'U6'!E$4,0)+
IF('U7'!$A$4="2ª",'U7'!E26*'U7'!E$4,0)+
IF('U8'!$A$4="2ª",'U8'!E26*'U8'!E$4,0)+
IF('U9'!$A$4="2ª",'U9'!E26*'U9'!E$4,0)+
IF('U10'!$A$4="2ª",'U10'!E26*'U10'!E$4,0)+
IF('U11'!$A$4="2ª",'U11'!E26*'U11'!E$4,0)+
IF('U12'!$A$4="2ª",'U12'!E26*'U12'!E$4,0)+
IF('U13'!$A$4="2ª",'U13'!E26*'U13'!E$4,0)+
IF('U14'!$A$4="2ª",'U14'!E26*'U14'!E$4,0)+
IF('U15'!$A$4="2ª",'U15'!E26*'U15'!E$4,0)
)/'2ª EVA-solo'!$CD$5
/H$13)),0),0)</f>
        <v>0</v>
      </c>
      <c r="J42" s="25"/>
      <c r="K42" s="25">
        <f ca="1">IFERROR(IF(K$16&gt;0,
(
(
(
IF('U1'!$A$4="2ª",'U1'!F26*'U1'!F$4,0)+
IF('U2'!$A$4="2ª",'U2'!F26*'U2'!F$4,0)+
IF('U3'!$A$4="2ª",'U3'!F26*'U3'!F$4,0)+
IF('U4'!$A$4="2ª",'U4'!F26*'U4'!F$4,0)+
IF('U5'!$A$4="2ª",'U5'!F26*'U5'!F$4,0)+
IF('U6'!$A$4="2ª",'U6'!F26*'U6'!F$4,0)+
IF('U7'!$A$4="2ª",'U7'!F26*'U7'!F$4,0)+
IF('U8'!$A$4="2ª",'U8'!F26*'U8'!F$4,0)+
IF('U9'!$A$4="2ª",'U9'!F26*'U9'!F$4,0)+
IF('U10'!$A$4="2ª",'U10'!F26*'U10'!F$4,0)+
IF('U11'!$A$4="2ª",'U11'!F26*'U11'!F$4,0)+
IF('U12'!$A$4="2ª",'U12'!F26*'U12'!F$4,0)+
IF('U13'!$A$4="2ª",'U13'!F26*'U13'!F$4,0)+
IF('U14'!$A$4="2ª",'U14'!F26*'U14'!F$4,0)+
IF('U15'!$A$4="2ª",'U15'!F26*'U15'!F$4,0)
)/'2ª EVA-solo'!$CD$5
/K$13)),0),0)</f>
        <v>0</v>
      </c>
      <c r="L42" s="25"/>
      <c r="M42" s="25">
        <f>IFERROR(IF(M$16&gt;0,
(
(
(
IF('U1'!$A$4="2ª",'U1'!G26*'U1'!G$4,0)+
IF('U2'!$A$4="2ª",'U2'!G26*'U2'!G$4,0)+
IF('U3'!$A$4="2ª",'U3'!G26*'U3'!G$4,0)+
IF('U4'!$A$4="2ª",'U4'!G26*'U4'!G$4,0)+
IF('U5'!$A$4="2ª",'U5'!G26*'U5'!G$4,0)+
IF('U6'!$A$4="2ª",'U6'!G26*'U6'!G$4,0)+
IF('U7'!$A$4="2ª",'U7'!G26*'U7'!G$4,0)+
IF('U8'!$A$4="2ª",'U8'!G26*'U8'!G$4,0)+
IF('U9'!$A$4="2ª",'U9'!G26*'U9'!G$4,0)+
IF('U10'!$A$4="2ª",'U10'!G26*'U10'!G$4,0)+
IF('U11'!$A$4="2ª",'U11'!G26*'U11'!G$4,0)+
IF('U12'!$A$4="2ª",'U12'!G26*'U12'!G$4,0)+
IF('U13'!$A$4="2ª",'U13'!G26*'U13'!G$4,0)+
IF('U14'!$A$4="2ª",'U14'!G26*'U14'!G$4,0)+
IF('U15'!$A$4="2ª",'U15'!G26*'U15'!G$4,0)
)/'2ª EVA-solo'!$CD$5
/M$13)),0),0)</f>
        <v>0</v>
      </c>
      <c r="N42" s="25"/>
      <c r="O42" s="130"/>
      <c r="P42" s="25">
        <f ca="1">IFERROR(IF(P$16&gt;0,
(
(
(
IF('U1'!$A$4="2ª",'U1'!H26*'U1'!H$4,0)+
IF('U2'!$A$4="2ª",'U2'!H26*'U2'!H$4,0)+
IF('U3'!$A$4="2ª",'U3'!H26*'U3'!H$4,0)+
IF('U4'!$A$4="2ª",'U4'!H26*'U4'!H$4,0)+
IF('U5'!$A$4="2ª",'U5'!H26*'U5'!H$4,0)+
IF('U6'!$A$4="2ª",'U6'!H26*'U6'!H$4,0)+
IF('U7'!$A$4="2ª",'U7'!H26*'U7'!H$4,0)+
IF('U8'!$A$4="2ª",'U8'!H26*'U8'!H$4,0)+
IF('U9'!$A$4="2ª",'U9'!H26*'U9'!H$4,0)+
IF('U10'!$A$4="2ª",'U10'!H26*'U10'!H$4,0)+
IF('U11'!$A$4="2ª",'U11'!H26*'U11'!H$4,0)+
IF('U12'!$A$4="2ª",'U12'!H26*'U12'!H$4,0)+
IF('U13'!$A$4="2ª",'U13'!H26*'U13'!H$4,0)+
IF('U14'!$A$4="2ª",'U14'!H26*'U14'!H$4,0)+
IF('U15'!$A$4="2ª",'U15'!H26*'U15'!H$4,0)
)/'2ª EVA-solo'!$CD$5
/P$13)),0),0)</f>
        <v>0</v>
      </c>
      <c r="Q42" s="25"/>
      <c r="R42" s="25">
        <f ca="1">IFERROR(IF(R$16&gt;0,
(
(
(
IF('U1'!$A$4="2ª",'U1'!I26*'U1'!I$4,0)+
IF('U2'!$A$4="2ª",'U2'!I26*'U2'!I$4,0)+
IF('U3'!$A$4="2ª",'U3'!I26*'U3'!I$4,0)+
IF('U4'!$A$4="2ª",'U4'!I26*'U4'!I$4,0)+
IF('U5'!$A$4="2ª",'U5'!I26*'U5'!I$4,0)+
IF('U6'!$A$4="2ª",'U6'!I26*'U6'!I$4,0)+
IF('U7'!$A$4="2ª",'U7'!I26*'U7'!I$4,0)+
IF('U8'!$A$4="2ª",'U8'!I26*'U8'!I$4,0)+
IF('U9'!$A$4="2ª",'U9'!I26*'U9'!I$4,0)+
IF('U10'!$A$4="2ª",'U10'!I26*'U10'!I$4,0)+
IF('U11'!$A$4="2ª",'U11'!I26*'U11'!I$4,0)+
IF('U12'!$A$4="2ª",'U12'!I26*'U12'!I$4,0)+
IF('U13'!$A$4="2ª",'U13'!I26*'U13'!I$4,0)+
IF('U14'!$A$4="2ª",'U14'!I26*'U14'!I$4,0)+
IF('U15'!$A$4="2ª",'U15'!I26*'U15'!I$4,0)
)/'2ª EVA-solo'!$CD$5
/R$13)),0),0)</f>
        <v>0</v>
      </c>
      <c r="S42" s="25"/>
      <c r="T42" s="25">
        <f ca="1">IFERROR(IF(T$16&gt;0,
(
(
(
IF('U1'!$A$4="2ª",'U1'!J26*'U1'!J$4,0)+
IF('U2'!$A$4="2ª",'U2'!J26*'U2'!J$4,0)+
IF('U3'!$A$4="2ª",'U3'!J26*'U3'!J$4,0)+
IF('U4'!$A$4="2ª",'U4'!J26*'U4'!J$4,0)+
IF('U5'!$A$4="2ª",'U5'!J26*'U5'!J$4,0)+
IF('U6'!$A$4="2ª",'U6'!J26*'U6'!J$4,0)+
IF('U7'!$A$4="2ª",'U7'!J26*'U7'!J$4,0)+
IF('U8'!$A$4="2ª",'U8'!J26*'U8'!J$4,0)+
IF('U9'!$A$4="2ª",'U9'!J26*'U9'!J$4,0)+
IF('U10'!$A$4="2ª",'U10'!J26*'U10'!J$4,0)+
IF('U11'!$A$4="2ª",'U11'!J26*'U11'!J$4,0)+
IF('U12'!$A$4="2ª",'U12'!J26*'U12'!J$4,0)+
IF('U13'!$A$4="2ª",'U13'!J26*'U13'!J$4,0)+
IF('U14'!$A$4="2ª",'U14'!J26*'U14'!J$4,0)+
IF('U15'!$A$4="2ª",'U15'!J26*'U15'!J$4,0)
)/'2ª EVA-solo'!$CD$5
/T$13)),0),0)</f>
        <v>0</v>
      </c>
      <c r="U42" s="25"/>
      <c r="V42" s="25">
        <f ca="1">IFERROR(IF(V$16&gt;0,
(
(
(
IF('U1'!$A$4="2ª",'U1'!K26*'U1'!K$4,0)+
IF('U2'!$A$4="2ª",'U2'!K26*'U2'!K$4,0)+
IF('U3'!$A$4="2ª",'U3'!K26*'U3'!K$4,0)+
IF('U4'!$A$4="2ª",'U4'!K26*'U4'!K$4,0)+
IF('U5'!$A$4="2ª",'U5'!K26*'U5'!K$4,0)+
IF('U6'!$A$4="2ª",'U6'!K26*'U6'!K$4,0)+
IF('U7'!$A$4="2ª",'U7'!K26*'U7'!K$4,0)+
IF('U8'!$A$4="2ª",'U8'!K26*'U8'!K$4,0)+
IF('U9'!$A$4="2ª",'U9'!K26*'U9'!K$4,0)+
IF('U10'!$A$4="2ª",'U10'!K26*'U10'!K$4,0)+
IF('U11'!$A$4="2ª",'U11'!K26*'U11'!K$4,0)+
IF('U12'!$A$4="2ª",'U12'!K26*'U12'!K$4,0)+
IF('U13'!$A$4="2ª",'U13'!K26*'U13'!K$4,0)+
IF('U14'!$A$4="2ª",'U14'!K26*'U14'!K$4,0)+
IF('U15'!$A$4="2ª",'U15'!K26*'U15'!K$4,0)
)/'2ª EVA-solo'!$CD$5
/V$13)),0),0)</f>
        <v>0</v>
      </c>
      <c r="W42" s="25"/>
      <c r="X42" s="25">
        <f ca="1">IFERROR(IF(X$16&gt;0,
(
(
(
IF('U1'!$A$4="2ª",'U1'!L26*'U1'!L$4,0)+
IF('U2'!$A$4="2ª",'U2'!L26*'U2'!L$4,0)+
IF('U3'!$A$4="2ª",'U3'!L26*'U3'!L$4,0)+
IF('U4'!$A$4="2ª",'U4'!L26*'U4'!L$4,0)+
IF('U5'!$A$4="2ª",'U5'!L26*'U5'!L$4,0)+
IF('U6'!$A$4="2ª",'U6'!L26*'U6'!L$4,0)+
IF('U7'!$A$4="2ª",'U7'!L26*'U7'!L$4,0)+
IF('U8'!$A$4="2ª",'U8'!L26*'U8'!L$4,0)+
IF('U9'!$A$4="2ª",'U9'!L26*'U9'!L$4,0)+
IF('U10'!$A$4="2ª",'U10'!L26*'U10'!L$4,0)+
IF('U11'!$A$4="2ª",'U11'!L26*'U11'!L$4,0)+
IF('U12'!$A$4="2ª",'U12'!L26*'U12'!L$4,0)+
IF('U13'!$A$4="2ª",'U13'!L26*'U13'!L$4,0)+
IF('U14'!$A$4="2ª",'U14'!L26*'U14'!L$4,0)+
IF('U15'!$A$4="2ª",'U15'!L26*'U15'!L$4,0)
)/'2ª EVA-solo'!$CD$5
/X$13)),0),0)</f>
        <v>0</v>
      </c>
      <c r="Y42" s="25"/>
      <c r="Z42" s="25">
        <f>IFERROR(IF(Z$16&gt;0,
(
(
(
IF('U1'!$A$4="2ª",'U1'!M26*'U1'!M$4,0)+
IF('U2'!$A$4="2ª",'U2'!M26*'U2'!M$4,0)+
IF('U3'!$A$4="2ª",'U3'!M26*'U3'!M$4,0)+
IF('U4'!$A$4="2ª",'U4'!M26*'U4'!M$4,0)+
IF('U5'!$A$4="2ª",'U5'!M26*'U5'!M$4,0)+
IF('U6'!$A$4="2ª",'U6'!M26*'U6'!M$4,0)+
IF('U7'!$A$4="2ª",'U7'!M26*'U7'!M$4,0)+
IF('U8'!$A$4="2ª",'U8'!M26*'U8'!M$4,0)+
IF('U9'!$A$4="2ª",'U9'!M26*'U9'!M$4,0)+
IF('U10'!$A$4="2ª",'U10'!M26*'U10'!M$4,0)+
IF('U11'!$A$4="2ª",'U11'!M26*'U11'!M$4,0)+
IF('U12'!$A$4="2ª",'U12'!M26*'U12'!M$4,0)+
IF('U13'!$A$4="2ª",'U13'!M26*'U13'!M$4,0)+
IF('U14'!$A$4="2ª",'U14'!M26*'U14'!M$4,0)+
IF('U15'!$A$4="2ª",'U15'!M26*'U15'!M$4,0)
)/'2ª EVA-solo'!$CD$5
/Z$13)),0),0)</f>
        <v>0</v>
      </c>
      <c r="AA42" s="25"/>
      <c r="AB42" s="25"/>
      <c r="AC42" s="25">
        <f ca="1">IFERROR(IF(AC$16&gt;0,
(
(
(
IF('U1'!$A$4="2ª",'U1'!N26*'U1'!N$4,0)+
IF('U2'!$A$4="2ª",'U2'!N26*'U2'!N$4,0)+
IF('U3'!$A$4="2ª",'U3'!N26*'U3'!N$4,0)+
IF('U4'!$A$4="2ª",'U4'!N26*'U4'!N$4,0)+
IF('U5'!$A$4="2ª",'U5'!N26*'U5'!N$4,0)+
IF('U6'!$A$4="2ª",'U6'!N26*'U6'!N$4,0)+
IF('U7'!$A$4="2ª",'U7'!N26*'U7'!N$4,0)+
IF('U8'!$A$4="2ª",'U8'!N26*'U8'!N$4,0)+
IF('U9'!$A$4="2ª",'U9'!N26*'U9'!N$4,0)+
IF('U10'!$A$4="2ª",'U10'!N26*'U10'!N$4,0)+
IF('U11'!$A$4="2ª",'U11'!N26*'U11'!N$4,0)+
IF('U12'!$A$4="2ª",'U12'!N26*'U12'!N$4,0)+
IF('U13'!$A$4="2ª",'U13'!N26*'U13'!N$4,0)+
IF('U14'!$A$4="2ª",'U14'!N26*'U14'!N$4,0)+
IF('U15'!$A$4="2ª",'U15'!N26*'U15'!N$4,0)
)/'2ª EVA-solo'!$CD$5
/AC$13)),0),0)</f>
        <v>0</v>
      </c>
      <c r="AD42" s="5"/>
      <c r="AE42" s="25">
        <f>IFERROR(IF(AE$16&gt;0,
(
(
(
IF('U1'!$A$4="2ª",'U1'!O26*'U1'!O$4,0)+
IF('U2'!$A$4="2ª",'U2'!O26*'U2'!O$4,0)+
IF('U3'!$A$4="2ª",'U3'!O26*'U3'!O$4,0)+
IF('U4'!$A$4="2ª",'U4'!O26*'U4'!O$4,0)+
IF('U5'!$A$4="2ª",'U5'!O26*'U5'!O$4,0)+
IF('U6'!$A$4="2ª",'U6'!O26*'U6'!O$4,0)+
IF('U7'!$A$4="2ª",'U7'!O26*'U7'!O$4,0)+
IF('U8'!$A$4="2ª",'U8'!O26*'U8'!O$4,0)+
IF('U9'!$A$4="2ª",'U9'!O26*'U9'!O$4,0)+
IF('U10'!$A$4="2ª",'U10'!O26*'U10'!O$4,0)+
IF('U11'!$A$4="2ª",'U11'!O26*'U11'!O$4,0)+
IF('U12'!$A$4="2ª",'U12'!O26*'U12'!O$4,0)+
IF('U13'!$A$4="2ª",'U13'!O26*'U13'!O$4,0)+
IF('U14'!$A$4="2ª",'U14'!O26*'U14'!O$4,0)+
IF('U15'!$A$4="2ª",'U15'!O26*'U15'!O$4,0)
)/'2ª EVA-solo'!$CD$5
/AE$13)),0),0)</f>
        <v>0</v>
      </c>
      <c r="AF42" s="5"/>
      <c r="AG42" s="25">
        <f ca="1">IFERROR(IF(AG$16&gt;0,
(
(
(
IF('U1'!$A$4="2ª",'U1'!P26*'U1'!P$4,0)+
IF('U2'!$A$4="2ª",'U2'!P26*'U2'!P$4,0)+
IF('U3'!$A$4="2ª",'U3'!P26*'U3'!P$4,0)+
IF('U4'!$A$4="2ª",'U4'!P26*'U4'!P$4,0)+
IF('U5'!$A$4="2ª",'U5'!P26*'U5'!P$4,0)+
IF('U6'!$A$4="2ª",'U6'!P26*'U6'!P$4,0)+
IF('U7'!$A$4="2ª",'U7'!P26*'U7'!P$4,0)+
IF('U8'!$A$4="2ª",'U8'!P26*'U8'!P$4,0)+
IF('U9'!$A$4="2ª",'U9'!P26*'U9'!P$4,0)+
IF('U10'!$A$4="2ª",'U10'!P26*'U10'!P$4,0)+
IF('U11'!$A$4="2ª",'U11'!P26*'U11'!P$4,0)+
IF('U12'!$A$4="2ª",'U12'!P26*'U12'!P$4,0)+
IF('U13'!$A$4="2ª",'U13'!P26*'U13'!P$4,0)+
IF('U14'!$A$4="2ª",'U14'!P26*'U14'!P$4,0)+
IF('U15'!$A$4="2ª",'U15'!P26*'U15'!P$4,0)
)/'2ª EVA-solo'!$CD$5
/AG$13)),0),0)</f>
        <v>0</v>
      </c>
      <c r="AH42" s="25"/>
      <c r="AI42" s="25">
        <f>IFERROR(IF(AH$16&gt;0,
(
(
(
IF('U1'!$A$4="2ª",'U1'!Q26*'U1'!Q$4,0)+
IF('U2'!$A$4="2ª",'U2'!Q26*'U2'!Q$4,0)+
IF('U3'!$A$4="2ª",'U3'!Q26*'U3'!Q$4,0)+
IF('U4'!$A$4="2ª",'U4'!Q26*'U4'!Q$4,0)+
IF('U5'!$A$4="2ª",'U5'!Q26*'U5'!Q$4,0)+
IF('U6'!$A$4="2ª",'U6'!Q26*'U6'!Q$4,0)+
IF('U7'!$A$4="2ª",'U7'!Q26*'U7'!Q$4,0)+
IF('U8'!$A$4="2ª",'U8'!Q26*'U8'!Q$4,0)+
IF('U9'!$A$4="2ª",'U9'!Q26*'U9'!Q$4,0)+
IF('U10'!$A$4="2ª",'U10'!Q26*'U10'!Q$4,0)+
IF('U11'!$A$4="2ª",'U11'!Q26*'U11'!Q$4,0)+
IF('U12'!$A$4="2ª",'U12'!Q26*'U12'!Q$4,0)+
IF('U13'!$A$4="2ª",'U13'!Q26*'U13'!Q$4,0)+
IF('U14'!$A$4="2ª",'U14'!Q26*'U14'!Q$4,0)+
IF('U15'!$A$4="2ª",'U15'!Q26*'U15'!Q$4,0)
)/'2ª EVA-solo'!$CD$5
/AH$13)),0),0)</f>
        <v>0</v>
      </c>
      <c r="AJ42" s="25"/>
      <c r="AK42" s="25">
        <f ca="1">IFERROR(IF(AK$16&gt;0,
(
(
(
IF('U1'!$A$4="2ª",'U1'!R26*'U1'!R$4,0)+
IF('U2'!$A$4="2ª",'U2'!R26*'U2'!R$4,0)+
IF('U3'!$A$4="2ª",'U3'!R26*'U3'!R$4,0)+
IF('U4'!$A$4="2ª",'U4'!R26*'U4'!R$4,0)+
IF('U5'!$A$4="2ª",'U5'!R26*'U5'!R$4,0)+
IF('U6'!$A$4="2ª",'U6'!R26*'U6'!R$4,0)+
IF('U7'!$A$4="2ª",'U7'!R26*'U7'!R$4,0)+
IF('U8'!$A$4="2ª",'U8'!R26*'U8'!R$4,0)+
IF('U9'!$A$4="2ª",'U9'!R26*'U9'!R$4,0)+
IF('U10'!$A$4="2ª",'U10'!R26*'U10'!R$4,0)+
IF('U11'!$A$4="2ª",'U11'!R26*'U11'!R$4,0)+
IF('U12'!$A$4="2ª",'U12'!R26*'U12'!R$4,0)+
IF('U13'!$A$4="2ª",'U13'!R26*'U13'!R$4,0)+
IF('U14'!$A$4="2ª",'U14'!R26*'U14'!R$4,0)+
IF('U15'!$A$4="2ª",'U15'!R26*'U15'!R$4,0)
)/'2ª EVA-solo'!$CD$5
/AK$13)),0),0)</f>
        <v>0</v>
      </c>
      <c r="AL42" s="25"/>
      <c r="AM42" s="25">
        <f>IFERROR(IF(AM$16&gt;0,
(
(
(
IF('U1'!$A$4="2ª",'U1'!S26*'U1'!S$4,0)+
IF('U2'!$A$4="2ª",'U2'!S26*'U2'!S$4,0)+
IF('U3'!$A$4="2ª",'U3'!S26*'U3'!S$4,0)+
IF('U4'!$A$4="2ª",'U4'!S26*'U4'!S$4,0)+
IF('U5'!$A$4="2ª",'U5'!S26*'U5'!S$4,0)+
IF('U6'!$A$4="2ª",'U6'!S26*'U6'!S$4,0)+
IF('U7'!$A$4="2ª",'U7'!S26*'U7'!S$4,0)+
IF('U8'!$A$4="2ª",'U8'!S26*'U8'!S$4,0)+
IF('U9'!$A$4="2ª",'U9'!S26*'U9'!S$4,0)+
IF('U10'!$A$4="2ª",'U10'!S26*'U10'!S$4,0)+
IF('U11'!$A$4="2ª",'U11'!S26*'U11'!S$4,0)+
IF('U12'!$A$4="2ª",'U12'!S26*'U12'!S$4,0)+
IF('U13'!$A$4="2ª",'U13'!S26*'U13'!S$4,0)+
IF('U14'!$A$4="2ª",'U14'!S26*'U14'!S$4,0)+
IF('U15'!$A$4="2ª",'U15'!S26*'U15'!S$4,0)
)/'2ª EVA-solo'!$CD$5
/AM$13)),0),0)</f>
        <v>0</v>
      </c>
      <c r="AN42" s="25"/>
      <c r="AO42" s="25"/>
      <c r="AP42" s="25">
        <f ca="1">IFERROR(IF(AP$16&gt;0,
(
(
(
IF('U1'!$A$4="2ª",'U1'!T26*'U1'!T$4,0)+
IF('U2'!$A$4="2ª",'U2'!T26*'U2'!T$4,0)+
IF('U3'!$A$4="2ª",'U3'!T26*'U3'!T$4,0)+
IF('U4'!$A$4="2ª",'U4'!T26*'U4'!T$4,0)+
IF('U5'!$A$4="2ª",'U5'!T26*'U5'!T$4,0)+
IF('U6'!$A$4="2ª",'U6'!T26*'U6'!T$4,0)+
IF('U7'!$A$4="2ª",'U7'!T26*'U7'!T$4,0)+
IF('U8'!$A$4="2ª",'U8'!T26*'U8'!T$4,0)+
IF('U9'!$A$4="2ª",'U9'!T26*'U9'!T$4,0)+
IF('U10'!$A$4="2ª",'U10'!T26*'U10'!T$4,0)+
IF('U11'!$A$4="2ª",'U11'!T26*'U11'!T$4,0)+
IF('U12'!$A$4="2ª",'U12'!T26*'U12'!T$4,0)+
IF('U13'!$A$4="2ª",'U13'!T26*'U13'!T$4,0)+
IF('U14'!$A$4="2ª",'U14'!T26*'U14'!T$4,0)+
IF('U15'!$A$4="2ª",'U15'!T26*'U15'!T$4,0)
)/'2ª EVA-solo'!$CD$5
/AP$13)),0),0)</f>
        <v>0</v>
      </c>
      <c r="AQ42" s="25"/>
      <c r="AR42" s="25">
        <f ca="1">IFERROR(IF(AR$16&gt;0,
(
(
(
IF('U1'!$A$4="2ª",'U1'!U26*'U1'!U$4,0)+
IF('U2'!$A$4="2ª",'U2'!U26*'U2'!U$4,0)+
IF('U3'!$A$4="2ª",'U3'!U26*'U3'!U$4,0)+
IF('U4'!$A$4="2ª",'U4'!U26*'U4'!U$4,0)+
IF('U5'!$A$4="2ª",'U5'!U26*'U5'!U$4,0)+
IF('U6'!$A$4="2ª",'U6'!U26*'U6'!U$4,0)+
IF('U7'!$A$4="2ª",'U7'!U26*'U7'!U$4,0)+
IF('U8'!$A$4="2ª",'U8'!U26*'U8'!U$4,0)+
IF('U9'!$A$4="2ª",'U9'!U26*'U9'!U$4,0)+
IF('U10'!$A$4="2ª",'U10'!U26*'U10'!U$4,0)+
IF('U11'!$A$4="2ª",'U11'!U26*'U11'!U$4,0)+
IF('U12'!$A$4="2ª",'U12'!U26*'U12'!U$4,0)+
IF('U13'!$A$4="2ª",'U13'!U26*'U13'!U$4,0)+
IF('U14'!$A$4="2ª",'U14'!U26*'U14'!U$4,0)+
IF('U15'!$A$4="2ª",'U15'!U26*'U15'!U$4,0)
)/'2ª EVA-solo'!$CD$5
/AR$13)),0),0)</f>
        <v>0</v>
      </c>
      <c r="AS42" s="25"/>
      <c r="AT42" s="25">
        <f>IFERROR(IF(AT$16&gt;0,
(
(
(
IF('U1'!$A$4="2ª",'U1'!V26*'U1'!V$4,0)+
IF('U2'!$A$4="2ª",'U2'!V26*'U2'!V$4,0)+
IF('U3'!$A$4="2ª",'U3'!V26*'U3'!V$4,0)+
IF('U4'!$A$4="2ª",'U4'!V26*'U4'!V$4,0)+
IF('U5'!$A$4="2ª",'U5'!V26*'U5'!V$4,0)+
IF('U6'!$A$4="2ª",'U6'!V26*'U6'!V$4,0)+
IF('U7'!$A$4="2ª",'U7'!V26*'U7'!V$4,0)+
IF('U8'!$A$4="2ª",'U8'!V26*'U8'!V$4,0)+
IF('U9'!$A$4="2ª",'U9'!V26*'U9'!V$4,0)+
IF('U10'!$A$4="2ª",'U10'!V26*'U10'!V$4,0)+
IF('U11'!$A$4="2ª",'U11'!V26*'U11'!V$4,0)+
IF('U12'!$A$4="2ª",'U12'!V26*'U12'!V$4,0)+
IF('U13'!$A$4="2ª",'U13'!V26*'U13'!V$4,0)+
IF('U14'!$A$4="2ª",'U14'!V26*'U14'!V$4,0)+
IF('U15'!$A$4="2ª",'U15'!V26*'U15'!V$4,0)
)/'2ª EVA-solo'!$CD$5
/AT$13)),0),0)</f>
        <v>0</v>
      </c>
      <c r="AU42" s="25"/>
      <c r="AV42" s="25">
        <f ca="1">IFERROR(IF(AV$16&gt;0,
(
(
(
IF('U1'!$A$4="2ª",'U1'!W26*'U1'!W$4,0)+
IF('U2'!$A$4="2ª",'U2'!W26*'U2'!W$4,0)+
IF('U3'!$A$4="2ª",'U3'!W26*'U3'!W$4,0)+
IF('U4'!$A$4="2ª",'U4'!W26*'U4'!W$4,0)+
IF('U5'!$A$4="2ª",'U5'!W26*'U5'!W$4,0)+
IF('U6'!$A$4="2ª",'U6'!W26*'U6'!W$4,0)+
IF('U7'!$A$4="2ª",'U7'!W26*'U7'!W$4,0)+
IF('U8'!$A$4="2ª",'U8'!W26*'U8'!W$4,0)+
IF('U9'!$A$4="2ª",'U9'!W26*'U9'!W$4,0)+
IF('U10'!$A$4="2ª",'U10'!W26*'U10'!W$4,0)+
IF('U11'!$A$4="2ª",'U11'!W26*'U11'!W$4,0)+
IF('U12'!$A$4="2ª",'U12'!W26*'U12'!W$4,0)+
IF('U13'!$A$4="2ª",'U13'!W26*'U13'!W$4,0)+
IF('U14'!$A$4="2ª",'U14'!W26*'U14'!W$4,0)+
IF('U15'!$A$4="2ª",'U15'!W26*'U15'!W$4,0)
)/'2ª EVA-solo'!$CD$5
/AV$13)),0),0)</f>
        <v>0</v>
      </c>
      <c r="AW42" s="25"/>
      <c r="AX42" s="25">
        <f>IFERROR(IF(AX$16&gt;0,
(
(
(
IF('U1'!$A$4="2ª",'U1'!X26*'U1'!X$4,0)+
IF('U2'!$A$4="2ª",'U2'!X26*'U2'!X$4,0)+
IF('U3'!$A$4="2ª",'U3'!X26*'U3'!X$4,0)+
IF('U4'!$A$4="2ª",'U4'!X26*'U4'!X$4,0)+
IF('U5'!$A$4="2ª",'U5'!X26*'U5'!X$4,0)+
IF('U6'!$A$4="2ª",'U6'!X26*'U6'!X$4,0)+
IF('U7'!$A$4="2ª",'U7'!X26*'U7'!X$4,0)+
IF('U8'!$A$4="2ª",'U8'!X26*'U8'!X$4,0)+
IF('U9'!$A$4="2ª",'U9'!X26*'U9'!X$4,0)+
IF('U10'!$A$4="2ª",'U10'!X26*'U10'!X$4,0)+
IF('U11'!$A$4="2ª",'U11'!X26*'U11'!X$4,0)+
IF('U12'!$A$4="2ª",'U12'!X26*'U12'!X$4,0)+
IF('U13'!$A$4="2ª",'U13'!X26*'U13'!X$4,0)+
IF('U14'!$A$4="2ª",'U14'!X26*'U14'!X$4,0)+
IF('U15'!$A$4="2ª",'U15'!X26*'U15'!X$4,0)
)/'2ª EVA-solo'!$CD$5
/AX$13)),0),0)</f>
        <v>0</v>
      </c>
      <c r="AY42" s="25"/>
      <c r="AZ42" s="25">
        <f>IFERROR(IF(AZ$16&gt;0,
(
(
(
IF('U1'!$A$4="2ª",'U1'!Y26*'U1'!Y$4,0)+
IF('U2'!$A$4="2ª",'U2'!Y26*'U2'!Y$4,0)+
IF('U3'!$A$4="2ª",'U3'!Y26*'U3'!Y$4,0)+
IF('U4'!$A$4="2ª",'U4'!Y26*'U4'!Y$4,0)+
IF('U5'!$A$4="2ª",'U5'!Y26*'U5'!Y$4,0)+
IF('U6'!$A$4="2ª",'U6'!Y26*'U6'!Y$4,0)+
IF('U7'!$A$4="2ª",'U7'!Y26*'U7'!Y$4,0)+
IF('U8'!$A$4="2ª",'U8'!Y26*'U8'!Y$4,0)+
IF('U9'!$A$4="2ª",'U9'!Y26*'U9'!Y$4,0)+
IF('U10'!$A$4="2ª",'U10'!Y26*'U10'!Y$4,0)+
IF('U11'!$A$4="2ª",'U11'!Y26*'U11'!Y$4,0)+
IF('U12'!$A$4="2ª",'U12'!Y26*'U12'!Y$4,0)+
IF('U13'!$A$4="2ª",'U13'!Y26*'U13'!Y$4,0)+
IF('U14'!$A$4="2ª",'U14'!Y26*'U14'!Y$4,0)+
IF('U15'!$A$4="2ª",'U15'!Y26*'U15'!Y$4,0)
)/'2ª EVA-solo'!$CD$5
/AZ$13)),0),0)</f>
        <v>0</v>
      </c>
      <c r="BA42" s="25"/>
      <c r="BB42" s="25"/>
      <c r="BC42" s="25">
        <f ca="1">IFERROR(IF(BC$16&gt;0,
(
(
(
IF('U1'!$A$4="2ª",'U1'!Z26*'U1'!Z$4,0)+
IF('U2'!$A$4="2ª",'U2'!Z26*'U2'!Z$4,0)+
IF('U3'!$A$4="2ª",'U3'!Z26*'U3'!Z$4,0)+
IF('U4'!$A$4="2ª",'U4'!Z26*'U4'!Z$4,0)+
IF('U5'!$A$4="2ª",'U5'!Z26*'U5'!Z$4,0)+
IF('U6'!$A$4="2ª",'U6'!Z26*'U6'!Z$4,0)+
IF('U7'!$A$4="2ª",'U7'!Z26*'U7'!Z$4,0)+
IF('U8'!$A$4="2ª",'U8'!Z26*'U8'!Z$4,0)+
IF('U9'!$A$4="2ª",'U9'!Z26*'U9'!Z$4,0)+
IF('U10'!$A$4="2ª",'U10'!Z26*'U10'!Z$4,0)+
IF('U11'!$A$4="2ª",'U11'!Z26*'U11'!Z$4,0)+
IF('U12'!$A$4="2ª",'U12'!Z26*'U12'!Z$4,0)+
IF('U13'!$A$4="2ª",'U13'!Z26*'U13'!Z$4,0)+
IF('U14'!$A$4="2ª",'U14'!Z26*'U14'!Z$4,0)+
IF('U15'!$A$4="2ª",'U15'!Z26*'U15'!Z$4,0)
)/'2ª EVA-solo'!$CD$5
/BC$13)),0),0)</f>
        <v>0</v>
      </c>
      <c r="BD42" s="25"/>
      <c r="BE42" s="25">
        <f>IFERROR(IF(BE$16&gt;0,
(
(
(
IF('U1'!$A$4="2ª",'U1'!AA26*'U1'!AA$4,0)+
IF('U2'!$A$4="2ª",'U2'!AA26*'U2'!AA$4,0)+
IF('U3'!$A$4="2ª",'U3'!AA26*'U3'!AA$4,0)+
IF('U4'!$A$4="2ª",'U4'!AA26*'U4'!AA$4,0)+
IF('U5'!$A$4="2ª",'U5'!AA26*'U5'!AA$4,0)+
IF('U6'!$A$4="2ª",'U6'!AA26*'U6'!AA$4,0)+
IF('U7'!$A$4="2ª",'U7'!AA26*'U7'!AA$4,0)+
IF('U8'!$A$4="2ª",'U8'!AA26*'U8'!AA$4,0)+
IF('U9'!$A$4="2ª",'U9'!AA26*'U9'!AA$4,0)+
IF('U10'!$A$4="2ª",'U10'!AA26*'U10'!AA$4,0)+
IF('U11'!$A$4="2ª",'U11'!AA26*'U11'!AA$4,0)+
IF('U12'!$A$4="2ª",'U12'!AA26*'U12'!AA$4,0)+
IF('U13'!$A$4="2ª",'U13'!AA26*'U13'!AA$4,0)+
IF('U14'!$A$4="2ª",'U14'!AA26*'U14'!AA$4,0)+
IF('U15'!$A$4="2ª",'U15'!AA26*'U15'!AA$4,0)
)/'2ª EVA-solo'!$CD$5
/BE$13)),0),0)</f>
        <v>0</v>
      </c>
      <c r="BF42" s="25"/>
      <c r="BG42" s="25">
        <f>IFERROR(IF(BG$16&gt;0,
(
(
(
IF('U1'!$A$4="2ª",'U1'!AB26*'U1'!AB$4,0)+
IF('U2'!$A$4="2ª",'U2'!AB26*'U2'!AB$4,0)+
IF('U3'!$A$4="2ª",'U3'!AB26*'U3'!AB$4,0)+
IF('U4'!$A$4="2ª",'U4'!AB26*'U4'!AB$4,0)+
IF('U5'!$A$4="2ª",'U5'!AB26*'U5'!AB$4,0)+
IF('U6'!$A$4="2ª",'U6'!AB26*'U6'!AB$4,0)+
IF('U7'!$A$4="2ª",'U7'!AB26*'U7'!AB$4,0)+
IF('U8'!$A$4="2ª",'U8'!AB26*'U8'!AB$4,0)+
IF('U9'!$A$4="2ª",'U9'!AB26*'U9'!AB$4,0)+
IF('U10'!$A$4="2ª",'U10'!AB26*'U10'!AB$4,0)+
IF('U11'!$A$4="2ª",'U11'!AB26*'U11'!AB$4,0)+
IF('U12'!$A$4="2ª",'U12'!AB26*'U12'!AB$4,0)+
IF('U13'!$A$4="2ª",'U13'!AB26*'U13'!AB$4,0)+
IF('U14'!$A$4="2ª",'U14'!AB26*'U14'!AB$4,0)+
IF('U15'!$A$4="2ª",'U15'!AB26*'U15'!AB$4,0)
)/'2ª EVA-solo'!$CD$5
/BG$13)),0),0)</f>
        <v>0</v>
      </c>
      <c r="BH42" s="25"/>
      <c r="BI42" s="25">
        <f ca="1">IFERROR(IF(BI$16&gt;0,
(
(
(
IF('U1'!$A$4="2ª",'U1'!AC26*'U1'!AC$4,0)+
IF('U2'!$A$4="2ª",'U2'!AC26*'U2'!AC$4,0)+
IF('U3'!$A$4="2ª",'U3'!AC26*'U3'!AC$4,0)+
IF('U4'!$A$4="2ª",'U4'!AC26*'U4'!AC$4,0)+
IF('U5'!$A$4="2ª",'U5'!AC26*'U5'!AC$4,0)+
IF('U6'!$A$4="2ª",'U6'!AC26*'U6'!AC$4,0)+
IF('U7'!$A$4="2ª",'U7'!AC26*'U7'!AC$4,0)+
IF('U8'!$A$4="2ª",'U8'!AC26*'U8'!AC$4,0)+
IF('U9'!$A$4="2ª",'U9'!AC26*'U9'!AC$4,0)+
IF('U10'!$A$4="2ª",'U10'!AC26*'U10'!AC$4,0)+
IF('U11'!$A$4="2ª",'U11'!AC26*'U11'!AC$4,0)+
IF('U12'!$A$4="2ª",'U12'!AC26*'U12'!AC$4,0)+
IF('U13'!$A$4="2ª",'U13'!AC26*'U13'!AC$4,0)+
IF('U14'!$A$4="2ª",'U14'!AC26*'U14'!AC$4,0)+
IF('U15'!$A$4="2ª",'U15'!AC26*'U15'!AC$4,0)
)/'2ª EVA-solo'!$CD$5
/BI$13)),0),0)</f>
        <v>0</v>
      </c>
      <c r="BJ42" s="25"/>
      <c r="BK42" s="25">
        <f>IFERROR(IF(BK$16&gt;0,
(
(
(
IF('U1'!$A$4="2ª",'U1'!AD26*'U1'!AD$4,0)+
IF('U2'!$A$4="2ª",'U2'!AD26*'U2'!AD$4,0)+
IF('U3'!$A$4="2ª",'U3'!AD26*'U3'!AD$4,0)+
IF('U4'!$A$4="2ª",'U4'!AD26*'U4'!AD$4,0)+
IF('U5'!$A$4="2ª",'U5'!AD26*'U5'!AD$4,0)+
IF('U6'!$A$4="2ª",'U6'!AD26*'U6'!AD$4,0)+
IF('U7'!$A$4="2ª",'U7'!AD26*'U7'!AD$4,0)+
IF('U8'!$A$4="2ª",'U8'!AD26*'U8'!AD$4,0)+
IF('U9'!$A$4="2ª",'U9'!AD26*'U9'!AD$4,0)+
IF('U10'!$A$4="2ª",'U10'!AD26*'U10'!AD$4,0)+
IF('U11'!$A$4="2ª",'U11'!AD26*'U11'!AD$4,0)+
IF('U12'!$A$4="2ª",'U12'!AD26*'U12'!AD$4,0)+
IF('U13'!$A$4="2ª",'U13'!AD26*'U13'!AD$4,0)+
IF('U14'!$A$4="2ª",'U14'!AD26*'U14'!AD$4,0)+
IF('U15'!$A$4="2ª",'U15'!AD26*'U15'!AD$4,0)
)/'2ª EVA-solo'!$CD$5
/BK$13)),0),0)</f>
        <v>0</v>
      </c>
      <c r="BL42" s="25"/>
      <c r="BM42" s="25">
        <f>IFERROR(IF(BM$16&gt;0,
(
(
(
IF('U1'!$A$4="2ª",'U1'!AE26*'U1'!AE$4,0)+
IF('U2'!$A$4="2ª",'U2'!AE26*'U2'!AE$4,0)+
IF('U3'!$A$4="2ª",'U3'!AE26*'U3'!AE$4,0)+
IF('U4'!$A$4="2ª",'U4'!AE26*'U4'!AE$4,0)+
IF('U5'!$A$4="2ª",'U5'!AE26*'U5'!AE$4,0)+
IF('U6'!$A$4="2ª",'U6'!AE26*'U6'!AE$4,0)+
IF('U7'!$A$4="2ª",'U7'!AE26*'U7'!AE$4,0)+
IF('U8'!$A$4="2ª",'U8'!AE26*'U8'!AE$4,0)+
IF('U9'!$A$4="2ª",'U9'!AE26*'U9'!AE$4,0)+
IF('U10'!$A$4="2ª",'U10'!AE26*'U10'!AE$4,0)+
IF('U11'!$A$4="2ª",'U11'!AE26*'U11'!AE$4,0)+
IF('U12'!$A$4="2ª",'U12'!AE26*'U12'!AE$4,0)+
IF('U13'!$A$4="2ª",'U13'!AE26*'U13'!AE$4,0)+
IF('U14'!$A$4="2ª",'U14'!AE26*'U14'!AE$4,0)+
IF('U15'!$A$4="2ª",'U15'!AE26*'U15'!AE$4,0)
)/'2ª EVA-solo'!$CD$5
/BM$13)),0),0)</f>
        <v>0</v>
      </c>
      <c r="BN42" s="25"/>
      <c r="BO42" s="25"/>
      <c r="BP42" s="25">
        <f ca="1">IFERROR(IF(BP$16&gt;0,
(
(
(
IF('U1'!$A$4="2ª",'U1'!AF26*'U1'!AF$4,0)+
IF('U2'!$A$4="2ª",'U2'!AF26*'U2'!AF$4,0)+
IF('U3'!$A$4="2ª",'U3'!AF26*'U3'!AF$4,0)+
IF('U4'!$A$4="2ª",'U4'!AF26*'U4'!AF$4,0)+
IF('U5'!$A$4="2ª",'U5'!AF26*'U5'!AF$4,0)+
IF('U6'!$A$4="2ª",'U6'!AF26*'U6'!AF$4,0)+
IF('U7'!$A$4="2ª",'U7'!AF26*'U7'!AF$4,0)+
IF('U8'!$A$4="2ª",'U8'!AF26*'U8'!AF$4,0)+
IF('U9'!$A$4="2ª",'U9'!AF26*'U9'!AF$4,0)+
IF('U10'!$A$4="2ª",'U10'!AF26*'U10'!AF$4,0)+
IF('U11'!$A$4="2ª",'U11'!AF26*'U11'!AF$4,0)+
IF('U12'!$A$4="2ª",'U12'!AF26*'U12'!AF$4,0)+
IF('U13'!$A$4="2ª",'U13'!AF26*'U13'!AF$4,0)+
IF('U14'!$A$4="2ª",'U14'!AF26*'U14'!AF$4,0)+
IF('U15'!$A$4="2ª",'U15'!AF26*'U15'!AF$4,0)
)/'2ª EVA-solo'!$CD$5
/BP$13)),0),0)</f>
        <v>0</v>
      </c>
      <c r="BQ42" s="25"/>
      <c r="BR42" s="25">
        <f>IFERROR(IF(BR$16&gt;0,
(
(
(
IF('U1'!$A$4="2ª",'U1'!AG26*'U1'!AG$4,0)+
IF('U2'!$A$4="2ª",'U2'!AG26*'U2'!AG$4,0)+
IF('U3'!$A$4="2ª",'U3'!AG26*'U3'!AG$4,0)+
IF('U4'!$A$4="2ª",'U4'!AG26*'U4'!AG$4,0)+
IF('U5'!$A$4="2ª",'U5'!AG26*'U5'!AG$4,0)+
IF('U6'!$A$4="2ª",'U6'!AG26*'U6'!AG$4,0)+
IF('U7'!$A$4="2ª",'U7'!AG26*'U7'!AG$4,0)+
IF('U8'!$A$4="2ª",'U8'!AG26*'U8'!AG$4,0)+
IF('U9'!$A$4="2ª",'U9'!AG26*'U9'!AG$4,0)+
IF('U10'!$A$4="2ª",'U10'!AG26*'U10'!AG$4,0)+
IF('U11'!$A$4="2ª",'U11'!AG26*'U11'!AG$4,0)+
IF('U12'!$A$4="2ª",'U12'!AG26*'U12'!AG$4,0)+
IF('U13'!$A$4="2ª",'U13'!AG26*'U13'!AG$4,0)+
IF('U14'!$A$4="2ª",'U14'!AG26*'U14'!AG$4,0)+
IF('U15'!$A$4="2ª",'U15'!AG26*'U15'!AG$4,0)
)/'2ª EVA-solo'!$CD$5
/BR$13)),0),0)</f>
        <v>0</v>
      </c>
      <c r="BS42" s="25"/>
      <c r="BT42" s="25">
        <f>IFERROR(IF(BT$16&gt;0,
(
(
(
IF('U1'!$A$4="2ª",'U1'!AH26*'U1'!AH$4,0)+
IF('U2'!$A$4="2ª",'U2'!AH26*'U2'!AH$4,0)+
IF('U3'!$A$4="2ª",'U3'!AH26*'U3'!AH$4,0)+
IF('U4'!$A$4="2ª",'U4'!AH26*'U4'!AH$4,0)+
IF('U5'!$A$4="2ª",'U5'!AH26*'U5'!AH$4,0)+
IF('U6'!$A$4="2ª",'U6'!AH26*'U6'!AH$4,0)+
IF('U7'!$A$4="2ª",'U7'!AH26*'U7'!AH$4,0)+
IF('U8'!$A$4="2ª",'U8'!AH26*'U8'!AH$4,0)+
IF('U9'!$A$4="2ª",'U9'!AH26*'U9'!AH$4,0)+
IF('U10'!$A$4="2ª",'U10'!AH26*'U10'!AH$4,0)+
IF('U11'!$A$4="2ª",'U11'!AH26*'U11'!AH$4,0)+
IF('U12'!$A$4="2ª",'U12'!AH26*'U12'!AH$4,0)+
IF('U13'!$A$4="2ª",'U13'!AH26*'U13'!AH$4,0)+
IF('U14'!$A$4="2ª",'U14'!AH26*'U14'!AH$4,0)+
IF('U15'!$A$4="2ª",'U15'!AH26*'U15'!AH$4,0)
)/'2ª EVA-solo'!$CD$5
/BT$13)),0),0)</f>
        <v>0</v>
      </c>
      <c r="BU42" s="25"/>
      <c r="BV42" s="25">
        <f>IFERROR(IF(BV$16&gt;0,
(
(
(
IF('U1'!$A$4="2ª",'U1'!AI26*'U1'!AI$4,0)+
IF('U2'!$A$4="2ª",'U2'!AI26*'U2'!AI$4,0)+
IF('U3'!$A$4="2ª",'U3'!AI26*'U3'!AI$4,0)+
IF('U4'!$A$4="2ª",'U4'!AI26*'U4'!AI$4,0)+
IF('U5'!$A$4="2ª",'U5'!AI26*'U5'!AI$4,0)+
IF('U6'!$A$4="2ª",'U6'!AI26*'U6'!AI$4,0)+
IF('U7'!$A$4="2ª",'U7'!AI26*'U7'!AI$4,0)+
IF('U8'!$A$4="2ª",'U8'!AI26*'U8'!AI$4,0)+
IF('U9'!$A$4="2ª",'U9'!AI26*'U9'!AI$4,0)+
IF('U10'!$A$4="2ª",'U10'!AI26*'U10'!AI$4,0)+
IF('U11'!$A$4="2ª",'U11'!AI26*'U11'!AI$4,0)+
IF('U12'!$A$4="2ª",'U12'!AI26*'U12'!AI$4,0)+
IF('U13'!$A$4="2ª",'U13'!AI26*'U13'!AI$4,0)+
IF('U14'!$A$4="2ª",'U14'!AI26*'U14'!AI$4,0)+
IF('U15'!$A$4="2ª",'U15'!AI26*'U15'!AI$4,0)
)/'2ª EVA-solo'!$CD$5
/BV$13)),0),0)</f>
        <v>0</v>
      </c>
      <c r="BW42" s="25"/>
      <c r="BX42" s="25">
        <f>IFERROR(IF(BX$16&gt;0,
(
(
(
IF('U1'!$A$4="2ª",'U1'!AJ26*'U1'!AJ$4,0)+
IF('U2'!$A$4="2ª",'U2'!AJ26*'U2'!AJ$4,0)+
IF('U3'!$A$4="2ª",'U3'!AJ26*'U3'!AJ$4,0)+
IF('U4'!$A$4="2ª",'U4'!AJ26*'U4'!AJ$4,0)+
IF('U5'!$A$4="2ª",'U5'!AJ26*'U5'!AJ$4,0)+
IF('U6'!$A$4="2ª",'U6'!AJ26*'U6'!AJ$4,0)+
IF('U7'!$A$4="2ª",'U7'!AJ26*'U7'!AJ$4,0)+
IF('U8'!$A$4="2ª",'U8'!AJ26*'U8'!AJ$4,0)+
IF('U9'!$A$4="2ª",'U9'!AJ26*'U9'!AJ$4,0)+
IF('U10'!$A$4="2ª",'U10'!AJ26*'U10'!AJ$4,0)+
IF('U11'!$A$4="2ª",'U11'!AJ26*'U11'!AJ$4,0)+
IF('U12'!$A$4="2ª",'U12'!AJ26*'U12'!AJ$4,0)+
IF('U13'!$A$4="2ª",'U13'!AJ26*'U13'!AJ$4,0)+
IF('U14'!$A$4="2ª",'U14'!AJ26*'U14'!AJ$4,0)+
IF('U15'!$A$4="2ª",'U15'!AJ26*'U15'!AJ$4,0)
)/'2ª EVA-solo'!$CD$5
/BX$13)),0),0)</f>
        <v>0</v>
      </c>
      <c r="BY42" s="25"/>
      <c r="BZ42" s="25">
        <f>IFERROR(IF(BZ$16&gt;0,
(
(
(
IF('U1'!$A$4="2ª",'U1'!AK26*'U1'!AK$4,0)+
IF('U2'!$A$4="2ª",'U2'!AK26*'U2'!AK$4,0)+
IF('U3'!$A$4="2ª",'U3'!AK26*'U3'!AK$4,0)+
IF('U4'!$A$4="2ª",'U4'!AK26*'U4'!AK$4,0)+
IF('U5'!$A$4="2ª",'U5'!AK26*'U5'!AK$4,0)+
IF('U6'!$A$4="2ª",'U6'!AK26*'U6'!AK$4,0)+
IF('U7'!$A$4="2ª",'U7'!AK26*'U7'!AK$4,0)+
IF('U8'!$A$4="2ª",'U8'!AK26*'U8'!AK$4,0)+
IF('U9'!$A$4="2ª",'U9'!AK26*'U9'!AK$4,0)+
IF('U10'!$A$4="2ª",'U10'!AK26*'U10'!AK$4,0)+
IF('U11'!$A$4="2ª",'U11'!AK26*'U11'!AK$4,0)+
IF('U12'!$A$4="2ª",'U12'!AK26*'U12'!AK$4,0)+
IF('U13'!$A$4="2ª",'U13'!AK26*'U13'!AK$4,0)+
IF('U14'!$A$4="2ª",'U14'!AK26*'U14'!AK$4,0)+
IF('U15'!$A$4="2ª",'U15'!AK26*'U15'!AK$4,0)
)/'2ª EVA-solo'!$CD$5
/BZ$13)),0),0)</f>
        <v>0</v>
      </c>
      <c r="CA42" s="25"/>
      <c r="CB42" s="25">
        <f ca="1">IF(CB$16&gt;0,
(
(
(
IF('U1'!$A$4="2ª",'U1'!BZ26*'U1'!BZ$4,0)+
IF('U2'!$A$4="2ª",'U2'!CA26*'U2'!CA$4,0)+
IF('U3'!$A$4="2ª",'U3'!CA26*'U3'!CA$4,0)+
IF('U4'!$A$4="2ª",'U4'!CA26*'U4'!CA$4,0)+
IF('U5'!$A$4="2ª",'U5'!CA26*'U5'!CA$4,0)+
IF('U6'!$A$4="2ª",'U6'!CA26*'U6'!CA$4,0)+
IF('U7'!$A$4="2ª",'U7'!CA26*'U7'!CA$4,0)+
IF('U8'!$A$4="2ª",'U8'!CA26*'U8'!CA$4,0)+
IF('U9'!$A$4="2ª",'U9'!CA26*'U9'!CA$4,0)+
IF('U10'!$A$4="2ª",'U10'!CA26*'U10'!CA$4,0)+
IF('U11'!$A$4="2ª",'U11'!CA26*'U11'!CA$4,0)+
IF('U12'!$A$4="2ª",'U12'!CA26*'U12'!CA$4,0)+
IF('U13'!$A$4="2ª",'U13'!CA26*'U13'!CA$4,0)+
IF('U14'!$A$4="2ª",'U14'!CA26*'U14'!CA$4,0)+
IF('U15'!$A$4="2ª",'U15'!CA26*'U15'!CA$4,0)
)/'2ª EVA-solo'!$CD$5
/CB$16)))</f>
        <v>0</v>
      </c>
    </row>
    <row r="43" spans="1:80" ht="18" x14ac:dyDescent="0.25">
      <c r="A43" s="65">
        <v>0</v>
      </c>
      <c r="B43" s="128"/>
      <c r="C43" s="25">
        <f ca="1">IFERROR(IF(C$16&gt;0,
(
(
(
IF('U1'!$A$4="2ª",'U1'!B27*'U1'!B$4,0)+
IF('U2'!$A$4="2ª",'U2'!B27*'U2'!B$4,0)+
IF('U3'!$A$4="2ª",'U3'!B27*'U3'!B$4,0)+
IF('U4'!$A$4="2ª",'U4'!B27*'U4'!B$4,0)+
IF('U5'!$A$4="2ª",'U5'!B27*'U5'!B$4,0)+
IF('U6'!$A$4="2ª",'U6'!B27*'U6'!B$4,0)+
IF('U7'!$A$4="2ª",'U7'!B27*'U7'!B$4,0)+
IF('U8'!$A$4="2ª",'U8'!B27*'U8'!B$4,0)+
IF('U9'!$A$4="2ª",'U9'!B27*'U9'!B$4,0)+
IF('U10'!$A$4="2ª",'U10'!B27*'U10'!B$4,0)+
IF('U11'!$A$4="2ª",'U11'!B27*'U11'!B$4,0)+
IF('U12'!$A$4="2ª",'U12'!B27*'U12'!B$4,0)+
IF('U13'!$A$4="2ª",'U13'!B27*'U13'!B$4,0)+
IF('U14'!$A$4="2ª",'U14'!B27*'U14'!B$4,0)+
IF('U15'!$A$4="2ª",'U15'!B27*'U15'!B$4,0)
)/'2ª EVA-solo'!$CD$5
/C$13)),0),0)</f>
        <v>0</v>
      </c>
      <c r="D43" s="25"/>
      <c r="E43" s="25">
        <f ca="1">IFERROR(IF(E$16&gt;0,
(
(
(
IF('U1'!$A$4="2ª",'U1'!C27*'U1'!C$4,0)+
IF('U2'!$A$4="2ª",'U2'!C27*'U2'!C$4,0)+
IF('U3'!$A$4="2ª",'U3'!C27*'U3'!C$4,0)+
IF('U4'!$A$4="2ª",'U4'!C27*'U4'!C$4,0)+
IF('U5'!$A$4="2ª",'U5'!C27*'U5'!C$4,0)+
IF('U6'!$A$4="2ª",'U6'!C27*'U6'!C$4,0)+
IF('U7'!$A$4="2ª",'U7'!C27*'U7'!C$4,0)+
IF('U8'!$A$4="2ª",'U8'!C27*'U8'!C$4,0)+
IF('U9'!$A$4="2ª",'U9'!C27*'U9'!C$4,0)+
IF('U10'!$A$4="2ª",'U10'!C27*'U10'!C$4,0)+
IF('U11'!$A$4="2ª",'U11'!C27*'U11'!C$4,0)+
IF('U12'!$A$4="2ª",'U12'!C27*'U12'!C$4,0)+
IF('U13'!$A$4="2ª",'U13'!C27*'U13'!C$4,0)+
IF('U14'!$A$4="2ª",'U14'!C27*'U14'!C$4,0)+
IF('U15'!$A$4="2ª",'U15'!C27*'U15'!C$4,0)
)/'2ª EVA-solo'!$CD$5
/E$13)),0),0)</f>
        <v>0</v>
      </c>
      <c r="F43" s="25"/>
      <c r="G43" s="25">
        <f ca="1">IFERROR(IF(G$16&gt;0,
(
(
(
IF('U1'!$A$4="2ª",'U1'!D27*'U1'!D$4,0)+
IF('U2'!$A$4="2ª",'U2'!D27*'U2'!D$4,0)+
IF('U3'!$A$4="2ª",'U3'!D27*'U3'!D$4,0)+
IF('U4'!$A$4="2ª",'U4'!D27*'U4'!D$4,0)+
IF('U5'!$A$4="2ª",'U5'!D27*'U5'!D$4,0)+
IF('U6'!$A$4="2ª",'U6'!D27*'U6'!D$4,0)+
IF('U7'!$A$4="2ª",'U7'!D27*'U7'!D$4,0)+
IF('U8'!$A$4="2ª",'U8'!D27*'U8'!D$4,0)+
IF('U9'!$A$4="2ª",'U9'!D27*'U9'!D$4,0)+
IF('U10'!$A$4="2ª",'U10'!D27*'U10'!D$4,0)+
IF('U11'!$A$4="2ª",'U11'!D27*'U11'!D$4,0)+
IF('U12'!$A$4="2ª",'U12'!D27*'U12'!D$4,0)+
IF('U13'!$A$4="2ª",'U13'!D27*'U13'!D$4,0)+
IF('U14'!$A$4="2ª",'U14'!D27*'U14'!D$4,0)+
IF('U15'!$A$4="2ª",'U15'!D27*'U15'!D$4,0)
)/'2ª EVA-solo'!$CD$5
/G$13)),0),0)</f>
        <v>0</v>
      </c>
      <c r="H43" s="25"/>
      <c r="I43" s="25">
        <f ca="1">IFERROR(IF(I$16&gt;0,
(
(
(
IF('U1'!$A$4="2ª",'U1'!E27*'U1'!E$4,0)+
IF('U2'!$A$4="2ª",'U2'!E27*'U2'!E$4,0)+
IF('U3'!$A$4="2ª",'U3'!E27*'U3'!E$4,0)+
IF('U4'!$A$4="2ª",'U4'!E27*'U4'!E$4,0)+
IF('U5'!$A$4="2ª",'U5'!E27*'U5'!E$4,0)+
IF('U6'!$A$4="2ª",'U6'!E27*'U6'!E$4,0)+
IF('U7'!$A$4="2ª",'U7'!E27*'U7'!E$4,0)+
IF('U8'!$A$4="2ª",'U8'!E27*'U8'!E$4,0)+
IF('U9'!$A$4="2ª",'U9'!E27*'U9'!E$4,0)+
IF('U10'!$A$4="2ª",'U10'!E27*'U10'!E$4,0)+
IF('U11'!$A$4="2ª",'U11'!E27*'U11'!E$4,0)+
IF('U12'!$A$4="2ª",'U12'!E27*'U12'!E$4,0)+
IF('U13'!$A$4="2ª",'U13'!E27*'U13'!E$4,0)+
IF('U14'!$A$4="2ª",'U14'!E27*'U14'!E$4,0)+
IF('U15'!$A$4="2ª",'U15'!E27*'U15'!E$4,0)
)/'2ª EVA-solo'!$CD$5
/H$13)),0),0)</f>
        <v>0</v>
      </c>
      <c r="J43" s="25"/>
      <c r="K43" s="25">
        <f ca="1">IFERROR(IF(K$16&gt;0,
(
(
(
IF('U1'!$A$4="2ª",'U1'!F27*'U1'!F$4,0)+
IF('U2'!$A$4="2ª",'U2'!F27*'U2'!F$4,0)+
IF('U3'!$A$4="2ª",'U3'!F27*'U3'!F$4,0)+
IF('U4'!$A$4="2ª",'U4'!F27*'U4'!F$4,0)+
IF('U5'!$A$4="2ª",'U5'!F27*'U5'!F$4,0)+
IF('U6'!$A$4="2ª",'U6'!F27*'U6'!F$4,0)+
IF('U7'!$A$4="2ª",'U7'!F27*'U7'!F$4,0)+
IF('U8'!$A$4="2ª",'U8'!F27*'U8'!F$4,0)+
IF('U9'!$A$4="2ª",'U9'!F27*'U9'!F$4,0)+
IF('U10'!$A$4="2ª",'U10'!F27*'U10'!F$4,0)+
IF('U11'!$A$4="2ª",'U11'!F27*'U11'!F$4,0)+
IF('U12'!$A$4="2ª",'U12'!F27*'U12'!F$4,0)+
IF('U13'!$A$4="2ª",'U13'!F27*'U13'!F$4,0)+
IF('U14'!$A$4="2ª",'U14'!F27*'U14'!F$4,0)+
IF('U15'!$A$4="2ª",'U15'!F27*'U15'!F$4,0)
)/'2ª EVA-solo'!$CD$5
/K$13)),0),0)</f>
        <v>0</v>
      </c>
      <c r="L43" s="25"/>
      <c r="M43" s="25">
        <f>IFERROR(IF(M$16&gt;0,
(
(
(
IF('U1'!$A$4="2ª",'U1'!G27*'U1'!G$4,0)+
IF('U2'!$A$4="2ª",'U2'!G27*'U2'!G$4,0)+
IF('U3'!$A$4="2ª",'U3'!G27*'U3'!G$4,0)+
IF('U4'!$A$4="2ª",'U4'!G27*'U4'!G$4,0)+
IF('U5'!$A$4="2ª",'U5'!G27*'U5'!G$4,0)+
IF('U6'!$A$4="2ª",'U6'!G27*'U6'!G$4,0)+
IF('U7'!$A$4="2ª",'U7'!G27*'U7'!G$4,0)+
IF('U8'!$A$4="2ª",'U8'!G27*'U8'!G$4,0)+
IF('U9'!$A$4="2ª",'U9'!G27*'U9'!G$4,0)+
IF('U10'!$A$4="2ª",'U10'!G27*'U10'!G$4,0)+
IF('U11'!$A$4="2ª",'U11'!G27*'U11'!G$4,0)+
IF('U12'!$A$4="2ª",'U12'!G27*'U12'!G$4,0)+
IF('U13'!$A$4="2ª",'U13'!G27*'U13'!G$4,0)+
IF('U14'!$A$4="2ª",'U14'!G27*'U14'!G$4,0)+
IF('U15'!$A$4="2ª",'U15'!G27*'U15'!G$4,0)
)/'2ª EVA-solo'!$CD$5
/M$13)),0),0)</f>
        <v>0</v>
      </c>
      <c r="N43" s="25"/>
      <c r="O43" s="130"/>
      <c r="P43" s="25">
        <f ca="1">IFERROR(IF(P$16&gt;0,
(
(
(
IF('U1'!$A$4="2ª",'U1'!H27*'U1'!H$4,0)+
IF('U2'!$A$4="2ª",'U2'!H27*'U2'!H$4,0)+
IF('U3'!$A$4="2ª",'U3'!H27*'U3'!H$4,0)+
IF('U4'!$A$4="2ª",'U4'!H27*'U4'!H$4,0)+
IF('U5'!$A$4="2ª",'U5'!H27*'U5'!H$4,0)+
IF('U6'!$A$4="2ª",'U6'!H27*'U6'!H$4,0)+
IF('U7'!$A$4="2ª",'U7'!H27*'U7'!H$4,0)+
IF('U8'!$A$4="2ª",'U8'!H27*'U8'!H$4,0)+
IF('U9'!$A$4="2ª",'U9'!H27*'U9'!H$4,0)+
IF('U10'!$A$4="2ª",'U10'!H27*'U10'!H$4,0)+
IF('U11'!$A$4="2ª",'U11'!H27*'U11'!H$4,0)+
IF('U12'!$A$4="2ª",'U12'!H27*'U12'!H$4,0)+
IF('U13'!$A$4="2ª",'U13'!H27*'U13'!H$4,0)+
IF('U14'!$A$4="2ª",'U14'!H27*'U14'!H$4,0)+
IF('U15'!$A$4="2ª",'U15'!H27*'U15'!H$4,0)
)/'2ª EVA-solo'!$CD$5
/P$13)),0),0)</f>
        <v>0</v>
      </c>
      <c r="Q43" s="25"/>
      <c r="R43" s="25">
        <f ca="1">IFERROR(IF(R$16&gt;0,
(
(
(
IF('U1'!$A$4="2ª",'U1'!I27*'U1'!I$4,0)+
IF('U2'!$A$4="2ª",'U2'!I27*'U2'!I$4,0)+
IF('U3'!$A$4="2ª",'U3'!I27*'U3'!I$4,0)+
IF('U4'!$A$4="2ª",'U4'!I27*'U4'!I$4,0)+
IF('U5'!$A$4="2ª",'U5'!I27*'U5'!I$4,0)+
IF('U6'!$A$4="2ª",'U6'!I27*'U6'!I$4,0)+
IF('U7'!$A$4="2ª",'U7'!I27*'U7'!I$4,0)+
IF('U8'!$A$4="2ª",'U8'!I27*'U8'!I$4,0)+
IF('U9'!$A$4="2ª",'U9'!I27*'U9'!I$4,0)+
IF('U10'!$A$4="2ª",'U10'!I27*'U10'!I$4,0)+
IF('U11'!$A$4="2ª",'U11'!I27*'U11'!I$4,0)+
IF('U12'!$A$4="2ª",'U12'!I27*'U12'!I$4,0)+
IF('U13'!$A$4="2ª",'U13'!I27*'U13'!I$4,0)+
IF('U14'!$A$4="2ª",'U14'!I27*'U14'!I$4,0)+
IF('U15'!$A$4="2ª",'U15'!I27*'U15'!I$4,0)
)/'2ª EVA-solo'!$CD$5
/R$13)),0),0)</f>
        <v>0</v>
      </c>
      <c r="S43" s="25"/>
      <c r="T43" s="25">
        <f ca="1">IFERROR(IF(T$16&gt;0,
(
(
(
IF('U1'!$A$4="2ª",'U1'!J27*'U1'!J$4,0)+
IF('U2'!$A$4="2ª",'U2'!J27*'U2'!J$4,0)+
IF('U3'!$A$4="2ª",'U3'!J27*'U3'!J$4,0)+
IF('U4'!$A$4="2ª",'U4'!J27*'U4'!J$4,0)+
IF('U5'!$A$4="2ª",'U5'!J27*'U5'!J$4,0)+
IF('U6'!$A$4="2ª",'U6'!J27*'U6'!J$4,0)+
IF('U7'!$A$4="2ª",'U7'!J27*'U7'!J$4,0)+
IF('U8'!$A$4="2ª",'U8'!J27*'U8'!J$4,0)+
IF('U9'!$A$4="2ª",'U9'!J27*'U9'!J$4,0)+
IF('U10'!$A$4="2ª",'U10'!J27*'U10'!J$4,0)+
IF('U11'!$A$4="2ª",'U11'!J27*'U11'!J$4,0)+
IF('U12'!$A$4="2ª",'U12'!J27*'U12'!J$4,0)+
IF('U13'!$A$4="2ª",'U13'!J27*'U13'!J$4,0)+
IF('U14'!$A$4="2ª",'U14'!J27*'U14'!J$4,0)+
IF('U15'!$A$4="2ª",'U15'!J27*'U15'!J$4,0)
)/'2ª EVA-solo'!$CD$5
/T$13)),0),0)</f>
        <v>0</v>
      </c>
      <c r="U43" s="25"/>
      <c r="V43" s="25">
        <f ca="1">IFERROR(IF(V$16&gt;0,
(
(
(
IF('U1'!$A$4="2ª",'U1'!K27*'U1'!K$4,0)+
IF('U2'!$A$4="2ª",'U2'!K27*'U2'!K$4,0)+
IF('U3'!$A$4="2ª",'U3'!K27*'U3'!K$4,0)+
IF('U4'!$A$4="2ª",'U4'!K27*'U4'!K$4,0)+
IF('U5'!$A$4="2ª",'U5'!K27*'U5'!K$4,0)+
IF('U6'!$A$4="2ª",'U6'!K27*'U6'!K$4,0)+
IF('U7'!$A$4="2ª",'U7'!K27*'U7'!K$4,0)+
IF('U8'!$A$4="2ª",'U8'!K27*'U8'!K$4,0)+
IF('U9'!$A$4="2ª",'U9'!K27*'U9'!K$4,0)+
IF('U10'!$A$4="2ª",'U10'!K27*'U10'!K$4,0)+
IF('U11'!$A$4="2ª",'U11'!K27*'U11'!K$4,0)+
IF('U12'!$A$4="2ª",'U12'!K27*'U12'!K$4,0)+
IF('U13'!$A$4="2ª",'U13'!K27*'U13'!K$4,0)+
IF('U14'!$A$4="2ª",'U14'!K27*'U14'!K$4,0)+
IF('U15'!$A$4="2ª",'U15'!K27*'U15'!K$4,0)
)/'2ª EVA-solo'!$CD$5
/V$13)),0),0)</f>
        <v>0</v>
      </c>
      <c r="W43" s="25"/>
      <c r="X43" s="25">
        <f ca="1">IFERROR(IF(X$16&gt;0,
(
(
(
IF('U1'!$A$4="2ª",'U1'!L27*'U1'!L$4,0)+
IF('U2'!$A$4="2ª",'U2'!L27*'U2'!L$4,0)+
IF('U3'!$A$4="2ª",'U3'!L27*'U3'!L$4,0)+
IF('U4'!$A$4="2ª",'U4'!L27*'U4'!L$4,0)+
IF('U5'!$A$4="2ª",'U5'!L27*'U5'!L$4,0)+
IF('U6'!$A$4="2ª",'U6'!L27*'U6'!L$4,0)+
IF('U7'!$A$4="2ª",'U7'!L27*'U7'!L$4,0)+
IF('U8'!$A$4="2ª",'U8'!L27*'U8'!L$4,0)+
IF('U9'!$A$4="2ª",'U9'!L27*'U9'!L$4,0)+
IF('U10'!$A$4="2ª",'U10'!L27*'U10'!L$4,0)+
IF('U11'!$A$4="2ª",'U11'!L27*'U11'!L$4,0)+
IF('U12'!$A$4="2ª",'U12'!L27*'U12'!L$4,0)+
IF('U13'!$A$4="2ª",'U13'!L27*'U13'!L$4,0)+
IF('U14'!$A$4="2ª",'U14'!L27*'U14'!L$4,0)+
IF('U15'!$A$4="2ª",'U15'!L27*'U15'!L$4,0)
)/'2ª EVA-solo'!$CD$5
/X$13)),0),0)</f>
        <v>0</v>
      </c>
      <c r="Y43" s="25"/>
      <c r="Z43" s="25">
        <f>IFERROR(IF(Z$16&gt;0,
(
(
(
IF('U1'!$A$4="2ª",'U1'!M27*'U1'!M$4,0)+
IF('U2'!$A$4="2ª",'U2'!M27*'U2'!M$4,0)+
IF('U3'!$A$4="2ª",'U3'!M27*'U3'!M$4,0)+
IF('U4'!$A$4="2ª",'U4'!M27*'U4'!M$4,0)+
IF('U5'!$A$4="2ª",'U5'!M27*'U5'!M$4,0)+
IF('U6'!$A$4="2ª",'U6'!M27*'U6'!M$4,0)+
IF('U7'!$A$4="2ª",'U7'!M27*'U7'!M$4,0)+
IF('U8'!$A$4="2ª",'U8'!M27*'U8'!M$4,0)+
IF('U9'!$A$4="2ª",'U9'!M27*'U9'!M$4,0)+
IF('U10'!$A$4="2ª",'U10'!M27*'U10'!M$4,0)+
IF('U11'!$A$4="2ª",'U11'!M27*'U11'!M$4,0)+
IF('U12'!$A$4="2ª",'U12'!M27*'U12'!M$4,0)+
IF('U13'!$A$4="2ª",'U13'!M27*'U13'!M$4,0)+
IF('U14'!$A$4="2ª",'U14'!M27*'U14'!M$4,0)+
IF('U15'!$A$4="2ª",'U15'!M27*'U15'!M$4,0)
)/'2ª EVA-solo'!$CD$5
/Z$13)),0),0)</f>
        <v>0</v>
      </c>
      <c r="AA43" s="25"/>
      <c r="AB43" s="25"/>
      <c r="AC43" s="25">
        <f ca="1">IFERROR(IF(AC$16&gt;0,
(
(
(
IF('U1'!$A$4="2ª",'U1'!N27*'U1'!N$4,0)+
IF('U2'!$A$4="2ª",'U2'!N27*'U2'!N$4,0)+
IF('U3'!$A$4="2ª",'U3'!N27*'U3'!N$4,0)+
IF('U4'!$A$4="2ª",'U4'!N27*'U4'!N$4,0)+
IF('U5'!$A$4="2ª",'U5'!N27*'U5'!N$4,0)+
IF('U6'!$A$4="2ª",'U6'!N27*'U6'!N$4,0)+
IF('U7'!$A$4="2ª",'U7'!N27*'U7'!N$4,0)+
IF('U8'!$A$4="2ª",'U8'!N27*'U8'!N$4,0)+
IF('U9'!$A$4="2ª",'U9'!N27*'U9'!N$4,0)+
IF('U10'!$A$4="2ª",'U10'!N27*'U10'!N$4,0)+
IF('U11'!$A$4="2ª",'U11'!N27*'U11'!N$4,0)+
IF('U12'!$A$4="2ª",'U12'!N27*'U12'!N$4,0)+
IF('U13'!$A$4="2ª",'U13'!N27*'U13'!N$4,0)+
IF('U14'!$A$4="2ª",'U14'!N27*'U14'!N$4,0)+
IF('U15'!$A$4="2ª",'U15'!N27*'U15'!N$4,0)
)/'2ª EVA-solo'!$CD$5
/AC$13)),0),0)</f>
        <v>0</v>
      </c>
      <c r="AD43" s="5"/>
      <c r="AE43" s="25">
        <f>IFERROR(IF(AE$16&gt;0,
(
(
(
IF('U1'!$A$4="2ª",'U1'!O27*'U1'!O$4,0)+
IF('U2'!$A$4="2ª",'U2'!O27*'U2'!O$4,0)+
IF('U3'!$A$4="2ª",'U3'!O27*'U3'!O$4,0)+
IF('U4'!$A$4="2ª",'U4'!O27*'U4'!O$4,0)+
IF('U5'!$A$4="2ª",'U5'!O27*'U5'!O$4,0)+
IF('U6'!$A$4="2ª",'U6'!O27*'U6'!O$4,0)+
IF('U7'!$A$4="2ª",'U7'!O27*'U7'!O$4,0)+
IF('U8'!$A$4="2ª",'U8'!O27*'U8'!O$4,0)+
IF('U9'!$A$4="2ª",'U9'!O27*'U9'!O$4,0)+
IF('U10'!$A$4="2ª",'U10'!O27*'U10'!O$4,0)+
IF('U11'!$A$4="2ª",'U11'!O27*'U11'!O$4,0)+
IF('U12'!$A$4="2ª",'U12'!O27*'U12'!O$4,0)+
IF('U13'!$A$4="2ª",'U13'!O27*'U13'!O$4,0)+
IF('U14'!$A$4="2ª",'U14'!O27*'U14'!O$4,0)+
IF('U15'!$A$4="2ª",'U15'!O27*'U15'!O$4,0)
)/'2ª EVA-solo'!$CD$5
/AE$13)),0),0)</f>
        <v>0</v>
      </c>
      <c r="AF43" s="5"/>
      <c r="AG43" s="25">
        <f ca="1">IFERROR(IF(AG$16&gt;0,
(
(
(
IF('U1'!$A$4="2ª",'U1'!P27*'U1'!P$4,0)+
IF('U2'!$A$4="2ª",'U2'!P27*'U2'!P$4,0)+
IF('U3'!$A$4="2ª",'U3'!P27*'U3'!P$4,0)+
IF('U4'!$A$4="2ª",'U4'!P27*'U4'!P$4,0)+
IF('U5'!$A$4="2ª",'U5'!P27*'U5'!P$4,0)+
IF('U6'!$A$4="2ª",'U6'!P27*'U6'!P$4,0)+
IF('U7'!$A$4="2ª",'U7'!P27*'U7'!P$4,0)+
IF('U8'!$A$4="2ª",'U8'!P27*'U8'!P$4,0)+
IF('U9'!$A$4="2ª",'U9'!P27*'U9'!P$4,0)+
IF('U10'!$A$4="2ª",'U10'!P27*'U10'!P$4,0)+
IF('U11'!$A$4="2ª",'U11'!P27*'U11'!P$4,0)+
IF('U12'!$A$4="2ª",'U12'!P27*'U12'!P$4,0)+
IF('U13'!$A$4="2ª",'U13'!P27*'U13'!P$4,0)+
IF('U14'!$A$4="2ª",'U14'!P27*'U14'!P$4,0)+
IF('U15'!$A$4="2ª",'U15'!P27*'U15'!P$4,0)
)/'2ª EVA-solo'!$CD$5
/AG$13)),0),0)</f>
        <v>0</v>
      </c>
      <c r="AH43" s="25"/>
      <c r="AI43" s="25">
        <f>IFERROR(IF(AH$16&gt;0,
(
(
(
IF('U1'!$A$4="2ª",'U1'!Q27*'U1'!Q$4,0)+
IF('U2'!$A$4="2ª",'U2'!Q27*'U2'!Q$4,0)+
IF('U3'!$A$4="2ª",'U3'!Q27*'U3'!Q$4,0)+
IF('U4'!$A$4="2ª",'U4'!Q27*'U4'!Q$4,0)+
IF('U5'!$A$4="2ª",'U5'!Q27*'U5'!Q$4,0)+
IF('U6'!$A$4="2ª",'U6'!Q27*'U6'!Q$4,0)+
IF('U7'!$A$4="2ª",'U7'!Q27*'U7'!Q$4,0)+
IF('U8'!$A$4="2ª",'U8'!Q27*'U8'!Q$4,0)+
IF('U9'!$A$4="2ª",'U9'!Q27*'U9'!Q$4,0)+
IF('U10'!$A$4="2ª",'U10'!Q27*'U10'!Q$4,0)+
IF('U11'!$A$4="2ª",'U11'!Q27*'U11'!Q$4,0)+
IF('U12'!$A$4="2ª",'U12'!Q27*'U12'!Q$4,0)+
IF('U13'!$A$4="2ª",'U13'!Q27*'U13'!Q$4,0)+
IF('U14'!$A$4="2ª",'U14'!Q27*'U14'!Q$4,0)+
IF('U15'!$A$4="2ª",'U15'!Q27*'U15'!Q$4,0)
)/'2ª EVA-solo'!$CD$5
/AH$13)),0),0)</f>
        <v>0</v>
      </c>
      <c r="AJ43" s="25"/>
      <c r="AK43" s="25">
        <f ca="1">IFERROR(IF(AK$16&gt;0,
(
(
(
IF('U1'!$A$4="2ª",'U1'!R27*'U1'!R$4,0)+
IF('U2'!$A$4="2ª",'U2'!R27*'U2'!R$4,0)+
IF('U3'!$A$4="2ª",'U3'!R27*'U3'!R$4,0)+
IF('U4'!$A$4="2ª",'U4'!R27*'U4'!R$4,0)+
IF('U5'!$A$4="2ª",'U5'!R27*'U5'!R$4,0)+
IF('U6'!$A$4="2ª",'U6'!R27*'U6'!R$4,0)+
IF('U7'!$A$4="2ª",'U7'!R27*'U7'!R$4,0)+
IF('U8'!$A$4="2ª",'U8'!R27*'U8'!R$4,0)+
IF('U9'!$A$4="2ª",'U9'!R27*'U9'!R$4,0)+
IF('U10'!$A$4="2ª",'U10'!R27*'U10'!R$4,0)+
IF('U11'!$A$4="2ª",'U11'!R27*'U11'!R$4,0)+
IF('U12'!$A$4="2ª",'U12'!R27*'U12'!R$4,0)+
IF('U13'!$A$4="2ª",'U13'!R27*'U13'!R$4,0)+
IF('U14'!$A$4="2ª",'U14'!R27*'U14'!R$4,0)+
IF('U15'!$A$4="2ª",'U15'!R27*'U15'!R$4,0)
)/'2ª EVA-solo'!$CD$5
/AK$13)),0),0)</f>
        <v>0</v>
      </c>
      <c r="AL43" s="25"/>
      <c r="AM43" s="25">
        <f>IFERROR(IF(AM$16&gt;0,
(
(
(
IF('U1'!$A$4="2ª",'U1'!S27*'U1'!S$4,0)+
IF('U2'!$A$4="2ª",'U2'!S27*'U2'!S$4,0)+
IF('U3'!$A$4="2ª",'U3'!S27*'U3'!S$4,0)+
IF('U4'!$A$4="2ª",'U4'!S27*'U4'!S$4,0)+
IF('U5'!$A$4="2ª",'U5'!S27*'U5'!S$4,0)+
IF('U6'!$A$4="2ª",'U6'!S27*'U6'!S$4,0)+
IF('U7'!$A$4="2ª",'U7'!S27*'U7'!S$4,0)+
IF('U8'!$A$4="2ª",'U8'!S27*'U8'!S$4,0)+
IF('U9'!$A$4="2ª",'U9'!S27*'U9'!S$4,0)+
IF('U10'!$A$4="2ª",'U10'!S27*'U10'!S$4,0)+
IF('U11'!$A$4="2ª",'U11'!S27*'U11'!S$4,0)+
IF('U12'!$A$4="2ª",'U12'!S27*'U12'!S$4,0)+
IF('U13'!$A$4="2ª",'U13'!S27*'U13'!S$4,0)+
IF('U14'!$A$4="2ª",'U14'!S27*'U14'!S$4,0)+
IF('U15'!$A$4="2ª",'U15'!S27*'U15'!S$4,0)
)/'2ª EVA-solo'!$CD$5
/AM$13)),0),0)</f>
        <v>0</v>
      </c>
      <c r="AN43" s="25"/>
      <c r="AO43" s="25"/>
      <c r="AP43" s="25">
        <f ca="1">IFERROR(IF(AP$16&gt;0,
(
(
(
IF('U1'!$A$4="2ª",'U1'!T27*'U1'!T$4,0)+
IF('U2'!$A$4="2ª",'U2'!T27*'U2'!T$4,0)+
IF('U3'!$A$4="2ª",'U3'!T27*'U3'!T$4,0)+
IF('U4'!$A$4="2ª",'U4'!T27*'U4'!T$4,0)+
IF('U5'!$A$4="2ª",'U5'!T27*'U5'!T$4,0)+
IF('U6'!$A$4="2ª",'U6'!T27*'U6'!T$4,0)+
IF('U7'!$A$4="2ª",'U7'!T27*'U7'!T$4,0)+
IF('U8'!$A$4="2ª",'U8'!T27*'U8'!T$4,0)+
IF('U9'!$A$4="2ª",'U9'!T27*'U9'!T$4,0)+
IF('U10'!$A$4="2ª",'U10'!T27*'U10'!T$4,0)+
IF('U11'!$A$4="2ª",'U11'!T27*'U11'!T$4,0)+
IF('U12'!$A$4="2ª",'U12'!T27*'U12'!T$4,0)+
IF('U13'!$A$4="2ª",'U13'!T27*'U13'!T$4,0)+
IF('U14'!$A$4="2ª",'U14'!T27*'U14'!T$4,0)+
IF('U15'!$A$4="2ª",'U15'!T27*'U15'!T$4,0)
)/'2ª EVA-solo'!$CD$5
/AP$13)),0),0)</f>
        <v>0</v>
      </c>
      <c r="AQ43" s="25"/>
      <c r="AR43" s="25">
        <f ca="1">IFERROR(IF(AR$16&gt;0,
(
(
(
IF('U1'!$A$4="2ª",'U1'!U27*'U1'!U$4,0)+
IF('U2'!$A$4="2ª",'U2'!U27*'U2'!U$4,0)+
IF('U3'!$A$4="2ª",'U3'!U27*'U3'!U$4,0)+
IF('U4'!$A$4="2ª",'U4'!U27*'U4'!U$4,0)+
IF('U5'!$A$4="2ª",'U5'!U27*'U5'!U$4,0)+
IF('U6'!$A$4="2ª",'U6'!U27*'U6'!U$4,0)+
IF('U7'!$A$4="2ª",'U7'!U27*'U7'!U$4,0)+
IF('U8'!$A$4="2ª",'U8'!U27*'U8'!U$4,0)+
IF('U9'!$A$4="2ª",'U9'!U27*'U9'!U$4,0)+
IF('U10'!$A$4="2ª",'U10'!U27*'U10'!U$4,0)+
IF('U11'!$A$4="2ª",'U11'!U27*'U11'!U$4,0)+
IF('U12'!$A$4="2ª",'U12'!U27*'U12'!U$4,0)+
IF('U13'!$A$4="2ª",'U13'!U27*'U13'!U$4,0)+
IF('U14'!$A$4="2ª",'U14'!U27*'U14'!U$4,0)+
IF('U15'!$A$4="2ª",'U15'!U27*'U15'!U$4,0)
)/'2ª EVA-solo'!$CD$5
/AR$13)),0),0)</f>
        <v>0</v>
      </c>
      <c r="AS43" s="25"/>
      <c r="AT43" s="25">
        <f>IFERROR(IF(AT$16&gt;0,
(
(
(
IF('U1'!$A$4="2ª",'U1'!V27*'U1'!V$4,0)+
IF('U2'!$A$4="2ª",'U2'!V27*'U2'!V$4,0)+
IF('U3'!$A$4="2ª",'U3'!V27*'U3'!V$4,0)+
IF('U4'!$A$4="2ª",'U4'!V27*'U4'!V$4,0)+
IF('U5'!$A$4="2ª",'U5'!V27*'U5'!V$4,0)+
IF('U6'!$A$4="2ª",'U6'!V27*'U6'!V$4,0)+
IF('U7'!$A$4="2ª",'U7'!V27*'U7'!V$4,0)+
IF('U8'!$A$4="2ª",'U8'!V27*'U8'!V$4,0)+
IF('U9'!$A$4="2ª",'U9'!V27*'U9'!V$4,0)+
IF('U10'!$A$4="2ª",'U10'!V27*'U10'!V$4,0)+
IF('U11'!$A$4="2ª",'U11'!V27*'U11'!V$4,0)+
IF('U12'!$A$4="2ª",'U12'!V27*'U12'!V$4,0)+
IF('U13'!$A$4="2ª",'U13'!V27*'U13'!V$4,0)+
IF('U14'!$A$4="2ª",'U14'!V27*'U14'!V$4,0)+
IF('U15'!$A$4="2ª",'U15'!V27*'U15'!V$4,0)
)/'2ª EVA-solo'!$CD$5
/AT$13)),0),0)</f>
        <v>0</v>
      </c>
      <c r="AU43" s="25"/>
      <c r="AV43" s="25">
        <f ca="1">IFERROR(IF(AV$16&gt;0,
(
(
(
IF('U1'!$A$4="2ª",'U1'!W27*'U1'!W$4,0)+
IF('U2'!$A$4="2ª",'U2'!W27*'U2'!W$4,0)+
IF('U3'!$A$4="2ª",'U3'!W27*'U3'!W$4,0)+
IF('U4'!$A$4="2ª",'U4'!W27*'U4'!W$4,0)+
IF('U5'!$A$4="2ª",'U5'!W27*'U5'!W$4,0)+
IF('U6'!$A$4="2ª",'U6'!W27*'U6'!W$4,0)+
IF('U7'!$A$4="2ª",'U7'!W27*'U7'!W$4,0)+
IF('U8'!$A$4="2ª",'U8'!W27*'U8'!W$4,0)+
IF('U9'!$A$4="2ª",'U9'!W27*'U9'!W$4,0)+
IF('U10'!$A$4="2ª",'U10'!W27*'U10'!W$4,0)+
IF('U11'!$A$4="2ª",'U11'!W27*'U11'!W$4,0)+
IF('U12'!$A$4="2ª",'U12'!W27*'U12'!W$4,0)+
IF('U13'!$A$4="2ª",'U13'!W27*'U13'!W$4,0)+
IF('U14'!$A$4="2ª",'U14'!W27*'U14'!W$4,0)+
IF('U15'!$A$4="2ª",'U15'!W27*'U15'!W$4,0)
)/'2ª EVA-solo'!$CD$5
/AV$13)),0),0)</f>
        <v>0</v>
      </c>
      <c r="AW43" s="25"/>
      <c r="AX43" s="25">
        <f>IFERROR(IF(AX$16&gt;0,
(
(
(
IF('U1'!$A$4="2ª",'U1'!X27*'U1'!X$4,0)+
IF('U2'!$A$4="2ª",'U2'!X27*'U2'!X$4,0)+
IF('U3'!$A$4="2ª",'U3'!X27*'U3'!X$4,0)+
IF('U4'!$A$4="2ª",'U4'!X27*'U4'!X$4,0)+
IF('U5'!$A$4="2ª",'U5'!X27*'U5'!X$4,0)+
IF('U6'!$A$4="2ª",'U6'!X27*'U6'!X$4,0)+
IF('U7'!$A$4="2ª",'U7'!X27*'U7'!X$4,0)+
IF('U8'!$A$4="2ª",'U8'!X27*'U8'!X$4,0)+
IF('U9'!$A$4="2ª",'U9'!X27*'U9'!X$4,0)+
IF('U10'!$A$4="2ª",'U10'!X27*'U10'!X$4,0)+
IF('U11'!$A$4="2ª",'U11'!X27*'U11'!X$4,0)+
IF('U12'!$A$4="2ª",'U12'!X27*'U12'!X$4,0)+
IF('U13'!$A$4="2ª",'U13'!X27*'U13'!X$4,0)+
IF('U14'!$A$4="2ª",'U14'!X27*'U14'!X$4,0)+
IF('U15'!$A$4="2ª",'U15'!X27*'U15'!X$4,0)
)/'2ª EVA-solo'!$CD$5
/AX$13)),0),0)</f>
        <v>0</v>
      </c>
      <c r="AY43" s="25"/>
      <c r="AZ43" s="25">
        <f>IFERROR(IF(AZ$16&gt;0,
(
(
(
IF('U1'!$A$4="2ª",'U1'!Y27*'U1'!Y$4,0)+
IF('U2'!$A$4="2ª",'U2'!Y27*'U2'!Y$4,0)+
IF('U3'!$A$4="2ª",'U3'!Y27*'U3'!Y$4,0)+
IF('U4'!$A$4="2ª",'U4'!Y27*'U4'!Y$4,0)+
IF('U5'!$A$4="2ª",'U5'!Y27*'U5'!Y$4,0)+
IF('U6'!$A$4="2ª",'U6'!Y27*'U6'!Y$4,0)+
IF('U7'!$A$4="2ª",'U7'!Y27*'U7'!Y$4,0)+
IF('U8'!$A$4="2ª",'U8'!Y27*'U8'!Y$4,0)+
IF('U9'!$A$4="2ª",'U9'!Y27*'U9'!Y$4,0)+
IF('U10'!$A$4="2ª",'U10'!Y27*'U10'!Y$4,0)+
IF('U11'!$A$4="2ª",'U11'!Y27*'U11'!Y$4,0)+
IF('U12'!$A$4="2ª",'U12'!Y27*'U12'!Y$4,0)+
IF('U13'!$A$4="2ª",'U13'!Y27*'U13'!Y$4,0)+
IF('U14'!$A$4="2ª",'U14'!Y27*'U14'!Y$4,0)+
IF('U15'!$A$4="2ª",'U15'!Y27*'U15'!Y$4,0)
)/'2ª EVA-solo'!$CD$5
/AZ$13)),0),0)</f>
        <v>0</v>
      </c>
      <c r="BA43" s="25"/>
      <c r="BB43" s="25"/>
      <c r="BC43" s="25">
        <f ca="1">IFERROR(IF(BC$16&gt;0,
(
(
(
IF('U1'!$A$4="2ª",'U1'!Z27*'U1'!Z$4,0)+
IF('U2'!$A$4="2ª",'U2'!Z27*'U2'!Z$4,0)+
IF('U3'!$A$4="2ª",'U3'!Z27*'U3'!Z$4,0)+
IF('U4'!$A$4="2ª",'U4'!Z27*'U4'!Z$4,0)+
IF('U5'!$A$4="2ª",'U5'!Z27*'U5'!Z$4,0)+
IF('U6'!$A$4="2ª",'U6'!Z27*'U6'!Z$4,0)+
IF('U7'!$A$4="2ª",'U7'!Z27*'U7'!Z$4,0)+
IF('U8'!$A$4="2ª",'U8'!Z27*'U8'!Z$4,0)+
IF('U9'!$A$4="2ª",'U9'!Z27*'U9'!Z$4,0)+
IF('U10'!$A$4="2ª",'U10'!Z27*'U10'!Z$4,0)+
IF('U11'!$A$4="2ª",'U11'!Z27*'U11'!Z$4,0)+
IF('U12'!$A$4="2ª",'U12'!Z27*'U12'!Z$4,0)+
IF('U13'!$A$4="2ª",'U13'!Z27*'U13'!Z$4,0)+
IF('U14'!$A$4="2ª",'U14'!Z27*'U14'!Z$4,0)+
IF('U15'!$A$4="2ª",'U15'!Z27*'U15'!Z$4,0)
)/'2ª EVA-solo'!$CD$5
/BC$13)),0),0)</f>
        <v>0</v>
      </c>
      <c r="BD43" s="25"/>
      <c r="BE43" s="25">
        <f>IFERROR(IF(BE$16&gt;0,
(
(
(
IF('U1'!$A$4="2ª",'U1'!AA27*'U1'!AA$4,0)+
IF('U2'!$A$4="2ª",'U2'!AA27*'U2'!AA$4,0)+
IF('U3'!$A$4="2ª",'U3'!AA27*'U3'!AA$4,0)+
IF('U4'!$A$4="2ª",'U4'!AA27*'U4'!AA$4,0)+
IF('U5'!$A$4="2ª",'U5'!AA27*'U5'!AA$4,0)+
IF('U6'!$A$4="2ª",'U6'!AA27*'U6'!AA$4,0)+
IF('U7'!$A$4="2ª",'U7'!AA27*'U7'!AA$4,0)+
IF('U8'!$A$4="2ª",'U8'!AA27*'U8'!AA$4,0)+
IF('U9'!$A$4="2ª",'U9'!AA27*'U9'!AA$4,0)+
IF('U10'!$A$4="2ª",'U10'!AA27*'U10'!AA$4,0)+
IF('U11'!$A$4="2ª",'U11'!AA27*'U11'!AA$4,0)+
IF('U12'!$A$4="2ª",'U12'!AA27*'U12'!AA$4,0)+
IF('U13'!$A$4="2ª",'U13'!AA27*'U13'!AA$4,0)+
IF('U14'!$A$4="2ª",'U14'!AA27*'U14'!AA$4,0)+
IF('U15'!$A$4="2ª",'U15'!AA27*'U15'!AA$4,0)
)/'2ª EVA-solo'!$CD$5
/BE$13)),0),0)</f>
        <v>0</v>
      </c>
      <c r="BF43" s="25"/>
      <c r="BG43" s="25">
        <f>IFERROR(IF(BG$16&gt;0,
(
(
(
IF('U1'!$A$4="2ª",'U1'!AB27*'U1'!AB$4,0)+
IF('U2'!$A$4="2ª",'U2'!AB27*'U2'!AB$4,0)+
IF('U3'!$A$4="2ª",'U3'!AB27*'U3'!AB$4,0)+
IF('U4'!$A$4="2ª",'U4'!AB27*'U4'!AB$4,0)+
IF('U5'!$A$4="2ª",'U5'!AB27*'U5'!AB$4,0)+
IF('U6'!$A$4="2ª",'U6'!AB27*'U6'!AB$4,0)+
IF('U7'!$A$4="2ª",'U7'!AB27*'U7'!AB$4,0)+
IF('U8'!$A$4="2ª",'U8'!AB27*'U8'!AB$4,0)+
IF('U9'!$A$4="2ª",'U9'!AB27*'U9'!AB$4,0)+
IF('U10'!$A$4="2ª",'U10'!AB27*'U10'!AB$4,0)+
IF('U11'!$A$4="2ª",'U11'!AB27*'U11'!AB$4,0)+
IF('U12'!$A$4="2ª",'U12'!AB27*'U12'!AB$4,0)+
IF('U13'!$A$4="2ª",'U13'!AB27*'U13'!AB$4,0)+
IF('U14'!$A$4="2ª",'U14'!AB27*'U14'!AB$4,0)+
IF('U15'!$A$4="2ª",'U15'!AB27*'U15'!AB$4,0)
)/'2ª EVA-solo'!$CD$5
/BG$13)),0),0)</f>
        <v>0</v>
      </c>
      <c r="BH43" s="25"/>
      <c r="BI43" s="25">
        <f ca="1">IFERROR(IF(BI$16&gt;0,
(
(
(
IF('U1'!$A$4="2ª",'U1'!AC27*'U1'!AC$4,0)+
IF('U2'!$A$4="2ª",'U2'!AC27*'U2'!AC$4,0)+
IF('U3'!$A$4="2ª",'U3'!AC27*'U3'!AC$4,0)+
IF('U4'!$A$4="2ª",'U4'!AC27*'U4'!AC$4,0)+
IF('U5'!$A$4="2ª",'U5'!AC27*'U5'!AC$4,0)+
IF('U6'!$A$4="2ª",'U6'!AC27*'U6'!AC$4,0)+
IF('U7'!$A$4="2ª",'U7'!AC27*'U7'!AC$4,0)+
IF('U8'!$A$4="2ª",'U8'!AC27*'U8'!AC$4,0)+
IF('U9'!$A$4="2ª",'U9'!AC27*'U9'!AC$4,0)+
IF('U10'!$A$4="2ª",'U10'!AC27*'U10'!AC$4,0)+
IF('U11'!$A$4="2ª",'U11'!AC27*'U11'!AC$4,0)+
IF('U12'!$A$4="2ª",'U12'!AC27*'U12'!AC$4,0)+
IF('U13'!$A$4="2ª",'U13'!AC27*'U13'!AC$4,0)+
IF('U14'!$A$4="2ª",'U14'!AC27*'U14'!AC$4,0)+
IF('U15'!$A$4="2ª",'U15'!AC27*'U15'!AC$4,0)
)/'2ª EVA-solo'!$CD$5
/BI$13)),0),0)</f>
        <v>0</v>
      </c>
      <c r="BJ43" s="25"/>
      <c r="BK43" s="25">
        <f>IFERROR(IF(BK$16&gt;0,
(
(
(
IF('U1'!$A$4="2ª",'U1'!AD27*'U1'!AD$4,0)+
IF('U2'!$A$4="2ª",'U2'!AD27*'U2'!AD$4,0)+
IF('U3'!$A$4="2ª",'U3'!AD27*'U3'!AD$4,0)+
IF('U4'!$A$4="2ª",'U4'!AD27*'U4'!AD$4,0)+
IF('U5'!$A$4="2ª",'U5'!AD27*'U5'!AD$4,0)+
IF('U6'!$A$4="2ª",'U6'!AD27*'U6'!AD$4,0)+
IF('U7'!$A$4="2ª",'U7'!AD27*'U7'!AD$4,0)+
IF('U8'!$A$4="2ª",'U8'!AD27*'U8'!AD$4,0)+
IF('U9'!$A$4="2ª",'U9'!AD27*'U9'!AD$4,0)+
IF('U10'!$A$4="2ª",'U10'!AD27*'U10'!AD$4,0)+
IF('U11'!$A$4="2ª",'U11'!AD27*'U11'!AD$4,0)+
IF('U12'!$A$4="2ª",'U12'!AD27*'U12'!AD$4,0)+
IF('U13'!$A$4="2ª",'U13'!AD27*'U13'!AD$4,0)+
IF('U14'!$A$4="2ª",'U14'!AD27*'U14'!AD$4,0)+
IF('U15'!$A$4="2ª",'U15'!AD27*'U15'!AD$4,0)
)/'2ª EVA-solo'!$CD$5
/BK$13)),0),0)</f>
        <v>0</v>
      </c>
      <c r="BL43" s="25"/>
      <c r="BM43" s="25">
        <f>IFERROR(IF(BM$16&gt;0,
(
(
(
IF('U1'!$A$4="2ª",'U1'!AE27*'U1'!AE$4,0)+
IF('U2'!$A$4="2ª",'U2'!AE27*'U2'!AE$4,0)+
IF('U3'!$A$4="2ª",'U3'!AE27*'U3'!AE$4,0)+
IF('U4'!$A$4="2ª",'U4'!AE27*'U4'!AE$4,0)+
IF('U5'!$A$4="2ª",'U5'!AE27*'U5'!AE$4,0)+
IF('U6'!$A$4="2ª",'U6'!AE27*'U6'!AE$4,0)+
IF('U7'!$A$4="2ª",'U7'!AE27*'U7'!AE$4,0)+
IF('U8'!$A$4="2ª",'U8'!AE27*'U8'!AE$4,0)+
IF('U9'!$A$4="2ª",'U9'!AE27*'U9'!AE$4,0)+
IF('U10'!$A$4="2ª",'U10'!AE27*'U10'!AE$4,0)+
IF('U11'!$A$4="2ª",'U11'!AE27*'U11'!AE$4,0)+
IF('U12'!$A$4="2ª",'U12'!AE27*'U12'!AE$4,0)+
IF('U13'!$A$4="2ª",'U13'!AE27*'U13'!AE$4,0)+
IF('U14'!$A$4="2ª",'U14'!AE27*'U14'!AE$4,0)+
IF('U15'!$A$4="2ª",'U15'!AE27*'U15'!AE$4,0)
)/'2ª EVA-solo'!$CD$5
/BM$13)),0),0)</f>
        <v>0</v>
      </c>
      <c r="BN43" s="25"/>
      <c r="BO43" s="25"/>
      <c r="BP43" s="25">
        <f ca="1">IFERROR(IF(BP$16&gt;0,
(
(
(
IF('U1'!$A$4="2ª",'U1'!AF27*'U1'!AF$4,0)+
IF('U2'!$A$4="2ª",'U2'!AF27*'U2'!AF$4,0)+
IF('U3'!$A$4="2ª",'U3'!AF27*'U3'!AF$4,0)+
IF('U4'!$A$4="2ª",'U4'!AF27*'U4'!AF$4,0)+
IF('U5'!$A$4="2ª",'U5'!AF27*'U5'!AF$4,0)+
IF('U6'!$A$4="2ª",'U6'!AF27*'U6'!AF$4,0)+
IF('U7'!$A$4="2ª",'U7'!AF27*'U7'!AF$4,0)+
IF('U8'!$A$4="2ª",'U8'!AF27*'U8'!AF$4,0)+
IF('U9'!$A$4="2ª",'U9'!AF27*'U9'!AF$4,0)+
IF('U10'!$A$4="2ª",'U10'!AF27*'U10'!AF$4,0)+
IF('U11'!$A$4="2ª",'U11'!AF27*'U11'!AF$4,0)+
IF('U12'!$A$4="2ª",'U12'!AF27*'U12'!AF$4,0)+
IF('U13'!$A$4="2ª",'U13'!AF27*'U13'!AF$4,0)+
IF('U14'!$A$4="2ª",'U14'!AF27*'U14'!AF$4,0)+
IF('U15'!$A$4="2ª",'U15'!AF27*'U15'!AF$4,0)
)/'2ª EVA-solo'!$CD$5
/BP$13)),0),0)</f>
        <v>0</v>
      </c>
      <c r="BQ43" s="25"/>
      <c r="BR43" s="25">
        <f>IFERROR(IF(BR$16&gt;0,
(
(
(
IF('U1'!$A$4="2ª",'U1'!AG27*'U1'!AG$4,0)+
IF('U2'!$A$4="2ª",'U2'!AG27*'U2'!AG$4,0)+
IF('U3'!$A$4="2ª",'U3'!AG27*'U3'!AG$4,0)+
IF('U4'!$A$4="2ª",'U4'!AG27*'U4'!AG$4,0)+
IF('U5'!$A$4="2ª",'U5'!AG27*'U5'!AG$4,0)+
IF('U6'!$A$4="2ª",'U6'!AG27*'U6'!AG$4,0)+
IF('U7'!$A$4="2ª",'U7'!AG27*'U7'!AG$4,0)+
IF('U8'!$A$4="2ª",'U8'!AG27*'U8'!AG$4,0)+
IF('U9'!$A$4="2ª",'U9'!AG27*'U9'!AG$4,0)+
IF('U10'!$A$4="2ª",'U10'!AG27*'U10'!AG$4,0)+
IF('U11'!$A$4="2ª",'U11'!AG27*'U11'!AG$4,0)+
IF('U12'!$A$4="2ª",'U12'!AG27*'U12'!AG$4,0)+
IF('U13'!$A$4="2ª",'U13'!AG27*'U13'!AG$4,0)+
IF('U14'!$A$4="2ª",'U14'!AG27*'U14'!AG$4,0)+
IF('U15'!$A$4="2ª",'U15'!AG27*'U15'!AG$4,0)
)/'2ª EVA-solo'!$CD$5
/BR$13)),0),0)</f>
        <v>0</v>
      </c>
      <c r="BS43" s="25"/>
      <c r="BT43" s="25">
        <f>IFERROR(IF(BT$16&gt;0,
(
(
(
IF('U1'!$A$4="2ª",'U1'!AH27*'U1'!AH$4,0)+
IF('U2'!$A$4="2ª",'U2'!AH27*'U2'!AH$4,0)+
IF('U3'!$A$4="2ª",'U3'!AH27*'U3'!AH$4,0)+
IF('U4'!$A$4="2ª",'U4'!AH27*'U4'!AH$4,0)+
IF('U5'!$A$4="2ª",'U5'!AH27*'U5'!AH$4,0)+
IF('U6'!$A$4="2ª",'U6'!AH27*'U6'!AH$4,0)+
IF('U7'!$A$4="2ª",'U7'!AH27*'U7'!AH$4,0)+
IF('U8'!$A$4="2ª",'U8'!AH27*'U8'!AH$4,0)+
IF('U9'!$A$4="2ª",'U9'!AH27*'U9'!AH$4,0)+
IF('U10'!$A$4="2ª",'U10'!AH27*'U10'!AH$4,0)+
IF('U11'!$A$4="2ª",'U11'!AH27*'U11'!AH$4,0)+
IF('U12'!$A$4="2ª",'U12'!AH27*'U12'!AH$4,0)+
IF('U13'!$A$4="2ª",'U13'!AH27*'U13'!AH$4,0)+
IF('U14'!$A$4="2ª",'U14'!AH27*'U14'!AH$4,0)+
IF('U15'!$A$4="2ª",'U15'!AH27*'U15'!AH$4,0)
)/'2ª EVA-solo'!$CD$5
/BT$13)),0),0)</f>
        <v>0</v>
      </c>
      <c r="BU43" s="25"/>
      <c r="BV43" s="25">
        <f>IFERROR(IF(BV$16&gt;0,
(
(
(
IF('U1'!$A$4="2ª",'U1'!AI27*'U1'!AI$4,0)+
IF('U2'!$A$4="2ª",'U2'!AI27*'U2'!AI$4,0)+
IF('U3'!$A$4="2ª",'U3'!AI27*'U3'!AI$4,0)+
IF('U4'!$A$4="2ª",'U4'!AI27*'U4'!AI$4,0)+
IF('U5'!$A$4="2ª",'U5'!AI27*'U5'!AI$4,0)+
IF('U6'!$A$4="2ª",'U6'!AI27*'U6'!AI$4,0)+
IF('U7'!$A$4="2ª",'U7'!AI27*'U7'!AI$4,0)+
IF('U8'!$A$4="2ª",'U8'!AI27*'U8'!AI$4,0)+
IF('U9'!$A$4="2ª",'U9'!AI27*'U9'!AI$4,0)+
IF('U10'!$A$4="2ª",'U10'!AI27*'U10'!AI$4,0)+
IF('U11'!$A$4="2ª",'U11'!AI27*'U11'!AI$4,0)+
IF('U12'!$A$4="2ª",'U12'!AI27*'U12'!AI$4,0)+
IF('U13'!$A$4="2ª",'U13'!AI27*'U13'!AI$4,0)+
IF('U14'!$A$4="2ª",'U14'!AI27*'U14'!AI$4,0)+
IF('U15'!$A$4="2ª",'U15'!AI27*'U15'!AI$4,0)
)/'2ª EVA-solo'!$CD$5
/BV$13)),0),0)</f>
        <v>0</v>
      </c>
      <c r="BW43" s="25"/>
      <c r="BX43" s="25">
        <f>IFERROR(IF(BX$16&gt;0,
(
(
(
IF('U1'!$A$4="2ª",'U1'!AJ27*'U1'!AJ$4,0)+
IF('U2'!$A$4="2ª",'U2'!AJ27*'U2'!AJ$4,0)+
IF('U3'!$A$4="2ª",'U3'!AJ27*'U3'!AJ$4,0)+
IF('U4'!$A$4="2ª",'U4'!AJ27*'U4'!AJ$4,0)+
IF('U5'!$A$4="2ª",'U5'!AJ27*'U5'!AJ$4,0)+
IF('U6'!$A$4="2ª",'U6'!AJ27*'U6'!AJ$4,0)+
IF('U7'!$A$4="2ª",'U7'!AJ27*'U7'!AJ$4,0)+
IF('U8'!$A$4="2ª",'U8'!AJ27*'U8'!AJ$4,0)+
IF('U9'!$A$4="2ª",'U9'!AJ27*'U9'!AJ$4,0)+
IF('U10'!$A$4="2ª",'U10'!AJ27*'U10'!AJ$4,0)+
IF('U11'!$A$4="2ª",'U11'!AJ27*'U11'!AJ$4,0)+
IF('U12'!$A$4="2ª",'U12'!AJ27*'U12'!AJ$4,0)+
IF('U13'!$A$4="2ª",'U13'!AJ27*'U13'!AJ$4,0)+
IF('U14'!$A$4="2ª",'U14'!AJ27*'U14'!AJ$4,0)+
IF('U15'!$A$4="2ª",'U15'!AJ27*'U15'!AJ$4,0)
)/'2ª EVA-solo'!$CD$5
/BX$13)),0),0)</f>
        <v>0</v>
      </c>
      <c r="BY43" s="25"/>
      <c r="BZ43" s="25">
        <f>IFERROR(IF(BZ$16&gt;0,
(
(
(
IF('U1'!$A$4="2ª",'U1'!AK27*'U1'!AK$4,0)+
IF('U2'!$A$4="2ª",'U2'!AK27*'U2'!AK$4,0)+
IF('U3'!$A$4="2ª",'U3'!AK27*'U3'!AK$4,0)+
IF('U4'!$A$4="2ª",'U4'!AK27*'U4'!AK$4,0)+
IF('U5'!$A$4="2ª",'U5'!AK27*'U5'!AK$4,0)+
IF('U6'!$A$4="2ª",'U6'!AK27*'U6'!AK$4,0)+
IF('U7'!$A$4="2ª",'U7'!AK27*'U7'!AK$4,0)+
IF('U8'!$A$4="2ª",'U8'!AK27*'U8'!AK$4,0)+
IF('U9'!$A$4="2ª",'U9'!AK27*'U9'!AK$4,0)+
IF('U10'!$A$4="2ª",'U10'!AK27*'U10'!AK$4,0)+
IF('U11'!$A$4="2ª",'U11'!AK27*'U11'!AK$4,0)+
IF('U12'!$A$4="2ª",'U12'!AK27*'U12'!AK$4,0)+
IF('U13'!$A$4="2ª",'U13'!AK27*'U13'!AK$4,0)+
IF('U14'!$A$4="2ª",'U14'!AK27*'U14'!AK$4,0)+
IF('U15'!$A$4="2ª",'U15'!AK27*'U15'!AK$4,0)
)/'2ª EVA-solo'!$CD$5
/BZ$13)),0),0)</f>
        <v>0</v>
      </c>
      <c r="CA43" s="25"/>
      <c r="CB43" s="25">
        <f ca="1">IF(CB$16&gt;0,
(
(
(
IF('U1'!$A$4="2ª",'U1'!BZ27*'U1'!BZ$4,0)+
IF('U2'!$A$4="2ª",'U2'!CA27*'U2'!CA$4,0)+
IF('U3'!$A$4="2ª",'U3'!CA27*'U3'!CA$4,0)+
IF('U4'!$A$4="2ª",'U4'!CA27*'U4'!CA$4,0)+
IF('U5'!$A$4="2ª",'U5'!CA27*'U5'!CA$4,0)+
IF('U6'!$A$4="2ª",'U6'!CA27*'U6'!CA$4,0)+
IF('U7'!$A$4="2ª",'U7'!CA27*'U7'!CA$4,0)+
IF('U8'!$A$4="2ª",'U8'!CA27*'U8'!CA$4,0)+
IF('U9'!$A$4="2ª",'U9'!CA27*'U9'!CA$4,0)+
IF('U10'!$A$4="2ª",'U10'!CA27*'U10'!CA$4,0)+
IF('U11'!$A$4="2ª",'U11'!CA27*'U11'!CA$4,0)+
IF('U12'!$A$4="2ª",'U12'!CA27*'U12'!CA$4,0)+
IF('U13'!$A$4="2ª",'U13'!CA27*'U13'!CA$4,0)+
IF('U14'!$A$4="2ª",'U14'!CA27*'U14'!CA$4,0)+
IF('U15'!$A$4="2ª",'U15'!CA27*'U15'!CA$4,0)
)/'2ª EVA-solo'!$CD$5
/CB$16)))</f>
        <v>0</v>
      </c>
    </row>
    <row r="44" spans="1:80" ht="18" x14ac:dyDescent="0.25">
      <c r="A44" s="65">
        <v>0</v>
      </c>
      <c r="B44" s="128"/>
      <c r="C44" s="25">
        <f ca="1">IFERROR(IF(C$16&gt;0,
(
(
(
IF('U1'!$A$4="2ª",'U1'!B28*'U1'!B$4,0)+
IF('U2'!$A$4="2ª",'U2'!B28*'U2'!B$4,0)+
IF('U3'!$A$4="2ª",'U3'!B28*'U3'!B$4,0)+
IF('U4'!$A$4="2ª",'U4'!B28*'U4'!B$4,0)+
IF('U5'!$A$4="2ª",'U5'!B28*'U5'!B$4,0)+
IF('U6'!$A$4="2ª",'U6'!B28*'U6'!B$4,0)+
IF('U7'!$A$4="2ª",'U7'!B28*'U7'!B$4,0)+
IF('U8'!$A$4="2ª",'U8'!B28*'U8'!B$4,0)+
IF('U9'!$A$4="2ª",'U9'!B28*'U9'!B$4,0)+
IF('U10'!$A$4="2ª",'U10'!B28*'U10'!B$4,0)+
IF('U11'!$A$4="2ª",'U11'!B28*'U11'!B$4,0)+
IF('U12'!$A$4="2ª",'U12'!B28*'U12'!B$4,0)+
IF('U13'!$A$4="2ª",'U13'!B28*'U13'!B$4,0)+
IF('U14'!$A$4="2ª",'U14'!B28*'U14'!B$4,0)+
IF('U15'!$A$4="2ª",'U15'!B28*'U15'!B$4,0)
)/'2ª EVA-solo'!$CD$5
/C$13)),0),0)</f>
        <v>0</v>
      </c>
      <c r="D44" s="25"/>
      <c r="E44" s="25">
        <f ca="1">IFERROR(IF(E$16&gt;0,
(
(
(
IF('U1'!$A$4="2ª",'U1'!C28*'U1'!C$4,0)+
IF('U2'!$A$4="2ª",'U2'!C28*'U2'!C$4,0)+
IF('U3'!$A$4="2ª",'U3'!C28*'U3'!C$4,0)+
IF('U4'!$A$4="2ª",'U4'!C28*'U4'!C$4,0)+
IF('U5'!$A$4="2ª",'U5'!C28*'U5'!C$4,0)+
IF('U6'!$A$4="2ª",'U6'!C28*'U6'!C$4,0)+
IF('U7'!$A$4="2ª",'U7'!C28*'U7'!C$4,0)+
IF('U8'!$A$4="2ª",'U8'!C28*'U8'!C$4,0)+
IF('U9'!$A$4="2ª",'U9'!C28*'U9'!C$4,0)+
IF('U10'!$A$4="2ª",'U10'!C28*'U10'!C$4,0)+
IF('U11'!$A$4="2ª",'U11'!C28*'U11'!C$4,0)+
IF('U12'!$A$4="2ª",'U12'!C28*'U12'!C$4,0)+
IF('U13'!$A$4="2ª",'U13'!C28*'U13'!C$4,0)+
IF('U14'!$A$4="2ª",'U14'!C28*'U14'!C$4,0)+
IF('U15'!$A$4="2ª",'U15'!C28*'U15'!C$4,0)
)/'2ª EVA-solo'!$CD$5
/E$13)),0),0)</f>
        <v>0</v>
      </c>
      <c r="F44" s="25"/>
      <c r="G44" s="25">
        <f ca="1">IFERROR(IF(G$16&gt;0,
(
(
(
IF('U1'!$A$4="2ª",'U1'!D28*'U1'!D$4,0)+
IF('U2'!$A$4="2ª",'U2'!D28*'U2'!D$4,0)+
IF('U3'!$A$4="2ª",'U3'!D28*'U3'!D$4,0)+
IF('U4'!$A$4="2ª",'U4'!D28*'U4'!D$4,0)+
IF('U5'!$A$4="2ª",'U5'!D28*'U5'!D$4,0)+
IF('U6'!$A$4="2ª",'U6'!D28*'U6'!D$4,0)+
IF('U7'!$A$4="2ª",'U7'!D28*'U7'!D$4,0)+
IF('U8'!$A$4="2ª",'U8'!D28*'U8'!D$4,0)+
IF('U9'!$A$4="2ª",'U9'!D28*'U9'!D$4,0)+
IF('U10'!$A$4="2ª",'U10'!D28*'U10'!D$4,0)+
IF('U11'!$A$4="2ª",'U11'!D28*'U11'!D$4,0)+
IF('U12'!$A$4="2ª",'U12'!D28*'U12'!D$4,0)+
IF('U13'!$A$4="2ª",'U13'!D28*'U13'!D$4,0)+
IF('U14'!$A$4="2ª",'U14'!D28*'U14'!D$4,0)+
IF('U15'!$A$4="2ª",'U15'!D28*'U15'!D$4,0)
)/'2ª EVA-solo'!$CD$5
/G$13)),0),0)</f>
        <v>0</v>
      </c>
      <c r="H44" s="25"/>
      <c r="I44" s="25">
        <f ca="1">IFERROR(IF(I$16&gt;0,
(
(
(
IF('U1'!$A$4="2ª",'U1'!E28*'U1'!E$4,0)+
IF('U2'!$A$4="2ª",'U2'!E28*'U2'!E$4,0)+
IF('U3'!$A$4="2ª",'U3'!E28*'U3'!E$4,0)+
IF('U4'!$A$4="2ª",'U4'!E28*'U4'!E$4,0)+
IF('U5'!$A$4="2ª",'U5'!E28*'U5'!E$4,0)+
IF('U6'!$A$4="2ª",'U6'!E28*'U6'!E$4,0)+
IF('U7'!$A$4="2ª",'U7'!E28*'U7'!E$4,0)+
IF('U8'!$A$4="2ª",'U8'!E28*'U8'!E$4,0)+
IF('U9'!$A$4="2ª",'U9'!E28*'U9'!E$4,0)+
IF('U10'!$A$4="2ª",'U10'!E28*'U10'!E$4,0)+
IF('U11'!$A$4="2ª",'U11'!E28*'U11'!E$4,0)+
IF('U12'!$A$4="2ª",'U12'!E28*'U12'!E$4,0)+
IF('U13'!$A$4="2ª",'U13'!E28*'U13'!E$4,0)+
IF('U14'!$A$4="2ª",'U14'!E28*'U14'!E$4,0)+
IF('U15'!$A$4="2ª",'U15'!E28*'U15'!E$4,0)
)/'2ª EVA-solo'!$CD$5
/H$13)),0),0)</f>
        <v>0</v>
      </c>
      <c r="J44" s="25"/>
      <c r="K44" s="25">
        <f ca="1">IFERROR(IF(K$16&gt;0,
(
(
(
IF('U1'!$A$4="2ª",'U1'!F28*'U1'!F$4,0)+
IF('U2'!$A$4="2ª",'U2'!F28*'U2'!F$4,0)+
IF('U3'!$A$4="2ª",'U3'!F28*'U3'!F$4,0)+
IF('U4'!$A$4="2ª",'U4'!F28*'U4'!F$4,0)+
IF('U5'!$A$4="2ª",'U5'!F28*'U5'!F$4,0)+
IF('U6'!$A$4="2ª",'U6'!F28*'U6'!F$4,0)+
IF('U7'!$A$4="2ª",'U7'!F28*'U7'!F$4,0)+
IF('U8'!$A$4="2ª",'U8'!F28*'U8'!F$4,0)+
IF('U9'!$A$4="2ª",'U9'!F28*'U9'!F$4,0)+
IF('U10'!$A$4="2ª",'U10'!F28*'U10'!F$4,0)+
IF('U11'!$A$4="2ª",'U11'!F28*'U11'!F$4,0)+
IF('U12'!$A$4="2ª",'U12'!F28*'U12'!F$4,0)+
IF('U13'!$A$4="2ª",'U13'!F28*'U13'!F$4,0)+
IF('U14'!$A$4="2ª",'U14'!F28*'U14'!F$4,0)+
IF('U15'!$A$4="2ª",'U15'!F28*'U15'!F$4,0)
)/'2ª EVA-solo'!$CD$5
/K$13)),0),0)</f>
        <v>0</v>
      </c>
      <c r="L44" s="25"/>
      <c r="M44" s="25">
        <f>IFERROR(IF(M$16&gt;0,
(
(
(
IF('U1'!$A$4="2ª",'U1'!G28*'U1'!G$4,0)+
IF('U2'!$A$4="2ª",'U2'!G28*'U2'!G$4,0)+
IF('U3'!$A$4="2ª",'U3'!G28*'U3'!G$4,0)+
IF('U4'!$A$4="2ª",'U4'!G28*'U4'!G$4,0)+
IF('U5'!$A$4="2ª",'U5'!G28*'U5'!G$4,0)+
IF('U6'!$A$4="2ª",'U6'!G28*'U6'!G$4,0)+
IF('U7'!$A$4="2ª",'U7'!G28*'U7'!G$4,0)+
IF('U8'!$A$4="2ª",'U8'!G28*'U8'!G$4,0)+
IF('U9'!$A$4="2ª",'U9'!G28*'U9'!G$4,0)+
IF('U10'!$A$4="2ª",'U10'!G28*'U10'!G$4,0)+
IF('U11'!$A$4="2ª",'U11'!G28*'U11'!G$4,0)+
IF('U12'!$A$4="2ª",'U12'!G28*'U12'!G$4,0)+
IF('U13'!$A$4="2ª",'U13'!G28*'U13'!G$4,0)+
IF('U14'!$A$4="2ª",'U14'!G28*'U14'!G$4,0)+
IF('U15'!$A$4="2ª",'U15'!G28*'U15'!G$4,0)
)/'2ª EVA-solo'!$CD$5
/M$13)),0),0)</f>
        <v>0</v>
      </c>
      <c r="N44" s="25"/>
      <c r="O44" s="130"/>
      <c r="P44" s="25">
        <f ca="1">IFERROR(IF(P$16&gt;0,
(
(
(
IF('U1'!$A$4="2ª",'U1'!H28*'U1'!H$4,0)+
IF('U2'!$A$4="2ª",'U2'!H28*'U2'!H$4,0)+
IF('U3'!$A$4="2ª",'U3'!H28*'U3'!H$4,0)+
IF('U4'!$A$4="2ª",'U4'!H28*'U4'!H$4,0)+
IF('U5'!$A$4="2ª",'U5'!H28*'U5'!H$4,0)+
IF('U6'!$A$4="2ª",'U6'!H28*'U6'!H$4,0)+
IF('U7'!$A$4="2ª",'U7'!H28*'U7'!H$4,0)+
IF('U8'!$A$4="2ª",'U8'!H28*'U8'!H$4,0)+
IF('U9'!$A$4="2ª",'U9'!H28*'U9'!H$4,0)+
IF('U10'!$A$4="2ª",'U10'!H28*'U10'!H$4,0)+
IF('U11'!$A$4="2ª",'U11'!H28*'U11'!H$4,0)+
IF('U12'!$A$4="2ª",'U12'!H28*'U12'!H$4,0)+
IF('U13'!$A$4="2ª",'U13'!H28*'U13'!H$4,0)+
IF('U14'!$A$4="2ª",'U14'!H28*'U14'!H$4,0)+
IF('U15'!$A$4="2ª",'U15'!H28*'U15'!H$4,0)
)/'2ª EVA-solo'!$CD$5
/P$13)),0),0)</f>
        <v>0</v>
      </c>
      <c r="Q44" s="25"/>
      <c r="R44" s="25">
        <f ca="1">IFERROR(IF(R$16&gt;0,
(
(
(
IF('U1'!$A$4="2ª",'U1'!I28*'U1'!I$4,0)+
IF('U2'!$A$4="2ª",'U2'!I28*'U2'!I$4,0)+
IF('U3'!$A$4="2ª",'U3'!I28*'U3'!I$4,0)+
IF('U4'!$A$4="2ª",'U4'!I28*'U4'!I$4,0)+
IF('U5'!$A$4="2ª",'U5'!I28*'U5'!I$4,0)+
IF('U6'!$A$4="2ª",'U6'!I28*'U6'!I$4,0)+
IF('U7'!$A$4="2ª",'U7'!I28*'U7'!I$4,0)+
IF('U8'!$A$4="2ª",'U8'!I28*'U8'!I$4,0)+
IF('U9'!$A$4="2ª",'U9'!I28*'U9'!I$4,0)+
IF('U10'!$A$4="2ª",'U10'!I28*'U10'!I$4,0)+
IF('U11'!$A$4="2ª",'U11'!I28*'U11'!I$4,0)+
IF('U12'!$A$4="2ª",'U12'!I28*'U12'!I$4,0)+
IF('U13'!$A$4="2ª",'U13'!I28*'U13'!I$4,0)+
IF('U14'!$A$4="2ª",'U14'!I28*'U14'!I$4,0)+
IF('U15'!$A$4="2ª",'U15'!I28*'U15'!I$4,0)
)/'2ª EVA-solo'!$CD$5
/R$13)),0),0)</f>
        <v>0</v>
      </c>
      <c r="S44" s="25"/>
      <c r="T44" s="25">
        <f ca="1">IFERROR(IF(T$16&gt;0,
(
(
(
IF('U1'!$A$4="2ª",'U1'!J28*'U1'!J$4,0)+
IF('U2'!$A$4="2ª",'U2'!J28*'U2'!J$4,0)+
IF('U3'!$A$4="2ª",'U3'!J28*'U3'!J$4,0)+
IF('U4'!$A$4="2ª",'U4'!J28*'U4'!J$4,0)+
IF('U5'!$A$4="2ª",'U5'!J28*'U5'!J$4,0)+
IF('U6'!$A$4="2ª",'U6'!J28*'U6'!J$4,0)+
IF('U7'!$A$4="2ª",'U7'!J28*'U7'!J$4,0)+
IF('U8'!$A$4="2ª",'U8'!J28*'U8'!J$4,0)+
IF('U9'!$A$4="2ª",'U9'!J28*'U9'!J$4,0)+
IF('U10'!$A$4="2ª",'U10'!J28*'U10'!J$4,0)+
IF('U11'!$A$4="2ª",'U11'!J28*'U11'!J$4,0)+
IF('U12'!$A$4="2ª",'U12'!J28*'U12'!J$4,0)+
IF('U13'!$A$4="2ª",'U13'!J28*'U13'!J$4,0)+
IF('U14'!$A$4="2ª",'U14'!J28*'U14'!J$4,0)+
IF('U15'!$A$4="2ª",'U15'!J28*'U15'!J$4,0)
)/'2ª EVA-solo'!$CD$5
/T$13)),0),0)</f>
        <v>0</v>
      </c>
      <c r="U44" s="25"/>
      <c r="V44" s="25">
        <f ca="1">IFERROR(IF(V$16&gt;0,
(
(
(
IF('U1'!$A$4="2ª",'U1'!K28*'U1'!K$4,0)+
IF('U2'!$A$4="2ª",'U2'!K28*'U2'!K$4,0)+
IF('U3'!$A$4="2ª",'U3'!K28*'U3'!K$4,0)+
IF('U4'!$A$4="2ª",'U4'!K28*'U4'!K$4,0)+
IF('U5'!$A$4="2ª",'U5'!K28*'U5'!K$4,0)+
IF('U6'!$A$4="2ª",'U6'!K28*'U6'!K$4,0)+
IF('U7'!$A$4="2ª",'U7'!K28*'U7'!K$4,0)+
IF('U8'!$A$4="2ª",'U8'!K28*'U8'!K$4,0)+
IF('U9'!$A$4="2ª",'U9'!K28*'U9'!K$4,0)+
IF('U10'!$A$4="2ª",'U10'!K28*'U10'!K$4,0)+
IF('U11'!$A$4="2ª",'U11'!K28*'U11'!K$4,0)+
IF('U12'!$A$4="2ª",'U12'!K28*'U12'!K$4,0)+
IF('U13'!$A$4="2ª",'U13'!K28*'U13'!K$4,0)+
IF('U14'!$A$4="2ª",'U14'!K28*'U14'!K$4,0)+
IF('U15'!$A$4="2ª",'U15'!K28*'U15'!K$4,0)
)/'2ª EVA-solo'!$CD$5
/V$13)),0),0)</f>
        <v>0</v>
      </c>
      <c r="W44" s="25"/>
      <c r="X44" s="25">
        <f ca="1">IFERROR(IF(X$16&gt;0,
(
(
(
IF('U1'!$A$4="2ª",'U1'!L28*'U1'!L$4,0)+
IF('U2'!$A$4="2ª",'U2'!L28*'U2'!L$4,0)+
IF('U3'!$A$4="2ª",'U3'!L28*'U3'!L$4,0)+
IF('U4'!$A$4="2ª",'U4'!L28*'U4'!L$4,0)+
IF('U5'!$A$4="2ª",'U5'!L28*'U5'!L$4,0)+
IF('U6'!$A$4="2ª",'U6'!L28*'U6'!L$4,0)+
IF('U7'!$A$4="2ª",'U7'!L28*'U7'!L$4,0)+
IF('U8'!$A$4="2ª",'U8'!L28*'U8'!L$4,0)+
IF('U9'!$A$4="2ª",'U9'!L28*'U9'!L$4,0)+
IF('U10'!$A$4="2ª",'U10'!L28*'U10'!L$4,0)+
IF('U11'!$A$4="2ª",'U11'!L28*'U11'!L$4,0)+
IF('U12'!$A$4="2ª",'U12'!L28*'U12'!L$4,0)+
IF('U13'!$A$4="2ª",'U13'!L28*'U13'!L$4,0)+
IF('U14'!$A$4="2ª",'U14'!L28*'U14'!L$4,0)+
IF('U15'!$A$4="2ª",'U15'!L28*'U15'!L$4,0)
)/'2ª EVA-solo'!$CD$5
/X$13)),0),0)</f>
        <v>0</v>
      </c>
      <c r="Y44" s="25"/>
      <c r="Z44" s="25">
        <f>IFERROR(IF(Z$16&gt;0,
(
(
(
IF('U1'!$A$4="2ª",'U1'!M28*'U1'!M$4,0)+
IF('U2'!$A$4="2ª",'U2'!M28*'U2'!M$4,0)+
IF('U3'!$A$4="2ª",'U3'!M28*'U3'!M$4,0)+
IF('U4'!$A$4="2ª",'U4'!M28*'U4'!M$4,0)+
IF('U5'!$A$4="2ª",'U5'!M28*'U5'!M$4,0)+
IF('U6'!$A$4="2ª",'U6'!M28*'U6'!M$4,0)+
IF('U7'!$A$4="2ª",'U7'!M28*'U7'!M$4,0)+
IF('U8'!$A$4="2ª",'U8'!M28*'U8'!M$4,0)+
IF('U9'!$A$4="2ª",'U9'!M28*'U9'!M$4,0)+
IF('U10'!$A$4="2ª",'U10'!M28*'U10'!M$4,0)+
IF('U11'!$A$4="2ª",'U11'!M28*'U11'!M$4,0)+
IF('U12'!$A$4="2ª",'U12'!M28*'U12'!M$4,0)+
IF('U13'!$A$4="2ª",'U13'!M28*'U13'!M$4,0)+
IF('U14'!$A$4="2ª",'U14'!M28*'U14'!M$4,0)+
IF('U15'!$A$4="2ª",'U15'!M28*'U15'!M$4,0)
)/'2ª EVA-solo'!$CD$5
/Z$13)),0),0)</f>
        <v>0</v>
      </c>
      <c r="AA44" s="25"/>
      <c r="AB44" s="25"/>
      <c r="AC44" s="25">
        <f ca="1">IFERROR(IF(AC$16&gt;0,
(
(
(
IF('U1'!$A$4="2ª",'U1'!N28*'U1'!N$4,0)+
IF('U2'!$A$4="2ª",'U2'!N28*'U2'!N$4,0)+
IF('U3'!$A$4="2ª",'U3'!N28*'U3'!N$4,0)+
IF('U4'!$A$4="2ª",'U4'!N28*'U4'!N$4,0)+
IF('U5'!$A$4="2ª",'U5'!N28*'U5'!N$4,0)+
IF('U6'!$A$4="2ª",'U6'!N28*'U6'!N$4,0)+
IF('U7'!$A$4="2ª",'U7'!N28*'U7'!N$4,0)+
IF('U8'!$A$4="2ª",'U8'!N28*'U8'!N$4,0)+
IF('U9'!$A$4="2ª",'U9'!N28*'U9'!N$4,0)+
IF('U10'!$A$4="2ª",'U10'!N28*'U10'!N$4,0)+
IF('U11'!$A$4="2ª",'U11'!N28*'U11'!N$4,0)+
IF('U12'!$A$4="2ª",'U12'!N28*'U12'!N$4,0)+
IF('U13'!$A$4="2ª",'U13'!N28*'U13'!N$4,0)+
IF('U14'!$A$4="2ª",'U14'!N28*'U14'!N$4,0)+
IF('U15'!$A$4="2ª",'U15'!N28*'U15'!N$4,0)
)/'2ª EVA-solo'!$CD$5
/AC$13)),0),0)</f>
        <v>0</v>
      </c>
      <c r="AD44" s="5"/>
      <c r="AE44" s="25">
        <f>IFERROR(IF(AE$16&gt;0,
(
(
(
IF('U1'!$A$4="2ª",'U1'!O28*'U1'!O$4,0)+
IF('U2'!$A$4="2ª",'U2'!O28*'U2'!O$4,0)+
IF('U3'!$A$4="2ª",'U3'!O28*'U3'!O$4,0)+
IF('U4'!$A$4="2ª",'U4'!O28*'U4'!O$4,0)+
IF('U5'!$A$4="2ª",'U5'!O28*'U5'!O$4,0)+
IF('U6'!$A$4="2ª",'U6'!O28*'U6'!O$4,0)+
IF('U7'!$A$4="2ª",'U7'!O28*'U7'!O$4,0)+
IF('U8'!$A$4="2ª",'U8'!O28*'U8'!O$4,0)+
IF('U9'!$A$4="2ª",'U9'!O28*'U9'!O$4,0)+
IF('U10'!$A$4="2ª",'U10'!O28*'U10'!O$4,0)+
IF('U11'!$A$4="2ª",'U11'!O28*'U11'!O$4,0)+
IF('U12'!$A$4="2ª",'U12'!O28*'U12'!O$4,0)+
IF('U13'!$A$4="2ª",'U13'!O28*'U13'!O$4,0)+
IF('U14'!$A$4="2ª",'U14'!O28*'U14'!O$4,0)+
IF('U15'!$A$4="2ª",'U15'!O28*'U15'!O$4,0)
)/'2ª EVA-solo'!$CD$5
/AE$13)),0),0)</f>
        <v>0</v>
      </c>
      <c r="AF44" s="5"/>
      <c r="AG44" s="25">
        <f ca="1">IFERROR(IF(AG$16&gt;0,
(
(
(
IF('U1'!$A$4="2ª",'U1'!P28*'U1'!P$4,0)+
IF('U2'!$A$4="2ª",'U2'!P28*'U2'!P$4,0)+
IF('U3'!$A$4="2ª",'U3'!P28*'U3'!P$4,0)+
IF('U4'!$A$4="2ª",'U4'!P28*'U4'!P$4,0)+
IF('U5'!$A$4="2ª",'U5'!P28*'U5'!P$4,0)+
IF('U6'!$A$4="2ª",'U6'!P28*'U6'!P$4,0)+
IF('U7'!$A$4="2ª",'U7'!P28*'U7'!P$4,0)+
IF('U8'!$A$4="2ª",'U8'!P28*'U8'!P$4,0)+
IF('U9'!$A$4="2ª",'U9'!P28*'U9'!P$4,0)+
IF('U10'!$A$4="2ª",'U10'!P28*'U10'!P$4,0)+
IF('U11'!$A$4="2ª",'U11'!P28*'U11'!P$4,0)+
IF('U12'!$A$4="2ª",'U12'!P28*'U12'!P$4,0)+
IF('U13'!$A$4="2ª",'U13'!P28*'U13'!P$4,0)+
IF('U14'!$A$4="2ª",'U14'!P28*'U14'!P$4,0)+
IF('U15'!$A$4="2ª",'U15'!P28*'U15'!P$4,0)
)/'2ª EVA-solo'!$CD$5
/AG$13)),0),0)</f>
        <v>0</v>
      </c>
      <c r="AH44" s="25"/>
      <c r="AI44" s="25">
        <f>IFERROR(IF(AH$16&gt;0,
(
(
(
IF('U1'!$A$4="2ª",'U1'!Q28*'U1'!Q$4,0)+
IF('U2'!$A$4="2ª",'U2'!Q28*'U2'!Q$4,0)+
IF('U3'!$A$4="2ª",'U3'!Q28*'U3'!Q$4,0)+
IF('U4'!$A$4="2ª",'U4'!Q28*'U4'!Q$4,0)+
IF('U5'!$A$4="2ª",'U5'!Q28*'U5'!Q$4,0)+
IF('U6'!$A$4="2ª",'U6'!Q28*'U6'!Q$4,0)+
IF('U7'!$A$4="2ª",'U7'!Q28*'U7'!Q$4,0)+
IF('U8'!$A$4="2ª",'U8'!Q28*'U8'!Q$4,0)+
IF('U9'!$A$4="2ª",'U9'!Q28*'U9'!Q$4,0)+
IF('U10'!$A$4="2ª",'U10'!Q28*'U10'!Q$4,0)+
IF('U11'!$A$4="2ª",'U11'!Q28*'U11'!Q$4,0)+
IF('U12'!$A$4="2ª",'U12'!Q28*'U12'!Q$4,0)+
IF('U13'!$A$4="2ª",'U13'!Q28*'U13'!Q$4,0)+
IF('U14'!$A$4="2ª",'U14'!Q28*'U14'!Q$4,0)+
IF('U15'!$A$4="2ª",'U15'!Q28*'U15'!Q$4,0)
)/'2ª EVA-solo'!$CD$5
/AH$13)),0),0)</f>
        <v>0</v>
      </c>
      <c r="AJ44" s="25"/>
      <c r="AK44" s="25">
        <f ca="1">IFERROR(IF(AK$16&gt;0,
(
(
(
IF('U1'!$A$4="2ª",'U1'!R28*'U1'!R$4,0)+
IF('U2'!$A$4="2ª",'U2'!R28*'U2'!R$4,0)+
IF('U3'!$A$4="2ª",'U3'!R28*'U3'!R$4,0)+
IF('U4'!$A$4="2ª",'U4'!R28*'U4'!R$4,0)+
IF('U5'!$A$4="2ª",'U5'!R28*'U5'!R$4,0)+
IF('U6'!$A$4="2ª",'U6'!R28*'U6'!R$4,0)+
IF('U7'!$A$4="2ª",'U7'!R28*'U7'!R$4,0)+
IF('U8'!$A$4="2ª",'U8'!R28*'U8'!R$4,0)+
IF('U9'!$A$4="2ª",'U9'!R28*'U9'!R$4,0)+
IF('U10'!$A$4="2ª",'U10'!R28*'U10'!R$4,0)+
IF('U11'!$A$4="2ª",'U11'!R28*'U11'!R$4,0)+
IF('U12'!$A$4="2ª",'U12'!R28*'U12'!R$4,0)+
IF('U13'!$A$4="2ª",'U13'!R28*'U13'!R$4,0)+
IF('U14'!$A$4="2ª",'U14'!R28*'U14'!R$4,0)+
IF('U15'!$A$4="2ª",'U15'!R28*'U15'!R$4,0)
)/'2ª EVA-solo'!$CD$5
/AK$13)),0),0)</f>
        <v>0</v>
      </c>
      <c r="AL44" s="25"/>
      <c r="AM44" s="25">
        <f>IFERROR(IF(AM$16&gt;0,
(
(
(
IF('U1'!$A$4="2ª",'U1'!S28*'U1'!S$4,0)+
IF('U2'!$A$4="2ª",'U2'!S28*'U2'!S$4,0)+
IF('U3'!$A$4="2ª",'U3'!S28*'U3'!S$4,0)+
IF('U4'!$A$4="2ª",'U4'!S28*'U4'!S$4,0)+
IF('U5'!$A$4="2ª",'U5'!S28*'U5'!S$4,0)+
IF('U6'!$A$4="2ª",'U6'!S28*'U6'!S$4,0)+
IF('U7'!$A$4="2ª",'U7'!S28*'U7'!S$4,0)+
IF('U8'!$A$4="2ª",'U8'!S28*'U8'!S$4,0)+
IF('U9'!$A$4="2ª",'U9'!S28*'U9'!S$4,0)+
IF('U10'!$A$4="2ª",'U10'!S28*'U10'!S$4,0)+
IF('U11'!$A$4="2ª",'U11'!S28*'U11'!S$4,0)+
IF('U12'!$A$4="2ª",'U12'!S28*'U12'!S$4,0)+
IF('U13'!$A$4="2ª",'U13'!S28*'U13'!S$4,0)+
IF('U14'!$A$4="2ª",'U14'!S28*'U14'!S$4,0)+
IF('U15'!$A$4="2ª",'U15'!S28*'U15'!S$4,0)
)/'2ª EVA-solo'!$CD$5
/AM$13)),0),0)</f>
        <v>0</v>
      </c>
      <c r="AN44" s="25"/>
      <c r="AO44" s="25"/>
      <c r="AP44" s="25">
        <f ca="1">IFERROR(IF(AP$16&gt;0,
(
(
(
IF('U1'!$A$4="2ª",'U1'!T28*'U1'!T$4,0)+
IF('U2'!$A$4="2ª",'U2'!T28*'U2'!T$4,0)+
IF('U3'!$A$4="2ª",'U3'!T28*'U3'!T$4,0)+
IF('U4'!$A$4="2ª",'U4'!T28*'U4'!T$4,0)+
IF('U5'!$A$4="2ª",'U5'!T28*'U5'!T$4,0)+
IF('U6'!$A$4="2ª",'U6'!T28*'U6'!T$4,0)+
IF('U7'!$A$4="2ª",'U7'!T28*'U7'!T$4,0)+
IF('U8'!$A$4="2ª",'U8'!T28*'U8'!T$4,0)+
IF('U9'!$A$4="2ª",'U9'!T28*'U9'!T$4,0)+
IF('U10'!$A$4="2ª",'U10'!T28*'U10'!T$4,0)+
IF('U11'!$A$4="2ª",'U11'!T28*'U11'!T$4,0)+
IF('U12'!$A$4="2ª",'U12'!T28*'U12'!T$4,0)+
IF('U13'!$A$4="2ª",'U13'!T28*'U13'!T$4,0)+
IF('U14'!$A$4="2ª",'U14'!T28*'U14'!T$4,0)+
IF('U15'!$A$4="2ª",'U15'!T28*'U15'!T$4,0)
)/'2ª EVA-solo'!$CD$5
/AP$13)),0),0)</f>
        <v>0</v>
      </c>
      <c r="AQ44" s="25"/>
      <c r="AR44" s="25">
        <f ca="1">IFERROR(IF(AR$16&gt;0,
(
(
(
IF('U1'!$A$4="2ª",'U1'!U28*'U1'!U$4,0)+
IF('U2'!$A$4="2ª",'U2'!U28*'U2'!U$4,0)+
IF('U3'!$A$4="2ª",'U3'!U28*'U3'!U$4,0)+
IF('U4'!$A$4="2ª",'U4'!U28*'U4'!U$4,0)+
IF('U5'!$A$4="2ª",'U5'!U28*'U5'!U$4,0)+
IF('U6'!$A$4="2ª",'U6'!U28*'U6'!U$4,0)+
IF('U7'!$A$4="2ª",'U7'!U28*'U7'!U$4,0)+
IF('U8'!$A$4="2ª",'U8'!U28*'U8'!U$4,0)+
IF('U9'!$A$4="2ª",'U9'!U28*'U9'!U$4,0)+
IF('U10'!$A$4="2ª",'U10'!U28*'U10'!U$4,0)+
IF('U11'!$A$4="2ª",'U11'!U28*'U11'!U$4,0)+
IF('U12'!$A$4="2ª",'U12'!U28*'U12'!U$4,0)+
IF('U13'!$A$4="2ª",'U13'!U28*'U13'!U$4,0)+
IF('U14'!$A$4="2ª",'U14'!U28*'U14'!U$4,0)+
IF('U15'!$A$4="2ª",'U15'!U28*'U15'!U$4,0)
)/'2ª EVA-solo'!$CD$5
/AR$13)),0),0)</f>
        <v>0</v>
      </c>
      <c r="AS44" s="25"/>
      <c r="AT44" s="25">
        <f>IFERROR(IF(AT$16&gt;0,
(
(
(
IF('U1'!$A$4="2ª",'U1'!V28*'U1'!V$4,0)+
IF('U2'!$A$4="2ª",'U2'!V28*'U2'!V$4,0)+
IF('U3'!$A$4="2ª",'U3'!V28*'U3'!V$4,0)+
IF('U4'!$A$4="2ª",'U4'!V28*'U4'!V$4,0)+
IF('U5'!$A$4="2ª",'U5'!V28*'U5'!V$4,0)+
IF('U6'!$A$4="2ª",'U6'!V28*'U6'!V$4,0)+
IF('U7'!$A$4="2ª",'U7'!V28*'U7'!V$4,0)+
IF('U8'!$A$4="2ª",'U8'!V28*'U8'!V$4,0)+
IF('U9'!$A$4="2ª",'U9'!V28*'U9'!V$4,0)+
IF('U10'!$A$4="2ª",'U10'!V28*'U10'!V$4,0)+
IF('U11'!$A$4="2ª",'U11'!V28*'U11'!V$4,0)+
IF('U12'!$A$4="2ª",'U12'!V28*'U12'!V$4,0)+
IF('U13'!$A$4="2ª",'U13'!V28*'U13'!V$4,0)+
IF('U14'!$A$4="2ª",'U14'!V28*'U14'!V$4,0)+
IF('U15'!$A$4="2ª",'U15'!V28*'U15'!V$4,0)
)/'2ª EVA-solo'!$CD$5
/AT$13)),0),0)</f>
        <v>0</v>
      </c>
      <c r="AU44" s="25"/>
      <c r="AV44" s="25">
        <f ca="1">IFERROR(IF(AV$16&gt;0,
(
(
(
IF('U1'!$A$4="2ª",'U1'!W28*'U1'!W$4,0)+
IF('U2'!$A$4="2ª",'U2'!W28*'U2'!W$4,0)+
IF('U3'!$A$4="2ª",'U3'!W28*'U3'!W$4,0)+
IF('U4'!$A$4="2ª",'U4'!W28*'U4'!W$4,0)+
IF('U5'!$A$4="2ª",'U5'!W28*'U5'!W$4,0)+
IF('U6'!$A$4="2ª",'U6'!W28*'U6'!W$4,0)+
IF('U7'!$A$4="2ª",'U7'!W28*'U7'!W$4,0)+
IF('U8'!$A$4="2ª",'U8'!W28*'U8'!W$4,0)+
IF('U9'!$A$4="2ª",'U9'!W28*'U9'!W$4,0)+
IF('U10'!$A$4="2ª",'U10'!W28*'U10'!W$4,0)+
IF('U11'!$A$4="2ª",'U11'!W28*'U11'!W$4,0)+
IF('U12'!$A$4="2ª",'U12'!W28*'U12'!W$4,0)+
IF('U13'!$A$4="2ª",'U13'!W28*'U13'!W$4,0)+
IF('U14'!$A$4="2ª",'U14'!W28*'U14'!W$4,0)+
IF('U15'!$A$4="2ª",'U15'!W28*'U15'!W$4,0)
)/'2ª EVA-solo'!$CD$5
/AV$13)),0),0)</f>
        <v>0</v>
      </c>
      <c r="AW44" s="25"/>
      <c r="AX44" s="25">
        <f>IFERROR(IF(AX$16&gt;0,
(
(
(
IF('U1'!$A$4="2ª",'U1'!X28*'U1'!X$4,0)+
IF('U2'!$A$4="2ª",'U2'!X28*'U2'!X$4,0)+
IF('U3'!$A$4="2ª",'U3'!X28*'U3'!X$4,0)+
IF('U4'!$A$4="2ª",'U4'!X28*'U4'!X$4,0)+
IF('U5'!$A$4="2ª",'U5'!X28*'U5'!X$4,0)+
IF('U6'!$A$4="2ª",'U6'!X28*'U6'!X$4,0)+
IF('U7'!$A$4="2ª",'U7'!X28*'U7'!X$4,0)+
IF('U8'!$A$4="2ª",'U8'!X28*'U8'!X$4,0)+
IF('U9'!$A$4="2ª",'U9'!X28*'U9'!X$4,0)+
IF('U10'!$A$4="2ª",'U10'!X28*'U10'!X$4,0)+
IF('U11'!$A$4="2ª",'U11'!X28*'U11'!X$4,0)+
IF('U12'!$A$4="2ª",'U12'!X28*'U12'!X$4,0)+
IF('U13'!$A$4="2ª",'U13'!X28*'U13'!X$4,0)+
IF('U14'!$A$4="2ª",'U14'!X28*'U14'!X$4,0)+
IF('U15'!$A$4="2ª",'U15'!X28*'U15'!X$4,0)
)/'2ª EVA-solo'!$CD$5
/AX$13)),0),0)</f>
        <v>0</v>
      </c>
      <c r="AY44" s="25"/>
      <c r="AZ44" s="25">
        <f>IFERROR(IF(AZ$16&gt;0,
(
(
(
IF('U1'!$A$4="2ª",'U1'!Y28*'U1'!Y$4,0)+
IF('U2'!$A$4="2ª",'U2'!Y28*'U2'!Y$4,0)+
IF('U3'!$A$4="2ª",'U3'!Y28*'U3'!Y$4,0)+
IF('U4'!$A$4="2ª",'U4'!Y28*'U4'!Y$4,0)+
IF('U5'!$A$4="2ª",'U5'!Y28*'U5'!Y$4,0)+
IF('U6'!$A$4="2ª",'U6'!Y28*'U6'!Y$4,0)+
IF('U7'!$A$4="2ª",'U7'!Y28*'U7'!Y$4,0)+
IF('U8'!$A$4="2ª",'U8'!Y28*'U8'!Y$4,0)+
IF('U9'!$A$4="2ª",'U9'!Y28*'U9'!Y$4,0)+
IF('U10'!$A$4="2ª",'U10'!Y28*'U10'!Y$4,0)+
IF('U11'!$A$4="2ª",'U11'!Y28*'U11'!Y$4,0)+
IF('U12'!$A$4="2ª",'U12'!Y28*'U12'!Y$4,0)+
IF('U13'!$A$4="2ª",'U13'!Y28*'U13'!Y$4,0)+
IF('U14'!$A$4="2ª",'U14'!Y28*'U14'!Y$4,0)+
IF('U15'!$A$4="2ª",'U15'!Y28*'U15'!Y$4,0)
)/'2ª EVA-solo'!$CD$5
/AZ$13)),0),0)</f>
        <v>0</v>
      </c>
      <c r="BA44" s="25"/>
      <c r="BB44" s="25"/>
      <c r="BC44" s="25">
        <f ca="1">IFERROR(IF(BC$16&gt;0,
(
(
(
IF('U1'!$A$4="2ª",'U1'!Z28*'U1'!Z$4,0)+
IF('U2'!$A$4="2ª",'U2'!Z28*'U2'!Z$4,0)+
IF('U3'!$A$4="2ª",'U3'!Z28*'U3'!Z$4,0)+
IF('U4'!$A$4="2ª",'U4'!Z28*'U4'!Z$4,0)+
IF('U5'!$A$4="2ª",'U5'!Z28*'U5'!Z$4,0)+
IF('U6'!$A$4="2ª",'U6'!Z28*'U6'!Z$4,0)+
IF('U7'!$A$4="2ª",'U7'!Z28*'U7'!Z$4,0)+
IF('U8'!$A$4="2ª",'U8'!Z28*'U8'!Z$4,0)+
IF('U9'!$A$4="2ª",'U9'!Z28*'U9'!Z$4,0)+
IF('U10'!$A$4="2ª",'U10'!Z28*'U10'!Z$4,0)+
IF('U11'!$A$4="2ª",'U11'!Z28*'U11'!Z$4,0)+
IF('U12'!$A$4="2ª",'U12'!Z28*'U12'!Z$4,0)+
IF('U13'!$A$4="2ª",'U13'!Z28*'U13'!Z$4,0)+
IF('U14'!$A$4="2ª",'U14'!Z28*'U14'!Z$4,0)+
IF('U15'!$A$4="2ª",'U15'!Z28*'U15'!Z$4,0)
)/'2ª EVA-solo'!$CD$5
/BC$13)),0),0)</f>
        <v>0</v>
      </c>
      <c r="BD44" s="25"/>
      <c r="BE44" s="25">
        <f>IFERROR(IF(BE$16&gt;0,
(
(
(
IF('U1'!$A$4="2ª",'U1'!AA28*'U1'!AA$4,0)+
IF('U2'!$A$4="2ª",'U2'!AA28*'U2'!AA$4,0)+
IF('U3'!$A$4="2ª",'U3'!AA28*'U3'!AA$4,0)+
IF('U4'!$A$4="2ª",'U4'!AA28*'U4'!AA$4,0)+
IF('U5'!$A$4="2ª",'U5'!AA28*'U5'!AA$4,0)+
IF('U6'!$A$4="2ª",'U6'!AA28*'U6'!AA$4,0)+
IF('U7'!$A$4="2ª",'U7'!AA28*'U7'!AA$4,0)+
IF('U8'!$A$4="2ª",'U8'!AA28*'U8'!AA$4,0)+
IF('U9'!$A$4="2ª",'U9'!AA28*'U9'!AA$4,0)+
IF('U10'!$A$4="2ª",'U10'!AA28*'U10'!AA$4,0)+
IF('U11'!$A$4="2ª",'U11'!AA28*'U11'!AA$4,0)+
IF('U12'!$A$4="2ª",'U12'!AA28*'U12'!AA$4,0)+
IF('U13'!$A$4="2ª",'U13'!AA28*'U13'!AA$4,0)+
IF('U14'!$A$4="2ª",'U14'!AA28*'U14'!AA$4,0)+
IF('U15'!$A$4="2ª",'U15'!AA28*'U15'!AA$4,0)
)/'2ª EVA-solo'!$CD$5
/BE$13)),0),0)</f>
        <v>0</v>
      </c>
      <c r="BF44" s="25"/>
      <c r="BG44" s="25">
        <f>IFERROR(IF(BG$16&gt;0,
(
(
(
IF('U1'!$A$4="2ª",'U1'!AB28*'U1'!AB$4,0)+
IF('U2'!$A$4="2ª",'U2'!AB28*'U2'!AB$4,0)+
IF('U3'!$A$4="2ª",'U3'!AB28*'U3'!AB$4,0)+
IF('U4'!$A$4="2ª",'U4'!AB28*'U4'!AB$4,0)+
IF('U5'!$A$4="2ª",'U5'!AB28*'U5'!AB$4,0)+
IF('U6'!$A$4="2ª",'U6'!AB28*'U6'!AB$4,0)+
IF('U7'!$A$4="2ª",'U7'!AB28*'U7'!AB$4,0)+
IF('U8'!$A$4="2ª",'U8'!AB28*'U8'!AB$4,0)+
IF('U9'!$A$4="2ª",'U9'!AB28*'U9'!AB$4,0)+
IF('U10'!$A$4="2ª",'U10'!AB28*'U10'!AB$4,0)+
IF('U11'!$A$4="2ª",'U11'!AB28*'U11'!AB$4,0)+
IF('U12'!$A$4="2ª",'U12'!AB28*'U12'!AB$4,0)+
IF('U13'!$A$4="2ª",'U13'!AB28*'U13'!AB$4,0)+
IF('U14'!$A$4="2ª",'U14'!AB28*'U14'!AB$4,0)+
IF('U15'!$A$4="2ª",'U15'!AB28*'U15'!AB$4,0)
)/'2ª EVA-solo'!$CD$5
/BG$13)),0),0)</f>
        <v>0</v>
      </c>
      <c r="BH44" s="25"/>
      <c r="BI44" s="25">
        <f ca="1">IFERROR(IF(BI$16&gt;0,
(
(
(
IF('U1'!$A$4="2ª",'U1'!AC28*'U1'!AC$4,0)+
IF('U2'!$A$4="2ª",'U2'!AC28*'U2'!AC$4,0)+
IF('U3'!$A$4="2ª",'U3'!AC28*'U3'!AC$4,0)+
IF('U4'!$A$4="2ª",'U4'!AC28*'U4'!AC$4,0)+
IF('U5'!$A$4="2ª",'U5'!AC28*'U5'!AC$4,0)+
IF('U6'!$A$4="2ª",'U6'!AC28*'U6'!AC$4,0)+
IF('U7'!$A$4="2ª",'U7'!AC28*'U7'!AC$4,0)+
IF('U8'!$A$4="2ª",'U8'!AC28*'U8'!AC$4,0)+
IF('U9'!$A$4="2ª",'U9'!AC28*'U9'!AC$4,0)+
IF('U10'!$A$4="2ª",'U10'!AC28*'U10'!AC$4,0)+
IF('U11'!$A$4="2ª",'U11'!AC28*'U11'!AC$4,0)+
IF('U12'!$A$4="2ª",'U12'!AC28*'U12'!AC$4,0)+
IF('U13'!$A$4="2ª",'U13'!AC28*'U13'!AC$4,0)+
IF('U14'!$A$4="2ª",'U14'!AC28*'U14'!AC$4,0)+
IF('U15'!$A$4="2ª",'U15'!AC28*'U15'!AC$4,0)
)/'2ª EVA-solo'!$CD$5
/BI$13)),0),0)</f>
        <v>0</v>
      </c>
      <c r="BJ44" s="25"/>
      <c r="BK44" s="25">
        <f>IFERROR(IF(BK$16&gt;0,
(
(
(
IF('U1'!$A$4="2ª",'U1'!AD28*'U1'!AD$4,0)+
IF('U2'!$A$4="2ª",'U2'!AD28*'U2'!AD$4,0)+
IF('U3'!$A$4="2ª",'U3'!AD28*'U3'!AD$4,0)+
IF('U4'!$A$4="2ª",'U4'!AD28*'U4'!AD$4,0)+
IF('U5'!$A$4="2ª",'U5'!AD28*'U5'!AD$4,0)+
IF('U6'!$A$4="2ª",'U6'!AD28*'U6'!AD$4,0)+
IF('U7'!$A$4="2ª",'U7'!AD28*'U7'!AD$4,0)+
IF('U8'!$A$4="2ª",'U8'!AD28*'U8'!AD$4,0)+
IF('U9'!$A$4="2ª",'U9'!AD28*'U9'!AD$4,0)+
IF('U10'!$A$4="2ª",'U10'!AD28*'U10'!AD$4,0)+
IF('U11'!$A$4="2ª",'U11'!AD28*'U11'!AD$4,0)+
IF('U12'!$A$4="2ª",'U12'!AD28*'U12'!AD$4,0)+
IF('U13'!$A$4="2ª",'U13'!AD28*'U13'!AD$4,0)+
IF('U14'!$A$4="2ª",'U14'!AD28*'U14'!AD$4,0)+
IF('U15'!$A$4="2ª",'U15'!AD28*'U15'!AD$4,0)
)/'2ª EVA-solo'!$CD$5
/BK$13)),0),0)</f>
        <v>0</v>
      </c>
      <c r="BL44" s="25"/>
      <c r="BM44" s="25">
        <f>IFERROR(IF(BM$16&gt;0,
(
(
(
IF('U1'!$A$4="2ª",'U1'!AE28*'U1'!AE$4,0)+
IF('U2'!$A$4="2ª",'U2'!AE28*'U2'!AE$4,0)+
IF('U3'!$A$4="2ª",'U3'!AE28*'U3'!AE$4,0)+
IF('U4'!$A$4="2ª",'U4'!AE28*'U4'!AE$4,0)+
IF('U5'!$A$4="2ª",'U5'!AE28*'U5'!AE$4,0)+
IF('U6'!$A$4="2ª",'U6'!AE28*'U6'!AE$4,0)+
IF('U7'!$A$4="2ª",'U7'!AE28*'U7'!AE$4,0)+
IF('U8'!$A$4="2ª",'U8'!AE28*'U8'!AE$4,0)+
IF('U9'!$A$4="2ª",'U9'!AE28*'U9'!AE$4,0)+
IF('U10'!$A$4="2ª",'U10'!AE28*'U10'!AE$4,0)+
IF('U11'!$A$4="2ª",'U11'!AE28*'U11'!AE$4,0)+
IF('U12'!$A$4="2ª",'U12'!AE28*'U12'!AE$4,0)+
IF('U13'!$A$4="2ª",'U13'!AE28*'U13'!AE$4,0)+
IF('U14'!$A$4="2ª",'U14'!AE28*'U14'!AE$4,0)+
IF('U15'!$A$4="2ª",'U15'!AE28*'U15'!AE$4,0)
)/'2ª EVA-solo'!$CD$5
/BM$13)),0),0)</f>
        <v>0</v>
      </c>
      <c r="BN44" s="25"/>
      <c r="BO44" s="25"/>
      <c r="BP44" s="25">
        <f ca="1">IFERROR(IF(BP$16&gt;0,
(
(
(
IF('U1'!$A$4="2ª",'U1'!AF28*'U1'!AF$4,0)+
IF('U2'!$A$4="2ª",'U2'!AF28*'U2'!AF$4,0)+
IF('U3'!$A$4="2ª",'U3'!AF28*'U3'!AF$4,0)+
IF('U4'!$A$4="2ª",'U4'!AF28*'U4'!AF$4,0)+
IF('U5'!$A$4="2ª",'U5'!AF28*'U5'!AF$4,0)+
IF('U6'!$A$4="2ª",'U6'!AF28*'U6'!AF$4,0)+
IF('U7'!$A$4="2ª",'U7'!AF28*'U7'!AF$4,0)+
IF('U8'!$A$4="2ª",'U8'!AF28*'U8'!AF$4,0)+
IF('U9'!$A$4="2ª",'U9'!AF28*'U9'!AF$4,0)+
IF('U10'!$A$4="2ª",'U10'!AF28*'U10'!AF$4,0)+
IF('U11'!$A$4="2ª",'U11'!AF28*'U11'!AF$4,0)+
IF('U12'!$A$4="2ª",'U12'!AF28*'U12'!AF$4,0)+
IF('U13'!$A$4="2ª",'U13'!AF28*'U13'!AF$4,0)+
IF('U14'!$A$4="2ª",'U14'!AF28*'U14'!AF$4,0)+
IF('U15'!$A$4="2ª",'U15'!AF28*'U15'!AF$4,0)
)/'2ª EVA-solo'!$CD$5
/BP$13)),0),0)</f>
        <v>0</v>
      </c>
      <c r="BQ44" s="25"/>
      <c r="BR44" s="25">
        <f>IFERROR(IF(BR$16&gt;0,
(
(
(
IF('U1'!$A$4="2ª",'U1'!AG28*'U1'!AG$4,0)+
IF('U2'!$A$4="2ª",'U2'!AG28*'U2'!AG$4,0)+
IF('U3'!$A$4="2ª",'U3'!AG28*'U3'!AG$4,0)+
IF('U4'!$A$4="2ª",'U4'!AG28*'U4'!AG$4,0)+
IF('U5'!$A$4="2ª",'U5'!AG28*'U5'!AG$4,0)+
IF('U6'!$A$4="2ª",'U6'!AG28*'U6'!AG$4,0)+
IF('U7'!$A$4="2ª",'U7'!AG28*'U7'!AG$4,0)+
IF('U8'!$A$4="2ª",'U8'!AG28*'U8'!AG$4,0)+
IF('U9'!$A$4="2ª",'U9'!AG28*'U9'!AG$4,0)+
IF('U10'!$A$4="2ª",'U10'!AG28*'U10'!AG$4,0)+
IF('U11'!$A$4="2ª",'U11'!AG28*'U11'!AG$4,0)+
IF('U12'!$A$4="2ª",'U12'!AG28*'U12'!AG$4,0)+
IF('U13'!$A$4="2ª",'U13'!AG28*'U13'!AG$4,0)+
IF('U14'!$A$4="2ª",'U14'!AG28*'U14'!AG$4,0)+
IF('U15'!$A$4="2ª",'U15'!AG28*'U15'!AG$4,0)
)/'2ª EVA-solo'!$CD$5
/BR$13)),0),0)</f>
        <v>0</v>
      </c>
      <c r="BS44" s="25"/>
      <c r="BT44" s="25">
        <f>IFERROR(IF(BT$16&gt;0,
(
(
(
IF('U1'!$A$4="2ª",'U1'!AH28*'U1'!AH$4,0)+
IF('U2'!$A$4="2ª",'U2'!AH28*'U2'!AH$4,0)+
IF('U3'!$A$4="2ª",'U3'!AH28*'U3'!AH$4,0)+
IF('U4'!$A$4="2ª",'U4'!AH28*'U4'!AH$4,0)+
IF('U5'!$A$4="2ª",'U5'!AH28*'U5'!AH$4,0)+
IF('U6'!$A$4="2ª",'U6'!AH28*'U6'!AH$4,0)+
IF('U7'!$A$4="2ª",'U7'!AH28*'U7'!AH$4,0)+
IF('U8'!$A$4="2ª",'U8'!AH28*'U8'!AH$4,0)+
IF('U9'!$A$4="2ª",'U9'!AH28*'U9'!AH$4,0)+
IF('U10'!$A$4="2ª",'U10'!AH28*'U10'!AH$4,0)+
IF('U11'!$A$4="2ª",'U11'!AH28*'U11'!AH$4,0)+
IF('U12'!$A$4="2ª",'U12'!AH28*'U12'!AH$4,0)+
IF('U13'!$A$4="2ª",'U13'!AH28*'U13'!AH$4,0)+
IF('U14'!$A$4="2ª",'U14'!AH28*'U14'!AH$4,0)+
IF('U15'!$A$4="2ª",'U15'!AH28*'U15'!AH$4,0)
)/'2ª EVA-solo'!$CD$5
/BT$13)),0),0)</f>
        <v>0</v>
      </c>
      <c r="BU44" s="25"/>
      <c r="BV44" s="25">
        <f>IFERROR(IF(BV$16&gt;0,
(
(
(
IF('U1'!$A$4="2ª",'U1'!AI28*'U1'!AI$4,0)+
IF('U2'!$A$4="2ª",'U2'!AI28*'U2'!AI$4,0)+
IF('U3'!$A$4="2ª",'U3'!AI28*'U3'!AI$4,0)+
IF('U4'!$A$4="2ª",'U4'!AI28*'U4'!AI$4,0)+
IF('U5'!$A$4="2ª",'U5'!AI28*'U5'!AI$4,0)+
IF('U6'!$A$4="2ª",'U6'!AI28*'U6'!AI$4,0)+
IF('U7'!$A$4="2ª",'U7'!AI28*'U7'!AI$4,0)+
IF('U8'!$A$4="2ª",'U8'!AI28*'U8'!AI$4,0)+
IF('U9'!$A$4="2ª",'U9'!AI28*'U9'!AI$4,0)+
IF('U10'!$A$4="2ª",'U10'!AI28*'U10'!AI$4,0)+
IF('U11'!$A$4="2ª",'U11'!AI28*'U11'!AI$4,0)+
IF('U12'!$A$4="2ª",'U12'!AI28*'U12'!AI$4,0)+
IF('U13'!$A$4="2ª",'U13'!AI28*'U13'!AI$4,0)+
IF('U14'!$A$4="2ª",'U14'!AI28*'U14'!AI$4,0)+
IF('U15'!$A$4="2ª",'U15'!AI28*'U15'!AI$4,0)
)/'2ª EVA-solo'!$CD$5
/BV$13)),0),0)</f>
        <v>0</v>
      </c>
      <c r="BW44" s="25"/>
      <c r="BX44" s="25">
        <f>IFERROR(IF(BX$16&gt;0,
(
(
(
IF('U1'!$A$4="2ª",'U1'!AJ28*'U1'!AJ$4,0)+
IF('U2'!$A$4="2ª",'U2'!AJ28*'U2'!AJ$4,0)+
IF('U3'!$A$4="2ª",'U3'!AJ28*'U3'!AJ$4,0)+
IF('U4'!$A$4="2ª",'U4'!AJ28*'U4'!AJ$4,0)+
IF('U5'!$A$4="2ª",'U5'!AJ28*'U5'!AJ$4,0)+
IF('U6'!$A$4="2ª",'U6'!AJ28*'U6'!AJ$4,0)+
IF('U7'!$A$4="2ª",'U7'!AJ28*'U7'!AJ$4,0)+
IF('U8'!$A$4="2ª",'U8'!AJ28*'U8'!AJ$4,0)+
IF('U9'!$A$4="2ª",'U9'!AJ28*'U9'!AJ$4,0)+
IF('U10'!$A$4="2ª",'U10'!AJ28*'U10'!AJ$4,0)+
IF('U11'!$A$4="2ª",'U11'!AJ28*'U11'!AJ$4,0)+
IF('U12'!$A$4="2ª",'U12'!AJ28*'U12'!AJ$4,0)+
IF('U13'!$A$4="2ª",'U13'!AJ28*'U13'!AJ$4,0)+
IF('U14'!$A$4="2ª",'U14'!AJ28*'U14'!AJ$4,0)+
IF('U15'!$A$4="2ª",'U15'!AJ28*'U15'!AJ$4,0)
)/'2ª EVA-solo'!$CD$5
/BX$13)),0),0)</f>
        <v>0</v>
      </c>
      <c r="BY44" s="25"/>
      <c r="BZ44" s="25">
        <f>IFERROR(IF(BZ$16&gt;0,
(
(
(
IF('U1'!$A$4="2ª",'U1'!AK28*'U1'!AK$4,0)+
IF('U2'!$A$4="2ª",'U2'!AK28*'U2'!AK$4,0)+
IF('U3'!$A$4="2ª",'U3'!AK28*'U3'!AK$4,0)+
IF('U4'!$A$4="2ª",'U4'!AK28*'U4'!AK$4,0)+
IF('U5'!$A$4="2ª",'U5'!AK28*'U5'!AK$4,0)+
IF('U6'!$A$4="2ª",'U6'!AK28*'U6'!AK$4,0)+
IF('U7'!$A$4="2ª",'U7'!AK28*'U7'!AK$4,0)+
IF('U8'!$A$4="2ª",'U8'!AK28*'U8'!AK$4,0)+
IF('U9'!$A$4="2ª",'U9'!AK28*'U9'!AK$4,0)+
IF('U10'!$A$4="2ª",'U10'!AK28*'U10'!AK$4,0)+
IF('U11'!$A$4="2ª",'U11'!AK28*'U11'!AK$4,0)+
IF('U12'!$A$4="2ª",'U12'!AK28*'U12'!AK$4,0)+
IF('U13'!$A$4="2ª",'U13'!AK28*'U13'!AK$4,0)+
IF('U14'!$A$4="2ª",'U14'!AK28*'U14'!AK$4,0)+
IF('U15'!$A$4="2ª",'U15'!AK28*'U15'!AK$4,0)
)/'2ª EVA-solo'!$CD$5
/BZ$13)),0),0)</f>
        <v>0</v>
      </c>
      <c r="CA44" s="25"/>
      <c r="CB44" s="25">
        <f ca="1">IF(CB$16&gt;0,
(
(
(
IF('U1'!$A$4="2ª",'U1'!BZ28*'U1'!BZ$4,0)+
IF('U2'!$A$4="2ª",'U2'!CA28*'U2'!CA$4,0)+
IF('U3'!$A$4="2ª",'U3'!CA28*'U3'!CA$4,0)+
IF('U4'!$A$4="2ª",'U4'!CA28*'U4'!CA$4,0)+
IF('U5'!$A$4="2ª",'U5'!CA28*'U5'!CA$4,0)+
IF('U6'!$A$4="2ª",'U6'!CA28*'U6'!CA$4,0)+
IF('U7'!$A$4="2ª",'U7'!CA28*'U7'!CA$4,0)+
IF('U8'!$A$4="2ª",'U8'!CA28*'U8'!CA$4,0)+
IF('U9'!$A$4="2ª",'U9'!CA28*'U9'!CA$4,0)+
IF('U10'!$A$4="2ª",'U10'!CA28*'U10'!CA$4,0)+
IF('U11'!$A$4="2ª",'U11'!CA28*'U11'!CA$4,0)+
IF('U12'!$A$4="2ª",'U12'!CA28*'U12'!CA$4,0)+
IF('U13'!$A$4="2ª",'U13'!CA28*'U13'!CA$4,0)+
IF('U14'!$A$4="2ª",'U14'!CA28*'U14'!CA$4,0)+
IF('U15'!$A$4="2ª",'U15'!CA28*'U15'!CA$4,0)
)/'2ª EVA-solo'!$CD$5
/CB$16)))</f>
        <v>0</v>
      </c>
    </row>
    <row r="45" spans="1:80" ht="18" x14ac:dyDescent="0.25">
      <c r="A45" s="65">
        <v>0</v>
      </c>
      <c r="B45" s="128"/>
      <c r="C45" s="25">
        <f ca="1">IFERROR(IF(C$16&gt;0,
(
(
(
IF('U1'!$A$4="2ª",'U1'!B29*'U1'!B$4,0)+
IF('U2'!$A$4="2ª",'U2'!B29*'U2'!B$4,0)+
IF('U3'!$A$4="2ª",'U3'!B29*'U3'!B$4,0)+
IF('U4'!$A$4="2ª",'U4'!B29*'U4'!B$4,0)+
IF('U5'!$A$4="2ª",'U5'!B29*'U5'!B$4,0)+
IF('U6'!$A$4="2ª",'U6'!B29*'U6'!B$4,0)+
IF('U7'!$A$4="2ª",'U7'!B29*'U7'!B$4,0)+
IF('U8'!$A$4="2ª",'U8'!B29*'U8'!B$4,0)+
IF('U9'!$A$4="2ª",'U9'!B29*'U9'!B$4,0)+
IF('U10'!$A$4="2ª",'U10'!B29*'U10'!B$4,0)+
IF('U11'!$A$4="2ª",'U11'!B29*'U11'!B$4,0)+
IF('U12'!$A$4="2ª",'U12'!B29*'U12'!B$4,0)+
IF('U13'!$A$4="2ª",'U13'!B29*'U13'!B$4,0)+
IF('U14'!$A$4="2ª",'U14'!B29*'U14'!B$4,0)+
IF('U15'!$A$4="2ª",'U15'!B29*'U15'!B$4,0)
)/'2ª EVA-solo'!$CD$5
/C$13)),0),0)</f>
        <v>0</v>
      </c>
      <c r="D45" s="25"/>
      <c r="E45" s="25">
        <f ca="1">IFERROR(IF(E$16&gt;0,
(
(
(
IF('U1'!$A$4="2ª",'U1'!C29*'U1'!C$4,0)+
IF('U2'!$A$4="2ª",'U2'!C29*'U2'!C$4,0)+
IF('U3'!$A$4="2ª",'U3'!C29*'U3'!C$4,0)+
IF('U4'!$A$4="2ª",'U4'!C29*'U4'!C$4,0)+
IF('U5'!$A$4="2ª",'U5'!C29*'U5'!C$4,0)+
IF('U6'!$A$4="2ª",'U6'!C29*'U6'!C$4,0)+
IF('U7'!$A$4="2ª",'U7'!C29*'U7'!C$4,0)+
IF('U8'!$A$4="2ª",'U8'!C29*'U8'!C$4,0)+
IF('U9'!$A$4="2ª",'U9'!C29*'U9'!C$4,0)+
IF('U10'!$A$4="2ª",'U10'!C29*'U10'!C$4,0)+
IF('U11'!$A$4="2ª",'U11'!C29*'U11'!C$4,0)+
IF('U12'!$A$4="2ª",'U12'!C29*'U12'!C$4,0)+
IF('U13'!$A$4="2ª",'U13'!C29*'U13'!C$4,0)+
IF('U14'!$A$4="2ª",'U14'!C29*'U14'!C$4,0)+
IF('U15'!$A$4="2ª",'U15'!C29*'U15'!C$4,0)
)/'2ª EVA-solo'!$CD$5
/E$13)),0),0)</f>
        <v>0</v>
      </c>
      <c r="F45" s="25"/>
      <c r="G45" s="25">
        <f ca="1">IFERROR(IF(G$16&gt;0,
(
(
(
IF('U1'!$A$4="2ª",'U1'!D29*'U1'!D$4,0)+
IF('U2'!$A$4="2ª",'U2'!D29*'U2'!D$4,0)+
IF('U3'!$A$4="2ª",'U3'!D29*'U3'!D$4,0)+
IF('U4'!$A$4="2ª",'U4'!D29*'U4'!D$4,0)+
IF('U5'!$A$4="2ª",'U5'!D29*'U5'!D$4,0)+
IF('U6'!$A$4="2ª",'U6'!D29*'U6'!D$4,0)+
IF('U7'!$A$4="2ª",'U7'!D29*'U7'!D$4,0)+
IF('U8'!$A$4="2ª",'U8'!D29*'U8'!D$4,0)+
IF('U9'!$A$4="2ª",'U9'!D29*'U9'!D$4,0)+
IF('U10'!$A$4="2ª",'U10'!D29*'U10'!D$4,0)+
IF('U11'!$A$4="2ª",'U11'!D29*'U11'!D$4,0)+
IF('U12'!$A$4="2ª",'U12'!D29*'U12'!D$4,0)+
IF('U13'!$A$4="2ª",'U13'!D29*'U13'!D$4,0)+
IF('U14'!$A$4="2ª",'U14'!D29*'U14'!D$4,0)+
IF('U15'!$A$4="2ª",'U15'!D29*'U15'!D$4,0)
)/'2ª EVA-solo'!$CD$5
/G$13)),0),0)</f>
        <v>0</v>
      </c>
      <c r="H45" s="25"/>
      <c r="I45" s="25">
        <f ca="1">IFERROR(IF(I$16&gt;0,
(
(
(
IF('U1'!$A$4="2ª",'U1'!E29*'U1'!E$4,0)+
IF('U2'!$A$4="2ª",'U2'!E29*'U2'!E$4,0)+
IF('U3'!$A$4="2ª",'U3'!E29*'U3'!E$4,0)+
IF('U4'!$A$4="2ª",'U4'!E29*'U4'!E$4,0)+
IF('U5'!$A$4="2ª",'U5'!E29*'U5'!E$4,0)+
IF('U6'!$A$4="2ª",'U6'!E29*'U6'!E$4,0)+
IF('U7'!$A$4="2ª",'U7'!E29*'U7'!E$4,0)+
IF('U8'!$A$4="2ª",'U8'!E29*'U8'!E$4,0)+
IF('U9'!$A$4="2ª",'U9'!E29*'U9'!E$4,0)+
IF('U10'!$A$4="2ª",'U10'!E29*'U10'!E$4,0)+
IF('U11'!$A$4="2ª",'U11'!E29*'U11'!E$4,0)+
IF('U12'!$A$4="2ª",'U12'!E29*'U12'!E$4,0)+
IF('U13'!$A$4="2ª",'U13'!E29*'U13'!E$4,0)+
IF('U14'!$A$4="2ª",'U14'!E29*'U14'!E$4,0)+
IF('U15'!$A$4="2ª",'U15'!E29*'U15'!E$4,0)
)/'2ª EVA-solo'!$CD$5
/H$13)),0),0)</f>
        <v>0</v>
      </c>
      <c r="J45" s="25"/>
      <c r="K45" s="25">
        <f ca="1">IFERROR(IF(K$16&gt;0,
(
(
(
IF('U1'!$A$4="2ª",'U1'!F29*'U1'!F$4,0)+
IF('U2'!$A$4="2ª",'U2'!F29*'U2'!F$4,0)+
IF('U3'!$A$4="2ª",'U3'!F29*'U3'!F$4,0)+
IF('U4'!$A$4="2ª",'U4'!F29*'U4'!F$4,0)+
IF('U5'!$A$4="2ª",'U5'!F29*'U5'!F$4,0)+
IF('U6'!$A$4="2ª",'U6'!F29*'U6'!F$4,0)+
IF('U7'!$A$4="2ª",'U7'!F29*'U7'!F$4,0)+
IF('U8'!$A$4="2ª",'U8'!F29*'U8'!F$4,0)+
IF('U9'!$A$4="2ª",'U9'!F29*'U9'!F$4,0)+
IF('U10'!$A$4="2ª",'U10'!F29*'U10'!F$4,0)+
IF('U11'!$A$4="2ª",'U11'!F29*'U11'!F$4,0)+
IF('U12'!$A$4="2ª",'U12'!F29*'U12'!F$4,0)+
IF('U13'!$A$4="2ª",'U13'!F29*'U13'!F$4,0)+
IF('U14'!$A$4="2ª",'U14'!F29*'U14'!F$4,0)+
IF('U15'!$A$4="2ª",'U15'!F29*'U15'!F$4,0)
)/'2ª EVA-solo'!$CD$5
/K$13)),0),0)</f>
        <v>0</v>
      </c>
      <c r="L45" s="25"/>
      <c r="M45" s="25">
        <f>IFERROR(IF(M$16&gt;0,
(
(
(
IF('U1'!$A$4="2ª",'U1'!G29*'U1'!G$4,0)+
IF('U2'!$A$4="2ª",'U2'!G29*'U2'!G$4,0)+
IF('U3'!$A$4="2ª",'U3'!G29*'U3'!G$4,0)+
IF('U4'!$A$4="2ª",'U4'!G29*'U4'!G$4,0)+
IF('U5'!$A$4="2ª",'U5'!G29*'U5'!G$4,0)+
IF('U6'!$A$4="2ª",'U6'!G29*'U6'!G$4,0)+
IF('U7'!$A$4="2ª",'U7'!G29*'U7'!G$4,0)+
IF('U8'!$A$4="2ª",'U8'!G29*'U8'!G$4,0)+
IF('U9'!$A$4="2ª",'U9'!G29*'U9'!G$4,0)+
IF('U10'!$A$4="2ª",'U10'!G29*'U10'!G$4,0)+
IF('U11'!$A$4="2ª",'U11'!G29*'U11'!G$4,0)+
IF('U12'!$A$4="2ª",'U12'!G29*'U12'!G$4,0)+
IF('U13'!$A$4="2ª",'U13'!G29*'U13'!G$4,0)+
IF('U14'!$A$4="2ª",'U14'!G29*'U14'!G$4,0)+
IF('U15'!$A$4="2ª",'U15'!G29*'U15'!G$4,0)
)/'2ª EVA-solo'!$CD$5
/M$13)),0),0)</f>
        <v>0</v>
      </c>
      <c r="N45" s="25"/>
      <c r="O45" s="130"/>
      <c r="P45" s="25">
        <f ca="1">IFERROR(IF(P$16&gt;0,
(
(
(
IF('U1'!$A$4="2ª",'U1'!H29*'U1'!H$4,0)+
IF('U2'!$A$4="2ª",'U2'!H29*'U2'!H$4,0)+
IF('U3'!$A$4="2ª",'U3'!H29*'U3'!H$4,0)+
IF('U4'!$A$4="2ª",'U4'!H29*'U4'!H$4,0)+
IF('U5'!$A$4="2ª",'U5'!H29*'U5'!H$4,0)+
IF('U6'!$A$4="2ª",'U6'!H29*'U6'!H$4,0)+
IF('U7'!$A$4="2ª",'U7'!H29*'U7'!H$4,0)+
IF('U8'!$A$4="2ª",'U8'!H29*'U8'!H$4,0)+
IF('U9'!$A$4="2ª",'U9'!H29*'U9'!H$4,0)+
IF('U10'!$A$4="2ª",'U10'!H29*'U10'!H$4,0)+
IF('U11'!$A$4="2ª",'U11'!H29*'U11'!H$4,0)+
IF('U12'!$A$4="2ª",'U12'!H29*'U12'!H$4,0)+
IF('U13'!$A$4="2ª",'U13'!H29*'U13'!H$4,0)+
IF('U14'!$A$4="2ª",'U14'!H29*'U14'!H$4,0)+
IF('U15'!$A$4="2ª",'U15'!H29*'U15'!H$4,0)
)/'2ª EVA-solo'!$CD$5
/P$13)),0),0)</f>
        <v>0</v>
      </c>
      <c r="Q45" s="25"/>
      <c r="R45" s="25">
        <f ca="1">IFERROR(IF(R$16&gt;0,
(
(
(
IF('U1'!$A$4="2ª",'U1'!I29*'U1'!I$4,0)+
IF('U2'!$A$4="2ª",'U2'!I29*'U2'!I$4,0)+
IF('U3'!$A$4="2ª",'U3'!I29*'U3'!I$4,0)+
IF('U4'!$A$4="2ª",'U4'!I29*'U4'!I$4,0)+
IF('U5'!$A$4="2ª",'U5'!I29*'U5'!I$4,0)+
IF('U6'!$A$4="2ª",'U6'!I29*'U6'!I$4,0)+
IF('U7'!$A$4="2ª",'U7'!I29*'U7'!I$4,0)+
IF('U8'!$A$4="2ª",'U8'!I29*'U8'!I$4,0)+
IF('U9'!$A$4="2ª",'U9'!I29*'U9'!I$4,0)+
IF('U10'!$A$4="2ª",'U10'!I29*'U10'!I$4,0)+
IF('U11'!$A$4="2ª",'U11'!I29*'U11'!I$4,0)+
IF('U12'!$A$4="2ª",'U12'!I29*'U12'!I$4,0)+
IF('U13'!$A$4="2ª",'U13'!I29*'U13'!I$4,0)+
IF('U14'!$A$4="2ª",'U14'!I29*'U14'!I$4,0)+
IF('U15'!$A$4="2ª",'U15'!I29*'U15'!I$4,0)
)/'2ª EVA-solo'!$CD$5
/R$13)),0),0)</f>
        <v>0</v>
      </c>
      <c r="S45" s="25"/>
      <c r="T45" s="25">
        <f ca="1">IFERROR(IF(T$16&gt;0,
(
(
(
IF('U1'!$A$4="2ª",'U1'!J29*'U1'!J$4,0)+
IF('U2'!$A$4="2ª",'U2'!J29*'U2'!J$4,0)+
IF('U3'!$A$4="2ª",'U3'!J29*'U3'!J$4,0)+
IF('U4'!$A$4="2ª",'U4'!J29*'U4'!J$4,0)+
IF('U5'!$A$4="2ª",'U5'!J29*'U5'!J$4,0)+
IF('U6'!$A$4="2ª",'U6'!J29*'U6'!J$4,0)+
IF('U7'!$A$4="2ª",'U7'!J29*'U7'!J$4,0)+
IF('U8'!$A$4="2ª",'U8'!J29*'U8'!J$4,0)+
IF('U9'!$A$4="2ª",'U9'!J29*'U9'!J$4,0)+
IF('U10'!$A$4="2ª",'U10'!J29*'U10'!J$4,0)+
IF('U11'!$A$4="2ª",'U11'!J29*'U11'!J$4,0)+
IF('U12'!$A$4="2ª",'U12'!J29*'U12'!J$4,0)+
IF('U13'!$A$4="2ª",'U13'!J29*'U13'!J$4,0)+
IF('U14'!$A$4="2ª",'U14'!J29*'U14'!J$4,0)+
IF('U15'!$A$4="2ª",'U15'!J29*'U15'!J$4,0)
)/'2ª EVA-solo'!$CD$5
/T$13)),0),0)</f>
        <v>0</v>
      </c>
      <c r="U45" s="25"/>
      <c r="V45" s="25">
        <f ca="1">IFERROR(IF(V$16&gt;0,
(
(
(
IF('U1'!$A$4="2ª",'U1'!K29*'U1'!K$4,0)+
IF('U2'!$A$4="2ª",'U2'!K29*'U2'!K$4,0)+
IF('U3'!$A$4="2ª",'U3'!K29*'U3'!K$4,0)+
IF('U4'!$A$4="2ª",'U4'!K29*'U4'!K$4,0)+
IF('U5'!$A$4="2ª",'U5'!K29*'U5'!K$4,0)+
IF('U6'!$A$4="2ª",'U6'!K29*'U6'!K$4,0)+
IF('U7'!$A$4="2ª",'U7'!K29*'U7'!K$4,0)+
IF('U8'!$A$4="2ª",'U8'!K29*'U8'!K$4,0)+
IF('U9'!$A$4="2ª",'U9'!K29*'U9'!K$4,0)+
IF('U10'!$A$4="2ª",'U10'!K29*'U10'!K$4,0)+
IF('U11'!$A$4="2ª",'U11'!K29*'U11'!K$4,0)+
IF('U12'!$A$4="2ª",'U12'!K29*'U12'!K$4,0)+
IF('U13'!$A$4="2ª",'U13'!K29*'U13'!K$4,0)+
IF('U14'!$A$4="2ª",'U14'!K29*'U14'!K$4,0)+
IF('U15'!$A$4="2ª",'U15'!K29*'U15'!K$4,0)
)/'2ª EVA-solo'!$CD$5
/V$13)),0),0)</f>
        <v>0</v>
      </c>
      <c r="W45" s="25"/>
      <c r="X45" s="25">
        <f ca="1">IFERROR(IF(X$16&gt;0,
(
(
(
IF('U1'!$A$4="2ª",'U1'!L29*'U1'!L$4,0)+
IF('U2'!$A$4="2ª",'U2'!L29*'U2'!L$4,0)+
IF('U3'!$A$4="2ª",'U3'!L29*'U3'!L$4,0)+
IF('U4'!$A$4="2ª",'U4'!L29*'U4'!L$4,0)+
IF('U5'!$A$4="2ª",'U5'!L29*'U5'!L$4,0)+
IF('U6'!$A$4="2ª",'U6'!L29*'U6'!L$4,0)+
IF('U7'!$A$4="2ª",'U7'!L29*'U7'!L$4,0)+
IF('U8'!$A$4="2ª",'U8'!L29*'U8'!L$4,0)+
IF('U9'!$A$4="2ª",'U9'!L29*'U9'!L$4,0)+
IF('U10'!$A$4="2ª",'U10'!L29*'U10'!L$4,0)+
IF('U11'!$A$4="2ª",'U11'!L29*'U11'!L$4,0)+
IF('U12'!$A$4="2ª",'U12'!L29*'U12'!L$4,0)+
IF('U13'!$A$4="2ª",'U13'!L29*'U13'!L$4,0)+
IF('U14'!$A$4="2ª",'U14'!L29*'U14'!L$4,0)+
IF('U15'!$A$4="2ª",'U15'!L29*'U15'!L$4,0)
)/'2ª EVA-solo'!$CD$5
/X$13)),0),0)</f>
        <v>0</v>
      </c>
      <c r="Y45" s="25"/>
      <c r="Z45" s="25">
        <f>IFERROR(IF(Z$16&gt;0,
(
(
(
IF('U1'!$A$4="2ª",'U1'!M29*'U1'!M$4,0)+
IF('U2'!$A$4="2ª",'U2'!M29*'U2'!M$4,0)+
IF('U3'!$A$4="2ª",'U3'!M29*'U3'!M$4,0)+
IF('U4'!$A$4="2ª",'U4'!M29*'U4'!M$4,0)+
IF('U5'!$A$4="2ª",'U5'!M29*'U5'!M$4,0)+
IF('U6'!$A$4="2ª",'U6'!M29*'U6'!M$4,0)+
IF('U7'!$A$4="2ª",'U7'!M29*'U7'!M$4,0)+
IF('U8'!$A$4="2ª",'U8'!M29*'U8'!M$4,0)+
IF('U9'!$A$4="2ª",'U9'!M29*'U9'!M$4,0)+
IF('U10'!$A$4="2ª",'U10'!M29*'U10'!M$4,0)+
IF('U11'!$A$4="2ª",'U11'!M29*'U11'!M$4,0)+
IF('U12'!$A$4="2ª",'U12'!M29*'U12'!M$4,0)+
IF('U13'!$A$4="2ª",'U13'!M29*'U13'!M$4,0)+
IF('U14'!$A$4="2ª",'U14'!M29*'U14'!M$4,0)+
IF('U15'!$A$4="2ª",'U15'!M29*'U15'!M$4,0)
)/'2ª EVA-solo'!$CD$5
/Z$13)),0),0)</f>
        <v>0</v>
      </c>
      <c r="AA45" s="25"/>
      <c r="AB45" s="25"/>
      <c r="AC45" s="25">
        <f ca="1">IFERROR(IF(AC$16&gt;0,
(
(
(
IF('U1'!$A$4="2ª",'U1'!N29*'U1'!N$4,0)+
IF('U2'!$A$4="2ª",'U2'!N29*'U2'!N$4,0)+
IF('U3'!$A$4="2ª",'U3'!N29*'U3'!N$4,0)+
IF('U4'!$A$4="2ª",'U4'!N29*'U4'!N$4,0)+
IF('U5'!$A$4="2ª",'U5'!N29*'U5'!N$4,0)+
IF('U6'!$A$4="2ª",'U6'!N29*'U6'!N$4,0)+
IF('U7'!$A$4="2ª",'U7'!N29*'U7'!N$4,0)+
IF('U8'!$A$4="2ª",'U8'!N29*'U8'!N$4,0)+
IF('U9'!$A$4="2ª",'U9'!N29*'U9'!N$4,0)+
IF('U10'!$A$4="2ª",'U10'!N29*'U10'!N$4,0)+
IF('U11'!$A$4="2ª",'U11'!N29*'U11'!N$4,0)+
IF('U12'!$A$4="2ª",'U12'!N29*'U12'!N$4,0)+
IF('U13'!$A$4="2ª",'U13'!N29*'U13'!N$4,0)+
IF('U14'!$A$4="2ª",'U14'!N29*'U14'!N$4,0)+
IF('U15'!$A$4="2ª",'U15'!N29*'U15'!N$4,0)
)/'2ª EVA-solo'!$CD$5
/AC$13)),0),0)</f>
        <v>0</v>
      </c>
      <c r="AD45" s="5"/>
      <c r="AE45" s="25">
        <f>IFERROR(IF(AE$16&gt;0,
(
(
(
IF('U1'!$A$4="2ª",'U1'!O29*'U1'!O$4,0)+
IF('U2'!$A$4="2ª",'U2'!O29*'U2'!O$4,0)+
IF('U3'!$A$4="2ª",'U3'!O29*'U3'!O$4,0)+
IF('U4'!$A$4="2ª",'U4'!O29*'U4'!O$4,0)+
IF('U5'!$A$4="2ª",'U5'!O29*'U5'!O$4,0)+
IF('U6'!$A$4="2ª",'U6'!O29*'U6'!O$4,0)+
IF('U7'!$A$4="2ª",'U7'!O29*'U7'!O$4,0)+
IF('U8'!$A$4="2ª",'U8'!O29*'U8'!O$4,0)+
IF('U9'!$A$4="2ª",'U9'!O29*'U9'!O$4,0)+
IF('U10'!$A$4="2ª",'U10'!O29*'U10'!O$4,0)+
IF('U11'!$A$4="2ª",'U11'!O29*'U11'!O$4,0)+
IF('U12'!$A$4="2ª",'U12'!O29*'U12'!O$4,0)+
IF('U13'!$A$4="2ª",'U13'!O29*'U13'!O$4,0)+
IF('U14'!$A$4="2ª",'U14'!O29*'U14'!O$4,0)+
IF('U15'!$A$4="2ª",'U15'!O29*'U15'!O$4,0)
)/'2ª EVA-solo'!$CD$5
/AE$13)),0),0)</f>
        <v>0</v>
      </c>
      <c r="AF45" s="5"/>
      <c r="AG45" s="25">
        <f ca="1">IFERROR(IF(AG$16&gt;0,
(
(
(
IF('U1'!$A$4="2ª",'U1'!P29*'U1'!P$4,0)+
IF('U2'!$A$4="2ª",'U2'!P29*'U2'!P$4,0)+
IF('U3'!$A$4="2ª",'U3'!P29*'U3'!P$4,0)+
IF('U4'!$A$4="2ª",'U4'!P29*'U4'!P$4,0)+
IF('U5'!$A$4="2ª",'U5'!P29*'U5'!P$4,0)+
IF('U6'!$A$4="2ª",'U6'!P29*'U6'!P$4,0)+
IF('U7'!$A$4="2ª",'U7'!P29*'U7'!P$4,0)+
IF('U8'!$A$4="2ª",'U8'!P29*'U8'!P$4,0)+
IF('U9'!$A$4="2ª",'U9'!P29*'U9'!P$4,0)+
IF('U10'!$A$4="2ª",'U10'!P29*'U10'!P$4,0)+
IF('U11'!$A$4="2ª",'U11'!P29*'U11'!P$4,0)+
IF('U12'!$A$4="2ª",'U12'!P29*'U12'!P$4,0)+
IF('U13'!$A$4="2ª",'U13'!P29*'U13'!P$4,0)+
IF('U14'!$A$4="2ª",'U14'!P29*'U14'!P$4,0)+
IF('U15'!$A$4="2ª",'U15'!P29*'U15'!P$4,0)
)/'2ª EVA-solo'!$CD$5
/AG$13)),0),0)</f>
        <v>0</v>
      </c>
      <c r="AH45" s="25"/>
      <c r="AI45" s="25">
        <f>IFERROR(IF(AH$16&gt;0,
(
(
(
IF('U1'!$A$4="2ª",'U1'!Q29*'U1'!Q$4,0)+
IF('U2'!$A$4="2ª",'U2'!Q29*'U2'!Q$4,0)+
IF('U3'!$A$4="2ª",'U3'!Q29*'U3'!Q$4,0)+
IF('U4'!$A$4="2ª",'U4'!Q29*'U4'!Q$4,0)+
IF('U5'!$A$4="2ª",'U5'!Q29*'U5'!Q$4,0)+
IF('U6'!$A$4="2ª",'U6'!Q29*'U6'!Q$4,0)+
IF('U7'!$A$4="2ª",'U7'!Q29*'U7'!Q$4,0)+
IF('U8'!$A$4="2ª",'U8'!Q29*'U8'!Q$4,0)+
IF('U9'!$A$4="2ª",'U9'!Q29*'U9'!Q$4,0)+
IF('U10'!$A$4="2ª",'U10'!Q29*'U10'!Q$4,0)+
IF('U11'!$A$4="2ª",'U11'!Q29*'U11'!Q$4,0)+
IF('U12'!$A$4="2ª",'U12'!Q29*'U12'!Q$4,0)+
IF('U13'!$A$4="2ª",'U13'!Q29*'U13'!Q$4,0)+
IF('U14'!$A$4="2ª",'U14'!Q29*'U14'!Q$4,0)+
IF('U15'!$A$4="2ª",'U15'!Q29*'U15'!Q$4,0)
)/'2ª EVA-solo'!$CD$5
/AH$13)),0),0)</f>
        <v>0</v>
      </c>
      <c r="AJ45" s="25"/>
      <c r="AK45" s="25">
        <f ca="1">IFERROR(IF(AK$16&gt;0,
(
(
(
IF('U1'!$A$4="2ª",'U1'!R29*'U1'!R$4,0)+
IF('U2'!$A$4="2ª",'U2'!R29*'U2'!R$4,0)+
IF('U3'!$A$4="2ª",'U3'!R29*'U3'!R$4,0)+
IF('U4'!$A$4="2ª",'U4'!R29*'U4'!R$4,0)+
IF('U5'!$A$4="2ª",'U5'!R29*'U5'!R$4,0)+
IF('U6'!$A$4="2ª",'U6'!R29*'U6'!R$4,0)+
IF('U7'!$A$4="2ª",'U7'!R29*'U7'!R$4,0)+
IF('U8'!$A$4="2ª",'U8'!R29*'U8'!R$4,0)+
IF('U9'!$A$4="2ª",'U9'!R29*'U9'!R$4,0)+
IF('U10'!$A$4="2ª",'U10'!R29*'U10'!R$4,0)+
IF('U11'!$A$4="2ª",'U11'!R29*'U11'!R$4,0)+
IF('U12'!$A$4="2ª",'U12'!R29*'U12'!R$4,0)+
IF('U13'!$A$4="2ª",'U13'!R29*'U13'!R$4,0)+
IF('U14'!$A$4="2ª",'U14'!R29*'U14'!R$4,0)+
IF('U15'!$A$4="2ª",'U15'!R29*'U15'!R$4,0)
)/'2ª EVA-solo'!$CD$5
/AK$13)),0),0)</f>
        <v>0</v>
      </c>
      <c r="AL45" s="25"/>
      <c r="AM45" s="25">
        <f>IFERROR(IF(AM$16&gt;0,
(
(
(
IF('U1'!$A$4="2ª",'U1'!S29*'U1'!S$4,0)+
IF('U2'!$A$4="2ª",'U2'!S29*'U2'!S$4,0)+
IF('U3'!$A$4="2ª",'U3'!S29*'U3'!S$4,0)+
IF('U4'!$A$4="2ª",'U4'!S29*'U4'!S$4,0)+
IF('U5'!$A$4="2ª",'U5'!S29*'U5'!S$4,0)+
IF('U6'!$A$4="2ª",'U6'!S29*'U6'!S$4,0)+
IF('U7'!$A$4="2ª",'U7'!S29*'U7'!S$4,0)+
IF('U8'!$A$4="2ª",'U8'!S29*'U8'!S$4,0)+
IF('U9'!$A$4="2ª",'U9'!S29*'U9'!S$4,0)+
IF('U10'!$A$4="2ª",'U10'!S29*'U10'!S$4,0)+
IF('U11'!$A$4="2ª",'U11'!S29*'U11'!S$4,0)+
IF('U12'!$A$4="2ª",'U12'!S29*'U12'!S$4,0)+
IF('U13'!$A$4="2ª",'U13'!S29*'U13'!S$4,0)+
IF('U14'!$A$4="2ª",'U14'!S29*'U14'!S$4,0)+
IF('U15'!$A$4="2ª",'U15'!S29*'U15'!S$4,0)
)/'2ª EVA-solo'!$CD$5
/AM$13)),0),0)</f>
        <v>0</v>
      </c>
      <c r="AN45" s="25"/>
      <c r="AO45" s="25"/>
      <c r="AP45" s="25">
        <f ca="1">IFERROR(IF(AP$16&gt;0,
(
(
(
IF('U1'!$A$4="2ª",'U1'!T29*'U1'!T$4,0)+
IF('U2'!$A$4="2ª",'U2'!T29*'U2'!T$4,0)+
IF('U3'!$A$4="2ª",'U3'!T29*'U3'!T$4,0)+
IF('U4'!$A$4="2ª",'U4'!T29*'U4'!T$4,0)+
IF('U5'!$A$4="2ª",'U5'!T29*'U5'!T$4,0)+
IF('U6'!$A$4="2ª",'U6'!T29*'U6'!T$4,0)+
IF('U7'!$A$4="2ª",'U7'!T29*'U7'!T$4,0)+
IF('U8'!$A$4="2ª",'U8'!T29*'U8'!T$4,0)+
IF('U9'!$A$4="2ª",'U9'!T29*'U9'!T$4,0)+
IF('U10'!$A$4="2ª",'U10'!T29*'U10'!T$4,0)+
IF('U11'!$A$4="2ª",'U11'!T29*'U11'!T$4,0)+
IF('U12'!$A$4="2ª",'U12'!T29*'U12'!T$4,0)+
IF('U13'!$A$4="2ª",'U13'!T29*'U13'!T$4,0)+
IF('U14'!$A$4="2ª",'U14'!T29*'U14'!T$4,0)+
IF('U15'!$A$4="2ª",'U15'!T29*'U15'!T$4,0)
)/'2ª EVA-solo'!$CD$5
/AP$13)),0),0)</f>
        <v>0</v>
      </c>
      <c r="AQ45" s="25"/>
      <c r="AR45" s="25">
        <f ca="1">IFERROR(IF(AR$16&gt;0,
(
(
(
IF('U1'!$A$4="2ª",'U1'!U29*'U1'!U$4,0)+
IF('U2'!$A$4="2ª",'U2'!U29*'U2'!U$4,0)+
IF('U3'!$A$4="2ª",'U3'!U29*'U3'!U$4,0)+
IF('U4'!$A$4="2ª",'U4'!U29*'U4'!U$4,0)+
IF('U5'!$A$4="2ª",'U5'!U29*'U5'!U$4,0)+
IF('U6'!$A$4="2ª",'U6'!U29*'U6'!U$4,0)+
IF('U7'!$A$4="2ª",'U7'!U29*'U7'!U$4,0)+
IF('U8'!$A$4="2ª",'U8'!U29*'U8'!U$4,0)+
IF('U9'!$A$4="2ª",'U9'!U29*'U9'!U$4,0)+
IF('U10'!$A$4="2ª",'U10'!U29*'U10'!U$4,0)+
IF('U11'!$A$4="2ª",'U11'!U29*'U11'!U$4,0)+
IF('U12'!$A$4="2ª",'U12'!U29*'U12'!U$4,0)+
IF('U13'!$A$4="2ª",'U13'!U29*'U13'!U$4,0)+
IF('U14'!$A$4="2ª",'U14'!U29*'U14'!U$4,0)+
IF('U15'!$A$4="2ª",'U15'!U29*'U15'!U$4,0)
)/'2ª EVA-solo'!$CD$5
/AR$13)),0),0)</f>
        <v>0</v>
      </c>
      <c r="AS45" s="25"/>
      <c r="AT45" s="25">
        <f>IFERROR(IF(AT$16&gt;0,
(
(
(
IF('U1'!$A$4="2ª",'U1'!V29*'U1'!V$4,0)+
IF('U2'!$A$4="2ª",'U2'!V29*'U2'!V$4,0)+
IF('U3'!$A$4="2ª",'U3'!V29*'U3'!V$4,0)+
IF('U4'!$A$4="2ª",'U4'!V29*'U4'!V$4,0)+
IF('U5'!$A$4="2ª",'U5'!V29*'U5'!V$4,0)+
IF('U6'!$A$4="2ª",'U6'!V29*'U6'!V$4,0)+
IF('U7'!$A$4="2ª",'U7'!V29*'U7'!V$4,0)+
IF('U8'!$A$4="2ª",'U8'!V29*'U8'!V$4,0)+
IF('U9'!$A$4="2ª",'U9'!V29*'U9'!V$4,0)+
IF('U10'!$A$4="2ª",'U10'!V29*'U10'!V$4,0)+
IF('U11'!$A$4="2ª",'U11'!V29*'U11'!V$4,0)+
IF('U12'!$A$4="2ª",'U12'!V29*'U12'!V$4,0)+
IF('U13'!$A$4="2ª",'U13'!V29*'U13'!V$4,0)+
IF('U14'!$A$4="2ª",'U14'!V29*'U14'!V$4,0)+
IF('U15'!$A$4="2ª",'U15'!V29*'U15'!V$4,0)
)/'2ª EVA-solo'!$CD$5
/AT$13)),0),0)</f>
        <v>0</v>
      </c>
      <c r="AU45" s="25"/>
      <c r="AV45" s="25">
        <f ca="1">IFERROR(IF(AV$16&gt;0,
(
(
(
IF('U1'!$A$4="2ª",'U1'!W29*'U1'!W$4,0)+
IF('U2'!$A$4="2ª",'U2'!W29*'U2'!W$4,0)+
IF('U3'!$A$4="2ª",'U3'!W29*'U3'!W$4,0)+
IF('U4'!$A$4="2ª",'U4'!W29*'U4'!W$4,0)+
IF('U5'!$A$4="2ª",'U5'!W29*'U5'!W$4,0)+
IF('U6'!$A$4="2ª",'U6'!W29*'U6'!W$4,0)+
IF('U7'!$A$4="2ª",'U7'!W29*'U7'!W$4,0)+
IF('U8'!$A$4="2ª",'U8'!W29*'U8'!W$4,0)+
IF('U9'!$A$4="2ª",'U9'!W29*'U9'!W$4,0)+
IF('U10'!$A$4="2ª",'U10'!W29*'U10'!W$4,0)+
IF('U11'!$A$4="2ª",'U11'!W29*'U11'!W$4,0)+
IF('U12'!$A$4="2ª",'U12'!W29*'U12'!W$4,0)+
IF('U13'!$A$4="2ª",'U13'!W29*'U13'!W$4,0)+
IF('U14'!$A$4="2ª",'U14'!W29*'U14'!W$4,0)+
IF('U15'!$A$4="2ª",'U15'!W29*'U15'!W$4,0)
)/'2ª EVA-solo'!$CD$5
/AV$13)),0),0)</f>
        <v>0</v>
      </c>
      <c r="AW45" s="25"/>
      <c r="AX45" s="25">
        <f>IFERROR(IF(AX$16&gt;0,
(
(
(
IF('U1'!$A$4="2ª",'U1'!X29*'U1'!X$4,0)+
IF('U2'!$A$4="2ª",'U2'!X29*'U2'!X$4,0)+
IF('U3'!$A$4="2ª",'U3'!X29*'U3'!X$4,0)+
IF('U4'!$A$4="2ª",'U4'!X29*'U4'!X$4,0)+
IF('U5'!$A$4="2ª",'U5'!X29*'U5'!X$4,0)+
IF('U6'!$A$4="2ª",'U6'!X29*'U6'!X$4,0)+
IF('U7'!$A$4="2ª",'U7'!X29*'U7'!X$4,0)+
IF('U8'!$A$4="2ª",'U8'!X29*'U8'!X$4,0)+
IF('U9'!$A$4="2ª",'U9'!X29*'U9'!X$4,0)+
IF('U10'!$A$4="2ª",'U10'!X29*'U10'!X$4,0)+
IF('U11'!$A$4="2ª",'U11'!X29*'U11'!X$4,0)+
IF('U12'!$A$4="2ª",'U12'!X29*'U12'!X$4,0)+
IF('U13'!$A$4="2ª",'U13'!X29*'U13'!X$4,0)+
IF('U14'!$A$4="2ª",'U14'!X29*'U14'!X$4,0)+
IF('U15'!$A$4="2ª",'U15'!X29*'U15'!X$4,0)
)/'2ª EVA-solo'!$CD$5
/AX$13)),0),0)</f>
        <v>0</v>
      </c>
      <c r="AY45" s="25"/>
      <c r="AZ45" s="25">
        <f>IFERROR(IF(AZ$16&gt;0,
(
(
(
IF('U1'!$A$4="2ª",'U1'!Y29*'U1'!Y$4,0)+
IF('U2'!$A$4="2ª",'U2'!Y29*'U2'!Y$4,0)+
IF('U3'!$A$4="2ª",'U3'!Y29*'U3'!Y$4,0)+
IF('U4'!$A$4="2ª",'U4'!Y29*'U4'!Y$4,0)+
IF('U5'!$A$4="2ª",'U5'!Y29*'U5'!Y$4,0)+
IF('U6'!$A$4="2ª",'U6'!Y29*'U6'!Y$4,0)+
IF('U7'!$A$4="2ª",'U7'!Y29*'U7'!Y$4,0)+
IF('U8'!$A$4="2ª",'U8'!Y29*'U8'!Y$4,0)+
IF('U9'!$A$4="2ª",'U9'!Y29*'U9'!Y$4,0)+
IF('U10'!$A$4="2ª",'U10'!Y29*'U10'!Y$4,0)+
IF('U11'!$A$4="2ª",'U11'!Y29*'U11'!Y$4,0)+
IF('U12'!$A$4="2ª",'U12'!Y29*'U12'!Y$4,0)+
IF('U13'!$A$4="2ª",'U13'!Y29*'U13'!Y$4,0)+
IF('U14'!$A$4="2ª",'U14'!Y29*'U14'!Y$4,0)+
IF('U15'!$A$4="2ª",'U15'!Y29*'U15'!Y$4,0)
)/'2ª EVA-solo'!$CD$5
/AZ$13)),0),0)</f>
        <v>0</v>
      </c>
      <c r="BA45" s="25"/>
      <c r="BB45" s="25"/>
      <c r="BC45" s="25">
        <f ca="1">IFERROR(IF(BC$16&gt;0,
(
(
(
IF('U1'!$A$4="2ª",'U1'!Z29*'U1'!Z$4,0)+
IF('U2'!$A$4="2ª",'U2'!Z29*'U2'!Z$4,0)+
IF('U3'!$A$4="2ª",'U3'!Z29*'U3'!Z$4,0)+
IF('U4'!$A$4="2ª",'U4'!Z29*'U4'!Z$4,0)+
IF('U5'!$A$4="2ª",'U5'!Z29*'U5'!Z$4,0)+
IF('U6'!$A$4="2ª",'U6'!Z29*'U6'!Z$4,0)+
IF('U7'!$A$4="2ª",'U7'!Z29*'U7'!Z$4,0)+
IF('U8'!$A$4="2ª",'U8'!Z29*'U8'!Z$4,0)+
IF('U9'!$A$4="2ª",'U9'!Z29*'U9'!Z$4,0)+
IF('U10'!$A$4="2ª",'U10'!Z29*'U10'!Z$4,0)+
IF('U11'!$A$4="2ª",'U11'!Z29*'U11'!Z$4,0)+
IF('U12'!$A$4="2ª",'U12'!Z29*'U12'!Z$4,0)+
IF('U13'!$A$4="2ª",'U13'!Z29*'U13'!Z$4,0)+
IF('U14'!$A$4="2ª",'U14'!Z29*'U14'!Z$4,0)+
IF('U15'!$A$4="2ª",'U15'!Z29*'U15'!Z$4,0)
)/'2ª EVA-solo'!$CD$5
/BC$13)),0),0)</f>
        <v>0</v>
      </c>
      <c r="BD45" s="25"/>
      <c r="BE45" s="25">
        <f>IFERROR(IF(BE$16&gt;0,
(
(
(
IF('U1'!$A$4="2ª",'U1'!AA29*'U1'!AA$4,0)+
IF('U2'!$A$4="2ª",'U2'!AA29*'U2'!AA$4,0)+
IF('U3'!$A$4="2ª",'U3'!AA29*'U3'!AA$4,0)+
IF('U4'!$A$4="2ª",'U4'!AA29*'U4'!AA$4,0)+
IF('U5'!$A$4="2ª",'U5'!AA29*'U5'!AA$4,0)+
IF('U6'!$A$4="2ª",'U6'!AA29*'U6'!AA$4,0)+
IF('U7'!$A$4="2ª",'U7'!AA29*'U7'!AA$4,0)+
IF('U8'!$A$4="2ª",'U8'!AA29*'U8'!AA$4,0)+
IF('U9'!$A$4="2ª",'U9'!AA29*'U9'!AA$4,0)+
IF('U10'!$A$4="2ª",'U10'!AA29*'U10'!AA$4,0)+
IF('U11'!$A$4="2ª",'U11'!AA29*'U11'!AA$4,0)+
IF('U12'!$A$4="2ª",'U12'!AA29*'U12'!AA$4,0)+
IF('U13'!$A$4="2ª",'U13'!AA29*'U13'!AA$4,0)+
IF('U14'!$A$4="2ª",'U14'!AA29*'U14'!AA$4,0)+
IF('U15'!$A$4="2ª",'U15'!AA29*'U15'!AA$4,0)
)/'2ª EVA-solo'!$CD$5
/BE$13)),0),0)</f>
        <v>0</v>
      </c>
      <c r="BF45" s="25"/>
      <c r="BG45" s="25">
        <f>IFERROR(IF(BG$16&gt;0,
(
(
(
IF('U1'!$A$4="2ª",'U1'!AB29*'U1'!AB$4,0)+
IF('U2'!$A$4="2ª",'U2'!AB29*'U2'!AB$4,0)+
IF('U3'!$A$4="2ª",'U3'!AB29*'U3'!AB$4,0)+
IF('U4'!$A$4="2ª",'U4'!AB29*'U4'!AB$4,0)+
IF('U5'!$A$4="2ª",'U5'!AB29*'U5'!AB$4,0)+
IF('U6'!$A$4="2ª",'U6'!AB29*'U6'!AB$4,0)+
IF('U7'!$A$4="2ª",'U7'!AB29*'U7'!AB$4,0)+
IF('U8'!$A$4="2ª",'U8'!AB29*'U8'!AB$4,0)+
IF('U9'!$A$4="2ª",'U9'!AB29*'U9'!AB$4,0)+
IF('U10'!$A$4="2ª",'U10'!AB29*'U10'!AB$4,0)+
IF('U11'!$A$4="2ª",'U11'!AB29*'U11'!AB$4,0)+
IF('U12'!$A$4="2ª",'U12'!AB29*'U12'!AB$4,0)+
IF('U13'!$A$4="2ª",'U13'!AB29*'U13'!AB$4,0)+
IF('U14'!$A$4="2ª",'U14'!AB29*'U14'!AB$4,0)+
IF('U15'!$A$4="2ª",'U15'!AB29*'U15'!AB$4,0)
)/'2ª EVA-solo'!$CD$5
/BG$13)),0),0)</f>
        <v>0</v>
      </c>
      <c r="BH45" s="25"/>
      <c r="BI45" s="25">
        <f ca="1">IFERROR(IF(BI$16&gt;0,
(
(
(
IF('U1'!$A$4="2ª",'U1'!AC29*'U1'!AC$4,0)+
IF('U2'!$A$4="2ª",'U2'!AC29*'U2'!AC$4,0)+
IF('U3'!$A$4="2ª",'U3'!AC29*'U3'!AC$4,0)+
IF('U4'!$A$4="2ª",'U4'!AC29*'U4'!AC$4,0)+
IF('U5'!$A$4="2ª",'U5'!AC29*'U5'!AC$4,0)+
IF('U6'!$A$4="2ª",'U6'!AC29*'U6'!AC$4,0)+
IF('U7'!$A$4="2ª",'U7'!AC29*'U7'!AC$4,0)+
IF('U8'!$A$4="2ª",'U8'!AC29*'U8'!AC$4,0)+
IF('U9'!$A$4="2ª",'U9'!AC29*'U9'!AC$4,0)+
IF('U10'!$A$4="2ª",'U10'!AC29*'U10'!AC$4,0)+
IF('U11'!$A$4="2ª",'U11'!AC29*'U11'!AC$4,0)+
IF('U12'!$A$4="2ª",'U12'!AC29*'U12'!AC$4,0)+
IF('U13'!$A$4="2ª",'U13'!AC29*'U13'!AC$4,0)+
IF('U14'!$A$4="2ª",'U14'!AC29*'U14'!AC$4,0)+
IF('U15'!$A$4="2ª",'U15'!AC29*'U15'!AC$4,0)
)/'2ª EVA-solo'!$CD$5
/BI$13)),0),0)</f>
        <v>0</v>
      </c>
      <c r="BJ45" s="25"/>
      <c r="BK45" s="25">
        <f>IFERROR(IF(BK$16&gt;0,
(
(
(
IF('U1'!$A$4="2ª",'U1'!AD29*'U1'!AD$4,0)+
IF('U2'!$A$4="2ª",'U2'!AD29*'U2'!AD$4,0)+
IF('U3'!$A$4="2ª",'U3'!AD29*'U3'!AD$4,0)+
IF('U4'!$A$4="2ª",'U4'!AD29*'U4'!AD$4,0)+
IF('U5'!$A$4="2ª",'U5'!AD29*'U5'!AD$4,0)+
IF('U6'!$A$4="2ª",'U6'!AD29*'U6'!AD$4,0)+
IF('U7'!$A$4="2ª",'U7'!AD29*'U7'!AD$4,0)+
IF('U8'!$A$4="2ª",'U8'!AD29*'U8'!AD$4,0)+
IF('U9'!$A$4="2ª",'U9'!AD29*'U9'!AD$4,0)+
IF('U10'!$A$4="2ª",'U10'!AD29*'U10'!AD$4,0)+
IF('U11'!$A$4="2ª",'U11'!AD29*'U11'!AD$4,0)+
IF('U12'!$A$4="2ª",'U12'!AD29*'U12'!AD$4,0)+
IF('U13'!$A$4="2ª",'U13'!AD29*'U13'!AD$4,0)+
IF('U14'!$A$4="2ª",'U14'!AD29*'U14'!AD$4,0)+
IF('U15'!$A$4="2ª",'U15'!AD29*'U15'!AD$4,0)
)/'2ª EVA-solo'!$CD$5
/BK$13)),0),0)</f>
        <v>0</v>
      </c>
      <c r="BL45" s="25"/>
      <c r="BM45" s="25">
        <f>IFERROR(IF(BM$16&gt;0,
(
(
(
IF('U1'!$A$4="2ª",'U1'!AE29*'U1'!AE$4,0)+
IF('U2'!$A$4="2ª",'U2'!AE29*'U2'!AE$4,0)+
IF('U3'!$A$4="2ª",'U3'!AE29*'U3'!AE$4,0)+
IF('U4'!$A$4="2ª",'U4'!AE29*'U4'!AE$4,0)+
IF('U5'!$A$4="2ª",'U5'!AE29*'U5'!AE$4,0)+
IF('U6'!$A$4="2ª",'U6'!AE29*'U6'!AE$4,0)+
IF('U7'!$A$4="2ª",'U7'!AE29*'U7'!AE$4,0)+
IF('U8'!$A$4="2ª",'U8'!AE29*'U8'!AE$4,0)+
IF('U9'!$A$4="2ª",'U9'!AE29*'U9'!AE$4,0)+
IF('U10'!$A$4="2ª",'U10'!AE29*'U10'!AE$4,0)+
IF('U11'!$A$4="2ª",'U11'!AE29*'U11'!AE$4,0)+
IF('U12'!$A$4="2ª",'U12'!AE29*'U12'!AE$4,0)+
IF('U13'!$A$4="2ª",'U13'!AE29*'U13'!AE$4,0)+
IF('U14'!$A$4="2ª",'U14'!AE29*'U14'!AE$4,0)+
IF('U15'!$A$4="2ª",'U15'!AE29*'U15'!AE$4,0)
)/'2ª EVA-solo'!$CD$5
/BM$13)),0),0)</f>
        <v>0</v>
      </c>
      <c r="BN45" s="25"/>
      <c r="BO45" s="25"/>
      <c r="BP45" s="25">
        <f ca="1">IFERROR(IF(BP$16&gt;0,
(
(
(
IF('U1'!$A$4="2ª",'U1'!AF29*'U1'!AF$4,0)+
IF('U2'!$A$4="2ª",'U2'!AF29*'U2'!AF$4,0)+
IF('U3'!$A$4="2ª",'U3'!AF29*'U3'!AF$4,0)+
IF('U4'!$A$4="2ª",'U4'!AF29*'U4'!AF$4,0)+
IF('U5'!$A$4="2ª",'U5'!AF29*'U5'!AF$4,0)+
IF('U6'!$A$4="2ª",'U6'!AF29*'U6'!AF$4,0)+
IF('U7'!$A$4="2ª",'U7'!AF29*'U7'!AF$4,0)+
IF('U8'!$A$4="2ª",'U8'!AF29*'U8'!AF$4,0)+
IF('U9'!$A$4="2ª",'U9'!AF29*'U9'!AF$4,0)+
IF('U10'!$A$4="2ª",'U10'!AF29*'U10'!AF$4,0)+
IF('U11'!$A$4="2ª",'U11'!AF29*'U11'!AF$4,0)+
IF('U12'!$A$4="2ª",'U12'!AF29*'U12'!AF$4,0)+
IF('U13'!$A$4="2ª",'U13'!AF29*'U13'!AF$4,0)+
IF('U14'!$A$4="2ª",'U14'!AF29*'U14'!AF$4,0)+
IF('U15'!$A$4="2ª",'U15'!AF29*'U15'!AF$4,0)
)/'2ª EVA-solo'!$CD$5
/BP$13)),0),0)</f>
        <v>0</v>
      </c>
      <c r="BQ45" s="25"/>
      <c r="BR45" s="25">
        <f>IFERROR(IF(BR$16&gt;0,
(
(
(
IF('U1'!$A$4="2ª",'U1'!AG29*'U1'!AG$4,0)+
IF('U2'!$A$4="2ª",'U2'!AG29*'U2'!AG$4,0)+
IF('U3'!$A$4="2ª",'U3'!AG29*'U3'!AG$4,0)+
IF('U4'!$A$4="2ª",'U4'!AG29*'U4'!AG$4,0)+
IF('U5'!$A$4="2ª",'U5'!AG29*'U5'!AG$4,0)+
IF('U6'!$A$4="2ª",'U6'!AG29*'U6'!AG$4,0)+
IF('U7'!$A$4="2ª",'U7'!AG29*'U7'!AG$4,0)+
IF('U8'!$A$4="2ª",'U8'!AG29*'U8'!AG$4,0)+
IF('U9'!$A$4="2ª",'U9'!AG29*'U9'!AG$4,0)+
IF('U10'!$A$4="2ª",'U10'!AG29*'U10'!AG$4,0)+
IF('U11'!$A$4="2ª",'U11'!AG29*'U11'!AG$4,0)+
IF('U12'!$A$4="2ª",'U12'!AG29*'U12'!AG$4,0)+
IF('U13'!$A$4="2ª",'U13'!AG29*'U13'!AG$4,0)+
IF('U14'!$A$4="2ª",'U14'!AG29*'U14'!AG$4,0)+
IF('U15'!$A$4="2ª",'U15'!AG29*'U15'!AG$4,0)
)/'2ª EVA-solo'!$CD$5
/BR$13)),0),0)</f>
        <v>0</v>
      </c>
      <c r="BS45" s="25"/>
      <c r="BT45" s="25">
        <f>IFERROR(IF(BT$16&gt;0,
(
(
(
IF('U1'!$A$4="2ª",'U1'!AH29*'U1'!AH$4,0)+
IF('U2'!$A$4="2ª",'U2'!AH29*'U2'!AH$4,0)+
IF('U3'!$A$4="2ª",'U3'!AH29*'U3'!AH$4,0)+
IF('U4'!$A$4="2ª",'U4'!AH29*'U4'!AH$4,0)+
IF('U5'!$A$4="2ª",'U5'!AH29*'U5'!AH$4,0)+
IF('U6'!$A$4="2ª",'U6'!AH29*'U6'!AH$4,0)+
IF('U7'!$A$4="2ª",'U7'!AH29*'U7'!AH$4,0)+
IF('U8'!$A$4="2ª",'U8'!AH29*'U8'!AH$4,0)+
IF('U9'!$A$4="2ª",'U9'!AH29*'U9'!AH$4,0)+
IF('U10'!$A$4="2ª",'U10'!AH29*'U10'!AH$4,0)+
IF('U11'!$A$4="2ª",'U11'!AH29*'U11'!AH$4,0)+
IF('U12'!$A$4="2ª",'U12'!AH29*'U12'!AH$4,0)+
IF('U13'!$A$4="2ª",'U13'!AH29*'U13'!AH$4,0)+
IF('U14'!$A$4="2ª",'U14'!AH29*'U14'!AH$4,0)+
IF('U15'!$A$4="2ª",'U15'!AH29*'U15'!AH$4,0)
)/'2ª EVA-solo'!$CD$5
/BT$13)),0),0)</f>
        <v>0</v>
      </c>
      <c r="BU45" s="25"/>
      <c r="BV45" s="25">
        <f>IFERROR(IF(BV$16&gt;0,
(
(
(
IF('U1'!$A$4="2ª",'U1'!AI29*'U1'!AI$4,0)+
IF('U2'!$A$4="2ª",'U2'!AI29*'U2'!AI$4,0)+
IF('U3'!$A$4="2ª",'U3'!AI29*'U3'!AI$4,0)+
IF('U4'!$A$4="2ª",'U4'!AI29*'U4'!AI$4,0)+
IF('U5'!$A$4="2ª",'U5'!AI29*'U5'!AI$4,0)+
IF('U6'!$A$4="2ª",'U6'!AI29*'U6'!AI$4,0)+
IF('U7'!$A$4="2ª",'U7'!AI29*'U7'!AI$4,0)+
IF('U8'!$A$4="2ª",'U8'!AI29*'U8'!AI$4,0)+
IF('U9'!$A$4="2ª",'U9'!AI29*'U9'!AI$4,0)+
IF('U10'!$A$4="2ª",'U10'!AI29*'U10'!AI$4,0)+
IF('U11'!$A$4="2ª",'U11'!AI29*'U11'!AI$4,0)+
IF('U12'!$A$4="2ª",'U12'!AI29*'U12'!AI$4,0)+
IF('U13'!$A$4="2ª",'U13'!AI29*'U13'!AI$4,0)+
IF('U14'!$A$4="2ª",'U14'!AI29*'U14'!AI$4,0)+
IF('U15'!$A$4="2ª",'U15'!AI29*'U15'!AI$4,0)
)/'2ª EVA-solo'!$CD$5
/BV$13)),0),0)</f>
        <v>0</v>
      </c>
      <c r="BW45" s="25"/>
      <c r="BX45" s="25">
        <f>IFERROR(IF(BX$16&gt;0,
(
(
(
IF('U1'!$A$4="2ª",'U1'!AJ29*'U1'!AJ$4,0)+
IF('U2'!$A$4="2ª",'U2'!AJ29*'U2'!AJ$4,0)+
IF('U3'!$A$4="2ª",'U3'!AJ29*'U3'!AJ$4,0)+
IF('U4'!$A$4="2ª",'U4'!AJ29*'U4'!AJ$4,0)+
IF('U5'!$A$4="2ª",'U5'!AJ29*'U5'!AJ$4,0)+
IF('U6'!$A$4="2ª",'U6'!AJ29*'U6'!AJ$4,0)+
IF('U7'!$A$4="2ª",'U7'!AJ29*'U7'!AJ$4,0)+
IF('U8'!$A$4="2ª",'U8'!AJ29*'U8'!AJ$4,0)+
IF('U9'!$A$4="2ª",'U9'!AJ29*'U9'!AJ$4,0)+
IF('U10'!$A$4="2ª",'U10'!AJ29*'U10'!AJ$4,0)+
IF('U11'!$A$4="2ª",'U11'!AJ29*'U11'!AJ$4,0)+
IF('U12'!$A$4="2ª",'U12'!AJ29*'U12'!AJ$4,0)+
IF('U13'!$A$4="2ª",'U13'!AJ29*'U13'!AJ$4,0)+
IF('U14'!$A$4="2ª",'U14'!AJ29*'U14'!AJ$4,0)+
IF('U15'!$A$4="2ª",'U15'!AJ29*'U15'!AJ$4,0)
)/'2ª EVA-solo'!$CD$5
/BX$13)),0),0)</f>
        <v>0</v>
      </c>
      <c r="BY45" s="25"/>
      <c r="BZ45" s="25">
        <f>IFERROR(IF(BZ$16&gt;0,
(
(
(
IF('U1'!$A$4="2ª",'U1'!AK29*'U1'!AK$4,0)+
IF('U2'!$A$4="2ª",'U2'!AK29*'U2'!AK$4,0)+
IF('U3'!$A$4="2ª",'U3'!AK29*'U3'!AK$4,0)+
IF('U4'!$A$4="2ª",'U4'!AK29*'U4'!AK$4,0)+
IF('U5'!$A$4="2ª",'U5'!AK29*'U5'!AK$4,0)+
IF('U6'!$A$4="2ª",'U6'!AK29*'U6'!AK$4,0)+
IF('U7'!$A$4="2ª",'U7'!AK29*'U7'!AK$4,0)+
IF('U8'!$A$4="2ª",'U8'!AK29*'U8'!AK$4,0)+
IF('U9'!$A$4="2ª",'U9'!AK29*'U9'!AK$4,0)+
IF('U10'!$A$4="2ª",'U10'!AK29*'U10'!AK$4,0)+
IF('U11'!$A$4="2ª",'U11'!AK29*'U11'!AK$4,0)+
IF('U12'!$A$4="2ª",'U12'!AK29*'U12'!AK$4,0)+
IF('U13'!$A$4="2ª",'U13'!AK29*'U13'!AK$4,0)+
IF('U14'!$A$4="2ª",'U14'!AK29*'U14'!AK$4,0)+
IF('U15'!$A$4="2ª",'U15'!AK29*'U15'!AK$4,0)
)/'2ª EVA-solo'!$CD$5
/BZ$13)),0),0)</f>
        <v>0</v>
      </c>
      <c r="CA45" s="25"/>
      <c r="CB45" s="25">
        <f ca="1">IF(CB$16&gt;0,
(
(
(
IF('U1'!$A$4="2ª",'U1'!BZ29*'U1'!BZ$4,0)+
IF('U2'!$A$4="2ª",'U2'!CA29*'U2'!CA$4,0)+
IF('U3'!$A$4="2ª",'U3'!CA29*'U3'!CA$4,0)+
IF('U4'!$A$4="2ª",'U4'!CA29*'U4'!CA$4,0)+
IF('U5'!$A$4="2ª",'U5'!CA29*'U5'!CA$4,0)+
IF('U6'!$A$4="2ª",'U6'!CA29*'U6'!CA$4,0)+
IF('U7'!$A$4="2ª",'U7'!CA29*'U7'!CA$4,0)+
IF('U8'!$A$4="2ª",'U8'!CA29*'U8'!CA$4,0)+
IF('U9'!$A$4="2ª",'U9'!CA29*'U9'!CA$4,0)+
IF('U10'!$A$4="2ª",'U10'!CA29*'U10'!CA$4,0)+
IF('U11'!$A$4="2ª",'U11'!CA29*'U11'!CA$4,0)+
IF('U12'!$A$4="2ª",'U12'!CA29*'U12'!CA$4,0)+
IF('U13'!$A$4="2ª",'U13'!CA29*'U13'!CA$4,0)+
IF('U14'!$A$4="2ª",'U14'!CA29*'U14'!CA$4,0)+
IF('U15'!$A$4="2ª",'U15'!CA29*'U15'!CA$4,0)
)/'2ª EVA-solo'!$CD$5
/CB$16)))</f>
        <v>0</v>
      </c>
    </row>
    <row r="46" spans="1:80" ht="18" x14ac:dyDescent="0.25">
      <c r="A46" s="65">
        <v>0</v>
      </c>
      <c r="B46" s="128"/>
      <c r="C46" s="25">
        <f ca="1">IFERROR(IF(C$16&gt;0,
(
(
(
IF('U1'!$A$4="2ª",'U1'!B30*'U1'!B$4,0)+
IF('U2'!$A$4="2ª",'U2'!B30*'U2'!B$4,0)+
IF('U3'!$A$4="2ª",'U3'!B30*'U3'!B$4,0)+
IF('U4'!$A$4="2ª",'U4'!B30*'U4'!B$4,0)+
IF('U5'!$A$4="2ª",'U5'!B30*'U5'!B$4,0)+
IF('U6'!$A$4="2ª",'U6'!B30*'U6'!B$4,0)+
IF('U7'!$A$4="2ª",'U7'!B30*'U7'!B$4,0)+
IF('U8'!$A$4="2ª",'U8'!B30*'U8'!B$4,0)+
IF('U9'!$A$4="2ª",'U9'!B30*'U9'!B$4,0)+
IF('U10'!$A$4="2ª",'U10'!B30*'U10'!B$4,0)+
IF('U11'!$A$4="2ª",'U11'!B30*'U11'!B$4,0)+
IF('U12'!$A$4="2ª",'U12'!B30*'U12'!B$4,0)+
IF('U13'!$A$4="2ª",'U13'!B30*'U13'!B$4,0)+
IF('U14'!$A$4="2ª",'U14'!B30*'U14'!B$4,0)+
IF('U15'!$A$4="2ª",'U15'!B30*'U15'!B$4,0)
)/'2ª EVA-solo'!$CD$5
/C$13)),0),0)</f>
        <v>0</v>
      </c>
      <c r="D46" s="25"/>
      <c r="E46" s="25">
        <f ca="1">IFERROR(IF(E$16&gt;0,
(
(
(
IF('U1'!$A$4="2ª",'U1'!C30*'U1'!C$4,0)+
IF('U2'!$A$4="2ª",'U2'!C30*'U2'!C$4,0)+
IF('U3'!$A$4="2ª",'U3'!C30*'U3'!C$4,0)+
IF('U4'!$A$4="2ª",'U4'!C30*'U4'!C$4,0)+
IF('U5'!$A$4="2ª",'U5'!C30*'U5'!C$4,0)+
IF('U6'!$A$4="2ª",'U6'!C30*'U6'!C$4,0)+
IF('U7'!$A$4="2ª",'U7'!C30*'U7'!C$4,0)+
IF('U8'!$A$4="2ª",'U8'!C30*'U8'!C$4,0)+
IF('U9'!$A$4="2ª",'U9'!C30*'U9'!C$4,0)+
IF('U10'!$A$4="2ª",'U10'!C30*'U10'!C$4,0)+
IF('U11'!$A$4="2ª",'U11'!C30*'U11'!C$4,0)+
IF('U12'!$A$4="2ª",'U12'!C30*'U12'!C$4,0)+
IF('U13'!$A$4="2ª",'U13'!C30*'U13'!C$4,0)+
IF('U14'!$A$4="2ª",'U14'!C30*'U14'!C$4,0)+
IF('U15'!$A$4="2ª",'U15'!C30*'U15'!C$4,0)
)/'2ª EVA-solo'!$CD$5
/E$13)),0),0)</f>
        <v>0</v>
      </c>
      <c r="F46" s="25"/>
      <c r="G46" s="25">
        <f ca="1">IFERROR(IF(G$16&gt;0,
(
(
(
IF('U1'!$A$4="2ª",'U1'!D30*'U1'!D$4,0)+
IF('U2'!$A$4="2ª",'U2'!D30*'U2'!D$4,0)+
IF('U3'!$A$4="2ª",'U3'!D30*'U3'!D$4,0)+
IF('U4'!$A$4="2ª",'U4'!D30*'U4'!D$4,0)+
IF('U5'!$A$4="2ª",'U5'!D30*'U5'!D$4,0)+
IF('U6'!$A$4="2ª",'U6'!D30*'U6'!D$4,0)+
IF('U7'!$A$4="2ª",'U7'!D30*'U7'!D$4,0)+
IF('U8'!$A$4="2ª",'U8'!D30*'U8'!D$4,0)+
IF('U9'!$A$4="2ª",'U9'!D30*'U9'!D$4,0)+
IF('U10'!$A$4="2ª",'U10'!D30*'U10'!D$4,0)+
IF('U11'!$A$4="2ª",'U11'!D30*'U11'!D$4,0)+
IF('U12'!$A$4="2ª",'U12'!D30*'U12'!D$4,0)+
IF('U13'!$A$4="2ª",'U13'!D30*'U13'!D$4,0)+
IF('U14'!$A$4="2ª",'U14'!D30*'U14'!D$4,0)+
IF('U15'!$A$4="2ª",'U15'!D30*'U15'!D$4,0)
)/'2ª EVA-solo'!$CD$5
/G$13)),0),0)</f>
        <v>0</v>
      </c>
      <c r="H46" s="25"/>
      <c r="I46" s="25">
        <f ca="1">IFERROR(IF(I$16&gt;0,
(
(
(
IF('U1'!$A$4="2ª",'U1'!E30*'U1'!E$4,0)+
IF('U2'!$A$4="2ª",'U2'!E30*'U2'!E$4,0)+
IF('U3'!$A$4="2ª",'U3'!E30*'U3'!E$4,0)+
IF('U4'!$A$4="2ª",'U4'!E30*'U4'!E$4,0)+
IF('U5'!$A$4="2ª",'U5'!E30*'U5'!E$4,0)+
IF('U6'!$A$4="2ª",'U6'!E30*'U6'!E$4,0)+
IF('U7'!$A$4="2ª",'U7'!E30*'U7'!E$4,0)+
IF('U8'!$A$4="2ª",'U8'!E30*'U8'!E$4,0)+
IF('U9'!$A$4="2ª",'U9'!E30*'U9'!E$4,0)+
IF('U10'!$A$4="2ª",'U10'!E30*'U10'!E$4,0)+
IF('U11'!$A$4="2ª",'U11'!E30*'U11'!E$4,0)+
IF('U12'!$A$4="2ª",'U12'!E30*'U12'!E$4,0)+
IF('U13'!$A$4="2ª",'U13'!E30*'U13'!E$4,0)+
IF('U14'!$A$4="2ª",'U14'!E30*'U14'!E$4,0)+
IF('U15'!$A$4="2ª",'U15'!E30*'U15'!E$4,0)
)/'2ª EVA-solo'!$CD$5
/H$13)),0),0)</f>
        <v>0</v>
      </c>
      <c r="J46" s="25"/>
      <c r="K46" s="25">
        <f ca="1">IFERROR(IF(K$16&gt;0,
(
(
(
IF('U1'!$A$4="2ª",'U1'!F30*'U1'!F$4,0)+
IF('U2'!$A$4="2ª",'U2'!F30*'U2'!F$4,0)+
IF('U3'!$A$4="2ª",'U3'!F30*'U3'!F$4,0)+
IF('U4'!$A$4="2ª",'U4'!F30*'U4'!F$4,0)+
IF('U5'!$A$4="2ª",'U5'!F30*'U5'!F$4,0)+
IF('U6'!$A$4="2ª",'U6'!F30*'U6'!F$4,0)+
IF('U7'!$A$4="2ª",'U7'!F30*'U7'!F$4,0)+
IF('U8'!$A$4="2ª",'U8'!F30*'U8'!F$4,0)+
IF('U9'!$A$4="2ª",'U9'!F30*'U9'!F$4,0)+
IF('U10'!$A$4="2ª",'U10'!F30*'U10'!F$4,0)+
IF('U11'!$A$4="2ª",'U11'!F30*'U11'!F$4,0)+
IF('U12'!$A$4="2ª",'U12'!F30*'U12'!F$4,0)+
IF('U13'!$A$4="2ª",'U13'!F30*'U13'!F$4,0)+
IF('U14'!$A$4="2ª",'U14'!F30*'U14'!F$4,0)+
IF('U15'!$A$4="2ª",'U15'!F30*'U15'!F$4,0)
)/'2ª EVA-solo'!$CD$5
/K$13)),0),0)</f>
        <v>0</v>
      </c>
      <c r="L46" s="25"/>
      <c r="M46" s="25">
        <f>IFERROR(IF(M$16&gt;0,
(
(
(
IF('U1'!$A$4="2ª",'U1'!G30*'U1'!G$4,0)+
IF('U2'!$A$4="2ª",'U2'!G30*'U2'!G$4,0)+
IF('U3'!$A$4="2ª",'U3'!G30*'U3'!G$4,0)+
IF('U4'!$A$4="2ª",'U4'!G30*'U4'!G$4,0)+
IF('U5'!$A$4="2ª",'U5'!G30*'U5'!G$4,0)+
IF('U6'!$A$4="2ª",'U6'!G30*'U6'!G$4,0)+
IF('U7'!$A$4="2ª",'U7'!G30*'U7'!G$4,0)+
IF('U8'!$A$4="2ª",'U8'!G30*'U8'!G$4,0)+
IF('U9'!$A$4="2ª",'U9'!G30*'U9'!G$4,0)+
IF('U10'!$A$4="2ª",'U10'!G30*'U10'!G$4,0)+
IF('U11'!$A$4="2ª",'U11'!G30*'U11'!G$4,0)+
IF('U12'!$A$4="2ª",'U12'!G30*'U12'!G$4,0)+
IF('U13'!$A$4="2ª",'U13'!G30*'U13'!G$4,0)+
IF('U14'!$A$4="2ª",'U14'!G30*'U14'!G$4,0)+
IF('U15'!$A$4="2ª",'U15'!G30*'U15'!G$4,0)
)/'2ª EVA-solo'!$CD$5
/M$13)),0),0)</f>
        <v>0</v>
      </c>
      <c r="N46" s="25"/>
      <c r="O46" s="130"/>
      <c r="P46" s="25">
        <f ca="1">IFERROR(IF(P$16&gt;0,
(
(
(
IF('U1'!$A$4="2ª",'U1'!H30*'U1'!H$4,0)+
IF('U2'!$A$4="2ª",'U2'!H30*'U2'!H$4,0)+
IF('U3'!$A$4="2ª",'U3'!H30*'U3'!H$4,0)+
IF('U4'!$A$4="2ª",'U4'!H30*'U4'!H$4,0)+
IF('U5'!$A$4="2ª",'U5'!H30*'U5'!H$4,0)+
IF('U6'!$A$4="2ª",'U6'!H30*'U6'!H$4,0)+
IF('U7'!$A$4="2ª",'U7'!H30*'U7'!H$4,0)+
IF('U8'!$A$4="2ª",'U8'!H30*'U8'!H$4,0)+
IF('U9'!$A$4="2ª",'U9'!H30*'U9'!H$4,0)+
IF('U10'!$A$4="2ª",'U10'!H30*'U10'!H$4,0)+
IF('U11'!$A$4="2ª",'U11'!H30*'U11'!H$4,0)+
IF('U12'!$A$4="2ª",'U12'!H30*'U12'!H$4,0)+
IF('U13'!$A$4="2ª",'U13'!H30*'U13'!H$4,0)+
IF('U14'!$A$4="2ª",'U14'!H30*'U14'!H$4,0)+
IF('U15'!$A$4="2ª",'U15'!H30*'U15'!H$4,0)
)/'2ª EVA-solo'!$CD$5
/P$13)),0),0)</f>
        <v>0</v>
      </c>
      <c r="Q46" s="25"/>
      <c r="R46" s="25">
        <f ca="1">IFERROR(IF(R$16&gt;0,
(
(
(
IF('U1'!$A$4="2ª",'U1'!I30*'U1'!I$4,0)+
IF('U2'!$A$4="2ª",'U2'!I30*'U2'!I$4,0)+
IF('U3'!$A$4="2ª",'U3'!I30*'U3'!I$4,0)+
IF('U4'!$A$4="2ª",'U4'!I30*'U4'!I$4,0)+
IF('U5'!$A$4="2ª",'U5'!I30*'U5'!I$4,0)+
IF('U6'!$A$4="2ª",'U6'!I30*'U6'!I$4,0)+
IF('U7'!$A$4="2ª",'U7'!I30*'U7'!I$4,0)+
IF('U8'!$A$4="2ª",'U8'!I30*'U8'!I$4,0)+
IF('U9'!$A$4="2ª",'U9'!I30*'U9'!I$4,0)+
IF('U10'!$A$4="2ª",'U10'!I30*'U10'!I$4,0)+
IF('U11'!$A$4="2ª",'U11'!I30*'U11'!I$4,0)+
IF('U12'!$A$4="2ª",'U12'!I30*'U12'!I$4,0)+
IF('U13'!$A$4="2ª",'U13'!I30*'U13'!I$4,0)+
IF('U14'!$A$4="2ª",'U14'!I30*'U14'!I$4,0)+
IF('U15'!$A$4="2ª",'U15'!I30*'U15'!I$4,0)
)/'2ª EVA-solo'!$CD$5
/R$13)),0),0)</f>
        <v>0</v>
      </c>
      <c r="S46" s="25"/>
      <c r="T46" s="25">
        <f ca="1">IFERROR(IF(T$16&gt;0,
(
(
(
IF('U1'!$A$4="2ª",'U1'!J30*'U1'!J$4,0)+
IF('U2'!$A$4="2ª",'U2'!J30*'U2'!J$4,0)+
IF('U3'!$A$4="2ª",'U3'!J30*'U3'!J$4,0)+
IF('U4'!$A$4="2ª",'U4'!J30*'U4'!J$4,0)+
IF('U5'!$A$4="2ª",'U5'!J30*'U5'!J$4,0)+
IF('U6'!$A$4="2ª",'U6'!J30*'U6'!J$4,0)+
IF('U7'!$A$4="2ª",'U7'!J30*'U7'!J$4,0)+
IF('U8'!$A$4="2ª",'U8'!J30*'U8'!J$4,0)+
IF('U9'!$A$4="2ª",'U9'!J30*'U9'!J$4,0)+
IF('U10'!$A$4="2ª",'U10'!J30*'U10'!J$4,0)+
IF('U11'!$A$4="2ª",'U11'!J30*'U11'!J$4,0)+
IF('U12'!$A$4="2ª",'U12'!J30*'U12'!J$4,0)+
IF('U13'!$A$4="2ª",'U13'!J30*'U13'!J$4,0)+
IF('U14'!$A$4="2ª",'U14'!J30*'U14'!J$4,0)+
IF('U15'!$A$4="2ª",'U15'!J30*'U15'!J$4,0)
)/'2ª EVA-solo'!$CD$5
/T$13)),0),0)</f>
        <v>0</v>
      </c>
      <c r="U46" s="25"/>
      <c r="V46" s="25">
        <f ca="1">IFERROR(IF(V$16&gt;0,
(
(
(
IF('U1'!$A$4="2ª",'U1'!K30*'U1'!K$4,0)+
IF('U2'!$A$4="2ª",'U2'!K30*'U2'!K$4,0)+
IF('U3'!$A$4="2ª",'U3'!K30*'U3'!K$4,0)+
IF('U4'!$A$4="2ª",'U4'!K30*'U4'!K$4,0)+
IF('U5'!$A$4="2ª",'U5'!K30*'U5'!K$4,0)+
IF('U6'!$A$4="2ª",'U6'!K30*'U6'!K$4,0)+
IF('U7'!$A$4="2ª",'U7'!K30*'U7'!K$4,0)+
IF('U8'!$A$4="2ª",'U8'!K30*'U8'!K$4,0)+
IF('U9'!$A$4="2ª",'U9'!K30*'U9'!K$4,0)+
IF('U10'!$A$4="2ª",'U10'!K30*'U10'!K$4,0)+
IF('U11'!$A$4="2ª",'U11'!K30*'U11'!K$4,0)+
IF('U12'!$A$4="2ª",'U12'!K30*'U12'!K$4,0)+
IF('U13'!$A$4="2ª",'U13'!K30*'U13'!K$4,0)+
IF('U14'!$A$4="2ª",'U14'!K30*'U14'!K$4,0)+
IF('U15'!$A$4="2ª",'U15'!K30*'U15'!K$4,0)
)/'2ª EVA-solo'!$CD$5
/V$13)),0),0)</f>
        <v>0</v>
      </c>
      <c r="W46" s="25"/>
      <c r="X46" s="25">
        <f ca="1">IFERROR(IF(X$16&gt;0,
(
(
(
IF('U1'!$A$4="2ª",'U1'!L30*'U1'!L$4,0)+
IF('U2'!$A$4="2ª",'U2'!L30*'U2'!L$4,0)+
IF('U3'!$A$4="2ª",'U3'!L30*'U3'!L$4,0)+
IF('U4'!$A$4="2ª",'U4'!L30*'U4'!L$4,0)+
IF('U5'!$A$4="2ª",'U5'!L30*'U5'!L$4,0)+
IF('U6'!$A$4="2ª",'U6'!L30*'U6'!L$4,0)+
IF('U7'!$A$4="2ª",'U7'!L30*'U7'!L$4,0)+
IF('U8'!$A$4="2ª",'U8'!L30*'U8'!L$4,0)+
IF('U9'!$A$4="2ª",'U9'!L30*'U9'!L$4,0)+
IF('U10'!$A$4="2ª",'U10'!L30*'U10'!L$4,0)+
IF('U11'!$A$4="2ª",'U11'!L30*'U11'!L$4,0)+
IF('U12'!$A$4="2ª",'U12'!L30*'U12'!L$4,0)+
IF('U13'!$A$4="2ª",'U13'!L30*'U13'!L$4,0)+
IF('U14'!$A$4="2ª",'U14'!L30*'U14'!L$4,0)+
IF('U15'!$A$4="2ª",'U15'!L30*'U15'!L$4,0)
)/'2ª EVA-solo'!$CD$5
/X$13)),0),0)</f>
        <v>0</v>
      </c>
      <c r="Y46" s="25"/>
      <c r="Z46" s="25">
        <f>IFERROR(IF(Z$16&gt;0,
(
(
(
IF('U1'!$A$4="2ª",'U1'!M30*'U1'!M$4,0)+
IF('U2'!$A$4="2ª",'U2'!M30*'U2'!M$4,0)+
IF('U3'!$A$4="2ª",'U3'!M30*'U3'!M$4,0)+
IF('U4'!$A$4="2ª",'U4'!M30*'U4'!M$4,0)+
IF('U5'!$A$4="2ª",'U5'!M30*'U5'!M$4,0)+
IF('U6'!$A$4="2ª",'U6'!M30*'U6'!M$4,0)+
IF('U7'!$A$4="2ª",'U7'!M30*'U7'!M$4,0)+
IF('U8'!$A$4="2ª",'U8'!M30*'U8'!M$4,0)+
IF('U9'!$A$4="2ª",'U9'!M30*'U9'!M$4,0)+
IF('U10'!$A$4="2ª",'U10'!M30*'U10'!M$4,0)+
IF('U11'!$A$4="2ª",'U11'!M30*'U11'!M$4,0)+
IF('U12'!$A$4="2ª",'U12'!M30*'U12'!M$4,0)+
IF('U13'!$A$4="2ª",'U13'!M30*'U13'!M$4,0)+
IF('U14'!$A$4="2ª",'U14'!M30*'U14'!M$4,0)+
IF('U15'!$A$4="2ª",'U15'!M30*'U15'!M$4,0)
)/'2ª EVA-solo'!$CD$5
/Z$13)),0),0)</f>
        <v>0</v>
      </c>
      <c r="AA46" s="25"/>
      <c r="AB46" s="25"/>
      <c r="AC46" s="25">
        <f ca="1">IFERROR(IF(AC$16&gt;0,
(
(
(
IF('U1'!$A$4="2ª",'U1'!N30*'U1'!N$4,0)+
IF('U2'!$A$4="2ª",'U2'!N30*'U2'!N$4,0)+
IF('U3'!$A$4="2ª",'U3'!N30*'U3'!N$4,0)+
IF('U4'!$A$4="2ª",'U4'!N30*'U4'!N$4,0)+
IF('U5'!$A$4="2ª",'U5'!N30*'U5'!N$4,0)+
IF('U6'!$A$4="2ª",'U6'!N30*'U6'!N$4,0)+
IF('U7'!$A$4="2ª",'U7'!N30*'U7'!N$4,0)+
IF('U8'!$A$4="2ª",'U8'!N30*'U8'!N$4,0)+
IF('U9'!$A$4="2ª",'U9'!N30*'U9'!N$4,0)+
IF('U10'!$A$4="2ª",'U10'!N30*'U10'!N$4,0)+
IF('U11'!$A$4="2ª",'U11'!N30*'U11'!N$4,0)+
IF('U12'!$A$4="2ª",'U12'!N30*'U12'!N$4,0)+
IF('U13'!$A$4="2ª",'U13'!N30*'U13'!N$4,0)+
IF('U14'!$A$4="2ª",'U14'!N30*'U14'!N$4,0)+
IF('U15'!$A$4="2ª",'U15'!N30*'U15'!N$4,0)
)/'2ª EVA-solo'!$CD$5
/AC$13)),0),0)</f>
        <v>0</v>
      </c>
      <c r="AD46" s="5"/>
      <c r="AE46" s="25">
        <f>IFERROR(IF(AE$16&gt;0,
(
(
(
IF('U1'!$A$4="2ª",'U1'!O30*'U1'!O$4,0)+
IF('U2'!$A$4="2ª",'U2'!O30*'U2'!O$4,0)+
IF('U3'!$A$4="2ª",'U3'!O30*'U3'!O$4,0)+
IF('U4'!$A$4="2ª",'U4'!O30*'U4'!O$4,0)+
IF('U5'!$A$4="2ª",'U5'!O30*'U5'!O$4,0)+
IF('U6'!$A$4="2ª",'U6'!O30*'U6'!O$4,0)+
IF('U7'!$A$4="2ª",'U7'!O30*'U7'!O$4,0)+
IF('U8'!$A$4="2ª",'U8'!O30*'U8'!O$4,0)+
IF('U9'!$A$4="2ª",'U9'!O30*'U9'!O$4,0)+
IF('U10'!$A$4="2ª",'U10'!O30*'U10'!O$4,0)+
IF('U11'!$A$4="2ª",'U11'!O30*'U11'!O$4,0)+
IF('U12'!$A$4="2ª",'U12'!O30*'U12'!O$4,0)+
IF('U13'!$A$4="2ª",'U13'!O30*'U13'!O$4,0)+
IF('U14'!$A$4="2ª",'U14'!O30*'U14'!O$4,0)+
IF('U15'!$A$4="2ª",'U15'!O30*'U15'!O$4,0)
)/'2ª EVA-solo'!$CD$5
/AE$13)),0),0)</f>
        <v>0</v>
      </c>
      <c r="AF46" s="5"/>
      <c r="AG46" s="25">
        <f ca="1">IFERROR(IF(AG$16&gt;0,
(
(
(
IF('U1'!$A$4="2ª",'U1'!P30*'U1'!P$4,0)+
IF('U2'!$A$4="2ª",'U2'!P30*'U2'!P$4,0)+
IF('U3'!$A$4="2ª",'U3'!P30*'U3'!P$4,0)+
IF('U4'!$A$4="2ª",'U4'!P30*'U4'!P$4,0)+
IF('U5'!$A$4="2ª",'U5'!P30*'U5'!P$4,0)+
IF('U6'!$A$4="2ª",'U6'!P30*'U6'!P$4,0)+
IF('U7'!$A$4="2ª",'U7'!P30*'U7'!P$4,0)+
IF('U8'!$A$4="2ª",'U8'!P30*'U8'!P$4,0)+
IF('U9'!$A$4="2ª",'U9'!P30*'U9'!P$4,0)+
IF('U10'!$A$4="2ª",'U10'!P30*'U10'!P$4,0)+
IF('U11'!$A$4="2ª",'U11'!P30*'U11'!P$4,0)+
IF('U12'!$A$4="2ª",'U12'!P30*'U12'!P$4,0)+
IF('U13'!$A$4="2ª",'U13'!P30*'U13'!P$4,0)+
IF('U14'!$A$4="2ª",'U14'!P30*'U14'!P$4,0)+
IF('U15'!$A$4="2ª",'U15'!P30*'U15'!P$4,0)
)/'2ª EVA-solo'!$CD$5
/AG$13)),0),0)</f>
        <v>0</v>
      </c>
      <c r="AH46" s="25"/>
      <c r="AI46" s="25">
        <f>IFERROR(IF(AH$16&gt;0,
(
(
(
IF('U1'!$A$4="2ª",'U1'!Q30*'U1'!Q$4,0)+
IF('U2'!$A$4="2ª",'U2'!Q30*'U2'!Q$4,0)+
IF('U3'!$A$4="2ª",'U3'!Q30*'U3'!Q$4,0)+
IF('U4'!$A$4="2ª",'U4'!Q30*'U4'!Q$4,0)+
IF('U5'!$A$4="2ª",'U5'!Q30*'U5'!Q$4,0)+
IF('U6'!$A$4="2ª",'U6'!Q30*'U6'!Q$4,0)+
IF('U7'!$A$4="2ª",'U7'!Q30*'U7'!Q$4,0)+
IF('U8'!$A$4="2ª",'U8'!Q30*'U8'!Q$4,0)+
IF('U9'!$A$4="2ª",'U9'!Q30*'U9'!Q$4,0)+
IF('U10'!$A$4="2ª",'U10'!Q30*'U10'!Q$4,0)+
IF('U11'!$A$4="2ª",'U11'!Q30*'U11'!Q$4,0)+
IF('U12'!$A$4="2ª",'U12'!Q30*'U12'!Q$4,0)+
IF('U13'!$A$4="2ª",'U13'!Q30*'U13'!Q$4,0)+
IF('U14'!$A$4="2ª",'U14'!Q30*'U14'!Q$4,0)+
IF('U15'!$A$4="2ª",'U15'!Q30*'U15'!Q$4,0)
)/'2ª EVA-solo'!$CD$5
/AH$13)),0),0)</f>
        <v>0</v>
      </c>
      <c r="AJ46" s="25"/>
      <c r="AK46" s="25">
        <f ca="1">IFERROR(IF(AK$16&gt;0,
(
(
(
IF('U1'!$A$4="2ª",'U1'!R30*'U1'!R$4,0)+
IF('U2'!$A$4="2ª",'U2'!R30*'U2'!R$4,0)+
IF('U3'!$A$4="2ª",'U3'!R30*'U3'!R$4,0)+
IF('U4'!$A$4="2ª",'U4'!R30*'U4'!R$4,0)+
IF('U5'!$A$4="2ª",'U5'!R30*'U5'!R$4,0)+
IF('U6'!$A$4="2ª",'U6'!R30*'U6'!R$4,0)+
IF('U7'!$A$4="2ª",'U7'!R30*'U7'!R$4,0)+
IF('U8'!$A$4="2ª",'U8'!R30*'U8'!R$4,0)+
IF('U9'!$A$4="2ª",'U9'!R30*'U9'!R$4,0)+
IF('U10'!$A$4="2ª",'U10'!R30*'U10'!R$4,0)+
IF('U11'!$A$4="2ª",'U11'!R30*'U11'!R$4,0)+
IF('U12'!$A$4="2ª",'U12'!R30*'U12'!R$4,0)+
IF('U13'!$A$4="2ª",'U13'!R30*'U13'!R$4,0)+
IF('U14'!$A$4="2ª",'U14'!R30*'U14'!R$4,0)+
IF('U15'!$A$4="2ª",'U15'!R30*'U15'!R$4,0)
)/'2ª EVA-solo'!$CD$5
/AK$13)),0),0)</f>
        <v>0</v>
      </c>
      <c r="AL46" s="25"/>
      <c r="AM46" s="25">
        <f>IFERROR(IF(AM$16&gt;0,
(
(
(
IF('U1'!$A$4="2ª",'U1'!S30*'U1'!S$4,0)+
IF('U2'!$A$4="2ª",'U2'!S30*'U2'!S$4,0)+
IF('U3'!$A$4="2ª",'U3'!S30*'U3'!S$4,0)+
IF('U4'!$A$4="2ª",'U4'!S30*'U4'!S$4,0)+
IF('U5'!$A$4="2ª",'U5'!S30*'U5'!S$4,0)+
IF('U6'!$A$4="2ª",'U6'!S30*'U6'!S$4,0)+
IF('U7'!$A$4="2ª",'U7'!S30*'U7'!S$4,0)+
IF('U8'!$A$4="2ª",'U8'!S30*'U8'!S$4,0)+
IF('U9'!$A$4="2ª",'U9'!S30*'U9'!S$4,0)+
IF('U10'!$A$4="2ª",'U10'!S30*'U10'!S$4,0)+
IF('U11'!$A$4="2ª",'U11'!S30*'U11'!S$4,0)+
IF('U12'!$A$4="2ª",'U12'!S30*'U12'!S$4,0)+
IF('U13'!$A$4="2ª",'U13'!S30*'U13'!S$4,0)+
IF('U14'!$A$4="2ª",'U14'!S30*'U14'!S$4,0)+
IF('U15'!$A$4="2ª",'U15'!S30*'U15'!S$4,0)
)/'2ª EVA-solo'!$CD$5
/AM$13)),0),0)</f>
        <v>0</v>
      </c>
      <c r="AN46" s="25"/>
      <c r="AO46" s="25"/>
      <c r="AP46" s="25">
        <f ca="1">IFERROR(IF(AP$16&gt;0,
(
(
(
IF('U1'!$A$4="2ª",'U1'!T30*'U1'!T$4,0)+
IF('U2'!$A$4="2ª",'U2'!T30*'U2'!T$4,0)+
IF('U3'!$A$4="2ª",'U3'!T30*'U3'!T$4,0)+
IF('U4'!$A$4="2ª",'U4'!T30*'U4'!T$4,0)+
IF('U5'!$A$4="2ª",'U5'!T30*'U5'!T$4,0)+
IF('U6'!$A$4="2ª",'U6'!T30*'U6'!T$4,0)+
IF('U7'!$A$4="2ª",'U7'!T30*'U7'!T$4,0)+
IF('U8'!$A$4="2ª",'U8'!T30*'U8'!T$4,0)+
IF('U9'!$A$4="2ª",'U9'!T30*'U9'!T$4,0)+
IF('U10'!$A$4="2ª",'U10'!T30*'U10'!T$4,0)+
IF('U11'!$A$4="2ª",'U11'!T30*'U11'!T$4,0)+
IF('U12'!$A$4="2ª",'U12'!T30*'U12'!T$4,0)+
IF('U13'!$A$4="2ª",'U13'!T30*'U13'!T$4,0)+
IF('U14'!$A$4="2ª",'U14'!T30*'U14'!T$4,0)+
IF('U15'!$A$4="2ª",'U15'!T30*'U15'!T$4,0)
)/'2ª EVA-solo'!$CD$5
/AP$13)),0),0)</f>
        <v>0</v>
      </c>
      <c r="AQ46" s="25"/>
      <c r="AR46" s="25">
        <f ca="1">IFERROR(IF(AR$16&gt;0,
(
(
(
IF('U1'!$A$4="2ª",'U1'!U30*'U1'!U$4,0)+
IF('U2'!$A$4="2ª",'U2'!U30*'U2'!U$4,0)+
IF('U3'!$A$4="2ª",'U3'!U30*'U3'!U$4,0)+
IF('U4'!$A$4="2ª",'U4'!U30*'U4'!U$4,0)+
IF('U5'!$A$4="2ª",'U5'!U30*'U5'!U$4,0)+
IF('U6'!$A$4="2ª",'U6'!U30*'U6'!U$4,0)+
IF('U7'!$A$4="2ª",'U7'!U30*'U7'!U$4,0)+
IF('U8'!$A$4="2ª",'U8'!U30*'U8'!U$4,0)+
IF('U9'!$A$4="2ª",'U9'!U30*'U9'!U$4,0)+
IF('U10'!$A$4="2ª",'U10'!U30*'U10'!U$4,0)+
IF('U11'!$A$4="2ª",'U11'!U30*'U11'!U$4,0)+
IF('U12'!$A$4="2ª",'U12'!U30*'U12'!U$4,0)+
IF('U13'!$A$4="2ª",'U13'!U30*'U13'!U$4,0)+
IF('U14'!$A$4="2ª",'U14'!U30*'U14'!U$4,0)+
IF('U15'!$A$4="2ª",'U15'!U30*'U15'!U$4,0)
)/'2ª EVA-solo'!$CD$5
/AR$13)),0),0)</f>
        <v>0</v>
      </c>
      <c r="AS46" s="25"/>
      <c r="AT46" s="25">
        <f>IFERROR(IF(AT$16&gt;0,
(
(
(
IF('U1'!$A$4="2ª",'U1'!V30*'U1'!V$4,0)+
IF('U2'!$A$4="2ª",'U2'!V30*'U2'!V$4,0)+
IF('U3'!$A$4="2ª",'U3'!V30*'U3'!V$4,0)+
IF('U4'!$A$4="2ª",'U4'!V30*'U4'!V$4,0)+
IF('U5'!$A$4="2ª",'U5'!V30*'U5'!V$4,0)+
IF('U6'!$A$4="2ª",'U6'!V30*'U6'!V$4,0)+
IF('U7'!$A$4="2ª",'U7'!V30*'U7'!V$4,0)+
IF('U8'!$A$4="2ª",'U8'!V30*'U8'!V$4,0)+
IF('U9'!$A$4="2ª",'U9'!V30*'U9'!V$4,0)+
IF('U10'!$A$4="2ª",'U10'!V30*'U10'!V$4,0)+
IF('U11'!$A$4="2ª",'U11'!V30*'U11'!V$4,0)+
IF('U12'!$A$4="2ª",'U12'!V30*'U12'!V$4,0)+
IF('U13'!$A$4="2ª",'U13'!V30*'U13'!V$4,0)+
IF('U14'!$A$4="2ª",'U14'!V30*'U14'!V$4,0)+
IF('U15'!$A$4="2ª",'U15'!V30*'U15'!V$4,0)
)/'2ª EVA-solo'!$CD$5
/AT$13)),0),0)</f>
        <v>0</v>
      </c>
      <c r="AU46" s="25"/>
      <c r="AV46" s="25">
        <f ca="1">IFERROR(IF(AV$16&gt;0,
(
(
(
IF('U1'!$A$4="2ª",'U1'!W30*'U1'!W$4,0)+
IF('U2'!$A$4="2ª",'U2'!W30*'U2'!W$4,0)+
IF('U3'!$A$4="2ª",'U3'!W30*'U3'!W$4,0)+
IF('U4'!$A$4="2ª",'U4'!W30*'U4'!W$4,0)+
IF('U5'!$A$4="2ª",'U5'!W30*'U5'!W$4,0)+
IF('U6'!$A$4="2ª",'U6'!W30*'U6'!W$4,0)+
IF('U7'!$A$4="2ª",'U7'!W30*'U7'!W$4,0)+
IF('U8'!$A$4="2ª",'U8'!W30*'U8'!W$4,0)+
IF('U9'!$A$4="2ª",'U9'!W30*'U9'!W$4,0)+
IF('U10'!$A$4="2ª",'U10'!W30*'U10'!W$4,0)+
IF('U11'!$A$4="2ª",'U11'!W30*'U11'!W$4,0)+
IF('U12'!$A$4="2ª",'U12'!W30*'U12'!W$4,0)+
IF('U13'!$A$4="2ª",'U13'!W30*'U13'!W$4,0)+
IF('U14'!$A$4="2ª",'U14'!W30*'U14'!W$4,0)+
IF('U15'!$A$4="2ª",'U15'!W30*'U15'!W$4,0)
)/'2ª EVA-solo'!$CD$5
/AV$13)),0),0)</f>
        <v>0</v>
      </c>
      <c r="AW46" s="25"/>
      <c r="AX46" s="25">
        <f>IFERROR(IF(AX$16&gt;0,
(
(
(
IF('U1'!$A$4="2ª",'U1'!X30*'U1'!X$4,0)+
IF('U2'!$A$4="2ª",'U2'!X30*'U2'!X$4,0)+
IF('U3'!$A$4="2ª",'U3'!X30*'U3'!X$4,0)+
IF('U4'!$A$4="2ª",'U4'!X30*'U4'!X$4,0)+
IF('U5'!$A$4="2ª",'U5'!X30*'U5'!X$4,0)+
IF('U6'!$A$4="2ª",'U6'!X30*'U6'!X$4,0)+
IF('U7'!$A$4="2ª",'U7'!X30*'U7'!X$4,0)+
IF('U8'!$A$4="2ª",'U8'!X30*'U8'!X$4,0)+
IF('U9'!$A$4="2ª",'U9'!X30*'U9'!X$4,0)+
IF('U10'!$A$4="2ª",'U10'!X30*'U10'!X$4,0)+
IF('U11'!$A$4="2ª",'U11'!X30*'U11'!X$4,0)+
IF('U12'!$A$4="2ª",'U12'!X30*'U12'!X$4,0)+
IF('U13'!$A$4="2ª",'U13'!X30*'U13'!X$4,0)+
IF('U14'!$A$4="2ª",'U14'!X30*'U14'!X$4,0)+
IF('U15'!$A$4="2ª",'U15'!X30*'U15'!X$4,0)
)/'2ª EVA-solo'!$CD$5
/AX$13)),0),0)</f>
        <v>0</v>
      </c>
      <c r="AY46" s="25"/>
      <c r="AZ46" s="25">
        <f>IFERROR(IF(AZ$16&gt;0,
(
(
(
IF('U1'!$A$4="2ª",'U1'!Y30*'U1'!Y$4,0)+
IF('U2'!$A$4="2ª",'U2'!Y30*'U2'!Y$4,0)+
IF('U3'!$A$4="2ª",'U3'!Y30*'U3'!Y$4,0)+
IF('U4'!$A$4="2ª",'U4'!Y30*'U4'!Y$4,0)+
IF('U5'!$A$4="2ª",'U5'!Y30*'U5'!Y$4,0)+
IF('U6'!$A$4="2ª",'U6'!Y30*'U6'!Y$4,0)+
IF('U7'!$A$4="2ª",'U7'!Y30*'U7'!Y$4,0)+
IF('U8'!$A$4="2ª",'U8'!Y30*'U8'!Y$4,0)+
IF('U9'!$A$4="2ª",'U9'!Y30*'U9'!Y$4,0)+
IF('U10'!$A$4="2ª",'U10'!Y30*'U10'!Y$4,0)+
IF('U11'!$A$4="2ª",'U11'!Y30*'U11'!Y$4,0)+
IF('U12'!$A$4="2ª",'U12'!Y30*'U12'!Y$4,0)+
IF('U13'!$A$4="2ª",'U13'!Y30*'U13'!Y$4,0)+
IF('U14'!$A$4="2ª",'U14'!Y30*'U14'!Y$4,0)+
IF('U15'!$A$4="2ª",'U15'!Y30*'U15'!Y$4,0)
)/'2ª EVA-solo'!$CD$5
/AZ$13)),0),0)</f>
        <v>0</v>
      </c>
      <c r="BA46" s="25"/>
      <c r="BB46" s="25"/>
      <c r="BC46" s="25">
        <f ca="1">IFERROR(IF(BC$16&gt;0,
(
(
(
IF('U1'!$A$4="2ª",'U1'!Z30*'U1'!Z$4,0)+
IF('U2'!$A$4="2ª",'U2'!Z30*'U2'!Z$4,0)+
IF('U3'!$A$4="2ª",'U3'!Z30*'U3'!Z$4,0)+
IF('U4'!$A$4="2ª",'U4'!Z30*'U4'!Z$4,0)+
IF('U5'!$A$4="2ª",'U5'!Z30*'U5'!Z$4,0)+
IF('U6'!$A$4="2ª",'U6'!Z30*'U6'!Z$4,0)+
IF('U7'!$A$4="2ª",'U7'!Z30*'U7'!Z$4,0)+
IF('U8'!$A$4="2ª",'U8'!Z30*'U8'!Z$4,0)+
IF('U9'!$A$4="2ª",'U9'!Z30*'U9'!Z$4,0)+
IF('U10'!$A$4="2ª",'U10'!Z30*'U10'!Z$4,0)+
IF('U11'!$A$4="2ª",'U11'!Z30*'U11'!Z$4,0)+
IF('U12'!$A$4="2ª",'U12'!Z30*'U12'!Z$4,0)+
IF('U13'!$A$4="2ª",'U13'!Z30*'U13'!Z$4,0)+
IF('U14'!$A$4="2ª",'U14'!Z30*'U14'!Z$4,0)+
IF('U15'!$A$4="2ª",'U15'!Z30*'U15'!Z$4,0)
)/'2ª EVA-solo'!$CD$5
/BC$13)),0),0)</f>
        <v>0</v>
      </c>
      <c r="BD46" s="25"/>
      <c r="BE46" s="25">
        <f>IFERROR(IF(BE$16&gt;0,
(
(
(
IF('U1'!$A$4="2ª",'U1'!AA30*'U1'!AA$4,0)+
IF('U2'!$A$4="2ª",'U2'!AA30*'U2'!AA$4,0)+
IF('U3'!$A$4="2ª",'U3'!AA30*'U3'!AA$4,0)+
IF('U4'!$A$4="2ª",'U4'!AA30*'U4'!AA$4,0)+
IF('U5'!$A$4="2ª",'U5'!AA30*'U5'!AA$4,0)+
IF('U6'!$A$4="2ª",'U6'!AA30*'U6'!AA$4,0)+
IF('U7'!$A$4="2ª",'U7'!AA30*'U7'!AA$4,0)+
IF('U8'!$A$4="2ª",'U8'!AA30*'U8'!AA$4,0)+
IF('U9'!$A$4="2ª",'U9'!AA30*'U9'!AA$4,0)+
IF('U10'!$A$4="2ª",'U10'!AA30*'U10'!AA$4,0)+
IF('U11'!$A$4="2ª",'U11'!AA30*'U11'!AA$4,0)+
IF('U12'!$A$4="2ª",'U12'!AA30*'U12'!AA$4,0)+
IF('U13'!$A$4="2ª",'U13'!AA30*'U13'!AA$4,0)+
IF('U14'!$A$4="2ª",'U14'!AA30*'U14'!AA$4,0)+
IF('U15'!$A$4="2ª",'U15'!AA30*'U15'!AA$4,0)
)/'2ª EVA-solo'!$CD$5
/BE$13)),0),0)</f>
        <v>0</v>
      </c>
      <c r="BF46" s="25"/>
      <c r="BG46" s="25">
        <f>IFERROR(IF(BG$16&gt;0,
(
(
(
IF('U1'!$A$4="2ª",'U1'!AB30*'U1'!AB$4,0)+
IF('U2'!$A$4="2ª",'U2'!AB30*'U2'!AB$4,0)+
IF('U3'!$A$4="2ª",'U3'!AB30*'U3'!AB$4,0)+
IF('U4'!$A$4="2ª",'U4'!AB30*'U4'!AB$4,0)+
IF('U5'!$A$4="2ª",'U5'!AB30*'U5'!AB$4,0)+
IF('U6'!$A$4="2ª",'U6'!AB30*'U6'!AB$4,0)+
IF('U7'!$A$4="2ª",'U7'!AB30*'U7'!AB$4,0)+
IF('U8'!$A$4="2ª",'U8'!AB30*'U8'!AB$4,0)+
IF('U9'!$A$4="2ª",'U9'!AB30*'U9'!AB$4,0)+
IF('U10'!$A$4="2ª",'U10'!AB30*'U10'!AB$4,0)+
IF('U11'!$A$4="2ª",'U11'!AB30*'U11'!AB$4,0)+
IF('U12'!$A$4="2ª",'U12'!AB30*'U12'!AB$4,0)+
IF('U13'!$A$4="2ª",'U13'!AB30*'U13'!AB$4,0)+
IF('U14'!$A$4="2ª",'U14'!AB30*'U14'!AB$4,0)+
IF('U15'!$A$4="2ª",'U15'!AB30*'U15'!AB$4,0)
)/'2ª EVA-solo'!$CD$5
/BG$13)),0),0)</f>
        <v>0</v>
      </c>
      <c r="BH46" s="25"/>
      <c r="BI46" s="25">
        <f ca="1">IFERROR(IF(BI$16&gt;0,
(
(
(
IF('U1'!$A$4="2ª",'U1'!AC30*'U1'!AC$4,0)+
IF('U2'!$A$4="2ª",'U2'!AC30*'U2'!AC$4,0)+
IF('U3'!$A$4="2ª",'U3'!AC30*'U3'!AC$4,0)+
IF('U4'!$A$4="2ª",'U4'!AC30*'U4'!AC$4,0)+
IF('U5'!$A$4="2ª",'U5'!AC30*'U5'!AC$4,0)+
IF('U6'!$A$4="2ª",'U6'!AC30*'U6'!AC$4,0)+
IF('U7'!$A$4="2ª",'U7'!AC30*'U7'!AC$4,0)+
IF('U8'!$A$4="2ª",'U8'!AC30*'U8'!AC$4,0)+
IF('U9'!$A$4="2ª",'U9'!AC30*'U9'!AC$4,0)+
IF('U10'!$A$4="2ª",'U10'!AC30*'U10'!AC$4,0)+
IF('U11'!$A$4="2ª",'U11'!AC30*'U11'!AC$4,0)+
IF('U12'!$A$4="2ª",'U12'!AC30*'U12'!AC$4,0)+
IF('U13'!$A$4="2ª",'U13'!AC30*'U13'!AC$4,0)+
IF('U14'!$A$4="2ª",'U14'!AC30*'U14'!AC$4,0)+
IF('U15'!$A$4="2ª",'U15'!AC30*'U15'!AC$4,0)
)/'2ª EVA-solo'!$CD$5
/BI$13)),0),0)</f>
        <v>0</v>
      </c>
      <c r="BJ46" s="25"/>
      <c r="BK46" s="25">
        <f>IFERROR(IF(BK$16&gt;0,
(
(
(
IF('U1'!$A$4="2ª",'U1'!AD30*'U1'!AD$4,0)+
IF('U2'!$A$4="2ª",'U2'!AD30*'U2'!AD$4,0)+
IF('U3'!$A$4="2ª",'U3'!AD30*'U3'!AD$4,0)+
IF('U4'!$A$4="2ª",'U4'!AD30*'U4'!AD$4,0)+
IF('U5'!$A$4="2ª",'U5'!AD30*'U5'!AD$4,0)+
IF('U6'!$A$4="2ª",'U6'!AD30*'U6'!AD$4,0)+
IF('U7'!$A$4="2ª",'U7'!AD30*'U7'!AD$4,0)+
IF('U8'!$A$4="2ª",'U8'!AD30*'U8'!AD$4,0)+
IF('U9'!$A$4="2ª",'U9'!AD30*'U9'!AD$4,0)+
IF('U10'!$A$4="2ª",'U10'!AD30*'U10'!AD$4,0)+
IF('U11'!$A$4="2ª",'U11'!AD30*'U11'!AD$4,0)+
IF('U12'!$A$4="2ª",'U12'!AD30*'U12'!AD$4,0)+
IF('U13'!$A$4="2ª",'U13'!AD30*'U13'!AD$4,0)+
IF('U14'!$A$4="2ª",'U14'!AD30*'U14'!AD$4,0)+
IF('U15'!$A$4="2ª",'U15'!AD30*'U15'!AD$4,0)
)/'2ª EVA-solo'!$CD$5
/BK$13)),0),0)</f>
        <v>0</v>
      </c>
      <c r="BL46" s="25"/>
      <c r="BM46" s="25">
        <f>IFERROR(IF(BM$16&gt;0,
(
(
(
IF('U1'!$A$4="2ª",'U1'!AE30*'U1'!AE$4,0)+
IF('U2'!$A$4="2ª",'U2'!AE30*'U2'!AE$4,0)+
IF('U3'!$A$4="2ª",'U3'!AE30*'U3'!AE$4,0)+
IF('U4'!$A$4="2ª",'U4'!AE30*'U4'!AE$4,0)+
IF('U5'!$A$4="2ª",'U5'!AE30*'U5'!AE$4,0)+
IF('U6'!$A$4="2ª",'U6'!AE30*'U6'!AE$4,0)+
IF('U7'!$A$4="2ª",'U7'!AE30*'U7'!AE$4,0)+
IF('U8'!$A$4="2ª",'U8'!AE30*'U8'!AE$4,0)+
IF('U9'!$A$4="2ª",'U9'!AE30*'U9'!AE$4,0)+
IF('U10'!$A$4="2ª",'U10'!AE30*'U10'!AE$4,0)+
IF('U11'!$A$4="2ª",'U11'!AE30*'U11'!AE$4,0)+
IF('U12'!$A$4="2ª",'U12'!AE30*'U12'!AE$4,0)+
IF('U13'!$A$4="2ª",'U13'!AE30*'U13'!AE$4,0)+
IF('U14'!$A$4="2ª",'U14'!AE30*'U14'!AE$4,0)+
IF('U15'!$A$4="2ª",'U15'!AE30*'U15'!AE$4,0)
)/'2ª EVA-solo'!$CD$5
/BM$13)),0),0)</f>
        <v>0</v>
      </c>
      <c r="BN46" s="25"/>
      <c r="BO46" s="25"/>
      <c r="BP46" s="25">
        <f ca="1">IFERROR(IF(BP$16&gt;0,
(
(
(
IF('U1'!$A$4="2ª",'U1'!AF30*'U1'!AF$4,0)+
IF('U2'!$A$4="2ª",'U2'!AF30*'U2'!AF$4,0)+
IF('U3'!$A$4="2ª",'U3'!AF30*'U3'!AF$4,0)+
IF('U4'!$A$4="2ª",'U4'!AF30*'U4'!AF$4,0)+
IF('U5'!$A$4="2ª",'U5'!AF30*'U5'!AF$4,0)+
IF('U6'!$A$4="2ª",'U6'!AF30*'U6'!AF$4,0)+
IF('U7'!$A$4="2ª",'U7'!AF30*'U7'!AF$4,0)+
IF('U8'!$A$4="2ª",'U8'!AF30*'U8'!AF$4,0)+
IF('U9'!$A$4="2ª",'U9'!AF30*'U9'!AF$4,0)+
IF('U10'!$A$4="2ª",'U10'!AF30*'U10'!AF$4,0)+
IF('U11'!$A$4="2ª",'U11'!AF30*'U11'!AF$4,0)+
IF('U12'!$A$4="2ª",'U12'!AF30*'U12'!AF$4,0)+
IF('U13'!$A$4="2ª",'U13'!AF30*'U13'!AF$4,0)+
IF('U14'!$A$4="2ª",'U14'!AF30*'U14'!AF$4,0)+
IF('U15'!$A$4="2ª",'U15'!AF30*'U15'!AF$4,0)
)/'2ª EVA-solo'!$CD$5
/BP$13)),0),0)</f>
        <v>0</v>
      </c>
      <c r="BQ46" s="25"/>
      <c r="BR46" s="25">
        <f>IFERROR(IF(BR$16&gt;0,
(
(
(
IF('U1'!$A$4="2ª",'U1'!AG30*'U1'!AG$4,0)+
IF('U2'!$A$4="2ª",'U2'!AG30*'U2'!AG$4,0)+
IF('U3'!$A$4="2ª",'U3'!AG30*'U3'!AG$4,0)+
IF('U4'!$A$4="2ª",'U4'!AG30*'U4'!AG$4,0)+
IF('U5'!$A$4="2ª",'U5'!AG30*'U5'!AG$4,0)+
IF('U6'!$A$4="2ª",'U6'!AG30*'U6'!AG$4,0)+
IF('U7'!$A$4="2ª",'U7'!AG30*'U7'!AG$4,0)+
IF('U8'!$A$4="2ª",'U8'!AG30*'U8'!AG$4,0)+
IF('U9'!$A$4="2ª",'U9'!AG30*'U9'!AG$4,0)+
IF('U10'!$A$4="2ª",'U10'!AG30*'U10'!AG$4,0)+
IF('U11'!$A$4="2ª",'U11'!AG30*'U11'!AG$4,0)+
IF('U12'!$A$4="2ª",'U12'!AG30*'U12'!AG$4,0)+
IF('U13'!$A$4="2ª",'U13'!AG30*'U13'!AG$4,0)+
IF('U14'!$A$4="2ª",'U14'!AG30*'U14'!AG$4,0)+
IF('U15'!$A$4="2ª",'U15'!AG30*'U15'!AG$4,0)
)/'2ª EVA-solo'!$CD$5
/BR$13)),0),0)</f>
        <v>0</v>
      </c>
      <c r="BS46" s="25"/>
      <c r="BT46" s="25">
        <f>IFERROR(IF(BT$16&gt;0,
(
(
(
IF('U1'!$A$4="2ª",'U1'!AH30*'U1'!AH$4,0)+
IF('U2'!$A$4="2ª",'U2'!AH30*'U2'!AH$4,0)+
IF('U3'!$A$4="2ª",'U3'!AH30*'U3'!AH$4,0)+
IF('U4'!$A$4="2ª",'U4'!AH30*'U4'!AH$4,0)+
IF('U5'!$A$4="2ª",'U5'!AH30*'U5'!AH$4,0)+
IF('U6'!$A$4="2ª",'U6'!AH30*'U6'!AH$4,0)+
IF('U7'!$A$4="2ª",'U7'!AH30*'U7'!AH$4,0)+
IF('U8'!$A$4="2ª",'U8'!AH30*'U8'!AH$4,0)+
IF('U9'!$A$4="2ª",'U9'!AH30*'U9'!AH$4,0)+
IF('U10'!$A$4="2ª",'U10'!AH30*'U10'!AH$4,0)+
IF('U11'!$A$4="2ª",'U11'!AH30*'U11'!AH$4,0)+
IF('U12'!$A$4="2ª",'U12'!AH30*'U12'!AH$4,0)+
IF('U13'!$A$4="2ª",'U13'!AH30*'U13'!AH$4,0)+
IF('U14'!$A$4="2ª",'U14'!AH30*'U14'!AH$4,0)+
IF('U15'!$A$4="2ª",'U15'!AH30*'U15'!AH$4,0)
)/'2ª EVA-solo'!$CD$5
/BT$13)),0),0)</f>
        <v>0</v>
      </c>
      <c r="BU46" s="25"/>
      <c r="BV46" s="25">
        <f>IFERROR(IF(BV$16&gt;0,
(
(
(
IF('U1'!$A$4="2ª",'U1'!AI30*'U1'!AI$4,0)+
IF('U2'!$A$4="2ª",'U2'!AI30*'U2'!AI$4,0)+
IF('U3'!$A$4="2ª",'U3'!AI30*'U3'!AI$4,0)+
IF('U4'!$A$4="2ª",'U4'!AI30*'U4'!AI$4,0)+
IF('U5'!$A$4="2ª",'U5'!AI30*'U5'!AI$4,0)+
IF('U6'!$A$4="2ª",'U6'!AI30*'U6'!AI$4,0)+
IF('U7'!$A$4="2ª",'U7'!AI30*'U7'!AI$4,0)+
IF('U8'!$A$4="2ª",'U8'!AI30*'U8'!AI$4,0)+
IF('U9'!$A$4="2ª",'U9'!AI30*'U9'!AI$4,0)+
IF('U10'!$A$4="2ª",'U10'!AI30*'U10'!AI$4,0)+
IF('U11'!$A$4="2ª",'U11'!AI30*'U11'!AI$4,0)+
IF('U12'!$A$4="2ª",'U12'!AI30*'U12'!AI$4,0)+
IF('U13'!$A$4="2ª",'U13'!AI30*'U13'!AI$4,0)+
IF('U14'!$A$4="2ª",'U14'!AI30*'U14'!AI$4,0)+
IF('U15'!$A$4="2ª",'U15'!AI30*'U15'!AI$4,0)
)/'2ª EVA-solo'!$CD$5
/BV$13)),0),0)</f>
        <v>0</v>
      </c>
      <c r="BW46" s="25"/>
      <c r="BX46" s="25">
        <f>IFERROR(IF(BX$16&gt;0,
(
(
(
IF('U1'!$A$4="2ª",'U1'!AJ30*'U1'!AJ$4,0)+
IF('U2'!$A$4="2ª",'U2'!AJ30*'U2'!AJ$4,0)+
IF('U3'!$A$4="2ª",'U3'!AJ30*'U3'!AJ$4,0)+
IF('U4'!$A$4="2ª",'U4'!AJ30*'U4'!AJ$4,0)+
IF('U5'!$A$4="2ª",'U5'!AJ30*'U5'!AJ$4,0)+
IF('U6'!$A$4="2ª",'U6'!AJ30*'U6'!AJ$4,0)+
IF('U7'!$A$4="2ª",'U7'!AJ30*'U7'!AJ$4,0)+
IF('U8'!$A$4="2ª",'U8'!AJ30*'U8'!AJ$4,0)+
IF('U9'!$A$4="2ª",'U9'!AJ30*'U9'!AJ$4,0)+
IF('U10'!$A$4="2ª",'U10'!AJ30*'U10'!AJ$4,0)+
IF('U11'!$A$4="2ª",'U11'!AJ30*'U11'!AJ$4,0)+
IF('U12'!$A$4="2ª",'U12'!AJ30*'U12'!AJ$4,0)+
IF('U13'!$A$4="2ª",'U13'!AJ30*'U13'!AJ$4,0)+
IF('U14'!$A$4="2ª",'U14'!AJ30*'U14'!AJ$4,0)+
IF('U15'!$A$4="2ª",'U15'!AJ30*'U15'!AJ$4,0)
)/'2ª EVA-solo'!$CD$5
/BX$13)),0),0)</f>
        <v>0</v>
      </c>
      <c r="BY46" s="25"/>
      <c r="BZ46" s="25">
        <f>IFERROR(IF(BZ$16&gt;0,
(
(
(
IF('U1'!$A$4="2ª",'U1'!AK30*'U1'!AK$4,0)+
IF('U2'!$A$4="2ª",'U2'!AK30*'U2'!AK$4,0)+
IF('U3'!$A$4="2ª",'U3'!AK30*'U3'!AK$4,0)+
IF('U4'!$A$4="2ª",'U4'!AK30*'U4'!AK$4,0)+
IF('U5'!$A$4="2ª",'U5'!AK30*'U5'!AK$4,0)+
IF('U6'!$A$4="2ª",'U6'!AK30*'U6'!AK$4,0)+
IF('U7'!$A$4="2ª",'U7'!AK30*'U7'!AK$4,0)+
IF('U8'!$A$4="2ª",'U8'!AK30*'U8'!AK$4,0)+
IF('U9'!$A$4="2ª",'U9'!AK30*'U9'!AK$4,0)+
IF('U10'!$A$4="2ª",'U10'!AK30*'U10'!AK$4,0)+
IF('U11'!$A$4="2ª",'U11'!AK30*'U11'!AK$4,0)+
IF('U12'!$A$4="2ª",'U12'!AK30*'U12'!AK$4,0)+
IF('U13'!$A$4="2ª",'U13'!AK30*'U13'!AK$4,0)+
IF('U14'!$A$4="2ª",'U14'!AK30*'U14'!AK$4,0)+
IF('U15'!$A$4="2ª",'U15'!AK30*'U15'!AK$4,0)
)/'2ª EVA-solo'!$CD$5
/BZ$13)),0),0)</f>
        <v>0</v>
      </c>
      <c r="CA46" s="25"/>
      <c r="CB46" s="25">
        <f ca="1">IF(CB$16&gt;0,
(
(
(
IF('U1'!$A$4="2ª",'U1'!BZ30*'U1'!BZ$4,0)+
IF('U2'!$A$4="2ª",'U2'!CA30*'U2'!CA$4,0)+
IF('U3'!$A$4="2ª",'U3'!CA30*'U3'!CA$4,0)+
IF('U4'!$A$4="2ª",'U4'!CA30*'U4'!CA$4,0)+
IF('U5'!$A$4="2ª",'U5'!CA30*'U5'!CA$4,0)+
IF('U6'!$A$4="2ª",'U6'!CA30*'U6'!CA$4,0)+
IF('U7'!$A$4="2ª",'U7'!CA30*'U7'!CA$4,0)+
IF('U8'!$A$4="2ª",'U8'!CA30*'U8'!CA$4,0)+
IF('U9'!$A$4="2ª",'U9'!CA30*'U9'!CA$4,0)+
IF('U10'!$A$4="2ª",'U10'!CA30*'U10'!CA$4,0)+
IF('U11'!$A$4="2ª",'U11'!CA30*'U11'!CA$4,0)+
IF('U12'!$A$4="2ª",'U12'!CA30*'U12'!CA$4,0)+
IF('U13'!$A$4="2ª",'U13'!CA30*'U13'!CA$4,0)+
IF('U14'!$A$4="2ª",'U14'!CA30*'U14'!CA$4,0)+
IF('U15'!$A$4="2ª",'U15'!CA30*'U15'!CA$4,0)
)/'2ª EVA-solo'!$CD$5
/CB$16)))</f>
        <v>0</v>
      </c>
    </row>
    <row r="47" spans="1:80" ht="18" x14ac:dyDescent="0.25">
      <c r="A47" s="65">
        <v>0</v>
      </c>
      <c r="B47" s="128"/>
      <c r="C47" s="25">
        <f ca="1">IFERROR(IF(C$16&gt;0,
(
(
(
IF('U1'!$A$4="2ª",'U1'!B31*'U1'!B$4,0)+
IF('U2'!$A$4="2ª",'U2'!B31*'U2'!B$4,0)+
IF('U3'!$A$4="2ª",'U3'!B31*'U3'!B$4,0)+
IF('U4'!$A$4="2ª",'U4'!B31*'U4'!B$4,0)+
IF('U5'!$A$4="2ª",'U5'!B31*'U5'!B$4,0)+
IF('U6'!$A$4="2ª",'U6'!B31*'U6'!B$4,0)+
IF('U7'!$A$4="2ª",'U7'!B31*'U7'!B$4,0)+
IF('U8'!$A$4="2ª",'U8'!B31*'U8'!B$4,0)+
IF('U9'!$A$4="2ª",'U9'!B31*'U9'!B$4,0)+
IF('U10'!$A$4="2ª",'U10'!B31*'U10'!B$4,0)+
IF('U11'!$A$4="2ª",'U11'!B31*'U11'!B$4,0)+
IF('U12'!$A$4="2ª",'U12'!B31*'U12'!B$4,0)+
IF('U13'!$A$4="2ª",'U13'!B31*'U13'!B$4,0)+
IF('U14'!$A$4="2ª",'U14'!B31*'U14'!B$4,0)+
IF('U15'!$A$4="2ª",'U15'!B31*'U15'!B$4,0)
)/'2ª EVA-solo'!$CD$5
/C$13)),0),0)</f>
        <v>0</v>
      </c>
      <c r="D47" s="25"/>
      <c r="E47" s="25">
        <f ca="1">IFERROR(IF(E$16&gt;0,
(
(
(
IF('U1'!$A$4="2ª",'U1'!C31*'U1'!C$4,0)+
IF('U2'!$A$4="2ª",'U2'!C31*'U2'!C$4,0)+
IF('U3'!$A$4="2ª",'U3'!C31*'U3'!C$4,0)+
IF('U4'!$A$4="2ª",'U4'!C31*'U4'!C$4,0)+
IF('U5'!$A$4="2ª",'U5'!C31*'U5'!C$4,0)+
IF('U6'!$A$4="2ª",'U6'!C31*'U6'!C$4,0)+
IF('U7'!$A$4="2ª",'U7'!C31*'U7'!C$4,0)+
IF('U8'!$A$4="2ª",'U8'!C31*'U8'!C$4,0)+
IF('U9'!$A$4="2ª",'U9'!C31*'U9'!C$4,0)+
IF('U10'!$A$4="2ª",'U10'!C31*'U10'!C$4,0)+
IF('U11'!$A$4="2ª",'U11'!C31*'U11'!C$4,0)+
IF('U12'!$A$4="2ª",'U12'!C31*'U12'!C$4,0)+
IF('U13'!$A$4="2ª",'U13'!C31*'U13'!C$4,0)+
IF('U14'!$A$4="2ª",'U14'!C31*'U14'!C$4,0)+
IF('U15'!$A$4="2ª",'U15'!C31*'U15'!C$4,0)
)/'2ª EVA-solo'!$CD$5
/E$13)),0),0)</f>
        <v>0</v>
      </c>
      <c r="F47" s="25"/>
      <c r="G47" s="25">
        <f ca="1">IFERROR(IF(G$16&gt;0,
(
(
(
IF('U1'!$A$4="2ª",'U1'!D31*'U1'!D$4,0)+
IF('U2'!$A$4="2ª",'U2'!D31*'U2'!D$4,0)+
IF('U3'!$A$4="2ª",'U3'!D31*'U3'!D$4,0)+
IF('U4'!$A$4="2ª",'U4'!D31*'U4'!D$4,0)+
IF('U5'!$A$4="2ª",'U5'!D31*'U5'!D$4,0)+
IF('U6'!$A$4="2ª",'U6'!D31*'U6'!D$4,0)+
IF('U7'!$A$4="2ª",'U7'!D31*'U7'!D$4,0)+
IF('U8'!$A$4="2ª",'U8'!D31*'U8'!D$4,0)+
IF('U9'!$A$4="2ª",'U9'!D31*'U9'!D$4,0)+
IF('U10'!$A$4="2ª",'U10'!D31*'U10'!D$4,0)+
IF('U11'!$A$4="2ª",'U11'!D31*'U11'!D$4,0)+
IF('U12'!$A$4="2ª",'U12'!D31*'U12'!D$4,0)+
IF('U13'!$A$4="2ª",'U13'!D31*'U13'!D$4,0)+
IF('U14'!$A$4="2ª",'U14'!D31*'U14'!D$4,0)+
IF('U15'!$A$4="2ª",'U15'!D31*'U15'!D$4,0)
)/'2ª EVA-solo'!$CD$5
/G$13)),0),0)</f>
        <v>0</v>
      </c>
      <c r="H47" s="25"/>
      <c r="I47" s="25">
        <f ca="1">IFERROR(IF(I$16&gt;0,
(
(
(
IF('U1'!$A$4="2ª",'U1'!E31*'U1'!E$4,0)+
IF('U2'!$A$4="2ª",'U2'!E31*'U2'!E$4,0)+
IF('U3'!$A$4="2ª",'U3'!E31*'U3'!E$4,0)+
IF('U4'!$A$4="2ª",'U4'!E31*'U4'!E$4,0)+
IF('U5'!$A$4="2ª",'U5'!E31*'U5'!E$4,0)+
IF('U6'!$A$4="2ª",'U6'!E31*'U6'!E$4,0)+
IF('U7'!$A$4="2ª",'U7'!E31*'U7'!E$4,0)+
IF('U8'!$A$4="2ª",'U8'!E31*'U8'!E$4,0)+
IF('U9'!$A$4="2ª",'U9'!E31*'U9'!E$4,0)+
IF('U10'!$A$4="2ª",'U10'!E31*'U10'!E$4,0)+
IF('U11'!$A$4="2ª",'U11'!E31*'U11'!E$4,0)+
IF('U12'!$A$4="2ª",'U12'!E31*'U12'!E$4,0)+
IF('U13'!$A$4="2ª",'U13'!E31*'U13'!E$4,0)+
IF('U14'!$A$4="2ª",'U14'!E31*'U14'!E$4,0)+
IF('U15'!$A$4="2ª",'U15'!E31*'U15'!E$4,0)
)/'2ª EVA-solo'!$CD$5
/H$13)),0),0)</f>
        <v>0</v>
      </c>
      <c r="J47" s="25"/>
      <c r="K47" s="25">
        <f ca="1">IFERROR(IF(K$16&gt;0,
(
(
(
IF('U1'!$A$4="2ª",'U1'!F31*'U1'!F$4,0)+
IF('U2'!$A$4="2ª",'U2'!F31*'U2'!F$4,0)+
IF('U3'!$A$4="2ª",'U3'!F31*'U3'!F$4,0)+
IF('U4'!$A$4="2ª",'U4'!F31*'U4'!F$4,0)+
IF('U5'!$A$4="2ª",'U5'!F31*'U5'!F$4,0)+
IF('U6'!$A$4="2ª",'U6'!F31*'U6'!F$4,0)+
IF('U7'!$A$4="2ª",'U7'!F31*'U7'!F$4,0)+
IF('U8'!$A$4="2ª",'U8'!F31*'U8'!F$4,0)+
IF('U9'!$A$4="2ª",'U9'!F31*'U9'!F$4,0)+
IF('U10'!$A$4="2ª",'U10'!F31*'U10'!F$4,0)+
IF('U11'!$A$4="2ª",'U11'!F31*'U11'!F$4,0)+
IF('U12'!$A$4="2ª",'U12'!F31*'U12'!F$4,0)+
IF('U13'!$A$4="2ª",'U13'!F31*'U13'!F$4,0)+
IF('U14'!$A$4="2ª",'U14'!F31*'U14'!F$4,0)+
IF('U15'!$A$4="2ª",'U15'!F31*'U15'!F$4,0)
)/'2ª EVA-solo'!$CD$5
/K$13)),0),0)</f>
        <v>0</v>
      </c>
      <c r="L47" s="25"/>
      <c r="M47" s="25">
        <f>IFERROR(IF(M$16&gt;0,
(
(
(
IF('U1'!$A$4="2ª",'U1'!G31*'U1'!G$4,0)+
IF('U2'!$A$4="2ª",'U2'!G31*'U2'!G$4,0)+
IF('U3'!$A$4="2ª",'U3'!G31*'U3'!G$4,0)+
IF('U4'!$A$4="2ª",'U4'!G31*'U4'!G$4,0)+
IF('U5'!$A$4="2ª",'U5'!G31*'U5'!G$4,0)+
IF('U6'!$A$4="2ª",'U6'!G31*'U6'!G$4,0)+
IF('U7'!$A$4="2ª",'U7'!G31*'U7'!G$4,0)+
IF('U8'!$A$4="2ª",'U8'!G31*'U8'!G$4,0)+
IF('U9'!$A$4="2ª",'U9'!G31*'U9'!G$4,0)+
IF('U10'!$A$4="2ª",'U10'!G31*'U10'!G$4,0)+
IF('U11'!$A$4="2ª",'U11'!G31*'U11'!G$4,0)+
IF('U12'!$A$4="2ª",'U12'!G31*'U12'!G$4,0)+
IF('U13'!$A$4="2ª",'U13'!G31*'U13'!G$4,0)+
IF('U14'!$A$4="2ª",'U14'!G31*'U14'!G$4,0)+
IF('U15'!$A$4="2ª",'U15'!G31*'U15'!G$4,0)
)/'2ª EVA-solo'!$CD$5
/M$13)),0),0)</f>
        <v>0</v>
      </c>
      <c r="N47" s="25"/>
      <c r="O47" s="130"/>
      <c r="P47" s="25">
        <f ca="1">IFERROR(IF(P$16&gt;0,
(
(
(
IF('U1'!$A$4="2ª",'U1'!H31*'U1'!H$4,0)+
IF('U2'!$A$4="2ª",'U2'!H31*'U2'!H$4,0)+
IF('U3'!$A$4="2ª",'U3'!H31*'U3'!H$4,0)+
IF('U4'!$A$4="2ª",'U4'!H31*'U4'!H$4,0)+
IF('U5'!$A$4="2ª",'U5'!H31*'U5'!H$4,0)+
IF('U6'!$A$4="2ª",'U6'!H31*'U6'!H$4,0)+
IF('U7'!$A$4="2ª",'U7'!H31*'U7'!H$4,0)+
IF('U8'!$A$4="2ª",'U8'!H31*'U8'!H$4,0)+
IF('U9'!$A$4="2ª",'U9'!H31*'U9'!H$4,0)+
IF('U10'!$A$4="2ª",'U10'!H31*'U10'!H$4,0)+
IF('U11'!$A$4="2ª",'U11'!H31*'U11'!H$4,0)+
IF('U12'!$A$4="2ª",'U12'!H31*'U12'!H$4,0)+
IF('U13'!$A$4="2ª",'U13'!H31*'U13'!H$4,0)+
IF('U14'!$A$4="2ª",'U14'!H31*'U14'!H$4,0)+
IF('U15'!$A$4="2ª",'U15'!H31*'U15'!H$4,0)
)/'2ª EVA-solo'!$CD$5
/P$13)),0),0)</f>
        <v>0</v>
      </c>
      <c r="Q47" s="25"/>
      <c r="R47" s="25">
        <f ca="1">IFERROR(IF(R$16&gt;0,
(
(
(
IF('U1'!$A$4="2ª",'U1'!I31*'U1'!I$4,0)+
IF('U2'!$A$4="2ª",'U2'!I31*'U2'!I$4,0)+
IF('U3'!$A$4="2ª",'U3'!I31*'U3'!I$4,0)+
IF('U4'!$A$4="2ª",'U4'!I31*'U4'!I$4,0)+
IF('U5'!$A$4="2ª",'U5'!I31*'U5'!I$4,0)+
IF('U6'!$A$4="2ª",'U6'!I31*'U6'!I$4,0)+
IF('U7'!$A$4="2ª",'U7'!I31*'U7'!I$4,0)+
IF('U8'!$A$4="2ª",'U8'!I31*'U8'!I$4,0)+
IF('U9'!$A$4="2ª",'U9'!I31*'U9'!I$4,0)+
IF('U10'!$A$4="2ª",'U10'!I31*'U10'!I$4,0)+
IF('U11'!$A$4="2ª",'U11'!I31*'U11'!I$4,0)+
IF('U12'!$A$4="2ª",'U12'!I31*'U12'!I$4,0)+
IF('U13'!$A$4="2ª",'U13'!I31*'U13'!I$4,0)+
IF('U14'!$A$4="2ª",'U14'!I31*'U14'!I$4,0)+
IF('U15'!$A$4="2ª",'U15'!I31*'U15'!I$4,0)
)/'2ª EVA-solo'!$CD$5
/R$13)),0),0)</f>
        <v>0</v>
      </c>
      <c r="S47" s="25"/>
      <c r="T47" s="25">
        <f ca="1">IFERROR(IF(T$16&gt;0,
(
(
(
IF('U1'!$A$4="2ª",'U1'!J31*'U1'!J$4,0)+
IF('U2'!$A$4="2ª",'U2'!J31*'U2'!J$4,0)+
IF('U3'!$A$4="2ª",'U3'!J31*'U3'!J$4,0)+
IF('U4'!$A$4="2ª",'U4'!J31*'U4'!J$4,0)+
IF('U5'!$A$4="2ª",'U5'!J31*'U5'!J$4,0)+
IF('U6'!$A$4="2ª",'U6'!J31*'U6'!J$4,0)+
IF('U7'!$A$4="2ª",'U7'!J31*'U7'!J$4,0)+
IF('U8'!$A$4="2ª",'U8'!J31*'U8'!J$4,0)+
IF('U9'!$A$4="2ª",'U9'!J31*'U9'!J$4,0)+
IF('U10'!$A$4="2ª",'U10'!J31*'U10'!J$4,0)+
IF('U11'!$A$4="2ª",'U11'!J31*'U11'!J$4,0)+
IF('U12'!$A$4="2ª",'U12'!J31*'U12'!J$4,0)+
IF('U13'!$A$4="2ª",'U13'!J31*'U13'!J$4,0)+
IF('U14'!$A$4="2ª",'U14'!J31*'U14'!J$4,0)+
IF('U15'!$A$4="2ª",'U15'!J31*'U15'!J$4,0)
)/'2ª EVA-solo'!$CD$5
/T$13)),0),0)</f>
        <v>0</v>
      </c>
      <c r="U47" s="25"/>
      <c r="V47" s="25">
        <f ca="1">IFERROR(IF(V$16&gt;0,
(
(
(
IF('U1'!$A$4="2ª",'U1'!K31*'U1'!K$4,0)+
IF('U2'!$A$4="2ª",'U2'!K31*'U2'!K$4,0)+
IF('U3'!$A$4="2ª",'U3'!K31*'U3'!K$4,0)+
IF('U4'!$A$4="2ª",'U4'!K31*'U4'!K$4,0)+
IF('U5'!$A$4="2ª",'U5'!K31*'U5'!K$4,0)+
IF('U6'!$A$4="2ª",'U6'!K31*'U6'!K$4,0)+
IF('U7'!$A$4="2ª",'U7'!K31*'U7'!K$4,0)+
IF('U8'!$A$4="2ª",'U8'!K31*'U8'!K$4,0)+
IF('U9'!$A$4="2ª",'U9'!K31*'U9'!K$4,0)+
IF('U10'!$A$4="2ª",'U10'!K31*'U10'!K$4,0)+
IF('U11'!$A$4="2ª",'U11'!K31*'U11'!K$4,0)+
IF('U12'!$A$4="2ª",'U12'!K31*'U12'!K$4,0)+
IF('U13'!$A$4="2ª",'U13'!K31*'U13'!K$4,0)+
IF('U14'!$A$4="2ª",'U14'!K31*'U14'!K$4,0)+
IF('U15'!$A$4="2ª",'U15'!K31*'U15'!K$4,0)
)/'2ª EVA-solo'!$CD$5
/V$13)),0),0)</f>
        <v>0</v>
      </c>
      <c r="W47" s="25"/>
      <c r="X47" s="25">
        <f ca="1">IFERROR(IF(X$16&gt;0,
(
(
(
IF('U1'!$A$4="2ª",'U1'!L31*'U1'!L$4,0)+
IF('U2'!$A$4="2ª",'U2'!L31*'U2'!L$4,0)+
IF('U3'!$A$4="2ª",'U3'!L31*'U3'!L$4,0)+
IF('U4'!$A$4="2ª",'U4'!L31*'U4'!L$4,0)+
IF('U5'!$A$4="2ª",'U5'!L31*'U5'!L$4,0)+
IF('U6'!$A$4="2ª",'U6'!L31*'U6'!L$4,0)+
IF('U7'!$A$4="2ª",'U7'!L31*'U7'!L$4,0)+
IF('U8'!$A$4="2ª",'U8'!L31*'U8'!L$4,0)+
IF('U9'!$A$4="2ª",'U9'!L31*'U9'!L$4,0)+
IF('U10'!$A$4="2ª",'U10'!L31*'U10'!L$4,0)+
IF('U11'!$A$4="2ª",'U11'!L31*'U11'!L$4,0)+
IF('U12'!$A$4="2ª",'U12'!L31*'U12'!L$4,0)+
IF('U13'!$A$4="2ª",'U13'!L31*'U13'!L$4,0)+
IF('U14'!$A$4="2ª",'U14'!L31*'U14'!L$4,0)+
IF('U15'!$A$4="2ª",'U15'!L31*'U15'!L$4,0)
)/'2ª EVA-solo'!$CD$5
/X$13)),0),0)</f>
        <v>0</v>
      </c>
      <c r="Y47" s="25"/>
      <c r="Z47" s="25">
        <f>IFERROR(IF(Z$16&gt;0,
(
(
(
IF('U1'!$A$4="2ª",'U1'!M31*'U1'!M$4,0)+
IF('U2'!$A$4="2ª",'U2'!M31*'U2'!M$4,0)+
IF('U3'!$A$4="2ª",'U3'!M31*'U3'!M$4,0)+
IF('U4'!$A$4="2ª",'U4'!M31*'U4'!M$4,0)+
IF('U5'!$A$4="2ª",'U5'!M31*'U5'!M$4,0)+
IF('U6'!$A$4="2ª",'U6'!M31*'U6'!M$4,0)+
IF('U7'!$A$4="2ª",'U7'!M31*'U7'!M$4,0)+
IF('U8'!$A$4="2ª",'U8'!M31*'U8'!M$4,0)+
IF('U9'!$A$4="2ª",'U9'!M31*'U9'!M$4,0)+
IF('U10'!$A$4="2ª",'U10'!M31*'U10'!M$4,0)+
IF('U11'!$A$4="2ª",'U11'!M31*'U11'!M$4,0)+
IF('U12'!$A$4="2ª",'U12'!M31*'U12'!M$4,0)+
IF('U13'!$A$4="2ª",'U13'!M31*'U13'!M$4,0)+
IF('U14'!$A$4="2ª",'U14'!M31*'U14'!M$4,0)+
IF('U15'!$A$4="2ª",'U15'!M31*'U15'!M$4,0)
)/'2ª EVA-solo'!$CD$5
/Z$13)),0),0)</f>
        <v>0</v>
      </c>
      <c r="AA47" s="25"/>
      <c r="AB47" s="25"/>
      <c r="AC47" s="25">
        <f ca="1">IFERROR(IF(AC$16&gt;0,
(
(
(
IF('U1'!$A$4="2ª",'U1'!N31*'U1'!N$4,0)+
IF('U2'!$A$4="2ª",'U2'!N31*'U2'!N$4,0)+
IF('U3'!$A$4="2ª",'U3'!N31*'U3'!N$4,0)+
IF('U4'!$A$4="2ª",'U4'!N31*'U4'!N$4,0)+
IF('U5'!$A$4="2ª",'U5'!N31*'U5'!N$4,0)+
IF('U6'!$A$4="2ª",'U6'!N31*'U6'!N$4,0)+
IF('U7'!$A$4="2ª",'U7'!N31*'U7'!N$4,0)+
IF('U8'!$A$4="2ª",'U8'!N31*'U8'!N$4,0)+
IF('U9'!$A$4="2ª",'U9'!N31*'U9'!N$4,0)+
IF('U10'!$A$4="2ª",'U10'!N31*'U10'!N$4,0)+
IF('U11'!$A$4="2ª",'U11'!N31*'U11'!N$4,0)+
IF('U12'!$A$4="2ª",'U12'!N31*'U12'!N$4,0)+
IF('U13'!$A$4="2ª",'U13'!N31*'U13'!N$4,0)+
IF('U14'!$A$4="2ª",'U14'!N31*'U14'!N$4,0)+
IF('U15'!$A$4="2ª",'U15'!N31*'U15'!N$4,0)
)/'2ª EVA-solo'!$CD$5
/AC$13)),0),0)</f>
        <v>0</v>
      </c>
      <c r="AD47" s="5"/>
      <c r="AE47" s="25">
        <f>IFERROR(IF(AE$16&gt;0,
(
(
(
IF('U1'!$A$4="2ª",'U1'!O31*'U1'!O$4,0)+
IF('U2'!$A$4="2ª",'U2'!O31*'U2'!O$4,0)+
IF('U3'!$A$4="2ª",'U3'!O31*'U3'!O$4,0)+
IF('U4'!$A$4="2ª",'U4'!O31*'U4'!O$4,0)+
IF('U5'!$A$4="2ª",'U5'!O31*'U5'!O$4,0)+
IF('U6'!$A$4="2ª",'U6'!O31*'U6'!O$4,0)+
IF('U7'!$A$4="2ª",'U7'!O31*'U7'!O$4,0)+
IF('U8'!$A$4="2ª",'U8'!O31*'U8'!O$4,0)+
IF('U9'!$A$4="2ª",'U9'!O31*'U9'!O$4,0)+
IF('U10'!$A$4="2ª",'U10'!O31*'U10'!O$4,0)+
IF('U11'!$A$4="2ª",'U11'!O31*'U11'!O$4,0)+
IF('U12'!$A$4="2ª",'U12'!O31*'U12'!O$4,0)+
IF('U13'!$A$4="2ª",'U13'!O31*'U13'!O$4,0)+
IF('U14'!$A$4="2ª",'U14'!O31*'U14'!O$4,0)+
IF('U15'!$A$4="2ª",'U15'!O31*'U15'!O$4,0)
)/'2ª EVA-solo'!$CD$5
/AE$13)),0),0)</f>
        <v>0</v>
      </c>
      <c r="AF47" s="5"/>
      <c r="AG47" s="25">
        <f ca="1">IFERROR(IF(AG$16&gt;0,
(
(
(
IF('U1'!$A$4="2ª",'U1'!P31*'U1'!P$4,0)+
IF('U2'!$A$4="2ª",'U2'!P31*'U2'!P$4,0)+
IF('U3'!$A$4="2ª",'U3'!P31*'U3'!P$4,0)+
IF('U4'!$A$4="2ª",'U4'!P31*'U4'!P$4,0)+
IF('U5'!$A$4="2ª",'U5'!P31*'U5'!P$4,0)+
IF('U6'!$A$4="2ª",'U6'!P31*'U6'!P$4,0)+
IF('U7'!$A$4="2ª",'U7'!P31*'U7'!P$4,0)+
IF('U8'!$A$4="2ª",'U8'!P31*'U8'!P$4,0)+
IF('U9'!$A$4="2ª",'U9'!P31*'U9'!P$4,0)+
IF('U10'!$A$4="2ª",'U10'!P31*'U10'!P$4,0)+
IF('U11'!$A$4="2ª",'U11'!P31*'U11'!P$4,0)+
IF('U12'!$A$4="2ª",'U12'!P31*'U12'!P$4,0)+
IF('U13'!$A$4="2ª",'U13'!P31*'U13'!P$4,0)+
IF('U14'!$A$4="2ª",'U14'!P31*'U14'!P$4,0)+
IF('U15'!$A$4="2ª",'U15'!P31*'U15'!P$4,0)
)/'2ª EVA-solo'!$CD$5
/AG$13)),0),0)</f>
        <v>0</v>
      </c>
      <c r="AH47" s="25"/>
      <c r="AI47" s="25">
        <f>IFERROR(IF(AH$16&gt;0,
(
(
(
IF('U1'!$A$4="2ª",'U1'!Q31*'U1'!Q$4,0)+
IF('U2'!$A$4="2ª",'U2'!Q31*'U2'!Q$4,0)+
IF('U3'!$A$4="2ª",'U3'!Q31*'U3'!Q$4,0)+
IF('U4'!$A$4="2ª",'U4'!Q31*'U4'!Q$4,0)+
IF('U5'!$A$4="2ª",'U5'!Q31*'U5'!Q$4,0)+
IF('U6'!$A$4="2ª",'U6'!Q31*'U6'!Q$4,0)+
IF('U7'!$A$4="2ª",'U7'!Q31*'U7'!Q$4,0)+
IF('U8'!$A$4="2ª",'U8'!Q31*'U8'!Q$4,0)+
IF('U9'!$A$4="2ª",'U9'!Q31*'U9'!Q$4,0)+
IF('U10'!$A$4="2ª",'U10'!Q31*'U10'!Q$4,0)+
IF('U11'!$A$4="2ª",'U11'!Q31*'U11'!Q$4,0)+
IF('U12'!$A$4="2ª",'U12'!Q31*'U12'!Q$4,0)+
IF('U13'!$A$4="2ª",'U13'!Q31*'U13'!Q$4,0)+
IF('U14'!$A$4="2ª",'U14'!Q31*'U14'!Q$4,0)+
IF('U15'!$A$4="2ª",'U15'!Q31*'U15'!Q$4,0)
)/'2ª EVA-solo'!$CD$5
/AH$13)),0),0)</f>
        <v>0</v>
      </c>
      <c r="AJ47" s="25"/>
      <c r="AK47" s="25">
        <f ca="1">IFERROR(IF(AK$16&gt;0,
(
(
(
IF('U1'!$A$4="2ª",'U1'!R31*'U1'!R$4,0)+
IF('U2'!$A$4="2ª",'U2'!R31*'U2'!R$4,0)+
IF('U3'!$A$4="2ª",'U3'!R31*'U3'!R$4,0)+
IF('U4'!$A$4="2ª",'U4'!R31*'U4'!R$4,0)+
IF('U5'!$A$4="2ª",'U5'!R31*'U5'!R$4,0)+
IF('U6'!$A$4="2ª",'U6'!R31*'U6'!R$4,0)+
IF('U7'!$A$4="2ª",'U7'!R31*'U7'!R$4,0)+
IF('U8'!$A$4="2ª",'U8'!R31*'U8'!R$4,0)+
IF('U9'!$A$4="2ª",'U9'!R31*'U9'!R$4,0)+
IF('U10'!$A$4="2ª",'U10'!R31*'U10'!R$4,0)+
IF('U11'!$A$4="2ª",'U11'!R31*'U11'!R$4,0)+
IF('U12'!$A$4="2ª",'U12'!R31*'U12'!R$4,0)+
IF('U13'!$A$4="2ª",'U13'!R31*'U13'!R$4,0)+
IF('U14'!$A$4="2ª",'U14'!R31*'U14'!R$4,0)+
IF('U15'!$A$4="2ª",'U15'!R31*'U15'!R$4,0)
)/'2ª EVA-solo'!$CD$5
/AK$13)),0),0)</f>
        <v>0</v>
      </c>
      <c r="AL47" s="25"/>
      <c r="AM47" s="25">
        <f>IFERROR(IF(AM$16&gt;0,
(
(
(
IF('U1'!$A$4="2ª",'U1'!S31*'U1'!S$4,0)+
IF('U2'!$A$4="2ª",'U2'!S31*'U2'!S$4,0)+
IF('U3'!$A$4="2ª",'U3'!S31*'U3'!S$4,0)+
IF('U4'!$A$4="2ª",'U4'!S31*'U4'!S$4,0)+
IF('U5'!$A$4="2ª",'U5'!S31*'U5'!S$4,0)+
IF('U6'!$A$4="2ª",'U6'!S31*'U6'!S$4,0)+
IF('U7'!$A$4="2ª",'U7'!S31*'U7'!S$4,0)+
IF('U8'!$A$4="2ª",'U8'!S31*'U8'!S$4,0)+
IF('U9'!$A$4="2ª",'U9'!S31*'U9'!S$4,0)+
IF('U10'!$A$4="2ª",'U10'!S31*'U10'!S$4,0)+
IF('U11'!$A$4="2ª",'U11'!S31*'U11'!S$4,0)+
IF('U12'!$A$4="2ª",'U12'!S31*'U12'!S$4,0)+
IF('U13'!$A$4="2ª",'U13'!S31*'U13'!S$4,0)+
IF('U14'!$A$4="2ª",'U14'!S31*'U14'!S$4,0)+
IF('U15'!$A$4="2ª",'U15'!S31*'U15'!S$4,0)
)/'2ª EVA-solo'!$CD$5
/AM$13)),0),0)</f>
        <v>0</v>
      </c>
      <c r="AN47" s="25"/>
      <c r="AO47" s="25"/>
      <c r="AP47" s="25">
        <f ca="1">IFERROR(IF(AP$16&gt;0,
(
(
(
IF('U1'!$A$4="2ª",'U1'!T31*'U1'!T$4,0)+
IF('U2'!$A$4="2ª",'U2'!T31*'U2'!T$4,0)+
IF('U3'!$A$4="2ª",'U3'!T31*'U3'!T$4,0)+
IF('U4'!$A$4="2ª",'U4'!T31*'U4'!T$4,0)+
IF('U5'!$A$4="2ª",'U5'!T31*'U5'!T$4,0)+
IF('U6'!$A$4="2ª",'U6'!T31*'U6'!T$4,0)+
IF('U7'!$A$4="2ª",'U7'!T31*'U7'!T$4,0)+
IF('U8'!$A$4="2ª",'U8'!T31*'U8'!T$4,0)+
IF('U9'!$A$4="2ª",'U9'!T31*'U9'!T$4,0)+
IF('U10'!$A$4="2ª",'U10'!T31*'U10'!T$4,0)+
IF('U11'!$A$4="2ª",'U11'!T31*'U11'!T$4,0)+
IF('U12'!$A$4="2ª",'U12'!T31*'U12'!T$4,0)+
IF('U13'!$A$4="2ª",'U13'!T31*'U13'!T$4,0)+
IF('U14'!$A$4="2ª",'U14'!T31*'U14'!T$4,0)+
IF('U15'!$A$4="2ª",'U15'!T31*'U15'!T$4,0)
)/'2ª EVA-solo'!$CD$5
/AP$13)),0),0)</f>
        <v>0</v>
      </c>
      <c r="AQ47" s="25"/>
      <c r="AR47" s="25">
        <f ca="1">IFERROR(IF(AR$16&gt;0,
(
(
(
IF('U1'!$A$4="2ª",'U1'!U31*'U1'!U$4,0)+
IF('U2'!$A$4="2ª",'U2'!U31*'U2'!U$4,0)+
IF('U3'!$A$4="2ª",'U3'!U31*'U3'!U$4,0)+
IF('U4'!$A$4="2ª",'U4'!U31*'U4'!U$4,0)+
IF('U5'!$A$4="2ª",'U5'!U31*'U5'!U$4,0)+
IF('U6'!$A$4="2ª",'U6'!U31*'U6'!U$4,0)+
IF('U7'!$A$4="2ª",'U7'!U31*'U7'!U$4,0)+
IF('U8'!$A$4="2ª",'U8'!U31*'U8'!U$4,0)+
IF('U9'!$A$4="2ª",'U9'!U31*'U9'!U$4,0)+
IF('U10'!$A$4="2ª",'U10'!U31*'U10'!U$4,0)+
IF('U11'!$A$4="2ª",'U11'!U31*'U11'!U$4,0)+
IF('U12'!$A$4="2ª",'U12'!U31*'U12'!U$4,0)+
IF('U13'!$A$4="2ª",'U13'!U31*'U13'!U$4,0)+
IF('U14'!$A$4="2ª",'U14'!U31*'U14'!U$4,0)+
IF('U15'!$A$4="2ª",'U15'!U31*'U15'!U$4,0)
)/'2ª EVA-solo'!$CD$5
/AR$13)),0),0)</f>
        <v>0</v>
      </c>
      <c r="AS47" s="25"/>
      <c r="AT47" s="25">
        <f>IFERROR(IF(AT$16&gt;0,
(
(
(
IF('U1'!$A$4="2ª",'U1'!V31*'U1'!V$4,0)+
IF('U2'!$A$4="2ª",'U2'!V31*'U2'!V$4,0)+
IF('U3'!$A$4="2ª",'U3'!V31*'U3'!V$4,0)+
IF('U4'!$A$4="2ª",'U4'!V31*'U4'!V$4,0)+
IF('U5'!$A$4="2ª",'U5'!V31*'U5'!V$4,0)+
IF('U6'!$A$4="2ª",'U6'!V31*'U6'!V$4,0)+
IF('U7'!$A$4="2ª",'U7'!V31*'U7'!V$4,0)+
IF('U8'!$A$4="2ª",'U8'!V31*'U8'!V$4,0)+
IF('U9'!$A$4="2ª",'U9'!V31*'U9'!V$4,0)+
IF('U10'!$A$4="2ª",'U10'!V31*'U10'!V$4,0)+
IF('U11'!$A$4="2ª",'U11'!V31*'U11'!V$4,0)+
IF('U12'!$A$4="2ª",'U12'!V31*'U12'!V$4,0)+
IF('U13'!$A$4="2ª",'U13'!V31*'U13'!V$4,0)+
IF('U14'!$A$4="2ª",'U14'!V31*'U14'!V$4,0)+
IF('U15'!$A$4="2ª",'U15'!V31*'U15'!V$4,0)
)/'2ª EVA-solo'!$CD$5
/AT$13)),0),0)</f>
        <v>0</v>
      </c>
      <c r="AU47" s="25"/>
      <c r="AV47" s="25">
        <f ca="1">IFERROR(IF(AV$16&gt;0,
(
(
(
IF('U1'!$A$4="2ª",'U1'!W31*'U1'!W$4,0)+
IF('U2'!$A$4="2ª",'U2'!W31*'U2'!W$4,0)+
IF('U3'!$A$4="2ª",'U3'!W31*'U3'!W$4,0)+
IF('U4'!$A$4="2ª",'U4'!W31*'U4'!W$4,0)+
IF('U5'!$A$4="2ª",'U5'!W31*'U5'!W$4,0)+
IF('U6'!$A$4="2ª",'U6'!W31*'U6'!W$4,0)+
IF('U7'!$A$4="2ª",'U7'!W31*'U7'!W$4,0)+
IF('U8'!$A$4="2ª",'U8'!W31*'U8'!W$4,0)+
IF('U9'!$A$4="2ª",'U9'!W31*'U9'!W$4,0)+
IF('U10'!$A$4="2ª",'U10'!W31*'U10'!W$4,0)+
IF('U11'!$A$4="2ª",'U11'!W31*'U11'!W$4,0)+
IF('U12'!$A$4="2ª",'U12'!W31*'U12'!W$4,0)+
IF('U13'!$A$4="2ª",'U13'!W31*'U13'!W$4,0)+
IF('U14'!$A$4="2ª",'U14'!W31*'U14'!W$4,0)+
IF('U15'!$A$4="2ª",'U15'!W31*'U15'!W$4,0)
)/'2ª EVA-solo'!$CD$5
/AV$13)),0),0)</f>
        <v>0</v>
      </c>
      <c r="AW47" s="25"/>
      <c r="AX47" s="25">
        <f>IFERROR(IF(AX$16&gt;0,
(
(
(
IF('U1'!$A$4="2ª",'U1'!X31*'U1'!X$4,0)+
IF('U2'!$A$4="2ª",'U2'!X31*'U2'!X$4,0)+
IF('U3'!$A$4="2ª",'U3'!X31*'U3'!X$4,0)+
IF('U4'!$A$4="2ª",'U4'!X31*'U4'!X$4,0)+
IF('U5'!$A$4="2ª",'U5'!X31*'U5'!X$4,0)+
IF('U6'!$A$4="2ª",'U6'!X31*'U6'!X$4,0)+
IF('U7'!$A$4="2ª",'U7'!X31*'U7'!X$4,0)+
IF('U8'!$A$4="2ª",'U8'!X31*'U8'!X$4,0)+
IF('U9'!$A$4="2ª",'U9'!X31*'U9'!X$4,0)+
IF('U10'!$A$4="2ª",'U10'!X31*'U10'!X$4,0)+
IF('U11'!$A$4="2ª",'U11'!X31*'U11'!X$4,0)+
IF('U12'!$A$4="2ª",'U12'!X31*'U12'!X$4,0)+
IF('U13'!$A$4="2ª",'U13'!X31*'U13'!X$4,0)+
IF('U14'!$A$4="2ª",'U14'!X31*'U14'!X$4,0)+
IF('U15'!$A$4="2ª",'U15'!X31*'U15'!X$4,0)
)/'2ª EVA-solo'!$CD$5
/AX$13)),0),0)</f>
        <v>0</v>
      </c>
      <c r="AY47" s="25"/>
      <c r="AZ47" s="25">
        <f>IFERROR(IF(AZ$16&gt;0,
(
(
(
IF('U1'!$A$4="2ª",'U1'!Y31*'U1'!Y$4,0)+
IF('U2'!$A$4="2ª",'U2'!Y31*'U2'!Y$4,0)+
IF('U3'!$A$4="2ª",'U3'!Y31*'U3'!Y$4,0)+
IF('U4'!$A$4="2ª",'U4'!Y31*'U4'!Y$4,0)+
IF('U5'!$A$4="2ª",'U5'!Y31*'U5'!Y$4,0)+
IF('U6'!$A$4="2ª",'U6'!Y31*'U6'!Y$4,0)+
IF('U7'!$A$4="2ª",'U7'!Y31*'U7'!Y$4,0)+
IF('U8'!$A$4="2ª",'U8'!Y31*'U8'!Y$4,0)+
IF('U9'!$A$4="2ª",'U9'!Y31*'U9'!Y$4,0)+
IF('U10'!$A$4="2ª",'U10'!Y31*'U10'!Y$4,0)+
IF('U11'!$A$4="2ª",'U11'!Y31*'U11'!Y$4,0)+
IF('U12'!$A$4="2ª",'U12'!Y31*'U12'!Y$4,0)+
IF('U13'!$A$4="2ª",'U13'!Y31*'U13'!Y$4,0)+
IF('U14'!$A$4="2ª",'U14'!Y31*'U14'!Y$4,0)+
IF('U15'!$A$4="2ª",'U15'!Y31*'U15'!Y$4,0)
)/'2ª EVA-solo'!$CD$5
/AZ$13)),0),0)</f>
        <v>0</v>
      </c>
      <c r="BA47" s="25"/>
      <c r="BB47" s="25"/>
      <c r="BC47" s="25">
        <f ca="1">IFERROR(IF(BC$16&gt;0,
(
(
(
IF('U1'!$A$4="2ª",'U1'!Z31*'U1'!Z$4,0)+
IF('U2'!$A$4="2ª",'U2'!Z31*'U2'!Z$4,0)+
IF('U3'!$A$4="2ª",'U3'!Z31*'U3'!Z$4,0)+
IF('U4'!$A$4="2ª",'U4'!Z31*'U4'!Z$4,0)+
IF('U5'!$A$4="2ª",'U5'!Z31*'U5'!Z$4,0)+
IF('U6'!$A$4="2ª",'U6'!Z31*'U6'!Z$4,0)+
IF('U7'!$A$4="2ª",'U7'!Z31*'U7'!Z$4,0)+
IF('U8'!$A$4="2ª",'U8'!Z31*'U8'!Z$4,0)+
IF('U9'!$A$4="2ª",'U9'!Z31*'U9'!Z$4,0)+
IF('U10'!$A$4="2ª",'U10'!Z31*'U10'!Z$4,0)+
IF('U11'!$A$4="2ª",'U11'!Z31*'U11'!Z$4,0)+
IF('U12'!$A$4="2ª",'U12'!Z31*'U12'!Z$4,0)+
IF('U13'!$A$4="2ª",'U13'!Z31*'U13'!Z$4,0)+
IF('U14'!$A$4="2ª",'U14'!Z31*'U14'!Z$4,0)+
IF('U15'!$A$4="2ª",'U15'!Z31*'U15'!Z$4,0)
)/'2ª EVA-solo'!$CD$5
/BC$13)),0),0)</f>
        <v>0</v>
      </c>
      <c r="BD47" s="25"/>
      <c r="BE47" s="25">
        <f>IFERROR(IF(BE$16&gt;0,
(
(
(
IF('U1'!$A$4="2ª",'U1'!AA31*'U1'!AA$4,0)+
IF('U2'!$A$4="2ª",'U2'!AA31*'U2'!AA$4,0)+
IF('U3'!$A$4="2ª",'U3'!AA31*'U3'!AA$4,0)+
IF('U4'!$A$4="2ª",'U4'!AA31*'U4'!AA$4,0)+
IF('U5'!$A$4="2ª",'U5'!AA31*'U5'!AA$4,0)+
IF('U6'!$A$4="2ª",'U6'!AA31*'U6'!AA$4,0)+
IF('U7'!$A$4="2ª",'U7'!AA31*'U7'!AA$4,0)+
IF('U8'!$A$4="2ª",'U8'!AA31*'U8'!AA$4,0)+
IF('U9'!$A$4="2ª",'U9'!AA31*'U9'!AA$4,0)+
IF('U10'!$A$4="2ª",'U10'!AA31*'U10'!AA$4,0)+
IF('U11'!$A$4="2ª",'U11'!AA31*'U11'!AA$4,0)+
IF('U12'!$A$4="2ª",'U12'!AA31*'U12'!AA$4,0)+
IF('U13'!$A$4="2ª",'U13'!AA31*'U13'!AA$4,0)+
IF('U14'!$A$4="2ª",'U14'!AA31*'U14'!AA$4,0)+
IF('U15'!$A$4="2ª",'U15'!AA31*'U15'!AA$4,0)
)/'2ª EVA-solo'!$CD$5
/BE$13)),0),0)</f>
        <v>0</v>
      </c>
      <c r="BF47" s="25"/>
      <c r="BG47" s="25">
        <f>IFERROR(IF(BG$16&gt;0,
(
(
(
IF('U1'!$A$4="2ª",'U1'!AB31*'U1'!AB$4,0)+
IF('U2'!$A$4="2ª",'U2'!AB31*'U2'!AB$4,0)+
IF('U3'!$A$4="2ª",'U3'!AB31*'U3'!AB$4,0)+
IF('U4'!$A$4="2ª",'U4'!AB31*'U4'!AB$4,0)+
IF('U5'!$A$4="2ª",'U5'!AB31*'U5'!AB$4,0)+
IF('U6'!$A$4="2ª",'U6'!AB31*'U6'!AB$4,0)+
IF('U7'!$A$4="2ª",'U7'!AB31*'U7'!AB$4,0)+
IF('U8'!$A$4="2ª",'U8'!AB31*'U8'!AB$4,0)+
IF('U9'!$A$4="2ª",'U9'!AB31*'U9'!AB$4,0)+
IF('U10'!$A$4="2ª",'U10'!AB31*'U10'!AB$4,0)+
IF('U11'!$A$4="2ª",'U11'!AB31*'U11'!AB$4,0)+
IF('U12'!$A$4="2ª",'U12'!AB31*'U12'!AB$4,0)+
IF('U13'!$A$4="2ª",'U13'!AB31*'U13'!AB$4,0)+
IF('U14'!$A$4="2ª",'U14'!AB31*'U14'!AB$4,0)+
IF('U15'!$A$4="2ª",'U15'!AB31*'U15'!AB$4,0)
)/'2ª EVA-solo'!$CD$5
/BG$13)),0),0)</f>
        <v>0</v>
      </c>
      <c r="BH47" s="25"/>
      <c r="BI47" s="25">
        <f ca="1">IFERROR(IF(BI$16&gt;0,
(
(
(
IF('U1'!$A$4="2ª",'U1'!AC31*'U1'!AC$4,0)+
IF('U2'!$A$4="2ª",'U2'!AC31*'U2'!AC$4,0)+
IF('U3'!$A$4="2ª",'U3'!AC31*'U3'!AC$4,0)+
IF('U4'!$A$4="2ª",'U4'!AC31*'U4'!AC$4,0)+
IF('U5'!$A$4="2ª",'U5'!AC31*'U5'!AC$4,0)+
IF('U6'!$A$4="2ª",'U6'!AC31*'U6'!AC$4,0)+
IF('U7'!$A$4="2ª",'U7'!AC31*'U7'!AC$4,0)+
IF('U8'!$A$4="2ª",'U8'!AC31*'U8'!AC$4,0)+
IF('U9'!$A$4="2ª",'U9'!AC31*'U9'!AC$4,0)+
IF('U10'!$A$4="2ª",'U10'!AC31*'U10'!AC$4,0)+
IF('U11'!$A$4="2ª",'U11'!AC31*'U11'!AC$4,0)+
IF('U12'!$A$4="2ª",'U12'!AC31*'U12'!AC$4,0)+
IF('U13'!$A$4="2ª",'U13'!AC31*'U13'!AC$4,0)+
IF('U14'!$A$4="2ª",'U14'!AC31*'U14'!AC$4,0)+
IF('U15'!$A$4="2ª",'U15'!AC31*'U15'!AC$4,0)
)/'2ª EVA-solo'!$CD$5
/BI$13)),0),0)</f>
        <v>0</v>
      </c>
      <c r="BJ47" s="25"/>
      <c r="BK47" s="25">
        <f>IFERROR(IF(BK$16&gt;0,
(
(
(
IF('U1'!$A$4="2ª",'U1'!AD31*'U1'!AD$4,0)+
IF('U2'!$A$4="2ª",'U2'!AD31*'U2'!AD$4,0)+
IF('U3'!$A$4="2ª",'U3'!AD31*'U3'!AD$4,0)+
IF('U4'!$A$4="2ª",'U4'!AD31*'U4'!AD$4,0)+
IF('U5'!$A$4="2ª",'U5'!AD31*'U5'!AD$4,0)+
IF('U6'!$A$4="2ª",'U6'!AD31*'U6'!AD$4,0)+
IF('U7'!$A$4="2ª",'U7'!AD31*'U7'!AD$4,0)+
IF('U8'!$A$4="2ª",'U8'!AD31*'U8'!AD$4,0)+
IF('U9'!$A$4="2ª",'U9'!AD31*'U9'!AD$4,0)+
IF('U10'!$A$4="2ª",'U10'!AD31*'U10'!AD$4,0)+
IF('U11'!$A$4="2ª",'U11'!AD31*'U11'!AD$4,0)+
IF('U12'!$A$4="2ª",'U12'!AD31*'U12'!AD$4,0)+
IF('U13'!$A$4="2ª",'U13'!AD31*'U13'!AD$4,0)+
IF('U14'!$A$4="2ª",'U14'!AD31*'U14'!AD$4,0)+
IF('U15'!$A$4="2ª",'U15'!AD31*'U15'!AD$4,0)
)/'2ª EVA-solo'!$CD$5
/BK$13)),0),0)</f>
        <v>0</v>
      </c>
      <c r="BL47" s="25"/>
      <c r="BM47" s="25">
        <f>IFERROR(IF(BM$16&gt;0,
(
(
(
IF('U1'!$A$4="2ª",'U1'!AE31*'U1'!AE$4,0)+
IF('U2'!$A$4="2ª",'U2'!AE31*'U2'!AE$4,0)+
IF('U3'!$A$4="2ª",'U3'!AE31*'U3'!AE$4,0)+
IF('U4'!$A$4="2ª",'U4'!AE31*'U4'!AE$4,0)+
IF('U5'!$A$4="2ª",'U5'!AE31*'U5'!AE$4,0)+
IF('U6'!$A$4="2ª",'U6'!AE31*'U6'!AE$4,0)+
IF('U7'!$A$4="2ª",'U7'!AE31*'U7'!AE$4,0)+
IF('U8'!$A$4="2ª",'U8'!AE31*'U8'!AE$4,0)+
IF('U9'!$A$4="2ª",'U9'!AE31*'U9'!AE$4,0)+
IF('U10'!$A$4="2ª",'U10'!AE31*'U10'!AE$4,0)+
IF('U11'!$A$4="2ª",'U11'!AE31*'U11'!AE$4,0)+
IF('U12'!$A$4="2ª",'U12'!AE31*'U12'!AE$4,0)+
IF('U13'!$A$4="2ª",'U13'!AE31*'U13'!AE$4,0)+
IF('U14'!$A$4="2ª",'U14'!AE31*'U14'!AE$4,0)+
IF('U15'!$A$4="2ª",'U15'!AE31*'U15'!AE$4,0)
)/'2ª EVA-solo'!$CD$5
/BM$13)),0),0)</f>
        <v>0</v>
      </c>
      <c r="BN47" s="25"/>
      <c r="BO47" s="25"/>
      <c r="BP47" s="25">
        <f ca="1">IFERROR(IF(BP$16&gt;0,
(
(
(
IF('U1'!$A$4="2ª",'U1'!AF31*'U1'!AF$4,0)+
IF('U2'!$A$4="2ª",'U2'!AF31*'U2'!AF$4,0)+
IF('U3'!$A$4="2ª",'U3'!AF31*'U3'!AF$4,0)+
IF('U4'!$A$4="2ª",'U4'!AF31*'U4'!AF$4,0)+
IF('U5'!$A$4="2ª",'U5'!AF31*'U5'!AF$4,0)+
IF('U6'!$A$4="2ª",'U6'!AF31*'U6'!AF$4,0)+
IF('U7'!$A$4="2ª",'U7'!AF31*'U7'!AF$4,0)+
IF('U8'!$A$4="2ª",'U8'!AF31*'U8'!AF$4,0)+
IF('U9'!$A$4="2ª",'U9'!AF31*'U9'!AF$4,0)+
IF('U10'!$A$4="2ª",'U10'!AF31*'U10'!AF$4,0)+
IF('U11'!$A$4="2ª",'U11'!AF31*'U11'!AF$4,0)+
IF('U12'!$A$4="2ª",'U12'!AF31*'U12'!AF$4,0)+
IF('U13'!$A$4="2ª",'U13'!AF31*'U13'!AF$4,0)+
IF('U14'!$A$4="2ª",'U14'!AF31*'U14'!AF$4,0)+
IF('U15'!$A$4="2ª",'U15'!AF31*'U15'!AF$4,0)
)/'2ª EVA-solo'!$CD$5
/BP$13)),0),0)</f>
        <v>0</v>
      </c>
      <c r="BQ47" s="25"/>
      <c r="BR47" s="25">
        <f>IFERROR(IF(BR$16&gt;0,
(
(
(
IF('U1'!$A$4="2ª",'U1'!AG31*'U1'!AG$4,0)+
IF('U2'!$A$4="2ª",'U2'!AG31*'U2'!AG$4,0)+
IF('U3'!$A$4="2ª",'U3'!AG31*'U3'!AG$4,0)+
IF('U4'!$A$4="2ª",'U4'!AG31*'U4'!AG$4,0)+
IF('U5'!$A$4="2ª",'U5'!AG31*'U5'!AG$4,0)+
IF('U6'!$A$4="2ª",'U6'!AG31*'U6'!AG$4,0)+
IF('U7'!$A$4="2ª",'U7'!AG31*'U7'!AG$4,0)+
IF('U8'!$A$4="2ª",'U8'!AG31*'U8'!AG$4,0)+
IF('U9'!$A$4="2ª",'U9'!AG31*'U9'!AG$4,0)+
IF('U10'!$A$4="2ª",'U10'!AG31*'U10'!AG$4,0)+
IF('U11'!$A$4="2ª",'U11'!AG31*'U11'!AG$4,0)+
IF('U12'!$A$4="2ª",'U12'!AG31*'U12'!AG$4,0)+
IF('U13'!$A$4="2ª",'U13'!AG31*'U13'!AG$4,0)+
IF('U14'!$A$4="2ª",'U14'!AG31*'U14'!AG$4,0)+
IF('U15'!$A$4="2ª",'U15'!AG31*'U15'!AG$4,0)
)/'2ª EVA-solo'!$CD$5
/BR$13)),0),0)</f>
        <v>0</v>
      </c>
      <c r="BS47" s="25"/>
      <c r="BT47" s="25">
        <f>IFERROR(IF(BT$16&gt;0,
(
(
(
IF('U1'!$A$4="2ª",'U1'!AH31*'U1'!AH$4,0)+
IF('U2'!$A$4="2ª",'U2'!AH31*'U2'!AH$4,0)+
IF('U3'!$A$4="2ª",'U3'!AH31*'U3'!AH$4,0)+
IF('U4'!$A$4="2ª",'U4'!AH31*'U4'!AH$4,0)+
IF('U5'!$A$4="2ª",'U5'!AH31*'U5'!AH$4,0)+
IF('U6'!$A$4="2ª",'U6'!AH31*'U6'!AH$4,0)+
IF('U7'!$A$4="2ª",'U7'!AH31*'U7'!AH$4,0)+
IF('U8'!$A$4="2ª",'U8'!AH31*'U8'!AH$4,0)+
IF('U9'!$A$4="2ª",'U9'!AH31*'U9'!AH$4,0)+
IF('U10'!$A$4="2ª",'U10'!AH31*'U10'!AH$4,0)+
IF('U11'!$A$4="2ª",'U11'!AH31*'U11'!AH$4,0)+
IF('U12'!$A$4="2ª",'U12'!AH31*'U12'!AH$4,0)+
IF('U13'!$A$4="2ª",'U13'!AH31*'U13'!AH$4,0)+
IF('U14'!$A$4="2ª",'U14'!AH31*'U14'!AH$4,0)+
IF('U15'!$A$4="2ª",'U15'!AH31*'U15'!AH$4,0)
)/'2ª EVA-solo'!$CD$5
/BT$13)),0),0)</f>
        <v>0</v>
      </c>
      <c r="BU47" s="25"/>
      <c r="BV47" s="25">
        <f>IFERROR(IF(BV$16&gt;0,
(
(
(
IF('U1'!$A$4="2ª",'U1'!AI31*'U1'!AI$4,0)+
IF('U2'!$A$4="2ª",'U2'!AI31*'U2'!AI$4,0)+
IF('U3'!$A$4="2ª",'U3'!AI31*'U3'!AI$4,0)+
IF('U4'!$A$4="2ª",'U4'!AI31*'U4'!AI$4,0)+
IF('U5'!$A$4="2ª",'U5'!AI31*'U5'!AI$4,0)+
IF('U6'!$A$4="2ª",'U6'!AI31*'U6'!AI$4,0)+
IF('U7'!$A$4="2ª",'U7'!AI31*'U7'!AI$4,0)+
IF('U8'!$A$4="2ª",'U8'!AI31*'U8'!AI$4,0)+
IF('U9'!$A$4="2ª",'U9'!AI31*'U9'!AI$4,0)+
IF('U10'!$A$4="2ª",'U10'!AI31*'U10'!AI$4,0)+
IF('U11'!$A$4="2ª",'U11'!AI31*'U11'!AI$4,0)+
IF('U12'!$A$4="2ª",'U12'!AI31*'U12'!AI$4,0)+
IF('U13'!$A$4="2ª",'U13'!AI31*'U13'!AI$4,0)+
IF('U14'!$A$4="2ª",'U14'!AI31*'U14'!AI$4,0)+
IF('U15'!$A$4="2ª",'U15'!AI31*'U15'!AI$4,0)
)/'2ª EVA-solo'!$CD$5
/BV$13)),0),0)</f>
        <v>0</v>
      </c>
      <c r="BW47" s="25"/>
      <c r="BX47" s="25">
        <f>IFERROR(IF(BX$16&gt;0,
(
(
(
IF('U1'!$A$4="2ª",'U1'!AJ31*'U1'!AJ$4,0)+
IF('U2'!$A$4="2ª",'U2'!AJ31*'U2'!AJ$4,0)+
IF('U3'!$A$4="2ª",'U3'!AJ31*'U3'!AJ$4,0)+
IF('U4'!$A$4="2ª",'U4'!AJ31*'U4'!AJ$4,0)+
IF('U5'!$A$4="2ª",'U5'!AJ31*'U5'!AJ$4,0)+
IF('U6'!$A$4="2ª",'U6'!AJ31*'U6'!AJ$4,0)+
IF('U7'!$A$4="2ª",'U7'!AJ31*'U7'!AJ$4,0)+
IF('U8'!$A$4="2ª",'U8'!AJ31*'U8'!AJ$4,0)+
IF('U9'!$A$4="2ª",'U9'!AJ31*'U9'!AJ$4,0)+
IF('U10'!$A$4="2ª",'U10'!AJ31*'U10'!AJ$4,0)+
IF('U11'!$A$4="2ª",'U11'!AJ31*'U11'!AJ$4,0)+
IF('U12'!$A$4="2ª",'U12'!AJ31*'U12'!AJ$4,0)+
IF('U13'!$A$4="2ª",'U13'!AJ31*'U13'!AJ$4,0)+
IF('U14'!$A$4="2ª",'U14'!AJ31*'U14'!AJ$4,0)+
IF('U15'!$A$4="2ª",'U15'!AJ31*'U15'!AJ$4,0)
)/'2ª EVA-solo'!$CD$5
/BX$13)),0),0)</f>
        <v>0</v>
      </c>
      <c r="BY47" s="25"/>
      <c r="BZ47" s="25">
        <f>IFERROR(IF(BZ$16&gt;0,
(
(
(
IF('U1'!$A$4="2ª",'U1'!AK31*'U1'!AK$4,0)+
IF('U2'!$A$4="2ª",'U2'!AK31*'U2'!AK$4,0)+
IF('U3'!$A$4="2ª",'U3'!AK31*'U3'!AK$4,0)+
IF('U4'!$A$4="2ª",'U4'!AK31*'U4'!AK$4,0)+
IF('U5'!$A$4="2ª",'U5'!AK31*'U5'!AK$4,0)+
IF('U6'!$A$4="2ª",'U6'!AK31*'U6'!AK$4,0)+
IF('U7'!$A$4="2ª",'U7'!AK31*'U7'!AK$4,0)+
IF('U8'!$A$4="2ª",'U8'!AK31*'U8'!AK$4,0)+
IF('U9'!$A$4="2ª",'U9'!AK31*'U9'!AK$4,0)+
IF('U10'!$A$4="2ª",'U10'!AK31*'U10'!AK$4,0)+
IF('U11'!$A$4="2ª",'U11'!AK31*'U11'!AK$4,0)+
IF('U12'!$A$4="2ª",'U12'!AK31*'U12'!AK$4,0)+
IF('U13'!$A$4="2ª",'U13'!AK31*'U13'!AK$4,0)+
IF('U14'!$A$4="2ª",'U14'!AK31*'U14'!AK$4,0)+
IF('U15'!$A$4="2ª",'U15'!AK31*'U15'!AK$4,0)
)/'2ª EVA-solo'!$CD$5
/BZ$13)),0),0)</f>
        <v>0</v>
      </c>
      <c r="CA47" s="25"/>
      <c r="CB47" s="25">
        <f ca="1">IF(CB$16&gt;0,
(
(
(
IF('U1'!$A$4="2ª",'U1'!BZ31*'U1'!BZ$4,0)+
IF('U2'!$A$4="2ª",'U2'!CA31*'U2'!CA$4,0)+
IF('U3'!$A$4="2ª",'U3'!CA31*'U3'!CA$4,0)+
IF('U4'!$A$4="2ª",'U4'!CA31*'U4'!CA$4,0)+
IF('U5'!$A$4="2ª",'U5'!CA31*'U5'!CA$4,0)+
IF('U6'!$A$4="2ª",'U6'!CA31*'U6'!CA$4,0)+
IF('U7'!$A$4="2ª",'U7'!CA31*'U7'!CA$4,0)+
IF('U8'!$A$4="2ª",'U8'!CA31*'U8'!CA$4,0)+
IF('U9'!$A$4="2ª",'U9'!CA31*'U9'!CA$4,0)+
IF('U10'!$A$4="2ª",'U10'!CA31*'U10'!CA$4,0)+
IF('U11'!$A$4="2ª",'U11'!CA31*'U11'!CA$4,0)+
IF('U12'!$A$4="2ª",'U12'!CA31*'U12'!CA$4,0)+
IF('U13'!$A$4="2ª",'U13'!CA31*'U13'!CA$4,0)+
IF('U14'!$A$4="2ª",'U14'!CA31*'U14'!CA$4,0)+
IF('U15'!$A$4="2ª",'U15'!CA31*'U15'!CA$4,0)
)/'2ª EVA-solo'!$CD$5
/CB$16)))</f>
        <v>0</v>
      </c>
    </row>
    <row r="48" spans="1:80" ht="18" x14ac:dyDescent="0.25">
      <c r="A48" s="65">
        <v>0</v>
      </c>
      <c r="B48" s="128"/>
      <c r="C48" s="25">
        <f ca="1">IFERROR(IF(C$16&gt;0,
(
(
(
IF('U1'!$A$4="2ª",'U1'!B32*'U1'!B$4,0)+
IF('U2'!$A$4="2ª",'U2'!B32*'U2'!B$4,0)+
IF('U3'!$A$4="2ª",'U3'!B32*'U3'!B$4,0)+
IF('U4'!$A$4="2ª",'U4'!B32*'U4'!B$4,0)+
IF('U5'!$A$4="2ª",'U5'!B32*'U5'!B$4,0)+
IF('U6'!$A$4="2ª",'U6'!B32*'U6'!B$4,0)+
IF('U7'!$A$4="2ª",'U7'!B32*'U7'!B$4,0)+
IF('U8'!$A$4="2ª",'U8'!B32*'U8'!B$4,0)+
IF('U9'!$A$4="2ª",'U9'!B32*'U9'!B$4,0)+
IF('U10'!$A$4="2ª",'U10'!B32*'U10'!B$4,0)+
IF('U11'!$A$4="2ª",'U11'!B32*'U11'!B$4,0)+
IF('U12'!$A$4="2ª",'U12'!B32*'U12'!B$4,0)+
IF('U13'!$A$4="2ª",'U13'!B32*'U13'!B$4,0)+
IF('U14'!$A$4="2ª",'U14'!B32*'U14'!B$4,0)+
IF('U15'!$A$4="2ª",'U15'!B32*'U15'!B$4,0)
)/'2ª EVA-solo'!$CD$5
/C$13)),0),0)</f>
        <v>0</v>
      </c>
      <c r="D48" s="25"/>
      <c r="E48" s="25">
        <f ca="1">IFERROR(IF(E$16&gt;0,
(
(
(
IF('U1'!$A$4="2ª",'U1'!C32*'U1'!C$4,0)+
IF('U2'!$A$4="2ª",'U2'!C32*'U2'!C$4,0)+
IF('U3'!$A$4="2ª",'U3'!C32*'U3'!C$4,0)+
IF('U4'!$A$4="2ª",'U4'!C32*'U4'!C$4,0)+
IF('U5'!$A$4="2ª",'U5'!C32*'U5'!C$4,0)+
IF('U6'!$A$4="2ª",'U6'!C32*'U6'!C$4,0)+
IF('U7'!$A$4="2ª",'U7'!C32*'U7'!C$4,0)+
IF('U8'!$A$4="2ª",'U8'!C32*'U8'!C$4,0)+
IF('U9'!$A$4="2ª",'U9'!C32*'U9'!C$4,0)+
IF('U10'!$A$4="2ª",'U10'!C32*'U10'!C$4,0)+
IF('U11'!$A$4="2ª",'U11'!C32*'U11'!C$4,0)+
IF('U12'!$A$4="2ª",'U12'!C32*'U12'!C$4,0)+
IF('U13'!$A$4="2ª",'U13'!C32*'U13'!C$4,0)+
IF('U14'!$A$4="2ª",'U14'!C32*'U14'!C$4,0)+
IF('U15'!$A$4="2ª",'U15'!C32*'U15'!C$4,0)
)/'2ª EVA-solo'!$CD$5
/E$13)),0),0)</f>
        <v>0</v>
      </c>
      <c r="F48" s="25"/>
      <c r="G48" s="25">
        <f ca="1">IFERROR(IF(G$16&gt;0,
(
(
(
IF('U1'!$A$4="2ª",'U1'!D32*'U1'!D$4,0)+
IF('U2'!$A$4="2ª",'U2'!D32*'U2'!D$4,0)+
IF('U3'!$A$4="2ª",'U3'!D32*'U3'!D$4,0)+
IF('U4'!$A$4="2ª",'U4'!D32*'U4'!D$4,0)+
IF('U5'!$A$4="2ª",'U5'!D32*'U5'!D$4,0)+
IF('U6'!$A$4="2ª",'U6'!D32*'U6'!D$4,0)+
IF('U7'!$A$4="2ª",'U7'!D32*'U7'!D$4,0)+
IF('U8'!$A$4="2ª",'U8'!D32*'U8'!D$4,0)+
IF('U9'!$A$4="2ª",'U9'!D32*'U9'!D$4,0)+
IF('U10'!$A$4="2ª",'U10'!D32*'U10'!D$4,0)+
IF('U11'!$A$4="2ª",'U11'!D32*'U11'!D$4,0)+
IF('U12'!$A$4="2ª",'U12'!D32*'U12'!D$4,0)+
IF('U13'!$A$4="2ª",'U13'!D32*'U13'!D$4,0)+
IF('U14'!$A$4="2ª",'U14'!D32*'U14'!D$4,0)+
IF('U15'!$A$4="2ª",'U15'!D32*'U15'!D$4,0)
)/'2ª EVA-solo'!$CD$5
/G$13)),0),0)</f>
        <v>0</v>
      </c>
      <c r="H48" s="25"/>
      <c r="I48" s="25">
        <f ca="1">IFERROR(IF(I$16&gt;0,
(
(
(
IF('U1'!$A$4="2ª",'U1'!E32*'U1'!E$4,0)+
IF('U2'!$A$4="2ª",'U2'!E32*'U2'!E$4,0)+
IF('U3'!$A$4="2ª",'U3'!E32*'U3'!E$4,0)+
IF('U4'!$A$4="2ª",'U4'!E32*'U4'!E$4,0)+
IF('U5'!$A$4="2ª",'U5'!E32*'U5'!E$4,0)+
IF('U6'!$A$4="2ª",'U6'!E32*'U6'!E$4,0)+
IF('U7'!$A$4="2ª",'U7'!E32*'U7'!E$4,0)+
IF('U8'!$A$4="2ª",'U8'!E32*'U8'!E$4,0)+
IF('U9'!$A$4="2ª",'U9'!E32*'U9'!E$4,0)+
IF('U10'!$A$4="2ª",'U10'!E32*'U10'!E$4,0)+
IF('U11'!$A$4="2ª",'U11'!E32*'U11'!E$4,0)+
IF('U12'!$A$4="2ª",'U12'!E32*'U12'!E$4,0)+
IF('U13'!$A$4="2ª",'U13'!E32*'U13'!E$4,0)+
IF('U14'!$A$4="2ª",'U14'!E32*'U14'!E$4,0)+
IF('U15'!$A$4="2ª",'U15'!E32*'U15'!E$4,0)
)/'2ª EVA-solo'!$CD$5
/H$13)),0),0)</f>
        <v>0</v>
      </c>
      <c r="J48" s="25"/>
      <c r="K48" s="25">
        <f ca="1">IFERROR(IF(K$16&gt;0,
(
(
(
IF('U1'!$A$4="2ª",'U1'!F32*'U1'!F$4,0)+
IF('U2'!$A$4="2ª",'U2'!F32*'U2'!F$4,0)+
IF('U3'!$A$4="2ª",'U3'!F32*'U3'!F$4,0)+
IF('U4'!$A$4="2ª",'U4'!F32*'U4'!F$4,0)+
IF('U5'!$A$4="2ª",'U5'!F32*'U5'!F$4,0)+
IF('U6'!$A$4="2ª",'U6'!F32*'U6'!F$4,0)+
IF('U7'!$A$4="2ª",'U7'!F32*'U7'!F$4,0)+
IF('U8'!$A$4="2ª",'U8'!F32*'U8'!F$4,0)+
IF('U9'!$A$4="2ª",'U9'!F32*'U9'!F$4,0)+
IF('U10'!$A$4="2ª",'U10'!F32*'U10'!F$4,0)+
IF('U11'!$A$4="2ª",'U11'!F32*'U11'!F$4,0)+
IF('U12'!$A$4="2ª",'U12'!F32*'U12'!F$4,0)+
IF('U13'!$A$4="2ª",'U13'!F32*'U13'!F$4,0)+
IF('U14'!$A$4="2ª",'U14'!F32*'U14'!F$4,0)+
IF('U15'!$A$4="2ª",'U15'!F32*'U15'!F$4,0)
)/'2ª EVA-solo'!$CD$5
/K$13)),0),0)</f>
        <v>0</v>
      </c>
      <c r="L48" s="25"/>
      <c r="M48" s="25">
        <f>IFERROR(IF(M$16&gt;0,
(
(
(
IF('U1'!$A$4="2ª",'U1'!G32*'U1'!G$4,0)+
IF('U2'!$A$4="2ª",'U2'!G32*'U2'!G$4,0)+
IF('U3'!$A$4="2ª",'U3'!G32*'U3'!G$4,0)+
IF('U4'!$A$4="2ª",'U4'!G32*'U4'!G$4,0)+
IF('U5'!$A$4="2ª",'U5'!G32*'U5'!G$4,0)+
IF('U6'!$A$4="2ª",'U6'!G32*'U6'!G$4,0)+
IF('U7'!$A$4="2ª",'U7'!G32*'U7'!G$4,0)+
IF('U8'!$A$4="2ª",'U8'!G32*'U8'!G$4,0)+
IF('U9'!$A$4="2ª",'U9'!G32*'U9'!G$4,0)+
IF('U10'!$A$4="2ª",'U10'!G32*'U10'!G$4,0)+
IF('U11'!$A$4="2ª",'U11'!G32*'U11'!G$4,0)+
IF('U12'!$A$4="2ª",'U12'!G32*'U12'!G$4,0)+
IF('U13'!$A$4="2ª",'U13'!G32*'U13'!G$4,0)+
IF('U14'!$A$4="2ª",'U14'!G32*'U14'!G$4,0)+
IF('U15'!$A$4="2ª",'U15'!G32*'U15'!G$4,0)
)/'2ª EVA-solo'!$CD$5
/M$13)),0),0)</f>
        <v>0</v>
      </c>
      <c r="N48" s="25"/>
      <c r="O48" s="130"/>
      <c r="P48" s="25">
        <f ca="1">IFERROR(IF(P$16&gt;0,
(
(
(
IF('U1'!$A$4="2ª",'U1'!H32*'U1'!H$4,0)+
IF('U2'!$A$4="2ª",'U2'!H32*'U2'!H$4,0)+
IF('U3'!$A$4="2ª",'U3'!H32*'U3'!H$4,0)+
IF('U4'!$A$4="2ª",'U4'!H32*'U4'!H$4,0)+
IF('U5'!$A$4="2ª",'U5'!H32*'U5'!H$4,0)+
IF('U6'!$A$4="2ª",'U6'!H32*'U6'!H$4,0)+
IF('U7'!$A$4="2ª",'U7'!H32*'U7'!H$4,0)+
IF('U8'!$A$4="2ª",'U8'!H32*'U8'!H$4,0)+
IF('U9'!$A$4="2ª",'U9'!H32*'U9'!H$4,0)+
IF('U10'!$A$4="2ª",'U10'!H32*'U10'!H$4,0)+
IF('U11'!$A$4="2ª",'U11'!H32*'U11'!H$4,0)+
IF('U12'!$A$4="2ª",'U12'!H32*'U12'!H$4,0)+
IF('U13'!$A$4="2ª",'U13'!H32*'U13'!H$4,0)+
IF('U14'!$A$4="2ª",'U14'!H32*'U14'!H$4,0)+
IF('U15'!$A$4="2ª",'U15'!H32*'U15'!H$4,0)
)/'2ª EVA-solo'!$CD$5
/P$13)),0),0)</f>
        <v>0</v>
      </c>
      <c r="Q48" s="25"/>
      <c r="R48" s="25">
        <f ca="1">IFERROR(IF(R$16&gt;0,
(
(
(
IF('U1'!$A$4="2ª",'U1'!I32*'U1'!I$4,0)+
IF('U2'!$A$4="2ª",'U2'!I32*'U2'!I$4,0)+
IF('U3'!$A$4="2ª",'U3'!I32*'U3'!I$4,0)+
IF('U4'!$A$4="2ª",'U4'!I32*'U4'!I$4,0)+
IF('U5'!$A$4="2ª",'U5'!I32*'U5'!I$4,0)+
IF('U6'!$A$4="2ª",'U6'!I32*'U6'!I$4,0)+
IF('U7'!$A$4="2ª",'U7'!I32*'U7'!I$4,0)+
IF('U8'!$A$4="2ª",'U8'!I32*'U8'!I$4,0)+
IF('U9'!$A$4="2ª",'U9'!I32*'U9'!I$4,0)+
IF('U10'!$A$4="2ª",'U10'!I32*'U10'!I$4,0)+
IF('U11'!$A$4="2ª",'U11'!I32*'U11'!I$4,0)+
IF('U12'!$A$4="2ª",'U12'!I32*'U12'!I$4,0)+
IF('U13'!$A$4="2ª",'U13'!I32*'U13'!I$4,0)+
IF('U14'!$A$4="2ª",'U14'!I32*'U14'!I$4,0)+
IF('U15'!$A$4="2ª",'U15'!I32*'U15'!I$4,0)
)/'2ª EVA-solo'!$CD$5
/R$13)),0),0)</f>
        <v>0</v>
      </c>
      <c r="S48" s="25"/>
      <c r="T48" s="25">
        <f ca="1">IFERROR(IF(T$16&gt;0,
(
(
(
IF('U1'!$A$4="2ª",'U1'!J32*'U1'!J$4,0)+
IF('U2'!$A$4="2ª",'U2'!J32*'U2'!J$4,0)+
IF('U3'!$A$4="2ª",'U3'!J32*'U3'!J$4,0)+
IF('U4'!$A$4="2ª",'U4'!J32*'U4'!J$4,0)+
IF('U5'!$A$4="2ª",'U5'!J32*'U5'!J$4,0)+
IF('U6'!$A$4="2ª",'U6'!J32*'U6'!J$4,0)+
IF('U7'!$A$4="2ª",'U7'!J32*'U7'!J$4,0)+
IF('U8'!$A$4="2ª",'U8'!J32*'U8'!J$4,0)+
IF('U9'!$A$4="2ª",'U9'!J32*'U9'!J$4,0)+
IF('U10'!$A$4="2ª",'U10'!J32*'U10'!J$4,0)+
IF('U11'!$A$4="2ª",'U11'!J32*'U11'!J$4,0)+
IF('U12'!$A$4="2ª",'U12'!J32*'U12'!J$4,0)+
IF('U13'!$A$4="2ª",'U13'!J32*'U13'!J$4,0)+
IF('U14'!$A$4="2ª",'U14'!J32*'U14'!J$4,0)+
IF('U15'!$A$4="2ª",'U15'!J32*'U15'!J$4,0)
)/'2ª EVA-solo'!$CD$5
/T$13)),0),0)</f>
        <v>0</v>
      </c>
      <c r="U48" s="25"/>
      <c r="V48" s="25">
        <f ca="1">IFERROR(IF(V$16&gt;0,
(
(
(
IF('U1'!$A$4="2ª",'U1'!K32*'U1'!K$4,0)+
IF('U2'!$A$4="2ª",'U2'!K32*'U2'!K$4,0)+
IF('U3'!$A$4="2ª",'U3'!K32*'U3'!K$4,0)+
IF('U4'!$A$4="2ª",'U4'!K32*'U4'!K$4,0)+
IF('U5'!$A$4="2ª",'U5'!K32*'U5'!K$4,0)+
IF('U6'!$A$4="2ª",'U6'!K32*'U6'!K$4,0)+
IF('U7'!$A$4="2ª",'U7'!K32*'U7'!K$4,0)+
IF('U8'!$A$4="2ª",'U8'!K32*'U8'!K$4,0)+
IF('U9'!$A$4="2ª",'U9'!K32*'U9'!K$4,0)+
IF('U10'!$A$4="2ª",'U10'!K32*'U10'!K$4,0)+
IF('U11'!$A$4="2ª",'U11'!K32*'U11'!K$4,0)+
IF('U12'!$A$4="2ª",'U12'!K32*'U12'!K$4,0)+
IF('U13'!$A$4="2ª",'U13'!K32*'U13'!K$4,0)+
IF('U14'!$A$4="2ª",'U14'!K32*'U14'!K$4,0)+
IF('U15'!$A$4="2ª",'U15'!K32*'U15'!K$4,0)
)/'2ª EVA-solo'!$CD$5
/V$13)),0),0)</f>
        <v>0</v>
      </c>
      <c r="W48" s="25"/>
      <c r="X48" s="25">
        <f ca="1">IFERROR(IF(X$16&gt;0,
(
(
(
IF('U1'!$A$4="2ª",'U1'!L32*'U1'!L$4,0)+
IF('U2'!$A$4="2ª",'U2'!L32*'U2'!L$4,0)+
IF('U3'!$A$4="2ª",'U3'!L32*'U3'!L$4,0)+
IF('U4'!$A$4="2ª",'U4'!L32*'U4'!L$4,0)+
IF('U5'!$A$4="2ª",'U5'!L32*'U5'!L$4,0)+
IF('U6'!$A$4="2ª",'U6'!L32*'U6'!L$4,0)+
IF('U7'!$A$4="2ª",'U7'!L32*'U7'!L$4,0)+
IF('U8'!$A$4="2ª",'U8'!L32*'U8'!L$4,0)+
IF('U9'!$A$4="2ª",'U9'!L32*'U9'!L$4,0)+
IF('U10'!$A$4="2ª",'U10'!L32*'U10'!L$4,0)+
IF('U11'!$A$4="2ª",'U11'!L32*'U11'!L$4,0)+
IF('U12'!$A$4="2ª",'U12'!L32*'U12'!L$4,0)+
IF('U13'!$A$4="2ª",'U13'!L32*'U13'!L$4,0)+
IF('U14'!$A$4="2ª",'U14'!L32*'U14'!L$4,0)+
IF('U15'!$A$4="2ª",'U15'!L32*'U15'!L$4,0)
)/'2ª EVA-solo'!$CD$5
/X$13)),0),0)</f>
        <v>0</v>
      </c>
      <c r="Y48" s="25"/>
      <c r="Z48" s="25">
        <f>IFERROR(IF(Z$16&gt;0,
(
(
(
IF('U1'!$A$4="2ª",'U1'!M32*'U1'!M$4,0)+
IF('U2'!$A$4="2ª",'U2'!M32*'U2'!M$4,0)+
IF('U3'!$A$4="2ª",'U3'!M32*'U3'!M$4,0)+
IF('U4'!$A$4="2ª",'U4'!M32*'U4'!M$4,0)+
IF('U5'!$A$4="2ª",'U5'!M32*'U5'!M$4,0)+
IF('U6'!$A$4="2ª",'U6'!M32*'U6'!M$4,0)+
IF('U7'!$A$4="2ª",'U7'!M32*'U7'!M$4,0)+
IF('U8'!$A$4="2ª",'U8'!M32*'U8'!M$4,0)+
IF('U9'!$A$4="2ª",'U9'!M32*'U9'!M$4,0)+
IF('U10'!$A$4="2ª",'U10'!M32*'U10'!M$4,0)+
IF('U11'!$A$4="2ª",'U11'!M32*'U11'!M$4,0)+
IF('U12'!$A$4="2ª",'U12'!M32*'U12'!M$4,0)+
IF('U13'!$A$4="2ª",'U13'!M32*'U13'!M$4,0)+
IF('U14'!$A$4="2ª",'U14'!M32*'U14'!M$4,0)+
IF('U15'!$A$4="2ª",'U15'!M32*'U15'!M$4,0)
)/'2ª EVA-solo'!$CD$5
/Z$13)),0),0)</f>
        <v>0</v>
      </c>
      <c r="AA48" s="25"/>
      <c r="AB48" s="25"/>
      <c r="AC48" s="25">
        <f ca="1">IFERROR(IF(AC$16&gt;0,
(
(
(
IF('U1'!$A$4="2ª",'U1'!N32*'U1'!N$4,0)+
IF('U2'!$A$4="2ª",'U2'!N32*'U2'!N$4,0)+
IF('U3'!$A$4="2ª",'U3'!N32*'U3'!N$4,0)+
IF('U4'!$A$4="2ª",'U4'!N32*'U4'!N$4,0)+
IF('U5'!$A$4="2ª",'U5'!N32*'U5'!N$4,0)+
IF('U6'!$A$4="2ª",'U6'!N32*'U6'!N$4,0)+
IF('U7'!$A$4="2ª",'U7'!N32*'U7'!N$4,0)+
IF('U8'!$A$4="2ª",'U8'!N32*'U8'!N$4,0)+
IF('U9'!$A$4="2ª",'U9'!N32*'U9'!N$4,0)+
IF('U10'!$A$4="2ª",'U10'!N32*'U10'!N$4,0)+
IF('U11'!$A$4="2ª",'U11'!N32*'U11'!N$4,0)+
IF('U12'!$A$4="2ª",'U12'!N32*'U12'!N$4,0)+
IF('U13'!$A$4="2ª",'U13'!N32*'U13'!N$4,0)+
IF('U14'!$A$4="2ª",'U14'!N32*'U14'!N$4,0)+
IF('U15'!$A$4="2ª",'U15'!N32*'U15'!N$4,0)
)/'2ª EVA-solo'!$CD$5
/AC$13)),0),0)</f>
        <v>0</v>
      </c>
      <c r="AD48" s="5"/>
      <c r="AE48" s="25">
        <f>IFERROR(IF(AE$16&gt;0,
(
(
(
IF('U1'!$A$4="2ª",'U1'!O32*'U1'!O$4,0)+
IF('U2'!$A$4="2ª",'U2'!O32*'U2'!O$4,0)+
IF('U3'!$A$4="2ª",'U3'!O32*'U3'!O$4,0)+
IF('U4'!$A$4="2ª",'U4'!O32*'U4'!O$4,0)+
IF('U5'!$A$4="2ª",'U5'!O32*'U5'!O$4,0)+
IF('U6'!$A$4="2ª",'U6'!O32*'U6'!O$4,0)+
IF('U7'!$A$4="2ª",'U7'!O32*'U7'!O$4,0)+
IF('U8'!$A$4="2ª",'U8'!O32*'U8'!O$4,0)+
IF('U9'!$A$4="2ª",'U9'!O32*'U9'!O$4,0)+
IF('U10'!$A$4="2ª",'U10'!O32*'U10'!O$4,0)+
IF('U11'!$A$4="2ª",'U11'!O32*'U11'!O$4,0)+
IF('U12'!$A$4="2ª",'U12'!O32*'U12'!O$4,0)+
IF('U13'!$A$4="2ª",'U13'!O32*'U13'!O$4,0)+
IF('U14'!$A$4="2ª",'U14'!O32*'U14'!O$4,0)+
IF('U15'!$A$4="2ª",'U15'!O32*'U15'!O$4,0)
)/'2ª EVA-solo'!$CD$5
/AE$13)),0),0)</f>
        <v>0</v>
      </c>
      <c r="AF48" s="5"/>
      <c r="AG48" s="25">
        <f ca="1">IFERROR(IF(AG$16&gt;0,
(
(
(
IF('U1'!$A$4="2ª",'U1'!P32*'U1'!P$4,0)+
IF('U2'!$A$4="2ª",'U2'!P32*'U2'!P$4,0)+
IF('U3'!$A$4="2ª",'U3'!P32*'U3'!P$4,0)+
IF('U4'!$A$4="2ª",'U4'!P32*'U4'!P$4,0)+
IF('U5'!$A$4="2ª",'U5'!P32*'U5'!P$4,0)+
IF('U6'!$A$4="2ª",'U6'!P32*'U6'!P$4,0)+
IF('U7'!$A$4="2ª",'U7'!P32*'U7'!P$4,0)+
IF('U8'!$A$4="2ª",'U8'!P32*'U8'!P$4,0)+
IF('U9'!$A$4="2ª",'U9'!P32*'U9'!P$4,0)+
IF('U10'!$A$4="2ª",'U10'!P32*'U10'!P$4,0)+
IF('U11'!$A$4="2ª",'U11'!P32*'U11'!P$4,0)+
IF('U12'!$A$4="2ª",'U12'!P32*'U12'!P$4,0)+
IF('U13'!$A$4="2ª",'U13'!P32*'U13'!P$4,0)+
IF('U14'!$A$4="2ª",'U14'!P32*'U14'!P$4,0)+
IF('U15'!$A$4="2ª",'U15'!P32*'U15'!P$4,0)
)/'2ª EVA-solo'!$CD$5
/AG$13)),0),0)</f>
        <v>0</v>
      </c>
      <c r="AH48" s="25"/>
      <c r="AI48" s="25">
        <f>IFERROR(IF(AH$16&gt;0,
(
(
(
IF('U1'!$A$4="2ª",'U1'!Q32*'U1'!Q$4,0)+
IF('U2'!$A$4="2ª",'U2'!Q32*'U2'!Q$4,0)+
IF('U3'!$A$4="2ª",'U3'!Q32*'U3'!Q$4,0)+
IF('U4'!$A$4="2ª",'U4'!Q32*'U4'!Q$4,0)+
IF('U5'!$A$4="2ª",'U5'!Q32*'U5'!Q$4,0)+
IF('U6'!$A$4="2ª",'U6'!Q32*'U6'!Q$4,0)+
IF('U7'!$A$4="2ª",'U7'!Q32*'U7'!Q$4,0)+
IF('U8'!$A$4="2ª",'U8'!Q32*'U8'!Q$4,0)+
IF('U9'!$A$4="2ª",'U9'!Q32*'U9'!Q$4,0)+
IF('U10'!$A$4="2ª",'U10'!Q32*'U10'!Q$4,0)+
IF('U11'!$A$4="2ª",'U11'!Q32*'U11'!Q$4,0)+
IF('U12'!$A$4="2ª",'U12'!Q32*'U12'!Q$4,0)+
IF('U13'!$A$4="2ª",'U13'!Q32*'U13'!Q$4,0)+
IF('U14'!$A$4="2ª",'U14'!Q32*'U14'!Q$4,0)+
IF('U15'!$A$4="2ª",'U15'!Q32*'U15'!Q$4,0)
)/'2ª EVA-solo'!$CD$5
/AH$13)),0),0)</f>
        <v>0</v>
      </c>
      <c r="AJ48" s="25"/>
      <c r="AK48" s="25">
        <f ca="1">IFERROR(IF(AK$16&gt;0,
(
(
(
IF('U1'!$A$4="2ª",'U1'!R32*'U1'!R$4,0)+
IF('U2'!$A$4="2ª",'U2'!R32*'U2'!R$4,0)+
IF('U3'!$A$4="2ª",'U3'!R32*'U3'!R$4,0)+
IF('U4'!$A$4="2ª",'U4'!R32*'U4'!R$4,0)+
IF('U5'!$A$4="2ª",'U5'!R32*'U5'!R$4,0)+
IF('U6'!$A$4="2ª",'U6'!R32*'U6'!R$4,0)+
IF('U7'!$A$4="2ª",'U7'!R32*'U7'!R$4,0)+
IF('U8'!$A$4="2ª",'U8'!R32*'U8'!R$4,0)+
IF('U9'!$A$4="2ª",'U9'!R32*'U9'!R$4,0)+
IF('U10'!$A$4="2ª",'U10'!R32*'U10'!R$4,0)+
IF('U11'!$A$4="2ª",'U11'!R32*'U11'!R$4,0)+
IF('U12'!$A$4="2ª",'U12'!R32*'U12'!R$4,0)+
IF('U13'!$A$4="2ª",'U13'!R32*'U13'!R$4,0)+
IF('U14'!$A$4="2ª",'U14'!R32*'U14'!R$4,0)+
IF('U15'!$A$4="2ª",'U15'!R32*'U15'!R$4,0)
)/'2ª EVA-solo'!$CD$5
/AK$13)),0),0)</f>
        <v>0</v>
      </c>
      <c r="AL48" s="25"/>
      <c r="AM48" s="25">
        <f>IFERROR(IF(AM$16&gt;0,
(
(
(
IF('U1'!$A$4="2ª",'U1'!S32*'U1'!S$4,0)+
IF('U2'!$A$4="2ª",'U2'!S32*'U2'!S$4,0)+
IF('U3'!$A$4="2ª",'U3'!S32*'U3'!S$4,0)+
IF('U4'!$A$4="2ª",'U4'!S32*'U4'!S$4,0)+
IF('U5'!$A$4="2ª",'U5'!S32*'U5'!S$4,0)+
IF('U6'!$A$4="2ª",'U6'!S32*'U6'!S$4,0)+
IF('U7'!$A$4="2ª",'U7'!S32*'U7'!S$4,0)+
IF('U8'!$A$4="2ª",'U8'!S32*'U8'!S$4,0)+
IF('U9'!$A$4="2ª",'U9'!S32*'U9'!S$4,0)+
IF('U10'!$A$4="2ª",'U10'!S32*'U10'!S$4,0)+
IF('U11'!$A$4="2ª",'U11'!S32*'U11'!S$4,0)+
IF('U12'!$A$4="2ª",'U12'!S32*'U12'!S$4,0)+
IF('U13'!$A$4="2ª",'U13'!S32*'U13'!S$4,0)+
IF('U14'!$A$4="2ª",'U14'!S32*'U14'!S$4,0)+
IF('U15'!$A$4="2ª",'U15'!S32*'U15'!S$4,0)
)/'2ª EVA-solo'!$CD$5
/AM$13)),0),0)</f>
        <v>0</v>
      </c>
      <c r="AN48" s="25"/>
      <c r="AO48" s="25"/>
      <c r="AP48" s="25">
        <f ca="1">IFERROR(IF(AP$16&gt;0,
(
(
(
IF('U1'!$A$4="2ª",'U1'!T32*'U1'!T$4,0)+
IF('U2'!$A$4="2ª",'U2'!T32*'U2'!T$4,0)+
IF('U3'!$A$4="2ª",'U3'!T32*'U3'!T$4,0)+
IF('U4'!$A$4="2ª",'U4'!T32*'U4'!T$4,0)+
IF('U5'!$A$4="2ª",'U5'!T32*'U5'!T$4,0)+
IF('U6'!$A$4="2ª",'U6'!T32*'U6'!T$4,0)+
IF('U7'!$A$4="2ª",'U7'!T32*'U7'!T$4,0)+
IF('U8'!$A$4="2ª",'U8'!T32*'U8'!T$4,0)+
IF('U9'!$A$4="2ª",'U9'!T32*'U9'!T$4,0)+
IF('U10'!$A$4="2ª",'U10'!T32*'U10'!T$4,0)+
IF('U11'!$A$4="2ª",'U11'!T32*'U11'!T$4,0)+
IF('U12'!$A$4="2ª",'U12'!T32*'U12'!T$4,0)+
IF('U13'!$A$4="2ª",'U13'!T32*'U13'!T$4,0)+
IF('U14'!$A$4="2ª",'U14'!T32*'U14'!T$4,0)+
IF('U15'!$A$4="2ª",'U15'!T32*'U15'!T$4,0)
)/'2ª EVA-solo'!$CD$5
/AP$13)),0),0)</f>
        <v>0</v>
      </c>
      <c r="AQ48" s="25"/>
      <c r="AR48" s="25">
        <f ca="1">IFERROR(IF(AR$16&gt;0,
(
(
(
IF('U1'!$A$4="2ª",'U1'!U32*'U1'!U$4,0)+
IF('U2'!$A$4="2ª",'U2'!U32*'U2'!U$4,0)+
IF('U3'!$A$4="2ª",'U3'!U32*'U3'!U$4,0)+
IF('U4'!$A$4="2ª",'U4'!U32*'U4'!U$4,0)+
IF('U5'!$A$4="2ª",'U5'!U32*'U5'!U$4,0)+
IF('U6'!$A$4="2ª",'U6'!U32*'U6'!U$4,0)+
IF('U7'!$A$4="2ª",'U7'!U32*'U7'!U$4,0)+
IF('U8'!$A$4="2ª",'U8'!U32*'U8'!U$4,0)+
IF('U9'!$A$4="2ª",'U9'!U32*'U9'!U$4,0)+
IF('U10'!$A$4="2ª",'U10'!U32*'U10'!U$4,0)+
IF('U11'!$A$4="2ª",'U11'!U32*'U11'!U$4,0)+
IF('U12'!$A$4="2ª",'U12'!U32*'U12'!U$4,0)+
IF('U13'!$A$4="2ª",'U13'!U32*'U13'!U$4,0)+
IF('U14'!$A$4="2ª",'U14'!U32*'U14'!U$4,0)+
IF('U15'!$A$4="2ª",'U15'!U32*'U15'!U$4,0)
)/'2ª EVA-solo'!$CD$5
/AR$13)),0),0)</f>
        <v>0</v>
      </c>
      <c r="AS48" s="25"/>
      <c r="AT48" s="25">
        <f>IFERROR(IF(AT$16&gt;0,
(
(
(
IF('U1'!$A$4="2ª",'U1'!V32*'U1'!V$4,0)+
IF('U2'!$A$4="2ª",'U2'!V32*'U2'!V$4,0)+
IF('U3'!$A$4="2ª",'U3'!V32*'U3'!V$4,0)+
IF('U4'!$A$4="2ª",'U4'!V32*'U4'!V$4,0)+
IF('U5'!$A$4="2ª",'U5'!V32*'U5'!V$4,0)+
IF('U6'!$A$4="2ª",'U6'!V32*'U6'!V$4,0)+
IF('U7'!$A$4="2ª",'U7'!V32*'U7'!V$4,0)+
IF('U8'!$A$4="2ª",'U8'!V32*'U8'!V$4,0)+
IF('U9'!$A$4="2ª",'U9'!V32*'U9'!V$4,0)+
IF('U10'!$A$4="2ª",'U10'!V32*'U10'!V$4,0)+
IF('U11'!$A$4="2ª",'U11'!V32*'U11'!V$4,0)+
IF('U12'!$A$4="2ª",'U12'!V32*'U12'!V$4,0)+
IF('U13'!$A$4="2ª",'U13'!V32*'U13'!V$4,0)+
IF('U14'!$A$4="2ª",'U14'!V32*'U14'!V$4,0)+
IF('U15'!$A$4="2ª",'U15'!V32*'U15'!V$4,0)
)/'2ª EVA-solo'!$CD$5
/AT$13)),0),0)</f>
        <v>0</v>
      </c>
      <c r="AU48" s="25"/>
      <c r="AV48" s="25">
        <f ca="1">IFERROR(IF(AV$16&gt;0,
(
(
(
IF('U1'!$A$4="2ª",'U1'!W32*'U1'!W$4,0)+
IF('U2'!$A$4="2ª",'U2'!W32*'U2'!W$4,0)+
IF('U3'!$A$4="2ª",'U3'!W32*'U3'!W$4,0)+
IF('U4'!$A$4="2ª",'U4'!W32*'U4'!W$4,0)+
IF('U5'!$A$4="2ª",'U5'!W32*'U5'!W$4,0)+
IF('U6'!$A$4="2ª",'U6'!W32*'U6'!W$4,0)+
IF('U7'!$A$4="2ª",'U7'!W32*'U7'!W$4,0)+
IF('U8'!$A$4="2ª",'U8'!W32*'U8'!W$4,0)+
IF('U9'!$A$4="2ª",'U9'!W32*'U9'!W$4,0)+
IF('U10'!$A$4="2ª",'U10'!W32*'U10'!W$4,0)+
IF('U11'!$A$4="2ª",'U11'!W32*'U11'!W$4,0)+
IF('U12'!$A$4="2ª",'U12'!W32*'U12'!W$4,0)+
IF('U13'!$A$4="2ª",'U13'!W32*'U13'!W$4,0)+
IF('U14'!$A$4="2ª",'U14'!W32*'U14'!W$4,0)+
IF('U15'!$A$4="2ª",'U15'!W32*'U15'!W$4,0)
)/'2ª EVA-solo'!$CD$5
/AV$13)),0),0)</f>
        <v>0</v>
      </c>
      <c r="AW48" s="25"/>
      <c r="AX48" s="25">
        <f>IFERROR(IF(AX$16&gt;0,
(
(
(
IF('U1'!$A$4="2ª",'U1'!X32*'U1'!X$4,0)+
IF('U2'!$A$4="2ª",'U2'!X32*'U2'!X$4,0)+
IF('U3'!$A$4="2ª",'U3'!X32*'U3'!X$4,0)+
IF('U4'!$A$4="2ª",'U4'!X32*'U4'!X$4,0)+
IF('U5'!$A$4="2ª",'U5'!X32*'U5'!X$4,0)+
IF('U6'!$A$4="2ª",'U6'!X32*'U6'!X$4,0)+
IF('U7'!$A$4="2ª",'U7'!X32*'U7'!X$4,0)+
IF('U8'!$A$4="2ª",'U8'!X32*'U8'!X$4,0)+
IF('U9'!$A$4="2ª",'U9'!X32*'U9'!X$4,0)+
IF('U10'!$A$4="2ª",'U10'!X32*'U10'!X$4,0)+
IF('U11'!$A$4="2ª",'U11'!X32*'U11'!X$4,0)+
IF('U12'!$A$4="2ª",'U12'!X32*'U12'!X$4,0)+
IF('U13'!$A$4="2ª",'U13'!X32*'U13'!X$4,0)+
IF('U14'!$A$4="2ª",'U14'!X32*'U14'!X$4,0)+
IF('U15'!$A$4="2ª",'U15'!X32*'U15'!X$4,0)
)/'2ª EVA-solo'!$CD$5
/AX$13)),0),0)</f>
        <v>0</v>
      </c>
      <c r="AY48" s="25"/>
      <c r="AZ48" s="25">
        <f>IFERROR(IF(AZ$16&gt;0,
(
(
(
IF('U1'!$A$4="2ª",'U1'!Y32*'U1'!Y$4,0)+
IF('U2'!$A$4="2ª",'U2'!Y32*'U2'!Y$4,0)+
IF('U3'!$A$4="2ª",'U3'!Y32*'U3'!Y$4,0)+
IF('U4'!$A$4="2ª",'U4'!Y32*'U4'!Y$4,0)+
IF('U5'!$A$4="2ª",'U5'!Y32*'U5'!Y$4,0)+
IF('U6'!$A$4="2ª",'U6'!Y32*'U6'!Y$4,0)+
IF('U7'!$A$4="2ª",'U7'!Y32*'U7'!Y$4,0)+
IF('U8'!$A$4="2ª",'U8'!Y32*'U8'!Y$4,0)+
IF('U9'!$A$4="2ª",'U9'!Y32*'U9'!Y$4,0)+
IF('U10'!$A$4="2ª",'U10'!Y32*'U10'!Y$4,0)+
IF('U11'!$A$4="2ª",'U11'!Y32*'U11'!Y$4,0)+
IF('U12'!$A$4="2ª",'U12'!Y32*'U12'!Y$4,0)+
IF('U13'!$A$4="2ª",'U13'!Y32*'U13'!Y$4,0)+
IF('U14'!$A$4="2ª",'U14'!Y32*'U14'!Y$4,0)+
IF('U15'!$A$4="2ª",'U15'!Y32*'U15'!Y$4,0)
)/'2ª EVA-solo'!$CD$5
/AZ$13)),0),0)</f>
        <v>0</v>
      </c>
      <c r="BA48" s="25"/>
      <c r="BB48" s="25"/>
      <c r="BC48" s="25">
        <f ca="1">IFERROR(IF(BC$16&gt;0,
(
(
(
IF('U1'!$A$4="2ª",'U1'!Z32*'U1'!Z$4,0)+
IF('U2'!$A$4="2ª",'U2'!Z32*'U2'!Z$4,0)+
IF('U3'!$A$4="2ª",'U3'!Z32*'U3'!Z$4,0)+
IF('U4'!$A$4="2ª",'U4'!Z32*'U4'!Z$4,0)+
IF('U5'!$A$4="2ª",'U5'!Z32*'U5'!Z$4,0)+
IF('U6'!$A$4="2ª",'U6'!Z32*'U6'!Z$4,0)+
IF('U7'!$A$4="2ª",'U7'!Z32*'U7'!Z$4,0)+
IF('U8'!$A$4="2ª",'U8'!Z32*'U8'!Z$4,0)+
IF('U9'!$A$4="2ª",'U9'!Z32*'U9'!Z$4,0)+
IF('U10'!$A$4="2ª",'U10'!Z32*'U10'!Z$4,0)+
IF('U11'!$A$4="2ª",'U11'!Z32*'U11'!Z$4,0)+
IF('U12'!$A$4="2ª",'U12'!Z32*'U12'!Z$4,0)+
IF('U13'!$A$4="2ª",'U13'!Z32*'U13'!Z$4,0)+
IF('U14'!$A$4="2ª",'U14'!Z32*'U14'!Z$4,0)+
IF('U15'!$A$4="2ª",'U15'!Z32*'U15'!Z$4,0)
)/'2ª EVA-solo'!$CD$5
/BC$13)),0),0)</f>
        <v>0</v>
      </c>
      <c r="BD48" s="25"/>
      <c r="BE48" s="25">
        <f>IFERROR(IF(BE$16&gt;0,
(
(
(
IF('U1'!$A$4="2ª",'U1'!AA32*'U1'!AA$4,0)+
IF('U2'!$A$4="2ª",'U2'!AA32*'U2'!AA$4,0)+
IF('U3'!$A$4="2ª",'U3'!AA32*'U3'!AA$4,0)+
IF('U4'!$A$4="2ª",'U4'!AA32*'U4'!AA$4,0)+
IF('U5'!$A$4="2ª",'U5'!AA32*'U5'!AA$4,0)+
IF('U6'!$A$4="2ª",'U6'!AA32*'U6'!AA$4,0)+
IF('U7'!$A$4="2ª",'U7'!AA32*'U7'!AA$4,0)+
IF('U8'!$A$4="2ª",'U8'!AA32*'U8'!AA$4,0)+
IF('U9'!$A$4="2ª",'U9'!AA32*'U9'!AA$4,0)+
IF('U10'!$A$4="2ª",'U10'!AA32*'U10'!AA$4,0)+
IF('U11'!$A$4="2ª",'U11'!AA32*'U11'!AA$4,0)+
IF('U12'!$A$4="2ª",'U12'!AA32*'U12'!AA$4,0)+
IF('U13'!$A$4="2ª",'U13'!AA32*'U13'!AA$4,0)+
IF('U14'!$A$4="2ª",'U14'!AA32*'U14'!AA$4,0)+
IF('U15'!$A$4="2ª",'U15'!AA32*'U15'!AA$4,0)
)/'2ª EVA-solo'!$CD$5
/BE$13)),0),0)</f>
        <v>0</v>
      </c>
      <c r="BF48" s="25"/>
      <c r="BG48" s="25">
        <f>IFERROR(IF(BG$16&gt;0,
(
(
(
IF('U1'!$A$4="2ª",'U1'!AB32*'U1'!AB$4,0)+
IF('U2'!$A$4="2ª",'U2'!AB32*'U2'!AB$4,0)+
IF('U3'!$A$4="2ª",'U3'!AB32*'U3'!AB$4,0)+
IF('U4'!$A$4="2ª",'U4'!AB32*'U4'!AB$4,0)+
IF('U5'!$A$4="2ª",'U5'!AB32*'U5'!AB$4,0)+
IF('U6'!$A$4="2ª",'U6'!AB32*'U6'!AB$4,0)+
IF('U7'!$A$4="2ª",'U7'!AB32*'U7'!AB$4,0)+
IF('U8'!$A$4="2ª",'U8'!AB32*'U8'!AB$4,0)+
IF('U9'!$A$4="2ª",'U9'!AB32*'U9'!AB$4,0)+
IF('U10'!$A$4="2ª",'U10'!AB32*'U10'!AB$4,0)+
IF('U11'!$A$4="2ª",'U11'!AB32*'U11'!AB$4,0)+
IF('U12'!$A$4="2ª",'U12'!AB32*'U12'!AB$4,0)+
IF('U13'!$A$4="2ª",'U13'!AB32*'U13'!AB$4,0)+
IF('U14'!$A$4="2ª",'U14'!AB32*'U14'!AB$4,0)+
IF('U15'!$A$4="2ª",'U15'!AB32*'U15'!AB$4,0)
)/'2ª EVA-solo'!$CD$5
/BG$13)),0),0)</f>
        <v>0</v>
      </c>
      <c r="BH48" s="25"/>
      <c r="BI48" s="25">
        <f ca="1">IFERROR(IF(BI$16&gt;0,
(
(
(
IF('U1'!$A$4="2ª",'U1'!AC32*'U1'!AC$4,0)+
IF('U2'!$A$4="2ª",'U2'!AC32*'U2'!AC$4,0)+
IF('U3'!$A$4="2ª",'U3'!AC32*'U3'!AC$4,0)+
IF('U4'!$A$4="2ª",'U4'!AC32*'U4'!AC$4,0)+
IF('U5'!$A$4="2ª",'U5'!AC32*'U5'!AC$4,0)+
IF('U6'!$A$4="2ª",'U6'!AC32*'U6'!AC$4,0)+
IF('U7'!$A$4="2ª",'U7'!AC32*'U7'!AC$4,0)+
IF('U8'!$A$4="2ª",'U8'!AC32*'U8'!AC$4,0)+
IF('U9'!$A$4="2ª",'U9'!AC32*'U9'!AC$4,0)+
IF('U10'!$A$4="2ª",'U10'!AC32*'U10'!AC$4,0)+
IF('U11'!$A$4="2ª",'U11'!AC32*'U11'!AC$4,0)+
IF('U12'!$A$4="2ª",'U12'!AC32*'U12'!AC$4,0)+
IF('U13'!$A$4="2ª",'U13'!AC32*'U13'!AC$4,0)+
IF('U14'!$A$4="2ª",'U14'!AC32*'U14'!AC$4,0)+
IF('U15'!$A$4="2ª",'U15'!AC32*'U15'!AC$4,0)
)/'2ª EVA-solo'!$CD$5
/BI$13)),0),0)</f>
        <v>0</v>
      </c>
      <c r="BJ48" s="25"/>
      <c r="BK48" s="25">
        <f>IFERROR(IF(BK$16&gt;0,
(
(
(
IF('U1'!$A$4="2ª",'U1'!AD32*'U1'!AD$4,0)+
IF('U2'!$A$4="2ª",'U2'!AD32*'U2'!AD$4,0)+
IF('U3'!$A$4="2ª",'U3'!AD32*'U3'!AD$4,0)+
IF('U4'!$A$4="2ª",'U4'!AD32*'U4'!AD$4,0)+
IF('U5'!$A$4="2ª",'U5'!AD32*'U5'!AD$4,0)+
IF('U6'!$A$4="2ª",'U6'!AD32*'U6'!AD$4,0)+
IF('U7'!$A$4="2ª",'U7'!AD32*'U7'!AD$4,0)+
IF('U8'!$A$4="2ª",'U8'!AD32*'U8'!AD$4,0)+
IF('U9'!$A$4="2ª",'U9'!AD32*'U9'!AD$4,0)+
IF('U10'!$A$4="2ª",'U10'!AD32*'U10'!AD$4,0)+
IF('U11'!$A$4="2ª",'U11'!AD32*'U11'!AD$4,0)+
IF('U12'!$A$4="2ª",'U12'!AD32*'U12'!AD$4,0)+
IF('U13'!$A$4="2ª",'U13'!AD32*'U13'!AD$4,0)+
IF('U14'!$A$4="2ª",'U14'!AD32*'U14'!AD$4,0)+
IF('U15'!$A$4="2ª",'U15'!AD32*'U15'!AD$4,0)
)/'2ª EVA-solo'!$CD$5
/BK$13)),0),0)</f>
        <v>0</v>
      </c>
      <c r="BL48" s="25"/>
      <c r="BM48" s="25">
        <f>IFERROR(IF(BM$16&gt;0,
(
(
(
IF('U1'!$A$4="2ª",'U1'!AE32*'U1'!AE$4,0)+
IF('U2'!$A$4="2ª",'U2'!AE32*'U2'!AE$4,0)+
IF('U3'!$A$4="2ª",'U3'!AE32*'U3'!AE$4,0)+
IF('U4'!$A$4="2ª",'U4'!AE32*'U4'!AE$4,0)+
IF('U5'!$A$4="2ª",'U5'!AE32*'U5'!AE$4,0)+
IF('U6'!$A$4="2ª",'U6'!AE32*'U6'!AE$4,0)+
IF('U7'!$A$4="2ª",'U7'!AE32*'U7'!AE$4,0)+
IF('U8'!$A$4="2ª",'U8'!AE32*'U8'!AE$4,0)+
IF('U9'!$A$4="2ª",'U9'!AE32*'U9'!AE$4,0)+
IF('U10'!$A$4="2ª",'U10'!AE32*'U10'!AE$4,0)+
IF('U11'!$A$4="2ª",'U11'!AE32*'U11'!AE$4,0)+
IF('U12'!$A$4="2ª",'U12'!AE32*'U12'!AE$4,0)+
IF('U13'!$A$4="2ª",'U13'!AE32*'U13'!AE$4,0)+
IF('U14'!$A$4="2ª",'U14'!AE32*'U14'!AE$4,0)+
IF('U15'!$A$4="2ª",'U15'!AE32*'U15'!AE$4,0)
)/'2ª EVA-solo'!$CD$5
/BM$13)),0),0)</f>
        <v>0</v>
      </c>
      <c r="BN48" s="25"/>
      <c r="BO48" s="25"/>
      <c r="BP48" s="25">
        <f ca="1">IFERROR(IF(BP$16&gt;0,
(
(
(
IF('U1'!$A$4="2ª",'U1'!AF32*'U1'!AF$4,0)+
IF('U2'!$A$4="2ª",'U2'!AF32*'U2'!AF$4,0)+
IF('U3'!$A$4="2ª",'U3'!AF32*'U3'!AF$4,0)+
IF('U4'!$A$4="2ª",'U4'!AF32*'U4'!AF$4,0)+
IF('U5'!$A$4="2ª",'U5'!AF32*'U5'!AF$4,0)+
IF('U6'!$A$4="2ª",'U6'!AF32*'U6'!AF$4,0)+
IF('U7'!$A$4="2ª",'U7'!AF32*'U7'!AF$4,0)+
IF('U8'!$A$4="2ª",'U8'!AF32*'U8'!AF$4,0)+
IF('U9'!$A$4="2ª",'U9'!AF32*'U9'!AF$4,0)+
IF('U10'!$A$4="2ª",'U10'!AF32*'U10'!AF$4,0)+
IF('U11'!$A$4="2ª",'U11'!AF32*'U11'!AF$4,0)+
IF('U12'!$A$4="2ª",'U12'!AF32*'U12'!AF$4,0)+
IF('U13'!$A$4="2ª",'U13'!AF32*'U13'!AF$4,0)+
IF('U14'!$A$4="2ª",'U14'!AF32*'U14'!AF$4,0)+
IF('U15'!$A$4="2ª",'U15'!AF32*'U15'!AF$4,0)
)/'2ª EVA-solo'!$CD$5
/BP$13)),0),0)</f>
        <v>0</v>
      </c>
      <c r="BQ48" s="25"/>
      <c r="BR48" s="25">
        <f>IFERROR(IF(BR$16&gt;0,
(
(
(
IF('U1'!$A$4="2ª",'U1'!AG32*'U1'!AG$4,0)+
IF('U2'!$A$4="2ª",'U2'!AG32*'U2'!AG$4,0)+
IF('U3'!$A$4="2ª",'U3'!AG32*'U3'!AG$4,0)+
IF('U4'!$A$4="2ª",'U4'!AG32*'U4'!AG$4,0)+
IF('U5'!$A$4="2ª",'U5'!AG32*'U5'!AG$4,0)+
IF('U6'!$A$4="2ª",'U6'!AG32*'U6'!AG$4,0)+
IF('U7'!$A$4="2ª",'U7'!AG32*'U7'!AG$4,0)+
IF('U8'!$A$4="2ª",'U8'!AG32*'U8'!AG$4,0)+
IF('U9'!$A$4="2ª",'U9'!AG32*'U9'!AG$4,0)+
IF('U10'!$A$4="2ª",'U10'!AG32*'U10'!AG$4,0)+
IF('U11'!$A$4="2ª",'U11'!AG32*'U11'!AG$4,0)+
IF('U12'!$A$4="2ª",'U12'!AG32*'U12'!AG$4,0)+
IF('U13'!$A$4="2ª",'U13'!AG32*'U13'!AG$4,0)+
IF('U14'!$A$4="2ª",'U14'!AG32*'U14'!AG$4,0)+
IF('U15'!$A$4="2ª",'U15'!AG32*'U15'!AG$4,0)
)/'2ª EVA-solo'!$CD$5
/BR$13)),0),0)</f>
        <v>0</v>
      </c>
      <c r="BS48" s="25"/>
      <c r="BT48" s="25">
        <f>IFERROR(IF(BT$16&gt;0,
(
(
(
IF('U1'!$A$4="2ª",'U1'!AH32*'U1'!AH$4,0)+
IF('U2'!$A$4="2ª",'U2'!AH32*'U2'!AH$4,0)+
IF('U3'!$A$4="2ª",'U3'!AH32*'U3'!AH$4,0)+
IF('U4'!$A$4="2ª",'U4'!AH32*'U4'!AH$4,0)+
IF('U5'!$A$4="2ª",'U5'!AH32*'U5'!AH$4,0)+
IF('U6'!$A$4="2ª",'U6'!AH32*'U6'!AH$4,0)+
IF('U7'!$A$4="2ª",'U7'!AH32*'U7'!AH$4,0)+
IF('U8'!$A$4="2ª",'U8'!AH32*'U8'!AH$4,0)+
IF('U9'!$A$4="2ª",'U9'!AH32*'U9'!AH$4,0)+
IF('U10'!$A$4="2ª",'U10'!AH32*'U10'!AH$4,0)+
IF('U11'!$A$4="2ª",'U11'!AH32*'U11'!AH$4,0)+
IF('U12'!$A$4="2ª",'U12'!AH32*'U12'!AH$4,0)+
IF('U13'!$A$4="2ª",'U13'!AH32*'U13'!AH$4,0)+
IF('U14'!$A$4="2ª",'U14'!AH32*'U14'!AH$4,0)+
IF('U15'!$A$4="2ª",'U15'!AH32*'U15'!AH$4,0)
)/'2ª EVA-solo'!$CD$5
/BT$13)),0),0)</f>
        <v>0</v>
      </c>
      <c r="BU48" s="25"/>
      <c r="BV48" s="25">
        <f>IFERROR(IF(BV$16&gt;0,
(
(
(
IF('U1'!$A$4="2ª",'U1'!AI32*'U1'!AI$4,0)+
IF('U2'!$A$4="2ª",'U2'!AI32*'U2'!AI$4,0)+
IF('U3'!$A$4="2ª",'U3'!AI32*'U3'!AI$4,0)+
IF('U4'!$A$4="2ª",'U4'!AI32*'U4'!AI$4,0)+
IF('U5'!$A$4="2ª",'U5'!AI32*'U5'!AI$4,0)+
IF('U6'!$A$4="2ª",'U6'!AI32*'U6'!AI$4,0)+
IF('U7'!$A$4="2ª",'U7'!AI32*'U7'!AI$4,0)+
IF('U8'!$A$4="2ª",'U8'!AI32*'U8'!AI$4,0)+
IF('U9'!$A$4="2ª",'U9'!AI32*'U9'!AI$4,0)+
IF('U10'!$A$4="2ª",'U10'!AI32*'U10'!AI$4,0)+
IF('U11'!$A$4="2ª",'U11'!AI32*'U11'!AI$4,0)+
IF('U12'!$A$4="2ª",'U12'!AI32*'U12'!AI$4,0)+
IF('U13'!$A$4="2ª",'U13'!AI32*'U13'!AI$4,0)+
IF('U14'!$A$4="2ª",'U14'!AI32*'U14'!AI$4,0)+
IF('U15'!$A$4="2ª",'U15'!AI32*'U15'!AI$4,0)
)/'2ª EVA-solo'!$CD$5
/BV$13)),0),0)</f>
        <v>0</v>
      </c>
      <c r="BW48" s="25"/>
      <c r="BX48" s="25">
        <f>IFERROR(IF(BX$16&gt;0,
(
(
(
IF('U1'!$A$4="2ª",'U1'!AJ32*'U1'!AJ$4,0)+
IF('U2'!$A$4="2ª",'U2'!AJ32*'U2'!AJ$4,0)+
IF('U3'!$A$4="2ª",'U3'!AJ32*'U3'!AJ$4,0)+
IF('U4'!$A$4="2ª",'U4'!AJ32*'U4'!AJ$4,0)+
IF('U5'!$A$4="2ª",'U5'!AJ32*'U5'!AJ$4,0)+
IF('U6'!$A$4="2ª",'U6'!AJ32*'U6'!AJ$4,0)+
IF('U7'!$A$4="2ª",'U7'!AJ32*'U7'!AJ$4,0)+
IF('U8'!$A$4="2ª",'U8'!AJ32*'U8'!AJ$4,0)+
IF('U9'!$A$4="2ª",'U9'!AJ32*'U9'!AJ$4,0)+
IF('U10'!$A$4="2ª",'U10'!AJ32*'U10'!AJ$4,0)+
IF('U11'!$A$4="2ª",'U11'!AJ32*'U11'!AJ$4,0)+
IF('U12'!$A$4="2ª",'U12'!AJ32*'U12'!AJ$4,0)+
IF('U13'!$A$4="2ª",'U13'!AJ32*'U13'!AJ$4,0)+
IF('U14'!$A$4="2ª",'U14'!AJ32*'U14'!AJ$4,0)+
IF('U15'!$A$4="2ª",'U15'!AJ32*'U15'!AJ$4,0)
)/'2ª EVA-solo'!$CD$5
/BX$13)),0),0)</f>
        <v>0</v>
      </c>
      <c r="BY48" s="25"/>
      <c r="BZ48" s="25">
        <f>IFERROR(IF(BZ$16&gt;0,
(
(
(
IF('U1'!$A$4="2ª",'U1'!AK32*'U1'!AK$4,0)+
IF('U2'!$A$4="2ª",'U2'!AK32*'U2'!AK$4,0)+
IF('U3'!$A$4="2ª",'U3'!AK32*'U3'!AK$4,0)+
IF('U4'!$A$4="2ª",'U4'!AK32*'U4'!AK$4,0)+
IF('U5'!$A$4="2ª",'U5'!AK32*'U5'!AK$4,0)+
IF('U6'!$A$4="2ª",'U6'!AK32*'U6'!AK$4,0)+
IF('U7'!$A$4="2ª",'U7'!AK32*'U7'!AK$4,0)+
IF('U8'!$A$4="2ª",'U8'!AK32*'U8'!AK$4,0)+
IF('U9'!$A$4="2ª",'U9'!AK32*'U9'!AK$4,0)+
IF('U10'!$A$4="2ª",'U10'!AK32*'U10'!AK$4,0)+
IF('U11'!$A$4="2ª",'U11'!AK32*'U11'!AK$4,0)+
IF('U12'!$A$4="2ª",'U12'!AK32*'U12'!AK$4,0)+
IF('U13'!$A$4="2ª",'U13'!AK32*'U13'!AK$4,0)+
IF('U14'!$A$4="2ª",'U14'!AK32*'U14'!AK$4,0)+
IF('U15'!$A$4="2ª",'U15'!AK32*'U15'!AK$4,0)
)/'2ª EVA-solo'!$CD$5
/BZ$13)),0),0)</f>
        <v>0</v>
      </c>
      <c r="CA48" s="25"/>
      <c r="CB48" s="25">
        <f ca="1">IF(CB$16&gt;0,
(
(
(
IF('U1'!$A$4="2ª",'U1'!BZ32*'U1'!BZ$4,0)+
IF('U2'!$A$4="2ª",'U2'!CA32*'U2'!CA$4,0)+
IF('U3'!$A$4="2ª",'U3'!CA32*'U3'!CA$4,0)+
IF('U4'!$A$4="2ª",'U4'!CA32*'U4'!CA$4,0)+
IF('U5'!$A$4="2ª",'U5'!CA32*'U5'!CA$4,0)+
IF('U6'!$A$4="2ª",'U6'!CA32*'U6'!CA$4,0)+
IF('U7'!$A$4="2ª",'U7'!CA32*'U7'!CA$4,0)+
IF('U8'!$A$4="2ª",'U8'!CA32*'U8'!CA$4,0)+
IF('U9'!$A$4="2ª",'U9'!CA32*'U9'!CA$4,0)+
IF('U10'!$A$4="2ª",'U10'!CA32*'U10'!CA$4,0)+
IF('U11'!$A$4="2ª",'U11'!CA32*'U11'!CA$4,0)+
IF('U12'!$A$4="2ª",'U12'!CA32*'U12'!CA$4,0)+
IF('U13'!$A$4="2ª",'U13'!CA32*'U13'!CA$4,0)+
IF('U14'!$A$4="2ª",'U14'!CA32*'U14'!CA$4,0)+
IF('U15'!$A$4="2ª",'U15'!CA32*'U15'!CA$4,0)
)/'2ª EVA-solo'!$CD$5
/CB$16)))</f>
        <v>0</v>
      </c>
    </row>
    <row r="49" spans="1:80" ht="18" x14ac:dyDescent="0.25">
      <c r="A49" s="65">
        <v>0</v>
      </c>
      <c r="B49" s="128"/>
      <c r="C49" s="25">
        <f ca="1">IFERROR(IF(C$16&gt;0,
(
(
(
IF('U1'!$A$4="2ª",'U1'!B33*'U1'!B$4,0)+
IF('U2'!$A$4="2ª",'U2'!B33*'U2'!B$4,0)+
IF('U3'!$A$4="2ª",'U3'!B33*'U3'!B$4,0)+
IF('U4'!$A$4="2ª",'U4'!B33*'U4'!B$4,0)+
IF('U5'!$A$4="2ª",'U5'!B33*'U5'!B$4,0)+
IF('U6'!$A$4="2ª",'U6'!B33*'U6'!B$4,0)+
IF('U7'!$A$4="2ª",'U7'!B33*'U7'!B$4,0)+
IF('U8'!$A$4="2ª",'U8'!B33*'U8'!B$4,0)+
IF('U9'!$A$4="2ª",'U9'!B33*'U9'!B$4,0)+
IF('U10'!$A$4="2ª",'U10'!B33*'U10'!B$4,0)+
IF('U11'!$A$4="2ª",'U11'!B33*'U11'!B$4,0)+
IF('U12'!$A$4="2ª",'U12'!B33*'U12'!B$4,0)+
IF('U13'!$A$4="2ª",'U13'!B33*'U13'!B$4,0)+
IF('U14'!$A$4="2ª",'U14'!B33*'U14'!B$4,0)+
IF('U15'!$A$4="2ª",'U15'!B33*'U15'!B$4,0)
)/'2ª EVA-solo'!$CD$5
/C$13)),0),0)</f>
        <v>0</v>
      </c>
      <c r="D49" s="25"/>
      <c r="E49" s="25">
        <f ca="1">IFERROR(IF(E$16&gt;0,
(
(
(
IF('U1'!$A$4="2ª",'U1'!C33*'U1'!C$4,0)+
IF('U2'!$A$4="2ª",'U2'!C33*'U2'!C$4,0)+
IF('U3'!$A$4="2ª",'U3'!C33*'U3'!C$4,0)+
IF('U4'!$A$4="2ª",'U4'!C33*'U4'!C$4,0)+
IF('U5'!$A$4="2ª",'U5'!C33*'U5'!C$4,0)+
IF('U6'!$A$4="2ª",'U6'!C33*'U6'!C$4,0)+
IF('U7'!$A$4="2ª",'U7'!C33*'U7'!C$4,0)+
IF('U8'!$A$4="2ª",'U8'!C33*'U8'!C$4,0)+
IF('U9'!$A$4="2ª",'U9'!C33*'U9'!C$4,0)+
IF('U10'!$A$4="2ª",'U10'!C33*'U10'!C$4,0)+
IF('U11'!$A$4="2ª",'U11'!C33*'U11'!C$4,0)+
IF('U12'!$A$4="2ª",'U12'!C33*'U12'!C$4,0)+
IF('U13'!$A$4="2ª",'U13'!C33*'U13'!C$4,0)+
IF('U14'!$A$4="2ª",'U14'!C33*'U14'!C$4,0)+
IF('U15'!$A$4="2ª",'U15'!C33*'U15'!C$4,0)
)/'2ª EVA-solo'!$CD$5
/E$13)),0),0)</f>
        <v>0</v>
      </c>
      <c r="F49" s="25"/>
      <c r="G49" s="25">
        <f ca="1">IFERROR(IF(G$16&gt;0,
(
(
(
IF('U1'!$A$4="2ª",'U1'!D33*'U1'!D$4,0)+
IF('U2'!$A$4="2ª",'U2'!D33*'U2'!D$4,0)+
IF('U3'!$A$4="2ª",'U3'!D33*'U3'!D$4,0)+
IF('U4'!$A$4="2ª",'U4'!D33*'U4'!D$4,0)+
IF('U5'!$A$4="2ª",'U5'!D33*'U5'!D$4,0)+
IF('U6'!$A$4="2ª",'U6'!D33*'U6'!D$4,0)+
IF('U7'!$A$4="2ª",'U7'!D33*'U7'!D$4,0)+
IF('U8'!$A$4="2ª",'U8'!D33*'U8'!D$4,0)+
IF('U9'!$A$4="2ª",'U9'!D33*'U9'!D$4,0)+
IF('U10'!$A$4="2ª",'U10'!D33*'U10'!D$4,0)+
IF('U11'!$A$4="2ª",'U11'!D33*'U11'!D$4,0)+
IF('U12'!$A$4="2ª",'U12'!D33*'U12'!D$4,0)+
IF('U13'!$A$4="2ª",'U13'!D33*'U13'!D$4,0)+
IF('U14'!$A$4="2ª",'U14'!D33*'U14'!D$4,0)+
IF('U15'!$A$4="2ª",'U15'!D33*'U15'!D$4,0)
)/'2ª EVA-solo'!$CD$5
/G$13)),0),0)</f>
        <v>0</v>
      </c>
      <c r="H49" s="25"/>
      <c r="I49" s="25">
        <f ca="1">IFERROR(IF(I$16&gt;0,
(
(
(
IF('U1'!$A$4="2ª",'U1'!E33*'U1'!E$4,0)+
IF('U2'!$A$4="2ª",'U2'!E33*'U2'!E$4,0)+
IF('U3'!$A$4="2ª",'U3'!E33*'U3'!E$4,0)+
IF('U4'!$A$4="2ª",'U4'!E33*'U4'!E$4,0)+
IF('U5'!$A$4="2ª",'U5'!E33*'U5'!E$4,0)+
IF('U6'!$A$4="2ª",'U6'!E33*'U6'!E$4,0)+
IF('U7'!$A$4="2ª",'U7'!E33*'U7'!E$4,0)+
IF('U8'!$A$4="2ª",'U8'!E33*'U8'!E$4,0)+
IF('U9'!$A$4="2ª",'U9'!E33*'U9'!E$4,0)+
IF('U10'!$A$4="2ª",'U10'!E33*'U10'!E$4,0)+
IF('U11'!$A$4="2ª",'U11'!E33*'U11'!E$4,0)+
IF('U12'!$A$4="2ª",'U12'!E33*'U12'!E$4,0)+
IF('U13'!$A$4="2ª",'U13'!E33*'U13'!E$4,0)+
IF('U14'!$A$4="2ª",'U14'!E33*'U14'!E$4,0)+
IF('U15'!$A$4="2ª",'U15'!E33*'U15'!E$4,0)
)/'2ª EVA-solo'!$CD$5
/H$13)),0),0)</f>
        <v>0</v>
      </c>
      <c r="J49" s="25"/>
      <c r="K49" s="25">
        <f ca="1">IFERROR(IF(K$16&gt;0,
(
(
(
IF('U1'!$A$4="2ª",'U1'!F33*'U1'!F$4,0)+
IF('U2'!$A$4="2ª",'U2'!F33*'U2'!F$4,0)+
IF('U3'!$A$4="2ª",'U3'!F33*'U3'!F$4,0)+
IF('U4'!$A$4="2ª",'U4'!F33*'U4'!F$4,0)+
IF('U5'!$A$4="2ª",'U5'!F33*'U5'!F$4,0)+
IF('U6'!$A$4="2ª",'U6'!F33*'U6'!F$4,0)+
IF('U7'!$A$4="2ª",'U7'!F33*'U7'!F$4,0)+
IF('U8'!$A$4="2ª",'U8'!F33*'U8'!F$4,0)+
IF('U9'!$A$4="2ª",'U9'!F33*'U9'!F$4,0)+
IF('U10'!$A$4="2ª",'U10'!F33*'U10'!F$4,0)+
IF('U11'!$A$4="2ª",'U11'!F33*'U11'!F$4,0)+
IF('U12'!$A$4="2ª",'U12'!F33*'U12'!F$4,0)+
IF('U13'!$A$4="2ª",'U13'!F33*'U13'!F$4,0)+
IF('U14'!$A$4="2ª",'U14'!F33*'U14'!F$4,0)+
IF('U15'!$A$4="2ª",'U15'!F33*'U15'!F$4,0)
)/'2ª EVA-solo'!$CD$5
/K$13)),0),0)</f>
        <v>0</v>
      </c>
      <c r="L49" s="25"/>
      <c r="M49" s="25">
        <f>IFERROR(IF(M$16&gt;0,
(
(
(
IF('U1'!$A$4="2ª",'U1'!G33*'U1'!G$4,0)+
IF('U2'!$A$4="2ª",'U2'!G33*'U2'!G$4,0)+
IF('U3'!$A$4="2ª",'U3'!G33*'U3'!G$4,0)+
IF('U4'!$A$4="2ª",'U4'!G33*'U4'!G$4,0)+
IF('U5'!$A$4="2ª",'U5'!G33*'U5'!G$4,0)+
IF('U6'!$A$4="2ª",'U6'!G33*'U6'!G$4,0)+
IF('U7'!$A$4="2ª",'U7'!G33*'U7'!G$4,0)+
IF('U8'!$A$4="2ª",'U8'!G33*'U8'!G$4,0)+
IF('U9'!$A$4="2ª",'U9'!G33*'U9'!G$4,0)+
IF('U10'!$A$4="2ª",'U10'!G33*'U10'!G$4,0)+
IF('U11'!$A$4="2ª",'U11'!G33*'U11'!G$4,0)+
IF('U12'!$A$4="2ª",'U12'!G33*'U12'!G$4,0)+
IF('U13'!$A$4="2ª",'U13'!G33*'U13'!G$4,0)+
IF('U14'!$A$4="2ª",'U14'!G33*'U14'!G$4,0)+
IF('U15'!$A$4="2ª",'U15'!G33*'U15'!G$4,0)
)/'2ª EVA-solo'!$CD$5
/M$13)),0),0)</f>
        <v>0</v>
      </c>
      <c r="N49" s="25"/>
      <c r="O49" s="130"/>
      <c r="P49" s="25">
        <f ca="1">IFERROR(IF(P$16&gt;0,
(
(
(
IF('U1'!$A$4="2ª",'U1'!H33*'U1'!H$4,0)+
IF('U2'!$A$4="2ª",'U2'!H33*'U2'!H$4,0)+
IF('U3'!$A$4="2ª",'U3'!H33*'U3'!H$4,0)+
IF('U4'!$A$4="2ª",'U4'!H33*'U4'!H$4,0)+
IF('U5'!$A$4="2ª",'U5'!H33*'U5'!H$4,0)+
IF('U6'!$A$4="2ª",'U6'!H33*'U6'!H$4,0)+
IF('U7'!$A$4="2ª",'U7'!H33*'U7'!H$4,0)+
IF('U8'!$A$4="2ª",'U8'!H33*'U8'!H$4,0)+
IF('U9'!$A$4="2ª",'U9'!H33*'U9'!H$4,0)+
IF('U10'!$A$4="2ª",'U10'!H33*'U10'!H$4,0)+
IF('U11'!$A$4="2ª",'U11'!H33*'U11'!H$4,0)+
IF('U12'!$A$4="2ª",'U12'!H33*'U12'!H$4,0)+
IF('U13'!$A$4="2ª",'U13'!H33*'U13'!H$4,0)+
IF('U14'!$A$4="2ª",'U14'!H33*'U14'!H$4,0)+
IF('U15'!$A$4="2ª",'U15'!H33*'U15'!H$4,0)
)/'2ª EVA-solo'!$CD$5
/P$13)),0),0)</f>
        <v>0</v>
      </c>
      <c r="Q49" s="25"/>
      <c r="R49" s="25">
        <f ca="1">IFERROR(IF(R$16&gt;0,
(
(
(
IF('U1'!$A$4="2ª",'U1'!I33*'U1'!I$4,0)+
IF('U2'!$A$4="2ª",'U2'!I33*'U2'!I$4,0)+
IF('U3'!$A$4="2ª",'U3'!I33*'U3'!I$4,0)+
IF('U4'!$A$4="2ª",'U4'!I33*'U4'!I$4,0)+
IF('U5'!$A$4="2ª",'U5'!I33*'U5'!I$4,0)+
IF('U6'!$A$4="2ª",'U6'!I33*'U6'!I$4,0)+
IF('U7'!$A$4="2ª",'U7'!I33*'U7'!I$4,0)+
IF('U8'!$A$4="2ª",'U8'!I33*'U8'!I$4,0)+
IF('U9'!$A$4="2ª",'U9'!I33*'U9'!I$4,0)+
IF('U10'!$A$4="2ª",'U10'!I33*'U10'!I$4,0)+
IF('U11'!$A$4="2ª",'U11'!I33*'U11'!I$4,0)+
IF('U12'!$A$4="2ª",'U12'!I33*'U12'!I$4,0)+
IF('U13'!$A$4="2ª",'U13'!I33*'U13'!I$4,0)+
IF('U14'!$A$4="2ª",'U14'!I33*'U14'!I$4,0)+
IF('U15'!$A$4="2ª",'U15'!I33*'U15'!I$4,0)
)/'2ª EVA-solo'!$CD$5
/R$13)),0),0)</f>
        <v>0</v>
      </c>
      <c r="S49" s="25"/>
      <c r="T49" s="25">
        <f ca="1">IFERROR(IF(T$16&gt;0,
(
(
(
IF('U1'!$A$4="2ª",'U1'!J33*'U1'!J$4,0)+
IF('U2'!$A$4="2ª",'U2'!J33*'U2'!J$4,0)+
IF('U3'!$A$4="2ª",'U3'!J33*'U3'!J$4,0)+
IF('U4'!$A$4="2ª",'U4'!J33*'U4'!J$4,0)+
IF('U5'!$A$4="2ª",'U5'!J33*'U5'!J$4,0)+
IF('U6'!$A$4="2ª",'U6'!J33*'U6'!J$4,0)+
IF('U7'!$A$4="2ª",'U7'!J33*'U7'!J$4,0)+
IF('U8'!$A$4="2ª",'U8'!J33*'U8'!J$4,0)+
IF('U9'!$A$4="2ª",'U9'!J33*'U9'!J$4,0)+
IF('U10'!$A$4="2ª",'U10'!J33*'U10'!J$4,0)+
IF('U11'!$A$4="2ª",'U11'!J33*'U11'!J$4,0)+
IF('U12'!$A$4="2ª",'U12'!J33*'U12'!J$4,0)+
IF('U13'!$A$4="2ª",'U13'!J33*'U13'!J$4,0)+
IF('U14'!$A$4="2ª",'U14'!J33*'U14'!J$4,0)+
IF('U15'!$A$4="2ª",'U15'!J33*'U15'!J$4,0)
)/'2ª EVA-solo'!$CD$5
/T$13)),0),0)</f>
        <v>0</v>
      </c>
      <c r="U49" s="25"/>
      <c r="V49" s="25">
        <f ca="1">IFERROR(IF(V$16&gt;0,
(
(
(
IF('U1'!$A$4="2ª",'U1'!K33*'U1'!K$4,0)+
IF('U2'!$A$4="2ª",'U2'!K33*'U2'!K$4,0)+
IF('U3'!$A$4="2ª",'U3'!K33*'U3'!K$4,0)+
IF('U4'!$A$4="2ª",'U4'!K33*'U4'!K$4,0)+
IF('U5'!$A$4="2ª",'U5'!K33*'U5'!K$4,0)+
IF('U6'!$A$4="2ª",'U6'!K33*'U6'!K$4,0)+
IF('U7'!$A$4="2ª",'U7'!K33*'U7'!K$4,0)+
IF('U8'!$A$4="2ª",'U8'!K33*'U8'!K$4,0)+
IF('U9'!$A$4="2ª",'U9'!K33*'U9'!K$4,0)+
IF('U10'!$A$4="2ª",'U10'!K33*'U10'!K$4,0)+
IF('U11'!$A$4="2ª",'U11'!K33*'U11'!K$4,0)+
IF('U12'!$A$4="2ª",'U12'!K33*'U12'!K$4,0)+
IF('U13'!$A$4="2ª",'U13'!K33*'U13'!K$4,0)+
IF('U14'!$A$4="2ª",'U14'!K33*'U14'!K$4,0)+
IF('U15'!$A$4="2ª",'U15'!K33*'U15'!K$4,0)
)/'2ª EVA-solo'!$CD$5
/V$13)),0),0)</f>
        <v>0</v>
      </c>
      <c r="W49" s="25"/>
      <c r="X49" s="25">
        <f ca="1">IFERROR(IF(X$16&gt;0,
(
(
(
IF('U1'!$A$4="2ª",'U1'!L33*'U1'!L$4,0)+
IF('U2'!$A$4="2ª",'U2'!L33*'U2'!L$4,0)+
IF('U3'!$A$4="2ª",'U3'!L33*'U3'!L$4,0)+
IF('U4'!$A$4="2ª",'U4'!L33*'U4'!L$4,0)+
IF('U5'!$A$4="2ª",'U5'!L33*'U5'!L$4,0)+
IF('U6'!$A$4="2ª",'U6'!L33*'U6'!L$4,0)+
IF('U7'!$A$4="2ª",'U7'!L33*'U7'!L$4,0)+
IF('U8'!$A$4="2ª",'U8'!L33*'U8'!L$4,0)+
IF('U9'!$A$4="2ª",'U9'!L33*'U9'!L$4,0)+
IF('U10'!$A$4="2ª",'U10'!L33*'U10'!L$4,0)+
IF('U11'!$A$4="2ª",'U11'!L33*'U11'!L$4,0)+
IF('U12'!$A$4="2ª",'U12'!L33*'U12'!L$4,0)+
IF('U13'!$A$4="2ª",'U13'!L33*'U13'!L$4,0)+
IF('U14'!$A$4="2ª",'U14'!L33*'U14'!L$4,0)+
IF('U15'!$A$4="2ª",'U15'!L33*'U15'!L$4,0)
)/'2ª EVA-solo'!$CD$5
/X$13)),0),0)</f>
        <v>0</v>
      </c>
      <c r="Y49" s="25"/>
      <c r="Z49" s="25">
        <f>IFERROR(IF(Z$16&gt;0,
(
(
(
IF('U1'!$A$4="2ª",'U1'!M33*'U1'!M$4,0)+
IF('U2'!$A$4="2ª",'U2'!M33*'U2'!M$4,0)+
IF('U3'!$A$4="2ª",'U3'!M33*'U3'!M$4,0)+
IF('U4'!$A$4="2ª",'U4'!M33*'U4'!M$4,0)+
IF('U5'!$A$4="2ª",'U5'!M33*'U5'!M$4,0)+
IF('U6'!$A$4="2ª",'U6'!M33*'U6'!M$4,0)+
IF('U7'!$A$4="2ª",'U7'!M33*'U7'!M$4,0)+
IF('U8'!$A$4="2ª",'U8'!M33*'U8'!M$4,0)+
IF('U9'!$A$4="2ª",'U9'!M33*'U9'!M$4,0)+
IF('U10'!$A$4="2ª",'U10'!M33*'U10'!M$4,0)+
IF('U11'!$A$4="2ª",'U11'!M33*'U11'!M$4,0)+
IF('U12'!$A$4="2ª",'U12'!M33*'U12'!M$4,0)+
IF('U13'!$A$4="2ª",'U13'!M33*'U13'!M$4,0)+
IF('U14'!$A$4="2ª",'U14'!M33*'U14'!M$4,0)+
IF('U15'!$A$4="2ª",'U15'!M33*'U15'!M$4,0)
)/'2ª EVA-solo'!$CD$5
/Z$13)),0),0)</f>
        <v>0</v>
      </c>
      <c r="AA49" s="25"/>
      <c r="AB49" s="25"/>
      <c r="AC49" s="25">
        <f ca="1">IFERROR(IF(AC$16&gt;0,
(
(
(
IF('U1'!$A$4="2ª",'U1'!N33*'U1'!N$4,0)+
IF('U2'!$A$4="2ª",'U2'!N33*'U2'!N$4,0)+
IF('U3'!$A$4="2ª",'U3'!N33*'U3'!N$4,0)+
IF('U4'!$A$4="2ª",'U4'!N33*'U4'!N$4,0)+
IF('U5'!$A$4="2ª",'U5'!N33*'U5'!N$4,0)+
IF('U6'!$A$4="2ª",'U6'!N33*'U6'!N$4,0)+
IF('U7'!$A$4="2ª",'U7'!N33*'U7'!N$4,0)+
IF('U8'!$A$4="2ª",'U8'!N33*'U8'!N$4,0)+
IF('U9'!$A$4="2ª",'U9'!N33*'U9'!N$4,0)+
IF('U10'!$A$4="2ª",'U10'!N33*'U10'!N$4,0)+
IF('U11'!$A$4="2ª",'U11'!N33*'U11'!N$4,0)+
IF('U12'!$A$4="2ª",'U12'!N33*'U12'!N$4,0)+
IF('U13'!$A$4="2ª",'U13'!N33*'U13'!N$4,0)+
IF('U14'!$A$4="2ª",'U14'!N33*'U14'!N$4,0)+
IF('U15'!$A$4="2ª",'U15'!N33*'U15'!N$4,0)
)/'2ª EVA-solo'!$CD$5
/AC$13)),0),0)</f>
        <v>0</v>
      </c>
      <c r="AD49" s="5"/>
      <c r="AE49" s="25">
        <f>IFERROR(IF(AE$16&gt;0,
(
(
(
IF('U1'!$A$4="2ª",'U1'!O33*'U1'!O$4,0)+
IF('U2'!$A$4="2ª",'U2'!O33*'U2'!O$4,0)+
IF('U3'!$A$4="2ª",'U3'!O33*'U3'!O$4,0)+
IF('U4'!$A$4="2ª",'U4'!O33*'U4'!O$4,0)+
IF('U5'!$A$4="2ª",'U5'!O33*'U5'!O$4,0)+
IF('U6'!$A$4="2ª",'U6'!O33*'U6'!O$4,0)+
IF('U7'!$A$4="2ª",'U7'!O33*'U7'!O$4,0)+
IF('U8'!$A$4="2ª",'U8'!O33*'U8'!O$4,0)+
IF('U9'!$A$4="2ª",'U9'!O33*'U9'!O$4,0)+
IF('U10'!$A$4="2ª",'U10'!O33*'U10'!O$4,0)+
IF('U11'!$A$4="2ª",'U11'!O33*'U11'!O$4,0)+
IF('U12'!$A$4="2ª",'U12'!O33*'U12'!O$4,0)+
IF('U13'!$A$4="2ª",'U13'!O33*'U13'!O$4,0)+
IF('U14'!$A$4="2ª",'U14'!O33*'U14'!O$4,0)+
IF('U15'!$A$4="2ª",'U15'!O33*'U15'!O$4,0)
)/'2ª EVA-solo'!$CD$5
/AE$13)),0),0)</f>
        <v>0</v>
      </c>
      <c r="AF49" s="5"/>
      <c r="AG49" s="25">
        <f ca="1">IFERROR(IF(AG$16&gt;0,
(
(
(
IF('U1'!$A$4="2ª",'U1'!P33*'U1'!P$4,0)+
IF('U2'!$A$4="2ª",'U2'!P33*'U2'!P$4,0)+
IF('U3'!$A$4="2ª",'U3'!P33*'U3'!P$4,0)+
IF('U4'!$A$4="2ª",'U4'!P33*'U4'!P$4,0)+
IF('U5'!$A$4="2ª",'U5'!P33*'U5'!P$4,0)+
IF('U6'!$A$4="2ª",'U6'!P33*'U6'!P$4,0)+
IF('U7'!$A$4="2ª",'U7'!P33*'U7'!P$4,0)+
IF('U8'!$A$4="2ª",'U8'!P33*'U8'!P$4,0)+
IF('U9'!$A$4="2ª",'U9'!P33*'U9'!P$4,0)+
IF('U10'!$A$4="2ª",'U10'!P33*'U10'!P$4,0)+
IF('U11'!$A$4="2ª",'U11'!P33*'U11'!P$4,0)+
IF('U12'!$A$4="2ª",'U12'!P33*'U12'!P$4,0)+
IF('U13'!$A$4="2ª",'U13'!P33*'U13'!P$4,0)+
IF('U14'!$A$4="2ª",'U14'!P33*'U14'!P$4,0)+
IF('U15'!$A$4="2ª",'U15'!P33*'U15'!P$4,0)
)/'2ª EVA-solo'!$CD$5
/AG$13)),0),0)</f>
        <v>0</v>
      </c>
      <c r="AH49" s="25"/>
      <c r="AI49" s="25">
        <f>IFERROR(IF(AH$16&gt;0,
(
(
(
IF('U1'!$A$4="2ª",'U1'!Q33*'U1'!Q$4,0)+
IF('U2'!$A$4="2ª",'U2'!Q33*'U2'!Q$4,0)+
IF('U3'!$A$4="2ª",'U3'!Q33*'U3'!Q$4,0)+
IF('U4'!$A$4="2ª",'U4'!Q33*'U4'!Q$4,0)+
IF('U5'!$A$4="2ª",'U5'!Q33*'U5'!Q$4,0)+
IF('U6'!$A$4="2ª",'U6'!Q33*'U6'!Q$4,0)+
IF('U7'!$A$4="2ª",'U7'!Q33*'U7'!Q$4,0)+
IF('U8'!$A$4="2ª",'U8'!Q33*'U8'!Q$4,0)+
IF('U9'!$A$4="2ª",'U9'!Q33*'U9'!Q$4,0)+
IF('U10'!$A$4="2ª",'U10'!Q33*'U10'!Q$4,0)+
IF('U11'!$A$4="2ª",'U11'!Q33*'U11'!Q$4,0)+
IF('U12'!$A$4="2ª",'U12'!Q33*'U12'!Q$4,0)+
IF('U13'!$A$4="2ª",'U13'!Q33*'U13'!Q$4,0)+
IF('U14'!$A$4="2ª",'U14'!Q33*'U14'!Q$4,0)+
IF('U15'!$A$4="2ª",'U15'!Q33*'U15'!Q$4,0)
)/'2ª EVA-solo'!$CD$5
/AH$13)),0),0)</f>
        <v>0</v>
      </c>
      <c r="AJ49" s="25"/>
      <c r="AK49" s="25">
        <f ca="1">IFERROR(IF(AK$16&gt;0,
(
(
(
IF('U1'!$A$4="2ª",'U1'!R33*'U1'!R$4,0)+
IF('U2'!$A$4="2ª",'U2'!R33*'U2'!R$4,0)+
IF('U3'!$A$4="2ª",'U3'!R33*'U3'!R$4,0)+
IF('U4'!$A$4="2ª",'U4'!R33*'U4'!R$4,0)+
IF('U5'!$A$4="2ª",'U5'!R33*'U5'!R$4,0)+
IF('U6'!$A$4="2ª",'U6'!R33*'U6'!R$4,0)+
IF('U7'!$A$4="2ª",'U7'!R33*'U7'!R$4,0)+
IF('U8'!$A$4="2ª",'U8'!R33*'U8'!R$4,0)+
IF('U9'!$A$4="2ª",'U9'!R33*'U9'!R$4,0)+
IF('U10'!$A$4="2ª",'U10'!R33*'U10'!R$4,0)+
IF('U11'!$A$4="2ª",'U11'!R33*'U11'!R$4,0)+
IF('U12'!$A$4="2ª",'U12'!R33*'U12'!R$4,0)+
IF('U13'!$A$4="2ª",'U13'!R33*'U13'!R$4,0)+
IF('U14'!$A$4="2ª",'U14'!R33*'U14'!R$4,0)+
IF('U15'!$A$4="2ª",'U15'!R33*'U15'!R$4,0)
)/'2ª EVA-solo'!$CD$5
/AK$13)),0),0)</f>
        <v>0</v>
      </c>
      <c r="AL49" s="25"/>
      <c r="AM49" s="25">
        <f>IFERROR(IF(AM$16&gt;0,
(
(
(
IF('U1'!$A$4="2ª",'U1'!S33*'U1'!S$4,0)+
IF('U2'!$A$4="2ª",'U2'!S33*'U2'!S$4,0)+
IF('U3'!$A$4="2ª",'U3'!S33*'U3'!S$4,0)+
IF('U4'!$A$4="2ª",'U4'!S33*'U4'!S$4,0)+
IF('U5'!$A$4="2ª",'U5'!S33*'U5'!S$4,0)+
IF('U6'!$A$4="2ª",'U6'!S33*'U6'!S$4,0)+
IF('U7'!$A$4="2ª",'U7'!S33*'U7'!S$4,0)+
IF('U8'!$A$4="2ª",'U8'!S33*'U8'!S$4,0)+
IF('U9'!$A$4="2ª",'U9'!S33*'U9'!S$4,0)+
IF('U10'!$A$4="2ª",'U10'!S33*'U10'!S$4,0)+
IF('U11'!$A$4="2ª",'U11'!S33*'U11'!S$4,0)+
IF('U12'!$A$4="2ª",'U12'!S33*'U12'!S$4,0)+
IF('U13'!$A$4="2ª",'U13'!S33*'U13'!S$4,0)+
IF('U14'!$A$4="2ª",'U14'!S33*'U14'!S$4,0)+
IF('U15'!$A$4="2ª",'U15'!S33*'U15'!S$4,0)
)/'2ª EVA-solo'!$CD$5
/AM$13)),0),0)</f>
        <v>0</v>
      </c>
      <c r="AN49" s="25"/>
      <c r="AO49" s="25"/>
      <c r="AP49" s="25">
        <f ca="1">IFERROR(IF(AP$16&gt;0,
(
(
(
IF('U1'!$A$4="2ª",'U1'!T33*'U1'!T$4,0)+
IF('U2'!$A$4="2ª",'U2'!T33*'U2'!T$4,0)+
IF('U3'!$A$4="2ª",'U3'!T33*'U3'!T$4,0)+
IF('U4'!$A$4="2ª",'U4'!T33*'U4'!T$4,0)+
IF('U5'!$A$4="2ª",'U5'!T33*'U5'!T$4,0)+
IF('U6'!$A$4="2ª",'U6'!T33*'U6'!T$4,0)+
IF('U7'!$A$4="2ª",'U7'!T33*'U7'!T$4,0)+
IF('U8'!$A$4="2ª",'U8'!T33*'U8'!T$4,0)+
IF('U9'!$A$4="2ª",'U9'!T33*'U9'!T$4,0)+
IF('U10'!$A$4="2ª",'U10'!T33*'U10'!T$4,0)+
IF('U11'!$A$4="2ª",'U11'!T33*'U11'!T$4,0)+
IF('U12'!$A$4="2ª",'U12'!T33*'U12'!T$4,0)+
IF('U13'!$A$4="2ª",'U13'!T33*'U13'!T$4,0)+
IF('U14'!$A$4="2ª",'U14'!T33*'U14'!T$4,0)+
IF('U15'!$A$4="2ª",'U15'!T33*'U15'!T$4,0)
)/'2ª EVA-solo'!$CD$5
/AP$13)),0),0)</f>
        <v>0</v>
      </c>
      <c r="AQ49" s="25"/>
      <c r="AR49" s="25">
        <f ca="1">IFERROR(IF(AR$16&gt;0,
(
(
(
IF('U1'!$A$4="2ª",'U1'!U33*'U1'!U$4,0)+
IF('U2'!$A$4="2ª",'U2'!U33*'U2'!U$4,0)+
IF('U3'!$A$4="2ª",'U3'!U33*'U3'!U$4,0)+
IF('U4'!$A$4="2ª",'U4'!U33*'U4'!U$4,0)+
IF('U5'!$A$4="2ª",'U5'!U33*'U5'!U$4,0)+
IF('U6'!$A$4="2ª",'U6'!U33*'U6'!U$4,0)+
IF('U7'!$A$4="2ª",'U7'!U33*'U7'!U$4,0)+
IF('U8'!$A$4="2ª",'U8'!U33*'U8'!U$4,0)+
IF('U9'!$A$4="2ª",'U9'!U33*'U9'!U$4,0)+
IF('U10'!$A$4="2ª",'U10'!U33*'U10'!U$4,0)+
IF('U11'!$A$4="2ª",'U11'!U33*'U11'!U$4,0)+
IF('U12'!$A$4="2ª",'U12'!U33*'U12'!U$4,0)+
IF('U13'!$A$4="2ª",'U13'!U33*'U13'!U$4,0)+
IF('U14'!$A$4="2ª",'U14'!U33*'U14'!U$4,0)+
IF('U15'!$A$4="2ª",'U15'!U33*'U15'!U$4,0)
)/'2ª EVA-solo'!$CD$5
/AR$13)),0),0)</f>
        <v>0</v>
      </c>
      <c r="AS49" s="25"/>
      <c r="AT49" s="25">
        <f>IFERROR(IF(AT$16&gt;0,
(
(
(
IF('U1'!$A$4="2ª",'U1'!V33*'U1'!V$4,0)+
IF('U2'!$A$4="2ª",'U2'!V33*'U2'!V$4,0)+
IF('U3'!$A$4="2ª",'U3'!V33*'U3'!V$4,0)+
IF('U4'!$A$4="2ª",'U4'!V33*'U4'!V$4,0)+
IF('U5'!$A$4="2ª",'U5'!V33*'U5'!V$4,0)+
IF('U6'!$A$4="2ª",'U6'!V33*'U6'!V$4,0)+
IF('U7'!$A$4="2ª",'U7'!V33*'U7'!V$4,0)+
IF('U8'!$A$4="2ª",'U8'!V33*'U8'!V$4,0)+
IF('U9'!$A$4="2ª",'U9'!V33*'U9'!V$4,0)+
IF('U10'!$A$4="2ª",'U10'!V33*'U10'!V$4,0)+
IF('U11'!$A$4="2ª",'U11'!V33*'U11'!V$4,0)+
IF('U12'!$A$4="2ª",'U12'!V33*'U12'!V$4,0)+
IF('U13'!$A$4="2ª",'U13'!V33*'U13'!V$4,0)+
IF('U14'!$A$4="2ª",'U14'!V33*'U14'!V$4,0)+
IF('U15'!$A$4="2ª",'U15'!V33*'U15'!V$4,0)
)/'2ª EVA-solo'!$CD$5
/AT$13)),0),0)</f>
        <v>0</v>
      </c>
      <c r="AU49" s="25"/>
      <c r="AV49" s="25">
        <f ca="1">IFERROR(IF(AV$16&gt;0,
(
(
(
IF('U1'!$A$4="2ª",'U1'!W33*'U1'!W$4,0)+
IF('U2'!$A$4="2ª",'U2'!W33*'U2'!W$4,0)+
IF('U3'!$A$4="2ª",'U3'!W33*'U3'!W$4,0)+
IF('U4'!$A$4="2ª",'U4'!W33*'U4'!W$4,0)+
IF('U5'!$A$4="2ª",'U5'!W33*'U5'!W$4,0)+
IF('U6'!$A$4="2ª",'U6'!W33*'U6'!W$4,0)+
IF('U7'!$A$4="2ª",'U7'!W33*'U7'!W$4,0)+
IF('U8'!$A$4="2ª",'U8'!W33*'U8'!W$4,0)+
IF('U9'!$A$4="2ª",'U9'!W33*'U9'!W$4,0)+
IF('U10'!$A$4="2ª",'U10'!W33*'U10'!W$4,0)+
IF('U11'!$A$4="2ª",'U11'!W33*'U11'!W$4,0)+
IF('U12'!$A$4="2ª",'U12'!W33*'U12'!W$4,0)+
IF('U13'!$A$4="2ª",'U13'!W33*'U13'!W$4,0)+
IF('U14'!$A$4="2ª",'U14'!W33*'U14'!W$4,0)+
IF('U15'!$A$4="2ª",'U15'!W33*'U15'!W$4,0)
)/'2ª EVA-solo'!$CD$5
/AV$13)),0),0)</f>
        <v>0</v>
      </c>
      <c r="AW49" s="25"/>
      <c r="AX49" s="25">
        <f>IFERROR(IF(AX$16&gt;0,
(
(
(
IF('U1'!$A$4="2ª",'U1'!X33*'U1'!X$4,0)+
IF('U2'!$A$4="2ª",'U2'!X33*'U2'!X$4,0)+
IF('U3'!$A$4="2ª",'U3'!X33*'U3'!X$4,0)+
IF('U4'!$A$4="2ª",'U4'!X33*'U4'!X$4,0)+
IF('U5'!$A$4="2ª",'U5'!X33*'U5'!X$4,0)+
IF('U6'!$A$4="2ª",'U6'!X33*'U6'!X$4,0)+
IF('U7'!$A$4="2ª",'U7'!X33*'U7'!X$4,0)+
IF('U8'!$A$4="2ª",'U8'!X33*'U8'!X$4,0)+
IF('U9'!$A$4="2ª",'U9'!X33*'U9'!X$4,0)+
IF('U10'!$A$4="2ª",'U10'!X33*'U10'!X$4,0)+
IF('U11'!$A$4="2ª",'U11'!X33*'U11'!X$4,0)+
IF('U12'!$A$4="2ª",'U12'!X33*'U12'!X$4,0)+
IF('U13'!$A$4="2ª",'U13'!X33*'U13'!X$4,0)+
IF('U14'!$A$4="2ª",'U14'!X33*'U14'!X$4,0)+
IF('U15'!$A$4="2ª",'U15'!X33*'U15'!X$4,0)
)/'2ª EVA-solo'!$CD$5
/AX$13)),0),0)</f>
        <v>0</v>
      </c>
      <c r="AY49" s="25"/>
      <c r="AZ49" s="25">
        <f>IFERROR(IF(AZ$16&gt;0,
(
(
(
IF('U1'!$A$4="2ª",'U1'!Y33*'U1'!Y$4,0)+
IF('U2'!$A$4="2ª",'U2'!Y33*'U2'!Y$4,0)+
IF('U3'!$A$4="2ª",'U3'!Y33*'U3'!Y$4,0)+
IF('U4'!$A$4="2ª",'U4'!Y33*'U4'!Y$4,0)+
IF('U5'!$A$4="2ª",'U5'!Y33*'U5'!Y$4,0)+
IF('U6'!$A$4="2ª",'U6'!Y33*'U6'!Y$4,0)+
IF('U7'!$A$4="2ª",'U7'!Y33*'U7'!Y$4,0)+
IF('U8'!$A$4="2ª",'U8'!Y33*'U8'!Y$4,0)+
IF('U9'!$A$4="2ª",'U9'!Y33*'U9'!Y$4,0)+
IF('U10'!$A$4="2ª",'U10'!Y33*'U10'!Y$4,0)+
IF('U11'!$A$4="2ª",'U11'!Y33*'U11'!Y$4,0)+
IF('U12'!$A$4="2ª",'U12'!Y33*'U12'!Y$4,0)+
IF('U13'!$A$4="2ª",'U13'!Y33*'U13'!Y$4,0)+
IF('U14'!$A$4="2ª",'U14'!Y33*'U14'!Y$4,0)+
IF('U15'!$A$4="2ª",'U15'!Y33*'U15'!Y$4,0)
)/'2ª EVA-solo'!$CD$5
/AZ$13)),0),0)</f>
        <v>0</v>
      </c>
      <c r="BA49" s="25"/>
      <c r="BB49" s="25"/>
      <c r="BC49" s="25">
        <f ca="1">IFERROR(IF(BC$16&gt;0,
(
(
(
IF('U1'!$A$4="2ª",'U1'!Z33*'U1'!Z$4,0)+
IF('U2'!$A$4="2ª",'U2'!Z33*'U2'!Z$4,0)+
IF('U3'!$A$4="2ª",'U3'!Z33*'U3'!Z$4,0)+
IF('U4'!$A$4="2ª",'U4'!Z33*'U4'!Z$4,0)+
IF('U5'!$A$4="2ª",'U5'!Z33*'U5'!Z$4,0)+
IF('U6'!$A$4="2ª",'U6'!Z33*'U6'!Z$4,0)+
IF('U7'!$A$4="2ª",'U7'!Z33*'U7'!Z$4,0)+
IF('U8'!$A$4="2ª",'U8'!Z33*'U8'!Z$4,0)+
IF('U9'!$A$4="2ª",'U9'!Z33*'U9'!Z$4,0)+
IF('U10'!$A$4="2ª",'U10'!Z33*'U10'!Z$4,0)+
IF('U11'!$A$4="2ª",'U11'!Z33*'U11'!Z$4,0)+
IF('U12'!$A$4="2ª",'U12'!Z33*'U12'!Z$4,0)+
IF('U13'!$A$4="2ª",'U13'!Z33*'U13'!Z$4,0)+
IF('U14'!$A$4="2ª",'U14'!Z33*'U14'!Z$4,0)+
IF('U15'!$A$4="2ª",'U15'!Z33*'U15'!Z$4,0)
)/'2ª EVA-solo'!$CD$5
/BC$13)),0),0)</f>
        <v>0</v>
      </c>
      <c r="BD49" s="25"/>
      <c r="BE49" s="25">
        <f>IFERROR(IF(BE$16&gt;0,
(
(
(
IF('U1'!$A$4="2ª",'U1'!AA33*'U1'!AA$4,0)+
IF('U2'!$A$4="2ª",'U2'!AA33*'U2'!AA$4,0)+
IF('U3'!$A$4="2ª",'U3'!AA33*'U3'!AA$4,0)+
IF('U4'!$A$4="2ª",'U4'!AA33*'U4'!AA$4,0)+
IF('U5'!$A$4="2ª",'U5'!AA33*'U5'!AA$4,0)+
IF('U6'!$A$4="2ª",'U6'!AA33*'U6'!AA$4,0)+
IF('U7'!$A$4="2ª",'U7'!AA33*'U7'!AA$4,0)+
IF('U8'!$A$4="2ª",'U8'!AA33*'U8'!AA$4,0)+
IF('U9'!$A$4="2ª",'U9'!AA33*'U9'!AA$4,0)+
IF('U10'!$A$4="2ª",'U10'!AA33*'U10'!AA$4,0)+
IF('U11'!$A$4="2ª",'U11'!AA33*'U11'!AA$4,0)+
IF('U12'!$A$4="2ª",'U12'!AA33*'U12'!AA$4,0)+
IF('U13'!$A$4="2ª",'U13'!AA33*'U13'!AA$4,0)+
IF('U14'!$A$4="2ª",'U14'!AA33*'U14'!AA$4,0)+
IF('U15'!$A$4="2ª",'U15'!AA33*'U15'!AA$4,0)
)/'2ª EVA-solo'!$CD$5
/BE$13)),0),0)</f>
        <v>0</v>
      </c>
      <c r="BF49" s="25"/>
      <c r="BG49" s="25">
        <f>IFERROR(IF(BG$16&gt;0,
(
(
(
IF('U1'!$A$4="2ª",'U1'!AB33*'U1'!AB$4,0)+
IF('U2'!$A$4="2ª",'U2'!AB33*'U2'!AB$4,0)+
IF('U3'!$A$4="2ª",'U3'!AB33*'U3'!AB$4,0)+
IF('U4'!$A$4="2ª",'U4'!AB33*'U4'!AB$4,0)+
IF('U5'!$A$4="2ª",'U5'!AB33*'U5'!AB$4,0)+
IF('U6'!$A$4="2ª",'U6'!AB33*'U6'!AB$4,0)+
IF('U7'!$A$4="2ª",'U7'!AB33*'U7'!AB$4,0)+
IF('U8'!$A$4="2ª",'U8'!AB33*'U8'!AB$4,0)+
IF('U9'!$A$4="2ª",'U9'!AB33*'U9'!AB$4,0)+
IF('U10'!$A$4="2ª",'U10'!AB33*'U10'!AB$4,0)+
IF('U11'!$A$4="2ª",'U11'!AB33*'U11'!AB$4,0)+
IF('U12'!$A$4="2ª",'U12'!AB33*'U12'!AB$4,0)+
IF('U13'!$A$4="2ª",'U13'!AB33*'U13'!AB$4,0)+
IF('U14'!$A$4="2ª",'U14'!AB33*'U14'!AB$4,0)+
IF('U15'!$A$4="2ª",'U15'!AB33*'U15'!AB$4,0)
)/'2ª EVA-solo'!$CD$5
/BG$13)),0),0)</f>
        <v>0</v>
      </c>
      <c r="BH49" s="25"/>
      <c r="BI49" s="25">
        <f ca="1">IFERROR(IF(BI$16&gt;0,
(
(
(
IF('U1'!$A$4="2ª",'U1'!AC33*'U1'!AC$4,0)+
IF('U2'!$A$4="2ª",'U2'!AC33*'U2'!AC$4,0)+
IF('U3'!$A$4="2ª",'U3'!AC33*'U3'!AC$4,0)+
IF('U4'!$A$4="2ª",'U4'!AC33*'U4'!AC$4,0)+
IF('U5'!$A$4="2ª",'U5'!AC33*'U5'!AC$4,0)+
IF('U6'!$A$4="2ª",'U6'!AC33*'U6'!AC$4,0)+
IF('U7'!$A$4="2ª",'U7'!AC33*'U7'!AC$4,0)+
IF('U8'!$A$4="2ª",'U8'!AC33*'U8'!AC$4,0)+
IF('U9'!$A$4="2ª",'U9'!AC33*'U9'!AC$4,0)+
IF('U10'!$A$4="2ª",'U10'!AC33*'U10'!AC$4,0)+
IF('U11'!$A$4="2ª",'U11'!AC33*'U11'!AC$4,0)+
IF('U12'!$A$4="2ª",'U12'!AC33*'U12'!AC$4,0)+
IF('U13'!$A$4="2ª",'U13'!AC33*'U13'!AC$4,0)+
IF('U14'!$A$4="2ª",'U14'!AC33*'U14'!AC$4,0)+
IF('U15'!$A$4="2ª",'U15'!AC33*'U15'!AC$4,0)
)/'2ª EVA-solo'!$CD$5
/BI$13)),0),0)</f>
        <v>0</v>
      </c>
      <c r="BJ49" s="25"/>
      <c r="BK49" s="25">
        <f>IFERROR(IF(BK$16&gt;0,
(
(
(
IF('U1'!$A$4="2ª",'U1'!AD33*'U1'!AD$4,0)+
IF('U2'!$A$4="2ª",'U2'!AD33*'U2'!AD$4,0)+
IF('U3'!$A$4="2ª",'U3'!AD33*'U3'!AD$4,0)+
IF('U4'!$A$4="2ª",'U4'!AD33*'U4'!AD$4,0)+
IF('U5'!$A$4="2ª",'U5'!AD33*'U5'!AD$4,0)+
IF('U6'!$A$4="2ª",'U6'!AD33*'U6'!AD$4,0)+
IF('U7'!$A$4="2ª",'U7'!AD33*'U7'!AD$4,0)+
IF('U8'!$A$4="2ª",'U8'!AD33*'U8'!AD$4,0)+
IF('U9'!$A$4="2ª",'U9'!AD33*'U9'!AD$4,0)+
IF('U10'!$A$4="2ª",'U10'!AD33*'U10'!AD$4,0)+
IF('U11'!$A$4="2ª",'U11'!AD33*'U11'!AD$4,0)+
IF('U12'!$A$4="2ª",'U12'!AD33*'U12'!AD$4,0)+
IF('U13'!$A$4="2ª",'U13'!AD33*'U13'!AD$4,0)+
IF('U14'!$A$4="2ª",'U14'!AD33*'U14'!AD$4,0)+
IF('U15'!$A$4="2ª",'U15'!AD33*'U15'!AD$4,0)
)/'2ª EVA-solo'!$CD$5
/BK$13)),0),0)</f>
        <v>0</v>
      </c>
      <c r="BL49" s="25"/>
      <c r="BM49" s="25">
        <f>IFERROR(IF(BM$16&gt;0,
(
(
(
IF('U1'!$A$4="2ª",'U1'!AE33*'U1'!AE$4,0)+
IF('U2'!$A$4="2ª",'U2'!AE33*'U2'!AE$4,0)+
IF('U3'!$A$4="2ª",'U3'!AE33*'U3'!AE$4,0)+
IF('U4'!$A$4="2ª",'U4'!AE33*'U4'!AE$4,0)+
IF('U5'!$A$4="2ª",'U5'!AE33*'U5'!AE$4,0)+
IF('U6'!$A$4="2ª",'U6'!AE33*'U6'!AE$4,0)+
IF('U7'!$A$4="2ª",'U7'!AE33*'U7'!AE$4,0)+
IF('U8'!$A$4="2ª",'U8'!AE33*'U8'!AE$4,0)+
IF('U9'!$A$4="2ª",'U9'!AE33*'U9'!AE$4,0)+
IF('U10'!$A$4="2ª",'U10'!AE33*'U10'!AE$4,0)+
IF('U11'!$A$4="2ª",'U11'!AE33*'U11'!AE$4,0)+
IF('U12'!$A$4="2ª",'U12'!AE33*'U12'!AE$4,0)+
IF('U13'!$A$4="2ª",'U13'!AE33*'U13'!AE$4,0)+
IF('U14'!$A$4="2ª",'U14'!AE33*'U14'!AE$4,0)+
IF('U15'!$A$4="2ª",'U15'!AE33*'U15'!AE$4,0)
)/'2ª EVA-solo'!$CD$5
/BM$13)),0),0)</f>
        <v>0</v>
      </c>
      <c r="BN49" s="25"/>
      <c r="BO49" s="25"/>
      <c r="BP49" s="25">
        <f ca="1">IFERROR(IF(BP$16&gt;0,
(
(
(
IF('U1'!$A$4="2ª",'U1'!AF33*'U1'!AF$4,0)+
IF('U2'!$A$4="2ª",'U2'!AF33*'U2'!AF$4,0)+
IF('U3'!$A$4="2ª",'U3'!AF33*'U3'!AF$4,0)+
IF('U4'!$A$4="2ª",'U4'!AF33*'U4'!AF$4,0)+
IF('U5'!$A$4="2ª",'U5'!AF33*'U5'!AF$4,0)+
IF('U6'!$A$4="2ª",'U6'!AF33*'U6'!AF$4,0)+
IF('U7'!$A$4="2ª",'U7'!AF33*'U7'!AF$4,0)+
IF('U8'!$A$4="2ª",'U8'!AF33*'U8'!AF$4,0)+
IF('U9'!$A$4="2ª",'U9'!AF33*'U9'!AF$4,0)+
IF('U10'!$A$4="2ª",'U10'!AF33*'U10'!AF$4,0)+
IF('U11'!$A$4="2ª",'U11'!AF33*'U11'!AF$4,0)+
IF('U12'!$A$4="2ª",'U12'!AF33*'U12'!AF$4,0)+
IF('U13'!$A$4="2ª",'U13'!AF33*'U13'!AF$4,0)+
IF('U14'!$A$4="2ª",'U14'!AF33*'U14'!AF$4,0)+
IF('U15'!$A$4="2ª",'U15'!AF33*'U15'!AF$4,0)
)/'2ª EVA-solo'!$CD$5
/BP$13)),0),0)</f>
        <v>0</v>
      </c>
      <c r="BQ49" s="25"/>
      <c r="BR49" s="25">
        <f>IFERROR(IF(BR$16&gt;0,
(
(
(
IF('U1'!$A$4="2ª",'U1'!AG33*'U1'!AG$4,0)+
IF('U2'!$A$4="2ª",'U2'!AG33*'U2'!AG$4,0)+
IF('U3'!$A$4="2ª",'U3'!AG33*'U3'!AG$4,0)+
IF('U4'!$A$4="2ª",'U4'!AG33*'U4'!AG$4,0)+
IF('U5'!$A$4="2ª",'U5'!AG33*'U5'!AG$4,0)+
IF('U6'!$A$4="2ª",'U6'!AG33*'U6'!AG$4,0)+
IF('U7'!$A$4="2ª",'U7'!AG33*'U7'!AG$4,0)+
IF('U8'!$A$4="2ª",'U8'!AG33*'U8'!AG$4,0)+
IF('U9'!$A$4="2ª",'U9'!AG33*'U9'!AG$4,0)+
IF('U10'!$A$4="2ª",'U10'!AG33*'U10'!AG$4,0)+
IF('U11'!$A$4="2ª",'U11'!AG33*'U11'!AG$4,0)+
IF('U12'!$A$4="2ª",'U12'!AG33*'U12'!AG$4,0)+
IF('U13'!$A$4="2ª",'U13'!AG33*'U13'!AG$4,0)+
IF('U14'!$A$4="2ª",'U14'!AG33*'U14'!AG$4,0)+
IF('U15'!$A$4="2ª",'U15'!AG33*'U15'!AG$4,0)
)/'2ª EVA-solo'!$CD$5
/BR$13)),0),0)</f>
        <v>0</v>
      </c>
      <c r="BS49" s="25"/>
      <c r="BT49" s="25">
        <f>IFERROR(IF(BT$16&gt;0,
(
(
(
IF('U1'!$A$4="2ª",'U1'!AH33*'U1'!AH$4,0)+
IF('U2'!$A$4="2ª",'U2'!AH33*'U2'!AH$4,0)+
IF('U3'!$A$4="2ª",'U3'!AH33*'U3'!AH$4,0)+
IF('U4'!$A$4="2ª",'U4'!AH33*'U4'!AH$4,0)+
IF('U5'!$A$4="2ª",'U5'!AH33*'U5'!AH$4,0)+
IF('U6'!$A$4="2ª",'U6'!AH33*'U6'!AH$4,0)+
IF('U7'!$A$4="2ª",'U7'!AH33*'U7'!AH$4,0)+
IF('U8'!$A$4="2ª",'U8'!AH33*'U8'!AH$4,0)+
IF('U9'!$A$4="2ª",'U9'!AH33*'U9'!AH$4,0)+
IF('U10'!$A$4="2ª",'U10'!AH33*'U10'!AH$4,0)+
IF('U11'!$A$4="2ª",'U11'!AH33*'U11'!AH$4,0)+
IF('U12'!$A$4="2ª",'U12'!AH33*'U12'!AH$4,0)+
IF('U13'!$A$4="2ª",'U13'!AH33*'U13'!AH$4,0)+
IF('U14'!$A$4="2ª",'U14'!AH33*'U14'!AH$4,0)+
IF('U15'!$A$4="2ª",'U15'!AH33*'U15'!AH$4,0)
)/'2ª EVA-solo'!$CD$5
/BT$13)),0),0)</f>
        <v>0</v>
      </c>
      <c r="BU49" s="25"/>
      <c r="BV49" s="25">
        <f>IFERROR(IF(BV$16&gt;0,
(
(
(
IF('U1'!$A$4="2ª",'U1'!AI33*'U1'!AI$4,0)+
IF('U2'!$A$4="2ª",'U2'!AI33*'U2'!AI$4,0)+
IF('U3'!$A$4="2ª",'U3'!AI33*'U3'!AI$4,0)+
IF('U4'!$A$4="2ª",'U4'!AI33*'U4'!AI$4,0)+
IF('U5'!$A$4="2ª",'U5'!AI33*'U5'!AI$4,0)+
IF('U6'!$A$4="2ª",'U6'!AI33*'U6'!AI$4,0)+
IF('U7'!$A$4="2ª",'U7'!AI33*'U7'!AI$4,0)+
IF('U8'!$A$4="2ª",'U8'!AI33*'U8'!AI$4,0)+
IF('U9'!$A$4="2ª",'U9'!AI33*'U9'!AI$4,0)+
IF('U10'!$A$4="2ª",'U10'!AI33*'U10'!AI$4,0)+
IF('U11'!$A$4="2ª",'U11'!AI33*'U11'!AI$4,0)+
IF('U12'!$A$4="2ª",'U12'!AI33*'U12'!AI$4,0)+
IF('U13'!$A$4="2ª",'U13'!AI33*'U13'!AI$4,0)+
IF('U14'!$A$4="2ª",'U14'!AI33*'U14'!AI$4,0)+
IF('U15'!$A$4="2ª",'U15'!AI33*'U15'!AI$4,0)
)/'2ª EVA-solo'!$CD$5
/BV$13)),0),0)</f>
        <v>0</v>
      </c>
      <c r="BW49" s="25"/>
      <c r="BX49" s="25">
        <f>IFERROR(IF(BX$16&gt;0,
(
(
(
IF('U1'!$A$4="2ª",'U1'!AJ33*'U1'!AJ$4,0)+
IF('U2'!$A$4="2ª",'U2'!AJ33*'U2'!AJ$4,0)+
IF('U3'!$A$4="2ª",'U3'!AJ33*'U3'!AJ$4,0)+
IF('U4'!$A$4="2ª",'U4'!AJ33*'U4'!AJ$4,0)+
IF('U5'!$A$4="2ª",'U5'!AJ33*'U5'!AJ$4,0)+
IF('U6'!$A$4="2ª",'U6'!AJ33*'U6'!AJ$4,0)+
IF('U7'!$A$4="2ª",'U7'!AJ33*'U7'!AJ$4,0)+
IF('U8'!$A$4="2ª",'U8'!AJ33*'U8'!AJ$4,0)+
IF('U9'!$A$4="2ª",'U9'!AJ33*'U9'!AJ$4,0)+
IF('U10'!$A$4="2ª",'U10'!AJ33*'U10'!AJ$4,0)+
IF('U11'!$A$4="2ª",'U11'!AJ33*'U11'!AJ$4,0)+
IF('U12'!$A$4="2ª",'U12'!AJ33*'U12'!AJ$4,0)+
IF('U13'!$A$4="2ª",'U13'!AJ33*'U13'!AJ$4,0)+
IF('U14'!$A$4="2ª",'U14'!AJ33*'U14'!AJ$4,0)+
IF('U15'!$A$4="2ª",'U15'!AJ33*'U15'!AJ$4,0)
)/'2ª EVA-solo'!$CD$5
/BX$13)),0),0)</f>
        <v>0</v>
      </c>
      <c r="BY49" s="25"/>
      <c r="BZ49" s="25">
        <f>IFERROR(IF(BZ$16&gt;0,
(
(
(
IF('U1'!$A$4="2ª",'U1'!AK33*'U1'!AK$4,0)+
IF('U2'!$A$4="2ª",'U2'!AK33*'U2'!AK$4,0)+
IF('U3'!$A$4="2ª",'U3'!AK33*'U3'!AK$4,0)+
IF('U4'!$A$4="2ª",'U4'!AK33*'U4'!AK$4,0)+
IF('U5'!$A$4="2ª",'U5'!AK33*'U5'!AK$4,0)+
IF('U6'!$A$4="2ª",'U6'!AK33*'U6'!AK$4,0)+
IF('U7'!$A$4="2ª",'U7'!AK33*'U7'!AK$4,0)+
IF('U8'!$A$4="2ª",'U8'!AK33*'U8'!AK$4,0)+
IF('U9'!$A$4="2ª",'U9'!AK33*'U9'!AK$4,0)+
IF('U10'!$A$4="2ª",'U10'!AK33*'U10'!AK$4,0)+
IF('U11'!$A$4="2ª",'U11'!AK33*'U11'!AK$4,0)+
IF('U12'!$A$4="2ª",'U12'!AK33*'U12'!AK$4,0)+
IF('U13'!$A$4="2ª",'U13'!AK33*'U13'!AK$4,0)+
IF('U14'!$A$4="2ª",'U14'!AK33*'U14'!AK$4,0)+
IF('U15'!$A$4="2ª",'U15'!AK33*'U15'!AK$4,0)
)/'2ª EVA-solo'!$CD$5
/BZ$13)),0),0)</f>
        <v>0</v>
      </c>
      <c r="CA49" s="25"/>
      <c r="CB49" s="25">
        <f ca="1">IF(CB$16&gt;0,
(
(
(
IF('U1'!$A$4="2ª",'U1'!BZ33*'U1'!BZ$4,0)+
IF('U2'!$A$4="2ª",'U2'!CA33*'U2'!CA$4,0)+
IF('U3'!$A$4="2ª",'U3'!CA33*'U3'!CA$4,0)+
IF('U4'!$A$4="2ª",'U4'!CA33*'U4'!CA$4,0)+
IF('U5'!$A$4="2ª",'U5'!CA33*'U5'!CA$4,0)+
IF('U6'!$A$4="2ª",'U6'!CA33*'U6'!CA$4,0)+
IF('U7'!$A$4="2ª",'U7'!CA33*'U7'!CA$4,0)+
IF('U8'!$A$4="2ª",'U8'!CA33*'U8'!CA$4,0)+
IF('U9'!$A$4="2ª",'U9'!CA33*'U9'!CA$4,0)+
IF('U10'!$A$4="2ª",'U10'!CA33*'U10'!CA$4,0)+
IF('U11'!$A$4="2ª",'U11'!CA33*'U11'!CA$4,0)+
IF('U12'!$A$4="2ª",'U12'!CA33*'U12'!CA$4,0)+
IF('U13'!$A$4="2ª",'U13'!CA33*'U13'!CA$4,0)+
IF('U14'!$A$4="2ª",'U14'!CA33*'U14'!CA$4,0)+
IF('U15'!$A$4="2ª",'U15'!CA33*'U15'!CA$4,0)
)/'2ª EVA-solo'!$CD$5
/CB$16)))</f>
        <v>0</v>
      </c>
    </row>
    <row r="50" spans="1:80" ht="18" x14ac:dyDescent="0.25">
      <c r="A50" s="65">
        <v>0</v>
      </c>
      <c r="B50" s="128"/>
      <c r="C50" s="25">
        <f ca="1">IFERROR(IF(C$16&gt;0,
(
(
(
IF('U1'!$A$4="2ª",'U1'!B34*'U1'!B$4,0)+
IF('U2'!$A$4="2ª",'U2'!B34*'U2'!B$4,0)+
IF('U3'!$A$4="2ª",'U3'!B34*'U3'!B$4,0)+
IF('U4'!$A$4="2ª",'U4'!B34*'U4'!B$4,0)+
IF('U5'!$A$4="2ª",'U5'!B34*'U5'!B$4,0)+
IF('U6'!$A$4="2ª",'U6'!B34*'U6'!B$4,0)+
IF('U7'!$A$4="2ª",'U7'!B34*'U7'!B$4,0)+
IF('U8'!$A$4="2ª",'U8'!B34*'U8'!B$4,0)+
IF('U9'!$A$4="2ª",'U9'!B34*'U9'!B$4,0)+
IF('U10'!$A$4="2ª",'U10'!B34*'U10'!B$4,0)+
IF('U11'!$A$4="2ª",'U11'!B34*'U11'!B$4,0)+
IF('U12'!$A$4="2ª",'U12'!B34*'U12'!B$4,0)+
IF('U13'!$A$4="2ª",'U13'!B34*'U13'!B$4,0)+
IF('U14'!$A$4="2ª",'U14'!B34*'U14'!B$4,0)+
IF('U15'!$A$4="2ª",'U15'!B34*'U15'!B$4,0)
)/'2ª EVA-solo'!$CD$5
/C$13)),0),0)</f>
        <v>0</v>
      </c>
      <c r="D50" s="25"/>
      <c r="E50" s="25">
        <f ca="1">IFERROR(IF(E$16&gt;0,
(
(
(
IF('U1'!$A$4="2ª",'U1'!C34*'U1'!C$4,0)+
IF('U2'!$A$4="2ª",'U2'!C34*'U2'!C$4,0)+
IF('U3'!$A$4="2ª",'U3'!C34*'U3'!C$4,0)+
IF('U4'!$A$4="2ª",'U4'!C34*'U4'!C$4,0)+
IF('U5'!$A$4="2ª",'U5'!C34*'U5'!C$4,0)+
IF('U6'!$A$4="2ª",'U6'!C34*'U6'!C$4,0)+
IF('U7'!$A$4="2ª",'U7'!C34*'U7'!C$4,0)+
IF('U8'!$A$4="2ª",'U8'!C34*'U8'!C$4,0)+
IF('U9'!$A$4="2ª",'U9'!C34*'U9'!C$4,0)+
IF('U10'!$A$4="2ª",'U10'!C34*'U10'!C$4,0)+
IF('U11'!$A$4="2ª",'U11'!C34*'U11'!C$4,0)+
IF('U12'!$A$4="2ª",'U12'!C34*'U12'!C$4,0)+
IF('U13'!$A$4="2ª",'U13'!C34*'U13'!C$4,0)+
IF('U14'!$A$4="2ª",'U14'!C34*'U14'!C$4,0)+
IF('U15'!$A$4="2ª",'U15'!C34*'U15'!C$4,0)
)/'2ª EVA-solo'!$CD$5
/E$13)),0),0)</f>
        <v>0</v>
      </c>
      <c r="F50" s="25"/>
      <c r="G50" s="25">
        <f ca="1">IFERROR(IF(G$16&gt;0,
(
(
(
IF('U1'!$A$4="2ª",'U1'!D34*'U1'!D$4,0)+
IF('U2'!$A$4="2ª",'U2'!D34*'U2'!D$4,0)+
IF('U3'!$A$4="2ª",'U3'!D34*'U3'!D$4,0)+
IF('U4'!$A$4="2ª",'U4'!D34*'U4'!D$4,0)+
IF('U5'!$A$4="2ª",'U5'!D34*'U5'!D$4,0)+
IF('U6'!$A$4="2ª",'U6'!D34*'U6'!D$4,0)+
IF('U7'!$A$4="2ª",'U7'!D34*'U7'!D$4,0)+
IF('U8'!$A$4="2ª",'U8'!D34*'U8'!D$4,0)+
IF('U9'!$A$4="2ª",'U9'!D34*'U9'!D$4,0)+
IF('U10'!$A$4="2ª",'U10'!D34*'U10'!D$4,0)+
IF('U11'!$A$4="2ª",'U11'!D34*'U11'!D$4,0)+
IF('U12'!$A$4="2ª",'U12'!D34*'U12'!D$4,0)+
IF('U13'!$A$4="2ª",'U13'!D34*'U13'!D$4,0)+
IF('U14'!$A$4="2ª",'U14'!D34*'U14'!D$4,0)+
IF('U15'!$A$4="2ª",'U15'!D34*'U15'!D$4,0)
)/'2ª EVA-solo'!$CD$5
/G$13)),0),0)</f>
        <v>0</v>
      </c>
      <c r="H50" s="25"/>
      <c r="I50" s="25">
        <f ca="1">IFERROR(IF(I$16&gt;0,
(
(
(
IF('U1'!$A$4="2ª",'U1'!E34*'U1'!E$4,0)+
IF('U2'!$A$4="2ª",'U2'!E34*'U2'!E$4,0)+
IF('U3'!$A$4="2ª",'U3'!E34*'U3'!E$4,0)+
IF('U4'!$A$4="2ª",'U4'!E34*'U4'!E$4,0)+
IF('U5'!$A$4="2ª",'U5'!E34*'U5'!E$4,0)+
IF('U6'!$A$4="2ª",'U6'!E34*'U6'!E$4,0)+
IF('U7'!$A$4="2ª",'U7'!E34*'U7'!E$4,0)+
IF('U8'!$A$4="2ª",'U8'!E34*'U8'!E$4,0)+
IF('U9'!$A$4="2ª",'U9'!E34*'U9'!E$4,0)+
IF('U10'!$A$4="2ª",'U10'!E34*'U10'!E$4,0)+
IF('U11'!$A$4="2ª",'U11'!E34*'U11'!E$4,0)+
IF('U12'!$A$4="2ª",'U12'!E34*'U12'!E$4,0)+
IF('U13'!$A$4="2ª",'U13'!E34*'U13'!E$4,0)+
IF('U14'!$A$4="2ª",'U14'!E34*'U14'!E$4,0)+
IF('U15'!$A$4="2ª",'U15'!E34*'U15'!E$4,0)
)/'2ª EVA-solo'!$CD$5
/H$13)),0),0)</f>
        <v>0</v>
      </c>
      <c r="J50" s="25"/>
      <c r="K50" s="25">
        <f ca="1">IFERROR(IF(K$16&gt;0,
(
(
(
IF('U1'!$A$4="2ª",'U1'!F34*'U1'!F$4,0)+
IF('U2'!$A$4="2ª",'U2'!F34*'U2'!F$4,0)+
IF('U3'!$A$4="2ª",'U3'!F34*'U3'!F$4,0)+
IF('U4'!$A$4="2ª",'U4'!F34*'U4'!F$4,0)+
IF('U5'!$A$4="2ª",'U5'!F34*'U5'!F$4,0)+
IF('U6'!$A$4="2ª",'U6'!F34*'U6'!F$4,0)+
IF('U7'!$A$4="2ª",'U7'!F34*'U7'!F$4,0)+
IF('U8'!$A$4="2ª",'U8'!F34*'U8'!F$4,0)+
IF('U9'!$A$4="2ª",'U9'!F34*'U9'!F$4,0)+
IF('U10'!$A$4="2ª",'U10'!F34*'U10'!F$4,0)+
IF('U11'!$A$4="2ª",'U11'!F34*'U11'!F$4,0)+
IF('U12'!$A$4="2ª",'U12'!F34*'U12'!F$4,0)+
IF('U13'!$A$4="2ª",'U13'!F34*'U13'!F$4,0)+
IF('U14'!$A$4="2ª",'U14'!F34*'U14'!F$4,0)+
IF('U15'!$A$4="2ª",'U15'!F34*'U15'!F$4,0)
)/'2ª EVA-solo'!$CD$5
/K$13)),0),0)</f>
        <v>0</v>
      </c>
      <c r="L50" s="25"/>
      <c r="M50" s="25">
        <f>IFERROR(IF(M$16&gt;0,
(
(
(
IF('U1'!$A$4="2ª",'U1'!G34*'U1'!G$4,0)+
IF('U2'!$A$4="2ª",'U2'!G34*'U2'!G$4,0)+
IF('U3'!$A$4="2ª",'U3'!G34*'U3'!G$4,0)+
IF('U4'!$A$4="2ª",'U4'!G34*'U4'!G$4,0)+
IF('U5'!$A$4="2ª",'U5'!G34*'U5'!G$4,0)+
IF('U6'!$A$4="2ª",'U6'!G34*'U6'!G$4,0)+
IF('U7'!$A$4="2ª",'U7'!G34*'U7'!G$4,0)+
IF('U8'!$A$4="2ª",'U8'!G34*'U8'!G$4,0)+
IF('U9'!$A$4="2ª",'U9'!G34*'U9'!G$4,0)+
IF('U10'!$A$4="2ª",'U10'!G34*'U10'!G$4,0)+
IF('U11'!$A$4="2ª",'U11'!G34*'U11'!G$4,0)+
IF('U12'!$A$4="2ª",'U12'!G34*'U12'!G$4,0)+
IF('U13'!$A$4="2ª",'U13'!G34*'U13'!G$4,0)+
IF('U14'!$A$4="2ª",'U14'!G34*'U14'!G$4,0)+
IF('U15'!$A$4="2ª",'U15'!G34*'U15'!G$4,0)
)/'2ª EVA-solo'!$CD$5
/M$13)),0),0)</f>
        <v>0</v>
      </c>
      <c r="N50" s="25"/>
      <c r="O50" s="130"/>
      <c r="P50" s="25">
        <f ca="1">IFERROR(IF(P$16&gt;0,
(
(
(
IF('U1'!$A$4="2ª",'U1'!H34*'U1'!H$4,0)+
IF('U2'!$A$4="2ª",'U2'!H34*'U2'!H$4,0)+
IF('U3'!$A$4="2ª",'U3'!H34*'U3'!H$4,0)+
IF('U4'!$A$4="2ª",'U4'!H34*'U4'!H$4,0)+
IF('U5'!$A$4="2ª",'U5'!H34*'U5'!H$4,0)+
IF('U6'!$A$4="2ª",'U6'!H34*'U6'!H$4,0)+
IF('U7'!$A$4="2ª",'U7'!H34*'U7'!H$4,0)+
IF('U8'!$A$4="2ª",'U8'!H34*'U8'!H$4,0)+
IF('U9'!$A$4="2ª",'U9'!H34*'U9'!H$4,0)+
IF('U10'!$A$4="2ª",'U10'!H34*'U10'!H$4,0)+
IF('U11'!$A$4="2ª",'U11'!H34*'U11'!H$4,0)+
IF('U12'!$A$4="2ª",'U12'!H34*'U12'!H$4,0)+
IF('U13'!$A$4="2ª",'U13'!H34*'U13'!H$4,0)+
IF('U14'!$A$4="2ª",'U14'!H34*'U14'!H$4,0)+
IF('U15'!$A$4="2ª",'U15'!H34*'U15'!H$4,0)
)/'2ª EVA-solo'!$CD$5
/P$13)),0),0)</f>
        <v>0</v>
      </c>
      <c r="Q50" s="25"/>
      <c r="R50" s="25">
        <f ca="1">IFERROR(IF(R$16&gt;0,
(
(
(
IF('U1'!$A$4="2ª",'U1'!I34*'U1'!I$4,0)+
IF('U2'!$A$4="2ª",'U2'!I34*'U2'!I$4,0)+
IF('U3'!$A$4="2ª",'U3'!I34*'U3'!I$4,0)+
IF('U4'!$A$4="2ª",'U4'!I34*'U4'!I$4,0)+
IF('U5'!$A$4="2ª",'U5'!I34*'U5'!I$4,0)+
IF('U6'!$A$4="2ª",'U6'!I34*'U6'!I$4,0)+
IF('U7'!$A$4="2ª",'U7'!I34*'U7'!I$4,0)+
IF('U8'!$A$4="2ª",'U8'!I34*'U8'!I$4,0)+
IF('U9'!$A$4="2ª",'U9'!I34*'U9'!I$4,0)+
IF('U10'!$A$4="2ª",'U10'!I34*'U10'!I$4,0)+
IF('U11'!$A$4="2ª",'U11'!I34*'U11'!I$4,0)+
IF('U12'!$A$4="2ª",'U12'!I34*'U12'!I$4,0)+
IF('U13'!$A$4="2ª",'U13'!I34*'U13'!I$4,0)+
IF('U14'!$A$4="2ª",'U14'!I34*'U14'!I$4,0)+
IF('U15'!$A$4="2ª",'U15'!I34*'U15'!I$4,0)
)/'2ª EVA-solo'!$CD$5
/R$13)),0),0)</f>
        <v>0</v>
      </c>
      <c r="S50" s="25"/>
      <c r="T50" s="25">
        <f ca="1">IFERROR(IF(T$16&gt;0,
(
(
(
IF('U1'!$A$4="2ª",'U1'!J34*'U1'!J$4,0)+
IF('U2'!$A$4="2ª",'U2'!J34*'U2'!J$4,0)+
IF('U3'!$A$4="2ª",'U3'!J34*'U3'!J$4,0)+
IF('U4'!$A$4="2ª",'U4'!J34*'U4'!J$4,0)+
IF('U5'!$A$4="2ª",'U5'!J34*'U5'!J$4,0)+
IF('U6'!$A$4="2ª",'U6'!J34*'U6'!J$4,0)+
IF('U7'!$A$4="2ª",'U7'!J34*'U7'!J$4,0)+
IF('U8'!$A$4="2ª",'U8'!J34*'U8'!J$4,0)+
IF('U9'!$A$4="2ª",'U9'!J34*'U9'!J$4,0)+
IF('U10'!$A$4="2ª",'U10'!J34*'U10'!J$4,0)+
IF('U11'!$A$4="2ª",'U11'!J34*'U11'!J$4,0)+
IF('U12'!$A$4="2ª",'U12'!J34*'U12'!J$4,0)+
IF('U13'!$A$4="2ª",'U13'!J34*'U13'!J$4,0)+
IF('U14'!$A$4="2ª",'U14'!J34*'U14'!J$4,0)+
IF('U15'!$A$4="2ª",'U15'!J34*'U15'!J$4,0)
)/'2ª EVA-solo'!$CD$5
/T$13)),0),0)</f>
        <v>0</v>
      </c>
      <c r="U50" s="25"/>
      <c r="V50" s="25">
        <f ca="1">IFERROR(IF(V$16&gt;0,
(
(
(
IF('U1'!$A$4="2ª",'U1'!K34*'U1'!K$4,0)+
IF('U2'!$A$4="2ª",'U2'!K34*'U2'!K$4,0)+
IF('U3'!$A$4="2ª",'U3'!K34*'U3'!K$4,0)+
IF('U4'!$A$4="2ª",'U4'!K34*'U4'!K$4,0)+
IF('U5'!$A$4="2ª",'U5'!K34*'U5'!K$4,0)+
IF('U6'!$A$4="2ª",'U6'!K34*'U6'!K$4,0)+
IF('U7'!$A$4="2ª",'U7'!K34*'U7'!K$4,0)+
IF('U8'!$A$4="2ª",'U8'!K34*'U8'!K$4,0)+
IF('U9'!$A$4="2ª",'U9'!K34*'U9'!K$4,0)+
IF('U10'!$A$4="2ª",'U10'!K34*'U10'!K$4,0)+
IF('U11'!$A$4="2ª",'U11'!K34*'U11'!K$4,0)+
IF('U12'!$A$4="2ª",'U12'!K34*'U12'!K$4,0)+
IF('U13'!$A$4="2ª",'U13'!K34*'U13'!K$4,0)+
IF('U14'!$A$4="2ª",'U14'!K34*'U14'!K$4,0)+
IF('U15'!$A$4="2ª",'U15'!K34*'U15'!K$4,0)
)/'2ª EVA-solo'!$CD$5
/V$13)),0),0)</f>
        <v>0</v>
      </c>
      <c r="W50" s="25"/>
      <c r="X50" s="25">
        <f ca="1">IFERROR(IF(X$16&gt;0,
(
(
(
IF('U1'!$A$4="2ª",'U1'!L34*'U1'!L$4,0)+
IF('U2'!$A$4="2ª",'U2'!L34*'U2'!L$4,0)+
IF('U3'!$A$4="2ª",'U3'!L34*'U3'!L$4,0)+
IF('U4'!$A$4="2ª",'U4'!L34*'U4'!L$4,0)+
IF('U5'!$A$4="2ª",'U5'!L34*'U5'!L$4,0)+
IF('U6'!$A$4="2ª",'U6'!L34*'U6'!L$4,0)+
IF('U7'!$A$4="2ª",'U7'!L34*'U7'!L$4,0)+
IF('U8'!$A$4="2ª",'U8'!L34*'U8'!L$4,0)+
IF('U9'!$A$4="2ª",'U9'!L34*'U9'!L$4,0)+
IF('U10'!$A$4="2ª",'U10'!L34*'U10'!L$4,0)+
IF('U11'!$A$4="2ª",'U11'!L34*'U11'!L$4,0)+
IF('U12'!$A$4="2ª",'U12'!L34*'U12'!L$4,0)+
IF('U13'!$A$4="2ª",'U13'!L34*'U13'!L$4,0)+
IF('U14'!$A$4="2ª",'U14'!L34*'U14'!L$4,0)+
IF('U15'!$A$4="2ª",'U15'!L34*'U15'!L$4,0)
)/'2ª EVA-solo'!$CD$5
/X$13)),0),0)</f>
        <v>0</v>
      </c>
      <c r="Y50" s="25"/>
      <c r="Z50" s="25">
        <f>IFERROR(IF(Z$16&gt;0,
(
(
(
IF('U1'!$A$4="2ª",'U1'!M34*'U1'!M$4,0)+
IF('U2'!$A$4="2ª",'U2'!M34*'U2'!M$4,0)+
IF('U3'!$A$4="2ª",'U3'!M34*'U3'!M$4,0)+
IF('U4'!$A$4="2ª",'U4'!M34*'U4'!M$4,0)+
IF('U5'!$A$4="2ª",'U5'!M34*'U5'!M$4,0)+
IF('U6'!$A$4="2ª",'U6'!M34*'U6'!M$4,0)+
IF('U7'!$A$4="2ª",'U7'!M34*'U7'!M$4,0)+
IF('U8'!$A$4="2ª",'U8'!M34*'U8'!M$4,0)+
IF('U9'!$A$4="2ª",'U9'!M34*'U9'!M$4,0)+
IF('U10'!$A$4="2ª",'U10'!M34*'U10'!M$4,0)+
IF('U11'!$A$4="2ª",'U11'!M34*'U11'!M$4,0)+
IF('U12'!$A$4="2ª",'U12'!M34*'U12'!M$4,0)+
IF('U13'!$A$4="2ª",'U13'!M34*'U13'!M$4,0)+
IF('U14'!$A$4="2ª",'U14'!M34*'U14'!M$4,0)+
IF('U15'!$A$4="2ª",'U15'!M34*'U15'!M$4,0)
)/'2ª EVA-solo'!$CD$5
/Z$13)),0),0)</f>
        <v>0</v>
      </c>
      <c r="AA50" s="25"/>
      <c r="AB50" s="25"/>
      <c r="AC50" s="25">
        <f ca="1">IFERROR(IF(AC$16&gt;0,
(
(
(
IF('U1'!$A$4="2ª",'U1'!N34*'U1'!N$4,0)+
IF('U2'!$A$4="2ª",'U2'!N34*'U2'!N$4,0)+
IF('U3'!$A$4="2ª",'U3'!N34*'U3'!N$4,0)+
IF('U4'!$A$4="2ª",'U4'!N34*'U4'!N$4,0)+
IF('U5'!$A$4="2ª",'U5'!N34*'U5'!N$4,0)+
IF('U6'!$A$4="2ª",'U6'!N34*'U6'!N$4,0)+
IF('U7'!$A$4="2ª",'U7'!N34*'U7'!N$4,0)+
IF('U8'!$A$4="2ª",'U8'!N34*'U8'!N$4,0)+
IF('U9'!$A$4="2ª",'U9'!N34*'U9'!N$4,0)+
IF('U10'!$A$4="2ª",'U10'!N34*'U10'!N$4,0)+
IF('U11'!$A$4="2ª",'U11'!N34*'U11'!N$4,0)+
IF('U12'!$A$4="2ª",'U12'!N34*'U12'!N$4,0)+
IF('U13'!$A$4="2ª",'U13'!N34*'U13'!N$4,0)+
IF('U14'!$A$4="2ª",'U14'!N34*'U14'!N$4,0)+
IF('U15'!$A$4="2ª",'U15'!N34*'U15'!N$4,0)
)/'2ª EVA-solo'!$CD$5
/AC$13)),0),0)</f>
        <v>0</v>
      </c>
      <c r="AD50" s="5"/>
      <c r="AE50" s="25">
        <f>IFERROR(IF(AE$16&gt;0,
(
(
(
IF('U1'!$A$4="2ª",'U1'!O34*'U1'!O$4,0)+
IF('U2'!$A$4="2ª",'U2'!O34*'U2'!O$4,0)+
IF('U3'!$A$4="2ª",'U3'!O34*'U3'!O$4,0)+
IF('U4'!$A$4="2ª",'U4'!O34*'U4'!O$4,0)+
IF('U5'!$A$4="2ª",'U5'!O34*'U5'!O$4,0)+
IF('U6'!$A$4="2ª",'U6'!O34*'U6'!O$4,0)+
IF('U7'!$A$4="2ª",'U7'!O34*'U7'!O$4,0)+
IF('U8'!$A$4="2ª",'U8'!O34*'U8'!O$4,0)+
IF('U9'!$A$4="2ª",'U9'!O34*'U9'!O$4,0)+
IF('U10'!$A$4="2ª",'U10'!O34*'U10'!O$4,0)+
IF('U11'!$A$4="2ª",'U11'!O34*'U11'!O$4,0)+
IF('U12'!$A$4="2ª",'U12'!O34*'U12'!O$4,0)+
IF('U13'!$A$4="2ª",'U13'!O34*'U13'!O$4,0)+
IF('U14'!$A$4="2ª",'U14'!O34*'U14'!O$4,0)+
IF('U15'!$A$4="2ª",'U15'!O34*'U15'!O$4,0)
)/'2ª EVA-solo'!$CD$5
/AE$13)),0),0)</f>
        <v>0</v>
      </c>
      <c r="AF50" s="5"/>
      <c r="AG50" s="25">
        <f ca="1">IFERROR(IF(AG$16&gt;0,
(
(
(
IF('U1'!$A$4="2ª",'U1'!P34*'U1'!P$4,0)+
IF('U2'!$A$4="2ª",'U2'!P34*'U2'!P$4,0)+
IF('U3'!$A$4="2ª",'U3'!P34*'U3'!P$4,0)+
IF('U4'!$A$4="2ª",'U4'!P34*'U4'!P$4,0)+
IF('U5'!$A$4="2ª",'U5'!P34*'U5'!P$4,0)+
IF('U6'!$A$4="2ª",'U6'!P34*'U6'!P$4,0)+
IF('U7'!$A$4="2ª",'U7'!P34*'U7'!P$4,0)+
IF('U8'!$A$4="2ª",'U8'!P34*'U8'!P$4,0)+
IF('U9'!$A$4="2ª",'U9'!P34*'U9'!P$4,0)+
IF('U10'!$A$4="2ª",'U10'!P34*'U10'!P$4,0)+
IF('U11'!$A$4="2ª",'U11'!P34*'U11'!P$4,0)+
IF('U12'!$A$4="2ª",'U12'!P34*'U12'!P$4,0)+
IF('U13'!$A$4="2ª",'U13'!P34*'U13'!P$4,0)+
IF('U14'!$A$4="2ª",'U14'!P34*'U14'!P$4,0)+
IF('U15'!$A$4="2ª",'U15'!P34*'U15'!P$4,0)
)/'2ª EVA-solo'!$CD$5
/AG$13)),0),0)</f>
        <v>0</v>
      </c>
      <c r="AH50" s="25"/>
      <c r="AI50" s="25">
        <f>IFERROR(IF(AH$16&gt;0,
(
(
(
IF('U1'!$A$4="2ª",'U1'!Q34*'U1'!Q$4,0)+
IF('U2'!$A$4="2ª",'U2'!Q34*'U2'!Q$4,0)+
IF('U3'!$A$4="2ª",'U3'!Q34*'U3'!Q$4,0)+
IF('U4'!$A$4="2ª",'U4'!Q34*'U4'!Q$4,0)+
IF('U5'!$A$4="2ª",'U5'!Q34*'U5'!Q$4,0)+
IF('U6'!$A$4="2ª",'U6'!Q34*'U6'!Q$4,0)+
IF('U7'!$A$4="2ª",'U7'!Q34*'U7'!Q$4,0)+
IF('U8'!$A$4="2ª",'U8'!Q34*'U8'!Q$4,0)+
IF('U9'!$A$4="2ª",'U9'!Q34*'U9'!Q$4,0)+
IF('U10'!$A$4="2ª",'U10'!Q34*'U10'!Q$4,0)+
IF('U11'!$A$4="2ª",'U11'!Q34*'U11'!Q$4,0)+
IF('U12'!$A$4="2ª",'U12'!Q34*'U12'!Q$4,0)+
IF('U13'!$A$4="2ª",'U13'!Q34*'U13'!Q$4,0)+
IF('U14'!$A$4="2ª",'U14'!Q34*'U14'!Q$4,0)+
IF('U15'!$A$4="2ª",'U15'!Q34*'U15'!Q$4,0)
)/'2ª EVA-solo'!$CD$5
/AH$13)),0),0)</f>
        <v>0</v>
      </c>
      <c r="AJ50" s="25"/>
      <c r="AK50" s="25">
        <f ca="1">IFERROR(IF(AK$16&gt;0,
(
(
(
IF('U1'!$A$4="2ª",'U1'!R34*'U1'!R$4,0)+
IF('U2'!$A$4="2ª",'U2'!R34*'U2'!R$4,0)+
IF('U3'!$A$4="2ª",'U3'!R34*'U3'!R$4,0)+
IF('U4'!$A$4="2ª",'U4'!R34*'U4'!R$4,0)+
IF('U5'!$A$4="2ª",'U5'!R34*'U5'!R$4,0)+
IF('U6'!$A$4="2ª",'U6'!R34*'U6'!R$4,0)+
IF('U7'!$A$4="2ª",'U7'!R34*'U7'!R$4,0)+
IF('U8'!$A$4="2ª",'U8'!R34*'U8'!R$4,0)+
IF('U9'!$A$4="2ª",'U9'!R34*'U9'!R$4,0)+
IF('U10'!$A$4="2ª",'U10'!R34*'U10'!R$4,0)+
IF('U11'!$A$4="2ª",'U11'!R34*'U11'!R$4,0)+
IF('U12'!$A$4="2ª",'U12'!R34*'U12'!R$4,0)+
IF('U13'!$A$4="2ª",'U13'!R34*'U13'!R$4,0)+
IF('U14'!$A$4="2ª",'U14'!R34*'U14'!R$4,0)+
IF('U15'!$A$4="2ª",'U15'!R34*'U15'!R$4,0)
)/'2ª EVA-solo'!$CD$5
/AK$13)),0),0)</f>
        <v>0</v>
      </c>
      <c r="AL50" s="25"/>
      <c r="AM50" s="25">
        <f>IFERROR(IF(AM$16&gt;0,
(
(
(
IF('U1'!$A$4="2ª",'U1'!S34*'U1'!S$4,0)+
IF('U2'!$A$4="2ª",'U2'!S34*'U2'!S$4,0)+
IF('U3'!$A$4="2ª",'U3'!S34*'U3'!S$4,0)+
IF('U4'!$A$4="2ª",'U4'!S34*'U4'!S$4,0)+
IF('U5'!$A$4="2ª",'U5'!S34*'U5'!S$4,0)+
IF('U6'!$A$4="2ª",'U6'!S34*'U6'!S$4,0)+
IF('U7'!$A$4="2ª",'U7'!S34*'U7'!S$4,0)+
IF('U8'!$A$4="2ª",'U8'!S34*'U8'!S$4,0)+
IF('U9'!$A$4="2ª",'U9'!S34*'U9'!S$4,0)+
IF('U10'!$A$4="2ª",'U10'!S34*'U10'!S$4,0)+
IF('U11'!$A$4="2ª",'U11'!S34*'U11'!S$4,0)+
IF('U12'!$A$4="2ª",'U12'!S34*'U12'!S$4,0)+
IF('U13'!$A$4="2ª",'U13'!S34*'U13'!S$4,0)+
IF('U14'!$A$4="2ª",'U14'!S34*'U14'!S$4,0)+
IF('U15'!$A$4="2ª",'U15'!S34*'U15'!S$4,0)
)/'2ª EVA-solo'!$CD$5
/AM$13)),0),0)</f>
        <v>0</v>
      </c>
      <c r="AN50" s="25"/>
      <c r="AO50" s="25"/>
      <c r="AP50" s="25">
        <f ca="1">IFERROR(IF(AP$16&gt;0,
(
(
(
IF('U1'!$A$4="2ª",'U1'!T34*'U1'!T$4,0)+
IF('U2'!$A$4="2ª",'U2'!T34*'U2'!T$4,0)+
IF('U3'!$A$4="2ª",'U3'!T34*'U3'!T$4,0)+
IF('U4'!$A$4="2ª",'U4'!T34*'U4'!T$4,0)+
IF('U5'!$A$4="2ª",'U5'!T34*'U5'!T$4,0)+
IF('U6'!$A$4="2ª",'U6'!T34*'U6'!T$4,0)+
IF('U7'!$A$4="2ª",'U7'!T34*'U7'!T$4,0)+
IF('U8'!$A$4="2ª",'U8'!T34*'U8'!T$4,0)+
IF('U9'!$A$4="2ª",'U9'!T34*'U9'!T$4,0)+
IF('U10'!$A$4="2ª",'U10'!T34*'U10'!T$4,0)+
IF('U11'!$A$4="2ª",'U11'!T34*'U11'!T$4,0)+
IF('U12'!$A$4="2ª",'U12'!T34*'U12'!T$4,0)+
IF('U13'!$A$4="2ª",'U13'!T34*'U13'!T$4,0)+
IF('U14'!$A$4="2ª",'U14'!T34*'U14'!T$4,0)+
IF('U15'!$A$4="2ª",'U15'!T34*'U15'!T$4,0)
)/'2ª EVA-solo'!$CD$5
/AP$13)),0),0)</f>
        <v>0</v>
      </c>
      <c r="AQ50" s="25"/>
      <c r="AR50" s="25">
        <f ca="1">IFERROR(IF(AR$16&gt;0,
(
(
(
IF('U1'!$A$4="2ª",'U1'!U34*'U1'!U$4,0)+
IF('U2'!$A$4="2ª",'U2'!U34*'U2'!U$4,0)+
IF('U3'!$A$4="2ª",'U3'!U34*'U3'!U$4,0)+
IF('U4'!$A$4="2ª",'U4'!U34*'U4'!U$4,0)+
IF('U5'!$A$4="2ª",'U5'!U34*'U5'!U$4,0)+
IF('U6'!$A$4="2ª",'U6'!U34*'U6'!U$4,0)+
IF('U7'!$A$4="2ª",'U7'!U34*'U7'!U$4,0)+
IF('U8'!$A$4="2ª",'U8'!U34*'U8'!U$4,0)+
IF('U9'!$A$4="2ª",'U9'!U34*'U9'!U$4,0)+
IF('U10'!$A$4="2ª",'U10'!U34*'U10'!U$4,0)+
IF('U11'!$A$4="2ª",'U11'!U34*'U11'!U$4,0)+
IF('U12'!$A$4="2ª",'U12'!U34*'U12'!U$4,0)+
IF('U13'!$A$4="2ª",'U13'!U34*'U13'!U$4,0)+
IF('U14'!$A$4="2ª",'U14'!U34*'U14'!U$4,0)+
IF('U15'!$A$4="2ª",'U15'!U34*'U15'!U$4,0)
)/'2ª EVA-solo'!$CD$5
/AR$13)),0),0)</f>
        <v>0</v>
      </c>
      <c r="AS50" s="25"/>
      <c r="AT50" s="25">
        <f>IFERROR(IF(AT$16&gt;0,
(
(
(
IF('U1'!$A$4="2ª",'U1'!V34*'U1'!V$4,0)+
IF('U2'!$A$4="2ª",'U2'!V34*'U2'!V$4,0)+
IF('U3'!$A$4="2ª",'U3'!V34*'U3'!V$4,0)+
IF('U4'!$A$4="2ª",'U4'!V34*'U4'!V$4,0)+
IF('U5'!$A$4="2ª",'U5'!V34*'U5'!V$4,0)+
IF('U6'!$A$4="2ª",'U6'!V34*'U6'!V$4,0)+
IF('U7'!$A$4="2ª",'U7'!V34*'U7'!V$4,0)+
IF('U8'!$A$4="2ª",'U8'!V34*'U8'!V$4,0)+
IF('U9'!$A$4="2ª",'U9'!V34*'U9'!V$4,0)+
IF('U10'!$A$4="2ª",'U10'!V34*'U10'!V$4,0)+
IF('U11'!$A$4="2ª",'U11'!V34*'U11'!V$4,0)+
IF('U12'!$A$4="2ª",'U12'!V34*'U12'!V$4,0)+
IF('U13'!$A$4="2ª",'U13'!V34*'U13'!V$4,0)+
IF('U14'!$A$4="2ª",'U14'!V34*'U14'!V$4,0)+
IF('U15'!$A$4="2ª",'U15'!V34*'U15'!V$4,0)
)/'2ª EVA-solo'!$CD$5
/AT$13)),0),0)</f>
        <v>0</v>
      </c>
      <c r="AU50" s="25"/>
      <c r="AV50" s="25">
        <f ca="1">IFERROR(IF(AV$16&gt;0,
(
(
(
IF('U1'!$A$4="2ª",'U1'!W34*'U1'!W$4,0)+
IF('U2'!$A$4="2ª",'U2'!W34*'U2'!W$4,0)+
IF('U3'!$A$4="2ª",'U3'!W34*'U3'!W$4,0)+
IF('U4'!$A$4="2ª",'U4'!W34*'U4'!W$4,0)+
IF('U5'!$A$4="2ª",'U5'!W34*'U5'!W$4,0)+
IF('U6'!$A$4="2ª",'U6'!W34*'U6'!W$4,0)+
IF('U7'!$A$4="2ª",'U7'!W34*'U7'!W$4,0)+
IF('U8'!$A$4="2ª",'U8'!W34*'U8'!W$4,0)+
IF('U9'!$A$4="2ª",'U9'!W34*'U9'!W$4,0)+
IF('U10'!$A$4="2ª",'U10'!W34*'U10'!W$4,0)+
IF('U11'!$A$4="2ª",'U11'!W34*'U11'!W$4,0)+
IF('U12'!$A$4="2ª",'U12'!W34*'U12'!W$4,0)+
IF('U13'!$A$4="2ª",'U13'!W34*'U13'!W$4,0)+
IF('U14'!$A$4="2ª",'U14'!W34*'U14'!W$4,0)+
IF('U15'!$A$4="2ª",'U15'!W34*'U15'!W$4,0)
)/'2ª EVA-solo'!$CD$5
/AV$13)),0),0)</f>
        <v>0</v>
      </c>
      <c r="AW50" s="25"/>
      <c r="AX50" s="25">
        <f>IFERROR(IF(AX$16&gt;0,
(
(
(
IF('U1'!$A$4="2ª",'U1'!X34*'U1'!X$4,0)+
IF('U2'!$A$4="2ª",'U2'!X34*'U2'!X$4,0)+
IF('U3'!$A$4="2ª",'U3'!X34*'U3'!X$4,0)+
IF('U4'!$A$4="2ª",'U4'!X34*'U4'!X$4,0)+
IF('U5'!$A$4="2ª",'U5'!X34*'U5'!X$4,0)+
IF('U6'!$A$4="2ª",'U6'!X34*'U6'!X$4,0)+
IF('U7'!$A$4="2ª",'U7'!X34*'U7'!X$4,0)+
IF('U8'!$A$4="2ª",'U8'!X34*'U8'!X$4,0)+
IF('U9'!$A$4="2ª",'U9'!X34*'U9'!X$4,0)+
IF('U10'!$A$4="2ª",'U10'!X34*'U10'!X$4,0)+
IF('U11'!$A$4="2ª",'U11'!X34*'U11'!X$4,0)+
IF('U12'!$A$4="2ª",'U12'!X34*'U12'!X$4,0)+
IF('U13'!$A$4="2ª",'U13'!X34*'U13'!X$4,0)+
IF('U14'!$A$4="2ª",'U14'!X34*'U14'!X$4,0)+
IF('U15'!$A$4="2ª",'U15'!X34*'U15'!X$4,0)
)/'2ª EVA-solo'!$CD$5
/AX$13)),0),0)</f>
        <v>0</v>
      </c>
      <c r="AY50" s="25"/>
      <c r="AZ50" s="25">
        <f>IFERROR(IF(AZ$16&gt;0,
(
(
(
IF('U1'!$A$4="2ª",'U1'!Y34*'U1'!Y$4,0)+
IF('U2'!$A$4="2ª",'U2'!Y34*'U2'!Y$4,0)+
IF('U3'!$A$4="2ª",'U3'!Y34*'U3'!Y$4,0)+
IF('U4'!$A$4="2ª",'U4'!Y34*'U4'!Y$4,0)+
IF('U5'!$A$4="2ª",'U5'!Y34*'U5'!Y$4,0)+
IF('U6'!$A$4="2ª",'U6'!Y34*'U6'!Y$4,0)+
IF('U7'!$A$4="2ª",'U7'!Y34*'U7'!Y$4,0)+
IF('U8'!$A$4="2ª",'U8'!Y34*'U8'!Y$4,0)+
IF('U9'!$A$4="2ª",'U9'!Y34*'U9'!Y$4,0)+
IF('U10'!$A$4="2ª",'U10'!Y34*'U10'!Y$4,0)+
IF('U11'!$A$4="2ª",'U11'!Y34*'U11'!Y$4,0)+
IF('U12'!$A$4="2ª",'U12'!Y34*'U12'!Y$4,0)+
IF('U13'!$A$4="2ª",'U13'!Y34*'U13'!Y$4,0)+
IF('U14'!$A$4="2ª",'U14'!Y34*'U14'!Y$4,0)+
IF('U15'!$A$4="2ª",'U15'!Y34*'U15'!Y$4,0)
)/'2ª EVA-solo'!$CD$5
/AZ$13)),0),0)</f>
        <v>0</v>
      </c>
      <c r="BA50" s="25"/>
      <c r="BB50" s="25"/>
      <c r="BC50" s="25">
        <f ca="1">IFERROR(IF(BC$16&gt;0,
(
(
(
IF('U1'!$A$4="2ª",'U1'!Z34*'U1'!Z$4,0)+
IF('U2'!$A$4="2ª",'U2'!Z34*'U2'!Z$4,0)+
IF('U3'!$A$4="2ª",'U3'!Z34*'U3'!Z$4,0)+
IF('U4'!$A$4="2ª",'U4'!Z34*'U4'!Z$4,0)+
IF('U5'!$A$4="2ª",'U5'!Z34*'U5'!Z$4,0)+
IF('U6'!$A$4="2ª",'U6'!Z34*'U6'!Z$4,0)+
IF('U7'!$A$4="2ª",'U7'!Z34*'U7'!Z$4,0)+
IF('U8'!$A$4="2ª",'U8'!Z34*'U8'!Z$4,0)+
IF('U9'!$A$4="2ª",'U9'!Z34*'U9'!Z$4,0)+
IF('U10'!$A$4="2ª",'U10'!Z34*'U10'!Z$4,0)+
IF('U11'!$A$4="2ª",'U11'!Z34*'U11'!Z$4,0)+
IF('U12'!$A$4="2ª",'U12'!Z34*'U12'!Z$4,0)+
IF('U13'!$A$4="2ª",'U13'!Z34*'U13'!Z$4,0)+
IF('U14'!$A$4="2ª",'U14'!Z34*'U14'!Z$4,0)+
IF('U15'!$A$4="2ª",'U15'!Z34*'U15'!Z$4,0)
)/'2ª EVA-solo'!$CD$5
/BC$13)),0),0)</f>
        <v>0</v>
      </c>
      <c r="BD50" s="25"/>
      <c r="BE50" s="25">
        <f>IFERROR(IF(BE$16&gt;0,
(
(
(
IF('U1'!$A$4="2ª",'U1'!AA34*'U1'!AA$4,0)+
IF('U2'!$A$4="2ª",'U2'!AA34*'U2'!AA$4,0)+
IF('U3'!$A$4="2ª",'U3'!AA34*'U3'!AA$4,0)+
IF('U4'!$A$4="2ª",'U4'!AA34*'U4'!AA$4,0)+
IF('U5'!$A$4="2ª",'U5'!AA34*'U5'!AA$4,0)+
IF('U6'!$A$4="2ª",'U6'!AA34*'U6'!AA$4,0)+
IF('U7'!$A$4="2ª",'U7'!AA34*'U7'!AA$4,0)+
IF('U8'!$A$4="2ª",'U8'!AA34*'U8'!AA$4,0)+
IF('U9'!$A$4="2ª",'U9'!AA34*'U9'!AA$4,0)+
IF('U10'!$A$4="2ª",'U10'!AA34*'U10'!AA$4,0)+
IF('U11'!$A$4="2ª",'U11'!AA34*'U11'!AA$4,0)+
IF('U12'!$A$4="2ª",'U12'!AA34*'U12'!AA$4,0)+
IF('U13'!$A$4="2ª",'U13'!AA34*'U13'!AA$4,0)+
IF('U14'!$A$4="2ª",'U14'!AA34*'U14'!AA$4,0)+
IF('U15'!$A$4="2ª",'U15'!AA34*'U15'!AA$4,0)
)/'2ª EVA-solo'!$CD$5
/BE$13)),0),0)</f>
        <v>0</v>
      </c>
      <c r="BF50" s="25"/>
      <c r="BG50" s="25">
        <f>IFERROR(IF(BG$16&gt;0,
(
(
(
IF('U1'!$A$4="2ª",'U1'!AB34*'U1'!AB$4,0)+
IF('U2'!$A$4="2ª",'U2'!AB34*'U2'!AB$4,0)+
IF('U3'!$A$4="2ª",'U3'!AB34*'U3'!AB$4,0)+
IF('U4'!$A$4="2ª",'U4'!AB34*'U4'!AB$4,0)+
IF('U5'!$A$4="2ª",'U5'!AB34*'U5'!AB$4,0)+
IF('U6'!$A$4="2ª",'U6'!AB34*'U6'!AB$4,0)+
IF('U7'!$A$4="2ª",'U7'!AB34*'U7'!AB$4,0)+
IF('U8'!$A$4="2ª",'U8'!AB34*'U8'!AB$4,0)+
IF('U9'!$A$4="2ª",'U9'!AB34*'U9'!AB$4,0)+
IF('U10'!$A$4="2ª",'U10'!AB34*'U10'!AB$4,0)+
IF('U11'!$A$4="2ª",'U11'!AB34*'U11'!AB$4,0)+
IF('U12'!$A$4="2ª",'U12'!AB34*'U12'!AB$4,0)+
IF('U13'!$A$4="2ª",'U13'!AB34*'U13'!AB$4,0)+
IF('U14'!$A$4="2ª",'U14'!AB34*'U14'!AB$4,0)+
IF('U15'!$A$4="2ª",'U15'!AB34*'U15'!AB$4,0)
)/'2ª EVA-solo'!$CD$5
/BG$13)),0),0)</f>
        <v>0</v>
      </c>
      <c r="BH50" s="25"/>
      <c r="BI50" s="25">
        <f ca="1">IFERROR(IF(BI$16&gt;0,
(
(
(
IF('U1'!$A$4="2ª",'U1'!AC34*'U1'!AC$4,0)+
IF('U2'!$A$4="2ª",'U2'!AC34*'U2'!AC$4,0)+
IF('U3'!$A$4="2ª",'U3'!AC34*'U3'!AC$4,0)+
IF('U4'!$A$4="2ª",'U4'!AC34*'U4'!AC$4,0)+
IF('U5'!$A$4="2ª",'U5'!AC34*'U5'!AC$4,0)+
IF('U6'!$A$4="2ª",'U6'!AC34*'U6'!AC$4,0)+
IF('U7'!$A$4="2ª",'U7'!AC34*'U7'!AC$4,0)+
IF('U8'!$A$4="2ª",'U8'!AC34*'U8'!AC$4,0)+
IF('U9'!$A$4="2ª",'U9'!AC34*'U9'!AC$4,0)+
IF('U10'!$A$4="2ª",'U10'!AC34*'U10'!AC$4,0)+
IF('U11'!$A$4="2ª",'U11'!AC34*'U11'!AC$4,0)+
IF('U12'!$A$4="2ª",'U12'!AC34*'U12'!AC$4,0)+
IF('U13'!$A$4="2ª",'U13'!AC34*'U13'!AC$4,0)+
IF('U14'!$A$4="2ª",'U14'!AC34*'U14'!AC$4,0)+
IF('U15'!$A$4="2ª",'U15'!AC34*'U15'!AC$4,0)
)/'2ª EVA-solo'!$CD$5
/BI$13)),0),0)</f>
        <v>0</v>
      </c>
      <c r="BJ50" s="25"/>
      <c r="BK50" s="25">
        <f>IFERROR(IF(BK$16&gt;0,
(
(
(
IF('U1'!$A$4="2ª",'U1'!AD34*'U1'!AD$4,0)+
IF('U2'!$A$4="2ª",'U2'!AD34*'U2'!AD$4,0)+
IF('U3'!$A$4="2ª",'U3'!AD34*'U3'!AD$4,0)+
IF('U4'!$A$4="2ª",'U4'!AD34*'U4'!AD$4,0)+
IF('U5'!$A$4="2ª",'U5'!AD34*'U5'!AD$4,0)+
IF('U6'!$A$4="2ª",'U6'!AD34*'U6'!AD$4,0)+
IF('U7'!$A$4="2ª",'U7'!AD34*'U7'!AD$4,0)+
IF('U8'!$A$4="2ª",'U8'!AD34*'U8'!AD$4,0)+
IF('U9'!$A$4="2ª",'U9'!AD34*'U9'!AD$4,0)+
IF('U10'!$A$4="2ª",'U10'!AD34*'U10'!AD$4,0)+
IF('U11'!$A$4="2ª",'U11'!AD34*'U11'!AD$4,0)+
IF('U12'!$A$4="2ª",'U12'!AD34*'U12'!AD$4,0)+
IF('U13'!$A$4="2ª",'U13'!AD34*'U13'!AD$4,0)+
IF('U14'!$A$4="2ª",'U14'!AD34*'U14'!AD$4,0)+
IF('U15'!$A$4="2ª",'U15'!AD34*'U15'!AD$4,0)
)/'2ª EVA-solo'!$CD$5
/BK$13)),0),0)</f>
        <v>0</v>
      </c>
      <c r="BL50" s="25"/>
      <c r="BM50" s="25">
        <f>IFERROR(IF(BM$16&gt;0,
(
(
(
IF('U1'!$A$4="2ª",'U1'!AE34*'U1'!AE$4,0)+
IF('U2'!$A$4="2ª",'U2'!AE34*'U2'!AE$4,0)+
IF('U3'!$A$4="2ª",'U3'!AE34*'U3'!AE$4,0)+
IF('U4'!$A$4="2ª",'U4'!AE34*'U4'!AE$4,0)+
IF('U5'!$A$4="2ª",'U5'!AE34*'U5'!AE$4,0)+
IF('U6'!$A$4="2ª",'U6'!AE34*'U6'!AE$4,0)+
IF('U7'!$A$4="2ª",'U7'!AE34*'U7'!AE$4,0)+
IF('U8'!$A$4="2ª",'U8'!AE34*'U8'!AE$4,0)+
IF('U9'!$A$4="2ª",'U9'!AE34*'U9'!AE$4,0)+
IF('U10'!$A$4="2ª",'U10'!AE34*'U10'!AE$4,0)+
IF('U11'!$A$4="2ª",'U11'!AE34*'U11'!AE$4,0)+
IF('U12'!$A$4="2ª",'U12'!AE34*'U12'!AE$4,0)+
IF('U13'!$A$4="2ª",'U13'!AE34*'U13'!AE$4,0)+
IF('U14'!$A$4="2ª",'U14'!AE34*'U14'!AE$4,0)+
IF('U15'!$A$4="2ª",'U15'!AE34*'U15'!AE$4,0)
)/'2ª EVA-solo'!$CD$5
/BM$13)),0),0)</f>
        <v>0</v>
      </c>
      <c r="BN50" s="25"/>
      <c r="BO50" s="25"/>
      <c r="BP50" s="25">
        <f ca="1">IFERROR(IF(BP$16&gt;0,
(
(
(
IF('U1'!$A$4="2ª",'U1'!AF34*'U1'!AF$4,0)+
IF('U2'!$A$4="2ª",'U2'!AF34*'U2'!AF$4,0)+
IF('U3'!$A$4="2ª",'U3'!AF34*'U3'!AF$4,0)+
IF('U4'!$A$4="2ª",'U4'!AF34*'U4'!AF$4,0)+
IF('U5'!$A$4="2ª",'U5'!AF34*'U5'!AF$4,0)+
IF('U6'!$A$4="2ª",'U6'!AF34*'U6'!AF$4,0)+
IF('U7'!$A$4="2ª",'U7'!AF34*'U7'!AF$4,0)+
IF('U8'!$A$4="2ª",'U8'!AF34*'U8'!AF$4,0)+
IF('U9'!$A$4="2ª",'U9'!AF34*'U9'!AF$4,0)+
IF('U10'!$A$4="2ª",'U10'!AF34*'U10'!AF$4,0)+
IF('U11'!$A$4="2ª",'U11'!AF34*'U11'!AF$4,0)+
IF('U12'!$A$4="2ª",'U12'!AF34*'U12'!AF$4,0)+
IF('U13'!$A$4="2ª",'U13'!AF34*'U13'!AF$4,0)+
IF('U14'!$A$4="2ª",'U14'!AF34*'U14'!AF$4,0)+
IF('U15'!$A$4="2ª",'U15'!AF34*'U15'!AF$4,0)
)/'2ª EVA-solo'!$CD$5
/BP$13)),0),0)</f>
        <v>0</v>
      </c>
      <c r="BQ50" s="25"/>
      <c r="BR50" s="25">
        <f>IFERROR(IF(BR$16&gt;0,
(
(
(
IF('U1'!$A$4="2ª",'U1'!AG34*'U1'!AG$4,0)+
IF('U2'!$A$4="2ª",'U2'!AG34*'U2'!AG$4,0)+
IF('U3'!$A$4="2ª",'U3'!AG34*'U3'!AG$4,0)+
IF('U4'!$A$4="2ª",'U4'!AG34*'U4'!AG$4,0)+
IF('U5'!$A$4="2ª",'U5'!AG34*'U5'!AG$4,0)+
IF('U6'!$A$4="2ª",'U6'!AG34*'U6'!AG$4,0)+
IF('U7'!$A$4="2ª",'U7'!AG34*'U7'!AG$4,0)+
IF('U8'!$A$4="2ª",'U8'!AG34*'U8'!AG$4,0)+
IF('U9'!$A$4="2ª",'U9'!AG34*'U9'!AG$4,0)+
IF('U10'!$A$4="2ª",'U10'!AG34*'U10'!AG$4,0)+
IF('U11'!$A$4="2ª",'U11'!AG34*'U11'!AG$4,0)+
IF('U12'!$A$4="2ª",'U12'!AG34*'U12'!AG$4,0)+
IF('U13'!$A$4="2ª",'U13'!AG34*'U13'!AG$4,0)+
IF('U14'!$A$4="2ª",'U14'!AG34*'U14'!AG$4,0)+
IF('U15'!$A$4="2ª",'U15'!AG34*'U15'!AG$4,0)
)/'2ª EVA-solo'!$CD$5
/BR$13)),0),0)</f>
        <v>0</v>
      </c>
      <c r="BS50" s="25"/>
      <c r="BT50" s="25">
        <f>IFERROR(IF(BT$16&gt;0,
(
(
(
IF('U1'!$A$4="2ª",'U1'!AH34*'U1'!AH$4,0)+
IF('U2'!$A$4="2ª",'U2'!AH34*'U2'!AH$4,0)+
IF('U3'!$A$4="2ª",'U3'!AH34*'U3'!AH$4,0)+
IF('U4'!$A$4="2ª",'U4'!AH34*'U4'!AH$4,0)+
IF('U5'!$A$4="2ª",'U5'!AH34*'U5'!AH$4,0)+
IF('U6'!$A$4="2ª",'U6'!AH34*'U6'!AH$4,0)+
IF('U7'!$A$4="2ª",'U7'!AH34*'U7'!AH$4,0)+
IF('U8'!$A$4="2ª",'U8'!AH34*'U8'!AH$4,0)+
IF('U9'!$A$4="2ª",'U9'!AH34*'U9'!AH$4,0)+
IF('U10'!$A$4="2ª",'U10'!AH34*'U10'!AH$4,0)+
IF('U11'!$A$4="2ª",'U11'!AH34*'U11'!AH$4,0)+
IF('U12'!$A$4="2ª",'U12'!AH34*'U12'!AH$4,0)+
IF('U13'!$A$4="2ª",'U13'!AH34*'U13'!AH$4,0)+
IF('U14'!$A$4="2ª",'U14'!AH34*'U14'!AH$4,0)+
IF('U15'!$A$4="2ª",'U15'!AH34*'U15'!AH$4,0)
)/'2ª EVA-solo'!$CD$5
/BT$13)),0),0)</f>
        <v>0</v>
      </c>
      <c r="BU50" s="25"/>
      <c r="BV50" s="25">
        <f>IFERROR(IF(BV$16&gt;0,
(
(
(
IF('U1'!$A$4="2ª",'U1'!AI34*'U1'!AI$4,0)+
IF('U2'!$A$4="2ª",'U2'!AI34*'U2'!AI$4,0)+
IF('U3'!$A$4="2ª",'U3'!AI34*'U3'!AI$4,0)+
IF('U4'!$A$4="2ª",'U4'!AI34*'U4'!AI$4,0)+
IF('U5'!$A$4="2ª",'U5'!AI34*'U5'!AI$4,0)+
IF('U6'!$A$4="2ª",'U6'!AI34*'U6'!AI$4,0)+
IF('U7'!$A$4="2ª",'U7'!AI34*'U7'!AI$4,0)+
IF('U8'!$A$4="2ª",'U8'!AI34*'U8'!AI$4,0)+
IF('U9'!$A$4="2ª",'U9'!AI34*'U9'!AI$4,0)+
IF('U10'!$A$4="2ª",'U10'!AI34*'U10'!AI$4,0)+
IF('U11'!$A$4="2ª",'U11'!AI34*'U11'!AI$4,0)+
IF('U12'!$A$4="2ª",'U12'!AI34*'U12'!AI$4,0)+
IF('U13'!$A$4="2ª",'U13'!AI34*'U13'!AI$4,0)+
IF('U14'!$A$4="2ª",'U14'!AI34*'U14'!AI$4,0)+
IF('U15'!$A$4="2ª",'U15'!AI34*'U15'!AI$4,0)
)/'2ª EVA-solo'!$CD$5
/BV$13)),0),0)</f>
        <v>0</v>
      </c>
      <c r="BW50" s="25"/>
      <c r="BX50" s="25">
        <f>IFERROR(IF(BX$16&gt;0,
(
(
(
IF('U1'!$A$4="2ª",'U1'!AJ34*'U1'!AJ$4,0)+
IF('U2'!$A$4="2ª",'U2'!AJ34*'U2'!AJ$4,0)+
IF('U3'!$A$4="2ª",'U3'!AJ34*'U3'!AJ$4,0)+
IF('U4'!$A$4="2ª",'U4'!AJ34*'U4'!AJ$4,0)+
IF('U5'!$A$4="2ª",'U5'!AJ34*'U5'!AJ$4,0)+
IF('U6'!$A$4="2ª",'U6'!AJ34*'U6'!AJ$4,0)+
IF('U7'!$A$4="2ª",'U7'!AJ34*'U7'!AJ$4,0)+
IF('U8'!$A$4="2ª",'U8'!AJ34*'U8'!AJ$4,0)+
IF('U9'!$A$4="2ª",'U9'!AJ34*'U9'!AJ$4,0)+
IF('U10'!$A$4="2ª",'U10'!AJ34*'U10'!AJ$4,0)+
IF('U11'!$A$4="2ª",'U11'!AJ34*'U11'!AJ$4,0)+
IF('U12'!$A$4="2ª",'U12'!AJ34*'U12'!AJ$4,0)+
IF('U13'!$A$4="2ª",'U13'!AJ34*'U13'!AJ$4,0)+
IF('U14'!$A$4="2ª",'U14'!AJ34*'U14'!AJ$4,0)+
IF('U15'!$A$4="2ª",'U15'!AJ34*'U15'!AJ$4,0)
)/'2ª EVA-solo'!$CD$5
/BX$13)),0),0)</f>
        <v>0</v>
      </c>
      <c r="BY50" s="25"/>
      <c r="BZ50" s="25">
        <f>IFERROR(IF(BZ$16&gt;0,
(
(
(
IF('U1'!$A$4="2ª",'U1'!AK34*'U1'!AK$4,0)+
IF('U2'!$A$4="2ª",'U2'!AK34*'U2'!AK$4,0)+
IF('U3'!$A$4="2ª",'U3'!AK34*'U3'!AK$4,0)+
IF('U4'!$A$4="2ª",'U4'!AK34*'U4'!AK$4,0)+
IF('U5'!$A$4="2ª",'U5'!AK34*'U5'!AK$4,0)+
IF('U6'!$A$4="2ª",'U6'!AK34*'U6'!AK$4,0)+
IF('U7'!$A$4="2ª",'U7'!AK34*'U7'!AK$4,0)+
IF('U8'!$A$4="2ª",'U8'!AK34*'U8'!AK$4,0)+
IF('U9'!$A$4="2ª",'U9'!AK34*'U9'!AK$4,0)+
IF('U10'!$A$4="2ª",'U10'!AK34*'U10'!AK$4,0)+
IF('U11'!$A$4="2ª",'U11'!AK34*'U11'!AK$4,0)+
IF('U12'!$A$4="2ª",'U12'!AK34*'U12'!AK$4,0)+
IF('U13'!$A$4="2ª",'U13'!AK34*'U13'!AK$4,0)+
IF('U14'!$A$4="2ª",'U14'!AK34*'U14'!AK$4,0)+
IF('U15'!$A$4="2ª",'U15'!AK34*'U15'!AK$4,0)
)/'2ª EVA-solo'!$CD$5
/BZ$13)),0),0)</f>
        <v>0</v>
      </c>
      <c r="CA50" s="25"/>
      <c r="CB50" s="25">
        <f ca="1">IF(CB$16&gt;0,
(
(
(
IF('U1'!$A$4="2ª",'U1'!BZ34*'U1'!BZ$4,0)+
IF('U2'!$A$4="2ª",'U2'!CA34*'U2'!CA$4,0)+
IF('U3'!$A$4="2ª",'U3'!CA34*'U3'!CA$4,0)+
IF('U4'!$A$4="2ª",'U4'!CA34*'U4'!CA$4,0)+
IF('U5'!$A$4="2ª",'U5'!CA34*'U5'!CA$4,0)+
IF('U6'!$A$4="2ª",'U6'!CA34*'U6'!CA$4,0)+
IF('U7'!$A$4="2ª",'U7'!CA34*'U7'!CA$4,0)+
IF('U8'!$A$4="2ª",'U8'!CA34*'U8'!CA$4,0)+
IF('U9'!$A$4="2ª",'U9'!CA34*'U9'!CA$4,0)+
IF('U10'!$A$4="2ª",'U10'!CA34*'U10'!CA$4,0)+
IF('U11'!$A$4="2ª",'U11'!CA34*'U11'!CA$4,0)+
IF('U12'!$A$4="2ª",'U12'!CA34*'U12'!CA$4,0)+
IF('U13'!$A$4="2ª",'U13'!CA34*'U13'!CA$4,0)+
IF('U14'!$A$4="2ª",'U14'!CA34*'U14'!CA$4,0)+
IF('U15'!$A$4="2ª",'U15'!CA34*'U15'!CA$4,0)
)/'2ª EVA-solo'!$CD$5
/CB$16)))</f>
        <v>0</v>
      </c>
    </row>
    <row r="51" spans="1:80" ht="18" x14ac:dyDescent="0.25">
      <c r="A51" s="65">
        <v>0</v>
      </c>
      <c r="B51" s="128"/>
      <c r="C51" s="25">
        <f ca="1">IFERROR(IF(C$16&gt;0,
(
(
(
IF('U1'!$A$4="2ª",'U1'!B35*'U1'!B$4,0)+
IF('U2'!$A$4="2ª",'U2'!B35*'U2'!B$4,0)+
IF('U3'!$A$4="2ª",'U3'!B35*'U3'!B$4,0)+
IF('U4'!$A$4="2ª",'U4'!B35*'U4'!B$4,0)+
IF('U5'!$A$4="2ª",'U5'!B35*'U5'!B$4,0)+
IF('U6'!$A$4="2ª",'U6'!B35*'U6'!B$4,0)+
IF('U7'!$A$4="2ª",'U7'!B35*'U7'!B$4,0)+
IF('U8'!$A$4="2ª",'U8'!B35*'U8'!B$4,0)+
IF('U9'!$A$4="2ª",'U9'!B35*'U9'!B$4,0)+
IF('U10'!$A$4="2ª",'U10'!B35*'U10'!B$4,0)+
IF('U11'!$A$4="2ª",'U11'!B35*'U11'!B$4,0)+
IF('U12'!$A$4="2ª",'U12'!B35*'U12'!B$4,0)+
IF('U13'!$A$4="2ª",'U13'!B35*'U13'!B$4,0)+
IF('U14'!$A$4="2ª",'U14'!B35*'U14'!B$4,0)+
IF('U15'!$A$4="2ª",'U15'!B35*'U15'!B$4,0)
)/'2ª EVA-solo'!$CD$5
/C$13)),0),0)</f>
        <v>0</v>
      </c>
      <c r="D51" s="25"/>
      <c r="E51" s="25">
        <f ca="1">IFERROR(IF(E$16&gt;0,
(
(
(
IF('U1'!$A$4="2ª",'U1'!C35*'U1'!C$4,0)+
IF('U2'!$A$4="2ª",'U2'!C35*'U2'!C$4,0)+
IF('U3'!$A$4="2ª",'U3'!C35*'U3'!C$4,0)+
IF('U4'!$A$4="2ª",'U4'!C35*'U4'!C$4,0)+
IF('U5'!$A$4="2ª",'U5'!C35*'U5'!C$4,0)+
IF('U6'!$A$4="2ª",'U6'!C35*'U6'!C$4,0)+
IF('U7'!$A$4="2ª",'U7'!C35*'U7'!C$4,0)+
IF('U8'!$A$4="2ª",'U8'!C35*'U8'!C$4,0)+
IF('U9'!$A$4="2ª",'U9'!C35*'U9'!C$4,0)+
IF('U10'!$A$4="2ª",'U10'!C35*'U10'!C$4,0)+
IF('U11'!$A$4="2ª",'U11'!C35*'U11'!C$4,0)+
IF('U12'!$A$4="2ª",'U12'!C35*'U12'!C$4,0)+
IF('U13'!$A$4="2ª",'U13'!C35*'U13'!C$4,0)+
IF('U14'!$A$4="2ª",'U14'!C35*'U14'!C$4,0)+
IF('U15'!$A$4="2ª",'U15'!C35*'U15'!C$4,0)
)/'2ª EVA-solo'!$CD$5
/E$13)),0),0)</f>
        <v>0</v>
      </c>
      <c r="F51" s="25"/>
      <c r="G51" s="25">
        <f ca="1">IFERROR(IF(G$16&gt;0,
(
(
(
IF('U1'!$A$4="2ª",'U1'!D35*'U1'!D$4,0)+
IF('U2'!$A$4="2ª",'U2'!D35*'U2'!D$4,0)+
IF('U3'!$A$4="2ª",'U3'!D35*'U3'!D$4,0)+
IF('U4'!$A$4="2ª",'U4'!D35*'U4'!D$4,0)+
IF('U5'!$A$4="2ª",'U5'!D35*'U5'!D$4,0)+
IF('U6'!$A$4="2ª",'U6'!D35*'U6'!D$4,0)+
IF('U7'!$A$4="2ª",'U7'!D35*'U7'!D$4,0)+
IF('U8'!$A$4="2ª",'U8'!D35*'U8'!D$4,0)+
IF('U9'!$A$4="2ª",'U9'!D35*'U9'!D$4,0)+
IF('U10'!$A$4="2ª",'U10'!D35*'U10'!D$4,0)+
IF('U11'!$A$4="2ª",'U11'!D35*'U11'!D$4,0)+
IF('U12'!$A$4="2ª",'U12'!D35*'U12'!D$4,0)+
IF('U13'!$A$4="2ª",'U13'!D35*'U13'!D$4,0)+
IF('U14'!$A$4="2ª",'U14'!D35*'U14'!D$4,0)+
IF('U15'!$A$4="2ª",'U15'!D35*'U15'!D$4,0)
)/'2ª EVA-solo'!$CD$5
/G$13)),0),0)</f>
        <v>0</v>
      </c>
      <c r="H51" s="25"/>
      <c r="I51" s="25">
        <f ca="1">IFERROR(IF(I$16&gt;0,
(
(
(
IF('U1'!$A$4="2ª",'U1'!E35*'U1'!E$4,0)+
IF('U2'!$A$4="2ª",'U2'!E35*'U2'!E$4,0)+
IF('U3'!$A$4="2ª",'U3'!E35*'U3'!E$4,0)+
IF('U4'!$A$4="2ª",'U4'!E35*'U4'!E$4,0)+
IF('U5'!$A$4="2ª",'U5'!E35*'U5'!E$4,0)+
IF('U6'!$A$4="2ª",'U6'!E35*'U6'!E$4,0)+
IF('U7'!$A$4="2ª",'U7'!E35*'U7'!E$4,0)+
IF('U8'!$A$4="2ª",'U8'!E35*'U8'!E$4,0)+
IF('U9'!$A$4="2ª",'U9'!E35*'U9'!E$4,0)+
IF('U10'!$A$4="2ª",'U10'!E35*'U10'!E$4,0)+
IF('U11'!$A$4="2ª",'U11'!E35*'U11'!E$4,0)+
IF('U12'!$A$4="2ª",'U12'!E35*'U12'!E$4,0)+
IF('U13'!$A$4="2ª",'U13'!E35*'U13'!E$4,0)+
IF('U14'!$A$4="2ª",'U14'!E35*'U14'!E$4,0)+
IF('U15'!$A$4="2ª",'U15'!E35*'U15'!E$4,0)
)/'2ª EVA-solo'!$CD$5
/H$13)),0),0)</f>
        <v>0</v>
      </c>
      <c r="J51" s="25"/>
      <c r="K51" s="25">
        <f ca="1">IFERROR(IF(K$16&gt;0,
(
(
(
IF('U1'!$A$4="2ª",'U1'!F35*'U1'!F$4,0)+
IF('U2'!$A$4="2ª",'U2'!F35*'U2'!F$4,0)+
IF('U3'!$A$4="2ª",'U3'!F35*'U3'!F$4,0)+
IF('U4'!$A$4="2ª",'U4'!F35*'U4'!F$4,0)+
IF('U5'!$A$4="2ª",'U5'!F35*'U5'!F$4,0)+
IF('U6'!$A$4="2ª",'U6'!F35*'U6'!F$4,0)+
IF('U7'!$A$4="2ª",'U7'!F35*'U7'!F$4,0)+
IF('U8'!$A$4="2ª",'U8'!F35*'U8'!F$4,0)+
IF('U9'!$A$4="2ª",'U9'!F35*'U9'!F$4,0)+
IF('U10'!$A$4="2ª",'U10'!F35*'U10'!F$4,0)+
IF('U11'!$A$4="2ª",'U11'!F35*'U11'!F$4,0)+
IF('U12'!$A$4="2ª",'U12'!F35*'U12'!F$4,0)+
IF('U13'!$A$4="2ª",'U13'!F35*'U13'!F$4,0)+
IF('U14'!$A$4="2ª",'U14'!F35*'U14'!F$4,0)+
IF('U15'!$A$4="2ª",'U15'!F35*'U15'!F$4,0)
)/'2ª EVA-solo'!$CD$5
/K$13)),0),0)</f>
        <v>0</v>
      </c>
      <c r="L51" s="25"/>
      <c r="M51" s="25">
        <f>IFERROR(IF(M$16&gt;0,
(
(
(
IF('U1'!$A$4="2ª",'U1'!G35*'U1'!G$4,0)+
IF('U2'!$A$4="2ª",'U2'!G35*'U2'!G$4,0)+
IF('U3'!$A$4="2ª",'U3'!G35*'U3'!G$4,0)+
IF('U4'!$A$4="2ª",'U4'!G35*'U4'!G$4,0)+
IF('U5'!$A$4="2ª",'U5'!G35*'U5'!G$4,0)+
IF('U6'!$A$4="2ª",'U6'!G35*'U6'!G$4,0)+
IF('U7'!$A$4="2ª",'U7'!G35*'U7'!G$4,0)+
IF('U8'!$A$4="2ª",'U8'!G35*'U8'!G$4,0)+
IF('U9'!$A$4="2ª",'U9'!G35*'U9'!G$4,0)+
IF('U10'!$A$4="2ª",'U10'!G35*'U10'!G$4,0)+
IF('U11'!$A$4="2ª",'U11'!G35*'U11'!G$4,0)+
IF('U12'!$A$4="2ª",'U12'!G35*'U12'!G$4,0)+
IF('U13'!$A$4="2ª",'U13'!G35*'U13'!G$4,0)+
IF('U14'!$A$4="2ª",'U14'!G35*'U14'!G$4,0)+
IF('U15'!$A$4="2ª",'U15'!G35*'U15'!G$4,0)
)/'2ª EVA-solo'!$CD$5
/M$13)),0),0)</f>
        <v>0</v>
      </c>
      <c r="N51" s="25"/>
      <c r="O51" s="130"/>
      <c r="P51" s="25">
        <f ca="1">IFERROR(IF(P$16&gt;0,
(
(
(
IF('U1'!$A$4="2ª",'U1'!H35*'U1'!H$4,0)+
IF('U2'!$A$4="2ª",'U2'!H35*'U2'!H$4,0)+
IF('U3'!$A$4="2ª",'U3'!H35*'U3'!H$4,0)+
IF('U4'!$A$4="2ª",'U4'!H35*'U4'!H$4,0)+
IF('U5'!$A$4="2ª",'U5'!H35*'U5'!H$4,0)+
IF('U6'!$A$4="2ª",'U6'!H35*'U6'!H$4,0)+
IF('U7'!$A$4="2ª",'U7'!H35*'U7'!H$4,0)+
IF('U8'!$A$4="2ª",'U8'!H35*'U8'!H$4,0)+
IF('U9'!$A$4="2ª",'U9'!H35*'U9'!H$4,0)+
IF('U10'!$A$4="2ª",'U10'!H35*'U10'!H$4,0)+
IF('U11'!$A$4="2ª",'U11'!H35*'U11'!H$4,0)+
IF('U12'!$A$4="2ª",'U12'!H35*'U12'!H$4,0)+
IF('U13'!$A$4="2ª",'U13'!H35*'U13'!H$4,0)+
IF('U14'!$A$4="2ª",'U14'!H35*'U14'!H$4,0)+
IF('U15'!$A$4="2ª",'U15'!H35*'U15'!H$4,0)
)/'2ª EVA-solo'!$CD$5
/P$13)),0),0)</f>
        <v>0</v>
      </c>
      <c r="Q51" s="25"/>
      <c r="R51" s="25">
        <f ca="1">IFERROR(IF(R$16&gt;0,
(
(
(
IF('U1'!$A$4="2ª",'U1'!I35*'U1'!I$4,0)+
IF('U2'!$A$4="2ª",'U2'!I35*'U2'!I$4,0)+
IF('U3'!$A$4="2ª",'U3'!I35*'U3'!I$4,0)+
IF('U4'!$A$4="2ª",'U4'!I35*'U4'!I$4,0)+
IF('U5'!$A$4="2ª",'U5'!I35*'U5'!I$4,0)+
IF('U6'!$A$4="2ª",'U6'!I35*'U6'!I$4,0)+
IF('U7'!$A$4="2ª",'U7'!I35*'U7'!I$4,0)+
IF('U8'!$A$4="2ª",'U8'!I35*'U8'!I$4,0)+
IF('U9'!$A$4="2ª",'U9'!I35*'U9'!I$4,0)+
IF('U10'!$A$4="2ª",'U10'!I35*'U10'!I$4,0)+
IF('U11'!$A$4="2ª",'U11'!I35*'U11'!I$4,0)+
IF('U12'!$A$4="2ª",'U12'!I35*'U12'!I$4,0)+
IF('U13'!$A$4="2ª",'U13'!I35*'U13'!I$4,0)+
IF('U14'!$A$4="2ª",'U14'!I35*'U14'!I$4,0)+
IF('U15'!$A$4="2ª",'U15'!I35*'U15'!I$4,0)
)/'2ª EVA-solo'!$CD$5
/R$13)),0),0)</f>
        <v>0</v>
      </c>
      <c r="S51" s="25"/>
      <c r="T51" s="25">
        <f ca="1">IFERROR(IF(T$16&gt;0,
(
(
(
IF('U1'!$A$4="2ª",'U1'!J35*'U1'!J$4,0)+
IF('U2'!$A$4="2ª",'U2'!J35*'U2'!J$4,0)+
IF('U3'!$A$4="2ª",'U3'!J35*'U3'!J$4,0)+
IF('U4'!$A$4="2ª",'U4'!J35*'U4'!J$4,0)+
IF('U5'!$A$4="2ª",'U5'!J35*'U5'!J$4,0)+
IF('U6'!$A$4="2ª",'U6'!J35*'U6'!J$4,0)+
IF('U7'!$A$4="2ª",'U7'!J35*'U7'!J$4,0)+
IF('U8'!$A$4="2ª",'U8'!J35*'U8'!J$4,0)+
IF('U9'!$A$4="2ª",'U9'!J35*'U9'!J$4,0)+
IF('U10'!$A$4="2ª",'U10'!J35*'U10'!J$4,0)+
IF('U11'!$A$4="2ª",'U11'!J35*'U11'!J$4,0)+
IF('U12'!$A$4="2ª",'U12'!J35*'U12'!J$4,0)+
IF('U13'!$A$4="2ª",'U13'!J35*'U13'!J$4,0)+
IF('U14'!$A$4="2ª",'U14'!J35*'U14'!J$4,0)+
IF('U15'!$A$4="2ª",'U15'!J35*'U15'!J$4,0)
)/'2ª EVA-solo'!$CD$5
/T$13)),0),0)</f>
        <v>0</v>
      </c>
      <c r="U51" s="25"/>
      <c r="V51" s="25">
        <f ca="1">IFERROR(IF(V$16&gt;0,
(
(
(
IF('U1'!$A$4="2ª",'U1'!K35*'U1'!K$4,0)+
IF('U2'!$A$4="2ª",'U2'!K35*'U2'!K$4,0)+
IF('U3'!$A$4="2ª",'U3'!K35*'U3'!K$4,0)+
IF('U4'!$A$4="2ª",'U4'!K35*'U4'!K$4,0)+
IF('U5'!$A$4="2ª",'U5'!K35*'U5'!K$4,0)+
IF('U6'!$A$4="2ª",'U6'!K35*'U6'!K$4,0)+
IF('U7'!$A$4="2ª",'U7'!K35*'U7'!K$4,0)+
IF('U8'!$A$4="2ª",'U8'!K35*'U8'!K$4,0)+
IF('U9'!$A$4="2ª",'U9'!K35*'U9'!K$4,0)+
IF('U10'!$A$4="2ª",'U10'!K35*'U10'!K$4,0)+
IF('U11'!$A$4="2ª",'U11'!K35*'U11'!K$4,0)+
IF('U12'!$A$4="2ª",'U12'!K35*'U12'!K$4,0)+
IF('U13'!$A$4="2ª",'U13'!K35*'U13'!K$4,0)+
IF('U14'!$A$4="2ª",'U14'!K35*'U14'!K$4,0)+
IF('U15'!$A$4="2ª",'U15'!K35*'U15'!K$4,0)
)/'2ª EVA-solo'!$CD$5
/V$13)),0),0)</f>
        <v>0</v>
      </c>
      <c r="W51" s="25"/>
      <c r="X51" s="25">
        <f ca="1">IFERROR(IF(X$16&gt;0,
(
(
(
IF('U1'!$A$4="2ª",'U1'!L35*'U1'!L$4,0)+
IF('U2'!$A$4="2ª",'U2'!L35*'U2'!L$4,0)+
IF('U3'!$A$4="2ª",'U3'!L35*'U3'!L$4,0)+
IF('U4'!$A$4="2ª",'U4'!L35*'U4'!L$4,0)+
IF('U5'!$A$4="2ª",'U5'!L35*'U5'!L$4,0)+
IF('U6'!$A$4="2ª",'U6'!L35*'U6'!L$4,0)+
IF('U7'!$A$4="2ª",'U7'!L35*'U7'!L$4,0)+
IF('U8'!$A$4="2ª",'U8'!L35*'U8'!L$4,0)+
IF('U9'!$A$4="2ª",'U9'!L35*'U9'!L$4,0)+
IF('U10'!$A$4="2ª",'U10'!L35*'U10'!L$4,0)+
IF('U11'!$A$4="2ª",'U11'!L35*'U11'!L$4,0)+
IF('U12'!$A$4="2ª",'U12'!L35*'U12'!L$4,0)+
IF('U13'!$A$4="2ª",'U13'!L35*'U13'!L$4,0)+
IF('U14'!$A$4="2ª",'U14'!L35*'U14'!L$4,0)+
IF('U15'!$A$4="2ª",'U15'!L35*'U15'!L$4,0)
)/'2ª EVA-solo'!$CD$5
/X$13)),0),0)</f>
        <v>0</v>
      </c>
      <c r="Y51" s="25"/>
      <c r="Z51" s="25">
        <f>IFERROR(IF(Z$16&gt;0,
(
(
(
IF('U1'!$A$4="2ª",'U1'!M35*'U1'!M$4,0)+
IF('U2'!$A$4="2ª",'U2'!M35*'U2'!M$4,0)+
IF('U3'!$A$4="2ª",'U3'!M35*'U3'!M$4,0)+
IF('U4'!$A$4="2ª",'U4'!M35*'U4'!M$4,0)+
IF('U5'!$A$4="2ª",'U5'!M35*'U5'!M$4,0)+
IF('U6'!$A$4="2ª",'U6'!M35*'U6'!M$4,0)+
IF('U7'!$A$4="2ª",'U7'!M35*'U7'!M$4,0)+
IF('U8'!$A$4="2ª",'U8'!M35*'U8'!M$4,0)+
IF('U9'!$A$4="2ª",'U9'!M35*'U9'!M$4,0)+
IF('U10'!$A$4="2ª",'U10'!M35*'U10'!M$4,0)+
IF('U11'!$A$4="2ª",'U11'!M35*'U11'!M$4,0)+
IF('U12'!$A$4="2ª",'U12'!M35*'U12'!M$4,0)+
IF('U13'!$A$4="2ª",'U13'!M35*'U13'!M$4,0)+
IF('U14'!$A$4="2ª",'U14'!M35*'U14'!M$4,0)+
IF('U15'!$A$4="2ª",'U15'!M35*'U15'!M$4,0)
)/'2ª EVA-solo'!$CD$5
/Z$13)),0),0)</f>
        <v>0</v>
      </c>
      <c r="AA51" s="25"/>
      <c r="AB51" s="25"/>
      <c r="AC51" s="25">
        <f ca="1">IFERROR(IF(AC$16&gt;0,
(
(
(
IF('U1'!$A$4="2ª",'U1'!N35*'U1'!N$4,0)+
IF('U2'!$A$4="2ª",'U2'!N35*'U2'!N$4,0)+
IF('U3'!$A$4="2ª",'U3'!N35*'U3'!N$4,0)+
IF('U4'!$A$4="2ª",'U4'!N35*'U4'!N$4,0)+
IF('U5'!$A$4="2ª",'U5'!N35*'U5'!N$4,0)+
IF('U6'!$A$4="2ª",'U6'!N35*'U6'!N$4,0)+
IF('U7'!$A$4="2ª",'U7'!N35*'U7'!N$4,0)+
IF('U8'!$A$4="2ª",'U8'!N35*'U8'!N$4,0)+
IF('U9'!$A$4="2ª",'U9'!N35*'U9'!N$4,0)+
IF('U10'!$A$4="2ª",'U10'!N35*'U10'!N$4,0)+
IF('U11'!$A$4="2ª",'U11'!N35*'U11'!N$4,0)+
IF('U12'!$A$4="2ª",'U12'!N35*'U12'!N$4,0)+
IF('U13'!$A$4="2ª",'U13'!N35*'U13'!N$4,0)+
IF('U14'!$A$4="2ª",'U14'!N35*'U14'!N$4,0)+
IF('U15'!$A$4="2ª",'U15'!N35*'U15'!N$4,0)
)/'2ª EVA-solo'!$CD$5
/AC$13)),0),0)</f>
        <v>0</v>
      </c>
      <c r="AD51" s="5"/>
      <c r="AE51" s="25">
        <f>IFERROR(IF(AE$16&gt;0,
(
(
(
IF('U1'!$A$4="2ª",'U1'!O35*'U1'!O$4,0)+
IF('U2'!$A$4="2ª",'U2'!O35*'U2'!O$4,0)+
IF('U3'!$A$4="2ª",'U3'!O35*'U3'!O$4,0)+
IF('U4'!$A$4="2ª",'U4'!O35*'U4'!O$4,0)+
IF('U5'!$A$4="2ª",'U5'!O35*'U5'!O$4,0)+
IF('U6'!$A$4="2ª",'U6'!O35*'U6'!O$4,0)+
IF('U7'!$A$4="2ª",'U7'!O35*'U7'!O$4,0)+
IF('U8'!$A$4="2ª",'U8'!O35*'U8'!O$4,0)+
IF('U9'!$A$4="2ª",'U9'!O35*'U9'!O$4,0)+
IF('U10'!$A$4="2ª",'U10'!O35*'U10'!O$4,0)+
IF('U11'!$A$4="2ª",'U11'!O35*'U11'!O$4,0)+
IF('U12'!$A$4="2ª",'U12'!O35*'U12'!O$4,0)+
IF('U13'!$A$4="2ª",'U13'!O35*'U13'!O$4,0)+
IF('U14'!$A$4="2ª",'U14'!O35*'U14'!O$4,0)+
IF('U15'!$A$4="2ª",'U15'!O35*'U15'!O$4,0)
)/'2ª EVA-solo'!$CD$5
/AE$13)),0),0)</f>
        <v>0</v>
      </c>
      <c r="AF51" s="5"/>
      <c r="AG51" s="25">
        <f ca="1">IFERROR(IF(AG$16&gt;0,
(
(
(
IF('U1'!$A$4="2ª",'U1'!P35*'U1'!P$4,0)+
IF('U2'!$A$4="2ª",'U2'!P35*'U2'!P$4,0)+
IF('U3'!$A$4="2ª",'U3'!P35*'U3'!P$4,0)+
IF('U4'!$A$4="2ª",'U4'!P35*'U4'!P$4,0)+
IF('U5'!$A$4="2ª",'U5'!P35*'U5'!P$4,0)+
IF('U6'!$A$4="2ª",'U6'!P35*'U6'!P$4,0)+
IF('U7'!$A$4="2ª",'U7'!P35*'U7'!P$4,0)+
IF('U8'!$A$4="2ª",'U8'!P35*'U8'!P$4,0)+
IF('U9'!$A$4="2ª",'U9'!P35*'U9'!P$4,0)+
IF('U10'!$A$4="2ª",'U10'!P35*'U10'!P$4,0)+
IF('U11'!$A$4="2ª",'U11'!P35*'U11'!P$4,0)+
IF('U12'!$A$4="2ª",'U12'!P35*'U12'!P$4,0)+
IF('U13'!$A$4="2ª",'U13'!P35*'U13'!P$4,0)+
IF('U14'!$A$4="2ª",'U14'!P35*'U14'!P$4,0)+
IF('U15'!$A$4="2ª",'U15'!P35*'U15'!P$4,0)
)/'2ª EVA-solo'!$CD$5
/AG$13)),0),0)</f>
        <v>0</v>
      </c>
      <c r="AH51" s="25"/>
      <c r="AI51" s="25">
        <f>IFERROR(IF(AH$16&gt;0,
(
(
(
IF('U1'!$A$4="2ª",'U1'!Q35*'U1'!Q$4,0)+
IF('U2'!$A$4="2ª",'U2'!Q35*'U2'!Q$4,0)+
IF('U3'!$A$4="2ª",'U3'!Q35*'U3'!Q$4,0)+
IF('U4'!$A$4="2ª",'U4'!Q35*'U4'!Q$4,0)+
IF('U5'!$A$4="2ª",'U5'!Q35*'U5'!Q$4,0)+
IF('U6'!$A$4="2ª",'U6'!Q35*'U6'!Q$4,0)+
IF('U7'!$A$4="2ª",'U7'!Q35*'U7'!Q$4,0)+
IF('U8'!$A$4="2ª",'U8'!Q35*'U8'!Q$4,0)+
IF('U9'!$A$4="2ª",'U9'!Q35*'U9'!Q$4,0)+
IF('U10'!$A$4="2ª",'U10'!Q35*'U10'!Q$4,0)+
IF('U11'!$A$4="2ª",'U11'!Q35*'U11'!Q$4,0)+
IF('U12'!$A$4="2ª",'U12'!Q35*'U12'!Q$4,0)+
IF('U13'!$A$4="2ª",'U13'!Q35*'U13'!Q$4,0)+
IF('U14'!$A$4="2ª",'U14'!Q35*'U14'!Q$4,0)+
IF('U15'!$A$4="2ª",'U15'!Q35*'U15'!Q$4,0)
)/'2ª EVA-solo'!$CD$5
/AH$13)),0),0)</f>
        <v>0</v>
      </c>
      <c r="AJ51" s="25"/>
      <c r="AK51" s="25">
        <f ca="1">IFERROR(IF(AK$16&gt;0,
(
(
(
IF('U1'!$A$4="2ª",'U1'!R35*'U1'!R$4,0)+
IF('U2'!$A$4="2ª",'U2'!R35*'U2'!R$4,0)+
IF('U3'!$A$4="2ª",'U3'!R35*'U3'!R$4,0)+
IF('U4'!$A$4="2ª",'U4'!R35*'U4'!R$4,0)+
IF('U5'!$A$4="2ª",'U5'!R35*'U5'!R$4,0)+
IF('U6'!$A$4="2ª",'U6'!R35*'U6'!R$4,0)+
IF('U7'!$A$4="2ª",'U7'!R35*'U7'!R$4,0)+
IF('U8'!$A$4="2ª",'U8'!R35*'U8'!R$4,0)+
IF('U9'!$A$4="2ª",'U9'!R35*'U9'!R$4,0)+
IF('U10'!$A$4="2ª",'U10'!R35*'U10'!R$4,0)+
IF('U11'!$A$4="2ª",'U11'!R35*'U11'!R$4,0)+
IF('U12'!$A$4="2ª",'U12'!R35*'U12'!R$4,0)+
IF('U13'!$A$4="2ª",'U13'!R35*'U13'!R$4,0)+
IF('U14'!$A$4="2ª",'U14'!R35*'U14'!R$4,0)+
IF('U15'!$A$4="2ª",'U15'!R35*'U15'!R$4,0)
)/'2ª EVA-solo'!$CD$5
/AK$13)),0),0)</f>
        <v>0</v>
      </c>
      <c r="AL51" s="25"/>
      <c r="AM51" s="25">
        <f>IFERROR(IF(AM$16&gt;0,
(
(
(
IF('U1'!$A$4="2ª",'U1'!S35*'U1'!S$4,0)+
IF('U2'!$A$4="2ª",'U2'!S35*'U2'!S$4,0)+
IF('U3'!$A$4="2ª",'U3'!S35*'U3'!S$4,0)+
IF('U4'!$A$4="2ª",'U4'!S35*'U4'!S$4,0)+
IF('U5'!$A$4="2ª",'U5'!S35*'U5'!S$4,0)+
IF('U6'!$A$4="2ª",'U6'!S35*'U6'!S$4,0)+
IF('U7'!$A$4="2ª",'U7'!S35*'U7'!S$4,0)+
IF('U8'!$A$4="2ª",'U8'!S35*'U8'!S$4,0)+
IF('U9'!$A$4="2ª",'U9'!S35*'U9'!S$4,0)+
IF('U10'!$A$4="2ª",'U10'!S35*'U10'!S$4,0)+
IF('U11'!$A$4="2ª",'U11'!S35*'U11'!S$4,0)+
IF('U12'!$A$4="2ª",'U12'!S35*'U12'!S$4,0)+
IF('U13'!$A$4="2ª",'U13'!S35*'U13'!S$4,0)+
IF('U14'!$A$4="2ª",'U14'!S35*'U14'!S$4,0)+
IF('U15'!$A$4="2ª",'U15'!S35*'U15'!S$4,0)
)/'2ª EVA-solo'!$CD$5
/AM$13)),0),0)</f>
        <v>0</v>
      </c>
      <c r="AN51" s="25"/>
      <c r="AO51" s="25"/>
      <c r="AP51" s="25">
        <f ca="1">IFERROR(IF(AP$16&gt;0,
(
(
(
IF('U1'!$A$4="2ª",'U1'!T35*'U1'!T$4,0)+
IF('U2'!$A$4="2ª",'U2'!T35*'U2'!T$4,0)+
IF('U3'!$A$4="2ª",'U3'!T35*'U3'!T$4,0)+
IF('U4'!$A$4="2ª",'U4'!T35*'U4'!T$4,0)+
IF('U5'!$A$4="2ª",'U5'!T35*'U5'!T$4,0)+
IF('U6'!$A$4="2ª",'U6'!T35*'U6'!T$4,0)+
IF('U7'!$A$4="2ª",'U7'!T35*'U7'!T$4,0)+
IF('U8'!$A$4="2ª",'U8'!T35*'U8'!T$4,0)+
IF('U9'!$A$4="2ª",'U9'!T35*'U9'!T$4,0)+
IF('U10'!$A$4="2ª",'U10'!T35*'U10'!T$4,0)+
IF('U11'!$A$4="2ª",'U11'!T35*'U11'!T$4,0)+
IF('U12'!$A$4="2ª",'U12'!T35*'U12'!T$4,0)+
IF('U13'!$A$4="2ª",'U13'!T35*'U13'!T$4,0)+
IF('U14'!$A$4="2ª",'U14'!T35*'U14'!T$4,0)+
IF('U15'!$A$4="2ª",'U15'!T35*'U15'!T$4,0)
)/'2ª EVA-solo'!$CD$5
/AP$13)),0),0)</f>
        <v>0</v>
      </c>
      <c r="AQ51" s="25"/>
      <c r="AR51" s="25">
        <f ca="1">IFERROR(IF(AR$16&gt;0,
(
(
(
IF('U1'!$A$4="2ª",'U1'!U35*'U1'!U$4,0)+
IF('U2'!$A$4="2ª",'U2'!U35*'U2'!U$4,0)+
IF('U3'!$A$4="2ª",'U3'!U35*'U3'!U$4,0)+
IF('U4'!$A$4="2ª",'U4'!U35*'U4'!U$4,0)+
IF('U5'!$A$4="2ª",'U5'!U35*'U5'!U$4,0)+
IF('U6'!$A$4="2ª",'U6'!U35*'U6'!U$4,0)+
IF('U7'!$A$4="2ª",'U7'!U35*'U7'!U$4,0)+
IF('U8'!$A$4="2ª",'U8'!U35*'U8'!U$4,0)+
IF('U9'!$A$4="2ª",'U9'!U35*'U9'!U$4,0)+
IF('U10'!$A$4="2ª",'U10'!U35*'U10'!U$4,0)+
IF('U11'!$A$4="2ª",'U11'!U35*'U11'!U$4,0)+
IF('U12'!$A$4="2ª",'U12'!U35*'U12'!U$4,0)+
IF('U13'!$A$4="2ª",'U13'!U35*'U13'!U$4,0)+
IF('U14'!$A$4="2ª",'U14'!U35*'U14'!U$4,0)+
IF('U15'!$A$4="2ª",'U15'!U35*'U15'!U$4,0)
)/'2ª EVA-solo'!$CD$5
/AR$13)),0),0)</f>
        <v>0</v>
      </c>
      <c r="AS51" s="25"/>
      <c r="AT51" s="25">
        <f>IFERROR(IF(AT$16&gt;0,
(
(
(
IF('U1'!$A$4="2ª",'U1'!V35*'U1'!V$4,0)+
IF('U2'!$A$4="2ª",'U2'!V35*'U2'!V$4,0)+
IF('U3'!$A$4="2ª",'U3'!V35*'U3'!V$4,0)+
IF('U4'!$A$4="2ª",'U4'!V35*'U4'!V$4,0)+
IF('U5'!$A$4="2ª",'U5'!V35*'U5'!V$4,0)+
IF('U6'!$A$4="2ª",'U6'!V35*'U6'!V$4,0)+
IF('U7'!$A$4="2ª",'U7'!V35*'U7'!V$4,0)+
IF('U8'!$A$4="2ª",'U8'!V35*'U8'!V$4,0)+
IF('U9'!$A$4="2ª",'U9'!V35*'U9'!V$4,0)+
IF('U10'!$A$4="2ª",'U10'!V35*'U10'!V$4,0)+
IF('U11'!$A$4="2ª",'U11'!V35*'U11'!V$4,0)+
IF('U12'!$A$4="2ª",'U12'!V35*'U12'!V$4,0)+
IF('U13'!$A$4="2ª",'U13'!V35*'U13'!V$4,0)+
IF('U14'!$A$4="2ª",'U14'!V35*'U14'!V$4,0)+
IF('U15'!$A$4="2ª",'U15'!V35*'U15'!V$4,0)
)/'2ª EVA-solo'!$CD$5
/AT$13)),0),0)</f>
        <v>0</v>
      </c>
      <c r="AU51" s="25"/>
      <c r="AV51" s="25">
        <f ca="1">IFERROR(IF(AV$16&gt;0,
(
(
(
IF('U1'!$A$4="2ª",'U1'!W35*'U1'!W$4,0)+
IF('U2'!$A$4="2ª",'U2'!W35*'U2'!W$4,0)+
IF('U3'!$A$4="2ª",'U3'!W35*'U3'!W$4,0)+
IF('U4'!$A$4="2ª",'U4'!W35*'U4'!W$4,0)+
IF('U5'!$A$4="2ª",'U5'!W35*'U5'!W$4,0)+
IF('U6'!$A$4="2ª",'U6'!W35*'U6'!W$4,0)+
IF('U7'!$A$4="2ª",'U7'!W35*'U7'!W$4,0)+
IF('U8'!$A$4="2ª",'U8'!W35*'U8'!W$4,0)+
IF('U9'!$A$4="2ª",'U9'!W35*'U9'!W$4,0)+
IF('U10'!$A$4="2ª",'U10'!W35*'U10'!W$4,0)+
IF('U11'!$A$4="2ª",'U11'!W35*'U11'!W$4,0)+
IF('U12'!$A$4="2ª",'U12'!W35*'U12'!W$4,0)+
IF('U13'!$A$4="2ª",'U13'!W35*'U13'!W$4,0)+
IF('U14'!$A$4="2ª",'U14'!W35*'U14'!W$4,0)+
IF('U15'!$A$4="2ª",'U15'!W35*'U15'!W$4,0)
)/'2ª EVA-solo'!$CD$5
/AV$13)),0),0)</f>
        <v>0</v>
      </c>
      <c r="AW51" s="25"/>
      <c r="AX51" s="25">
        <f>IFERROR(IF(AX$16&gt;0,
(
(
(
IF('U1'!$A$4="2ª",'U1'!X35*'U1'!X$4,0)+
IF('U2'!$A$4="2ª",'U2'!X35*'U2'!X$4,0)+
IF('U3'!$A$4="2ª",'U3'!X35*'U3'!X$4,0)+
IF('U4'!$A$4="2ª",'U4'!X35*'U4'!X$4,0)+
IF('U5'!$A$4="2ª",'U5'!X35*'U5'!X$4,0)+
IF('U6'!$A$4="2ª",'U6'!X35*'U6'!X$4,0)+
IF('U7'!$A$4="2ª",'U7'!X35*'U7'!X$4,0)+
IF('U8'!$A$4="2ª",'U8'!X35*'U8'!X$4,0)+
IF('U9'!$A$4="2ª",'U9'!X35*'U9'!X$4,0)+
IF('U10'!$A$4="2ª",'U10'!X35*'U10'!X$4,0)+
IF('U11'!$A$4="2ª",'U11'!X35*'U11'!X$4,0)+
IF('U12'!$A$4="2ª",'U12'!X35*'U12'!X$4,0)+
IF('U13'!$A$4="2ª",'U13'!X35*'U13'!X$4,0)+
IF('U14'!$A$4="2ª",'U14'!X35*'U14'!X$4,0)+
IF('U15'!$A$4="2ª",'U15'!X35*'U15'!X$4,0)
)/'2ª EVA-solo'!$CD$5
/AX$13)),0),0)</f>
        <v>0</v>
      </c>
      <c r="AY51" s="25"/>
      <c r="AZ51" s="25">
        <f>IFERROR(IF(AZ$16&gt;0,
(
(
(
IF('U1'!$A$4="2ª",'U1'!Y35*'U1'!Y$4,0)+
IF('U2'!$A$4="2ª",'U2'!Y35*'U2'!Y$4,0)+
IF('U3'!$A$4="2ª",'U3'!Y35*'U3'!Y$4,0)+
IF('U4'!$A$4="2ª",'U4'!Y35*'U4'!Y$4,0)+
IF('U5'!$A$4="2ª",'U5'!Y35*'U5'!Y$4,0)+
IF('U6'!$A$4="2ª",'U6'!Y35*'U6'!Y$4,0)+
IF('U7'!$A$4="2ª",'U7'!Y35*'U7'!Y$4,0)+
IF('U8'!$A$4="2ª",'U8'!Y35*'U8'!Y$4,0)+
IF('U9'!$A$4="2ª",'U9'!Y35*'U9'!Y$4,0)+
IF('U10'!$A$4="2ª",'U10'!Y35*'U10'!Y$4,0)+
IF('U11'!$A$4="2ª",'U11'!Y35*'U11'!Y$4,0)+
IF('U12'!$A$4="2ª",'U12'!Y35*'U12'!Y$4,0)+
IF('U13'!$A$4="2ª",'U13'!Y35*'U13'!Y$4,0)+
IF('U14'!$A$4="2ª",'U14'!Y35*'U14'!Y$4,0)+
IF('U15'!$A$4="2ª",'U15'!Y35*'U15'!Y$4,0)
)/'2ª EVA-solo'!$CD$5
/AZ$13)),0),0)</f>
        <v>0</v>
      </c>
      <c r="BA51" s="25"/>
      <c r="BB51" s="25"/>
      <c r="BC51" s="25">
        <f ca="1">IFERROR(IF(BC$16&gt;0,
(
(
(
IF('U1'!$A$4="2ª",'U1'!Z35*'U1'!Z$4,0)+
IF('U2'!$A$4="2ª",'U2'!Z35*'U2'!Z$4,0)+
IF('U3'!$A$4="2ª",'U3'!Z35*'U3'!Z$4,0)+
IF('U4'!$A$4="2ª",'U4'!Z35*'U4'!Z$4,0)+
IF('U5'!$A$4="2ª",'U5'!Z35*'U5'!Z$4,0)+
IF('U6'!$A$4="2ª",'U6'!Z35*'U6'!Z$4,0)+
IF('U7'!$A$4="2ª",'U7'!Z35*'U7'!Z$4,0)+
IF('U8'!$A$4="2ª",'U8'!Z35*'U8'!Z$4,0)+
IF('U9'!$A$4="2ª",'U9'!Z35*'U9'!Z$4,0)+
IF('U10'!$A$4="2ª",'U10'!Z35*'U10'!Z$4,0)+
IF('U11'!$A$4="2ª",'U11'!Z35*'U11'!Z$4,0)+
IF('U12'!$A$4="2ª",'U12'!Z35*'U12'!Z$4,0)+
IF('U13'!$A$4="2ª",'U13'!Z35*'U13'!Z$4,0)+
IF('U14'!$A$4="2ª",'U14'!Z35*'U14'!Z$4,0)+
IF('U15'!$A$4="2ª",'U15'!Z35*'U15'!Z$4,0)
)/'2ª EVA-solo'!$CD$5
/BC$13)),0),0)</f>
        <v>0</v>
      </c>
      <c r="BD51" s="25"/>
      <c r="BE51" s="25">
        <f>IFERROR(IF(BE$16&gt;0,
(
(
(
IF('U1'!$A$4="2ª",'U1'!AA35*'U1'!AA$4,0)+
IF('U2'!$A$4="2ª",'U2'!AA35*'U2'!AA$4,0)+
IF('U3'!$A$4="2ª",'U3'!AA35*'U3'!AA$4,0)+
IF('U4'!$A$4="2ª",'U4'!AA35*'U4'!AA$4,0)+
IF('U5'!$A$4="2ª",'U5'!AA35*'U5'!AA$4,0)+
IF('U6'!$A$4="2ª",'U6'!AA35*'U6'!AA$4,0)+
IF('U7'!$A$4="2ª",'U7'!AA35*'U7'!AA$4,0)+
IF('U8'!$A$4="2ª",'U8'!AA35*'U8'!AA$4,0)+
IF('U9'!$A$4="2ª",'U9'!AA35*'U9'!AA$4,0)+
IF('U10'!$A$4="2ª",'U10'!AA35*'U10'!AA$4,0)+
IF('U11'!$A$4="2ª",'U11'!AA35*'U11'!AA$4,0)+
IF('U12'!$A$4="2ª",'U12'!AA35*'U12'!AA$4,0)+
IF('U13'!$A$4="2ª",'U13'!AA35*'U13'!AA$4,0)+
IF('U14'!$A$4="2ª",'U14'!AA35*'U14'!AA$4,0)+
IF('U15'!$A$4="2ª",'U15'!AA35*'U15'!AA$4,0)
)/'2ª EVA-solo'!$CD$5
/BE$13)),0),0)</f>
        <v>0</v>
      </c>
      <c r="BF51" s="25"/>
      <c r="BG51" s="25">
        <f>IFERROR(IF(BG$16&gt;0,
(
(
(
IF('U1'!$A$4="2ª",'U1'!AB35*'U1'!AB$4,0)+
IF('U2'!$A$4="2ª",'U2'!AB35*'U2'!AB$4,0)+
IF('U3'!$A$4="2ª",'U3'!AB35*'U3'!AB$4,0)+
IF('U4'!$A$4="2ª",'U4'!AB35*'U4'!AB$4,0)+
IF('U5'!$A$4="2ª",'U5'!AB35*'U5'!AB$4,0)+
IF('U6'!$A$4="2ª",'U6'!AB35*'U6'!AB$4,0)+
IF('U7'!$A$4="2ª",'U7'!AB35*'U7'!AB$4,0)+
IF('U8'!$A$4="2ª",'U8'!AB35*'U8'!AB$4,0)+
IF('U9'!$A$4="2ª",'U9'!AB35*'U9'!AB$4,0)+
IF('U10'!$A$4="2ª",'U10'!AB35*'U10'!AB$4,0)+
IF('U11'!$A$4="2ª",'U11'!AB35*'U11'!AB$4,0)+
IF('U12'!$A$4="2ª",'U12'!AB35*'U12'!AB$4,0)+
IF('U13'!$A$4="2ª",'U13'!AB35*'U13'!AB$4,0)+
IF('U14'!$A$4="2ª",'U14'!AB35*'U14'!AB$4,0)+
IF('U15'!$A$4="2ª",'U15'!AB35*'U15'!AB$4,0)
)/'2ª EVA-solo'!$CD$5
/BG$13)),0),0)</f>
        <v>0</v>
      </c>
      <c r="BH51" s="25"/>
      <c r="BI51" s="25">
        <f ca="1">IFERROR(IF(BI$16&gt;0,
(
(
(
IF('U1'!$A$4="2ª",'U1'!AC35*'U1'!AC$4,0)+
IF('U2'!$A$4="2ª",'U2'!AC35*'U2'!AC$4,0)+
IF('U3'!$A$4="2ª",'U3'!AC35*'U3'!AC$4,0)+
IF('U4'!$A$4="2ª",'U4'!AC35*'U4'!AC$4,0)+
IF('U5'!$A$4="2ª",'U5'!AC35*'U5'!AC$4,0)+
IF('U6'!$A$4="2ª",'U6'!AC35*'U6'!AC$4,0)+
IF('U7'!$A$4="2ª",'U7'!AC35*'U7'!AC$4,0)+
IF('U8'!$A$4="2ª",'U8'!AC35*'U8'!AC$4,0)+
IF('U9'!$A$4="2ª",'U9'!AC35*'U9'!AC$4,0)+
IF('U10'!$A$4="2ª",'U10'!AC35*'U10'!AC$4,0)+
IF('U11'!$A$4="2ª",'U11'!AC35*'U11'!AC$4,0)+
IF('U12'!$A$4="2ª",'U12'!AC35*'U12'!AC$4,0)+
IF('U13'!$A$4="2ª",'U13'!AC35*'U13'!AC$4,0)+
IF('U14'!$A$4="2ª",'U14'!AC35*'U14'!AC$4,0)+
IF('U15'!$A$4="2ª",'U15'!AC35*'U15'!AC$4,0)
)/'2ª EVA-solo'!$CD$5
/BI$13)),0),0)</f>
        <v>0</v>
      </c>
      <c r="BJ51" s="25"/>
      <c r="BK51" s="25">
        <f>IFERROR(IF(BK$16&gt;0,
(
(
(
IF('U1'!$A$4="2ª",'U1'!AD35*'U1'!AD$4,0)+
IF('U2'!$A$4="2ª",'U2'!AD35*'U2'!AD$4,0)+
IF('U3'!$A$4="2ª",'U3'!AD35*'U3'!AD$4,0)+
IF('U4'!$A$4="2ª",'U4'!AD35*'U4'!AD$4,0)+
IF('U5'!$A$4="2ª",'U5'!AD35*'U5'!AD$4,0)+
IF('U6'!$A$4="2ª",'U6'!AD35*'U6'!AD$4,0)+
IF('U7'!$A$4="2ª",'U7'!AD35*'U7'!AD$4,0)+
IF('U8'!$A$4="2ª",'U8'!AD35*'U8'!AD$4,0)+
IF('U9'!$A$4="2ª",'U9'!AD35*'U9'!AD$4,0)+
IF('U10'!$A$4="2ª",'U10'!AD35*'U10'!AD$4,0)+
IF('U11'!$A$4="2ª",'U11'!AD35*'U11'!AD$4,0)+
IF('U12'!$A$4="2ª",'U12'!AD35*'U12'!AD$4,0)+
IF('U13'!$A$4="2ª",'U13'!AD35*'U13'!AD$4,0)+
IF('U14'!$A$4="2ª",'U14'!AD35*'U14'!AD$4,0)+
IF('U15'!$A$4="2ª",'U15'!AD35*'U15'!AD$4,0)
)/'2ª EVA-solo'!$CD$5
/BK$13)),0),0)</f>
        <v>0</v>
      </c>
      <c r="BL51" s="25"/>
      <c r="BM51" s="25">
        <f>IFERROR(IF(BM$16&gt;0,
(
(
(
IF('U1'!$A$4="2ª",'U1'!AE35*'U1'!AE$4,0)+
IF('U2'!$A$4="2ª",'U2'!AE35*'U2'!AE$4,0)+
IF('U3'!$A$4="2ª",'U3'!AE35*'U3'!AE$4,0)+
IF('U4'!$A$4="2ª",'U4'!AE35*'U4'!AE$4,0)+
IF('U5'!$A$4="2ª",'U5'!AE35*'U5'!AE$4,0)+
IF('U6'!$A$4="2ª",'U6'!AE35*'U6'!AE$4,0)+
IF('U7'!$A$4="2ª",'U7'!AE35*'U7'!AE$4,0)+
IF('U8'!$A$4="2ª",'U8'!AE35*'U8'!AE$4,0)+
IF('U9'!$A$4="2ª",'U9'!AE35*'U9'!AE$4,0)+
IF('U10'!$A$4="2ª",'U10'!AE35*'U10'!AE$4,0)+
IF('U11'!$A$4="2ª",'U11'!AE35*'U11'!AE$4,0)+
IF('U12'!$A$4="2ª",'U12'!AE35*'U12'!AE$4,0)+
IF('U13'!$A$4="2ª",'U13'!AE35*'U13'!AE$4,0)+
IF('U14'!$A$4="2ª",'U14'!AE35*'U14'!AE$4,0)+
IF('U15'!$A$4="2ª",'U15'!AE35*'U15'!AE$4,0)
)/'2ª EVA-solo'!$CD$5
/BM$13)),0),0)</f>
        <v>0</v>
      </c>
      <c r="BN51" s="25"/>
      <c r="BO51" s="25"/>
      <c r="BP51" s="25">
        <f ca="1">IFERROR(IF(BP$16&gt;0,
(
(
(
IF('U1'!$A$4="2ª",'U1'!AF35*'U1'!AF$4,0)+
IF('U2'!$A$4="2ª",'U2'!AF35*'U2'!AF$4,0)+
IF('U3'!$A$4="2ª",'U3'!AF35*'U3'!AF$4,0)+
IF('U4'!$A$4="2ª",'U4'!AF35*'U4'!AF$4,0)+
IF('U5'!$A$4="2ª",'U5'!AF35*'U5'!AF$4,0)+
IF('U6'!$A$4="2ª",'U6'!AF35*'U6'!AF$4,0)+
IF('U7'!$A$4="2ª",'U7'!AF35*'U7'!AF$4,0)+
IF('U8'!$A$4="2ª",'U8'!AF35*'U8'!AF$4,0)+
IF('U9'!$A$4="2ª",'U9'!AF35*'U9'!AF$4,0)+
IF('U10'!$A$4="2ª",'U10'!AF35*'U10'!AF$4,0)+
IF('U11'!$A$4="2ª",'U11'!AF35*'U11'!AF$4,0)+
IF('U12'!$A$4="2ª",'U12'!AF35*'U12'!AF$4,0)+
IF('U13'!$A$4="2ª",'U13'!AF35*'U13'!AF$4,0)+
IF('U14'!$A$4="2ª",'U14'!AF35*'U14'!AF$4,0)+
IF('U15'!$A$4="2ª",'U15'!AF35*'U15'!AF$4,0)
)/'2ª EVA-solo'!$CD$5
/BP$13)),0),0)</f>
        <v>0</v>
      </c>
      <c r="BQ51" s="25"/>
      <c r="BR51" s="25">
        <f>IFERROR(IF(BR$16&gt;0,
(
(
(
IF('U1'!$A$4="2ª",'U1'!AG35*'U1'!AG$4,0)+
IF('U2'!$A$4="2ª",'U2'!AG35*'U2'!AG$4,0)+
IF('U3'!$A$4="2ª",'U3'!AG35*'U3'!AG$4,0)+
IF('U4'!$A$4="2ª",'U4'!AG35*'U4'!AG$4,0)+
IF('U5'!$A$4="2ª",'U5'!AG35*'U5'!AG$4,0)+
IF('U6'!$A$4="2ª",'U6'!AG35*'U6'!AG$4,0)+
IF('U7'!$A$4="2ª",'U7'!AG35*'U7'!AG$4,0)+
IF('U8'!$A$4="2ª",'U8'!AG35*'U8'!AG$4,0)+
IF('U9'!$A$4="2ª",'U9'!AG35*'U9'!AG$4,0)+
IF('U10'!$A$4="2ª",'U10'!AG35*'U10'!AG$4,0)+
IF('U11'!$A$4="2ª",'U11'!AG35*'U11'!AG$4,0)+
IF('U12'!$A$4="2ª",'U12'!AG35*'U12'!AG$4,0)+
IF('U13'!$A$4="2ª",'U13'!AG35*'U13'!AG$4,0)+
IF('U14'!$A$4="2ª",'U14'!AG35*'U14'!AG$4,0)+
IF('U15'!$A$4="2ª",'U15'!AG35*'U15'!AG$4,0)
)/'2ª EVA-solo'!$CD$5
/BR$13)),0),0)</f>
        <v>0</v>
      </c>
      <c r="BS51" s="25"/>
      <c r="BT51" s="25">
        <f>IFERROR(IF(BT$16&gt;0,
(
(
(
IF('U1'!$A$4="2ª",'U1'!AH35*'U1'!AH$4,0)+
IF('U2'!$A$4="2ª",'U2'!AH35*'U2'!AH$4,0)+
IF('U3'!$A$4="2ª",'U3'!AH35*'U3'!AH$4,0)+
IF('U4'!$A$4="2ª",'U4'!AH35*'U4'!AH$4,0)+
IF('U5'!$A$4="2ª",'U5'!AH35*'U5'!AH$4,0)+
IF('U6'!$A$4="2ª",'U6'!AH35*'U6'!AH$4,0)+
IF('U7'!$A$4="2ª",'U7'!AH35*'U7'!AH$4,0)+
IF('U8'!$A$4="2ª",'U8'!AH35*'U8'!AH$4,0)+
IF('U9'!$A$4="2ª",'U9'!AH35*'U9'!AH$4,0)+
IF('U10'!$A$4="2ª",'U10'!AH35*'U10'!AH$4,0)+
IF('U11'!$A$4="2ª",'U11'!AH35*'U11'!AH$4,0)+
IF('U12'!$A$4="2ª",'U12'!AH35*'U12'!AH$4,0)+
IF('U13'!$A$4="2ª",'U13'!AH35*'U13'!AH$4,0)+
IF('U14'!$A$4="2ª",'U14'!AH35*'U14'!AH$4,0)+
IF('U15'!$A$4="2ª",'U15'!AH35*'U15'!AH$4,0)
)/'2ª EVA-solo'!$CD$5
/BT$13)),0),0)</f>
        <v>0</v>
      </c>
      <c r="BU51" s="25"/>
      <c r="BV51" s="25">
        <f>IFERROR(IF(BV$16&gt;0,
(
(
(
IF('U1'!$A$4="2ª",'U1'!AI35*'U1'!AI$4,0)+
IF('U2'!$A$4="2ª",'U2'!AI35*'U2'!AI$4,0)+
IF('U3'!$A$4="2ª",'U3'!AI35*'U3'!AI$4,0)+
IF('U4'!$A$4="2ª",'U4'!AI35*'U4'!AI$4,0)+
IF('U5'!$A$4="2ª",'U5'!AI35*'U5'!AI$4,0)+
IF('U6'!$A$4="2ª",'U6'!AI35*'U6'!AI$4,0)+
IF('U7'!$A$4="2ª",'U7'!AI35*'U7'!AI$4,0)+
IF('U8'!$A$4="2ª",'U8'!AI35*'U8'!AI$4,0)+
IF('U9'!$A$4="2ª",'U9'!AI35*'U9'!AI$4,0)+
IF('U10'!$A$4="2ª",'U10'!AI35*'U10'!AI$4,0)+
IF('U11'!$A$4="2ª",'U11'!AI35*'U11'!AI$4,0)+
IF('U12'!$A$4="2ª",'U12'!AI35*'U12'!AI$4,0)+
IF('U13'!$A$4="2ª",'U13'!AI35*'U13'!AI$4,0)+
IF('U14'!$A$4="2ª",'U14'!AI35*'U14'!AI$4,0)+
IF('U15'!$A$4="2ª",'U15'!AI35*'U15'!AI$4,0)
)/'2ª EVA-solo'!$CD$5
/BV$13)),0),0)</f>
        <v>0</v>
      </c>
      <c r="BW51" s="25"/>
      <c r="BX51" s="25">
        <f>IFERROR(IF(BX$16&gt;0,
(
(
(
IF('U1'!$A$4="2ª",'U1'!AJ35*'U1'!AJ$4,0)+
IF('U2'!$A$4="2ª",'U2'!AJ35*'U2'!AJ$4,0)+
IF('U3'!$A$4="2ª",'U3'!AJ35*'U3'!AJ$4,0)+
IF('U4'!$A$4="2ª",'U4'!AJ35*'U4'!AJ$4,0)+
IF('U5'!$A$4="2ª",'U5'!AJ35*'U5'!AJ$4,0)+
IF('U6'!$A$4="2ª",'U6'!AJ35*'U6'!AJ$4,0)+
IF('U7'!$A$4="2ª",'U7'!AJ35*'U7'!AJ$4,0)+
IF('U8'!$A$4="2ª",'U8'!AJ35*'U8'!AJ$4,0)+
IF('U9'!$A$4="2ª",'U9'!AJ35*'U9'!AJ$4,0)+
IF('U10'!$A$4="2ª",'U10'!AJ35*'U10'!AJ$4,0)+
IF('U11'!$A$4="2ª",'U11'!AJ35*'U11'!AJ$4,0)+
IF('U12'!$A$4="2ª",'U12'!AJ35*'U12'!AJ$4,0)+
IF('U13'!$A$4="2ª",'U13'!AJ35*'U13'!AJ$4,0)+
IF('U14'!$A$4="2ª",'U14'!AJ35*'U14'!AJ$4,0)+
IF('U15'!$A$4="2ª",'U15'!AJ35*'U15'!AJ$4,0)
)/'2ª EVA-solo'!$CD$5
/BX$13)),0),0)</f>
        <v>0</v>
      </c>
      <c r="BY51" s="25"/>
      <c r="BZ51" s="25">
        <f>IFERROR(IF(BZ$16&gt;0,
(
(
(
IF('U1'!$A$4="2ª",'U1'!AK35*'U1'!AK$4,0)+
IF('U2'!$A$4="2ª",'U2'!AK35*'U2'!AK$4,0)+
IF('U3'!$A$4="2ª",'U3'!AK35*'U3'!AK$4,0)+
IF('U4'!$A$4="2ª",'U4'!AK35*'U4'!AK$4,0)+
IF('U5'!$A$4="2ª",'U5'!AK35*'U5'!AK$4,0)+
IF('U6'!$A$4="2ª",'U6'!AK35*'U6'!AK$4,0)+
IF('U7'!$A$4="2ª",'U7'!AK35*'U7'!AK$4,0)+
IF('U8'!$A$4="2ª",'U8'!AK35*'U8'!AK$4,0)+
IF('U9'!$A$4="2ª",'U9'!AK35*'U9'!AK$4,0)+
IF('U10'!$A$4="2ª",'U10'!AK35*'U10'!AK$4,0)+
IF('U11'!$A$4="2ª",'U11'!AK35*'U11'!AK$4,0)+
IF('U12'!$A$4="2ª",'U12'!AK35*'U12'!AK$4,0)+
IF('U13'!$A$4="2ª",'U13'!AK35*'U13'!AK$4,0)+
IF('U14'!$A$4="2ª",'U14'!AK35*'U14'!AK$4,0)+
IF('U15'!$A$4="2ª",'U15'!AK35*'U15'!AK$4,0)
)/'2ª EVA-solo'!$CD$5
/BZ$13)),0),0)</f>
        <v>0</v>
      </c>
      <c r="CA51" s="25"/>
      <c r="CB51" s="25">
        <f ca="1">IF(CB$16&gt;0,
(
(
(
IF('U1'!$A$4="2ª",'U1'!BZ35*'U1'!BZ$4,0)+
IF('U2'!$A$4="2ª",'U2'!CA35*'U2'!CA$4,0)+
IF('U3'!$A$4="2ª",'U3'!CA35*'U3'!CA$4,0)+
IF('U4'!$A$4="2ª",'U4'!CA35*'U4'!CA$4,0)+
IF('U5'!$A$4="2ª",'U5'!CA35*'U5'!CA$4,0)+
IF('U6'!$A$4="2ª",'U6'!CA35*'U6'!CA$4,0)+
IF('U7'!$A$4="2ª",'U7'!CA35*'U7'!CA$4,0)+
IF('U8'!$A$4="2ª",'U8'!CA35*'U8'!CA$4,0)+
IF('U9'!$A$4="2ª",'U9'!CA35*'U9'!CA$4,0)+
IF('U10'!$A$4="2ª",'U10'!CA35*'U10'!CA$4,0)+
IF('U11'!$A$4="2ª",'U11'!CA35*'U11'!CA$4,0)+
IF('U12'!$A$4="2ª",'U12'!CA35*'U12'!CA$4,0)+
IF('U13'!$A$4="2ª",'U13'!CA35*'U13'!CA$4,0)+
IF('U14'!$A$4="2ª",'U14'!CA35*'U14'!CA$4,0)+
IF('U15'!$A$4="2ª",'U15'!CA35*'U15'!CA$4,0)
)/'2ª EVA-solo'!$CD$5
/CB$16)))</f>
        <v>0</v>
      </c>
    </row>
    <row r="52" spans="1:80" ht="18" x14ac:dyDescent="0.25">
      <c r="A52" s="65">
        <v>0</v>
      </c>
      <c r="B52" s="128"/>
      <c r="C52" s="25">
        <f ca="1">IFERROR(IF(C$16&gt;0,
(
(
(
IF('U1'!$A$4="2ª",'U1'!B36*'U1'!B$4,0)+
IF('U2'!$A$4="2ª",'U2'!B36*'U2'!B$4,0)+
IF('U3'!$A$4="2ª",'U3'!B36*'U3'!B$4,0)+
IF('U4'!$A$4="2ª",'U4'!B36*'U4'!B$4,0)+
IF('U5'!$A$4="2ª",'U5'!B36*'U5'!B$4,0)+
IF('U6'!$A$4="2ª",'U6'!B36*'U6'!B$4,0)+
IF('U7'!$A$4="2ª",'U7'!B36*'U7'!B$4,0)+
IF('U8'!$A$4="2ª",'U8'!B36*'U8'!B$4,0)+
IF('U9'!$A$4="2ª",'U9'!B36*'U9'!B$4,0)+
IF('U10'!$A$4="2ª",'U10'!B36*'U10'!B$4,0)+
IF('U11'!$A$4="2ª",'U11'!B36*'U11'!B$4,0)+
IF('U12'!$A$4="2ª",'U12'!B36*'U12'!B$4,0)+
IF('U13'!$A$4="2ª",'U13'!B36*'U13'!B$4,0)+
IF('U14'!$A$4="2ª",'U14'!B36*'U14'!B$4,0)+
IF('U15'!$A$4="2ª",'U15'!B36*'U15'!B$4,0)
)/'2ª EVA-solo'!$CD$5
/C$13)),0),0)</f>
        <v>0</v>
      </c>
      <c r="D52" s="25"/>
      <c r="E52" s="25">
        <f ca="1">IFERROR(IF(E$16&gt;0,
(
(
(
IF('U1'!$A$4="2ª",'U1'!C36*'U1'!C$4,0)+
IF('U2'!$A$4="2ª",'U2'!C36*'U2'!C$4,0)+
IF('U3'!$A$4="2ª",'U3'!C36*'U3'!C$4,0)+
IF('U4'!$A$4="2ª",'U4'!C36*'U4'!C$4,0)+
IF('U5'!$A$4="2ª",'U5'!C36*'U5'!C$4,0)+
IF('U6'!$A$4="2ª",'U6'!C36*'U6'!C$4,0)+
IF('U7'!$A$4="2ª",'U7'!C36*'U7'!C$4,0)+
IF('U8'!$A$4="2ª",'U8'!C36*'U8'!C$4,0)+
IF('U9'!$A$4="2ª",'U9'!C36*'U9'!C$4,0)+
IF('U10'!$A$4="2ª",'U10'!C36*'U10'!C$4,0)+
IF('U11'!$A$4="2ª",'U11'!C36*'U11'!C$4,0)+
IF('U12'!$A$4="2ª",'U12'!C36*'U12'!C$4,0)+
IF('U13'!$A$4="2ª",'U13'!C36*'U13'!C$4,0)+
IF('U14'!$A$4="2ª",'U14'!C36*'U14'!C$4,0)+
IF('U15'!$A$4="2ª",'U15'!C36*'U15'!C$4,0)
)/'2ª EVA-solo'!$CD$5
/E$13)),0),0)</f>
        <v>0</v>
      </c>
      <c r="F52" s="25"/>
      <c r="G52" s="25">
        <f ca="1">IFERROR(IF(G$16&gt;0,
(
(
(
IF('U1'!$A$4="2ª",'U1'!D36*'U1'!D$4,0)+
IF('U2'!$A$4="2ª",'U2'!D36*'U2'!D$4,0)+
IF('U3'!$A$4="2ª",'U3'!D36*'U3'!D$4,0)+
IF('U4'!$A$4="2ª",'U4'!D36*'U4'!D$4,0)+
IF('U5'!$A$4="2ª",'U5'!D36*'U5'!D$4,0)+
IF('U6'!$A$4="2ª",'U6'!D36*'U6'!D$4,0)+
IF('U7'!$A$4="2ª",'U7'!D36*'U7'!D$4,0)+
IF('U8'!$A$4="2ª",'U8'!D36*'U8'!D$4,0)+
IF('U9'!$A$4="2ª",'U9'!D36*'U9'!D$4,0)+
IF('U10'!$A$4="2ª",'U10'!D36*'U10'!D$4,0)+
IF('U11'!$A$4="2ª",'U11'!D36*'U11'!D$4,0)+
IF('U12'!$A$4="2ª",'U12'!D36*'U12'!D$4,0)+
IF('U13'!$A$4="2ª",'U13'!D36*'U13'!D$4,0)+
IF('U14'!$A$4="2ª",'U14'!D36*'U14'!D$4,0)+
IF('U15'!$A$4="2ª",'U15'!D36*'U15'!D$4,0)
)/'2ª EVA-solo'!$CD$5
/G$13)),0),0)</f>
        <v>0</v>
      </c>
      <c r="H52" s="25"/>
      <c r="I52" s="25">
        <f ca="1">IFERROR(IF(I$16&gt;0,
(
(
(
IF('U1'!$A$4="2ª",'U1'!E36*'U1'!E$4,0)+
IF('U2'!$A$4="2ª",'U2'!E36*'U2'!E$4,0)+
IF('U3'!$A$4="2ª",'U3'!E36*'U3'!E$4,0)+
IF('U4'!$A$4="2ª",'U4'!E36*'U4'!E$4,0)+
IF('U5'!$A$4="2ª",'U5'!E36*'U5'!E$4,0)+
IF('U6'!$A$4="2ª",'U6'!E36*'U6'!E$4,0)+
IF('U7'!$A$4="2ª",'U7'!E36*'U7'!E$4,0)+
IF('U8'!$A$4="2ª",'U8'!E36*'U8'!E$4,0)+
IF('U9'!$A$4="2ª",'U9'!E36*'U9'!E$4,0)+
IF('U10'!$A$4="2ª",'U10'!E36*'U10'!E$4,0)+
IF('U11'!$A$4="2ª",'U11'!E36*'U11'!E$4,0)+
IF('U12'!$A$4="2ª",'U12'!E36*'U12'!E$4,0)+
IF('U13'!$A$4="2ª",'U13'!E36*'U13'!E$4,0)+
IF('U14'!$A$4="2ª",'U14'!E36*'U14'!E$4,0)+
IF('U15'!$A$4="2ª",'U15'!E36*'U15'!E$4,0)
)/'2ª EVA-solo'!$CD$5
/H$13)),0),0)</f>
        <v>0</v>
      </c>
      <c r="J52" s="25"/>
      <c r="K52" s="25">
        <f ca="1">IFERROR(IF(K$16&gt;0,
(
(
(
IF('U1'!$A$4="2ª",'U1'!F36*'U1'!F$4,0)+
IF('U2'!$A$4="2ª",'U2'!F36*'U2'!F$4,0)+
IF('U3'!$A$4="2ª",'U3'!F36*'U3'!F$4,0)+
IF('U4'!$A$4="2ª",'U4'!F36*'U4'!F$4,0)+
IF('U5'!$A$4="2ª",'U5'!F36*'U5'!F$4,0)+
IF('U6'!$A$4="2ª",'U6'!F36*'U6'!F$4,0)+
IF('U7'!$A$4="2ª",'U7'!F36*'U7'!F$4,0)+
IF('U8'!$A$4="2ª",'U8'!F36*'U8'!F$4,0)+
IF('U9'!$A$4="2ª",'U9'!F36*'U9'!F$4,0)+
IF('U10'!$A$4="2ª",'U10'!F36*'U10'!F$4,0)+
IF('U11'!$A$4="2ª",'U11'!F36*'U11'!F$4,0)+
IF('U12'!$A$4="2ª",'U12'!F36*'U12'!F$4,0)+
IF('U13'!$A$4="2ª",'U13'!F36*'U13'!F$4,0)+
IF('U14'!$A$4="2ª",'U14'!F36*'U14'!F$4,0)+
IF('U15'!$A$4="2ª",'U15'!F36*'U15'!F$4,0)
)/'2ª EVA-solo'!$CD$5
/K$13)),0),0)</f>
        <v>0</v>
      </c>
      <c r="L52" s="25"/>
      <c r="M52" s="25">
        <f>IFERROR(IF(M$16&gt;0,
(
(
(
IF('U1'!$A$4="2ª",'U1'!G36*'U1'!G$4,0)+
IF('U2'!$A$4="2ª",'U2'!G36*'U2'!G$4,0)+
IF('U3'!$A$4="2ª",'U3'!G36*'U3'!G$4,0)+
IF('U4'!$A$4="2ª",'U4'!G36*'U4'!G$4,0)+
IF('U5'!$A$4="2ª",'U5'!G36*'U5'!G$4,0)+
IF('U6'!$A$4="2ª",'U6'!G36*'U6'!G$4,0)+
IF('U7'!$A$4="2ª",'U7'!G36*'U7'!G$4,0)+
IF('U8'!$A$4="2ª",'U8'!G36*'U8'!G$4,0)+
IF('U9'!$A$4="2ª",'U9'!G36*'U9'!G$4,0)+
IF('U10'!$A$4="2ª",'U10'!G36*'U10'!G$4,0)+
IF('U11'!$A$4="2ª",'U11'!G36*'U11'!G$4,0)+
IF('U12'!$A$4="2ª",'U12'!G36*'U12'!G$4,0)+
IF('U13'!$A$4="2ª",'U13'!G36*'U13'!G$4,0)+
IF('U14'!$A$4="2ª",'U14'!G36*'U14'!G$4,0)+
IF('U15'!$A$4="2ª",'U15'!G36*'U15'!G$4,0)
)/'2ª EVA-solo'!$CD$5
/M$13)),0),0)</f>
        <v>0</v>
      </c>
      <c r="N52" s="25"/>
      <c r="O52" s="130"/>
      <c r="P52" s="25">
        <f ca="1">IFERROR(IF(P$16&gt;0,
(
(
(
IF('U1'!$A$4="2ª",'U1'!H36*'U1'!H$4,0)+
IF('U2'!$A$4="2ª",'U2'!H36*'U2'!H$4,0)+
IF('U3'!$A$4="2ª",'U3'!H36*'U3'!H$4,0)+
IF('U4'!$A$4="2ª",'U4'!H36*'U4'!H$4,0)+
IF('U5'!$A$4="2ª",'U5'!H36*'U5'!H$4,0)+
IF('U6'!$A$4="2ª",'U6'!H36*'U6'!H$4,0)+
IF('U7'!$A$4="2ª",'U7'!H36*'U7'!H$4,0)+
IF('U8'!$A$4="2ª",'U8'!H36*'U8'!H$4,0)+
IF('U9'!$A$4="2ª",'U9'!H36*'U9'!H$4,0)+
IF('U10'!$A$4="2ª",'U10'!H36*'U10'!H$4,0)+
IF('U11'!$A$4="2ª",'U11'!H36*'U11'!H$4,0)+
IF('U12'!$A$4="2ª",'U12'!H36*'U12'!H$4,0)+
IF('U13'!$A$4="2ª",'U13'!H36*'U13'!H$4,0)+
IF('U14'!$A$4="2ª",'U14'!H36*'U14'!H$4,0)+
IF('U15'!$A$4="2ª",'U15'!H36*'U15'!H$4,0)
)/'2ª EVA-solo'!$CD$5
/P$13)),0),0)</f>
        <v>0</v>
      </c>
      <c r="Q52" s="25"/>
      <c r="R52" s="25">
        <f ca="1">IFERROR(IF(R$16&gt;0,
(
(
(
IF('U1'!$A$4="2ª",'U1'!I36*'U1'!I$4,0)+
IF('U2'!$A$4="2ª",'U2'!I36*'U2'!I$4,0)+
IF('U3'!$A$4="2ª",'U3'!I36*'U3'!I$4,0)+
IF('U4'!$A$4="2ª",'U4'!I36*'U4'!I$4,0)+
IF('U5'!$A$4="2ª",'U5'!I36*'U5'!I$4,0)+
IF('U6'!$A$4="2ª",'U6'!I36*'U6'!I$4,0)+
IF('U7'!$A$4="2ª",'U7'!I36*'U7'!I$4,0)+
IF('U8'!$A$4="2ª",'U8'!I36*'U8'!I$4,0)+
IF('U9'!$A$4="2ª",'U9'!I36*'U9'!I$4,0)+
IF('U10'!$A$4="2ª",'U10'!I36*'U10'!I$4,0)+
IF('U11'!$A$4="2ª",'U11'!I36*'U11'!I$4,0)+
IF('U12'!$A$4="2ª",'U12'!I36*'U12'!I$4,0)+
IF('U13'!$A$4="2ª",'U13'!I36*'U13'!I$4,0)+
IF('U14'!$A$4="2ª",'U14'!I36*'U14'!I$4,0)+
IF('U15'!$A$4="2ª",'U15'!I36*'U15'!I$4,0)
)/'2ª EVA-solo'!$CD$5
/R$13)),0),0)</f>
        <v>0</v>
      </c>
      <c r="S52" s="25"/>
      <c r="T52" s="25">
        <f ca="1">IFERROR(IF(T$16&gt;0,
(
(
(
IF('U1'!$A$4="2ª",'U1'!J36*'U1'!J$4,0)+
IF('U2'!$A$4="2ª",'U2'!J36*'U2'!J$4,0)+
IF('U3'!$A$4="2ª",'U3'!J36*'U3'!J$4,0)+
IF('U4'!$A$4="2ª",'U4'!J36*'U4'!J$4,0)+
IF('U5'!$A$4="2ª",'U5'!J36*'U5'!J$4,0)+
IF('U6'!$A$4="2ª",'U6'!J36*'U6'!J$4,0)+
IF('U7'!$A$4="2ª",'U7'!J36*'U7'!J$4,0)+
IF('U8'!$A$4="2ª",'U8'!J36*'U8'!J$4,0)+
IF('U9'!$A$4="2ª",'U9'!J36*'U9'!J$4,0)+
IF('U10'!$A$4="2ª",'U10'!J36*'U10'!J$4,0)+
IF('U11'!$A$4="2ª",'U11'!J36*'U11'!J$4,0)+
IF('U12'!$A$4="2ª",'U12'!J36*'U12'!J$4,0)+
IF('U13'!$A$4="2ª",'U13'!J36*'U13'!J$4,0)+
IF('U14'!$A$4="2ª",'U14'!J36*'U14'!J$4,0)+
IF('U15'!$A$4="2ª",'U15'!J36*'U15'!J$4,0)
)/'2ª EVA-solo'!$CD$5
/T$13)),0),0)</f>
        <v>0</v>
      </c>
      <c r="U52" s="25"/>
      <c r="V52" s="25">
        <f ca="1">IFERROR(IF(V$16&gt;0,
(
(
(
IF('U1'!$A$4="2ª",'U1'!K36*'U1'!K$4,0)+
IF('U2'!$A$4="2ª",'U2'!K36*'U2'!K$4,0)+
IF('U3'!$A$4="2ª",'U3'!K36*'U3'!K$4,0)+
IF('U4'!$A$4="2ª",'U4'!K36*'U4'!K$4,0)+
IF('U5'!$A$4="2ª",'U5'!K36*'U5'!K$4,0)+
IF('U6'!$A$4="2ª",'U6'!K36*'U6'!K$4,0)+
IF('U7'!$A$4="2ª",'U7'!K36*'U7'!K$4,0)+
IF('U8'!$A$4="2ª",'U8'!K36*'U8'!K$4,0)+
IF('U9'!$A$4="2ª",'U9'!K36*'U9'!K$4,0)+
IF('U10'!$A$4="2ª",'U10'!K36*'U10'!K$4,0)+
IF('U11'!$A$4="2ª",'U11'!K36*'U11'!K$4,0)+
IF('U12'!$A$4="2ª",'U12'!K36*'U12'!K$4,0)+
IF('U13'!$A$4="2ª",'U13'!K36*'U13'!K$4,0)+
IF('U14'!$A$4="2ª",'U14'!K36*'U14'!K$4,0)+
IF('U15'!$A$4="2ª",'U15'!K36*'U15'!K$4,0)
)/'2ª EVA-solo'!$CD$5
/V$13)),0),0)</f>
        <v>0</v>
      </c>
      <c r="W52" s="25"/>
      <c r="X52" s="25">
        <f ca="1">IFERROR(IF(X$16&gt;0,
(
(
(
IF('U1'!$A$4="2ª",'U1'!L36*'U1'!L$4,0)+
IF('U2'!$A$4="2ª",'U2'!L36*'U2'!L$4,0)+
IF('U3'!$A$4="2ª",'U3'!L36*'U3'!L$4,0)+
IF('U4'!$A$4="2ª",'U4'!L36*'U4'!L$4,0)+
IF('U5'!$A$4="2ª",'U5'!L36*'U5'!L$4,0)+
IF('U6'!$A$4="2ª",'U6'!L36*'U6'!L$4,0)+
IF('U7'!$A$4="2ª",'U7'!L36*'U7'!L$4,0)+
IF('U8'!$A$4="2ª",'U8'!L36*'U8'!L$4,0)+
IF('U9'!$A$4="2ª",'U9'!L36*'U9'!L$4,0)+
IF('U10'!$A$4="2ª",'U10'!L36*'U10'!L$4,0)+
IF('U11'!$A$4="2ª",'U11'!L36*'U11'!L$4,0)+
IF('U12'!$A$4="2ª",'U12'!L36*'U12'!L$4,0)+
IF('U13'!$A$4="2ª",'U13'!L36*'U13'!L$4,0)+
IF('U14'!$A$4="2ª",'U14'!L36*'U14'!L$4,0)+
IF('U15'!$A$4="2ª",'U15'!L36*'U15'!L$4,0)
)/'2ª EVA-solo'!$CD$5
/X$13)),0),0)</f>
        <v>0</v>
      </c>
      <c r="Y52" s="25"/>
      <c r="Z52" s="25">
        <f>IFERROR(IF(Z$16&gt;0,
(
(
(
IF('U1'!$A$4="2ª",'U1'!M36*'U1'!M$4,0)+
IF('U2'!$A$4="2ª",'U2'!M36*'U2'!M$4,0)+
IF('U3'!$A$4="2ª",'U3'!M36*'U3'!M$4,0)+
IF('U4'!$A$4="2ª",'U4'!M36*'U4'!M$4,0)+
IF('U5'!$A$4="2ª",'U5'!M36*'U5'!M$4,0)+
IF('U6'!$A$4="2ª",'U6'!M36*'U6'!M$4,0)+
IF('U7'!$A$4="2ª",'U7'!M36*'U7'!M$4,0)+
IF('U8'!$A$4="2ª",'U8'!M36*'U8'!M$4,0)+
IF('U9'!$A$4="2ª",'U9'!M36*'U9'!M$4,0)+
IF('U10'!$A$4="2ª",'U10'!M36*'U10'!M$4,0)+
IF('U11'!$A$4="2ª",'U11'!M36*'U11'!M$4,0)+
IF('U12'!$A$4="2ª",'U12'!M36*'U12'!M$4,0)+
IF('U13'!$A$4="2ª",'U13'!M36*'U13'!M$4,0)+
IF('U14'!$A$4="2ª",'U14'!M36*'U14'!M$4,0)+
IF('U15'!$A$4="2ª",'U15'!M36*'U15'!M$4,0)
)/'2ª EVA-solo'!$CD$5
/Z$13)),0),0)</f>
        <v>0</v>
      </c>
      <c r="AA52" s="25"/>
      <c r="AB52" s="25"/>
      <c r="AC52" s="25">
        <f ca="1">IFERROR(IF(AC$16&gt;0,
(
(
(
IF('U1'!$A$4="2ª",'U1'!N36*'U1'!N$4,0)+
IF('U2'!$A$4="2ª",'U2'!N36*'U2'!N$4,0)+
IF('U3'!$A$4="2ª",'U3'!N36*'U3'!N$4,0)+
IF('U4'!$A$4="2ª",'U4'!N36*'U4'!N$4,0)+
IF('U5'!$A$4="2ª",'U5'!N36*'U5'!N$4,0)+
IF('U6'!$A$4="2ª",'U6'!N36*'U6'!N$4,0)+
IF('U7'!$A$4="2ª",'U7'!N36*'U7'!N$4,0)+
IF('U8'!$A$4="2ª",'U8'!N36*'U8'!N$4,0)+
IF('U9'!$A$4="2ª",'U9'!N36*'U9'!N$4,0)+
IF('U10'!$A$4="2ª",'U10'!N36*'U10'!N$4,0)+
IF('U11'!$A$4="2ª",'U11'!N36*'U11'!N$4,0)+
IF('U12'!$A$4="2ª",'U12'!N36*'U12'!N$4,0)+
IF('U13'!$A$4="2ª",'U13'!N36*'U13'!N$4,0)+
IF('U14'!$A$4="2ª",'U14'!N36*'U14'!N$4,0)+
IF('U15'!$A$4="2ª",'U15'!N36*'U15'!N$4,0)
)/'2ª EVA-solo'!$CD$5
/AC$13)),0),0)</f>
        <v>0</v>
      </c>
      <c r="AD52" s="5"/>
      <c r="AE52" s="25">
        <f>IFERROR(IF(AE$16&gt;0,
(
(
(
IF('U1'!$A$4="2ª",'U1'!O36*'U1'!O$4,0)+
IF('U2'!$A$4="2ª",'U2'!O36*'U2'!O$4,0)+
IF('U3'!$A$4="2ª",'U3'!O36*'U3'!O$4,0)+
IF('U4'!$A$4="2ª",'U4'!O36*'U4'!O$4,0)+
IF('U5'!$A$4="2ª",'U5'!O36*'U5'!O$4,0)+
IF('U6'!$A$4="2ª",'U6'!O36*'U6'!O$4,0)+
IF('U7'!$A$4="2ª",'U7'!O36*'U7'!O$4,0)+
IF('U8'!$A$4="2ª",'U8'!O36*'U8'!O$4,0)+
IF('U9'!$A$4="2ª",'U9'!O36*'U9'!O$4,0)+
IF('U10'!$A$4="2ª",'U10'!O36*'U10'!O$4,0)+
IF('U11'!$A$4="2ª",'U11'!O36*'U11'!O$4,0)+
IF('U12'!$A$4="2ª",'U12'!O36*'U12'!O$4,0)+
IF('U13'!$A$4="2ª",'U13'!O36*'U13'!O$4,0)+
IF('U14'!$A$4="2ª",'U14'!O36*'U14'!O$4,0)+
IF('U15'!$A$4="2ª",'U15'!O36*'U15'!O$4,0)
)/'2ª EVA-solo'!$CD$5
/AE$13)),0),0)</f>
        <v>0</v>
      </c>
      <c r="AF52" s="5"/>
      <c r="AG52" s="25">
        <f ca="1">IFERROR(IF(AG$16&gt;0,
(
(
(
IF('U1'!$A$4="2ª",'U1'!P36*'U1'!P$4,0)+
IF('U2'!$A$4="2ª",'U2'!P36*'U2'!P$4,0)+
IF('U3'!$A$4="2ª",'U3'!P36*'U3'!P$4,0)+
IF('U4'!$A$4="2ª",'U4'!P36*'U4'!P$4,0)+
IF('U5'!$A$4="2ª",'U5'!P36*'U5'!P$4,0)+
IF('U6'!$A$4="2ª",'U6'!P36*'U6'!P$4,0)+
IF('U7'!$A$4="2ª",'U7'!P36*'U7'!P$4,0)+
IF('U8'!$A$4="2ª",'U8'!P36*'U8'!P$4,0)+
IF('U9'!$A$4="2ª",'U9'!P36*'U9'!P$4,0)+
IF('U10'!$A$4="2ª",'U10'!P36*'U10'!P$4,0)+
IF('U11'!$A$4="2ª",'U11'!P36*'U11'!P$4,0)+
IF('U12'!$A$4="2ª",'U12'!P36*'U12'!P$4,0)+
IF('U13'!$A$4="2ª",'U13'!P36*'U13'!P$4,0)+
IF('U14'!$A$4="2ª",'U14'!P36*'U14'!P$4,0)+
IF('U15'!$A$4="2ª",'U15'!P36*'U15'!P$4,0)
)/'2ª EVA-solo'!$CD$5
/AG$13)),0),0)</f>
        <v>0</v>
      </c>
      <c r="AH52" s="25"/>
      <c r="AI52" s="25">
        <f>IFERROR(IF(AH$16&gt;0,
(
(
(
IF('U1'!$A$4="2ª",'U1'!Q36*'U1'!Q$4,0)+
IF('U2'!$A$4="2ª",'U2'!Q36*'U2'!Q$4,0)+
IF('U3'!$A$4="2ª",'U3'!Q36*'U3'!Q$4,0)+
IF('U4'!$A$4="2ª",'U4'!Q36*'U4'!Q$4,0)+
IF('U5'!$A$4="2ª",'U5'!Q36*'U5'!Q$4,0)+
IF('U6'!$A$4="2ª",'U6'!Q36*'U6'!Q$4,0)+
IF('U7'!$A$4="2ª",'U7'!Q36*'U7'!Q$4,0)+
IF('U8'!$A$4="2ª",'U8'!Q36*'U8'!Q$4,0)+
IF('U9'!$A$4="2ª",'U9'!Q36*'U9'!Q$4,0)+
IF('U10'!$A$4="2ª",'U10'!Q36*'U10'!Q$4,0)+
IF('U11'!$A$4="2ª",'U11'!Q36*'U11'!Q$4,0)+
IF('U12'!$A$4="2ª",'U12'!Q36*'U12'!Q$4,0)+
IF('U13'!$A$4="2ª",'U13'!Q36*'U13'!Q$4,0)+
IF('U14'!$A$4="2ª",'U14'!Q36*'U14'!Q$4,0)+
IF('U15'!$A$4="2ª",'U15'!Q36*'U15'!Q$4,0)
)/'2ª EVA-solo'!$CD$5
/AH$13)),0),0)</f>
        <v>0</v>
      </c>
      <c r="AJ52" s="25"/>
      <c r="AK52" s="25">
        <f ca="1">IFERROR(IF(AK$16&gt;0,
(
(
(
IF('U1'!$A$4="2ª",'U1'!R36*'U1'!R$4,0)+
IF('U2'!$A$4="2ª",'U2'!R36*'U2'!R$4,0)+
IF('U3'!$A$4="2ª",'U3'!R36*'U3'!R$4,0)+
IF('U4'!$A$4="2ª",'U4'!R36*'U4'!R$4,0)+
IF('U5'!$A$4="2ª",'U5'!R36*'U5'!R$4,0)+
IF('U6'!$A$4="2ª",'U6'!R36*'U6'!R$4,0)+
IF('U7'!$A$4="2ª",'U7'!R36*'U7'!R$4,0)+
IF('U8'!$A$4="2ª",'U8'!R36*'U8'!R$4,0)+
IF('U9'!$A$4="2ª",'U9'!R36*'U9'!R$4,0)+
IF('U10'!$A$4="2ª",'U10'!R36*'U10'!R$4,0)+
IF('U11'!$A$4="2ª",'U11'!R36*'U11'!R$4,0)+
IF('U12'!$A$4="2ª",'U12'!R36*'U12'!R$4,0)+
IF('U13'!$A$4="2ª",'U13'!R36*'U13'!R$4,0)+
IF('U14'!$A$4="2ª",'U14'!R36*'U14'!R$4,0)+
IF('U15'!$A$4="2ª",'U15'!R36*'U15'!R$4,0)
)/'2ª EVA-solo'!$CD$5
/AK$13)),0),0)</f>
        <v>0</v>
      </c>
      <c r="AL52" s="25"/>
      <c r="AM52" s="25">
        <f>IFERROR(IF(AM$16&gt;0,
(
(
(
IF('U1'!$A$4="2ª",'U1'!S36*'U1'!S$4,0)+
IF('U2'!$A$4="2ª",'U2'!S36*'U2'!S$4,0)+
IF('U3'!$A$4="2ª",'U3'!S36*'U3'!S$4,0)+
IF('U4'!$A$4="2ª",'U4'!S36*'U4'!S$4,0)+
IF('U5'!$A$4="2ª",'U5'!S36*'U5'!S$4,0)+
IF('U6'!$A$4="2ª",'U6'!S36*'U6'!S$4,0)+
IF('U7'!$A$4="2ª",'U7'!S36*'U7'!S$4,0)+
IF('U8'!$A$4="2ª",'U8'!S36*'U8'!S$4,0)+
IF('U9'!$A$4="2ª",'U9'!S36*'U9'!S$4,0)+
IF('U10'!$A$4="2ª",'U10'!S36*'U10'!S$4,0)+
IF('U11'!$A$4="2ª",'U11'!S36*'U11'!S$4,0)+
IF('U12'!$A$4="2ª",'U12'!S36*'U12'!S$4,0)+
IF('U13'!$A$4="2ª",'U13'!S36*'U13'!S$4,0)+
IF('U14'!$A$4="2ª",'U14'!S36*'U14'!S$4,0)+
IF('U15'!$A$4="2ª",'U15'!S36*'U15'!S$4,0)
)/'2ª EVA-solo'!$CD$5
/AM$13)),0),0)</f>
        <v>0</v>
      </c>
      <c r="AN52" s="25"/>
      <c r="AO52" s="25"/>
      <c r="AP52" s="25">
        <f ca="1">IFERROR(IF(AP$16&gt;0,
(
(
(
IF('U1'!$A$4="2ª",'U1'!T36*'U1'!T$4,0)+
IF('U2'!$A$4="2ª",'U2'!T36*'U2'!T$4,0)+
IF('U3'!$A$4="2ª",'U3'!T36*'U3'!T$4,0)+
IF('U4'!$A$4="2ª",'U4'!T36*'U4'!T$4,0)+
IF('U5'!$A$4="2ª",'U5'!T36*'U5'!T$4,0)+
IF('U6'!$A$4="2ª",'U6'!T36*'U6'!T$4,0)+
IF('U7'!$A$4="2ª",'U7'!T36*'U7'!T$4,0)+
IF('U8'!$A$4="2ª",'U8'!T36*'U8'!T$4,0)+
IF('U9'!$A$4="2ª",'U9'!T36*'U9'!T$4,0)+
IF('U10'!$A$4="2ª",'U10'!T36*'U10'!T$4,0)+
IF('U11'!$A$4="2ª",'U11'!T36*'U11'!T$4,0)+
IF('U12'!$A$4="2ª",'U12'!T36*'U12'!T$4,0)+
IF('U13'!$A$4="2ª",'U13'!T36*'U13'!T$4,0)+
IF('U14'!$A$4="2ª",'U14'!T36*'U14'!T$4,0)+
IF('U15'!$A$4="2ª",'U15'!T36*'U15'!T$4,0)
)/'2ª EVA-solo'!$CD$5
/AP$13)),0),0)</f>
        <v>0</v>
      </c>
      <c r="AQ52" s="25"/>
      <c r="AR52" s="25">
        <f ca="1">IFERROR(IF(AR$16&gt;0,
(
(
(
IF('U1'!$A$4="2ª",'U1'!U36*'U1'!U$4,0)+
IF('U2'!$A$4="2ª",'U2'!U36*'U2'!U$4,0)+
IF('U3'!$A$4="2ª",'U3'!U36*'U3'!U$4,0)+
IF('U4'!$A$4="2ª",'U4'!U36*'U4'!U$4,0)+
IF('U5'!$A$4="2ª",'U5'!U36*'U5'!U$4,0)+
IF('U6'!$A$4="2ª",'U6'!U36*'U6'!U$4,0)+
IF('U7'!$A$4="2ª",'U7'!U36*'U7'!U$4,0)+
IF('U8'!$A$4="2ª",'U8'!U36*'U8'!U$4,0)+
IF('U9'!$A$4="2ª",'U9'!U36*'U9'!U$4,0)+
IF('U10'!$A$4="2ª",'U10'!U36*'U10'!U$4,0)+
IF('U11'!$A$4="2ª",'U11'!U36*'U11'!U$4,0)+
IF('U12'!$A$4="2ª",'U12'!U36*'U12'!U$4,0)+
IF('U13'!$A$4="2ª",'U13'!U36*'U13'!U$4,0)+
IF('U14'!$A$4="2ª",'U14'!U36*'U14'!U$4,0)+
IF('U15'!$A$4="2ª",'U15'!U36*'U15'!U$4,0)
)/'2ª EVA-solo'!$CD$5
/AR$13)),0),0)</f>
        <v>0</v>
      </c>
      <c r="AS52" s="25"/>
      <c r="AT52" s="25">
        <f>IFERROR(IF(AT$16&gt;0,
(
(
(
IF('U1'!$A$4="2ª",'U1'!V36*'U1'!V$4,0)+
IF('U2'!$A$4="2ª",'U2'!V36*'U2'!V$4,0)+
IF('U3'!$A$4="2ª",'U3'!V36*'U3'!V$4,0)+
IF('U4'!$A$4="2ª",'U4'!V36*'U4'!V$4,0)+
IF('U5'!$A$4="2ª",'U5'!V36*'U5'!V$4,0)+
IF('U6'!$A$4="2ª",'U6'!V36*'U6'!V$4,0)+
IF('U7'!$A$4="2ª",'U7'!V36*'U7'!V$4,0)+
IF('U8'!$A$4="2ª",'U8'!V36*'U8'!V$4,0)+
IF('U9'!$A$4="2ª",'U9'!V36*'U9'!V$4,0)+
IF('U10'!$A$4="2ª",'U10'!V36*'U10'!V$4,0)+
IF('U11'!$A$4="2ª",'U11'!V36*'U11'!V$4,0)+
IF('U12'!$A$4="2ª",'U12'!V36*'U12'!V$4,0)+
IF('U13'!$A$4="2ª",'U13'!V36*'U13'!V$4,0)+
IF('U14'!$A$4="2ª",'U14'!V36*'U14'!V$4,0)+
IF('U15'!$A$4="2ª",'U15'!V36*'U15'!V$4,0)
)/'2ª EVA-solo'!$CD$5
/AT$13)),0),0)</f>
        <v>0</v>
      </c>
      <c r="AU52" s="25"/>
      <c r="AV52" s="25">
        <f ca="1">IFERROR(IF(AV$16&gt;0,
(
(
(
IF('U1'!$A$4="2ª",'U1'!W36*'U1'!W$4,0)+
IF('U2'!$A$4="2ª",'U2'!W36*'U2'!W$4,0)+
IF('U3'!$A$4="2ª",'U3'!W36*'U3'!W$4,0)+
IF('U4'!$A$4="2ª",'U4'!W36*'U4'!W$4,0)+
IF('U5'!$A$4="2ª",'U5'!W36*'U5'!W$4,0)+
IF('U6'!$A$4="2ª",'U6'!W36*'U6'!W$4,0)+
IF('U7'!$A$4="2ª",'U7'!W36*'U7'!W$4,0)+
IF('U8'!$A$4="2ª",'U8'!W36*'U8'!W$4,0)+
IF('U9'!$A$4="2ª",'U9'!W36*'U9'!W$4,0)+
IF('U10'!$A$4="2ª",'U10'!W36*'U10'!W$4,0)+
IF('U11'!$A$4="2ª",'U11'!W36*'U11'!W$4,0)+
IF('U12'!$A$4="2ª",'U12'!W36*'U12'!W$4,0)+
IF('U13'!$A$4="2ª",'U13'!W36*'U13'!W$4,0)+
IF('U14'!$A$4="2ª",'U14'!W36*'U14'!W$4,0)+
IF('U15'!$A$4="2ª",'U15'!W36*'U15'!W$4,0)
)/'2ª EVA-solo'!$CD$5
/AV$13)),0),0)</f>
        <v>0</v>
      </c>
      <c r="AW52" s="25"/>
      <c r="AX52" s="25">
        <f>IFERROR(IF(AX$16&gt;0,
(
(
(
IF('U1'!$A$4="2ª",'U1'!X36*'U1'!X$4,0)+
IF('U2'!$A$4="2ª",'U2'!X36*'U2'!X$4,0)+
IF('U3'!$A$4="2ª",'U3'!X36*'U3'!X$4,0)+
IF('U4'!$A$4="2ª",'U4'!X36*'U4'!X$4,0)+
IF('U5'!$A$4="2ª",'U5'!X36*'U5'!X$4,0)+
IF('U6'!$A$4="2ª",'U6'!X36*'U6'!X$4,0)+
IF('U7'!$A$4="2ª",'U7'!X36*'U7'!X$4,0)+
IF('U8'!$A$4="2ª",'U8'!X36*'U8'!X$4,0)+
IF('U9'!$A$4="2ª",'U9'!X36*'U9'!X$4,0)+
IF('U10'!$A$4="2ª",'U10'!X36*'U10'!X$4,0)+
IF('U11'!$A$4="2ª",'U11'!X36*'U11'!X$4,0)+
IF('U12'!$A$4="2ª",'U12'!X36*'U12'!X$4,0)+
IF('U13'!$A$4="2ª",'U13'!X36*'U13'!X$4,0)+
IF('U14'!$A$4="2ª",'U14'!X36*'U14'!X$4,0)+
IF('U15'!$A$4="2ª",'U15'!X36*'U15'!X$4,0)
)/'2ª EVA-solo'!$CD$5
/AX$13)),0),0)</f>
        <v>0</v>
      </c>
      <c r="AY52" s="25"/>
      <c r="AZ52" s="25">
        <f>IFERROR(IF(AZ$16&gt;0,
(
(
(
IF('U1'!$A$4="2ª",'U1'!Y36*'U1'!Y$4,0)+
IF('U2'!$A$4="2ª",'U2'!Y36*'U2'!Y$4,0)+
IF('U3'!$A$4="2ª",'U3'!Y36*'U3'!Y$4,0)+
IF('U4'!$A$4="2ª",'U4'!Y36*'U4'!Y$4,0)+
IF('U5'!$A$4="2ª",'U5'!Y36*'U5'!Y$4,0)+
IF('U6'!$A$4="2ª",'U6'!Y36*'U6'!Y$4,0)+
IF('U7'!$A$4="2ª",'U7'!Y36*'U7'!Y$4,0)+
IF('U8'!$A$4="2ª",'U8'!Y36*'U8'!Y$4,0)+
IF('U9'!$A$4="2ª",'U9'!Y36*'U9'!Y$4,0)+
IF('U10'!$A$4="2ª",'U10'!Y36*'U10'!Y$4,0)+
IF('U11'!$A$4="2ª",'U11'!Y36*'U11'!Y$4,0)+
IF('U12'!$A$4="2ª",'U12'!Y36*'U12'!Y$4,0)+
IF('U13'!$A$4="2ª",'U13'!Y36*'U13'!Y$4,0)+
IF('U14'!$A$4="2ª",'U14'!Y36*'U14'!Y$4,0)+
IF('U15'!$A$4="2ª",'U15'!Y36*'U15'!Y$4,0)
)/'2ª EVA-solo'!$CD$5
/AZ$13)),0),0)</f>
        <v>0</v>
      </c>
      <c r="BA52" s="25"/>
      <c r="BB52" s="25"/>
      <c r="BC52" s="25">
        <f ca="1">IFERROR(IF(BC$16&gt;0,
(
(
(
IF('U1'!$A$4="2ª",'U1'!Z36*'U1'!Z$4,0)+
IF('U2'!$A$4="2ª",'U2'!Z36*'U2'!Z$4,0)+
IF('U3'!$A$4="2ª",'U3'!Z36*'U3'!Z$4,0)+
IF('U4'!$A$4="2ª",'U4'!Z36*'U4'!Z$4,0)+
IF('U5'!$A$4="2ª",'U5'!Z36*'U5'!Z$4,0)+
IF('U6'!$A$4="2ª",'U6'!Z36*'U6'!Z$4,0)+
IF('U7'!$A$4="2ª",'U7'!Z36*'U7'!Z$4,0)+
IF('U8'!$A$4="2ª",'U8'!Z36*'U8'!Z$4,0)+
IF('U9'!$A$4="2ª",'U9'!Z36*'U9'!Z$4,0)+
IF('U10'!$A$4="2ª",'U10'!Z36*'U10'!Z$4,0)+
IF('U11'!$A$4="2ª",'U11'!Z36*'U11'!Z$4,0)+
IF('U12'!$A$4="2ª",'U12'!Z36*'U12'!Z$4,0)+
IF('U13'!$A$4="2ª",'U13'!Z36*'U13'!Z$4,0)+
IF('U14'!$A$4="2ª",'U14'!Z36*'U14'!Z$4,0)+
IF('U15'!$A$4="2ª",'U15'!Z36*'U15'!Z$4,0)
)/'2ª EVA-solo'!$CD$5
/BC$13)),0),0)</f>
        <v>0</v>
      </c>
      <c r="BD52" s="25"/>
      <c r="BE52" s="25">
        <f>IFERROR(IF(BE$16&gt;0,
(
(
(
IF('U1'!$A$4="2ª",'U1'!AA36*'U1'!AA$4,0)+
IF('U2'!$A$4="2ª",'U2'!AA36*'U2'!AA$4,0)+
IF('U3'!$A$4="2ª",'U3'!AA36*'U3'!AA$4,0)+
IF('U4'!$A$4="2ª",'U4'!AA36*'U4'!AA$4,0)+
IF('U5'!$A$4="2ª",'U5'!AA36*'U5'!AA$4,0)+
IF('U6'!$A$4="2ª",'U6'!AA36*'U6'!AA$4,0)+
IF('U7'!$A$4="2ª",'U7'!AA36*'U7'!AA$4,0)+
IF('U8'!$A$4="2ª",'U8'!AA36*'U8'!AA$4,0)+
IF('U9'!$A$4="2ª",'U9'!AA36*'U9'!AA$4,0)+
IF('U10'!$A$4="2ª",'U10'!AA36*'U10'!AA$4,0)+
IF('U11'!$A$4="2ª",'U11'!AA36*'U11'!AA$4,0)+
IF('U12'!$A$4="2ª",'U12'!AA36*'U12'!AA$4,0)+
IF('U13'!$A$4="2ª",'U13'!AA36*'U13'!AA$4,0)+
IF('U14'!$A$4="2ª",'U14'!AA36*'U14'!AA$4,0)+
IF('U15'!$A$4="2ª",'U15'!AA36*'U15'!AA$4,0)
)/'2ª EVA-solo'!$CD$5
/BE$13)),0),0)</f>
        <v>0</v>
      </c>
      <c r="BF52" s="25"/>
      <c r="BG52" s="25">
        <f>IFERROR(IF(BG$16&gt;0,
(
(
(
IF('U1'!$A$4="2ª",'U1'!AB36*'U1'!AB$4,0)+
IF('U2'!$A$4="2ª",'U2'!AB36*'U2'!AB$4,0)+
IF('U3'!$A$4="2ª",'U3'!AB36*'U3'!AB$4,0)+
IF('U4'!$A$4="2ª",'U4'!AB36*'U4'!AB$4,0)+
IF('U5'!$A$4="2ª",'U5'!AB36*'U5'!AB$4,0)+
IF('U6'!$A$4="2ª",'U6'!AB36*'U6'!AB$4,0)+
IF('U7'!$A$4="2ª",'U7'!AB36*'U7'!AB$4,0)+
IF('U8'!$A$4="2ª",'U8'!AB36*'U8'!AB$4,0)+
IF('U9'!$A$4="2ª",'U9'!AB36*'U9'!AB$4,0)+
IF('U10'!$A$4="2ª",'U10'!AB36*'U10'!AB$4,0)+
IF('U11'!$A$4="2ª",'U11'!AB36*'U11'!AB$4,0)+
IF('U12'!$A$4="2ª",'U12'!AB36*'U12'!AB$4,0)+
IF('U13'!$A$4="2ª",'U13'!AB36*'U13'!AB$4,0)+
IF('U14'!$A$4="2ª",'U14'!AB36*'U14'!AB$4,0)+
IF('U15'!$A$4="2ª",'U15'!AB36*'U15'!AB$4,0)
)/'2ª EVA-solo'!$CD$5
/BG$13)),0),0)</f>
        <v>0</v>
      </c>
      <c r="BH52" s="25"/>
      <c r="BI52" s="25">
        <f ca="1">IFERROR(IF(BI$16&gt;0,
(
(
(
IF('U1'!$A$4="2ª",'U1'!AC36*'U1'!AC$4,0)+
IF('U2'!$A$4="2ª",'U2'!AC36*'U2'!AC$4,0)+
IF('U3'!$A$4="2ª",'U3'!AC36*'U3'!AC$4,0)+
IF('U4'!$A$4="2ª",'U4'!AC36*'U4'!AC$4,0)+
IF('U5'!$A$4="2ª",'U5'!AC36*'U5'!AC$4,0)+
IF('U6'!$A$4="2ª",'U6'!AC36*'U6'!AC$4,0)+
IF('U7'!$A$4="2ª",'U7'!AC36*'U7'!AC$4,0)+
IF('U8'!$A$4="2ª",'U8'!AC36*'U8'!AC$4,0)+
IF('U9'!$A$4="2ª",'U9'!AC36*'U9'!AC$4,0)+
IF('U10'!$A$4="2ª",'U10'!AC36*'U10'!AC$4,0)+
IF('U11'!$A$4="2ª",'U11'!AC36*'U11'!AC$4,0)+
IF('U12'!$A$4="2ª",'U12'!AC36*'U12'!AC$4,0)+
IF('U13'!$A$4="2ª",'U13'!AC36*'U13'!AC$4,0)+
IF('U14'!$A$4="2ª",'U14'!AC36*'U14'!AC$4,0)+
IF('U15'!$A$4="2ª",'U15'!AC36*'U15'!AC$4,0)
)/'2ª EVA-solo'!$CD$5
/BI$13)),0),0)</f>
        <v>0</v>
      </c>
      <c r="BJ52" s="25"/>
      <c r="BK52" s="25">
        <f>IFERROR(IF(BK$16&gt;0,
(
(
(
IF('U1'!$A$4="2ª",'U1'!AD36*'U1'!AD$4,0)+
IF('U2'!$A$4="2ª",'U2'!AD36*'U2'!AD$4,0)+
IF('U3'!$A$4="2ª",'U3'!AD36*'U3'!AD$4,0)+
IF('U4'!$A$4="2ª",'U4'!AD36*'U4'!AD$4,0)+
IF('U5'!$A$4="2ª",'U5'!AD36*'U5'!AD$4,0)+
IF('U6'!$A$4="2ª",'U6'!AD36*'U6'!AD$4,0)+
IF('U7'!$A$4="2ª",'U7'!AD36*'U7'!AD$4,0)+
IF('U8'!$A$4="2ª",'U8'!AD36*'U8'!AD$4,0)+
IF('U9'!$A$4="2ª",'U9'!AD36*'U9'!AD$4,0)+
IF('U10'!$A$4="2ª",'U10'!AD36*'U10'!AD$4,0)+
IF('U11'!$A$4="2ª",'U11'!AD36*'U11'!AD$4,0)+
IF('U12'!$A$4="2ª",'U12'!AD36*'U12'!AD$4,0)+
IF('U13'!$A$4="2ª",'U13'!AD36*'U13'!AD$4,0)+
IF('U14'!$A$4="2ª",'U14'!AD36*'U14'!AD$4,0)+
IF('U15'!$A$4="2ª",'U15'!AD36*'U15'!AD$4,0)
)/'2ª EVA-solo'!$CD$5
/BK$13)),0),0)</f>
        <v>0</v>
      </c>
      <c r="BL52" s="25"/>
      <c r="BM52" s="25">
        <f>IFERROR(IF(BM$16&gt;0,
(
(
(
IF('U1'!$A$4="2ª",'U1'!AE36*'U1'!AE$4,0)+
IF('U2'!$A$4="2ª",'U2'!AE36*'U2'!AE$4,0)+
IF('U3'!$A$4="2ª",'U3'!AE36*'U3'!AE$4,0)+
IF('U4'!$A$4="2ª",'U4'!AE36*'U4'!AE$4,0)+
IF('U5'!$A$4="2ª",'U5'!AE36*'U5'!AE$4,0)+
IF('U6'!$A$4="2ª",'U6'!AE36*'U6'!AE$4,0)+
IF('U7'!$A$4="2ª",'U7'!AE36*'U7'!AE$4,0)+
IF('U8'!$A$4="2ª",'U8'!AE36*'U8'!AE$4,0)+
IF('U9'!$A$4="2ª",'U9'!AE36*'U9'!AE$4,0)+
IF('U10'!$A$4="2ª",'U10'!AE36*'U10'!AE$4,0)+
IF('U11'!$A$4="2ª",'U11'!AE36*'U11'!AE$4,0)+
IF('U12'!$A$4="2ª",'U12'!AE36*'U12'!AE$4,0)+
IF('U13'!$A$4="2ª",'U13'!AE36*'U13'!AE$4,0)+
IF('U14'!$A$4="2ª",'U14'!AE36*'U14'!AE$4,0)+
IF('U15'!$A$4="2ª",'U15'!AE36*'U15'!AE$4,0)
)/'2ª EVA-solo'!$CD$5
/BM$13)),0),0)</f>
        <v>0</v>
      </c>
      <c r="BN52" s="25"/>
      <c r="BO52" s="25"/>
      <c r="BP52" s="25">
        <f ca="1">IFERROR(IF(BP$16&gt;0,
(
(
(
IF('U1'!$A$4="2ª",'U1'!AF36*'U1'!AF$4,0)+
IF('U2'!$A$4="2ª",'U2'!AF36*'U2'!AF$4,0)+
IF('U3'!$A$4="2ª",'U3'!AF36*'U3'!AF$4,0)+
IF('U4'!$A$4="2ª",'U4'!AF36*'U4'!AF$4,0)+
IF('U5'!$A$4="2ª",'U5'!AF36*'U5'!AF$4,0)+
IF('U6'!$A$4="2ª",'U6'!AF36*'U6'!AF$4,0)+
IF('U7'!$A$4="2ª",'U7'!AF36*'U7'!AF$4,0)+
IF('U8'!$A$4="2ª",'U8'!AF36*'U8'!AF$4,0)+
IF('U9'!$A$4="2ª",'U9'!AF36*'U9'!AF$4,0)+
IF('U10'!$A$4="2ª",'U10'!AF36*'U10'!AF$4,0)+
IF('U11'!$A$4="2ª",'U11'!AF36*'U11'!AF$4,0)+
IF('U12'!$A$4="2ª",'U12'!AF36*'U12'!AF$4,0)+
IF('U13'!$A$4="2ª",'U13'!AF36*'U13'!AF$4,0)+
IF('U14'!$A$4="2ª",'U14'!AF36*'U14'!AF$4,0)+
IF('U15'!$A$4="2ª",'U15'!AF36*'U15'!AF$4,0)
)/'2ª EVA-solo'!$CD$5
/BP$13)),0),0)</f>
        <v>0</v>
      </c>
      <c r="BQ52" s="25"/>
      <c r="BR52" s="25">
        <f>IFERROR(IF(BR$16&gt;0,
(
(
(
IF('U1'!$A$4="2ª",'U1'!AG36*'U1'!AG$4,0)+
IF('U2'!$A$4="2ª",'U2'!AG36*'U2'!AG$4,0)+
IF('U3'!$A$4="2ª",'U3'!AG36*'U3'!AG$4,0)+
IF('U4'!$A$4="2ª",'U4'!AG36*'U4'!AG$4,0)+
IF('U5'!$A$4="2ª",'U5'!AG36*'U5'!AG$4,0)+
IF('U6'!$A$4="2ª",'U6'!AG36*'U6'!AG$4,0)+
IF('U7'!$A$4="2ª",'U7'!AG36*'U7'!AG$4,0)+
IF('U8'!$A$4="2ª",'U8'!AG36*'U8'!AG$4,0)+
IF('U9'!$A$4="2ª",'U9'!AG36*'U9'!AG$4,0)+
IF('U10'!$A$4="2ª",'U10'!AG36*'U10'!AG$4,0)+
IF('U11'!$A$4="2ª",'U11'!AG36*'U11'!AG$4,0)+
IF('U12'!$A$4="2ª",'U12'!AG36*'U12'!AG$4,0)+
IF('U13'!$A$4="2ª",'U13'!AG36*'U13'!AG$4,0)+
IF('U14'!$A$4="2ª",'U14'!AG36*'U14'!AG$4,0)+
IF('U15'!$A$4="2ª",'U15'!AG36*'U15'!AG$4,0)
)/'2ª EVA-solo'!$CD$5
/BR$13)),0),0)</f>
        <v>0</v>
      </c>
      <c r="BS52" s="25"/>
      <c r="BT52" s="25">
        <f>IFERROR(IF(BT$16&gt;0,
(
(
(
IF('U1'!$A$4="2ª",'U1'!AH36*'U1'!AH$4,0)+
IF('U2'!$A$4="2ª",'U2'!AH36*'U2'!AH$4,0)+
IF('U3'!$A$4="2ª",'U3'!AH36*'U3'!AH$4,0)+
IF('U4'!$A$4="2ª",'U4'!AH36*'U4'!AH$4,0)+
IF('U5'!$A$4="2ª",'U5'!AH36*'U5'!AH$4,0)+
IF('U6'!$A$4="2ª",'U6'!AH36*'U6'!AH$4,0)+
IF('U7'!$A$4="2ª",'U7'!AH36*'U7'!AH$4,0)+
IF('U8'!$A$4="2ª",'U8'!AH36*'U8'!AH$4,0)+
IF('U9'!$A$4="2ª",'U9'!AH36*'U9'!AH$4,0)+
IF('U10'!$A$4="2ª",'U10'!AH36*'U10'!AH$4,0)+
IF('U11'!$A$4="2ª",'U11'!AH36*'U11'!AH$4,0)+
IF('U12'!$A$4="2ª",'U12'!AH36*'U12'!AH$4,0)+
IF('U13'!$A$4="2ª",'U13'!AH36*'U13'!AH$4,0)+
IF('U14'!$A$4="2ª",'U14'!AH36*'U14'!AH$4,0)+
IF('U15'!$A$4="2ª",'U15'!AH36*'U15'!AH$4,0)
)/'2ª EVA-solo'!$CD$5
/BT$13)),0),0)</f>
        <v>0</v>
      </c>
      <c r="BU52" s="25"/>
      <c r="BV52" s="25">
        <f>IFERROR(IF(BV$16&gt;0,
(
(
(
IF('U1'!$A$4="2ª",'U1'!AI36*'U1'!AI$4,0)+
IF('U2'!$A$4="2ª",'U2'!AI36*'U2'!AI$4,0)+
IF('U3'!$A$4="2ª",'U3'!AI36*'U3'!AI$4,0)+
IF('U4'!$A$4="2ª",'U4'!AI36*'U4'!AI$4,0)+
IF('U5'!$A$4="2ª",'U5'!AI36*'U5'!AI$4,0)+
IF('U6'!$A$4="2ª",'U6'!AI36*'U6'!AI$4,0)+
IF('U7'!$A$4="2ª",'U7'!AI36*'U7'!AI$4,0)+
IF('U8'!$A$4="2ª",'U8'!AI36*'U8'!AI$4,0)+
IF('U9'!$A$4="2ª",'U9'!AI36*'U9'!AI$4,0)+
IF('U10'!$A$4="2ª",'U10'!AI36*'U10'!AI$4,0)+
IF('U11'!$A$4="2ª",'U11'!AI36*'U11'!AI$4,0)+
IF('U12'!$A$4="2ª",'U12'!AI36*'U12'!AI$4,0)+
IF('U13'!$A$4="2ª",'U13'!AI36*'U13'!AI$4,0)+
IF('U14'!$A$4="2ª",'U14'!AI36*'U14'!AI$4,0)+
IF('U15'!$A$4="2ª",'U15'!AI36*'U15'!AI$4,0)
)/'2ª EVA-solo'!$CD$5
/BV$13)),0),0)</f>
        <v>0</v>
      </c>
      <c r="BW52" s="25"/>
      <c r="BX52" s="25">
        <f>IFERROR(IF(BX$16&gt;0,
(
(
(
IF('U1'!$A$4="2ª",'U1'!AJ36*'U1'!AJ$4,0)+
IF('U2'!$A$4="2ª",'U2'!AJ36*'U2'!AJ$4,0)+
IF('U3'!$A$4="2ª",'U3'!AJ36*'U3'!AJ$4,0)+
IF('U4'!$A$4="2ª",'U4'!AJ36*'U4'!AJ$4,0)+
IF('U5'!$A$4="2ª",'U5'!AJ36*'U5'!AJ$4,0)+
IF('U6'!$A$4="2ª",'U6'!AJ36*'U6'!AJ$4,0)+
IF('U7'!$A$4="2ª",'U7'!AJ36*'U7'!AJ$4,0)+
IF('U8'!$A$4="2ª",'U8'!AJ36*'U8'!AJ$4,0)+
IF('U9'!$A$4="2ª",'U9'!AJ36*'U9'!AJ$4,0)+
IF('U10'!$A$4="2ª",'U10'!AJ36*'U10'!AJ$4,0)+
IF('U11'!$A$4="2ª",'U11'!AJ36*'U11'!AJ$4,0)+
IF('U12'!$A$4="2ª",'U12'!AJ36*'U12'!AJ$4,0)+
IF('U13'!$A$4="2ª",'U13'!AJ36*'U13'!AJ$4,0)+
IF('U14'!$A$4="2ª",'U14'!AJ36*'U14'!AJ$4,0)+
IF('U15'!$A$4="2ª",'U15'!AJ36*'U15'!AJ$4,0)
)/'2ª EVA-solo'!$CD$5
/BX$13)),0),0)</f>
        <v>0</v>
      </c>
      <c r="BY52" s="25"/>
      <c r="BZ52" s="25">
        <f>IFERROR(IF(BZ$16&gt;0,
(
(
(
IF('U1'!$A$4="2ª",'U1'!AK36*'U1'!AK$4,0)+
IF('U2'!$A$4="2ª",'U2'!AK36*'U2'!AK$4,0)+
IF('U3'!$A$4="2ª",'U3'!AK36*'U3'!AK$4,0)+
IF('U4'!$A$4="2ª",'U4'!AK36*'U4'!AK$4,0)+
IF('U5'!$A$4="2ª",'U5'!AK36*'U5'!AK$4,0)+
IF('U6'!$A$4="2ª",'U6'!AK36*'U6'!AK$4,0)+
IF('U7'!$A$4="2ª",'U7'!AK36*'U7'!AK$4,0)+
IF('U8'!$A$4="2ª",'U8'!AK36*'U8'!AK$4,0)+
IF('U9'!$A$4="2ª",'U9'!AK36*'U9'!AK$4,0)+
IF('U10'!$A$4="2ª",'U10'!AK36*'U10'!AK$4,0)+
IF('U11'!$A$4="2ª",'U11'!AK36*'U11'!AK$4,0)+
IF('U12'!$A$4="2ª",'U12'!AK36*'U12'!AK$4,0)+
IF('U13'!$A$4="2ª",'U13'!AK36*'U13'!AK$4,0)+
IF('U14'!$A$4="2ª",'U14'!AK36*'U14'!AK$4,0)+
IF('U15'!$A$4="2ª",'U15'!AK36*'U15'!AK$4,0)
)/'2ª EVA-solo'!$CD$5
/BZ$13)),0),0)</f>
        <v>0</v>
      </c>
      <c r="CA52" s="25"/>
      <c r="CB52" s="25">
        <f ca="1">IF(CB$16&gt;0,
(
(
(
IF('U1'!$A$4="2ª",'U1'!BZ36*'U1'!BZ$4,0)+
IF('U2'!$A$4="2ª",'U2'!CA36*'U2'!CA$4,0)+
IF('U3'!$A$4="2ª",'U3'!CA36*'U3'!CA$4,0)+
IF('U4'!$A$4="2ª",'U4'!CA36*'U4'!CA$4,0)+
IF('U5'!$A$4="2ª",'U5'!CA36*'U5'!CA$4,0)+
IF('U6'!$A$4="2ª",'U6'!CA36*'U6'!CA$4,0)+
IF('U7'!$A$4="2ª",'U7'!CA36*'U7'!CA$4,0)+
IF('U8'!$A$4="2ª",'U8'!CA36*'U8'!CA$4,0)+
IF('U9'!$A$4="2ª",'U9'!CA36*'U9'!CA$4,0)+
IF('U10'!$A$4="2ª",'U10'!CA36*'U10'!CA$4,0)+
IF('U11'!$A$4="2ª",'U11'!CA36*'U11'!CA$4,0)+
IF('U12'!$A$4="2ª",'U12'!CA36*'U12'!CA$4,0)+
IF('U13'!$A$4="2ª",'U13'!CA36*'U13'!CA$4,0)+
IF('U14'!$A$4="2ª",'U14'!CA36*'U14'!CA$4,0)+
IF('U15'!$A$4="2ª",'U15'!CA36*'U15'!CA$4,0)
)/'2ª EVA-solo'!$CD$5
/CB$16)))</f>
        <v>0</v>
      </c>
    </row>
    <row r="53" spans="1:80" ht="18" x14ac:dyDescent="0.25">
      <c r="A53" s="65">
        <v>0</v>
      </c>
      <c r="B53" s="128"/>
      <c r="C53" s="25">
        <f ca="1">IFERROR(IF(C$16&gt;0,
(
(
(
IF('U1'!$A$4="2ª",'U1'!B37*'U1'!B$4,0)+
IF('U2'!$A$4="2ª",'U2'!B37*'U2'!B$4,0)+
IF('U3'!$A$4="2ª",'U3'!B37*'U3'!B$4,0)+
IF('U4'!$A$4="2ª",'U4'!B37*'U4'!B$4,0)+
IF('U5'!$A$4="2ª",'U5'!B37*'U5'!B$4,0)+
IF('U6'!$A$4="2ª",'U6'!B37*'U6'!B$4,0)+
IF('U7'!$A$4="2ª",'U7'!B37*'U7'!B$4,0)+
IF('U8'!$A$4="2ª",'U8'!B37*'U8'!B$4,0)+
IF('U9'!$A$4="2ª",'U9'!B37*'U9'!B$4,0)+
IF('U10'!$A$4="2ª",'U10'!B37*'U10'!B$4,0)+
IF('U11'!$A$4="2ª",'U11'!B37*'U11'!B$4,0)+
IF('U12'!$A$4="2ª",'U12'!B37*'U12'!B$4,0)+
IF('U13'!$A$4="2ª",'U13'!B37*'U13'!B$4,0)+
IF('U14'!$A$4="2ª",'U14'!B37*'U14'!B$4,0)+
IF('U15'!$A$4="2ª",'U15'!B37*'U15'!B$4,0)
)/'2ª EVA-solo'!$CD$5
/C$13)),0),0)</f>
        <v>0</v>
      </c>
      <c r="D53" s="25"/>
      <c r="E53" s="25">
        <f ca="1">IFERROR(IF(E$16&gt;0,
(
(
(
IF('U1'!$A$4="2ª",'U1'!C37*'U1'!C$4,0)+
IF('U2'!$A$4="2ª",'U2'!C37*'U2'!C$4,0)+
IF('U3'!$A$4="2ª",'U3'!C37*'U3'!C$4,0)+
IF('U4'!$A$4="2ª",'U4'!C37*'U4'!C$4,0)+
IF('U5'!$A$4="2ª",'U5'!C37*'U5'!C$4,0)+
IF('U6'!$A$4="2ª",'U6'!C37*'U6'!C$4,0)+
IF('U7'!$A$4="2ª",'U7'!C37*'U7'!C$4,0)+
IF('U8'!$A$4="2ª",'U8'!C37*'U8'!C$4,0)+
IF('U9'!$A$4="2ª",'U9'!C37*'U9'!C$4,0)+
IF('U10'!$A$4="2ª",'U10'!C37*'U10'!C$4,0)+
IF('U11'!$A$4="2ª",'U11'!C37*'U11'!C$4,0)+
IF('U12'!$A$4="2ª",'U12'!C37*'U12'!C$4,0)+
IF('U13'!$A$4="2ª",'U13'!C37*'U13'!C$4,0)+
IF('U14'!$A$4="2ª",'U14'!C37*'U14'!C$4,0)+
IF('U15'!$A$4="2ª",'U15'!C37*'U15'!C$4,0)
)/'2ª EVA-solo'!$CD$5
/E$13)),0),0)</f>
        <v>0</v>
      </c>
      <c r="F53" s="25"/>
      <c r="G53" s="25">
        <f ca="1">IFERROR(IF(G$16&gt;0,
(
(
(
IF('U1'!$A$4="2ª",'U1'!D37*'U1'!D$4,0)+
IF('U2'!$A$4="2ª",'U2'!D37*'U2'!D$4,0)+
IF('U3'!$A$4="2ª",'U3'!D37*'U3'!D$4,0)+
IF('U4'!$A$4="2ª",'U4'!D37*'U4'!D$4,0)+
IF('U5'!$A$4="2ª",'U5'!D37*'U5'!D$4,0)+
IF('U6'!$A$4="2ª",'U6'!D37*'U6'!D$4,0)+
IF('U7'!$A$4="2ª",'U7'!D37*'U7'!D$4,0)+
IF('U8'!$A$4="2ª",'U8'!D37*'U8'!D$4,0)+
IF('U9'!$A$4="2ª",'U9'!D37*'U9'!D$4,0)+
IF('U10'!$A$4="2ª",'U10'!D37*'U10'!D$4,0)+
IF('U11'!$A$4="2ª",'U11'!D37*'U11'!D$4,0)+
IF('U12'!$A$4="2ª",'U12'!D37*'U12'!D$4,0)+
IF('U13'!$A$4="2ª",'U13'!D37*'U13'!D$4,0)+
IF('U14'!$A$4="2ª",'U14'!D37*'U14'!D$4,0)+
IF('U15'!$A$4="2ª",'U15'!D37*'U15'!D$4,0)
)/'2ª EVA-solo'!$CD$5
/G$13)),0),0)</f>
        <v>0</v>
      </c>
      <c r="H53" s="25"/>
      <c r="I53" s="25">
        <f ca="1">IFERROR(IF(I$16&gt;0,
(
(
(
IF('U1'!$A$4="2ª",'U1'!E37*'U1'!E$4,0)+
IF('U2'!$A$4="2ª",'U2'!E37*'U2'!E$4,0)+
IF('U3'!$A$4="2ª",'U3'!E37*'U3'!E$4,0)+
IF('U4'!$A$4="2ª",'U4'!E37*'U4'!E$4,0)+
IF('U5'!$A$4="2ª",'U5'!E37*'U5'!E$4,0)+
IF('U6'!$A$4="2ª",'U6'!E37*'U6'!E$4,0)+
IF('U7'!$A$4="2ª",'U7'!E37*'U7'!E$4,0)+
IF('U8'!$A$4="2ª",'U8'!E37*'U8'!E$4,0)+
IF('U9'!$A$4="2ª",'U9'!E37*'U9'!E$4,0)+
IF('U10'!$A$4="2ª",'U10'!E37*'U10'!E$4,0)+
IF('U11'!$A$4="2ª",'U11'!E37*'U11'!E$4,0)+
IF('U12'!$A$4="2ª",'U12'!E37*'U12'!E$4,0)+
IF('U13'!$A$4="2ª",'U13'!E37*'U13'!E$4,0)+
IF('U14'!$A$4="2ª",'U14'!E37*'U14'!E$4,0)+
IF('U15'!$A$4="2ª",'U15'!E37*'U15'!E$4,0)
)/'2ª EVA-solo'!$CD$5
/H$13)),0),0)</f>
        <v>0</v>
      </c>
      <c r="J53" s="25"/>
      <c r="K53" s="25">
        <f ca="1">IFERROR(IF(K$16&gt;0,
(
(
(
IF('U1'!$A$4="2ª",'U1'!F37*'U1'!F$4,0)+
IF('U2'!$A$4="2ª",'U2'!F37*'U2'!F$4,0)+
IF('U3'!$A$4="2ª",'U3'!F37*'U3'!F$4,0)+
IF('U4'!$A$4="2ª",'U4'!F37*'U4'!F$4,0)+
IF('U5'!$A$4="2ª",'U5'!F37*'U5'!F$4,0)+
IF('U6'!$A$4="2ª",'U6'!F37*'U6'!F$4,0)+
IF('U7'!$A$4="2ª",'U7'!F37*'U7'!F$4,0)+
IF('U8'!$A$4="2ª",'U8'!F37*'U8'!F$4,0)+
IF('U9'!$A$4="2ª",'U9'!F37*'U9'!F$4,0)+
IF('U10'!$A$4="2ª",'U10'!F37*'U10'!F$4,0)+
IF('U11'!$A$4="2ª",'U11'!F37*'U11'!F$4,0)+
IF('U12'!$A$4="2ª",'U12'!F37*'U12'!F$4,0)+
IF('U13'!$A$4="2ª",'U13'!F37*'U13'!F$4,0)+
IF('U14'!$A$4="2ª",'U14'!F37*'U14'!F$4,0)+
IF('U15'!$A$4="2ª",'U15'!F37*'U15'!F$4,0)
)/'2ª EVA-solo'!$CD$5
/K$13)),0),0)</f>
        <v>0</v>
      </c>
      <c r="L53" s="25"/>
      <c r="M53" s="25">
        <f>IFERROR(IF(M$16&gt;0,
(
(
(
IF('U1'!$A$4="2ª",'U1'!G37*'U1'!G$4,0)+
IF('U2'!$A$4="2ª",'U2'!G37*'U2'!G$4,0)+
IF('U3'!$A$4="2ª",'U3'!G37*'U3'!G$4,0)+
IF('U4'!$A$4="2ª",'U4'!G37*'U4'!G$4,0)+
IF('U5'!$A$4="2ª",'U5'!G37*'U5'!G$4,0)+
IF('U6'!$A$4="2ª",'U6'!G37*'U6'!G$4,0)+
IF('U7'!$A$4="2ª",'U7'!G37*'U7'!G$4,0)+
IF('U8'!$A$4="2ª",'U8'!G37*'U8'!G$4,0)+
IF('U9'!$A$4="2ª",'U9'!G37*'U9'!G$4,0)+
IF('U10'!$A$4="2ª",'U10'!G37*'U10'!G$4,0)+
IF('U11'!$A$4="2ª",'U11'!G37*'U11'!G$4,0)+
IF('U12'!$A$4="2ª",'U12'!G37*'U12'!G$4,0)+
IF('U13'!$A$4="2ª",'U13'!G37*'U13'!G$4,0)+
IF('U14'!$A$4="2ª",'U14'!G37*'U14'!G$4,0)+
IF('U15'!$A$4="2ª",'U15'!G37*'U15'!G$4,0)
)/'2ª EVA-solo'!$CD$5
/M$13)),0),0)</f>
        <v>0</v>
      </c>
      <c r="N53" s="25"/>
      <c r="O53" s="130"/>
      <c r="P53" s="25">
        <f ca="1">IFERROR(IF(P$16&gt;0,
(
(
(
IF('U1'!$A$4="2ª",'U1'!H37*'U1'!H$4,0)+
IF('U2'!$A$4="2ª",'U2'!H37*'U2'!H$4,0)+
IF('U3'!$A$4="2ª",'U3'!H37*'U3'!H$4,0)+
IF('U4'!$A$4="2ª",'U4'!H37*'U4'!H$4,0)+
IF('U5'!$A$4="2ª",'U5'!H37*'U5'!H$4,0)+
IF('U6'!$A$4="2ª",'U6'!H37*'U6'!H$4,0)+
IF('U7'!$A$4="2ª",'U7'!H37*'U7'!H$4,0)+
IF('U8'!$A$4="2ª",'U8'!H37*'U8'!H$4,0)+
IF('U9'!$A$4="2ª",'U9'!H37*'U9'!H$4,0)+
IF('U10'!$A$4="2ª",'U10'!H37*'U10'!H$4,0)+
IF('U11'!$A$4="2ª",'U11'!H37*'U11'!H$4,0)+
IF('U12'!$A$4="2ª",'U12'!H37*'U12'!H$4,0)+
IF('U13'!$A$4="2ª",'U13'!H37*'U13'!H$4,0)+
IF('U14'!$A$4="2ª",'U14'!H37*'U14'!H$4,0)+
IF('U15'!$A$4="2ª",'U15'!H37*'U15'!H$4,0)
)/'2ª EVA-solo'!$CD$5
/P$13)),0),0)</f>
        <v>0</v>
      </c>
      <c r="Q53" s="25"/>
      <c r="R53" s="25">
        <f ca="1">IFERROR(IF(R$16&gt;0,
(
(
(
IF('U1'!$A$4="2ª",'U1'!I37*'U1'!I$4,0)+
IF('U2'!$A$4="2ª",'U2'!I37*'U2'!I$4,0)+
IF('U3'!$A$4="2ª",'U3'!I37*'U3'!I$4,0)+
IF('U4'!$A$4="2ª",'U4'!I37*'U4'!I$4,0)+
IF('U5'!$A$4="2ª",'U5'!I37*'U5'!I$4,0)+
IF('U6'!$A$4="2ª",'U6'!I37*'U6'!I$4,0)+
IF('U7'!$A$4="2ª",'U7'!I37*'U7'!I$4,0)+
IF('U8'!$A$4="2ª",'U8'!I37*'U8'!I$4,0)+
IF('U9'!$A$4="2ª",'U9'!I37*'U9'!I$4,0)+
IF('U10'!$A$4="2ª",'U10'!I37*'U10'!I$4,0)+
IF('U11'!$A$4="2ª",'U11'!I37*'U11'!I$4,0)+
IF('U12'!$A$4="2ª",'U12'!I37*'U12'!I$4,0)+
IF('U13'!$A$4="2ª",'U13'!I37*'U13'!I$4,0)+
IF('U14'!$A$4="2ª",'U14'!I37*'U14'!I$4,0)+
IF('U15'!$A$4="2ª",'U15'!I37*'U15'!I$4,0)
)/'2ª EVA-solo'!$CD$5
/R$13)),0),0)</f>
        <v>0</v>
      </c>
      <c r="S53" s="25"/>
      <c r="T53" s="25">
        <f ca="1">IFERROR(IF(T$16&gt;0,
(
(
(
IF('U1'!$A$4="2ª",'U1'!J37*'U1'!J$4,0)+
IF('U2'!$A$4="2ª",'U2'!J37*'U2'!J$4,0)+
IF('U3'!$A$4="2ª",'U3'!J37*'U3'!J$4,0)+
IF('U4'!$A$4="2ª",'U4'!J37*'U4'!J$4,0)+
IF('U5'!$A$4="2ª",'U5'!J37*'U5'!J$4,0)+
IF('U6'!$A$4="2ª",'U6'!J37*'U6'!J$4,0)+
IF('U7'!$A$4="2ª",'U7'!J37*'U7'!J$4,0)+
IF('U8'!$A$4="2ª",'U8'!J37*'U8'!J$4,0)+
IF('U9'!$A$4="2ª",'U9'!J37*'U9'!J$4,0)+
IF('U10'!$A$4="2ª",'U10'!J37*'U10'!J$4,0)+
IF('U11'!$A$4="2ª",'U11'!J37*'U11'!J$4,0)+
IF('U12'!$A$4="2ª",'U12'!J37*'U12'!J$4,0)+
IF('U13'!$A$4="2ª",'U13'!J37*'U13'!J$4,0)+
IF('U14'!$A$4="2ª",'U14'!J37*'U14'!J$4,0)+
IF('U15'!$A$4="2ª",'U15'!J37*'U15'!J$4,0)
)/'2ª EVA-solo'!$CD$5
/T$13)),0),0)</f>
        <v>0</v>
      </c>
      <c r="U53" s="25"/>
      <c r="V53" s="25">
        <f ca="1">IFERROR(IF(V$16&gt;0,
(
(
(
IF('U1'!$A$4="2ª",'U1'!K37*'U1'!K$4,0)+
IF('U2'!$A$4="2ª",'U2'!K37*'U2'!K$4,0)+
IF('U3'!$A$4="2ª",'U3'!K37*'U3'!K$4,0)+
IF('U4'!$A$4="2ª",'U4'!K37*'U4'!K$4,0)+
IF('U5'!$A$4="2ª",'U5'!K37*'U5'!K$4,0)+
IF('U6'!$A$4="2ª",'U6'!K37*'U6'!K$4,0)+
IF('U7'!$A$4="2ª",'U7'!K37*'U7'!K$4,0)+
IF('U8'!$A$4="2ª",'U8'!K37*'U8'!K$4,0)+
IF('U9'!$A$4="2ª",'U9'!K37*'U9'!K$4,0)+
IF('U10'!$A$4="2ª",'U10'!K37*'U10'!K$4,0)+
IF('U11'!$A$4="2ª",'U11'!K37*'U11'!K$4,0)+
IF('U12'!$A$4="2ª",'U12'!K37*'U12'!K$4,0)+
IF('U13'!$A$4="2ª",'U13'!K37*'U13'!K$4,0)+
IF('U14'!$A$4="2ª",'U14'!K37*'U14'!K$4,0)+
IF('U15'!$A$4="2ª",'U15'!K37*'U15'!K$4,0)
)/'2ª EVA-solo'!$CD$5
/V$13)),0),0)</f>
        <v>0</v>
      </c>
      <c r="W53" s="25"/>
      <c r="X53" s="25">
        <f ca="1">IFERROR(IF(X$16&gt;0,
(
(
(
IF('U1'!$A$4="2ª",'U1'!L37*'U1'!L$4,0)+
IF('U2'!$A$4="2ª",'U2'!L37*'U2'!L$4,0)+
IF('U3'!$A$4="2ª",'U3'!L37*'U3'!L$4,0)+
IF('U4'!$A$4="2ª",'U4'!L37*'U4'!L$4,0)+
IF('U5'!$A$4="2ª",'U5'!L37*'U5'!L$4,0)+
IF('U6'!$A$4="2ª",'U6'!L37*'U6'!L$4,0)+
IF('U7'!$A$4="2ª",'U7'!L37*'U7'!L$4,0)+
IF('U8'!$A$4="2ª",'U8'!L37*'U8'!L$4,0)+
IF('U9'!$A$4="2ª",'U9'!L37*'U9'!L$4,0)+
IF('U10'!$A$4="2ª",'U10'!L37*'U10'!L$4,0)+
IF('U11'!$A$4="2ª",'U11'!L37*'U11'!L$4,0)+
IF('U12'!$A$4="2ª",'U12'!L37*'U12'!L$4,0)+
IF('U13'!$A$4="2ª",'U13'!L37*'U13'!L$4,0)+
IF('U14'!$A$4="2ª",'U14'!L37*'U14'!L$4,0)+
IF('U15'!$A$4="2ª",'U15'!L37*'U15'!L$4,0)
)/'2ª EVA-solo'!$CD$5
/X$13)),0),0)</f>
        <v>0</v>
      </c>
      <c r="Y53" s="25"/>
      <c r="Z53" s="25">
        <f>IFERROR(IF(Z$16&gt;0,
(
(
(
IF('U1'!$A$4="2ª",'U1'!M37*'U1'!M$4,0)+
IF('U2'!$A$4="2ª",'U2'!M37*'U2'!M$4,0)+
IF('U3'!$A$4="2ª",'U3'!M37*'U3'!M$4,0)+
IF('U4'!$A$4="2ª",'U4'!M37*'U4'!M$4,0)+
IF('U5'!$A$4="2ª",'U5'!M37*'U5'!M$4,0)+
IF('U6'!$A$4="2ª",'U6'!M37*'U6'!M$4,0)+
IF('U7'!$A$4="2ª",'U7'!M37*'U7'!M$4,0)+
IF('U8'!$A$4="2ª",'U8'!M37*'U8'!M$4,0)+
IF('U9'!$A$4="2ª",'U9'!M37*'U9'!M$4,0)+
IF('U10'!$A$4="2ª",'U10'!M37*'U10'!M$4,0)+
IF('U11'!$A$4="2ª",'U11'!M37*'U11'!M$4,0)+
IF('U12'!$A$4="2ª",'U12'!M37*'U12'!M$4,0)+
IF('U13'!$A$4="2ª",'U13'!M37*'U13'!M$4,0)+
IF('U14'!$A$4="2ª",'U14'!M37*'U14'!M$4,0)+
IF('U15'!$A$4="2ª",'U15'!M37*'U15'!M$4,0)
)/'2ª EVA-solo'!$CD$5
/Z$13)),0),0)</f>
        <v>0</v>
      </c>
      <c r="AA53" s="25"/>
      <c r="AB53" s="25"/>
      <c r="AC53" s="25">
        <f ca="1">IFERROR(IF(AC$16&gt;0,
(
(
(
IF('U1'!$A$4="2ª",'U1'!N37*'U1'!N$4,0)+
IF('U2'!$A$4="2ª",'U2'!N37*'U2'!N$4,0)+
IF('U3'!$A$4="2ª",'U3'!N37*'U3'!N$4,0)+
IF('U4'!$A$4="2ª",'U4'!N37*'U4'!N$4,0)+
IF('U5'!$A$4="2ª",'U5'!N37*'U5'!N$4,0)+
IF('U6'!$A$4="2ª",'U6'!N37*'U6'!N$4,0)+
IF('U7'!$A$4="2ª",'U7'!N37*'U7'!N$4,0)+
IF('U8'!$A$4="2ª",'U8'!N37*'U8'!N$4,0)+
IF('U9'!$A$4="2ª",'U9'!N37*'U9'!N$4,0)+
IF('U10'!$A$4="2ª",'U10'!N37*'U10'!N$4,0)+
IF('U11'!$A$4="2ª",'U11'!N37*'U11'!N$4,0)+
IF('U12'!$A$4="2ª",'U12'!N37*'U12'!N$4,0)+
IF('U13'!$A$4="2ª",'U13'!N37*'U13'!N$4,0)+
IF('U14'!$A$4="2ª",'U14'!N37*'U14'!N$4,0)+
IF('U15'!$A$4="2ª",'U15'!N37*'U15'!N$4,0)
)/'2ª EVA-solo'!$CD$5
/AC$13)),0),0)</f>
        <v>0</v>
      </c>
      <c r="AD53" s="5"/>
      <c r="AE53" s="25">
        <f>IFERROR(IF(AE$16&gt;0,
(
(
(
IF('U1'!$A$4="2ª",'U1'!O37*'U1'!O$4,0)+
IF('U2'!$A$4="2ª",'U2'!O37*'U2'!O$4,0)+
IF('U3'!$A$4="2ª",'U3'!O37*'U3'!O$4,0)+
IF('U4'!$A$4="2ª",'U4'!O37*'U4'!O$4,0)+
IF('U5'!$A$4="2ª",'U5'!O37*'U5'!O$4,0)+
IF('U6'!$A$4="2ª",'U6'!O37*'U6'!O$4,0)+
IF('U7'!$A$4="2ª",'U7'!O37*'U7'!O$4,0)+
IF('U8'!$A$4="2ª",'U8'!O37*'U8'!O$4,0)+
IF('U9'!$A$4="2ª",'U9'!O37*'U9'!O$4,0)+
IF('U10'!$A$4="2ª",'U10'!O37*'U10'!O$4,0)+
IF('U11'!$A$4="2ª",'U11'!O37*'U11'!O$4,0)+
IF('U12'!$A$4="2ª",'U12'!O37*'U12'!O$4,0)+
IF('U13'!$A$4="2ª",'U13'!O37*'U13'!O$4,0)+
IF('U14'!$A$4="2ª",'U14'!O37*'U14'!O$4,0)+
IF('U15'!$A$4="2ª",'U15'!O37*'U15'!O$4,0)
)/'2ª EVA-solo'!$CD$5
/AE$13)),0),0)</f>
        <v>0</v>
      </c>
      <c r="AF53" s="5"/>
      <c r="AG53" s="25">
        <f ca="1">IFERROR(IF(AG$16&gt;0,
(
(
(
IF('U1'!$A$4="2ª",'U1'!P37*'U1'!P$4,0)+
IF('U2'!$A$4="2ª",'U2'!P37*'U2'!P$4,0)+
IF('U3'!$A$4="2ª",'U3'!P37*'U3'!P$4,0)+
IF('U4'!$A$4="2ª",'U4'!P37*'U4'!P$4,0)+
IF('U5'!$A$4="2ª",'U5'!P37*'U5'!P$4,0)+
IF('U6'!$A$4="2ª",'U6'!P37*'U6'!P$4,0)+
IF('U7'!$A$4="2ª",'U7'!P37*'U7'!P$4,0)+
IF('U8'!$A$4="2ª",'U8'!P37*'U8'!P$4,0)+
IF('U9'!$A$4="2ª",'U9'!P37*'U9'!P$4,0)+
IF('U10'!$A$4="2ª",'U10'!P37*'U10'!P$4,0)+
IF('U11'!$A$4="2ª",'U11'!P37*'U11'!P$4,0)+
IF('U12'!$A$4="2ª",'U12'!P37*'U12'!P$4,0)+
IF('U13'!$A$4="2ª",'U13'!P37*'U13'!P$4,0)+
IF('U14'!$A$4="2ª",'U14'!P37*'U14'!P$4,0)+
IF('U15'!$A$4="2ª",'U15'!P37*'U15'!P$4,0)
)/'2ª EVA-solo'!$CD$5
/AG$13)),0),0)</f>
        <v>0</v>
      </c>
      <c r="AH53" s="25"/>
      <c r="AI53" s="25">
        <f>IFERROR(IF(AH$16&gt;0,
(
(
(
IF('U1'!$A$4="2ª",'U1'!Q37*'U1'!Q$4,0)+
IF('U2'!$A$4="2ª",'U2'!Q37*'U2'!Q$4,0)+
IF('U3'!$A$4="2ª",'U3'!Q37*'U3'!Q$4,0)+
IF('U4'!$A$4="2ª",'U4'!Q37*'U4'!Q$4,0)+
IF('U5'!$A$4="2ª",'U5'!Q37*'U5'!Q$4,0)+
IF('U6'!$A$4="2ª",'U6'!Q37*'U6'!Q$4,0)+
IF('U7'!$A$4="2ª",'U7'!Q37*'U7'!Q$4,0)+
IF('U8'!$A$4="2ª",'U8'!Q37*'U8'!Q$4,0)+
IF('U9'!$A$4="2ª",'U9'!Q37*'U9'!Q$4,0)+
IF('U10'!$A$4="2ª",'U10'!Q37*'U10'!Q$4,0)+
IF('U11'!$A$4="2ª",'U11'!Q37*'U11'!Q$4,0)+
IF('U12'!$A$4="2ª",'U12'!Q37*'U12'!Q$4,0)+
IF('U13'!$A$4="2ª",'U13'!Q37*'U13'!Q$4,0)+
IF('U14'!$A$4="2ª",'U14'!Q37*'U14'!Q$4,0)+
IF('U15'!$A$4="2ª",'U15'!Q37*'U15'!Q$4,0)
)/'2ª EVA-solo'!$CD$5
/AH$13)),0),0)</f>
        <v>0</v>
      </c>
      <c r="AJ53" s="25"/>
      <c r="AK53" s="25">
        <f ca="1">IFERROR(IF(AK$16&gt;0,
(
(
(
IF('U1'!$A$4="2ª",'U1'!R37*'U1'!R$4,0)+
IF('U2'!$A$4="2ª",'U2'!R37*'U2'!R$4,0)+
IF('U3'!$A$4="2ª",'U3'!R37*'U3'!R$4,0)+
IF('U4'!$A$4="2ª",'U4'!R37*'U4'!R$4,0)+
IF('U5'!$A$4="2ª",'U5'!R37*'U5'!R$4,0)+
IF('U6'!$A$4="2ª",'U6'!R37*'U6'!R$4,0)+
IF('U7'!$A$4="2ª",'U7'!R37*'U7'!R$4,0)+
IF('U8'!$A$4="2ª",'U8'!R37*'U8'!R$4,0)+
IF('U9'!$A$4="2ª",'U9'!R37*'U9'!R$4,0)+
IF('U10'!$A$4="2ª",'U10'!R37*'U10'!R$4,0)+
IF('U11'!$A$4="2ª",'U11'!R37*'U11'!R$4,0)+
IF('U12'!$A$4="2ª",'U12'!R37*'U12'!R$4,0)+
IF('U13'!$A$4="2ª",'U13'!R37*'U13'!R$4,0)+
IF('U14'!$A$4="2ª",'U14'!R37*'U14'!R$4,0)+
IF('U15'!$A$4="2ª",'U15'!R37*'U15'!R$4,0)
)/'2ª EVA-solo'!$CD$5
/AK$13)),0),0)</f>
        <v>0</v>
      </c>
      <c r="AL53" s="25"/>
      <c r="AM53" s="25">
        <f>IFERROR(IF(AM$16&gt;0,
(
(
(
IF('U1'!$A$4="2ª",'U1'!S37*'U1'!S$4,0)+
IF('U2'!$A$4="2ª",'U2'!S37*'U2'!S$4,0)+
IF('U3'!$A$4="2ª",'U3'!S37*'U3'!S$4,0)+
IF('U4'!$A$4="2ª",'U4'!S37*'U4'!S$4,0)+
IF('U5'!$A$4="2ª",'U5'!S37*'U5'!S$4,0)+
IF('U6'!$A$4="2ª",'U6'!S37*'U6'!S$4,0)+
IF('U7'!$A$4="2ª",'U7'!S37*'U7'!S$4,0)+
IF('U8'!$A$4="2ª",'U8'!S37*'U8'!S$4,0)+
IF('U9'!$A$4="2ª",'U9'!S37*'U9'!S$4,0)+
IF('U10'!$A$4="2ª",'U10'!S37*'U10'!S$4,0)+
IF('U11'!$A$4="2ª",'U11'!S37*'U11'!S$4,0)+
IF('U12'!$A$4="2ª",'U12'!S37*'U12'!S$4,0)+
IF('U13'!$A$4="2ª",'U13'!S37*'U13'!S$4,0)+
IF('U14'!$A$4="2ª",'U14'!S37*'U14'!S$4,0)+
IF('U15'!$A$4="2ª",'U15'!S37*'U15'!S$4,0)
)/'2ª EVA-solo'!$CD$5
/AM$13)),0),0)</f>
        <v>0</v>
      </c>
      <c r="AN53" s="25"/>
      <c r="AO53" s="25"/>
      <c r="AP53" s="25">
        <f ca="1">IFERROR(IF(AP$16&gt;0,
(
(
(
IF('U1'!$A$4="2ª",'U1'!T37*'U1'!T$4,0)+
IF('U2'!$A$4="2ª",'U2'!T37*'U2'!T$4,0)+
IF('U3'!$A$4="2ª",'U3'!T37*'U3'!T$4,0)+
IF('U4'!$A$4="2ª",'U4'!T37*'U4'!T$4,0)+
IF('U5'!$A$4="2ª",'U5'!T37*'U5'!T$4,0)+
IF('U6'!$A$4="2ª",'U6'!T37*'U6'!T$4,0)+
IF('U7'!$A$4="2ª",'U7'!T37*'U7'!T$4,0)+
IF('U8'!$A$4="2ª",'U8'!T37*'U8'!T$4,0)+
IF('U9'!$A$4="2ª",'U9'!T37*'U9'!T$4,0)+
IF('U10'!$A$4="2ª",'U10'!T37*'U10'!T$4,0)+
IF('U11'!$A$4="2ª",'U11'!T37*'U11'!T$4,0)+
IF('U12'!$A$4="2ª",'U12'!T37*'U12'!T$4,0)+
IF('U13'!$A$4="2ª",'U13'!T37*'U13'!T$4,0)+
IF('U14'!$A$4="2ª",'U14'!T37*'U14'!T$4,0)+
IF('U15'!$A$4="2ª",'U15'!T37*'U15'!T$4,0)
)/'2ª EVA-solo'!$CD$5
/AP$13)),0),0)</f>
        <v>0</v>
      </c>
      <c r="AQ53" s="25"/>
      <c r="AR53" s="25">
        <f ca="1">IFERROR(IF(AR$16&gt;0,
(
(
(
IF('U1'!$A$4="2ª",'U1'!U37*'U1'!U$4,0)+
IF('U2'!$A$4="2ª",'U2'!U37*'U2'!U$4,0)+
IF('U3'!$A$4="2ª",'U3'!U37*'U3'!U$4,0)+
IF('U4'!$A$4="2ª",'U4'!U37*'U4'!U$4,0)+
IF('U5'!$A$4="2ª",'U5'!U37*'U5'!U$4,0)+
IF('U6'!$A$4="2ª",'U6'!U37*'U6'!U$4,0)+
IF('U7'!$A$4="2ª",'U7'!U37*'U7'!U$4,0)+
IF('U8'!$A$4="2ª",'U8'!U37*'U8'!U$4,0)+
IF('U9'!$A$4="2ª",'U9'!U37*'U9'!U$4,0)+
IF('U10'!$A$4="2ª",'U10'!U37*'U10'!U$4,0)+
IF('U11'!$A$4="2ª",'U11'!U37*'U11'!U$4,0)+
IF('U12'!$A$4="2ª",'U12'!U37*'U12'!U$4,0)+
IF('U13'!$A$4="2ª",'U13'!U37*'U13'!U$4,0)+
IF('U14'!$A$4="2ª",'U14'!U37*'U14'!U$4,0)+
IF('U15'!$A$4="2ª",'U15'!U37*'U15'!U$4,0)
)/'2ª EVA-solo'!$CD$5
/AR$13)),0),0)</f>
        <v>0</v>
      </c>
      <c r="AS53" s="25"/>
      <c r="AT53" s="25">
        <f>IFERROR(IF(AT$16&gt;0,
(
(
(
IF('U1'!$A$4="2ª",'U1'!V37*'U1'!V$4,0)+
IF('U2'!$A$4="2ª",'U2'!V37*'U2'!V$4,0)+
IF('U3'!$A$4="2ª",'U3'!V37*'U3'!V$4,0)+
IF('U4'!$A$4="2ª",'U4'!V37*'U4'!V$4,0)+
IF('U5'!$A$4="2ª",'U5'!V37*'U5'!V$4,0)+
IF('U6'!$A$4="2ª",'U6'!V37*'U6'!V$4,0)+
IF('U7'!$A$4="2ª",'U7'!V37*'U7'!V$4,0)+
IF('U8'!$A$4="2ª",'U8'!V37*'U8'!V$4,0)+
IF('U9'!$A$4="2ª",'U9'!V37*'U9'!V$4,0)+
IF('U10'!$A$4="2ª",'U10'!V37*'U10'!V$4,0)+
IF('U11'!$A$4="2ª",'U11'!V37*'U11'!V$4,0)+
IF('U12'!$A$4="2ª",'U12'!V37*'U12'!V$4,0)+
IF('U13'!$A$4="2ª",'U13'!V37*'U13'!V$4,0)+
IF('U14'!$A$4="2ª",'U14'!V37*'U14'!V$4,0)+
IF('U15'!$A$4="2ª",'U15'!V37*'U15'!V$4,0)
)/'2ª EVA-solo'!$CD$5
/AT$13)),0),0)</f>
        <v>0</v>
      </c>
      <c r="AU53" s="25"/>
      <c r="AV53" s="25">
        <f ca="1">IFERROR(IF(AV$16&gt;0,
(
(
(
IF('U1'!$A$4="2ª",'U1'!W37*'U1'!W$4,0)+
IF('U2'!$A$4="2ª",'U2'!W37*'U2'!W$4,0)+
IF('U3'!$A$4="2ª",'U3'!W37*'U3'!W$4,0)+
IF('U4'!$A$4="2ª",'U4'!W37*'U4'!W$4,0)+
IF('U5'!$A$4="2ª",'U5'!W37*'U5'!W$4,0)+
IF('U6'!$A$4="2ª",'U6'!W37*'U6'!W$4,0)+
IF('U7'!$A$4="2ª",'U7'!W37*'U7'!W$4,0)+
IF('U8'!$A$4="2ª",'U8'!W37*'U8'!W$4,0)+
IF('U9'!$A$4="2ª",'U9'!W37*'U9'!W$4,0)+
IF('U10'!$A$4="2ª",'U10'!W37*'U10'!W$4,0)+
IF('U11'!$A$4="2ª",'U11'!W37*'U11'!W$4,0)+
IF('U12'!$A$4="2ª",'U12'!W37*'U12'!W$4,0)+
IF('U13'!$A$4="2ª",'U13'!W37*'U13'!W$4,0)+
IF('U14'!$A$4="2ª",'U14'!W37*'U14'!W$4,0)+
IF('U15'!$A$4="2ª",'U15'!W37*'U15'!W$4,0)
)/'2ª EVA-solo'!$CD$5
/AV$13)),0),0)</f>
        <v>0</v>
      </c>
      <c r="AW53" s="25"/>
      <c r="AX53" s="25">
        <f>IFERROR(IF(AX$16&gt;0,
(
(
(
IF('U1'!$A$4="2ª",'U1'!X37*'U1'!X$4,0)+
IF('U2'!$A$4="2ª",'U2'!X37*'U2'!X$4,0)+
IF('U3'!$A$4="2ª",'U3'!X37*'U3'!X$4,0)+
IF('U4'!$A$4="2ª",'U4'!X37*'U4'!X$4,0)+
IF('U5'!$A$4="2ª",'U5'!X37*'U5'!X$4,0)+
IF('U6'!$A$4="2ª",'U6'!X37*'U6'!X$4,0)+
IF('U7'!$A$4="2ª",'U7'!X37*'U7'!X$4,0)+
IF('U8'!$A$4="2ª",'U8'!X37*'U8'!X$4,0)+
IF('U9'!$A$4="2ª",'U9'!X37*'U9'!X$4,0)+
IF('U10'!$A$4="2ª",'U10'!X37*'U10'!X$4,0)+
IF('U11'!$A$4="2ª",'U11'!X37*'U11'!X$4,0)+
IF('U12'!$A$4="2ª",'U12'!X37*'U12'!X$4,0)+
IF('U13'!$A$4="2ª",'U13'!X37*'U13'!X$4,0)+
IF('U14'!$A$4="2ª",'U14'!X37*'U14'!X$4,0)+
IF('U15'!$A$4="2ª",'U15'!X37*'U15'!X$4,0)
)/'2ª EVA-solo'!$CD$5
/AX$13)),0),0)</f>
        <v>0</v>
      </c>
      <c r="AY53" s="25"/>
      <c r="AZ53" s="25">
        <f>IFERROR(IF(AZ$16&gt;0,
(
(
(
IF('U1'!$A$4="2ª",'U1'!Y37*'U1'!Y$4,0)+
IF('U2'!$A$4="2ª",'U2'!Y37*'U2'!Y$4,0)+
IF('U3'!$A$4="2ª",'U3'!Y37*'U3'!Y$4,0)+
IF('U4'!$A$4="2ª",'U4'!Y37*'U4'!Y$4,0)+
IF('U5'!$A$4="2ª",'U5'!Y37*'U5'!Y$4,0)+
IF('U6'!$A$4="2ª",'U6'!Y37*'U6'!Y$4,0)+
IF('U7'!$A$4="2ª",'U7'!Y37*'U7'!Y$4,0)+
IF('U8'!$A$4="2ª",'U8'!Y37*'U8'!Y$4,0)+
IF('U9'!$A$4="2ª",'U9'!Y37*'U9'!Y$4,0)+
IF('U10'!$A$4="2ª",'U10'!Y37*'U10'!Y$4,0)+
IF('U11'!$A$4="2ª",'U11'!Y37*'U11'!Y$4,0)+
IF('U12'!$A$4="2ª",'U12'!Y37*'U12'!Y$4,0)+
IF('U13'!$A$4="2ª",'U13'!Y37*'U13'!Y$4,0)+
IF('U14'!$A$4="2ª",'U14'!Y37*'U14'!Y$4,0)+
IF('U15'!$A$4="2ª",'U15'!Y37*'U15'!Y$4,0)
)/'2ª EVA-solo'!$CD$5
/AZ$13)),0),0)</f>
        <v>0</v>
      </c>
      <c r="BA53" s="25"/>
      <c r="BB53" s="25"/>
      <c r="BC53" s="25">
        <f ca="1">IFERROR(IF(BC$16&gt;0,
(
(
(
IF('U1'!$A$4="2ª",'U1'!Z37*'U1'!Z$4,0)+
IF('U2'!$A$4="2ª",'U2'!Z37*'U2'!Z$4,0)+
IF('U3'!$A$4="2ª",'U3'!Z37*'U3'!Z$4,0)+
IF('U4'!$A$4="2ª",'U4'!Z37*'U4'!Z$4,0)+
IF('U5'!$A$4="2ª",'U5'!Z37*'U5'!Z$4,0)+
IF('U6'!$A$4="2ª",'U6'!Z37*'U6'!Z$4,0)+
IF('U7'!$A$4="2ª",'U7'!Z37*'U7'!Z$4,0)+
IF('U8'!$A$4="2ª",'U8'!Z37*'U8'!Z$4,0)+
IF('U9'!$A$4="2ª",'U9'!Z37*'U9'!Z$4,0)+
IF('U10'!$A$4="2ª",'U10'!Z37*'U10'!Z$4,0)+
IF('U11'!$A$4="2ª",'U11'!Z37*'U11'!Z$4,0)+
IF('U12'!$A$4="2ª",'U12'!Z37*'U12'!Z$4,0)+
IF('U13'!$A$4="2ª",'U13'!Z37*'U13'!Z$4,0)+
IF('U14'!$A$4="2ª",'U14'!Z37*'U14'!Z$4,0)+
IF('U15'!$A$4="2ª",'U15'!Z37*'U15'!Z$4,0)
)/'2ª EVA-solo'!$CD$5
/BC$13)),0),0)</f>
        <v>0</v>
      </c>
      <c r="BD53" s="25"/>
      <c r="BE53" s="25">
        <f>IFERROR(IF(BE$16&gt;0,
(
(
(
IF('U1'!$A$4="2ª",'U1'!AA37*'U1'!AA$4,0)+
IF('U2'!$A$4="2ª",'U2'!AA37*'U2'!AA$4,0)+
IF('U3'!$A$4="2ª",'U3'!AA37*'U3'!AA$4,0)+
IF('U4'!$A$4="2ª",'U4'!AA37*'U4'!AA$4,0)+
IF('U5'!$A$4="2ª",'U5'!AA37*'U5'!AA$4,0)+
IF('U6'!$A$4="2ª",'U6'!AA37*'U6'!AA$4,0)+
IF('U7'!$A$4="2ª",'U7'!AA37*'U7'!AA$4,0)+
IF('U8'!$A$4="2ª",'U8'!AA37*'U8'!AA$4,0)+
IF('U9'!$A$4="2ª",'U9'!AA37*'U9'!AA$4,0)+
IF('U10'!$A$4="2ª",'U10'!AA37*'U10'!AA$4,0)+
IF('U11'!$A$4="2ª",'U11'!AA37*'U11'!AA$4,0)+
IF('U12'!$A$4="2ª",'U12'!AA37*'U12'!AA$4,0)+
IF('U13'!$A$4="2ª",'U13'!AA37*'U13'!AA$4,0)+
IF('U14'!$A$4="2ª",'U14'!AA37*'U14'!AA$4,0)+
IF('U15'!$A$4="2ª",'U15'!AA37*'U15'!AA$4,0)
)/'2ª EVA-solo'!$CD$5
/BE$13)),0),0)</f>
        <v>0</v>
      </c>
      <c r="BF53" s="25"/>
      <c r="BG53" s="25">
        <f>IFERROR(IF(BG$16&gt;0,
(
(
(
IF('U1'!$A$4="2ª",'U1'!AB37*'U1'!AB$4,0)+
IF('U2'!$A$4="2ª",'U2'!AB37*'U2'!AB$4,0)+
IF('U3'!$A$4="2ª",'U3'!AB37*'U3'!AB$4,0)+
IF('U4'!$A$4="2ª",'U4'!AB37*'U4'!AB$4,0)+
IF('U5'!$A$4="2ª",'U5'!AB37*'U5'!AB$4,0)+
IF('U6'!$A$4="2ª",'U6'!AB37*'U6'!AB$4,0)+
IF('U7'!$A$4="2ª",'U7'!AB37*'U7'!AB$4,0)+
IF('U8'!$A$4="2ª",'U8'!AB37*'U8'!AB$4,0)+
IF('U9'!$A$4="2ª",'U9'!AB37*'U9'!AB$4,0)+
IF('U10'!$A$4="2ª",'U10'!AB37*'U10'!AB$4,0)+
IF('U11'!$A$4="2ª",'U11'!AB37*'U11'!AB$4,0)+
IF('U12'!$A$4="2ª",'U12'!AB37*'U12'!AB$4,0)+
IF('U13'!$A$4="2ª",'U13'!AB37*'U13'!AB$4,0)+
IF('U14'!$A$4="2ª",'U14'!AB37*'U14'!AB$4,0)+
IF('U15'!$A$4="2ª",'U15'!AB37*'U15'!AB$4,0)
)/'2ª EVA-solo'!$CD$5
/BG$13)),0),0)</f>
        <v>0</v>
      </c>
      <c r="BH53" s="25"/>
      <c r="BI53" s="25">
        <f ca="1">IFERROR(IF(BI$16&gt;0,
(
(
(
IF('U1'!$A$4="2ª",'U1'!AC37*'U1'!AC$4,0)+
IF('U2'!$A$4="2ª",'U2'!AC37*'U2'!AC$4,0)+
IF('U3'!$A$4="2ª",'U3'!AC37*'U3'!AC$4,0)+
IF('U4'!$A$4="2ª",'U4'!AC37*'U4'!AC$4,0)+
IF('U5'!$A$4="2ª",'U5'!AC37*'U5'!AC$4,0)+
IF('U6'!$A$4="2ª",'U6'!AC37*'U6'!AC$4,0)+
IF('U7'!$A$4="2ª",'U7'!AC37*'U7'!AC$4,0)+
IF('U8'!$A$4="2ª",'U8'!AC37*'U8'!AC$4,0)+
IF('U9'!$A$4="2ª",'U9'!AC37*'U9'!AC$4,0)+
IF('U10'!$A$4="2ª",'U10'!AC37*'U10'!AC$4,0)+
IF('U11'!$A$4="2ª",'U11'!AC37*'U11'!AC$4,0)+
IF('U12'!$A$4="2ª",'U12'!AC37*'U12'!AC$4,0)+
IF('U13'!$A$4="2ª",'U13'!AC37*'U13'!AC$4,0)+
IF('U14'!$A$4="2ª",'U14'!AC37*'U14'!AC$4,0)+
IF('U15'!$A$4="2ª",'U15'!AC37*'U15'!AC$4,0)
)/'2ª EVA-solo'!$CD$5
/BI$13)),0),0)</f>
        <v>0</v>
      </c>
      <c r="BJ53" s="25"/>
      <c r="BK53" s="25">
        <f>IFERROR(IF(BK$16&gt;0,
(
(
(
IF('U1'!$A$4="2ª",'U1'!AD37*'U1'!AD$4,0)+
IF('U2'!$A$4="2ª",'U2'!AD37*'U2'!AD$4,0)+
IF('U3'!$A$4="2ª",'U3'!AD37*'U3'!AD$4,0)+
IF('U4'!$A$4="2ª",'U4'!AD37*'U4'!AD$4,0)+
IF('U5'!$A$4="2ª",'U5'!AD37*'U5'!AD$4,0)+
IF('U6'!$A$4="2ª",'U6'!AD37*'U6'!AD$4,0)+
IF('U7'!$A$4="2ª",'U7'!AD37*'U7'!AD$4,0)+
IF('U8'!$A$4="2ª",'U8'!AD37*'U8'!AD$4,0)+
IF('U9'!$A$4="2ª",'U9'!AD37*'U9'!AD$4,0)+
IF('U10'!$A$4="2ª",'U10'!AD37*'U10'!AD$4,0)+
IF('U11'!$A$4="2ª",'U11'!AD37*'U11'!AD$4,0)+
IF('U12'!$A$4="2ª",'U12'!AD37*'U12'!AD$4,0)+
IF('U13'!$A$4="2ª",'U13'!AD37*'U13'!AD$4,0)+
IF('U14'!$A$4="2ª",'U14'!AD37*'U14'!AD$4,0)+
IF('U15'!$A$4="2ª",'U15'!AD37*'U15'!AD$4,0)
)/'2ª EVA-solo'!$CD$5
/BK$13)),0),0)</f>
        <v>0</v>
      </c>
      <c r="BL53" s="25"/>
      <c r="BM53" s="25">
        <f>IFERROR(IF(BM$16&gt;0,
(
(
(
IF('U1'!$A$4="2ª",'U1'!AE37*'U1'!AE$4,0)+
IF('U2'!$A$4="2ª",'U2'!AE37*'U2'!AE$4,0)+
IF('U3'!$A$4="2ª",'U3'!AE37*'U3'!AE$4,0)+
IF('U4'!$A$4="2ª",'U4'!AE37*'U4'!AE$4,0)+
IF('U5'!$A$4="2ª",'U5'!AE37*'U5'!AE$4,0)+
IF('U6'!$A$4="2ª",'U6'!AE37*'U6'!AE$4,0)+
IF('U7'!$A$4="2ª",'U7'!AE37*'U7'!AE$4,0)+
IF('U8'!$A$4="2ª",'U8'!AE37*'U8'!AE$4,0)+
IF('U9'!$A$4="2ª",'U9'!AE37*'U9'!AE$4,0)+
IF('U10'!$A$4="2ª",'U10'!AE37*'U10'!AE$4,0)+
IF('U11'!$A$4="2ª",'U11'!AE37*'U11'!AE$4,0)+
IF('U12'!$A$4="2ª",'U12'!AE37*'U12'!AE$4,0)+
IF('U13'!$A$4="2ª",'U13'!AE37*'U13'!AE$4,0)+
IF('U14'!$A$4="2ª",'U14'!AE37*'U14'!AE$4,0)+
IF('U15'!$A$4="2ª",'U15'!AE37*'U15'!AE$4,0)
)/'2ª EVA-solo'!$CD$5
/BM$13)),0),0)</f>
        <v>0</v>
      </c>
      <c r="BN53" s="25"/>
      <c r="BO53" s="25"/>
      <c r="BP53" s="25">
        <f ca="1">IFERROR(IF(BP$16&gt;0,
(
(
(
IF('U1'!$A$4="2ª",'U1'!AF37*'U1'!AF$4,0)+
IF('U2'!$A$4="2ª",'U2'!AF37*'U2'!AF$4,0)+
IF('U3'!$A$4="2ª",'U3'!AF37*'U3'!AF$4,0)+
IF('U4'!$A$4="2ª",'U4'!AF37*'U4'!AF$4,0)+
IF('U5'!$A$4="2ª",'U5'!AF37*'U5'!AF$4,0)+
IF('U6'!$A$4="2ª",'U6'!AF37*'U6'!AF$4,0)+
IF('U7'!$A$4="2ª",'U7'!AF37*'U7'!AF$4,0)+
IF('U8'!$A$4="2ª",'U8'!AF37*'U8'!AF$4,0)+
IF('U9'!$A$4="2ª",'U9'!AF37*'U9'!AF$4,0)+
IF('U10'!$A$4="2ª",'U10'!AF37*'U10'!AF$4,0)+
IF('U11'!$A$4="2ª",'U11'!AF37*'U11'!AF$4,0)+
IF('U12'!$A$4="2ª",'U12'!AF37*'U12'!AF$4,0)+
IF('U13'!$A$4="2ª",'U13'!AF37*'U13'!AF$4,0)+
IF('U14'!$A$4="2ª",'U14'!AF37*'U14'!AF$4,0)+
IF('U15'!$A$4="2ª",'U15'!AF37*'U15'!AF$4,0)
)/'2ª EVA-solo'!$CD$5
/BP$13)),0),0)</f>
        <v>0</v>
      </c>
      <c r="BQ53" s="25"/>
      <c r="BR53" s="25">
        <f>IFERROR(IF(BR$16&gt;0,
(
(
(
IF('U1'!$A$4="2ª",'U1'!AG37*'U1'!AG$4,0)+
IF('U2'!$A$4="2ª",'U2'!AG37*'U2'!AG$4,0)+
IF('U3'!$A$4="2ª",'U3'!AG37*'U3'!AG$4,0)+
IF('U4'!$A$4="2ª",'U4'!AG37*'U4'!AG$4,0)+
IF('U5'!$A$4="2ª",'U5'!AG37*'U5'!AG$4,0)+
IF('U6'!$A$4="2ª",'U6'!AG37*'U6'!AG$4,0)+
IF('U7'!$A$4="2ª",'U7'!AG37*'U7'!AG$4,0)+
IF('U8'!$A$4="2ª",'U8'!AG37*'U8'!AG$4,0)+
IF('U9'!$A$4="2ª",'U9'!AG37*'U9'!AG$4,0)+
IF('U10'!$A$4="2ª",'U10'!AG37*'U10'!AG$4,0)+
IF('U11'!$A$4="2ª",'U11'!AG37*'U11'!AG$4,0)+
IF('U12'!$A$4="2ª",'U12'!AG37*'U12'!AG$4,0)+
IF('U13'!$A$4="2ª",'U13'!AG37*'U13'!AG$4,0)+
IF('U14'!$A$4="2ª",'U14'!AG37*'U14'!AG$4,0)+
IF('U15'!$A$4="2ª",'U15'!AG37*'U15'!AG$4,0)
)/'2ª EVA-solo'!$CD$5
/BR$13)),0),0)</f>
        <v>0</v>
      </c>
      <c r="BS53" s="25"/>
      <c r="BT53" s="25">
        <f>IFERROR(IF(BT$16&gt;0,
(
(
(
IF('U1'!$A$4="2ª",'U1'!AH37*'U1'!AH$4,0)+
IF('U2'!$A$4="2ª",'U2'!AH37*'U2'!AH$4,0)+
IF('U3'!$A$4="2ª",'U3'!AH37*'U3'!AH$4,0)+
IF('U4'!$A$4="2ª",'U4'!AH37*'U4'!AH$4,0)+
IF('U5'!$A$4="2ª",'U5'!AH37*'U5'!AH$4,0)+
IF('U6'!$A$4="2ª",'U6'!AH37*'U6'!AH$4,0)+
IF('U7'!$A$4="2ª",'U7'!AH37*'U7'!AH$4,0)+
IF('U8'!$A$4="2ª",'U8'!AH37*'U8'!AH$4,0)+
IF('U9'!$A$4="2ª",'U9'!AH37*'U9'!AH$4,0)+
IF('U10'!$A$4="2ª",'U10'!AH37*'U10'!AH$4,0)+
IF('U11'!$A$4="2ª",'U11'!AH37*'U11'!AH$4,0)+
IF('U12'!$A$4="2ª",'U12'!AH37*'U12'!AH$4,0)+
IF('U13'!$A$4="2ª",'U13'!AH37*'U13'!AH$4,0)+
IF('U14'!$A$4="2ª",'U14'!AH37*'U14'!AH$4,0)+
IF('U15'!$A$4="2ª",'U15'!AH37*'U15'!AH$4,0)
)/'2ª EVA-solo'!$CD$5
/BT$13)),0),0)</f>
        <v>0</v>
      </c>
      <c r="BU53" s="25"/>
      <c r="BV53" s="25">
        <f>IFERROR(IF(BV$16&gt;0,
(
(
(
IF('U1'!$A$4="2ª",'U1'!AI37*'U1'!AI$4,0)+
IF('U2'!$A$4="2ª",'U2'!AI37*'U2'!AI$4,0)+
IF('U3'!$A$4="2ª",'U3'!AI37*'U3'!AI$4,0)+
IF('U4'!$A$4="2ª",'U4'!AI37*'U4'!AI$4,0)+
IF('U5'!$A$4="2ª",'U5'!AI37*'U5'!AI$4,0)+
IF('U6'!$A$4="2ª",'U6'!AI37*'U6'!AI$4,0)+
IF('U7'!$A$4="2ª",'U7'!AI37*'U7'!AI$4,0)+
IF('U8'!$A$4="2ª",'U8'!AI37*'U8'!AI$4,0)+
IF('U9'!$A$4="2ª",'U9'!AI37*'U9'!AI$4,0)+
IF('U10'!$A$4="2ª",'U10'!AI37*'U10'!AI$4,0)+
IF('U11'!$A$4="2ª",'U11'!AI37*'U11'!AI$4,0)+
IF('U12'!$A$4="2ª",'U12'!AI37*'U12'!AI$4,0)+
IF('U13'!$A$4="2ª",'U13'!AI37*'U13'!AI$4,0)+
IF('U14'!$A$4="2ª",'U14'!AI37*'U14'!AI$4,0)+
IF('U15'!$A$4="2ª",'U15'!AI37*'U15'!AI$4,0)
)/'2ª EVA-solo'!$CD$5
/BV$13)),0),0)</f>
        <v>0</v>
      </c>
      <c r="BW53" s="25"/>
      <c r="BX53" s="25">
        <f>IFERROR(IF(BX$16&gt;0,
(
(
(
IF('U1'!$A$4="2ª",'U1'!AJ37*'U1'!AJ$4,0)+
IF('U2'!$A$4="2ª",'U2'!AJ37*'U2'!AJ$4,0)+
IF('U3'!$A$4="2ª",'U3'!AJ37*'U3'!AJ$4,0)+
IF('U4'!$A$4="2ª",'U4'!AJ37*'U4'!AJ$4,0)+
IF('U5'!$A$4="2ª",'U5'!AJ37*'U5'!AJ$4,0)+
IF('U6'!$A$4="2ª",'U6'!AJ37*'U6'!AJ$4,0)+
IF('U7'!$A$4="2ª",'U7'!AJ37*'U7'!AJ$4,0)+
IF('U8'!$A$4="2ª",'U8'!AJ37*'U8'!AJ$4,0)+
IF('U9'!$A$4="2ª",'U9'!AJ37*'U9'!AJ$4,0)+
IF('U10'!$A$4="2ª",'U10'!AJ37*'U10'!AJ$4,0)+
IF('U11'!$A$4="2ª",'U11'!AJ37*'U11'!AJ$4,0)+
IF('U12'!$A$4="2ª",'U12'!AJ37*'U12'!AJ$4,0)+
IF('U13'!$A$4="2ª",'U13'!AJ37*'U13'!AJ$4,0)+
IF('U14'!$A$4="2ª",'U14'!AJ37*'U14'!AJ$4,0)+
IF('U15'!$A$4="2ª",'U15'!AJ37*'U15'!AJ$4,0)
)/'2ª EVA-solo'!$CD$5
/BX$13)),0),0)</f>
        <v>0</v>
      </c>
      <c r="BY53" s="25"/>
      <c r="BZ53" s="25">
        <f>IFERROR(IF(BZ$16&gt;0,
(
(
(
IF('U1'!$A$4="2ª",'U1'!AK37*'U1'!AK$4,0)+
IF('U2'!$A$4="2ª",'U2'!AK37*'U2'!AK$4,0)+
IF('U3'!$A$4="2ª",'U3'!AK37*'U3'!AK$4,0)+
IF('U4'!$A$4="2ª",'U4'!AK37*'U4'!AK$4,0)+
IF('U5'!$A$4="2ª",'U5'!AK37*'U5'!AK$4,0)+
IF('U6'!$A$4="2ª",'U6'!AK37*'U6'!AK$4,0)+
IF('U7'!$A$4="2ª",'U7'!AK37*'U7'!AK$4,0)+
IF('U8'!$A$4="2ª",'U8'!AK37*'U8'!AK$4,0)+
IF('U9'!$A$4="2ª",'U9'!AK37*'U9'!AK$4,0)+
IF('U10'!$A$4="2ª",'U10'!AK37*'U10'!AK$4,0)+
IF('U11'!$A$4="2ª",'U11'!AK37*'U11'!AK$4,0)+
IF('U12'!$A$4="2ª",'U12'!AK37*'U12'!AK$4,0)+
IF('U13'!$A$4="2ª",'U13'!AK37*'U13'!AK$4,0)+
IF('U14'!$A$4="2ª",'U14'!AK37*'U14'!AK$4,0)+
IF('U15'!$A$4="2ª",'U15'!AK37*'U15'!AK$4,0)
)/'2ª EVA-solo'!$CD$5
/BZ$13)),0),0)</f>
        <v>0</v>
      </c>
      <c r="CA53" s="25"/>
      <c r="CB53" s="25">
        <f ca="1">IF(CB$16&gt;0,
(
(
(
IF('U1'!$A$4="2ª",'U1'!BZ37*'U1'!BZ$4,0)+
IF('U2'!$A$4="2ª",'U2'!CA37*'U2'!CA$4,0)+
IF('U3'!$A$4="2ª",'U3'!CA37*'U3'!CA$4,0)+
IF('U4'!$A$4="2ª",'U4'!CA37*'U4'!CA$4,0)+
IF('U5'!$A$4="2ª",'U5'!CA37*'U5'!CA$4,0)+
IF('U6'!$A$4="2ª",'U6'!CA37*'U6'!CA$4,0)+
IF('U7'!$A$4="2ª",'U7'!CA37*'U7'!CA$4,0)+
IF('U8'!$A$4="2ª",'U8'!CA37*'U8'!CA$4,0)+
IF('U9'!$A$4="2ª",'U9'!CA37*'U9'!CA$4,0)+
IF('U10'!$A$4="2ª",'U10'!CA37*'U10'!CA$4,0)+
IF('U11'!$A$4="2ª",'U11'!CA37*'U11'!CA$4,0)+
IF('U12'!$A$4="2ª",'U12'!CA37*'U12'!CA$4,0)+
IF('U13'!$A$4="2ª",'U13'!CA37*'U13'!CA$4,0)+
IF('U14'!$A$4="2ª",'U14'!CA37*'U14'!CA$4,0)+
IF('U15'!$A$4="2ª",'U15'!CA37*'U15'!CA$4,0)
)/'2ª EVA-solo'!$CD$5
/CB$16)))</f>
        <v>0</v>
      </c>
    </row>
    <row r="54" spans="1:80" ht="18" x14ac:dyDescent="0.25">
      <c r="A54" s="65">
        <v>0</v>
      </c>
      <c r="B54" s="128"/>
      <c r="C54" s="25">
        <f ca="1">IFERROR(IF(C$16&gt;0,
(
(
(
IF('U1'!$A$4="2ª",'U1'!B38*'U1'!B$4,0)+
IF('U2'!$A$4="2ª",'U2'!B38*'U2'!B$4,0)+
IF('U3'!$A$4="2ª",'U3'!B38*'U3'!B$4,0)+
IF('U4'!$A$4="2ª",'U4'!B38*'U4'!B$4,0)+
IF('U5'!$A$4="2ª",'U5'!B38*'U5'!B$4,0)+
IF('U6'!$A$4="2ª",'U6'!B38*'U6'!B$4,0)+
IF('U7'!$A$4="2ª",'U7'!B38*'U7'!B$4,0)+
IF('U8'!$A$4="2ª",'U8'!B38*'U8'!B$4,0)+
IF('U9'!$A$4="2ª",'U9'!B38*'U9'!B$4,0)+
IF('U10'!$A$4="2ª",'U10'!B38*'U10'!B$4,0)+
IF('U11'!$A$4="2ª",'U11'!B38*'U11'!B$4,0)+
IF('U12'!$A$4="2ª",'U12'!B38*'U12'!B$4,0)+
IF('U13'!$A$4="2ª",'U13'!B38*'U13'!B$4,0)+
IF('U14'!$A$4="2ª",'U14'!B38*'U14'!B$4,0)+
IF('U15'!$A$4="2ª",'U15'!B38*'U15'!B$4,0)
)/'2ª EVA-solo'!$CD$5
/C$13)),0),0)</f>
        <v>0</v>
      </c>
      <c r="D54" s="25"/>
      <c r="E54" s="25">
        <f ca="1">IFERROR(IF(E$16&gt;0,
(
(
(
IF('U1'!$A$4="2ª",'U1'!C38*'U1'!C$4,0)+
IF('U2'!$A$4="2ª",'U2'!C38*'U2'!C$4,0)+
IF('U3'!$A$4="2ª",'U3'!C38*'U3'!C$4,0)+
IF('U4'!$A$4="2ª",'U4'!C38*'U4'!C$4,0)+
IF('U5'!$A$4="2ª",'U5'!C38*'U5'!C$4,0)+
IF('U6'!$A$4="2ª",'U6'!C38*'U6'!C$4,0)+
IF('U7'!$A$4="2ª",'U7'!C38*'U7'!C$4,0)+
IF('U8'!$A$4="2ª",'U8'!C38*'U8'!C$4,0)+
IF('U9'!$A$4="2ª",'U9'!C38*'U9'!C$4,0)+
IF('U10'!$A$4="2ª",'U10'!C38*'U10'!C$4,0)+
IF('U11'!$A$4="2ª",'U11'!C38*'U11'!C$4,0)+
IF('U12'!$A$4="2ª",'U12'!C38*'U12'!C$4,0)+
IF('U13'!$A$4="2ª",'U13'!C38*'U13'!C$4,0)+
IF('U14'!$A$4="2ª",'U14'!C38*'U14'!C$4,0)+
IF('U15'!$A$4="2ª",'U15'!C38*'U15'!C$4,0)
)/'2ª EVA-solo'!$CD$5
/E$13)),0),0)</f>
        <v>0</v>
      </c>
      <c r="F54" s="25"/>
      <c r="G54" s="25">
        <f ca="1">IFERROR(IF(G$16&gt;0,
(
(
(
IF('U1'!$A$4="2ª",'U1'!D38*'U1'!D$4,0)+
IF('U2'!$A$4="2ª",'U2'!D38*'U2'!D$4,0)+
IF('U3'!$A$4="2ª",'U3'!D38*'U3'!D$4,0)+
IF('U4'!$A$4="2ª",'U4'!D38*'U4'!D$4,0)+
IF('U5'!$A$4="2ª",'U5'!D38*'U5'!D$4,0)+
IF('U6'!$A$4="2ª",'U6'!D38*'U6'!D$4,0)+
IF('U7'!$A$4="2ª",'U7'!D38*'U7'!D$4,0)+
IF('U8'!$A$4="2ª",'U8'!D38*'U8'!D$4,0)+
IF('U9'!$A$4="2ª",'U9'!D38*'U9'!D$4,0)+
IF('U10'!$A$4="2ª",'U10'!D38*'U10'!D$4,0)+
IF('U11'!$A$4="2ª",'U11'!D38*'U11'!D$4,0)+
IF('U12'!$A$4="2ª",'U12'!D38*'U12'!D$4,0)+
IF('U13'!$A$4="2ª",'U13'!D38*'U13'!D$4,0)+
IF('U14'!$A$4="2ª",'U14'!D38*'U14'!D$4,0)+
IF('U15'!$A$4="2ª",'U15'!D38*'U15'!D$4,0)
)/'2ª EVA-solo'!$CD$5
/G$13)),0),0)</f>
        <v>0</v>
      </c>
      <c r="H54" s="25"/>
      <c r="I54" s="25">
        <f ca="1">IFERROR(IF(I$16&gt;0,
(
(
(
IF('U1'!$A$4="2ª",'U1'!E38*'U1'!E$4,0)+
IF('U2'!$A$4="2ª",'U2'!E38*'U2'!E$4,0)+
IF('U3'!$A$4="2ª",'U3'!E38*'U3'!E$4,0)+
IF('U4'!$A$4="2ª",'U4'!E38*'U4'!E$4,0)+
IF('U5'!$A$4="2ª",'U5'!E38*'U5'!E$4,0)+
IF('U6'!$A$4="2ª",'U6'!E38*'U6'!E$4,0)+
IF('U7'!$A$4="2ª",'U7'!E38*'U7'!E$4,0)+
IF('U8'!$A$4="2ª",'U8'!E38*'U8'!E$4,0)+
IF('U9'!$A$4="2ª",'U9'!E38*'U9'!E$4,0)+
IF('U10'!$A$4="2ª",'U10'!E38*'U10'!E$4,0)+
IF('U11'!$A$4="2ª",'U11'!E38*'U11'!E$4,0)+
IF('U12'!$A$4="2ª",'U12'!E38*'U12'!E$4,0)+
IF('U13'!$A$4="2ª",'U13'!E38*'U13'!E$4,0)+
IF('U14'!$A$4="2ª",'U14'!E38*'U14'!E$4,0)+
IF('U15'!$A$4="2ª",'U15'!E38*'U15'!E$4,0)
)/'2ª EVA-solo'!$CD$5
/H$13)),0),0)</f>
        <v>0</v>
      </c>
      <c r="J54" s="25"/>
      <c r="K54" s="25">
        <f ca="1">IFERROR(IF(K$16&gt;0,
(
(
(
IF('U1'!$A$4="2ª",'U1'!F38*'U1'!F$4,0)+
IF('U2'!$A$4="2ª",'U2'!F38*'U2'!F$4,0)+
IF('U3'!$A$4="2ª",'U3'!F38*'U3'!F$4,0)+
IF('U4'!$A$4="2ª",'U4'!F38*'U4'!F$4,0)+
IF('U5'!$A$4="2ª",'U5'!F38*'U5'!F$4,0)+
IF('U6'!$A$4="2ª",'U6'!F38*'U6'!F$4,0)+
IF('U7'!$A$4="2ª",'U7'!F38*'U7'!F$4,0)+
IF('U8'!$A$4="2ª",'U8'!F38*'U8'!F$4,0)+
IF('U9'!$A$4="2ª",'U9'!F38*'U9'!F$4,0)+
IF('U10'!$A$4="2ª",'U10'!F38*'U10'!F$4,0)+
IF('U11'!$A$4="2ª",'U11'!F38*'U11'!F$4,0)+
IF('U12'!$A$4="2ª",'U12'!F38*'U12'!F$4,0)+
IF('U13'!$A$4="2ª",'U13'!F38*'U13'!F$4,0)+
IF('U14'!$A$4="2ª",'U14'!F38*'U14'!F$4,0)+
IF('U15'!$A$4="2ª",'U15'!F38*'U15'!F$4,0)
)/'2ª EVA-solo'!$CD$5
/K$13)),0),0)</f>
        <v>0</v>
      </c>
      <c r="L54" s="25"/>
      <c r="M54" s="25">
        <f>IFERROR(IF(M$16&gt;0,
(
(
(
IF('U1'!$A$4="2ª",'U1'!G38*'U1'!G$4,0)+
IF('U2'!$A$4="2ª",'U2'!G38*'U2'!G$4,0)+
IF('U3'!$A$4="2ª",'U3'!G38*'U3'!G$4,0)+
IF('U4'!$A$4="2ª",'U4'!G38*'U4'!G$4,0)+
IF('U5'!$A$4="2ª",'U5'!G38*'U5'!G$4,0)+
IF('U6'!$A$4="2ª",'U6'!G38*'U6'!G$4,0)+
IF('U7'!$A$4="2ª",'U7'!G38*'U7'!G$4,0)+
IF('U8'!$A$4="2ª",'U8'!G38*'U8'!G$4,0)+
IF('U9'!$A$4="2ª",'U9'!G38*'U9'!G$4,0)+
IF('U10'!$A$4="2ª",'U10'!G38*'U10'!G$4,0)+
IF('U11'!$A$4="2ª",'U11'!G38*'U11'!G$4,0)+
IF('U12'!$A$4="2ª",'U12'!G38*'U12'!G$4,0)+
IF('U13'!$A$4="2ª",'U13'!G38*'U13'!G$4,0)+
IF('U14'!$A$4="2ª",'U14'!G38*'U14'!G$4,0)+
IF('U15'!$A$4="2ª",'U15'!G38*'U15'!G$4,0)
)/'2ª EVA-solo'!$CD$5
/M$13)),0),0)</f>
        <v>0</v>
      </c>
      <c r="N54" s="25"/>
      <c r="O54" s="130"/>
      <c r="P54" s="25">
        <f ca="1">IFERROR(IF(P$16&gt;0,
(
(
(
IF('U1'!$A$4="2ª",'U1'!H38*'U1'!H$4,0)+
IF('U2'!$A$4="2ª",'U2'!H38*'U2'!H$4,0)+
IF('U3'!$A$4="2ª",'U3'!H38*'U3'!H$4,0)+
IF('U4'!$A$4="2ª",'U4'!H38*'U4'!H$4,0)+
IF('U5'!$A$4="2ª",'U5'!H38*'U5'!H$4,0)+
IF('U6'!$A$4="2ª",'U6'!H38*'U6'!H$4,0)+
IF('U7'!$A$4="2ª",'U7'!H38*'U7'!H$4,0)+
IF('U8'!$A$4="2ª",'U8'!H38*'U8'!H$4,0)+
IF('U9'!$A$4="2ª",'U9'!H38*'U9'!H$4,0)+
IF('U10'!$A$4="2ª",'U10'!H38*'U10'!H$4,0)+
IF('U11'!$A$4="2ª",'U11'!H38*'U11'!H$4,0)+
IF('U12'!$A$4="2ª",'U12'!H38*'U12'!H$4,0)+
IF('U13'!$A$4="2ª",'U13'!H38*'U13'!H$4,0)+
IF('U14'!$A$4="2ª",'U14'!H38*'U14'!H$4,0)+
IF('U15'!$A$4="2ª",'U15'!H38*'U15'!H$4,0)
)/'2ª EVA-solo'!$CD$5
/P$13)),0),0)</f>
        <v>0</v>
      </c>
      <c r="Q54" s="25"/>
      <c r="R54" s="25">
        <f ca="1">IFERROR(IF(R$16&gt;0,
(
(
(
IF('U1'!$A$4="2ª",'U1'!I38*'U1'!I$4,0)+
IF('U2'!$A$4="2ª",'U2'!I38*'U2'!I$4,0)+
IF('U3'!$A$4="2ª",'U3'!I38*'U3'!I$4,0)+
IF('U4'!$A$4="2ª",'U4'!I38*'U4'!I$4,0)+
IF('U5'!$A$4="2ª",'U5'!I38*'U5'!I$4,0)+
IF('U6'!$A$4="2ª",'U6'!I38*'U6'!I$4,0)+
IF('U7'!$A$4="2ª",'U7'!I38*'U7'!I$4,0)+
IF('U8'!$A$4="2ª",'U8'!I38*'U8'!I$4,0)+
IF('U9'!$A$4="2ª",'U9'!I38*'U9'!I$4,0)+
IF('U10'!$A$4="2ª",'U10'!I38*'U10'!I$4,0)+
IF('U11'!$A$4="2ª",'U11'!I38*'U11'!I$4,0)+
IF('U12'!$A$4="2ª",'U12'!I38*'U12'!I$4,0)+
IF('U13'!$A$4="2ª",'U13'!I38*'U13'!I$4,0)+
IF('U14'!$A$4="2ª",'U14'!I38*'U14'!I$4,0)+
IF('U15'!$A$4="2ª",'U15'!I38*'U15'!I$4,0)
)/'2ª EVA-solo'!$CD$5
/R$13)),0),0)</f>
        <v>0</v>
      </c>
      <c r="S54" s="25"/>
      <c r="T54" s="25">
        <f ca="1">IFERROR(IF(T$16&gt;0,
(
(
(
IF('U1'!$A$4="2ª",'U1'!J38*'U1'!J$4,0)+
IF('U2'!$A$4="2ª",'U2'!J38*'U2'!J$4,0)+
IF('U3'!$A$4="2ª",'U3'!J38*'U3'!J$4,0)+
IF('U4'!$A$4="2ª",'U4'!J38*'U4'!J$4,0)+
IF('U5'!$A$4="2ª",'U5'!J38*'U5'!J$4,0)+
IF('U6'!$A$4="2ª",'U6'!J38*'U6'!J$4,0)+
IF('U7'!$A$4="2ª",'U7'!J38*'U7'!J$4,0)+
IF('U8'!$A$4="2ª",'U8'!J38*'U8'!J$4,0)+
IF('U9'!$A$4="2ª",'U9'!J38*'U9'!J$4,0)+
IF('U10'!$A$4="2ª",'U10'!J38*'U10'!J$4,0)+
IF('U11'!$A$4="2ª",'U11'!J38*'U11'!J$4,0)+
IF('U12'!$A$4="2ª",'U12'!J38*'U12'!J$4,0)+
IF('U13'!$A$4="2ª",'U13'!J38*'U13'!J$4,0)+
IF('U14'!$A$4="2ª",'U14'!J38*'U14'!J$4,0)+
IF('U15'!$A$4="2ª",'U15'!J38*'U15'!J$4,0)
)/'2ª EVA-solo'!$CD$5
/T$13)),0),0)</f>
        <v>0</v>
      </c>
      <c r="U54" s="25"/>
      <c r="V54" s="25">
        <f ca="1">IFERROR(IF(V$16&gt;0,
(
(
(
IF('U1'!$A$4="2ª",'U1'!K38*'U1'!K$4,0)+
IF('U2'!$A$4="2ª",'U2'!K38*'U2'!K$4,0)+
IF('U3'!$A$4="2ª",'U3'!K38*'U3'!K$4,0)+
IF('U4'!$A$4="2ª",'U4'!K38*'U4'!K$4,0)+
IF('U5'!$A$4="2ª",'U5'!K38*'U5'!K$4,0)+
IF('U6'!$A$4="2ª",'U6'!K38*'U6'!K$4,0)+
IF('U7'!$A$4="2ª",'U7'!K38*'U7'!K$4,0)+
IF('U8'!$A$4="2ª",'U8'!K38*'U8'!K$4,0)+
IF('U9'!$A$4="2ª",'U9'!K38*'U9'!K$4,0)+
IF('U10'!$A$4="2ª",'U10'!K38*'U10'!K$4,0)+
IF('U11'!$A$4="2ª",'U11'!K38*'U11'!K$4,0)+
IF('U12'!$A$4="2ª",'U12'!K38*'U12'!K$4,0)+
IF('U13'!$A$4="2ª",'U13'!K38*'U13'!K$4,0)+
IF('U14'!$A$4="2ª",'U14'!K38*'U14'!K$4,0)+
IF('U15'!$A$4="2ª",'U15'!K38*'U15'!K$4,0)
)/'2ª EVA-solo'!$CD$5
/V$13)),0),0)</f>
        <v>0</v>
      </c>
      <c r="W54" s="25"/>
      <c r="X54" s="25">
        <f ca="1">IFERROR(IF(X$16&gt;0,
(
(
(
IF('U1'!$A$4="2ª",'U1'!L38*'U1'!L$4,0)+
IF('U2'!$A$4="2ª",'U2'!L38*'U2'!L$4,0)+
IF('U3'!$A$4="2ª",'U3'!L38*'U3'!L$4,0)+
IF('U4'!$A$4="2ª",'U4'!L38*'U4'!L$4,0)+
IF('U5'!$A$4="2ª",'U5'!L38*'U5'!L$4,0)+
IF('U6'!$A$4="2ª",'U6'!L38*'U6'!L$4,0)+
IF('U7'!$A$4="2ª",'U7'!L38*'U7'!L$4,0)+
IF('U8'!$A$4="2ª",'U8'!L38*'U8'!L$4,0)+
IF('U9'!$A$4="2ª",'U9'!L38*'U9'!L$4,0)+
IF('U10'!$A$4="2ª",'U10'!L38*'U10'!L$4,0)+
IF('U11'!$A$4="2ª",'U11'!L38*'U11'!L$4,0)+
IF('U12'!$A$4="2ª",'U12'!L38*'U12'!L$4,0)+
IF('U13'!$A$4="2ª",'U13'!L38*'U13'!L$4,0)+
IF('U14'!$A$4="2ª",'U14'!L38*'U14'!L$4,0)+
IF('U15'!$A$4="2ª",'U15'!L38*'U15'!L$4,0)
)/'2ª EVA-solo'!$CD$5
/X$13)),0),0)</f>
        <v>0</v>
      </c>
      <c r="Y54" s="25"/>
      <c r="Z54" s="25">
        <f>IFERROR(IF(Z$16&gt;0,
(
(
(
IF('U1'!$A$4="2ª",'U1'!M38*'U1'!M$4,0)+
IF('U2'!$A$4="2ª",'U2'!M38*'U2'!M$4,0)+
IF('U3'!$A$4="2ª",'U3'!M38*'U3'!M$4,0)+
IF('U4'!$A$4="2ª",'U4'!M38*'U4'!M$4,0)+
IF('U5'!$A$4="2ª",'U5'!M38*'U5'!M$4,0)+
IF('U6'!$A$4="2ª",'U6'!M38*'U6'!M$4,0)+
IF('U7'!$A$4="2ª",'U7'!M38*'U7'!M$4,0)+
IF('U8'!$A$4="2ª",'U8'!M38*'U8'!M$4,0)+
IF('U9'!$A$4="2ª",'U9'!M38*'U9'!M$4,0)+
IF('U10'!$A$4="2ª",'U10'!M38*'U10'!M$4,0)+
IF('U11'!$A$4="2ª",'U11'!M38*'U11'!M$4,0)+
IF('U12'!$A$4="2ª",'U12'!M38*'U12'!M$4,0)+
IF('U13'!$A$4="2ª",'U13'!M38*'U13'!M$4,0)+
IF('U14'!$A$4="2ª",'U14'!M38*'U14'!M$4,0)+
IF('U15'!$A$4="2ª",'U15'!M38*'U15'!M$4,0)
)/'2ª EVA-solo'!$CD$5
/Z$13)),0),0)</f>
        <v>0</v>
      </c>
      <c r="AA54" s="25"/>
      <c r="AB54" s="25"/>
      <c r="AC54" s="25">
        <f ca="1">IFERROR(IF(AC$16&gt;0,
(
(
(
IF('U1'!$A$4="2ª",'U1'!N38*'U1'!N$4,0)+
IF('U2'!$A$4="2ª",'U2'!N38*'U2'!N$4,0)+
IF('U3'!$A$4="2ª",'U3'!N38*'U3'!N$4,0)+
IF('U4'!$A$4="2ª",'U4'!N38*'U4'!N$4,0)+
IF('U5'!$A$4="2ª",'U5'!N38*'U5'!N$4,0)+
IF('U6'!$A$4="2ª",'U6'!N38*'U6'!N$4,0)+
IF('U7'!$A$4="2ª",'U7'!N38*'U7'!N$4,0)+
IF('U8'!$A$4="2ª",'U8'!N38*'U8'!N$4,0)+
IF('U9'!$A$4="2ª",'U9'!N38*'U9'!N$4,0)+
IF('U10'!$A$4="2ª",'U10'!N38*'U10'!N$4,0)+
IF('U11'!$A$4="2ª",'U11'!N38*'U11'!N$4,0)+
IF('U12'!$A$4="2ª",'U12'!N38*'U12'!N$4,0)+
IF('U13'!$A$4="2ª",'U13'!N38*'U13'!N$4,0)+
IF('U14'!$A$4="2ª",'U14'!N38*'U14'!N$4,0)+
IF('U15'!$A$4="2ª",'U15'!N38*'U15'!N$4,0)
)/'2ª EVA-solo'!$CD$5
/AC$13)),0),0)</f>
        <v>0</v>
      </c>
      <c r="AD54" s="5"/>
      <c r="AE54" s="25">
        <f>IFERROR(IF(AE$16&gt;0,
(
(
(
IF('U1'!$A$4="2ª",'U1'!O38*'U1'!O$4,0)+
IF('U2'!$A$4="2ª",'U2'!O38*'U2'!O$4,0)+
IF('U3'!$A$4="2ª",'U3'!O38*'U3'!O$4,0)+
IF('U4'!$A$4="2ª",'U4'!O38*'U4'!O$4,0)+
IF('U5'!$A$4="2ª",'U5'!O38*'U5'!O$4,0)+
IF('U6'!$A$4="2ª",'U6'!O38*'U6'!O$4,0)+
IF('U7'!$A$4="2ª",'U7'!O38*'U7'!O$4,0)+
IF('U8'!$A$4="2ª",'U8'!O38*'U8'!O$4,0)+
IF('U9'!$A$4="2ª",'U9'!O38*'U9'!O$4,0)+
IF('U10'!$A$4="2ª",'U10'!O38*'U10'!O$4,0)+
IF('U11'!$A$4="2ª",'U11'!O38*'U11'!O$4,0)+
IF('U12'!$A$4="2ª",'U12'!O38*'U12'!O$4,0)+
IF('U13'!$A$4="2ª",'U13'!O38*'U13'!O$4,0)+
IF('U14'!$A$4="2ª",'U14'!O38*'U14'!O$4,0)+
IF('U15'!$A$4="2ª",'U15'!O38*'U15'!O$4,0)
)/'2ª EVA-solo'!$CD$5
/AE$13)),0),0)</f>
        <v>0</v>
      </c>
      <c r="AF54" s="5"/>
      <c r="AG54" s="25">
        <f ca="1">IFERROR(IF(AG$16&gt;0,
(
(
(
IF('U1'!$A$4="2ª",'U1'!P38*'U1'!P$4,0)+
IF('U2'!$A$4="2ª",'U2'!P38*'U2'!P$4,0)+
IF('U3'!$A$4="2ª",'U3'!P38*'U3'!P$4,0)+
IF('U4'!$A$4="2ª",'U4'!P38*'U4'!P$4,0)+
IF('U5'!$A$4="2ª",'U5'!P38*'U5'!P$4,0)+
IF('U6'!$A$4="2ª",'U6'!P38*'U6'!P$4,0)+
IF('U7'!$A$4="2ª",'U7'!P38*'U7'!P$4,0)+
IF('U8'!$A$4="2ª",'U8'!P38*'U8'!P$4,0)+
IF('U9'!$A$4="2ª",'U9'!P38*'U9'!P$4,0)+
IF('U10'!$A$4="2ª",'U10'!P38*'U10'!P$4,0)+
IF('U11'!$A$4="2ª",'U11'!P38*'U11'!P$4,0)+
IF('U12'!$A$4="2ª",'U12'!P38*'U12'!P$4,0)+
IF('U13'!$A$4="2ª",'U13'!P38*'U13'!P$4,0)+
IF('U14'!$A$4="2ª",'U14'!P38*'U14'!P$4,0)+
IF('U15'!$A$4="2ª",'U15'!P38*'U15'!P$4,0)
)/'2ª EVA-solo'!$CD$5
/AG$13)),0),0)</f>
        <v>0</v>
      </c>
      <c r="AH54" s="25"/>
      <c r="AI54" s="25">
        <f>IFERROR(IF(AH$16&gt;0,
(
(
(
IF('U1'!$A$4="2ª",'U1'!Q38*'U1'!Q$4,0)+
IF('U2'!$A$4="2ª",'U2'!Q38*'U2'!Q$4,0)+
IF('U3'!$A$4="2ª",'U3'!Q38*'U3'!Q$4,0)+
IF('U4'!$A$4="2ª",'U4'!Q38*'U4'!Q$4,0)+
IF('U5'!$A$4="2ª",'U5'!Q38*'U5'!Q$4,0)+
IF('U6'!$A$4="2ª",'U6'!Q38*'U6'!Q$4,0)+
IF('U7'!$A$4="2ª",'U7'!Q38*'U7'!Q$4,0)+
IF('U8'!$A$4="2ª",'U8'!Q38*'U8'!Q$4,0)+
IF('U9'!$A$4="2ª",'U9'!Q38*'U9'!Q$4,0)+
IF('U10'!$A$4="2ª",'U10'!Q38*'U10'!Q$4,0)+
IF('U11'!$A$4="2ª",'U11'!Q38*'U11'!Q$4,0)+
IF('U12'!$A$4="2ª",'U12'!Q38*'U12'!Q$4,0)+
IF('U13'!$A$4="2ª",'U13'!Q38*'U13'!Q$4,0)+
IF('U14'!$A$4="2ª",'U14'!Q38*'U14'!Q$4,0)+
IF('U15'!$A$4="2ª",'U15'!Q38*'U15'!Q$4,0)
)/'2ª EVA-solo'!$CD$5
/AH$13)),0),0)</f>
        <v>0</v>
      </c>
      <c r="AJ54" s="25"/>
      <c r="AK54" s="25">
        <f ca="1">IFERROR(IF(AK$16&gt;0,
(
(
(
IF('U1'!$A$4="2ª",'U1'!R38*'U1'!R$4,0)+
IF('U2'!$A$4="2ª",'U2'!R38*'U2'!R$4,0)+
IF('U3'!$A$4="2ª",'U3'!R38*'U3'!R$4,0)+
IF('U4'!$A$4="2ª",'U4'!R38*'U4'!R$4,0)+
IF('U5'!$A$4="2ª",'U5'!R38*'U5'!R$4,0)+
IF('U6'!$A$4="2ª",'U6'!R38*'U6'!R$4,0)+
IF('U7'!$A$4="2ª",'U7'!R38*'U7'!R$4,0)+
IF('U8'!$A$4="2ª",'U8'!R38*'U8'!R$4,0)+
IF('U9'!$A$4="2ª",'U9'!R38*'U9'!R$4,0)+
IF('U10'!$A$4="2ª",'U10'!R38*'U10'!R$4,0)+
IF('U11'!$A$4="2ª",'U11'!R38*'U11'!R$4,0)+
IF('U12'!$A$4="2ª",'U12'!R38*'U12'!R$4,0)+
IF('U13'!$A$4="2ª",'U13'!R38*'U13'!R$4,0)+
IF('U14'!$A$4="2ª",'U14'!R38*'U14'!R$4,0)+
IF('U15'!$A$4="2ª",'U15'!R38*'U15'!R$4,0)
)/'2ª EVA-solo'!$CD$5
/AK$13)),0),0)</f>
        <v>0</v>
      </c>
      <c r="AL54" s="25"/>
      <c r="AM54" s="25">
        <f>IFERROR(IF(AM$16&gt;0,
(
(
(
IF('U1'!$A$4="2ª",'U1'!S38*'U1'!S$4,0)+
IF('U2'!$A$4="2ª",'U2'!S38*'U2'!S$4,0)+
IF('U3'!$A$4="2ª",'U3'!S38*'U3'!S$4,0)+
IF('U4'!$A$4="2ª",'U4'!S38*'U4'!S$4,0)+
IF('U5'!$A$4="2ª",'U5'!S38*'U5'!S$4,0)+
IF('U6'!$A$4="2ª",'U6'!S38*'U6'!S$4,0)+
IF('U7'!$A$4="2ª",'U7'!S38*'U7'!S$4,0)+
IF('U8'!$A$4="2ª",'U8'!S38*'U8'!S$4,0)+
IF('U9'!$A$4="2ª",'U9'!S38*'U9'!S$4,0)+
IF('U10'!$A$4="2ª",'U10'!S38*'U10'!S$4,0)+
IF('U11'!$A$4="2ª",'U11'!S38*'U11'!S$4,0)+
IF('U12'!$A$4="2ª",'U12'!S38*'U12'!S$4,0)+
IF('U13'!$A$4="2ª",'U13'!S38*'U13'!S$4,0)+
IF('U14'!$A$4="2ª",'U14'!S38*'U14'!S$4,0)+
IF('U15'!$A$4="2ª",'U15'!S38*'U15'!S$4,0)
)/'2ª EVA-solo'!$CD$5
/AM$13)),0),0)</f>
        <v>0</v>
      </c>
      <c r="AN54" s="25"/>
      <c r="AO54" s="25"/>
      <c r="AP54" s="25">
        <f ca="1">IFERROR(IF(AP$16&gt;0,
(
(
(
IF('U1'!$A$4="2ª",'U1'!T38*'U1'!T$4,0)+
IF('U2'!$A$4="2ª",'U2'!T38*'U2'!T$4,0)+
IF('U3'!$A$4="2ª",'U3'!T38*'U3'!T$4,0)+
IF('U4'!$A$4="2ª",'U4'!T38*'U4'!T$4,0)+
IF('U5'!$A$4="2ª",'U5'!T38*'U5'!T$4,0)+
IF('U6'!$A$4="2ª",'U6'!T38*'U6'!T$4,0)+
IF('U7'!$A$4="2ª",'U7'!T38*'U7'!T$4,0)+
IF('U8'!$A$4="2ª",'U8'!T38*'U8'!T$4,0)+
IF('U9'!$A$4="2ª",'U9'!T38*'U9'!T$4,0)+
IF('U10'!$A$4="2ª",'U10'!T38*'U10'!T$4,0)+
IF('U11'!$A$4="2ª",'U11'!T38*'U11'!T$4,0)+
IF('U12'!$A$4="2ª",'U12'!T38*'U12'!T$4,0)+
IF('U13'!$A$4="2ª",'U13'!T38*'U13'!T$4,0)+
IF('U14'!$A$4="2ª",'U14'!T38*'U14'!T$4,0)+
IF('U15'!$A$4="2ª",'U15'!T38*'U15'!T$4,0)
)/'2ª EVA-solo'!$CD$5
/AP$13)),0),0)</f>
        <v>0</v>
      </c>
      <c r="AQ54" s="25"/>
      <c r="AR54" s="25">
        <f ca="1">IFERROR(IF(AR$16&gt;0,
(
(
(
IF('U1'!$A$4="2ª",'U1'!U38*'U1'!U$4,0)+
IF('U2'!$A$4="2ª",'U2'!U38*'U2'!U$4,0)+
IF('U3'!$A$4="2ª",'U3'!U38*'U3'!U$4,0)+
IF('U4'!$A$4="2ª",'U4'!U38*'U4'!U$4,0)+
IF('U5'!$A$4="2ª",'U5'!U38*'U5'!U$4,0)+
IF('U6'!$A$4="2ª",'U6'!U38*'U6'!U$4,0)+
IF('U7'!$A$4="2ª",'U7'!U38*'U7'!U$4,0)+
IF('U8'!$A$4="2ª",'U8'!U38*'U8'!U$4,0)+
IF('U9'!$A$4="2ª",'U9'!U38*'U9'!U$4,0)+
IF('U10'!$A$4="2ª",'U10'!U38*'U10'!U$4,0)+
IF('U11'!$A$4="2ª",'U11'!U38*'U11'!U$4,0)+
IF('U12'!$A$4="2ª",'U12'!U38*'U12'!U$4,0)+
IF('U13'!$A$4="2ª",'U13'!U38*'U13'!U$4,0)+
IF('U14'!$A$4="2ª",'U14'!U38*'U14'!U$4,0)+
IF('U15'!$A$4="2ª",'U15'!U38*'U15'!U$4,0)
)/'2ª EVA-solo'!$CD$5
/AR$13)),0),0)</f>
        <v>0</v>
      </c>
      <c r="AS54" s="25"/>
      <c r="AT54" s="25">
        <f>IFERROR(IF(AT$16&gt;0,
(
(
(
IF('U1'!$A$4="2ª",'U1'!V38*'U1'!V$4,0)+
IF('U2'!$A$4="2ª",'U2'!V38*'U2'!V$4,0)+
IF('U3'!$A$4="2ª",'U3'!V38*'U3'!V$4,0)+
IF('U4'!$A$4="2ª",'U4'!V38*'U4'!V$4,0)+
IF('U5'!$A$4="2ª",'U5'!V38*'U5'!V$4,0)+
IF('U6'!$A$4="2ª",'U6'!V38*'U6'!V$4,0)+
IF('U7'!$A$4="2ª",'U7'!V38*'U7'!V$4,0)+
IF('U8'!$A$4="2ª",'U8'!V38*'U8'!V$4,0)+
IF('U9'!$A$4="2ª",'U9'!V38*'U9'!V$4,0)+
IF('U10'!$A$4="2ª",'U10'!V38*'U10'!V$4,0)+
IF('U11'!$A$4="2ª",'U11'!V38*'U11'!V$4,0)+
IF('U12'!$A$4="2ª",'U12'!V38*'U12'!V$4,0)+
IF('U13'!$A$4="2ª",'U13'!V38*'U13'!V$4,0)+
IF('U14'!$A$4="2ª",'U14'!V38*'U14'!V$4,0)+
IF('U15'!$A$4="2ª",'U15'!V38*'U15'!V$4,0)
)/'2ª EVA-solo'!$CD$5
/AT$13)),0),0)</f>
        <v>0</v>
      </c>
      <c r="AU54" s="25"/>
      <c r="AV54" s="25">
        <f ca="1">IFERROR(IF(AV$16&gt;0,
(
(
(
IF('U1'!$A$4="2ª",'U1'!W38*'U1'!W$4,0)+
IF('U2'!$A$4="2ª",'U2'!W38*'U2'!W$4,0)+
IF('U3'!$A$4="2ª",'U3'!W38*'U3'!W$4,0)+
IF('U4'!$A$4="2ª",'U4'!W38*'U4'!W$4,0)+
IF('U5'!$A$4="2ª",'U5'!W38*'U5'!W$4,0)+
IF('U6'!$A$4="2ª",'U6'!W38*'U6'!W$4,0)+
IF('U7'!$A$4="2ª",'U7'!W38*'U7'!W$4,0)+
IF('U8'!$A$4="2ª",'U8'!W38*'U8'!W$4,0)+
IF('U9'!$A$4="2ª",'U9'!W38*'U9'!W$4,0)+
IF('U10'!$A$4="2ª",'U10'!W38*'U10'!W$4,0)+
IF('U11'!$A$4="2ª",'U11'!W38*'U11'!W$4,0)+
IF('U12'!$A$4="2ª",'U12'!W38*'U12'!W$4,0)+
IF('U13'!$A$4="2ª",'U13'!W38*'U13'!W$4,0)+
IF('U14'!$A$4="2ª",'U14'!W38*'U14'!W$4,0)+
IF('U15'!$A$4="2ª",'U15'!W38*'U15'!W$4,0)
)/'2ª EVA-solo'!$CD$5
/AV$13)),0),0)</f>
        <v>0</v>
      </c>
      <c r="AW54" s="25"/>
      <c r="AX54" s="25">
        <f>IFERROR(IF(AX$16&gt;0,
(
(
(
IF('U1'!$A$4="2ª",'U1'!X38*'U1'!X$4,0)+
IF('U2'!$A$4="2ª",'U2'!X38*'U2'!X$4,0)+
IF('U3'!$A$4="2ª",'U3'!X38*'U3'!X$4,0)+
IF('U4'!$A$4="2ª",'U4'!X38*'U4'!X$4,0)+
IF('U5'!$A$4="2ª",'U5'!X38*'U5'!X$4,0)+
IF('U6'!$A$4="2ª",'U6'!X38*'U6'!X$4,0)+
IF('U7'!$A$4="2ª",'U7'!X38*'U7'!X$4,0)+
IF('U8'!$A$4="2ª",'U8'!X38*'U8'!X$4,0)+
IF('U9'!$A$4="2ª",'U9'!X38*'U9'!X$4,0)+
IF('U10'!$A$4="2ª",'U10'!X38*'U10'!X$4,0)+
IF('U11'!$A$4="2ª",'U11'!X38*'U11'!X$4,0)+
IF('U12'!$A$4="2ª",'U12'!X38*'U12'!X$4,0)+
IF('U13'!$A$4="2ª",'U13'!X38*'U13'!X$4,0)+
IF('U14'!$A$4="2ª",'U14'!X38*'U14'!X$4,0)+
IF('U15'!$A$4="2ª",'U15'!X38*'U15'!X$4,0)
)/'2ª EVA-solo'!$CD$5
/AX$13)),0),0)</f>
        <v>0</v>
      </c>
      <c r="AY54" s="25"/>
      <c r="AZ54" s="25">
        <f>IFERROR(IF(AZ$16&gt;0,
(
(
(
IF('U1'!$A$4="2ª",'U1'!Y38*'U1'!Y$4,0)+
IF('U2'!$A$4="2ª",'U2'!Y38*'U2'!Y$4,0)+
IF('U3'!$A$4="2ª",'U3'!Y38*'U3'!Y$4,0)+
IF('U4'!$A$4="2ª",'U4'!Y38*'U4'!Y$4,0)+
IF('U5'!$A$4="2ª",'U5'!Y38*'U5'!Y$4,0)+
IF('U6'!$A$4="2ª",'U6'!Y38*'U6'!Y$4,0)+
IF('U7'!$A$4="2ª",'U7'!Y38*'U7'!Y$4,0)+
IF('U8'!$A$4="2ª",'U8'!Y38*'U8'!Y$4,0)+
IF('U9'!$A$4="2ª",'U9'!Y38*'U9'!Y$4,0)+
IF('U10'!$A$4="2ª",'U10'!Y38*'U10'!Y$4,0)+
IF('U11'!$A$4="2ª",'U11'!Y38*'U11'!Y$4,0)+
IF('U12'!$A$4="2ª",'U12'!Y38*'U12'!Y$4,0)+
IF('U13'!$A$4="2ª",'U13'!Y38*'U13'!Y$4,0)+
IF('U14'!$A$4="2ª",'U14'!Y38*'U14'!Y$4,0)+
IF('U15'!$A$4="2ª",'U15'!Y38*'U15'!Y$4,0)
)/'2ª EVA-solo'!$CD$5
/AZ$13)),0),0)</f>
        <v>0</v>
      </c>
      <c r="BA54" s="25"/>
      <c r="BB54" s="25"/>
      <c r="BC54" s="25">
        <f ca="1">IFERROR(IF(BC$16&gt;0,
(
(
(
IF('U1'!$A$4="2ª",'U1'!Z38*'U1'!Z$4,0)+
IF('U2'!$A$4="2ª",'U2'!Z38*'U2'!Z$4,0)+
IF('U3'!$A$4="2ª",'U3'!Z38*'U3'!Z$4,0)+
IF('U4'!$A$4="2ª",'U4'!Z38*'U4'!Z$4,0)+
IF('U5'!$A$4="2ª",'U5'!Z38*'U5'!Z$4,0)+
IF('U6'!$A$4="2ª",'U6'!Z38*'U6'!Z$4,0)+
IF('U7'!$A$4="2ª",'U7'!Z38*'U7'!Z$4,0)+
IF('U8'!$A$4="2ª",'U8'!Z38*'U8'!Z$4,0)+
IF('U9'!$A$4="2ª",'U9'!Z38*'U9'!Z$4,0)+
IF('U10'!$A$4="2ª",'U10'!Z38*'U10'!Z$4,0)+
IF('U11'!$A$4="2ª",'U11'!Z38*'U11'!Z$4,0)+
IF('U12'!$A$4="2ª",'U12'!Z38*'U12'!Z$4,0)+
IF('U13'!$A$4="2ª",'U13'!Z38*'U13'!Z$4,0)+
IF('U14'!$A$4="2ª",'U14'!Z38*'U14'!Z$4,0)+
IF('U15'!$A$4="2ª",'U15'!Z38*'U15'!Z$4,0)
)/'2ª EVA-solo'!$CD$5
/BC$13)),0),0)</f>
        <v>0</v>
      </c>
      <c r="BD54" s="25"/>
      <c r="BE54" s="25">
        <f>IFERROR(IF(BE$16&gt;0,
(
(
(
IF('U1'!$A$4="2ª",'U1'!AA38*'U1'!AA$4,0)+
IF('U2'!$A$4="2ª",'U2'!AA38*'U2'!AA$4,0)+
IF('U3'!$A$4="2ª",'U3'!AA38*'U3'!AA$4,0)+
IF('U4'!$A$4="2ª",'U4'!AA38*'U4'!AA$4,0)+
IF('U5'!$A$4="2ª",'U5'!AA38*'U5'!AA$4,0)+
IF('U6'!$A$4="2ª",'U6'!AA38*'U6'!AA$4,0)+
IF('U7'!$A$4="2ª",'U7'!AA38*'U7'!AA$4,0)+
IF('U8'!$A$4="2ª",'U8'!AA38*'U8'!AA$4,0)+
IF('U9'!$A$4="2ª",'U9'!AA38*'U9'!AA$4,0)+
IF('U10'!$A$4="2ª",'U10'!AA38*'U10'!AA$4,0)+
IF('U11'!$A$4="2ª",'U11'!AA38*'U11'!AA$4,0)+
IF('U12'!$A$4="2ª",'U12'!AA38*'U12'!AA$4,0)+
IF('U13'!$A$4="2ª",'U13'!AA38*'U13'!AA$4,0)+
IF('U14'!$A$4="2ª",'U14'!AA38*'U14'!AA$4,0)+
IF('U15'!$A$4="2ª",'U15'!AA38*'U15'!AA$4,0)
)/'2ª EVA-solo'!$CD$5
/BE$13)),0),0)</f>
        <v>0</v>
      </c>
      <c r="BF54" s="25"/>
      <c r="BG54" s="25">
        <f>IFERROR(IF(BG$16&gt;0,
(
(
(
IF('U1'!$A$4="2ª",'U1'!AB38*'U1'!AB$4,0)+
IF('U2'!$A$4="2ª",'U2'!AB38*'U2'!AB$4,0)+
IF('U3'!$A$4="2ª",'U3'!AB38*'U3'!AB$4,0)+
IF('U4'!$A$4="2ª",'U4'!AB38*'U4'!AB$4,0)+
IF('U5'!$A$4="2ª",'U5'!AB38*'U5'!AB$4,0)+
IF('U6'!$A$4="2ª",'U6'!AB38*'U6'!AB$4,0)+
IF('U7'!$A$4="2ª",'U7'!AB38*'U7'!AB$4,0)+
IF('U8'!$A$4="2ª",'U8'!AB38*'U8'!AB$4,0)+
IF('U9'!$A$4="2ª",'U9'!AB38*'U9'!AB$4,0)+
IF('U10'!$A$4="2ª",'U10'!AB38*'U10'!AB$4,0)+
IF('U11'!$A$4="2ª",'U11'!AB38*'U11'!AB$4,0)+
IF('U12'!$A$4="2ª",'U12'!AB38*'U12'!AB$4,0)+
IF('U13'!$A$4="2ª",'U13'!AB38*'U13'!AB$4,0)+
IF('U14'!$A$4="2ª",'U14'!AB38*'U14'!AB$4,0)+
IF('U15'!$A$4="2ª",'U15'!AB38*'U15'!AB$4,0)
)/'2ª EVA-solo'!$CD$5
/BG$13)),0),0)</f>
        <v>0</v>
      </c>
      <c r="BH54" s="25"/>
      <c r="BI54" s="25">
        <f ca="1">IFERROR(IF(BI$16&gt;0,
(
(
(
IF('U1'!$A$4="2ª",'U1'!AC38*'U1'!AC$4,0)+
IF('U2'!$A$4="2ª",'U2'!AC38*'U2'!AC$4,0)+
IF('U3'!$A$4="2ª",'U3'!AC38*'U3'!AC$4,0)+
IF('U4'!$A$4="2ª",'U4'!AC38*'U4'!AC$4,0)+
IF('U5'!$A$4="2ª",'U5'!AC38*'U5'!AC$4,0)+
IF('U6'!$A$4="2ª",'U6'!AC38*'U6'!AC$4,0)+
IF('U7'!$A$4="2ª",'U7'!AC38*'U7'!AC$4,0)+
IF('U8'!$A$4="2ª",'U8'!AC38*'U8'!AC$4,0)+
IF('U9'!$A$4="2ª",'U9'!AC38*'U9'!AC$4,0)+
IF('U10'!$A$4="2ª",'U10'!AC38*'U10'!AC$4,0)+
IF('U11'!$A$4="2ª",'U11'!AC38*'U11'!AC$4,0)+
IF('U12'!$A$4="2ª",'U12'!AC38*'U12'!AC$4,0)+
IF('U13'!$A$4="2ª",'U13'!AC38*'U13'!AC$4,0)+
IF('U14'!$A$4="2ª",'U14'!AC38*'U14'!AC$4,0)+
IF('U15'!$A$4="2ª",'U15'!AC38*'U15'!AC$4,0)
)/'2ª EVA-solo'!$CD$5
/BI$13)),0),0)</f>
        <v>0</v>
      </c>
      <c r="BJ54" s="25"/>
      <c r="BK54" s="25">
        <f>IFERROR(IF(BK$16&gt;0,
(
(
(
IF('U1'!$A$4="2ª",'U1'!AD38*'U1'!AD$4,0)+
IF('U2'!$A$4="2ª",'U2'!AD38*'U2'!AD$4,0)+
IF('U3'!$A$4="2ª",'U3'!AD38*'U3'!AD$4,0)+
IF('U4'!$A$4="2ª",'U4'!AD38*'U4'!AD$4,0)+
IF('U5'!$A$4="2ª",'U5'!AD38*'U5'!AD$4,0)+
IF('U6'!$A$4="2ª",'U6'!AD38*'U6'!AD$4,0)+
IF('U7'!$A$4="2ª",'U7'!AD38*'U7'!AD$4,0)+
IF('U8'!$A$4="2ª",'U8'!AD38*'U8'!AD$4,0)+
IF('U9'!$A$4="2ª",'U9'!AD38*'U9'!AD$4,0)+
IF('U10'!$A$4="2ª",'U10'!AD38*'U10'!AD$4,0)+
IF('U11'!$A$4="2ª",'U11'!AD38*'U11'!AD$4,0)+
IF('U12'!$A$4="2ª",'U12'!AD38*'U12'!AD$4,0)+
IF('U13'!$A$4="2ª",'U13'!AD38*'U13'!AD$4,0)+
IF('U14'!$A$4="2ª",'U14'!AD38*'U14'!AD$4,0)+
IF('U15'!$A$4="2ª",'U15'!AD38*'U15'!AD$4,0)
)/'2ª EVA-solo'!$CD$5
/BK$13)),0),0)</f>
        <v>0</v>
      </c>
      <c r="BL54" s="25"/>
      <c r="BM54" s="25">
        <f>IFERROR(IF(BM$16&gt;0,
(
(
(
IF('U1'!$A$4="2ª",'U1'!AE38*'U1'!AE$4,0)+
IF('U2'!$A$4="2ª",'U2'!AE38*'U2'!AE$4,0)+
IF('U3'!$A$4="2ª",'U3'!AE38*'U3'!AE$4,0)+
IF('U4'!$A$4="2ª",'U4'!AE38*'U4'!AE$4,0)+
IF('U5'!$A$4="2ª",'U5'!AE38*'U5'!AE$4,0)+
IF('U6'!$A$4="2ª",'U6'!AE38*'U6'!AE$4,0)+
IF('U7'!$A$4="2ª",'U7'!AE38*'U7'!AE$4,0)+
IF('U8'!$A$4="2ª",'U8'!AE38*'U8'!AE$4,0)+
IF('U9'!$A$4="2ª",'U9'!AE38*'U9'!AE$4,0)+
IF('U10'!$A$4="2ª",'U10'!AE38*'U10'!AE$4,0)+
IF('U11'!$A$4="2ª",'U11'!AE38*'U11'!AE$4,0)+
IF('U12'!$A$4="2ª",'U12'!AE38*'U12'!AE$4,0)+
IF('U13'!$A$4="2ª",'U13'!AE38*'U13'!AE$4,0)+
IF('U14'!$A$4="2ª",'U14'!AE38*'U14'!AE$4,0)+
IF('U15'!$A$4="2ª",'U15'!AE38*'U15'!AE$4,0)
)/'2ª EVA-solo'!$CD$5
/BM$13)),0),0)</f>
        <v>0</v>
      </c>
      <c r="BN54" s="25"/>
      <c r="BO54" s="25"/>
      <c r="BP54" s="25">
        <f ca="1">IFERROR(IF(BP$16&gt;0,
(
(
(
IF('U1'!$A$4="2ª",'U1'!AF38*'U1'!AF$4,0)+
IF('U2'!$A$4="2ª",'U2'!AF38*'U2'!AF$4,0)+
IF('U3'!$A$4="2ª",'U3'!AF38*'U3'!AF$4,0)+
IF('U4'!$A$4="2ª",'U4'!AF38*'U4'!AF$4,0)+
IF('U5'!$A$4="2ª",'U5'!AF38*'U5'!AF$4,0)+
IF('U6'!$A$4="2ª",'U6'!AF38*'U6'!AF$4,0)+
IF('U7'!$A$4="2ª",'U7'!AF38*'U7'!AF$4,0)+
IF('U8'!$A$4="2ª",'U8'!AF38*'U8'!AF$4,0)+
IF('U9'!$A$4="2ª",'U9'!AF38*'U9'!AF$4,0)+
IF('U10'!$A$4="2ª",'U10'!AF38*'U10'!AF$4,0)+
IF('U11'!$A$4="2ª",'U11'!AF38*'U11'!AF$4,0)+
IF('U12'!$A$4="2ª",'U12'!AF38*'U12'!AF$4,0)+
IF('U13'!$A$4="2ª",'U13'!AF38*'U13'!AF$4,0)+
IF('U14'!$A$4="2ª",'U14'!AF38*'U14'!AF$4,0)+
IF('U15'!$A$4="2ª",'U15'!AF38*'U15'!AF$4,0)
)/'2ª EVA-solo'!$CD$5
/BP$13)),0),0)</f>
        <v>0</v>
      </c>
      <c r="BQ54" s="25"/>
      <c r="BR54" s="25">
        <f>IFERROR(IF(BR$16&gt;0,
(
(
(
IF('U1'!$A$4="2ª",'U1'!AG38*'U1'!AG$4,0)+
IF('U2'!$A$4="2ª",'U2'!AG38*'U2'!AG$4,0)+
IF('U3'!$A$4="2ª",'U3'!AG38*'U3'!AG$4,0)+
IF('U4'!$A$4="2ª",'U4'!AG38*'U4'!AG$4,0)+
IF('U5'!$A$4="2ª",'U5'!AG38*'U5'!AG$4,0)+
IF('U6'!$A$4="2ª",'U6'!AG38*'U6'!AG$4,0)+
IF('U7'!$A$4="2ª",'U7'!AG38*'U7'!AG$4,0)+
IF('U8'!$A$4="2ª",'U8'!AG38*'U8'!AG$4,0)+
IF('U9'!$A$4="2ª",'U9'!AG38*'U9'!AG$4,0)+
IF('U10'!$A$4="2ª",'U10'!AG38*'U10'!AG$4,0)+
IF('U11'!$A$4="2ª",'U11'!AG38*'U11'!AG$4,0)+
IF('U12'!$A$4="2ª",'U12'!AG38*'U12'!AG$4,0)+
IF('U13'!$A$4="2ª",'U13'!AG38*'U13'!AG$4,0)+
IF('U14'!$A$4="2ª",'U14'!AG38*'U14'!AG$4,0)+
IF('U15'!$A$4="2ª",'U15'!AG38*'U15'!AG$4,0)
)/'2ª EVA-solo'!$CD$5
/BR$13)),0),0)</f>
        <v>0</v>
      </c>
      <c r="BS54" s="25"/>
      <c r="BT54" s="25">
        <f>IFERROR(IF(BT$16&gt;0,
(
(
(
IF('U1'!$A$4="2ª",'U1'!AH38*'U1'!AH$4,0)+
IF('U2'!$A$4="2ª",'U2'!AH38*'U2'!AH$4,0)+
IF('U3'!$A$4="2ª",'U3'!AH38*'U3'!AH$4,0)+
IF('U4'!$A$4="2ª",'U4'!AH38*'U4'!AH$4,0)+
IF('U5'!$A$4="2ª",'U5'!AH38*'U5'!AH$4,0)+
IF('U6'!$A$4="2ª",'U6'!AH38*'U6'!AH$4,0)+
IF('U7'!$A$4="2ª",'U7'!AH38*'U7'!AH$4,0)+
IF('U8'!$A$4="2ª",'U8'!AH38*'U8'!AH$4,0)+
IF('U9'!$A$4="2ª",'U9'!AH38*'U9'!AH$4,0)+
IF('U10'!$A$4="2ª",'U10'!AH38*'U10'!AH$4,0)+
IF('U11'!$A$4="2ª",'U11'!AH38*'U11'!AH$4,0)+
IF('U12'!$A$4="2ª",'U12'!AH38*'U12'!AH$4,0)+
IF('U13'!$A$4="2ª",'U13'!AH38*'U13'!AH$4,0)+
IF('U14'!$A$4="2ª",'U14'!AH38*'U14'!AH$4,0)+
IF('U15'!$A$4="2ª",'U15'!AH38*'U15'!AH$4,0)
)/'2ª EVA-solo'!$CD$5
/BT$13)),0),0)</f>
        <v>0</v>
      </c>
      <c r="BU54" s="25"/>
      <c r="BV54" s="25">
        <f>IFERROR(IF(BV$16&gt;0,
(
(
(
IF('U1'!$A$4="2ª",'U1'!AI38*'U1'!AI$4,0)+
IF('U2'!$A$4="2ª",'U2'!AI38*'U2'!AI$4,0)+
IF('U3'!$A$4="2ª",'U3'!AI38*'U3'!AI$4,0)+
IF('U4'!$A$4="2ª",'U4'!AI38*'U4'!AI$4,0)+
IF('U5'!$A$4="2ª",'U5'!AI38*'U5'!AI$4,0)+
IF('U6'!$A$4="2ª",'U6'!AI38*'U6'!AI$4,0)+
IF('U7'!$A$4="2ª",'U7'!AI38*'U7'!AI$4,0)+
IF('U8'!$A$4="2ª",'U8'!AI38*'U8'!AI$4,0)+
IF('U9'!$A$4="2ª",'U9'!AI38*'U9'!AI$4,0)+
IF('U10'!$A$4="2ª",'U10'!AI38*'U10'!AI$4,0)+
IF('U11'!$A$4="2ª",'U11'!AI38*'U11'!AI$4,0)+
IF('U12'!$A$4="2ª",'U12'!AI38*'U12'!AI$4,0)+
IF('U13'!$A$4="2ª",'U13'!AI38*'U13'!AI$4,0)+
IF('U14'!$A$4="2ª",'U14'!AI38*'U14'!AI$4,0)+
IF('U15'!$A$4="2ª",'U15'!AI38*'U15'!AI$4,0)
)/'2ª EVA-solo'!$CD$5
/BV$13)),0),0)</f>
        <v>0</v>
      </c>
      <c r="BW54" s="25"/>
      <c r="BX54" s="25">
        <f>IFERROR(IF(BX$16&gt;0,
(
(
(
IF('U1'!$A$4="2ª",'U1'!AJ38*'U1'!AJ$4,0)+
IF('U2'!$A$4="2ª",'U2'!AJ38*'U2'!AJ$4,0)+
IF('U3'!$A$4="2ª",'U3'!AJ38*'U3'!AJ$4,0)+
IF('U4'!$A$4="2ª",'U4'!AJ38*'U4'!AJ$4,0)+
IF('U5'!$A$4="2ª",'U5'!AJ38*'U5'!AJ$4,0)+
IF('U6'!$A$4="2ª",'U6'!AJ38*'U6'!AJ$4,0)+
IF('U7'!$A$4="2ª",'U7'!AJ38*'U7'!AJ$4,0)+
IF('U8'!$A$4="2ª",'U8'!AJ38*'U8'!AJ$4,0)+
IF('U9'!$A$4="2ª",'U9'!AJ38*'U9'!AJ$4,0)+
IF('U10'!$A$4="2ª",'U10'!AJ38*'U10'!AJ$4,0)+
IF('U11'!$A$4="2ª",'U11'!AJ38*'U11'!AJ$4,0)+
IF('U12'!$A$4="2ª",'U12'!AJ38*'U12'!AJ$4,0)+
IF('U13'!$A$4="2ª",'U13'!AJ38*'U13'!AJ$4,0)+
IF('U14'!$A$4="2ª",'U14'!AJ38*'U14'!AJ$4,0)+
IF('U15'!$A$4="2ª",'U15'!AJ38*'U15'!AJ$4,0)
)/'2ª EVA-solo'!$CD$5
/BX$13)),0),0)</f>
        <v>0</v>
      </c>
      <c r="BY54" s="25"/>
      <c r="BZ54" s="25">
        <f>IFERROR(IF(BZ$16&gt;0,
(
(
(
IF('U1'!$A$4="2ª",'U1'!AK38*'U1'!AK$4,0)+
IF('U2'!$A$4="2ª",'U2'!AK38*'U2'!AK$4,0)+
IF('U3'!$A$4="2ª",'U3'!AK38*'U3'!AK$4,0)+
IF('U4'!$A$4="2ª",'U4'!AK38*'U4'!AK$4,0)+
IF('U5'!$A$4="2ª",'U5'!AK38*'U5'!AK$4,0)+
IF('U6'!$A$4="2ª",'U6'!AK38*'U6'!AK$4,0)+
IF('U7'!$A$4="2ª",'U7'!AK38*'U7'!AK$4,0)+
IF('U8'!$A$4="2ª",'U8'!AK38*'U8'!AK$4,0)+
IF('U9'!$A$4="2ª",'U9'!AK38*'U9'!AK$4,0)+
IF('U10'!$A$4="2ª",'U10'!AK38*'U10'!AK$4,0)+
IF('U11'!$A$4="2ª",'U11'!AK38*'U11'!AK$4,0)+
IF('U12'!$A$4="2ª",'U12'!AK38*'U12'!AK$4,0)+
IF('U13'!$A$4="2ª",'U13'!AK38*'U13'!AK$4,0)+
IF('U14'!$A$4="2ª",'U14'!AK38*'U14'!AK$4,0)+
IF('U15'!$A$4="2ª",'U15'!AK38*'U15'!AK$4,0)
)/'2ª EVA-solo'!$CD$5
/BZ$13)),0),0)</f>
        <v>0</v>
      </c>
      <c r="CA54" s="25"/>
      <c r="CB54" s="25">
        <f ca="1">IF(CB$16&gt;0,
(
(
(
IF('U1'!$A$4="2ª",'U1'!BZ38*'U1'!BZ$4,0)+
IF('U2'!$A$4="2ª",'U2'!CA38*'U2'!CA$4,0)+
IF('U3'!$A$4="2ª",'U3'!CA38*'U3'!CA$4,0)+
IF('U4'!$A$4="2ª",'U4'!CA38*'U4'!CA$4,0)+
IF('U5'!$A$4="2ª",'U5'!CA38*'U5'!CA$4,0)+
IF('U6'!$A$4="2ª",'U6'!CA38*'U6'!CA$4,0)+
IF('U7'!$A$4="2ª",'U7'!CA38*'U7'!CA$4,0)+
IF('U8'!$A$4="2ª",'U8'!CA38*'U8'!CA$4,0)+
IF('U9'!$A$4="2ª",'U9'!CA38*'U9'!CA$4,0)+
IF('U10'!$A$4="2ª",'U10'!CA38*'U10'!CA$4,0)+
IF('U11'!$A$4="2ª",'U11'!CA38*'U11'!CA$4,0)+
IF('U12'!$A$4="2ª",'U12'!CA38*'U12'!CA$4,0)+
IF('U13'!$A$4="2ª",'U13'!CA38*'U13'!CA$4,0)+
IF('U14'!$A$4="2ª",'U14'!CA38*'U14'!CA$4,0)+
IF('U15'!$A$4="2ª",'U15'!CA38*'U15'!CA$4,0)
)/'2ª EVA-solo'!$CD$5
/CB$16)))</f>
        <v>0</v>
      </c>
    </row>
    <row r="55" spans="1:80" ht="18" x14ac:dyDescent="0.25">
      <c r="A55" s="65">
        <v>0</v>
      </c>
      <c r="B55" s="128"/>
      <c r="C55" s="25">
        <f ca="1">IFERROR(IF(C$16&gt;0,
(
(
(
IF('U1'!$A$4="2ª",'U1'!B39*'U1'!B$4,0)+
IF('U2'!$A$4="2ª",'U2'!B39*'U2'!B$4,0)+
IF('U3'!$A$4="2ª",'U3'!B39*'U3'!B$4,0)+
IF('U4'!$A$4="2ª",'U4'!B39*'U4'!B$4,0)+
IF('U5'!$A$4="2ª",'U5'!B39*'U5'!B$4,0)+
IF('U6'!$A$4="2ª",'U6'!B39*'U6'!B$4,0)+
IF('U7'!$A$4="2ª",'U7'!B39*'U7'!B$4,0)+
IF('U8'!$A$4="2ª",'U8'!B39*'U8'!B$4,0)+
IF('U9'!$A$4="2ª",'U9'!B39*'U9'!B$4,0)+
IF('U10'!$A$4="2ª",'U10'!B39*'U10'!B$4,0)+
IF('U11'!$A$4="2ª",'U11'!B39*'U11'!B$4,0)+
IF('U12'!$A$4="2ª",'U12'!B39*'U12'!B$4,0)+
IF('U13'!$A$4="2ª",'U13'!B39*'U13'!B$4,0)+
IF('U14'!$A$4="2ª",'U14'!B39*'U14'!B$4,0)+
IF('U15'!$A$4="2ª",'U15'!B39*'U15'!B$4,0)
)/'2ª EVA-solo'!$CD$5
/C$13)),0),0)</f>
        <v>0</v>
      </c>
      <c r="D55" s="25"/>
      <c r="E55" s="25">
        <f ca="1">IFERROR(IF(E$16&gt;0,
(
(
(
IF('U1'!$A$4="2ª",'U1'!C39*'U1'!C$4,0)+
IF('U2'!$A$4="2ª",'U2'!C39*'U2'!C$4,0)+
IF('U3'!$A$4="2ª",'U3'!C39*'U3'!C$4,0)+
IF('U4'!$A$4="2ª",'U4'!C39*'U4'!C$4,0)+
IF('U5'!$A$4="2ª",'U5'!C39*'U5'!C$4,0)+
IF('U6'!$A$4="2ª",'U6'!C39*'U6'!C$4,0)+
IF('U7'!$A$4="2ª",'U7'!C39*'U7'!C$4,0)+
IF('U8'!$A$4="2ª",'U8'!C39*'U8'!C$4,0)+
IF('U9'!$A$4="2ª",'U9'!C39*'U9'!C$4,0)+
IF('U10'!$A$4="2ª",'U10'!C39*'U10'!C$4,0)+
IF('U11'!$A$4="2ª",'U11'!C39*'U11'!C$4,0)+
IF('U12'!$A$4="2ª",'U12'!C39*'U12'!C$4,0)+
IF('U13'!$A$4="2ª",'U13'!C39*'U13'!C$4,0)+
IF('U14'!$A$4="2ª",'U14'!C39*'U14'!C$4,0)+
IF('U15'!$A$4="2ª",'U15'!C39*'U15'!C$4,0)
)/'2ª EVA-solo'!$CD$5
/E$13)),0),0)</f>
        <v>0</v>
      </c>
      <c r="F55" s="25"/>
      <c r="G55" s="25">
        <f ca="1">IFERROR(IF(G$16&gt;0,
(
(
(
IF('U1'!$A$4="2ª",'U1'!D39*'U1'!D$4,0)+
IF('U2'!$A$4="2ª",'U2'!D39*'U2'!D$4,0)+
IF('U3'!$A$4="2ª",'U3'!D39*'U3'!D$4,0)+
IF('U4'!$A$4="2ª",'U4'!D39*'U4'!D$4,0)+
IF('U5'!$A$4="2ª",'U5'!D39*'U5'!D$4,0)+
IF('U6'!$A$4="2ª",'U6'!D39*'U6'!D$4,0)+
IF('U7'!$A$4="2ª",'U7'!D39*'U7'!D$4,0)+
IF('U8'!$A$4="2ª",'U8'!D39*'U8'!D$4,0)+
IF('U9'!$A$4="2ª",'U9'!D39*'U9'!D$4,0)+
IF('U10'!$A$4="2ª",'U10'!D39*'U10'!D$4,0)+
IF('U11'!$A$4="2ª",'U11'!D39*'U11'!D$4,0)+
IF('U12'!$A$4="2ª",'U12'!D39*'U12'!D$4,0)+
IF('U13'!$A$4="2ª",'U13'!D39*'U13'!D$4,0)+
IF('U14'!$A$4="2ª",'U14'!D39*'U14'!D$4,0)+
IF('U15'!$A$4="2ª",'U15'!D39*'U15'!D$4,0)
)/'2ª EVA-solo'!$CD$5
/G$13)),0),0)</f>
        <v>0</v>
      </c>
      <c r="H55" s="25"/>
      <c r="I55" s="25">
        <f ca="1">IFERROR(IF(I$16&gt;0,
(
(
(
IF('U1'!$A$4="2ª",'U1'!E39*'U1'!E$4,0)+
IF('U2'!$A$4="2ª",'U2'!E39*'U2'!E$4,0)+
IF('U3'!$A$4="2ª",'U3'!E39*'U3'!E$4,0)+
IF('U4'!$A$4="2ª",'U4'!E39*'U4'!E$4,0)+
IF('U5'!$A$4="2ª",'U5'!E39*'U5'!E$4,0)+
IF('U6'!$A$4="2ª",'U6'!E39*'U6'!E$4,0)+
IF('U7'!$A$4="2ª",'U7'!E39*'U7'!E$4,0)+
IF('U8'!$A$4="2ª",'U8'!E39*'U8'!E$4,0)+
IF('U9'!$A$4="2ª",'U9'!E39*'U9'!E$4,0)+
IF('U10'!$A$4="2ª",'U10'!E39*'U10'!E$4,0)+
IF('U11'!$A$4="2ª",'U11'!E39*'U11'!E$4,0)+
IF('U12'!$A$4="2ª",'U12'!E39*'U12'!E$4,0)+
IF('U13'!$A$4="2ª",'U13'!E39*'U13'!E$4,0)+
IF('U14'!$A$4="2ª",'U14'!E39*'U14'!E$4,0)+
IF('U15'!$A$4="2ª",'U15'!E39*'U15'!E$4,0)
)/'2ª EVA-solo'!$CD$5
/H$13)),0),0)</f>
        <v>0</v>
      </c>
      <c r="J55" s="25"/>
      <c r="K55" s="25">
        <f ca="1">IFERROR(IF(K$16&gt;0,
(
(
(
IF('U1'!$A$4="2ª",'U1'!F39*'U1'!F$4,0)+
IF('U2'!$A$4="2ª",'U2'!F39*'U2'!F$4,0)+
IF('U3'!$A$4="2ª",'U3'!F39*'U3'!F$4,0)+
IF('U4'!$A$4="2ª",'U4'!F39*'U4'!F$4,0)+
IF('U5'!$A$4="2ª",'U5'!F39*'U5'!F$4,0)+
IF('U6'!$A$4="2ª",'U6'!F39*'U6'!F$4,0)+
IF('U7'!$A$4="2ª",'U7'!F39*'U7'!F$4,0)+
IF('U8'!$A$4="2ª",'U8'!F39*'U8'!F$4,0)+
IF('U9'!$A$4="2ª",'U9'!F39*'U9'!F$4,0)+
IF('U10'!$A$4="2ª",'U10'!F39*'U10'!F$4,0)+
IF('U11'!$A$4="2ª",'U11'!F39*'U11'!F$4,0)+
IF('U12'!$A$4="2ª",'U12'!F39*'U12'!F$4,0)+
IF('U13'!$A$4="2ª",'U13'!F39*'U13'!F$4,0)+
IF('U14'!$A$4="2ª",'U14'!F39*'U14'!F$4,0)+
IF('U15'!$A$4="2ª",'U15'!F39*'U15'!F$4,0)
)/'2ª EVA-solo'!$CD$5
/K$13)),0),0)</f>
        <v>0</v>
      </c>
      <c r="L55" s="25"/>
      <c r="M55" s="25">
        <f>IFERROR(IF(M$16&gt;0,
(
(
(
IF('U1'!$A$4="2ª",'U1'!G39*'U1'!G$4,0)+
IF('U2'!$A$4="2ª",'U2'!G39*'U2'!G$4,0)+
IF('U3'!$A$4="2ª",'U3'!G39*'U3'!G$4,0)+
IF('U4'!$A$4="2ª",'U4'!G39*'U4'!G$4,0)+
IF('U5'!$A$4="2ª",'U5'!G39*'U5'!G$4,0)+
IF('U6'!$A$4="2ª",'U6'!G39*'U6'!G$4,0)+
IF('U7'!$A$4="2ª",'U7'!G39*'U7'!G$4,0)+
IF('U8'!$A$4="2ª",'U8'!G39*'U8'!G$4,0)+
IF('U9'!$A$4="2ª",'U9'!G39*'U9'!G$4,0)+
IF('U10'!$A$4="2ª",'U10'!G39*'U10'!G$4,0)+
IF('U11'!$A$4="2ª",'U11'!G39*'U11'!G$4,0)+
IF('U12'!$A$4="2ª",'U12'!G39*'U12'!G$4,0)+
IF('U13'!$A$4="2ª",'U13'!G39*'U13'!G$4,0)+
IF('U14'!$A$4="2ª",'U14'!G39*'U14'!G$4,0)+
IF('U15'!$A$4="2ª",'U15'!G39*'U15'!G$4,0)
)/'2ª EVA-solo'!$CD$5
/M$13)),0),0)</f>
        <v>0</v>
      </c>
      <c r="N55" s="25"/>
      <c r="O55" s="130"/>
      <c r="P55" s="25">
        <f ca="1">IFERROR(IF(P$16&gt;0,
(
(
(
IF('U1'!$A$4="2ª",'U1'!H39*'U1'!H$4,0)+
IF('U2'!$A$4="2ª",'U2'!H39*'U2'!H$4,0)+
IF('U3'!$A$4="2ª",'U3'!H39*'U3'!H$4,0)+
IF('U4'!$A$4="2ª",'U4'!H39*'U4'!H$4,0)+
IF('U5'!$A$4="2ª",'U5'!H39*'U5'!H$4,0)+
IF('U6'!$A$4="2ª",'U6'!H39*'U6'!H$4,0)+
IF('U7'!$A$4="2ª",'U7'!H39*'U7'!H$4,0)+
IF('U8'!$A$4="2ª",'U8'!H39*'U8'!H$4,0)+
IF('U9'!$A$4="2ª",'U9'!H39*'U9'!H$4,0)+
IF('U10'!$A$4="2ª",'U10'!H39*'U10'!H$4,0)+
IF('U11'!$A$4="2ª",'U11'!H39*'U11'!H$4,0)+
IF('U12'!$A$4="2ª",'U12'!H39*'U12'!H$4,0)+
IF('U13'!$A$4="2ª",'U13'!H39*'U13'!H$4,0)+
IF('U14'!$A$4="2ª",'U14'!H39*'U14'!H$4,0)+
IF('U15'!$A$4="2ª",'U15'!H39*'U15'!H$4,0)
)/'2ª EVA-solo'!$CD$5
/P$13)),0),0)</f>
        <v>0</v>
      </c>
      <c r="Q55" s="25"/>
      <c r="R55" s="25">
        <f ca="1">IFERROR(IF(R$16&gt;0,
(
(
(
IF('U1'!$A$4="2ª",'U1'!I39*'U1'!I$4,0)+
IF('U2'!$A$4="2ª",'U2'!I39*'U2'!I$4,0)+
IF('U3'!$A$4="2ª",'U3'!I39*'U3'!I$4,0)+
IF('U4'!$A$4="2ª",'U4'!I39*'U4'!I$4,0)+
IF('U5'!$A$4="2ª",'U5'!I39*'U5'!I$4,0)+
IF('U6'!$A$4="2ª",'U6'!I39*'U6'!I$4,0)+
IF('U7'!$A$4="2ª",'U7'!I39*'U7'!I$4,0)+
IF('U8'!$A$4="2ª",'U8'!I39*'U8'!I$4,0)+
IF('U9'!$A$4="2ª",'U9'!I39*'U9'!I$4,0)+
IF('U10'!$A$4="2ª",'U10'!I39*'U10'!I$4,0)+
IF('U11'!$A$4="2ª",'U11'!I39*'U11'!I$4,0)+
IF('U12'!$A$4="2ª",'U12'!I39*'U12'!I$4,0)+
IF('U13'!$A$4="2ª",'U13'!I39*'U13'!I$4,0)+
IF('U14'!$A$4="2ª",'U14'!I39*'U14'!I$4,0)+
IF('U15'!$A$4="2ª",'U15'!I39*'U15'!I$4,0)
)/'2ª EVA-solo'!$CD$5
/R$13)),0),0)</f>
        <v>0</v>
      </c>
      <c r="S55" s="25"/>
      <c r="T55" s="25">
        <f ca="1">IFERROR(IF(T$16&gt;0,
(
(
(
IF('U1'!$A$4="2ª",'U1'!J39*'U1'!J$4,0)+
IF('U2'!$A$4="2ª",'U2'!J39*'U2'!J$4,0)+
IF('U3'!$A$4="2ª",'U3'!J39*'U3'!J$4,0)+
IF('U4'!$A$4="2ª",'U4'!J39*'U4'!J$4,0)+
IF('U5'!$A$4="2ª",'U5'!J39*'U5'!J$4,0)+
IF('U6'!$A$4="2ª",'U6'!J39*'U6'!J$4,0)+
IF('U7'!$A$4="2ª",'U7'!J39*'U7'!J$4,0)+
IF('U8'!$A$4="2ª",'U8'!J39*'U8'!J$4,0)+
IF('U9'!$A$4="2ª",'U9'!J39*'U9'!J$4,0)+
IF('U10'!$A$4="2ª",'U10'!J39*'U10'!J$4,0)+
IF('U11'!$A$4="2ª",'U11'!J39*'U11'!J$4,0)+
IF('U12'!$A$4="2ª",'U12'!J39*'U12'!J$4,0)+
IF('U13'!$A$4="2ª",'U13'!J39*'U13'!J$4,0)+
IF('U14'!$A$4="2ª",'U14'!J39*'U14'!J$4,0)+
IF('U15'!$A$4="2ª",'U15'!J39*'U15'!J$4,0)
)/'2ª EVA-solo'!$CD$5
/T$13)),0),0)</f>
        <v>0</v>
      </c>
      <c r="U55" s="25"/>
      <c r="V55" s="25">
        <f ca="1">IFERROR(IF(V$16&gt;0,
(
(
(
IF('U1'!$A$4="2ª",'U1'!K39*'U1'!K$4,0)+
IF('U2'!$A$4="2ª",'U2'!K39*'U2'!K$4,0)+
IF('U3'!$A$4="2ª",'U3'!K39*'U3'!K$4,0)+
IF('U4'!$A$4="2ª",'U4'!K39*'U4'!K$4,0)+
IF('U5'!$A$4="2ª",'U5'!K39*'U5'!K$4,0)+
IF('U6'!$A$4="2ª",'U6'!K39*'U6'!K$4,0)+
IF('U7'!$A$4="2ª",'U7'!K39*'U7'!K$4,0)+
IF('U8'!$A$4="2ª",'U8'!K39*'U8'!K$4,0)+
IF('U9'!$A$4="2ª",'U9'!K39*'U9'!K$4,0)+
IF('U10'!$A$4="2ª",'U10'!K39*'U10'!K$4,0)+
IF('U11'!$A$4="2ª",'U11'!K39*'U11'!K$4,0)+
IF('U12'!$A$4="2ª",'U12'!K39*'U12'!K$4,0)+
IF('U13'!$A$4="2ª",'U13'!K39*'U13'!K$4,0)+
IF('U14'!$A$4="2ª",'U14'!K39*'U14'!K$4,0)+
IF('U15'!$A$4="2ª",'U15'!K39*'U15'!K$4,0)
)/'2ª EVA-solo'!$CD$5
/V$13)),0),0)</f>
        <v>0</v>
      </c>
      <c r="W55" s="25"/>
      <c r="X55" s="25">
        <f ca="1">IFERROR(IF(X$16&gt;0,
(
(
(
IF('U1'!$A$4="2ª",'U1'!L39*'U1'!L$4,0)+
IF('U2'!$A$4="2ª",'U2'!L39*'U2'!L$4,0)+
IF('U3'!$A$4="2ª",'U3'!L39*'U3'!L$4,0)+
IF('U4'!$A$4="2ª",'U4'!L39*'U4'!L$4,0)+
IF('U5'!$A$4="2ª",'U5'!L39*'U5'!L$4,0)+
IF('U6'!$A$4="2ª",'U6'!L39*'U6'!L$4,0)+
IF('U7'!$A$4="2ª",'U7'!L39*'U7'!L$4,0)+
IF('U8'!$A$4="2ª",'U8'!L39*'U8'!L$4,0)+
IF('U9'!$A$4="2ª",'U9'!L39*'U9'!L$4,0)+
IF('U10'!$A$4="2ª",'U10'!L39*'U10'!L$4,0)+
IF('U11'!$A$4="2ª",'U11'!L39*'U11'!L$4,0)+
IF('U12'!$A$4="2ª",'U12'!L39*'U12'!L$4,0)+
IF('U13'!$A$4="2ª",'U13'!L39*'U13'!L$4,0)+
IF('U14'!$A$4="2ª",'U14'!L39*'U14'!L$4,0)+
IF('U15'!$A$4="2ª",'U15'!L39*'U15'!L$4,0)
)/'2ª EVA-solo'!$CD$5
/X$13)),0),0)</f>
        <v>0</v>
      </c>
      <c r="Y55" s="25"/>
      <c r="Z55" s="25">
        <f>IFERROR(IF(Z$16&gt;0,
(
(
(
IF('U1'!$A$4="2ª",'U1'!M39*'U1'!M$4,0)+
IF('U2'!$A$4="2ª",'U2'!M39*'U2'!M$4,0)+
IF('U3'!$A$4="2ª",'U3'!M39*'U3'!M$4,0)+
IF('U4'!$A$4="2ª",'U4'!M39*'U4'!M$4,0)+
IF('U5'!$A$4="2ª",'U5'!M39*'U5'!M$4,0)+
IF('U6'!$A$4="2ª",'U6'!M39*'U6'!M$4,0)+
IF('U7'!$A$4="2ª",'U7'!M39*'U7'!M$4,0)+
IF('U8'!$A$4="2ª",'U8'!M39*'U8'!M$4,0)+
IF('U9'!$A$4="2ª",'U9'!M39*'U9'!M$4,0)+
IF('U10'!$A$4="2ª",'U10'!M39*'U10'!M$4,0)+
IF('U11'!$A$4="2ª",'U11'!M39*'U11'!M$4,0)+
IF('U12'!$A$4="2ª",'U12'!M39*'U12'!M$4,0)+
IF('U13'!$A$4="2ª",'U13'!M39*'U13'!M$4,0)+
IF('U14'!$A$4="2ª",'U14'!M39*'U14'!M$4,0)+
IF('U15'!$A$4="2ª",'U15'!M39*'U15'!M$4,0)
)/'2ª EVA-solo'!$CD$5
/Z$13)),0),0)</f>
        <v>0</v>
      </c>
      <c r="AA55" s="25"/>
      <c r="AB55" s="25"/>
      <c r="AC55" s="25">
        <f ca="1">IFERROR(IF(AC$16&gt;0,
(
(
(
IF('U1'!$A$4="2ª",'U1'!N39*'U1'!N$4,0)+
IF('U2'!$A$4="2ª",'U2'!N39*'U2'!N$4,0)+
IF('U3'!$A$4="2ª",'U3'!N39*'U3'!N$4,0)+
IF('U4'!$A$4="2ª",'U4'!N39*'U4'!N$4,0)+
IF('U5'!$A$4="2ª",'U5'!N39*'U5'!N$4,0)+
IF('U6'!$A$4="2ª",'U6'!N39*'U6'!N$4,0)+
IF('U7'!$A$4="2ª",'U7'!N39*'U7'!N$4,0)+
IF('U8'!$A$4="2ª",'U8'!N39*'U8'!N$4,0)+
IF('U9'!$A$4="2ª",'U9'!N39*'U9'!N$4,0)+
IF('U10'!$A$4="2ª",'U10'!N39*'U10'!N$4,0)+
IF('U11'!$A$4="2ª",'U11'!N39*'U11'!N$4,0)+
IF('U12'!$A$4="2ª",'U12'!N39*'U12'!N$4,0)+
IF('U13'!$A$4="2ª",'U13'!N39*'U13'!N$4,0)+
IF('U14'!$A$4="2ª",'U14'!N39*'U14'!N$4,0)+
IF('U15'!$A$4="2ª",'U15'!N39*'U15'!N$4,0)
)/'2ª EVA-solo'!$CD$5
/AC$13)),0),0)</f>
        <v>0</v>
      </c>
      <c r="AD55" s="5"/>
      <c r="AE55" s="25">
        <f>IFERROR(IF(AE$16&gt;0,
(
(
(
IF('U1'!$A$4="2ª",'U1'!O39*'U1'!O$4,0)+
IF('U2'!$A$4="2ª",'U2'!O39*'U2'!O$4,0)+
IF('U3'!$A$4="2ª",'U3'!O39*'U3'!O$4,0)+
IF('U4'!$A$4="2ª",'U4'!O39*'U4'!O$4,0)+
IF('U5'!$A$4="2ª",'U5'!O39*'U5'!O$4,0)+
IF('U6'!$A$4="2ª",'U6'!O39*'U6'!O$4,0)+
IF('U7'!$A$4="2ª",'U7'!O39*'U7'!O$4,0)+
IF('U8'!$A$4="2ª",'U8'!O39*'U8'!O$4,0)+
IF('U9'!$A$4="2ª",'U9'!O39*'U9'!O$4,0)+
IF('U10'!$A$4="2ª",'U10'!O39*'U10'!O$4,0)+
IF('U11'!$A$4="2ª",'U11'!O39*'U11'!O$4,0)+
IF('U12'!$A$4="2ª",'U12'!O39*'U12'!O$4,0)+
IF('U13'!$A$4="2ª",'U13'!O39*'U13'!O$4,0)+
IF('U14'!$A$4="2ª",'U14'!O39*'U14'!O$4,0)+
IF('U15'!$A$4="2ª",'U15'!O39*'U15'!O$4,0)
)/'2ª EVA-solo'!$CD$5
/AE$13)),0),0)</f>
        <v>0</v>
      </c>
      <c r="AF55" s="5"/>
      <c r="AG55" s="25">
        <f ca="1">IFERROR(IF(AG$16&gt;0,
(
(
(
IF('U1'!$A$4="2ª",'U1'!P39*'U1'!P$4,0)+
IF('U2'!$A$4="2ª",'U2'!P39*'U2'!P$4,0)+
IF('U3'!$A$4="2ª",'U3'!P39*'U3'!P$4,0)+
IF('U4'!$A$4="2ª",'U4'!P39*'U4'!P$4,0)+
IF('U5'!$A$4="2ª",'U5'!P39*'U5'!P$4,0)+
IF('U6'!$A$4="2ª",'U6'!P39*'U6'!P$4,0)+
IF('U7'!$A$4="2ª",'U7'!P39*'U7'!P$4,0)+
IF('U8'!$A$4="2ª",'U8'!P39*'U8'!P$4,0)+
IF('U9'!$A$4="2ª",'U9'!P39*'U9'!P$4,0)+
IF('U10'!$A$4="2ª",'U10'!P39*'U10'!P$4,0)+
IF('U11'!$A$4="2ª",'U11'!P39*'U11'!P$4,0)+
IF('U12'!$A$4="2ª",'U12'!P39*'U12'!P$4,0)+
IF('U13'!$A$4="2ª",'U13'!P39*'U13'!P$4,0)+
IF('U14'!$A$4="2ª",'U14'!P39*'U14'!P$4,0)+
IF('U15'!$A$4="2ª",'U15'!P39*'U15'!P$4,0)
)/'2ª EVA-solo'!$CD$5
/AG$13)),0),0)</f>
        <v>0</v>
      </c>
      <c r="AH55" s="25"/>
      <c r="AI55" s="25">
        <f>IFERROR(IF(AH$16&gt;0,
(
(
(
IF('U1'!$A$4="2ª",'U1'!Q39*'U1'!Q$4,0)+
IF('U2'!$A$4="2ª",'U2'!Q39*'U2'!Q$4,0)+
IF('U3'!$A$4="2ª",'U3'!Q39*'U3'!Q$4,0)+
IF('U4'!$A$4="2ª",'U4'!Q39*'U4'!Q$4,0)+
IF('U5'!$A$4="2ª",'U5'!Q39*'U5'!Q$4,0)+
IF('U6'!$A$4="2ª",'U6'!Q39*'U6'!Q$4,0)+
IF('U7'!$A$4="2ª",'U7'!Q39*'U7'!Q$4,0)+
IF('U8'!$A$4="2ª",'U8'!Q39*'U8'!Q$4,0)+
IF('U9'!$A$4="2ª",'U9'!Q39*'U9'!Q$4,0)+
IF('U10'!$A$4="2ª",'U10'!Q39*'U10'!Q$4,0)+
IF('U11'!$A$4="2ª",'U11'!Q39*'U11'!Q$4,0)+
IF('U12'!$A$4="2ª",'U12'!Q39*'U12'!Q$4,0)+
IF('U13'!$A$4="2ª",'U13'!Q39*'U13'!Q$4,0)+
IF('U14'!$A$4="2ª",'U14'!Q39*'U14'!Q$4,0)+
IF('U15'!$A$4="2ª",'U15'!Q39*'U15'!Q$4,0)
)/'2ª EVA-solo'!$CD$5
/AH$13)),0),0)</f>
        <v>0</v>
      </c>
      <c r="AJ55" s="25"/>
      <c r="AK55" s="25">
        <f ca="1">IFERROR(IF(AK$16&gt;0,
(
(
(
IF('U1'!$A$4="2ª",'U1'!R39*'U1'!R$4,0)+
IF('U2'!$A$4="2ª",'U2'!R39*'U2'!R$4,0)+
IF('U3'!$A$4="2ª",'U3'!R39*'U3'!R$4,0)+
IF('U4'!$A$4="2ª",'U4'!R39*'U4'!R$4,0)+
IF('U5'!$A$4="2ª",'U5'!R39*'U5'!R$4,0)+
IF('U6'!$A$4="2ª",'U6'!R39*'U6'!R$4,0)+
IF('U7'!$A$4="2ª",'U7'!R39*'U7'!R$4,0)+
IF('U8'!$A$4="2ª",'U8'!R39*'U8'!R$4,0)+
IF('U9'!$A$4="2ª",'U9'!R39*'U9'!R$4,0)+
IF('U10'!$A$4="2ª",'U10'!R39*'U10'!R$4,0)+
IF('U11'!$A$4="2ª",'U11'!R39*'U11'!R$4,0)+
IF('U12'!$A$4="2ª",'U12'!R39*'U12'!R$4,0)+
IF('U13'!$A$4="2ª",'U13'!R39*'U13'!R$4,0)+
IF('U14'!$A$4="2ª",'U14'!R39*'U14'!R$4,0)+
IF('U15'!$A$4="2ª",'U15'!R39*'U15'!R$4,0)
)/'2ª EVA-solo'!$CD$5
/AK$13)),0),0)</f>
        <v>0</v>
      </c>
      <c r="AL55" s="25"/>
      <c r="AM55" s="25">
        <f>IFERROR(IF(AM$16&gt;0,
(
(
(
IF('U1'!$A$4="2ª",'U1'!S39*'U1'!S$4,0)+
IF('U2'!$A$4="2ª",'U2'!S39*'U2'!S$4,0)+
IF('U3'!$A$4="2ª",'U3'!S39*'U3'!S$4,0)+
IF('U4'!$A$4="2ª",'U4'!S39*'U4'!S$4,0)+
IF('U5'!$A$4="2ª",'U5'!S39*'U5'!S$4,0)+
IF('U6'!$A$4="2ª",'U6'!S39*'U6'!S$4,0)+
IF('U7'!$A$4="2ª",'U7'!S39*'U7'!S$4,0)+
IF('U8'!$A$4="2ª",'U8'!S39*'U8'!S$4,0)+
IF('U9'!$A$4="2ª",'U9'!S39*'U9'!S$4,0)+
IF('U10'!$A$4="2ª",'U10'!S39*'U10'!S$4,0)+
IF('U11'!$A$4="2ª",'U11'!S39*'U11'!S$4,0)+
IF('U12'!$A$4="2ª",'U12'!S39*'U12'!S$4,0)+
IF('U13'!$A$4="2ª",'U13'!S39*'U13'!S$4,0)+
IF('U14'!$A$4="2ª",'U14'!S39*'U14'!S$4,0)+
IF('U15'!$A$4="2ª",'U15'!S39*'U15'!S$4,0)
)/'2ª EVA-solo'!$CD$5
/AM$13)),0),0)</f>
        <v>0</v>
      </c>
      <c r="AN55" s="25"/>
      <c r="AO55" s="25"/>
      <c r="AP55" s="25">
        <f ca="1">IFERROR(IF(AP$16&gt;0,
(
(
(
IF('U1'!$A$4="2ª",'U1'!T39*'U1'!T$4,0)+
IF('U2'!$A$4="2ª",'U2'!T39*'U2'!T$4,0)+
IF('U3'!$A$4="2ª",'U3'!T39*'U3'!T$4,0)+
IF('U4'!$A$4="2ª",'U4'!T39*'U4'!T$4,0)+
IF('U5'!$A$4="2ª",'U5'!T39*'U5'!T$4,0)+
IF('U6'!$A$4="2ª",'U6'!T39*'U6'!T$4,0)+
IF('U7'!$A$4="2ª",'U7'!T39*'U7'!T$4,0)+
IF('U8'!$A$4="2ª",'U8'!T39*'U8'!T$4,0)+
IF('U9'!$A$4="2ª",'U9'!T39*'U9'!T$4,0)+
IF('U10'!$A$4="2ª",'U10'!T39*'U10'!T$4,0)+
IF('U11'!$A$4="2ª",'U11'!T39*'U11'!T$4,0)+
IF('U12'!$A$4="2ª",'U12'!T39*'U12'!T$4,0)+
IF('U13'!$A$4="2ª",'U13'!T39*'U13'!T$4,0)+
IF('U14'!$A$4="2ª",'U14'!T39*'U14'!T$4,0)+
IF('U15'!$A$4="2ª",'U15'!T39*'U15'!T$4,0)
)/'2ª EVA-solo'!$CD$5
/AP$13)),0),0)</f>
        <v>0</v>
      </c>
      <c r="AQ55" s="25"/>
      <c r="AR55" s="25">
        <f ca="1">IFERROR(IF(AR$16&gt;0,
(
(
(
IF('U1'!$A$4="2ª",'U1'!U39*'U1'!U$4,0)+
IF('U2'!$A$4="2ª",'U2'!U39*'U2'!U$4,0)+
IF('U3'!$A$4="2ª",'U3'!U39*'U3'!U$4,0)+
IF('U4'!$A$4="2ª",'U4'!U39*'U4'!U$4,0)+
IF('U5'!$A$4="2ª",'U5'!U39*'U5'!U$4,0)+
IF('U6'!$A$4="2ª",'U6'!U39*'U6'!U$4,0)+
IF('U7'!$A$4="2ª",'U7'!U39*'U7'!U$4,0)+
IF('U8'!$A$4="2ª",'U8'!U39*'U8'!U$4,0)+
IF('U9'!$A$4="2ª",'U9'!U39*'U9'!U$4,0)+
IF('U10'!$A$4="2ª",'U10'!U39*'U10'!U$4,0)+
IF('U11'!$A$4="2ª",'U11'!U39*'U11'!U$4,0)+
IF('U12'!$A$4="2ª",'U12'!U39*'U12'!U$4,0)+
IF('U13'!$A$4="2ª",'U13'!U39*'U13'!U$4,0)+
IF('U14'!$A$4="2ª",'U14'!U39*'U14'!U$4,0)+
IF('U15'!$A$4="2ª",'U15'!U39*'U15'!U$4,0)
)/'2ª EVA-solo'!$CD$5
/AR$13)),0),0)</f>
        <v>0</v>
      </c>
      <c r="AS55" s="25"/>
      <c r="AT55" s="25">
        <f>IFERROR(IF(AT$16&gt;0,
(
(
(
IF('U1'!$A$4="2ª",'U1'!V39*'U1'!V$4,0)+
IF('U2'!$A$4="2ª",'U2'!V39*'U2'!V$4,0)+
IF('U3'!$A$4="2ª",'U3'!V39*'U3'!V$4,0)+
IF('U4'!$A$4="2ª",'U4'!V39*'U4'!V$4,0)+
IF('U5'!$A$4="2ª",'U5'!V39*'U5'!V$4,0)+
IF('U6'!$A$4="2ª",'U6'!V39*'U6'!V$4,0)+
IF('U7'!$A$4="2ª",'U7'!V39*'U7'!V$4,0)+
IF('U8'!$A$4="2ª",'U8'!V39*'U8'!V$4,0)+
IF('U9'!$A$4="2ª",'U9'!V39*'U9'!V$4,0)+
IF('U10'!$A$4="2ª",'U10'!V39*'U10'!V$4,0)+
IF('U11'!$A$4="2ª",'U11'!V39*'U11'!V$4,0)+
IF('U12'!$A$4="2ª",'U12'!V39*'U12'!V$4,0)+
IF('U13'!$A$4="2ª",'U13'!V39*'U13'!V$4,0)+
IF('U14'!$A$4="2ª",'U14'!V39*'U14'!V$4,0)+
IF('U15'!$A$4="2ª",'U15'!V39*'U15'!V$4,0)
)/'2ª EVA-solo'!$CD$5
/AT$13)),0),0)</f>
        <v>0</v>
      </c>
      <c r="AU55" s="25"/>
      <c r="AV55" s="25">
        <f ca="1">IFERROR(IF(AV$16&gt;0,
(
(
(
IF('U1'!$A$4="2ª",'U1'!W39*'U1'!W$4,0)+
IF('U2'!$A$4="2ª",'U2'!W39*'U2'!W$4,0)+
IF('U3'!$A$4="2ª",'U3'!W39*'U3'!W$4,0)+
IF('U4'!$A$4="2ª",'U4'!W39*'U4'!W$4,0)+
IF('U5'!$A$4="2ª",'U5'!W39*'U5'!W$4,0)+
IF('U6'!$A$4="2ª",'U6'!W39*'U6'!W$4,0)+
IF('U7'!$A$4="2ª",'U7'!W39*'U7'!W$4,0)+
IF('U8'!$A$4="2ª",'U8'!W39*'U8'!W$4,0)+
IF('U9'!$A$4="2ª",'U9'!W39*'U9'!W$4,0)+
IF('U10'!$A$4="2ª",'U10'!W39*'U10'!W$4,0)+
IF('U11'!$A$4="2ª",'U11'!W39*'U11'!W$4,0)+
IF('U12'!$A$4="2ª",'U12'!W39*'U12'!W$4,0)+
IF('U13'!$A$4="2ª",'U13'!W39*'U13'!W$4,0)+
IF('U14'!$A$4="2ª",'U14'!W39*'U14'!W$4,0)+
IF('U15'!$A$4="2ª",'U15'!W39*'U15'!W$4,0)
)/'2ª EVA-solo'!$CD$5
/AV$13)),0),0)</f>
        <v>0</v>
      </c>
      <c r="AW55" s="25"/>
      <c r="AX55" s="25">
        <f>IFERROR(IF(AX$16&gt;0,
(
(
(
IF('U1'!$A$4="2ª",'U1'!X39*'U1'!X$4,0)+
IF('U2'!$A$4="2ª",'U2'!X39*'U2'!X$4,0)+
IF('U3'!$A$4="2ª",'U3'!X39*'U3'!X$4,0)+
IF('U4'!$A$4="2ª",'U4'!X39*'U4'!X$4,0)+
IF('U5'!$A$4="2ª",'U5'!X39*'U5'!X$4,0)+
IF('U6'!$A$4="2ª",'U6'!X39*'U6'!X$4,0)+
IF('U7'!$A$4="2ª",'U7'!X39*'U7'!X$4,0)+
IF('U8'!$A$4="2ª",'U8'!X39*'U8'!X$4,0)+
IF('U9'!$A$4="2ª",'U9'!X39*'U9'!X$4,0)+
IF('U10'!$A$4="2ª",'U10'!X39*'U10'!X$4,0)+
IF('U11'!$A$4="2ª",'U11'!X39*'U11'!X$4,0)+
IF('U12'!$A$4="2ª",'U12'!X39*'U12'!X$4,0)+
IF('U13'!$A$4="2ª",'U13'!X39*'U13'!X$4,0)+
IF('U14'!$A$4="2ª",'U14'!X39*'U14'!X$4,0)+
IF('U15'!$A$4="2ª",'U15'!X39*'U15'!X$4,0)
)/'2ª EVA-solo'!$CD$5
/AX$13)),0),0)</f>
        <v>0</v>
      </c>
      <c r="AY55" s="25"/>
      <c r="AZ55" s="25">
        <f>IFERROR(IF(AZ$16&gt;0,
(
(
(
IF('U1'!$A$4="2ª",'U1'!Y39*'U1'!Y$4,0)+
IF('U2'!$A$4="2ª",'U2'!Y39*'U2'!Y$4,0)+
IF('U3'!$A$4="2ª",'U3'!Y39*'U3'!Y$4,0)+
IF('U4'!$A$4="2ª",'U4'!Y39*'U4'!Y$4,0)+
IF('U5'!$A$4="2ª",'U5'!Y39*'U5'!Y$4,0)+
IF('U6'!$A$4="2ª",'U6'!Y39*'U6'!Y$4,0)+
IF('U7'!$A$4="2ª",'U7'!Y39*'U7'!Y$4,0)+
IF('U8'!$A$4="2ª",'U8'!Y39*'U8'!Y$4,0)+
IF('U9'!$A$4="2ª",'U9'!Y39*'U9'!Y$4,0)+
IF('U10'!$A$4="2ª",'U10'!Y39*'U10'!Y$4,0)+
IF('U11'!$A$4="2ª",'U11'!Y39*'U11'!Y$4,0)+
IF('U12'!$A$4="2ª",'U12'!Y39*'U12'!Y$4,0)+
IF('U13'!$A$4="2ª",'U13'!Y39*'U13'!Y$4,0)+
IF('U14'!$A$4="2ª",'U14'!Y39*'U14'!Y$4,0)+
IF('U15'!$A$4="2ª",'U15'!Y39*'U15'!Y$4,0)
)/'2ª EVA-solo'!$CD$5
/AZ$13)),0),0)</f>
        <v>0</v>
      </c>
      <c r="BA55" s="25"/>
      <c r="BB55" s="25"/>
      <c r="BC55" s="25">
        <f ca="1">IFERROR(IF(BC$16&gt;0,
(
(
(
IF('U1'!$A$4="2ª",'U1'!Z39*'U1'!Z$4,0)+
IF('U2'!$A$4="2ª",'U2'!Z39*'U2'!Z$4,0)+
IF('U3'!$A$4="2ª",'U3'!Z39*'U3'!Z$4,0)+
IF('U4'!$A$4="2ª",'U4'!Z39*'U4'!Z$4,0)+
IF('U5'!$A$4="2ª",'U5'!Z39*'U5'!Z$4,0)+
IF('U6'!$A$4="2ª",'U6'!Z39*'U6'!Z$4,0)+
IF('U7'!$A$4="2ª",'U7'!Z39*'U7'!Z$4,0)+
IF('U8'!$A$4="2ª",'U8'!Z39*'U8'!Z$4,0)+
IF('U9'!$A$4="2ª",'U9'!Z39*'U9'!Z$4,0)+
IF('U10'!$A$4="2ª",'U10'!Z39*'U10'!Z$4,0)+
IF('U11'!$A$4="2ª",'U11'!Z39*'U11'!Z$4,0)+
IF('U12'!$A$4="2ª",'U12'!Z39*'U12'!Z$4,0)+
IF('U13'!$A$4="2ª",'U13'!Z39*'U13'!Z$4,0)+
IF('U14'!$A$4="2ª",'U14'!Z39*'U14'!Z$4,0)+
IF('U15'!$A$4="2ª",'U15'!Z39*'U15'!Z$4,0)
)/'2ª EVA-solo'!$CD$5
/BC$13)),0),0)</f>
        <v>0</v>
      </c>
      <c r="BD55" s="25"/>
      <c r="BE55" s="25">
        <f>IFERROR(IF(BE$16&gt;0,
(
(
(
IF('U1'!$A$4="2ª",'U1'!AA39*'U1'!AA$4,0)+
IF('U2'!$A$4="2ª",'U2'!AA39*'U2'!AA$4,0)+
IF('U3'!$A$4="2ª",'U3'!AA39*'U3'!AA$4,0)+
IF('U4'!$A$4="2ª",'U4'!AA39*'U4'!AA$4,0)+
IF('U5'!$A$4="2ª",'U5'!AA39*'U5'!AA$4,0)+
IF('U6'!$A$4="2ª",'U6'!AA39*'U6'!AA$4,0)+
IF('U7'!$A$4="2ª",'U7'!AA39*'U7'!AA$4,0)+
IF('U8'!$A$4="2ª",'U8'!AA39*'U8'!AA$4,0)+
IF('U9'!$A$4="2ª",'U9'!AA39*'U9'!AA$4,0)+
IF('U10'!$A$4="2ª",'U10'!AA39*'U10'!AA$4,0)+
IF('U11'!$A$4="2ª",'U11'!AA39*'U11'!AA$4,0)+
IF('U12'!$A$4="2ª",'U12'!AA39*'U12'!AA$4,0)+
IF('U13'!$A$4="2ª",'U13'!AA39*'U13'!AA$4,0)+
IF('U14'!$A$4="2ª",'U14'!AA39*'U14'!AA$4,0)+
IF('U15'!$A$4="2ª",'U15'!AA39*'U15'!AA$4,0)
)/'2ª EVA-solo'!$CD$5
/BE$13)),0),0)</f>
        <v>0</v>
      </c>
      <c r="BF55" s="25"/>
      <c r="BG55" s="25">
        <f>IFERROR(IF(BG$16&gt;0,
(
(
(
IF('U1'!$A$4="2ª",'U1'!AB39*'U1'!AB$4,0)+
IF('U2'!$A$4="2ª",'U2'!AB39*'U2'!AB$4,0)+
IF('U3'!$A$4="2ª",'U3'!AB39*'U3'!AB$4,0)+
IF('U4'!$A$4="2ª",'U4'!AB39*'U4'!AB$4,0)+
IF('U5'!$A$4="2ª",'U5'!AB39*'U5'!AB$4,0)+
IF('U6'!$A$4="2ª",'U6'!AB39*'U6'!AB$4,0)+
IF('U7'!$A$4="2ª",'U7'!AB39*'U7'!AB$4,0)+
IF('U8'!$A$4="2ª",'U8'!AB39*'U8'!AB$4,0)+
IF('U9'!$A$4="2ª",'U9'!AB39*'U9'!AB$4,0)+
IF('U10'!$A$4="2ª",'U10'!AB39*'U10'!AB$4,0)+
IF('U11'!$A$4="2ª",'U11'!AB39*'U11'!AB$4,0)+
IF('U12'!$A$4="2ª",'U12'!AB39*'U12'!AB$4,0)+
IF('U13'!$A$4="2ª",'U13'!AB39*'U13'!AB$4,0)+
IF('U14'!$A$4="2ª",'U14'!AB39*'U14'!AB$4,0)+
IF('U15'!$A$4="2ª",'U15'!AB39*'U15'!AB$4,0)
)/'2ª EVA-solo'!$CD$5
/BG$13)),0),0)</f>
        <v>0</v>
      </c>
      <c r="BH55" s="25"/>
      <c r="BI55" s="25">
        <f ca="1">IFERROR(IF(BI$16&gt;0,
(
(
(
IF('U1'!$A$4="2ª",'U1'!AC39*'U1'!AC$4,0)+
IF('U2'!$A$4="2ª",'U2'!AC39*'U2'!AC$4,0)+
IF('U3'!$A$4="2ª",'U3'!AC39*'U3'!AC$4,0)+
IF('U4'!$A$4="2ª",'U4'!AC39*'U4'!AC$4,0)+
IF('U5'!$A$4="2ª",'U5'!AC39*'U5'!AC$4,0)+
IF('U6'!$A$4="2ª",'U6'!AC39*'U6'!AC$4,0)+
IF('U7'!$A$4="2ª",'U7'!AC39*'U7'!AC$4,0)+
IF('U8'!$A$4="2ª",'U8'!AC39*'U8'!AC$4,0)+
IF('U9'!$A$4="2ª",'U9'!AC39*'U9'!AC$4,0)+
IF('U10'!$A$4="2ª",'U10'!AC39*'U10'!AC$4,0)+
IF('U11'!$A$4="2ª",'U11'!AC39*'U11'!AC$4,0)+
IF('U12'!$A$4="2ª",'U12'!AC39*'U12'!AC$4,0)+
IF('U13'!$A$4="2ª",'U13'!AC39*'U13'!AC$4,0)+
IF('U14'!$A$4="2ª",'U14'!AC39*'U14'!AC$4,0)+
IF('U15'!$A$4="2ª",'U15'!AC39*'U15'!AC$4,0)
)/'2ª EVA-solo'!$CD$5
/BI$13)),0),0)</f>
        <v>0</v>
      </c>
      <c r="BJ55" s="25"/>
      <c r="BK55" s="25">
        <f>IFERROR(IF(BK$16&gt;0,
(
(
(
IF('U1'!$A$4="2ª",'U1'!AD39*'U1'!AD$4,0)+
IF('U2'!$A$4="2ª",'U2'!AD39*'U2'!AD$4,0)+
IF('U3'!$A$4="2ª",'U3'!AD39*'U3'!AD$4,0)+
IF('U4'!$A$4="2ª",'U4'!AD39*'U4'!AD$4,0)+
IF('U5'!$A$4="2ª",'U5'!AD39*'U5'!AD$4,0)+
IF('U6'!$A$4="2ª",'U6'!AD39*'U6'!AD$4,0)+
IF('U7'!$A$4="2ª",'U7'!AD39*'U7'!AD$4,0)+
IF('U8'!$A$4="2ª",'U8'!AD39*'U8'!AD$4,0)+
IF('U9'!$A$4="2ª",'U9'!AD39*'U9'!AD$4,0)+
IF('U10'!$A$4="2ª",'U10'!AD39*'U10'!AD$4,0)+
IF('U11'!$A$4="2ª",'U11'!AD39*'U11'!AD$4,0)+
IF('U12'!$A$4="2ª",'U12'!AD39*'U12'!AD$4,0)+
IF('U13'!$A$4="2ª",'U13'!AD39*'U13'!AD$4,0)+
IF('U14'!$A$4="2ª",'U14'!AD39*'U14'!AD$4,0)+
IF('U15'!$A$4="2ª",'U15'!AD39*'U15'!AD$4,0)
)/'2ª EVA-solo'!$CD$5
/BK$13)),0),0)</f>
        <v>0</v>
      </c>
      <c r="BL55" s="25"/>
      <c r="BM55" s="25">
        <f>IFERROR(IF(BM$16&gt;0,
(
(
(
IF('U1'!$A$4="2ª",'U1'!AE39*'U1'!AE$4,0)+
IF('U2'!$A$4="2ª",'U2'!AE39*'U2'!AE$4,0)+
IF('U3'!$A$4="2ª",'U3'!AE39*'U3'!AE$4,0)+
IF('U4'!$A$4="2ª",'U4'!AE39*'U4'!AE$4,0)+
IF('U5'!$A$4="2ª",'U5'!AE39*'U5'!AE$4,0)+
IF('U6'!$A$4="2ª",'U6'!AE39*'U6'!AE$4,0)+
IF('U7'!$A$4="2ª",'U7'!AE39*'U7'!AE$4,0)+
IF('U8'!$A$4="2ª",'U8'!AE39*'U8'!AE$4,0)+
IF('U9'!$A$4="2ª",'U9'!AE39*'U9'!AE$4,0)+
IF('U10'!$A$4="2ª",'U10'!AE39*'U10'!AE$4,0)+
IF('U11'!$A$4="2ª",'U11'!AE39*'U11'!AE$4,0)+
IF('U12'!$A$4="2ª",'U12'!AE39*'U12'!AE$4,0)+
IF('U13'!$A$4="2ª",'U13'!AE39*'U13'!AE$4,0)+
IF('U14'!$A$4="2ª",'U14'!AE39*'U14'!AE$4,0)+
IF('U15'!$A$4="2ª",'U15'!AE39*'U15'!AE$4,0)
)/'2ª EVA-solo'!$CD$5
/BM$13)),0),0)</f>
        <v>0</v>
      </c>
      <c r="BN55" s="25"/>
      <c r="BO55" s="25"/>
      <c r="BP55" s="25">
        <f ca="1">IFERROR(IF(BP$16&gt;0,
(
(
(
IF('U1'!$A$4="2ª",'U1'!AF39*'U1'!AF$4,0)+
IF('U2'!$A$4="2ª",'U2'!AF39*'U2'!AF$4,0)+
IF('U3'!$A$4="2ª",'U3'!AF39*'U3'!AF$4,0)+
IF('U4'!$A$4="2ª",'U4'!AF39*'U4'!AF$4,0)+
IF('U5'!$A$4="2ª",'U5'!AF39*'U5'!AF$4,0)+
IF('U6'!$A$4="2ª",'U6'!AF39*'U6'!AF$4,0)+
IF('U7'!$A$4="2ª",'U7'!AF39*'U7'!AF$4,0)+
IF('U8'!$A$4="2ª",'U8'!AF39*'U8'!AF$4,0)+
IF('U9'!$A$4="2ª",'U9'!AF39*'U9'!AF$4,0)+
IF('U10'!$A$4="2ª",'U10'!AF39*'U10'!AF$4,0)+
IF('U11'!$A$4="2ª",'U11'!AF39*'U11'!AF$4,0)+
IF('U12'!$A$4="2ª",'U12'!AF39*'U12'!AF$4,0)+
IF('U13'!$A$4="2ª",'U13'!AF39*'U13'!AF$4,0)+
IF('U14'!$A$4="2ª",'U14'!AF39*'U14'!AF$4,0)+
IF('U15'!$A$4="2ª",'U15'!AF39*'U15'!AF$4,0)
)/'2ª EVA-solo'!$CD$5
/BP$13)),0),0)</f>
        <v>0</v>
      </c>
      <c r="BQ55" s="25"/>
      <c r="BR55" s="25">
        <f>IFERROR(IF(BR$16&gt;0,
(
(
(
IF('U1'!$A$4="2ª",'U1'!AG39*'U1'!AG$4,0)+
IF('U2'!$A$4="2ª",'U2'!AG39*'U2'!AG$4,0)+
IF('U3'!$A$4="2ª",'U3'!AG39*'U3'!AG$4,0)+
IF('U4'!$A$4="2ª",'U4'!AG39*'U4'!AG$4,0)+
IF('U5'!$A$4="2ª",'U5'!AG39*'U5'!AG$4,0)+
IF('U6'!$A$4="2ª",'U6'!AG39*'U6'!AG$4,0)+
IF('U7'!$A$4="2ª",'U7'!AG39*'U7'!AG$4,0)+
IF('U8'!$A$4="2ª",'U8'!AG39*'U8'!AG$4,0)+
IF('U9'!$A$4="2ª",'U9'!AG39*'U9'!AG$4,0)+
IF('U10'!$A$4="2ª",'U10'!AG39*'U10'!AG$4,0)+
IF('U11'!$A$4="2ª",'U11'!AG39*'U11'!AG$4,0)+
IF('U12'!$A$4="2ª",'U12'!AG39*'U12'!AG$4,0)+
IF('U13'!$A$4="2ª",'U13'!AG39*'U13'!AG$4,0)+
IF('U14'!$A$4="2ª",'U14'!AG39*'U14'!AG$4,0)+
IF('U15'!$A$4="2ª",'U15'!AG39*'U15'!AG$4,0)
)/'2ª EVA-solo'!$CD$5
/BR$13)),0),0)</f>
        <v>0</v>
      </c>
      <c r="BS55" s="25"/>
      <c r="BT55" s="25">
        <f>IFERROR(IF(BT$16&gt;0,
(
(
(
IF('U1'!$A$4="2ª",'U1'!AH39*'U1'!AH$4,0)+
IF('U2'!$A$4="2ª",'U2'!AH39*'U2'!AH$4,0)+
IF('U3'!$A$4="2ª",'U3'!AH39*'U3'!AH$4,0)+
IF('U4'!$A$4="2ª",'U4'!AH39*'U4'!AH$4,0)+
IF('U5'!$A$4="2ª",'U5'!AH39*'U5'!AH$4,0)+
IF('U6'!$A$4="2ª",'U6'!AH39*'U6'!AH$4,0)+
IF('U7'!$A$4="2ª",'U7'!AH39*'U7'!AH$4,0)+
IF('U8'!$A$4="2ª",'U8'!AH39*'U8'!AH$4,0)+
IF('U9'!$A$4="2ª",'U9'!AH39*'U9'!AH$4,0)+
IF('U10'!$A$4="2ª",'U10'!AH39*'U10'!AH$4,0)+
IF('U11'!$A$4="2ª",'U11'!AH39*'U11'!AH$4,0)+
IF('U12'!$A$4="2ª",'U12'!AH39*'U12'!AH$4,0)+
IF('U13'!$A$4="2ª",'U13'!AH39*'U13'!AH$4,0)+
IF('U14'!$A$4="2ª",'U14'!AH39*'U14'!AH$4,0)+
IF('U15'!$A$4="2ª",'U15'!AH39*'U15'!AH$4,0)
)/'2ª EVA-solo'!$CD$5
/BT$13)),0),0)</f>
        <v>0</v>
      </c>
      <c r="BU55" s="25"/>
      <c r="BV55" s="25">
        <f>IFERROR(IF(BV$16&gt;0,
(
(
(
IF('U1'!$A$4="2ª",'U1'!AI39*'U1'!AI$4,0)+
IF('U2'!$A$4="2ª",'U2'!AI39*'U2'!AI$4,0)+
IF('U3'!$A$4="2ª",'U3'!AI39*'U3'!AI$4,0)+
IF('U4'!$A$4="2ª",'U4'!AI39*'U4'!AI$4,0)+
IF('U5'!$A$4="2ª",'U5'!AI39*'U5'!AI$4,0)+
IF('U6'!$A$4="2ª",'U6'!AI39*'U6'!AI$4,0)+
IF('U7'!$A$4="2ª",'U7'!AI39*'U7'!AI$4,0)+
IF('U8'!$A$4="2ª",'U8'!AI39*'U8'!AI$4,0)+
IF('U9'!$A$4="2ª",'U9'!AI39*'U9'!AI$4,0)+
IF('U10'!$A$4="2ª",'U10'!AI39*'U10'!AI$4,0)+
IF('U11'!$A$4="2ª",'U11'!AI39*'U11'!AI$4,0)+
IF('U12'!$A$4="2ª",'U12'!AI39*'U12'!AI$4,0)+
IF('U13'!$A$4="2ª",'U13'!AI39*'U13'!AI$4,0)+
IF('U14'!$A$4="2ª",'U14'!AI39*'U14'!AI$4,0)+
IF('U15'!$A$4="2ª",'U15'!AI39*'U15'!AI$4,0)
)/'2ª EVA-solo'!$CD$5
/BV$13)),0),0)</f>
        <v>0</v>
      </c>
      <c r="BW55" s="25"/>
      <c r="BX55" s="25">
        <f>IFERROR(IF(BX$16&gt;0,
(
(
(
IF('U1'!$A$4="2ª",'U1'!AJ39*'U1'!AJ$4,0)+
IF('U2'!$A$4="2ª",'U2'!AJ39*'U2'!AJ$4,0)+
IF('U3'!$A$4="2ª",'U3'!AJ39*'U3'!AJ$4,0)+
IF('U4'!$A$4="2ª",'U4'!AJ39*'U4'!AJ$4,0)+
IF('U5'!$A$4="2ª",'U5'!AJ39*'U5'!AJ$4,0)+
IF('U6'!$A$4="2ª",'U6'!AJ39*'U6'!AJ$4,0)+
IF('U7'!$A$4="2ª",'U7'!AJ39*'U7'!AJ$4,0)+
IF('U8'!$A$4="2ª",'U8'!AJ39*'U8'!AJ$4,0)+
IF('U9'!$A$4="2ª",'U9'!AJ39*'U9'!AJ$4,0)+
IF('U10'!$A$4="2ª",'U10'!AJ39*'U10'!AJ$4,0)+
IF('U11'!$A$4="2ª",'U11'!AJ39*'U11'!AJ$4,0)+
IF('U12'!$A$4="2ª",'U12'!AJ39*'U12'!AJ$4,0)+
IF('U13'!$A$4="2ª",'U13'!AJ39*'U13'!AJ$4,0)+
IF('U14'!$A$4="2ª",'U14'!AJ39*'U14'!AJ$4,0)+
IF('U15'!$A$4="2ª",'U15'!AJ39*'U15'!AJ$4,0)
)/'2ª EVA-solo'!$CD$5
/BX$13)),0),0)</f>
        <v>0</v>
      </c>
      <c r="BY55" s="25"/>
      <c r="BZ55" s="25">
        <f>IFERROR(IF(BZ$16&gt;0,
(
(
(
IF('U1'!$A$4="2ª",'U1'!AK39*'U1'!AK$4,0)+
IF('U2'!$A$4="2ª",'U2'!AK39*'U2'!AK$4,0)+
IF('U3'!$A$4="2ª",'U3'!AK39*'U3'!AK$4,0)+
IF('U4'!$A$4="2ª",'U4'!AK39*'U4'!AK$4,0)+
IF('U5'!$A$4="2ª",'U5'!AK39*'U5'!AK$4,0)+
IF('U6'!$A$4="2ª",'U6'!AK39*'U6'!AK$4,0)+
IF('U7'!$A$4="2ª",'U7'!AK39*'U7'!AK$4,0)+
IF('U8'!$A$4="2ª",'U8'!AK39*'U8'!AK$4,0)+
IF('U9'!$A$4="2ª",'U9'!AK39*'U9'!AK$4,0)+
IF('U10'!$A$4="2ª",'U10'!AK39*'U10'!AK$4,0)+
IF('U11'!$A$4="2ª",'U11'!AK39*'U11'!AK$4,0)+
IF('U12'!$A$4="2ª",'U12'!AK39*'U12'!AK$4,0)+
IF('U13'!$A$4="2ª",'U13'!AK39*'U13'!AK$4,0)+
IF('U14'!$A$4="2ª",'U14'!AK39*'U14'!AK$4,0)+
IF('U15'!$A$4="2ª",'U15'!AK39*'U15'!AK$4,0)
)/'2ª EVA-solo'!$CD$5
/BZ$13)),0),0)</f>
        <v>0</v>
      </c>
      <c r="CA55" s="25"/>
      <c r="CB55" s="25">
        <f ca="1">IF(CB$16&gt;0,
(
(
(
IF('U1'!$A$4="2ª",'U1'!BZ39*'U1'!BZ$4,0)+
IF('U2'!$A$4="2ª",'U2'!CA39*'U2'!CA$4,0)+
IF('U3'!$A$4="2ª",'U3'!CA39*'U3'!CA$4,0)+
IF('U4'!$A$4="2ª",'U4'!CA39*'U4'!CA$4,0)+
IF('U5'!$A$4="2ª",'U5'!CA39*'U5'!CA$4,0)+
IF('U6'!$A$4="2ª",'U6'!CA39*'U6'!CA$4,0)+
IF('U7'!$A$4="2ª",'U7'!CA39*'U7'!CA$4,0)+
IF('U8'!$A$4="2ª",'U8'!CA39*'U8'!CA$4,0)+
IF('U9'!$A$4="2ª",'U9'!CA39*'U9'!CA$4,0)+
IF('U10'!$A$4="2ª",'U10'!CA39*'U10'!CA$4,0)+
IF('U11'!$A$4="2ª",'U11'!CA39*'U11'!CA$4,0)+
IF('U12'!$A$4="2ª",'U12'!CA39*'U12'!CA$4,0)+
IF('U13'!$A$4="2ª",'U13'!CA39*'U13'!CA$4,0)+
IF('U14'!$A$4="2ª",'U14'!CA39*'U14'!CA$4,0)+
IF('U15'!$A$4="2ª",'U15'!CA39*'U15'!CA$4,0)
)/'2ª EVA-solo'!$CD$5
/CB$16)))</f>
        <v>0</v>
      </c>
    </row>
    <row r="56" spans="1:80" ht="18" x14ac:dyDescent="0.25">
      <c r="A56" s="65">
        <v>0</v>
      </c>
      <c r="B56" s="128"/>
      <c r="C56" s="25">
        <f ca="1">IFERROR(IF(C$16&gt;0,
(
(
(
IF('U1'!$A$4="2ª",'U1'!B40*'U1'!B$4,0)+
IF('U2'!$A$4="2ª",'U2'!B40*'U2'!B$4,0)+
IF('U3'!$A$4="2ª",'U3'!B40*'U3'!B$4,0)+
IF('U4'!$A$4="2ª",'U4'!B40*'U4'!B$4,0)+
IF('U5'!$A$4="2ª",'U5'!B40*'U5'!B$4,0)+
IF('U6'!$A$4="2ª",'U6'!B40*'U6'!B$4,0)+
IF('U7'!$A$4="2ª",'U7'!B40*'U7'!B$4,0)+
IF('U8'!$A$4="2ª",'U8'!B40*'U8'!B$4,0)+
IF('U9'!$A$4="2ª",'U9'!B40*'U9'!B$4,0)+
IF('U10'!$A$4="2ª",'U10'!B40*'U10'!B$4,0)+
IF('U11'!$A$4="2ª",'U11'!B40*'U11'!B$4,0)+
IF('U12'!$A$4="2ª",'U12'!B40*'U12'!B$4,0)+
IF('U13'!$A$4="2ª",'U13'!B40*'U13'!B$4,0)+
IF('U14'!$A$4="2ª",'U14'!B40*'U14'!B$4,0)+
IF('U15'!$A$4="2ª",'U15'!B40*'U15'!B$4,0)
)/'2ª EVA-solo'!$CD$5
/C$13)),0),0)</f>
        <v>0</v>
      </c>
      <c r="D56" s="25"/>
      <c r="E56" s="25">
        <f ca="1">IFERROR(IF(E$16&gt;0,
(
(
(
IF('U1'!$A$4="2ª",'U1'!C40*'U1'!C$4,0)+
IF('U2'!$A$4="2ª",'U2'!C40*'U2'!C$4,0)+
IF('U3'!$A$4="2ª",'U3'!C40*'U3'!C$4,0)+
IF('U4'!$A$4="2ª",'U4'!C40*'U4'!C$4,0)+
IF('U5'!$A$4="2ª",'U5'!C40*'U5'!C$4,0)+
IF('U6'!$A$4="2ª",'U6'!C40*'U6'!C$4,0)+
IF('U7'!$A$4="2ª",'U7'!C40*'U7'!C$4,0)+
IF('U8'!$A$4="2ª",'U8'!C40*'U8'!C$4,0)+
IF('U9'!$A$4="2ª",'U9'!C40*'U9'!C$4,0)+
IF('U10'!$A$4="2ª",'U10'!C40*'U10'!C$4,0)+
IF('U11'!$A$4="2ª",'U11'!C40*'U11'!C$4,0)+
IF('U12'!$A$4="2ª",'U12'!C40*'U12'!C$4,0)+
IF('U13'!$A$4="2ª",'U13'!C40*'U13'!C$4,0)+
IF('U14'!$A$4="2ª",'U14'!C40*'U14'!C$4,0)+
IF('U15'!$A$4="2ª",'U15'!C40*'U15'!C$4,0)
)/'2ª EVA-solo'!$CD$5
/E$13)),0),0)</f>
        <v>0</v>
      </c>
      <c r="F56" s="25"/>
      <c r="G56" s="25">
        <f ca="1">IFERROR(IF(G$16&gt;0,
(
(
(
IF('U1'!$A$4="2ª",'U1'!D40*'U1'!D$4,0)+
IF('U2'!$A$4="2ª",'U2'!D40*'U2'!D$4,0)+
IF('U3'!$A$4="2ª",'U3'!D40*'U3'!D$4,0)+
IF('U4'!$A$4="2ª",'U4'!D40*'U4'!D$4,0)+
IF('U5'!$A$4="2ª",'U5'!D40*'U5'!D$4,0)+
IF('U6'!$A$4="2ª",'U6'!D40*'U6'!D$4,0)+
IF('U7'!$A$4="2ª",'U7'!D40*'U7'!D$4,0)+
IF('U8'!$A$4="2ª",'U8'!D40*'U8'!D$4,0)+
IF('U9'!$A$4="2ª",'U9'!D40*'U9'!D$4,0)+
IF('U10'!$A$4="2ª",'U10'!D40*'U10'!D$4,0)+
IF('U11'!$A$4="2ª",'U11'!D40*'U11'!D$4,0)+
IF('U12'!$A$4="2ª",'U12'!D40*'U12'!D$4,0)+
IF('U13'!$A$4="2ª",'U13'!D40*'U13'!D$4,0)+
IF('U14'!$A$4="2ª",'U14'!D40*'U14'!D$4,0)+
IF('U15'!$A$4="2ª",'U15'!D40*'U15'!D$4,0)
)/'2ª EVA-solo'!$CD$5
/G$13)),0),0)</f>
        <v>0</v>
      </c>
      <c r="H56" s="25"/>
      <c r="I56" s="25">
        <f ca="1">IFERROR(IF(I$16&gt;0,
(
(
(
IF('U1'!$A$4="2ª",'U1'!E40*'U1'!E$4,0)+
IF('U2'!$A$4="2ª",'U2'!E40*'U2'!E$4,0)+
IF('U3'!$A$4="2ª",'U3'!E40*'U3'!E$4,0)+
IF('U4'!$A$4="2ª",'U4'!E40*'U4'!E$4,0)+
IF('U5'!$A$4="2ª",'U5'!E40*'U5'!E$4,0)+
IF('U6'!$A$4="2ª",'U6'!E40*'U6'!E$4,0)+
IF('U7'!$A$4="2ª",'U7'!E40*'U7'!E$4,0)+
IF('U8'!$A$4="2ª",'U8'!E40*'U8'!E$4,0)+
IF('U9'!$A$4="2ª",'U9'!E40*'U9'!E$4,0)+
IF('U10'!$A$4="2ª",'U10'!E40*'U10'!E$4,0)+
IF('U11'!$A$4="2ª",'U11'!E40*'U11'!E$4,0)+
IF('U12'!$A$4="2ª",'U12'!E40*'U12'!E$4,0)+
IF('U13'!$A$4="2ª",'U13'!E40*'U13'!E$4,0)+
IF('U14'!$A$4="2ª",'U14'!E40*'U14'!E$4,0)+
IF('U15'!$A$4="2ª",'U15'!E40*'U15'!E$4,0)
)/'2ª EVA-solo'!$CD$5
/H$13)),0),0)</f>
        <v>0</v>
      </c>
      <c r="J56" s="25"/>
      <c r="K56" s="25">
        <f ca="1">IFERROR(IF(K$16&gt;0,
(
(
(
IF('U1'!$A$4="2ª",'U1'!F40*'U1'!F$4,0)+
IF('U2'!$A$4="2ª",'U2'!F40*'U2'!F$4,0)+
IF('U3'!$A$4="2ª",'U3'!F40*'U3'!F$4,0)+
IF('U4'!$A$4="2ª",'U4'!F40*'U4'!F$4,0)+
IF('U5'!$A$4="2ª",'U5'!F40*'U5'!F$4,0)+
IF('U6'!$A$4="2ª",'U6'!F40*'U6'!F$4,0)+
IF('U7'!$A$4="2ª",'U7'!F40*'U7'!F$4,0)+
IF('U8'!$A$4="2ª",'U8'!F40*'U8'!F$4,0)+
IF('U9'!$A$4="2ª",'U9'!F40*'U9'!F$4,0)+
IF('U10'!$A$4="2ª",'U10'!F40*'U10'!F$4,0)+
IF('U11'!$A$4="2ª",'U11'!F40*'U11'!F$4,0)+
IF('U12'!$A$4="2ª",'U12'!F40*'U12'!F$4,0)+
IF('U13'!$A$4="2ª",'U13'!F40*'U13'!F$4,0)+
IF('U14'!$A$4="2ª",'U14'!F40*'U14'!F$4,0)+
IF('U15'!$A$4="2ª",'U15'!F40*'U15'!F$4,0)
)/'2ª EVA-solo'!$CD$5
/K$13)),0),0)</f>
        <v>0</v>
      </c>
      <c r="L56" s="25"/>
      <c r="M56" s="25">
        <f>IFERROR(IF(M$16&gt;0,
(
(
(
IF('U1'!$A$4="2ª",'U1'!G40*'U1'!G$4,0)+
IF('U2'!$A$4="2ª",'U2'!G40*'U2'!G$4,0)+
IF('U3'!$A$4="2ª",'U3'!G40*'U3'!G$4,0)+
IF('U4'!$A$4="2ª",'U4'!G40*'U4'!G$4,0)+
IF('U5'!$A$4="2ª",'U5'!G40*'U5'!G$4,0)+
IF('U6'!$A$4="2ª",'U6'!G40*'U6'!G$4,0)+
IF('U7'!$A$4="2ª",'U7'!G40*'U7'!G$4,0)+
IF('U8'!$A$4="2ª",'U8'!G40*'U8'!G$4,0)+
IF('U9'!$A$4="2ª",'U9'!G40*'U9'!G$4,0)+
IF('U10'!$A$4="2ª",'U10'!G40*'U10'!G$4,0)+
IF('U11'!$A$4="2ª",'U11'!G40*'U11'!G$4,0)+
IF('U12'!$A$4="2ª",'U12'!G40*'U12'!G$4,0)+
IF('U13'!$A$4="2ª",'U13'!G40*'U13'!G$4,0)+
IF('U14'!$A$4="2ª",'U14'!G40*'U14'!G$4,0)+
IF('U15'!$A$4="2ª",'U15'!G40*'U15'!G$4,0)
)/'2ª EVA-solo'!$CD$5
/M$13)),0),0)</f>
        <v>0</v>
      </c>
      <c r="N56" s="25"/>
      <c r="O56" s="130"/>
      <c r="P56" s="25">
        <f ca="1">IFERROR(IF(P$16&gt;0,
(
(
(
IF('U1'!$A$4="2ª",'U1'!H40*'U1'!H$4,0)+
IF('U2'!$A$4="2ª",'U2'!H40*'U2'!H$4,0)+
IF('U3'!$A$4="2ª",'U3'!H40*'U3'!H$4,0)+
IF('U4'!$A$4="2ª",'U4'!H40*'U4'!H$4,0)+
IF('U5'!$A$4="2ª",'U5'!H40*'U5'!H$4,0)+
IF('U6'!$A$4="2ª",'U6'!H40*'U6'!H$4,0)+
IF('U7'!$A$4="2ª",'U7'!H40*'U7'!H$4,0)+
IF('U8'!$A$4="2ª",'U8'!H40*'U8'!H$4,0)+
IF('U9'!$A$4="2ª",'U9'!H40*'U9'!H$4,0)+
IF('U10'!$A$4="2ª",'U10'!H40*'U10'!H$4,0)+
IF('U11'!$A$4="2ª",'U11'!H40*'U11'!H$4,0)+
IF('U12'!$A$4="2ª",'U12'!H40*'U12'!H$4,0)+
IF('U13'!$A$4="2ª",'U13'!H40*'U13'!H$4,0)+
IF('U14'!$A$4="2ª",'U14'!H40*'U14'!H$4,0)+
IF('U15'!$A$4="2ª",'U15'!H40*'U15'!H$4,0)
)/'2ª EVA-solo'!$CD$5
/P$13)),0),0)</f>
        <v>0</v>
      </c>
      <c r="Q56" s="25"/>
      <c r="R56" s="25">
        <f ca="1">IFERROR(IF(R$16&gt;0,
(
(
(
IF('U1'!$A$4="2ª",'U1'!I40*'U1'!I$4,0)+
IF('U2'!$A$4="2ª",'U2'!I40*'U2'!I$4,0)+
IF('U3'!$A$4="2ª",'U3'!I40*'U3'!I$4,0)+
IF('U4'!$A$4="2ª",'U4'!I40*'U4'!I$4,0)+
IF('U5'!$A$4="2ª",'U5'!I40*'U5'!I$4,0)+
IF('U6'!$A$4="2ª",'U6'!I40*'U6'!I$4,0)+
IF('U7'!$A$4="2ª",'U7'!I40*'U7'!I$4,0)+
IF('U8'!$A$4="2ª",'U8'!I40*'U8'!I$4,0)+
IF('U9'!$A$4="2ª",'U9'!I40*'U9'!I$4,0)+
IF('U10'!$A$4="2ª",'U10'!I40*'U10'!I$4,0)+
IF('U11'!$A$4="2ª",'U11'!I40*'U11'!I$4,0)+
IF('U12'!$A$4="2ª",'U12'!I40*'U12'!I$4,0)+
IF('U13'!$A$4="2ª",'U13'!I40*'U13'!I$4,0)+
IF('U14'!$A$4="2ª",'U14'!I40*'U14'!I$4,0)+
IF('U15'!$A$4="2ª",'U15'!I40*'U15'!I$4,0)
)/'2ª EVA-solo'!$CD$5
/R$13)),0),0)</f>
        <v>0</v>
      </c>
      <c r="S56" s="25"/>
      <c r="T56" s="25">
        <f ca="1">IFERROR(IF(T$16&gt;0,
(
(
(
IF('U1'!$A$4="2ª",'U1'!J40*'U1'!J$4,0)+
IF('U2'!$A$4="2ª",'U2'!J40*'U2'!J$4,0)+
IF('U3'!$A$4="2ª",'U3'!J40*'U3'!J$4,0)+
IF('U4'!$A$4="2ª",'U4'!J40*'U4'!J$4,0)+
IF('U5'!$A$4="2ª",'U5'!J40*'U5'!J$4,0)+
IF('U6'!$A$4="2ª",'U6'!J40*'U6'!J$4,0)+
IF('U7'!$A$4="2ª",'U7'!J40*'U7'!J$4,0)+
IF('U8'!$A$4="2ª",'U8'!J40*'U8'!J$4,0)+
IF('U9'!$A$4="2ª",'U9'!J40*'U9'!J$4,0)+
IF('U10'!$A$4="2ª",'U10'!J40*'U10'!J$4,0)+
IF('U11'!$A$4="2ª",'U11'!J40*'U11'!J$4,0)+
IF('U12'!$A$4="2ª",'U12'!J40*'U12'!J$4,0)+
IF('U13'!$A$4="2ª",'U13'!J40*'U13'!J$4,0)+
IF('U14'!$A$4="2ª",'U14'!J40*'U14'!J$4,0)+
IF('U15'!$A$4="2ª",'U15'!J40*'U15'!J$4,0)
)/'2ª EVA-solo'!$CD$5
/T$13)),0),0)</f>
        <v>0</v>
      </c>
      <c r="U56" s="25"/>
      <c r="V56" s="25">
        <f ca="1">IFERROR(IF(V$16&gt;0,
(
(
(
IF('U1'!$A$4="2ª",'U1'!K40*'U1'!K$4,0)+
IF('U2'!$A$4="2ª",'U2'!K40*'U2'!K$4,0)+
IF('U3'!$A$4="2ª",'U3'!K40*'U3'!K$4,0)+
IF('U4'!$A$4="2ª",'U4'!K40*'U4'!K$4,0)+
IF('U5'!$A$4="2ª",'U5'!K40*'U5'!K$4,0)+
IF('U6'!$A$4="2ª",'U6'!K40*'U6'!K$4,0)+
IF('U7'!$A$4="2ª",'U7'!K40*'U7'!K$4,0)+
IF('U8'!$A$4="2ª",'U8'!K40*'U8'!K$4,0)+
IF('U9'!$A$4="2ª",'U9'!K40*'U9'!K$4,0)+
IF('U10'!$A$4="2ª",'U10'!K40*'U10'!K$4,0)+
IF('U11'!$A$4="2ª",'U11'!K40*'U11'!K$4,0)+
IF('U12'!$A$4="2ª",'U12'!K40*'U12'!K$4,0)+
IF('U13'!$A$4="2ª",'U13'!K40*'U13'!K$4,0)+
IF('U14'!$A$4="2ª",'U14'!K40*'U14'!K$4,0)+
IF('U15'!$A$4="2ª",'U15'!K40*'U15'!K$4,0)
)/'2ª EVA-solo'!$CD$5
/V$13)),0),0)</f>
        <v>0</v>
      </c>
      <c r="W56" s="25"/>
      <c r="X56" s="25">
        <f ca="1">IFERROR(IF(X$16&gt;0,
(
(
(
IF('U1'!$A$4="2ª",'U1'!L40*'U1'!L$4,0)+
IF('U2'!$A$4="2ª",'U2'!L40*'U2'!L$4,0)+
IF('U3'!$A$4="2ª",'U3'!L40*'U3'!L$4,0)+
IF('U4'!$A$4="2ª",'U4'!L40*'U4'!L$4,0)+
IF('U5'!$A$4="2ª",'U5'!L40*'U5'!L$4,0)+
IF('U6'!$A$4="2ª",'U6'!L40*'U6'!L$4,0)+
IF('U7'!$A$4="2ª",'U7'!L40*'U7'!L$4,0)+
IF('U8'!$A$4="2ª",'U8'!L40*'U8'!L$4,0)+
IF('U9'!$A$4="2ª",'U9'!L40*'U9'!L$4,0)+
IF('U10'!$A$4="2ª",'U10'!L40*'U10'!L$4,0)+
IF('U11'!$A$4="2ª",'U11'!L40*'U11'!L$4,0)+
IF('U12'!$A$4="2ª",'U12'!L40*'U12'!L$4,0)+
IF('U13'!$A$4="2ª",'U13'!L40*'U13'!L$4,0)+
IF('U14'!$A$4="2ª",'U14'!L40*'U14'!L$4,0)+
IF('U15'!$A$4="2ª",'U15'!L40*'U15'!L$4,0)
)/'2ª EVA-solo'!$CD$5
/X$13)),0),0)</f>
        <v>0</v>
      </c>
      <c r="Y56" s="25"/>
      <c r="Z56" s="25">
        <f>IFERROR(IF(Z$16&gt;0,
(
(
(
IF('U1'!$A$4="2ª",'U1'!M40*'U1'!M$4,0)+
IF('U2'!$A$4="2ª",'U2'!M40*'U2'!M$4,0)+
IF('U3'!$A$4="2ª",'U3'!M40*'U3'!M$4,0)+
IF('U4'!$A$4="2ª",'U4'!M40*'U4'!M$4,0)+
IF('U5'!$A$4="2ª",'U5'!M40*'U5'!M$4,0)+
IF('U6'!$A$4="2ª",'U6'!M40*'U6'!M$4,0)+
IF('U7'!$A$4="2ª",'U7'!M40*'U7'!M$4,0)+
IF('U8'!$A$4="2ª",'U8'!M40*'U8'!M$4,0)+
IF('U9'!$A$4="2ª",'U9'!M40*'U9'!M$4,0)+
IF('U10'!$A$4="2ª",'U10'!M40*'U10'!M$4,0)+
IF('U11'!$A$4="2ª",'U11'!M40*'U11'!M$4,0)+
IF('U12'!$A$4="2ª",'U12'!M40*'U12'!M$4,0)+
IF('U13'!$A$4="2ª",'U13'!M40*'U13'!M$4,0)+
IF('U14'!$A$4="2ª",'U14'!M40*'U14'!M$4,0)+
IF('U15'!$A$4="2ª",'U15'!M40*'U15'!M$4,0)
)/'2ª EVA-solo'!$CD$5
/Z$13)),0),0)</f>
        <v>0</v>
      </c>
      <c r="AA56" s="25"/>
      <c r="AB56" s="25"/>
      <c r="AC56" s="25">
        <f ca="1">IFERROR(IF(AC$16&gt;0,
(
(
(
IF('U1'!$A$4="2ª",'U1'!N40*'U1'!N$4,0)+
IF('U2'!$A$4="2ª",'U2'!N40*'U2'!N$4,0)+
IF('U3'!$A$4="2ª",'U3'!N40*'U3'!N$4,0)+
IF('U4'!$A$4="2ª",'U4'!N40*'U4'!N$4,0)+
IF('U5'!$A$4="2ª",'U5'!N40*'U5'!N$4,0)+
IF('U6'!$A$4="2ª",'U6'!N40*'U6'!N$4,0)+
IF('U7'!$A$4="2ª",'U7'!N40*'U7'!N$4,0)+
IF('U8'!$A$4="2ª",'U8'!N40*'U8'!N$4,0)+
IF('U9'!$A$4="2ª",'U9'!N40*'U9'!N$4,0)+
IF('U10'!$A$4="2ª",'U10'!N40*'U10'!N$4,0)+
IF('U11'!$A$4="2ª",'U11'!N40*'U11'!N$4,0)+
IF('U12'!$A$4="2ª",'U12'!N40*'U12'!N$4,0)+
IF('U13'!$A$4="2ª",'U13'!N40*'U13'!N$4,0)+
IF('U14'!$A$4="2ª",'U14'!N40*'U14'!N$4,0)+
IF('U15'!$A$4="2ª",'U15'!N40*'U15'!N$4,0)
)/'2ª EVA-solo'!$CD$5
/AC$13)),0),0)</f>
        <v>0</v>
      </c>
      <c r="AD56" s="5"/>
      <c r="AE56" s="25">
        <f>IFERROR(IF(AE$16&gt;0,
(
(
(
IF('U1'!$A$4="2ª",'U1'!O40*'U1'!O$4,0)+
IF('U2'!$A$4="2ª",'U2'!O40*'U2'!O$4,0)+
IF('U3'!$A$4="2ª",'U3'!O40*'U3'!O$4,0)+
IF('U4'!$A$4="2ª",'U4'!O40*'U4'!O$4,0)+
IF('U5'!$A$4="2ª",'U5'!O40*'U5'!O$4,0)+
IF('U6'!$A$4="2ª",'U6'!O40*'U6'!O$4,0)+
IF('U7'!$A$4="2ª",'U7'!O40*'U7'!O$4,0)+
IF('U8'!$A$4="2ª",'U8'!O40*'U8'!O$4,0)+
IF('U9'!$A$4="2ª",'U9'!O40*'U9'!O$4,0)+
IF('U10'!$A$4="2ª",'U10'!O40*'U10'!O$4,0)+
IF('U11'!$A$4="2ª",'U11'!O40*'U11'!O$4,0)+
IF('U12'!$A$4="2ª",'U12'!O40*'U12'!O$4,0)+
IF('U13'!$A$4="2ª",'U13'!O40*'U13'!O$4,0)+
IF('U14'!$A$4="2ª",'U14'!O40*'U14'!O$4,0)+
IF('U15'!$A$4="2ª",'U15'!O40*'U15'!O$4,0)
)/'2ª EVA-solo'!$CD$5
/AE$13)),0),0)</f>
        <v>0</v>
      </c>
      <c r="AF56" s="5"/>
      <c r="AG56" s="25">
        <f ca="1">IFERROR(IF(AG$16&gt;0,
(
(
(
IF('U1'!$A$4="2ª",'U1'!P40*'U1'!P$4,0)+
IF('U2'!$A$4="2ª",'U2'!P40*'U2'!P$4,0)+
IF('U3'!$A$4="2ª",'U3'!P40*'U3'!P$4,0)+
IF('U4'!$A$4="2ª",'U4'!P40*'U4'!P$4,0)+
IF('U5'!$A$4="2ª",'U5'!P40*'U5'!P$4,0)+
IF('U6'!$A$4="2ª",'U6'!P40*'U6'!P$4,0)+
IF('U7'!$A$4="2ª",'U7'!P40*'U7'!P$4,0)+
IF('U8'!$A$4="2ª",'U8'!P40*'U8'!P$4,0)+
IF('U9'!$A$4="2ª",'U9'!P40*'U9'!P$4,0)+
IF('U10'!$A$4="2ª",'U10'!P40*'U10'!P$4,0)+
IF('U11'!$A$4="2ª",'U11'!P40*'U11'!P$4,0)+
IF('U12'!$A$4="2ª",'U12'!P40*'U12'!P$4,0)+
IF('U13'!$A$4="2ª",'U13'!P40*'U13'!P$4,0)+
IF('U14'!$A$4="2ª",'U14'!P40*'U14'!P$4,0)+
IF('U15'!$A$4="2ª",'U15'!P40*'U15'!P$4,0)
)/'2ª EVA-solo'!$CD$5
/AG$13)),0),0)</f>
        <v>0</v>
      </c>
      <c r="AH56" s="25"/>
      <c r="AI56" s="25">
        <f>IFERROR(IF(AH$16&gt;0,
(
(
(
IF('U1'!$A$4="2ª",'U1'!Q40*'U1'!Q$4,0)+
IF('U2'!$A$4="2ª",'U2'!Q40*'U2'!Q$4,0)+
IF('U3'!$A$4="2ª",'U3'!Q40*'U3'!Q$4,0)+
IF('U4'!$A$4="2ª",'U4'!Q40*'U4'!Q$4,0)+
IF('U5'!$A$4="2ª",'U5'!Q40*'U5'!Q$4,0)+
IF('U6'!$A$4="2ª",'U6'!Q40*'U6'!Q$4,0)+
IF('U7'!$A$4="2ª",'U7'!Q40*'U7'!Q$4,0)+
IF('U8'!$A$4="2ª",'U8'!Q40*'U8'!Q$4,0)+
IF('U9'!$A$4="2ª",'U9'!Q40*'U9'!Q$4,0)+
IF('U10'!$A$4="2ª",'U10'!Q40*'U10'!Q$4,0)+
IF('U11'!$A$4="2ª",'U11'!Q40*'U11'!Q$4,0)+
IF('U12'!$A$4="2ª",'U12'!Q40*'U12'!Q$4,0)+
IF('U13'!$A$4="2ª",'U13'!Q40*'U13'!Q$4,0)+
IF('U14'!$A$4="2ª",'U14'!Q40*'U14'!Q$4,0)+
IF('U15'!$A$4="2ª",'U15'!Q40*'U15'!Q$4,0)
)/'2ª EVA-solo'!$CD$5
/AH$13)),0),0)</f>
        <v>0</v>
      </c>
      <c r="AJ56" s="25"/>
      <c r="AK56" s="25">
        <f ca="1">IFERROR(IF(AK$16&gt;0,
(
(
(
IF('U1'!$A$4="2ª",'U1'!R40*'U1'!R$4,0)+
IF('U2'!$A$4="2ª",'U2'!R40*'U2'!R$4,0)+
IF('U3'!$A$4="2ª",'U3'!R40*'U3'!R$4,0)+
IF('U4'!$A$4="2ª",'U4'!R40*'U4'!R$4,0)+
IF('U5'!$A$4="2ª",'U5'!R40*'U5'!R$4,0)+
IF('U6'!$A$4="2ª",'U6'!R40*'U6'!R$4,0)+
IF('U7'!$A$4="2ª",'U7'!R40*'U7'!R$4,0)+
IF('U8'!$A$4="2ª",'U8'!R40*'U8'!R$4,0)+
IF('U9'!$A$4="2ª",'U9'!R40*'U9'!R$4,0)+
IF('U10'!$A$4="2ª",'U10'!R40*'U10'!R$4,0)+
IF('U11'!$A$4="2ª",'U11'!R40*'U11'!R$4,0)+
IF('U12'!$A$4="2ª",'U12'!R40*'U12'!R$4,0)+
IF('U13'!$A$4="2ª",'U13'!R40*'U13'!R$4,0)+
IF('U14'!$A$4="2ª",'U14'!R40*'U14'!R$4,0)+
IF('U15'!$A$4="2ª",'U15'!R40*'U15'!R$4,0)
)/'2ª EVA-solo'!$CD$5
/AK$13)),0),0)</f>
        <v>0</v>
      </c>
      <c r="AL56" s="25"/>
      <c r="AM56" s="25">
        <f>IFERROR(IF(AM$16&gt;0,
(
(
(
IF('U1'!$A$4="2ª",'U1'!S40*'U1'!S$4,0)+
IF('U2'!$A$4="2ª",'U2'!S40*'U2'!S$4,0)+
IF('U3'!$A$4="2ª",'U3'!S40*'U3'!S$4,0)+
IF('U4'!$A$4="2ª",'U4'!S40*'U4'!S$4,0)+
IF('U5'!$A$4="2ª",'U5'!S40*'U5'!S$4,0)+
IF('U6'!$A$4="2ª",'U6'!S40*'U6'!S$4,0)+
IF('U7'!$A$4="2ª",'U7'!S40*'U7'!S$4,0)+
IF('U8'!$A$4="2ª",'U8'!S40*'U8'!S$4,0)+
IF('U9'!$A$4="2ª",'U9'!S40*'U9'!S$4,0)+
IF('U10'!$A$4="2ª",'U10'!S40*'U10'!S$4,0)+
IF('U11'!$A$4="2ª",'U11'!S40*'U11'!S$4,0)+
IF('U12'!$A$4="2ª",'U12'!S40*'U12'!S$4,0)+
IF('U13'!$A$4="2ª",'U13'!S40*'U13'!S$4,0)+
IF('U14'!$A$4="2ª",'U14'!S40*'U14'!S$4,0)+
IF('U15'!$A$4="2ª",'U15'!S40*'U15'!S$4,0)
)/'2ª EVA-solo'!$CD$5
/AM$13)),0),0)</f>
        <v>0</v>
      </c>
      <c r="AN56" s="25"/>
      <c r="AO56" s="25"/>
      <c r="AP56" s="25">
        <f ca="1">IFERROR(IF(AP$16&gt;0,
(
(
(
IF('U1'!$A$4="2ª",'U1'!T40*'U1'!T$4,0)+
IF('U2'!$A$4="2ª",'U2'!T40*'U2'!T$4,0)+
IF('U3'!$A$4="2ª",'U3'!T40*'U3'!T$4,0)+
IF('U4'!$A$4="2ª",'U4'!T40*'U4'!T$4,0)+
IF('U5'!$A$4="2ª",'U5'!T40*'U5'!T$4,0)+
IF('U6'!$A$4="2ª",'U6'!T40*'U6'!T$4,0)+
IF('U7'!$A$4="2ª",'U7'!T40*'U7'!T$4,0)+
IF('U8'!$A$4="2ª",'U8'!T40*'U8'!T$4,0)+
IF('U9'!$A$4="2ª",'U9'!T40*'U9'!T$4,0)+
IF('U10'!$A$4="2ª",'U10'!T40*'U10'!T$4,0)+
IF('U11'!$A$4="2ª",'U11'!T40*'U11'!T$4,0)+
IF('U12'!$A$4="2ª",'U12'!T40*'U12'!T$4,0)+
IF('U13'!$A$4="2ª",'U13'!T40*'U13'!T$4,0)+
IF('U14'!$A$4="2ª",'U14'!T40*'U14'!T$4,0)+
IF('U15'!$A$4="2ª",'U15'!T40*'U15'!T$4,0)
)/'2ª EVA-solo'!$CD$5
/AP$13)),0),0)</f>
        <v>0</v>
      </c>
      <c r="AQ56" s="25"/>
      <c r="AR56" s="25">
        <f ca="1">IFERROR(IF(AR$16&gt;0,
(
(
(
IF('U1'!$A$4="2ª",'U1'!U40*'U1'!U$4,0)+
IF('U2'!$A$4="2ª",'U2'!U40*'U2'!U$4,0)+
IF('U3'!$A$4="2ª",'U3'!U40*'U3'!U$4,0)+
IF('U4'!$A$4="2ª",'U4'!U40*'U4'!U$4,0)+
IF('U5'!$A$4="2ª",'U5'!U40*'U5'!U$4,0)+
IF('U6'!$A$4="2ª",'U6'!U40*'U6'!U$4,0)+
IF('U7'!$A$4="2ª",'U7'!U40*'U7'!U$4,0)+
IF('U8'!$A$4="2ª",'U8'!U40*'U8'!U$4,0)+
IF('U9'!$A$4="2ª",'U9'!U40*'U9'!U$4,0)+
IF('U10'!$A$4="2ª",'U10'!U40*'U10'!U$4,0)+
IF('U11'!$A$4="2ª",'U11'!U40*'U11'!U$4,0)+
IF('U12'!$A$4="2ª",'U12'!U40*'U12'!U$4,0)+
IF('U13'!$A$4="2ª",'U13'!U40*'U13'!U$4,0)+
IF('U14'!$A$4="2ª",'U14'!U40*'U14'!U$4,0)+
IF('U15'!$A$4="2ª",'U15'!U40*'U15'!U$4,0)
)/'2ª EVA-solo'!$CD$5
/AR$13)),0),0)</f>
        <v>0</v>
      </c>
      <c r="AS56" s="25"/>
      <c r="AT56" s="25">
        <f>IFERROR(IF(AT$16&gt;0,
(
(
(
IF('U1'!$A$4="2ª",'U1'!V40*'U1'!V$4,0)+
IF('U2'!$A$4="2ª",'U2'!V40*'U2'!V$4,0)+
IF('U3'!$A$4="2ª",'U3'!V40*'U3'!V$4,0)+
IF('U4'!$A$4="2ª",'U4'!V40*'U4'!V$4,0)+
IF('U5'!$A$4="2ª",'U5'!V40*'U5'!V$4,0)+
IF('U6'!$A$4="2ª",'U6'!V40*'U6'!V$4,0)+
IF('U7'!$A$4="2ª",'U7'!V40*'U7'!V$4,0)+
IF('U8'!$A$4="2ª",'U8'!V40*'U8'!V$4,0)+
IF('U9'!$A$4="2ª",'U9'!V40*'U9'!V$4,0)+
IF('U10'!$A$4="2ª",'U10'!V40*'U10'!V$4,0)+
IF('U11'!$A$4="2ª",'U11'!V40*'U11'!V$4,0)+
IF('U12'!$A$4="2ª",'U12'!V40*'U12'!V$4,0)+
IF('U13'!$A$4="2ª",'U13'!V40*'U13'!V$4,0)+
IF('U14'!$A$4="2ª",'U14'!V40*'U14'!V$4,0)+
IF('U15'!$A$4="2ª",'U15'!V40*'U15'!V$4,0)
)/'2ª EVA-solo'!$CD$5
/AT$13)),0),0)</f>
        <v>0</v>
      </c>
      <c r="AU56" s="25"/>
      <c r="AV56" s="25">
        <f ca="1">IFERROR(IF(AV$16&gt;0,
(
(
(
IF('U1'!$A$4="2ª",'U1'!W40*'U1'!W$4,0)+
IF('U2'!$A$4="2ª",'U2'!W40*'U2'!W$4,0)+
IF('U3'!$A$4="2ª",'U3'!W40*'U3'!W$4,0)+
IF('U4'!$A$4="2ª",'U4'!W40*'U4'!W$4,0)+
IF('U5'!$A$4="2ª",'U5'!W40*'U5'!W$4,0)+
IF('U6'!$A$4="2ª",'U6'!W40*'U6'!W$4,0)+
IF('U7'!$A$4="2ª",'U7'!W40*'U7'!W$4,0)+
IF('U8'!$A$4="2ª",'U8'!W40*'U8'!W$4,0)+
IF('U9'!$A$4="2ª",'U9'!W40*'U9'!W$4,0)+
IF('U10'!$A$4="2ª",'U10'!W40*'U10'!W$4,0)+
IF('U11'!$A$4="2ª",'U11'!W40*'U11'!W$4,0)+
IF('U12'!$A$4="2ª",'U12'!W40*'U12'!W$4,0)+
IF('U13'!$A$4="2ª",'U13'!W40*'U13'!W$4,0)+
IF('U14'!$A$4="2ª",'U14'!W40*'U14'!W$4,0)+
IF('U15'!$A$4="2ª",'U15'!W40*'U15'!W$4,0)
)/'2ª EVA-solo'!$CD$5
/AV$13)),0),0)</f>
        <v>0</v>
      </c>
      <c r="AW56" s="25"/>
      <c r="AX56" s="25">
        <f>IFERROR(IF(AX$16&gt;0,
(
(
(
IF('U1'!$A$4="2ª",'U1'!X40*'U1'!X$4,0)+
IF('U2'!$A$4="2ª",'U2'!X40*'U2'!X$4,0)+
IF('U3'!$A$4="2ª",'U3'!X40*'U3'!X$4,0)+
IF('U4'!$A$4="2ª",'U4'!X40*'U4'!X$4,0)+
IF('U5'!$A$4="2ª",'U5'!X40*'U5'!X$4,0)+
IF('U6'!$A$4="2ª",'U6'!X40*'U6'!X$4,0)+
IF('U7'!$A$4="2ª",'U7'!X40*'U7'!X$4,0)+
IF('U8'!$A$4="2ª",'U8'!X40*'U8'!X$4,0)+
IF('U9'!$A$4="2ª",'U9'!X40*'U9'!X$4,0)+
IF('U10'!$A$4="2ª",'U10'!X40*'U10'!X$4,0)+
IF('U11'!$A$4="2ª",'U11'!X40*'U11'!X$4,0)+
IF('U12'!$A$4="2ª",'U12'!X40*'U12'!X$4,0)+
IF('U13'!$A$4="2ª",'U13'!X40*'U13'!X$4,0)+
IF('U14'!$A$4="2ª",'U14'!X40*'U14'!X$4,0)+
IF('U15'!$A$4="2ª",'U15'!X40*'U15'!X$4,0)
)/'2ª EVA-solo'!$CD$5
/AX$13)),0),0)</f>
        <v>0</v>
      </c>
      <c r="AY56" s="25"/>
      <c r="AZ56" s="25">
        <f>IFERROR(IF(AZ$16&gt;0,
(
(
(
IF('U1'!$A$4="2ª",'U1'!Y40*'U1'!Y$4,0)+
IF('U2'!$A$4="2ª",'U2'!Y40*'U2'!Y$4,0)+
IF('U3'!$A$4="2ª",'U3'!Y40*'U3'!Y$4,0)+
IF('U4'!$A$4="2ª",'U4'!Y40*'U4'!Y$4,0)+
IF('U5'!$A$4="2ª",'U5'!Y40*'U5'!Y$4,0)+
IF('U6'!$A$4="2ª",'U6'!Y40*'U6'!Y$4,0)+
IF('U7'!$A$4="2ª",'U7'!Y40*'U7'!Y$4,0)+
IF('U8'!$A$4="2ª",'U8'!Y40*'U8'!Y$4,0)+
IF('U9'!$A$4="2ª",'U9'!Y40*'U9'!Y$4,0)+
IF('U10'!$A$4="2ª",'U10'!Y40*'U10'!Y$4,0)+
IF('U11'!$A$4="2ª",'U11'!Y40*'U11'!Y$4,0)+
IF('U12'!$A$4="2ª",'U12'!Y40*'U12'!Y$4,0)+
IF('U13'!$A$4="2ª",'U13'!Y40*'U13'!Y$4,0)+
IF('U14'!$A$4="2ª",'U14'!Y40*'U14'!Y$4,0)+
IF('U15'!$A$4="2ª",'U15'!Y40*'U15'!Y$4,0)
)/'2ª EVA-solo'!$CD$5
/AZ$13)),0),0)</f>
        <v>0</v>
      </c>
      <c r="BA56" s="25"/>
      <c r="BB56" s="25"/>
      <c r="BC56" s="25">
        <f ca="1">IFERROR(IF(BC$16&gt;0,
(
(
(
IF('U1'!$A$4="2ª",'U1'!Z40*'U1'!Z$4,0)+
IF('U2'!$A$4="2ª",'U2'!Z40*'U2'!Z$4,0)+
IF('U3'!$A$4="2ª",'U3'!Z40*'U3'!Z$4,0)+
IF('U4'!$A$4="2ª",'U4'!Z40*'U4'!Z$4,0)+
IF('U5'!$A$4="2ª",'U5'!Z40*'U5'!Z$4,0)+
IF('U6'!$A$4="2ª",'U6'!Z40*'U6'!Z$4,0)+
IF('U7'!$A$4="2ª",'U7'!Z40*'U7'!Z$4,0)+
IF('U8'!$A$4="2ª",'U8'!Z40*'U8'!Z$4,0)+
IF('U9'!$A$4="2ª",'U9'!Z40*'U9'!Z$4,0)+
IF('U10'!$A$4="2ª",'U10'!Z40*'U10'!Z$4,0)+
IF('U11'!$A$4="2ª",'U11'!Z40*'U11'!Z$4,0)+
IF('U12'!$A$4="2ª",'U12'!Z40*'U12'!Z$4,0)+
IF('U13'!$A$4="2ª",'U13'!Z40*'U13'!Z$4,0)+
IF('U14'!$A$4="2ª",'U14'!Z40*'U14'!Z$4,0)+
IF('U15'!$A$4="2ª",'U15'!Z40*'U15'!Z$4,0)
)/'2ª EVA-solo'!$CD$5
/BC$13)),0),0)</f>
        <v>0</v>
      </c>
      <c r="BD56" s="25"/>
      <c r="BE56" s="25">
        <f>IFERROR(IF(BE$16&gt;0,
(
(
(
IF('U1'!$A$4="2ª",'U1'!AA40*'U1'!AA$4,0)+
IF('U2'!$A$4="2ª",'U2'!AA40*'U2'!AA$4,0)+
IF('U3'!$A$4="2ª",'U3'!AA40*'U3'!AA$4,0)+
IF('U4'!$A$4="2ª",'U4'!AA40*'U4'!AA$4,0)+
IF('U5'!$A$4="2ª",'U5'!AA40*'U5'!AA$4,0)+
IF('U6'!$A$4="2ª",'U6'!AA40*'U6'!AA$4,0)+
IF('U7'!$A$4="2ª",'U7'!AA40*'U7'!AA$4,0)+
IF('U8'!$A$4="2ª",'U8'!AA40*'U8'!AA$4,0)+
IF('U9'!$A$4="2ª",'U9'!AA40*'U9'!AA$4,0)+
IF('U10'!$A$4="2ª",'U10'!AA40*'U10'!AA$4,0)+
IF('U11'!$A$4="2ª",'U11'!AA40*'U11'!AA$4,0)+
IF('U12'!$A$4="2ª",'U12'!AA40*'U12'!AA$4,0)+
IF('U13'!$A$4="2ª",'U13'!AA40*'U13'!AA$4,0)+
IF('U14'!$A$4="2ª",'U14'!AA40*'U14'!AA$4,0)+
IF('U15'!$A$4="2ª",'U15'!AA40*'U15'!AA$4,0)
)/'2ª EVA-solo'!$CD$5
/BE$13)),0),0)</f>
        <v>0</v>
      </c>
      <c r="BF56" s="25"/>
      <c r="BG56" s="25">
        <f>IFERROR(IF(BG$16&gt;0,
(
(
(
IF('U1'!$A$4="2ª",'U1'!AB40*'U1'!AB$4,0)+
IF('U2'!$A$4="2ª",'U2'!AB40*'U2'!AB$4,0)+
IF('U3'!$A$4="2ª",'U3'!AB40*'U3'!AB$4,0)+
IF('U4'!$A$4="2ª",'U4'!AB40*'U4'!AB$4,0)+
IF('U5'!$A$4="2ª",'U5'!AB40*'U5'!AB$4,0)+
IF('U6'!$A$4="2ª",'U6'!AB40*'U6'!AB$4,0)+
IF('U7'!$A$4="2ª",'U7'!AB40*'U7'!AB$4,0)+
IF('U8'!$A$4="2ª",'U8'!AB40*'U8'!AB$4,0)+
IF('U9'!$A$4="2ª",'U9'!AB40*'U9'!AB$4,0)+
IF('U10'!$A$4="2ª",'U10'!AB40*'U10'!AB$4,0)+
IF('U11'!$A$4="2ª",'U11'!AB40*'U11'!AB$4,0)+
IF('U12'!$A$4="2ª",'U12'!AB40*'U12'!AB$4,0)+
IF('U13'!$A$4="2ª",'U13'!AB40*'U13'!AB$4,0)+
IF('U14'!$A$4="2ª",'U14'!AB40*'U14'!AB$4,0)+
IF('U15'!$A$4="2ª",'U15'!AB40*'U15'!AB$4,0)
)/'2ª EVA-solo'!$CD$5
/BG$13)),0),0)</f>
        <v>0</v>
      </c>
      <c r="BH56" s="25"/>
      <c r="BI56" s="25">
        <f ca="1">IFERROR(IF(BI$16&gt;0,
(
(
(
IF('U1'!$A$4="2ª",'U1'!AC40*'U1'!AC$4,0)+
IF('U2'!$A$4="2ª",'U2'!AC40*'U2'!AC$4,0)+
IF('U3'!$A$4="2ª",'U3'!AC40*'U3'!AC$4,0)+
IF('U4'!$A$4="2ª",'U4'!AC40*'U4'!AC$4,0)+
IF('U5'!$A$4="2ª",'U5'!AC40*'U5'!AC$4,0)+
IF('U6'!$A$4="2ª",'U6'!AC40*'U6'!AC$4,0)+
IF('U7'!$A$4="2ª",'U7'!AC40*'U7'!AC$4,0)+
IF('U8'!$A$4="2ª",'U8'!AC40*'U8'!AC$4,0)+
IF('U9'!$A$4="2ª",'U9'!AC40*'U9'!AC$4,0)+
IF('U10'!$A$4="2ª",'U10'!AC40*'U10'!AC$4,0)+
IF('U11'!$A$4="2ª",'U11'!AC40*'U11'!AC$4,0)+
IF('U12'!$A$4="2ª",'U12'!AC40*'U12'!AC$4,0)+
IF('U13'!$A$4="2ª",'U13'!AC40*'U13'!AC$4,0)+
IF('U14'!$A$4="2ª",'U14'!AC40*'U14'!AC$4,0)+
IF('U15'!$A$4="2ª",'U15'!AC40*'U15'!AC$4,0)
)/'2ª EVA-solo'!$CD$5
/BI$13)),0),0)</f>
        <v>0</v>
      </c>
      <c r="BJ56" s="25"/>
      <c r="BK56" s="25">
        <f>IFERROR(IF(BK$16&gt;0,
(
(
(
IF('U1'!$A$4="2ª",'U1'!AD40*'U1'!AD$4,0)+
IF('U2'!$A$4="2ª",'U2'!AD40*'U2'!AD$4,0)+
IF('U3'!$A$4="2ª",'U3'!AD40*'U3'!AD$4,0)+
IF('U4'!$A$4="2ª",'U4'!AD40*'U4'!AD$4,0)+
IF('U5'!$A$4="2ª",'U5'!AD40*'U5'!AD$4,0)+
IF('U6'!$A$4="2ª",'U6'!AD40*'U6'!AD$4,0)+
IF('U7'!$A$4="2ª",'U7'!AD40*'U7'!AD$4,0)+
IF('U8'!$A$4="2ª",'U8'!AD40*'U8'!AD$4,0)+
IF('U9'!$A$4="2ª",'U9'!AD40*'U9'!AD$4,0)+
IF('U10'!$A$4="2ª",'U10'!AD40*'U10'!AD$4,0)+
IF('U11'!$A$4="2ª",'U11'!AD40*'U11'!AD$4,0)+
IF('U12'!$A$4="2ª",'U12'!AD40*'U12'!AD$4,0)+
IF('U13'!$A$4="2ª",'U13'!AD40*'U13'!AD$4,0)+
IF('U14'!$A$4="2ª",'U14'!AD40*'U14'!AD$4,0)+
IF('U15'!$A$4="2ª",'U15'!AD40*'U15'!AD$4,0)
)/'2ª EVA-solo'!$CD$5
/BK$13)),0),0)</f>
        <v>0</v>
      </c>
      <c r="BL56" s="25"/>
      <c r="BM56" s="25">
        <f>IFERROR(IF(BM$16&gt;0,
(
(
(
IF('U1'!$A$4="2ª",'U1'!AE40*'U1'!AE$4,0)+
IF('U2'!$A$4="2ª",'U2'!AE40*'U2'!AE$4,0)+
IF('U3'!$A$4="2ª",'U3'!AE40*'U3'!AE$4,0)+
IF('U4'!$A$4="2ª",'U4'!AE40*'U4'!AE$4,0)+
IF('U5'!$A$4="2ª",'U5'!AE40*'U5'!AE$4,0)+
IF('U6'!$A$4="2ª",'U6'!AE40*'U6'!AE$4,0)+
IF('U7'!$A$4="2ª",'U7'!AE40*'U7'!AE$4,0)+
IF('U8'!$A$4="2ª",'U8'!AE40*'U8'!AE$4,0)+
IF('U9'!$A$4="2ª",'U9'!AE40*'U9'!AE$4,0)+
IF('U10'!$A$4="2ª",'U10'!AE40*'U10'!AE$4,0)+
IF('U11'!$A$4="2ª",'U11'!AE40*'U11'!AE$4,0)+
IF('U12'!$A$4="2ª",'U12'!AE40*'U12'!AE$4,0)+
IF('U13'!$A$4="2ª",'U13'!AE40*'U13'!AE$4,0)+
IF('U14'!$A$4="2ª",'U14'!AE40*'U14'!AE$4,0)+
IF('U15'!$A$4="2ª",'U15'!AE40*'U15'!AE$4,0)
)/'2ª EVA-solo'!$CD$5
/BM$13)),0),0)</f>
        <v>0</v>
      </c>
      <c r="BN56" s="25"/>
      <c r="BO56" s="25"/>
      <c r="BP56" s="25">
        <f ca="1">IFERROR(IF(BP$16&gt;0,
(
(
(
IF('U1'!$A$4="2ª",'U1'!AF40*'U1'!AF$4,0)+
IF('U2'!$A$4="2ª",'U2'!AF40*'U2'!AF$4,0)+
IF('U3'!$A$4="2ª",'U3'!AF40*'U3'!AF$4,0)+
IF('U4'!$A$4="2ª",'U4'!AF40*'U4'!AF$4,0)+
IF('U5'!$A$4="2ª",'U5'!AF40*'U5'!AF$4,0)+
IF('U6'!$A$4="2ª",'U6'!AF40*'U6'!AF$4,0)+
IF('U7'!$A$4="2ª",'U7'!AF40*'U7'!AF$4,0)+
IF('U8'!$A$4="2ª",'U8'!AF40*'U8'!AF$4,0)+
IF('U9'!$A$4="2ª",'U9'!AF40*'U9'!AF$4,0)+
IF('U10'!$A$4="2ª",'U10'!AF40*'U10'!AF$4,0)+
IF('U11'!$A$4="2ª",'U11'!AF40*'U11'!AF$4,0)+
IF('U12'!$A$4="2ª",'U12'!AF40*'U12'!AF$4,0)+
IF('U13'!$A$4="2ª",'U13'!AF40*'U13'!AF$4,0)+
IF('U14'!$A$4="2ª",'U14'!AF40*'U14'!AF$4,0)+
IF('U15'!$A$4="2ª",'U15'!AF40*'U15'!AF$4,0)
)/'2ª EVA-solo'!$CD$5
/BP$13)),0),0)</f>
        <v>0</v>
      </c>
      <c r="BQ56" s="25"/>
      <c r="BR56" s="25">
        <f>IFERROR(IF(BR$16&gt;0,
(
(
(
IF('U1'!$A$4="2ª",'U1'!AG40*'U1'!AG$4,0)+
IF('U2'!$A$4="2ª",'U2'!AG40*'U2'!AG$4,0)+
IF('U3'!$A$4="2ª",'U3'!AG40*'U3'!AG$4,0)+
IF('U4'!$A$4="2ª",'U4'!AG40*'U4'!AG$4,0)+
IF('U5'!$A$4="2ª",'U5'!AG40*'U5'!AG$4,0)+
IF('U6'!$A$4="2ª",'U6'!AG40*'U6'!AG$4,0)+
IF('U7'!$A$4="2ª",'U7'!AG40*'U7'!AG$4,0)+
IF('U8'!$A$4="2ª",'U8'!AG40*'U8'!AG$4,0)+
IF('U9'!$A$4="2ª",'U9'!AG40*'U9'!AG$4,0)+
IF('U10'!$A$4="2ª",'U10'!AG40*'U10'!AG$4,0)+
IF('U11'!$A$4="2ª",'U11'!AG40*'U11'!AG$4,0)+
IF('U12'!$A$4="2ª",'U12'!AG40*'U12'!AG$4,0)+
IF('U13'!$A$4="2ª",'U13'!AG40*'U13'!AG$4,0)+
IF('U14'!$A$4="2ª",'U14'!AG40*'U14'!AG$4,0)+
IF('U15'!$A$4="2ª",'U15'!AG40*'U15'!AG$4,0)
)/'2ª EVA-solo'!$CD$5
/BR$13)),0),0)</f>
        <v>0</v>
      </c>
      <c r="BS56" s="25"/>
      <c r="BT56" s="25">
        <f>IFERROR(IF(BT$16&gt;0,
(
(
(
IF('U1'!$A$4="2ª",'U1'!AH40*'U1'!AH$4,0)+
IF('U2'!$A$4="2ª",'U2'!AH40*'U2'!AH$4,0)+
IF('U3'!$A$4="2ª",'U3'!AH40*'U3'!AH$4,0)+
IF('U4'!$A$4="2ª",'U4'!AH40*'U4'!AH$4,0)+
IF('U5'!$A$4="2ª",'U5'!AH40*'U5'!AH$4,0)+
IF('U6'!$A$4="2ª",'U6'!AH40*'U6'!AH$4,0)+
IF('U7'!$A$4="2ª",'U7'!AH40*'U7'!AH$4,0)+
IF('U8'!$A$4="2ª",'U8'!AH40*'U8'!AH$4,0)+
IF('U9'!$A$4="2ª",'U9'!AH40*'U9'!AH$4,0)+
IF('U10'!$A$4="2ª",'U10'!AH40*'U10'!AH$4,0)+
IF('U11'!$A$4="2ª",'U11'!AH40*'U11'!AH$4,0)+
IF('U12'!$A$4="2ª",'U12'!AH40*'U12'!AH$4,0)+
IF('U13'!$A$4="2ª",'U13'!AH40*'U13'!AH$4,0)+
IF('U14'!$A$4="2ª",'U14'!AH40*'U14'!AH$4,0)+
IF('U15'!$A$4="2ª",'U15'!AH40*'U15'!AH$4,0)
)/'2ª EVA-solo'!$CD$5
/BT$13)),0),0)</f>
        <v>0</v>
      </c>
      <c r="BU56" s="25"/>
      <c r="BV56" s="25">
        <f>IFERROR(IF(BV$16&gt;0,
(
(
(
IF('U1'!$A$4="2ª",'U1'!AI40*'U1'!AI$4,0)+
IF('U2'!$A$4="2ª",'U2'!AI40*'U2'!AI$4,0)+
IF('U3'!$A$4="2ª",'U3'!AI40*'U3'!AI$4,0)+
IF('U4'!$A$4="2ª",'U4'!AI40*'U4'!AI$4,0)+
IF('U5'!$A$4="2ª",'U5'!AI40*'U5'!AI$4,0)+
IF('U6'!$A$4="2ª",'U6'!AI40*'U6'!AI$4,0)+
IF('U7'!$A$4="2ª",'U7'!AI40*'U7'!AI$4,0)+
IF('U8'!$A$4="2ª",'U8'!AI40*'U8'!AI$4,0)+
IF('U9'!$A$4="2ª",'U9'!AI40*'U9'!AI$4,0)+
IF('U10'!$A$4="2ª",'U10'!AI40*'U10'!AI$4,0)+
IF('U11'!$A$4="2ª",'U11'!AI40*'U11'!AI$4,0)+
IF('U12'!$A$4="2ª",'U12'!AI40*'U12'!AI$4,0)+
IF('U13'!$A$4="2ª",'U13'!AI40*'U13'!AI$4,0)+
IF('U14'!$A$4="2ª",'U14'!AI40*'U14'!AI$4,0)+
IF('U15'!$A$4="2ª",'U15'!AI40*'U15'!AI$4,0)
)/'2ª EVA-solo'!$CD$5
/BV$13)),0),0)</f>
        <v>0</v>
      </c>
      <c r="BW56" s="25"/>
      <c r="BX56" s="25">
        <f>IFERROR(IF(BX$16&gt;0,
(
(
(
IF('U1'!$A$4="2ª",'U1'!AJ40*'U1'!AJ$4,0)+
IF('U2'!$A$4="2ª",'U2'!AJ40*'U2'!AJ$4,0)+
IF('U3'!$A$4="2ª",'U3'!AJ40*'U3'!AJ$4,0)+
IF('U4'!$A$4="2ª",'U4'!AJ40*'U4'!AJ$4,0)+
IF('U5'!$A$4="2ª",'U5'!AJ40*'U5'!AJ$4,0)+
IF('U6'!$A$4="2ª",'U6'!AJ40*'U6'!AJ$4,0)+
IF('U7'!$A$4="2ª",'U7'!AJ40*'U7'!AJ$4,0)+
IF('U8'!$A$4="2ª",'U8'!AJ40*'U8'!AJ$4,0)+
IF('U9'!$A$4="2ª",'U9'!AJ40*'U9'!AJ$4,0)+
IF('U10'!$A$4="2ª",'U10'!AJ40*'U10'!AJ$4,0)+
IF('U11'!$A$4="2ª",'U11'!AJ40*'U11'!AJ$4,0)+
IF('U12'!$A$4="2ª",'U12'!AJ40*'U12'!AJ$4,0)+
IF('U13'!$A$4="2ª",'U13'!AJ40*'U13'!AJ$4,0)+
IF('U14'!$A$4="2ª",'U14'!AJ40*'U14'!AJ$4,0)+
IF('U15'!$A$4="2ª",'U15'!AJ40*'U15'!AJ$4,0)
)/'2ª EVA-solo'!$CD$5
/BX$13)),0),0)</f>
        <v>0</v>
      </c>
      <c r="BY56" s="25"/>
      <c r="BZ56" s="25">
        <f>IFERROR(IF(BZ$16&gt;0,
(
(
(
IF('U1'!$A$4="2ª",'U1'!AK40*'U1'!AK$4,0)+
IF('U2'!$A$4="2ª",'U2'!AK40*'U2'!AK$4,0)+
IF('U3'!$A$4="2ª",'U3'!AK40*'U3'!AK$4,0)+
IF('U4'!$A$4="2ª",'U4'!AK40*'U4'!AK$4,0)+
IF('U5'!$A$4="2ª",'U5'!AK40*'U5'!AK$4,0)+
IF('U6'!$A$4="2ª",'U6'!AK40*'U6'!AK$4,0)+
IF('U7'!$A$4="2ª",'U7'!AK40*'U7'!AK$4,0)+
IF('U8'!$A$4="2ª",'U8'!AK40*'U8'!AK$4,0)+
IF('U9'!$A$4="2ª",'U9'!AK40*'U9'!AK$4,0)+
IF('U10'!$A$4="2ª",'U10'!AK40*'U10'!AK$4,0)+
IF('U11'!$A$4="2ª",'U11'!AK40*'U11'!AK$4,0)+
IF('U12'!$A$4="2ª",'U12'!AK40*'U12'!AK$4,0)+
IF('U13'!$A$4="2ª",'U13'!AK40*'U13'!AK$4,0)+
IF('U14'!$A$4="2ª",'U14'!AK40*'U14'!AK$4,0)+
IF('U15'!$A$4="2ª",'U15'!AK40*'U15'!AK$4,0)
)/'2ª EVA-solo'!$CD$5
/BZ$13)),0),0)</f>
        <v>0</v>
      </c>
      <c r="CA56" s="25"/>
      <c r="CB56" s="25">
        <f ca="1">IF(CB$16&gt;0,
(
(
(
IF('U1'!$A$4="2ª",'U1'!BZ40*'U1'!BZ$4,0)+
IF('U2'!$A$4="2ª",'U2'!CA40*'U2'!CA$4,0)+
IF('U3'!$A$4="2ª",'U3'!CA40*'U3'!CA$4,0)+
IF('U4'!$A$4="2ª",'U4'!CA40*'U4'!CA$4,0)+
IF('U5'!$A$4="2ª",'U5'!CA40*'U5'!CA$4,0)+
IF('U6'!$A$4="2ª",'U6'!CA40*'U6'!CA$4,0)+
IF('U7'!$A$4="2ª",'U7'!CA40*'U7'!CA$4,0)+
IF('U8'!$A$4="2ª",'U8'!CA40*'U8'!CA$4,0)+
IF('U9'!$A$4="2ª",'U9'!CA40*'U9'!CA$4,0)+
IF('U10'!$A$4="2ª",'U10'!CA40*'U10'!CA$4,0)+
IF('U11'!$A$4="2ª",'U11'!CA40*'U11'!CA$4,0)+
IF('U12'!$A$4="2ª",'U12'!CA40*'U12'!CA$4,0)+
IF('U13'!$A$4="2ª",'U13'!CA40*'U13'!CA$4,0)+
IF('U14'!$A$4="2ª",'U14'!CA40*'U14'!CA$4,0)+
IF('U15'!$A$4="2ª",'U15'!CA40*'U15'!CA$4,0)
)/'2ª EVA-solo'!$CD$5
/CB$16)))</f>
        <v>0</v>
      </c>
    </row>
    <row r="57" spans="1:80" ht="18" x14ac:dyDescent="0.25">
      <c r="A57" s="65">
        <v>0</v>
      </c>
      <c r="B57" s="128"/>
      <c r="C57" s="25">
        <f ca="1">IFERROR(IF(C$16&gt;0,
(
(
(
IF('U1'!$A$4="2ª",'U1'!B41*'U1'!B$4,0)+
IF('U2'!$A$4="2ª",'U2'!B41*'U2'!B$4,0)+
IF('U3'!$A$4="2ª",'U3'!B41*'U3'!B$4,0)+
IF('U4'!$A$4="2ª",'U4'!B41*'U4'!B$4,0)+
IF('U5'!$A$4="2ª",'U5'!B41*'U5'!B$4,0)+
IF('U6'!$A$4="2ª",'U6'!B41*'U6'!B$4,0)+
IF('U7'!$A$4="2ª",'U7'!B41*'U7'!B$4,0)+
IF('U8'!$A$4="2ª",'U8'!B41*'U8'!B$4,0)+
IF('U9'!$A$4="2ª",'U9'!B41*'U9'!B$4,0)+
IF('U10'!$A$4="2ª",'U10'!B41*'U10'!B$4,0)+
IF('U11'!$A$4="2ª",'U11'!B41*'U11'!B$4,0)+
IF('U12'!$A$4="2ª",'U12'!B41*'U12'!B$4,0)+
IF('U13'!$A$4="2ª",'U13'!B41*'U13'!B$4,0)+
IF('U14'!$A$4="2ª",'U14'!B41*'U14'!B$4,0)+
IF('U15'!$A$4="2ª",'U15'!B41*'U15'!B$4,0)
)/'2ª EVA-solo'!$CD$5
/C$13)),0),0)</f>
        <v>0</v>
      </c>
      <c r="D57" s="25"/>
      <c r="E57" s="25">
        <f ca="1">IFERROR(IF(E$16&gt;0,
(
(
(
IF('U1'!$A$4="2ª",'U1'!C41*'U1'!C$4,0)+
IF('U2'!$A$4="2ª",'U2'!C41*'U2'!C$4,0)+
IF('U3'!$A$4="2ª",'U3'!C41*'U3'!C$4,0)+
IF('U4'!$A$4="2ª",'U4'!C41*'U4'!C$4,0)+
IF('U5'!$A$4="2ª",'U5'!C41*'U5'!C$4,0)+
IF('U6'!$A$4="2ª",'U6'!C41*'U6'!C$4,0)+
IF('U7'!$A$4="2ª",'U7'!C41*'U7'!C$4,0)+
IF('U8'!$A$4="2ª",'U8'!C41*'U8'!C$4,0)+
IF('U9'!$A$4="2ª",'U9'!C41*'U9'!C$4,0)+
IF('U10'!$A$4="2ª",'U10'!C41*'U10'!C$4,0)+
IF('U11'!$A$4="2ª",'U11'!C41*'U11'!C$4,0)+
IF('U12'!$A$4="2ª",'U12'!C41*'U12'!C$4,0)+
IF('U13'!$A$4="2ª",'U13'!C41*'U13'!C$4,0)+
IF('U14'!$A$4="2ª",'U14'!C41*'U14'!C$4,0)+
IF('U15'!$A$4="2ª",'U15'!C41*'U15'!C$4,0)
)/'2ª EVA-solo'!$CD$5
/E$13)),0),0)</f>
        <v>0</v>
      </c>
      <c r="F57" s="25"/>
      <c r="G57" s="25">
        <f ca="1">IFERROR(IF(G$16&gt;0,
(
(
(
IF('U1'!$A$4="2ª",'U1'!D41*'U1'!D$4,0)+
IF('U2'!$A$4="2ª",'U2'!D41*'U2'!D$4,0)+
IF('U3'!$A$4="2ª",'U3'!D41*'U3'!D$4,0)+
IF('U4'!$A$4="2ª",'U4'!D41*'U4'!D$4,0)+
IF('U5'!$A$4="2ª",'U5'!D41*'U5'!D$4,0)+
IF('U6'!$A$4="2ª",'U6'!D41*'U6'!D$4,0)+
IF('U7'!$A$4="2ª",'U7'!D41*'U7'!D$4,0)+
IF('U8'!$A$4="2ª",'U8'!D41*'U8'!D$4,0)+
IF('U9'!$A$4="2ª",'U9'!D41*'U9'!D$4,0)+
IF('U10'!$A$4="2ª",'U10'!D41*'U10'!D$4,0)+
IF('U11'!$A$4="2ª",'U11'!D41*'U11'!D$4,0)+
IF('U12'!$A$4="2ª",'U12'!D41*'U12'!D$4,0)+
IF('U13'!$A$4="2ª",'U13'!D41*'U13'!D$4,0)+
IF('U14'!$A$4="2ª",'U14'!D41*'U14'!D$4,0)+
IF('U15'!$A$4="2ª",'U15'!D41*'U15'!D$4,0)
)/'2ª EVA-solo'!$CD$5
/G$13)),0),0)</f>
        <v>0</v>
      </c>
      <c r="H57" s="25"/>
      <c r="I57" s="25">
        <f ca="1">IFERROR(IF(I$16&gt;0,
(
(
(
IF('U1'!$A$4="2ª",'U1'!E41*'U1'!E$4,0)+
IF('U2'!$A$4="2ª",'U2'!E41*'U2'!E$4,0)+
IF('U3'!$A$4="2ª",'U3'!E41*'U3'!E$4,0)+
IF('U4'!$A$4="2ª",'U4'!E41*'U4'!E$4,0)+
IF('U5'!$A$4="2ª",'U5'!E41*'U5'!E$4,0)+
IF('U6'!$A$4="2ª",'U6'!E41*'U6'!E$4,0)+
IF('U7'!$A$4="2ª",'U7'!E41*'U7'!E$4,0)+
IF('U8'!$A$4="2ª",'U8'!E41*'U8'!E$4,0)+
IF('U9'!$A$4="2ª",'U9'!E41*'U9'!E$4,0)+
IF('U10'!$A$4="2ª",'U10'!E41*'U10'!E$4,0)+
IF('U11'!$A$4="2ª",'U11'!E41*'U11'!E$4,0)+
IF('U12'!$A$4="2ª",'U12'!E41*'U12'!E$4,0)+
IF('U13'!$A$4="2ª",'U13'!E41*'U13'!E$4,0)+
IF('U14'!$A$4="2ª",'U14'!E41*'U14'!E$4,0)+
IF('U15'!$A$4="2ª",'U15'!E41*'U15'!E$4,0)
)/'2ª EVA-solo'!$CD$5
/H$13)),0),0)</f>
        <v>0</v>
      </c>
      <c r="J57" s="25"/>
      <c r="K57" s="25">
        <f ca="1">IFERROR(IF(K$16&gt;0,
(
(
(
IF('U1'!$A$4="2ª",'U1'!F41*'U1'!F$4,0)+
IF('U2'!$A$4="2ª",'U2'!F41*'U2'!F$4,0)+
IF('U3'!$A$4="2ª",'U3'!F41*'U3'!F$4,0)+
IF('U4'!$A$4="2ª",'U4'!F41*'U4'!F$4,0)+
IF('U5'!$A$4="2ª",'U5'!F41*'U5'!F$4,0)+
IF('U6'!$A$4="2ª",'U6'!F41*'U6'!F$4,0)+
IF('U7'!$A$4="2ª",'U7'!F41*'U7'!F$4,0)+
IF('U8'!$A$4="2ª",'U8'!F41*'U8'!F$4,0)+
IF('U9'!$A$4="2ª",'U9'!F41*'U9'!F$4,0)+
IF('U10'!$A$4="2ª",'U10'!F41*'U10'!F$4,0)+
IF('U11'!$A$4="2ª",'U11'!F41*'U11'!F$4,0)+
IF('U12'!$A$4="2ª",'U12'!F41*'U12'!F$4,0)+
IF('U13'!$A$4="2ª",'U13'!F41*'U13'!F$4,0)+
IF('U14'!$A$4="2ª",'U14'!F41*'U14'!F$4,0)+
IF('U15'!$A$4="2ª",'U15'!F41*'U15'!F$4,0)
)/'2ª EVA-solo'!$CD$5
/K$13)),0),0)</f>
        <v>0</v>
      </c>
      <c r="L57" s="25"/>
      <c r="M57" s="25">
        <f>IFERROR(IF(M$16&gt;0,
(
(
(
IF('U1'!$A$4="2ª",'U1'!G41*'U1'!G$4,0)+
IF('U2'!$A$4="2ª",'U2'!G41*'U2'!G$4,0)+
IF('U3'!$A$4="2ª",'U3'!G41*'U3'!G$4,0)+
IF('U4'!$A$4="2ª",'U4'!G41*'U4'!G$4,0)+
IF('U5'!$A$4="2ª",'U5'!G41*'U5'!G$4,0)+
IF('U6'!$A$4="2ª",'U6'!G41*'U6'!G$4,0)+
IF('U7'!$A$4="2ª",'U7'!G41*'U7'!G$4,0)+
IF('U8'!$A$4="2ª",'U8'!G41*'U8'!G$4,0)+
IF('U9'!$A$4="2ª",'U9'!G41*'U9'!G$4,0)+
IF('U10'!$A$4="2ª",'U10'!G41*'U10'!G$4,0)+
IF('U11'!$A$4="2ª",'U11'!G41*'U11'!G$4,0)+
IF('U12'!$A$4="2ª",'U12'!G41*'U12'!G$4,0)+
IF('U13'!$A$4="2ª",'U13'!G41*'U13'!G$4,0)+
IF('U14'!$A$4="2ª",'U14'!G41*'U14'!G$4,0)+
IF('U15'!$A$4="2ª",'U15'!G41*'U15'!G$4,0)
)/'2ª EVA-solo'!$CD$5
/M$13)),0),0)</f>
        <v>0</v>
      </c>
      <c r="N57" s="25"/>
      <c r="O57" s="130"/>
      <c r="P57" s="25">
        <f ca="1">IFERROR(IF(P$16&gt;0,
(
(
(
IF('U1'!$A$4="2ª",'U1'!H41*'U1'!H$4,0)+
IF('U2'!$A$4="2ª",'U2'!H41*'U2'!H$4,0)+
IF('U3'!$A$4="2ª",'U3'!H41*'U3'!H$4,0)+
IF('U4'!$A$4="2ª",'U4'!H41*'U4'!H$4,0)+
IF('U5'!$A$4="2ª",'U5'!H41*'U5'!H$4,0)+
IF('U6'!$A$4="2ª",'U6'!H41*'U6'!H$4,0)+
IF('U7'!$A$4="2ª",'U7'!H41*'U7'!H$4,0)+
IF('U8'!$A$4="2ª",'U8'!H41*'U8'!H$4,0)+
IF('U9'!$A$4="2ª",'U9'!H41*'U9'!H$4,0)+
IF('U10'!$A$4="2ª",'U10'!H41*'U10'!H$4,0)+
IF('U11'!$A$4="2ª",'U11'!H41*'U11'!H$4,0)+
IF('U12'!$A$4="2ª",'U12'!H41*'U12'!H$4,0)+
IF('U13'!$A$4="2ª",'U13'!H41*'U13'!H$4,0)+
IF('U14'!$A$4="2ª",'U14'!H41*'U14'!H$4,0)+
IF('U15'!$A$4="2ª",'U15'!H41*'U15'!H$4,0)
)/'2ª EVA-solo'!$CD$5
/P$13)),0),0)</f>
        <v>0</v>
      </c>
      <c r="Q57" s="25"/>
      <c r="R57" s="25">
        <f ca="1">IFERROR(IF(R$16&gt;0,
(
(
(
IF('U1'!$A$4="2ª",'U1'!I41*'U1'!I$4,0)+
IF('U2'!$A$4="2ª",'U2'!I41*'U2'!I$4,0)+
IF('U3'!$A$4="2ª",'U3'!I41*'U3'!I$4,0)+
IF('U4'!$A$4="2ª",'U4'!I41*'U4'!I$4,0)+
IF('U5'!$A$4="2ª",'U5'!I41*'U5'!I$4,0)+
IF('U6'!$A$4="2ª",'U6'!I41*'U6'!I$4,0)+
IF('U7'!$A$4="2ª",'U7'!I41*'U7'!I$4,0)+
IF('U8'!$A$4="2ª",'U8'!I41*'U8'!I$4,0)+
IF('U9'!$A$4="2ª",'U9'!I41*'U9'!I$4,0)+
IF('U10'!$A$4="2ª",'U10'!I41*'U10'!I$4,0)+
IF('U11'!$A$4="2ª",'U11'!I41*'U11'!I$4,0)+
IF('U12'!$A$4="2ª",'U12'!I41*'U12'!I$4,0)+
IF('U13'!$A$4="2ª",'U13'!I41*'U13'!I$4,0)+
IF('U14'!$A$4="2ª",'U14'!I41*'U14'!I$4,0)+
IF('U15'!$A$4="2ª",'U15'!I41*'U15'!I$4,0)
)/'2ª EVA-solo'!$CD$5
/R$13)),0),0)</f>
        <v>0</v>
      </c>
      <c r="S57" s="25"/>
      <c r="T57" s="25">
        <f ca="1">IFERROR(IF(T$16&gt;0,
(
(
(
IF('U1'!$A$4="2ª",'U1'!J41*'U1'!J$4,0)+
IF('U2'!$A$4="2ª",'U2'!J41*'U2'!J$4,0)+
IF('U3'!$A$4="2ª",'U3'!J41*'U3'!J$4,0)+
IF('U4'!$A$4="2ª",'U4'!J41*'U4'!J$4,0)+
IF('U5'!$A$4="2ª",'U5'!J41*'U5'!J$4,0)+
IF('U6'!$A$4="2ª",'U6'!J41*'U6'!J$4,0)+
IF('U7'!$A$4="2ª",'U7'!J41*'U7'!J$4,0)+
IF('U8'!$A$4="2ª",'U8'!J41*'U8'!J$4,0)+
IF('U9'!$A$4="2ª",'U9'!J41*'U9'!J$4,0)+
IF('U10'!$A$4="2ª",'U10'!J41*'U10'!J$4,0)+
IF('U11'!$A$4="2ª",'U11'!J41*'U11'!J$4,0)+
IF('U12'!$A$4="2ª",'U12'!J41*'U12'!J$4,0)+
IF('U13'!$A$4="2ª",'U13'!J41*'U13'!J$4,0)+
IF('U14'!$A$4="2ª",'U14'!J41*'U14'!J$4,0)+
IF('U15'!$A$4="2ª",'U15'!J41*'U15'!J$4,0)
)/'2ª EVA-solo'!$CD$5
/T$13)),0),0)</f>
        <v>0</v>
      </c>
      <c r="U57" s="25"/>
      <c r="V57" s="25">
        <f ca="1">IFERROR(IF(V$16&gt;0,
(
(
(
IF('U1'!$A$4="2ª",'U1'!K41*'U1'!K$4,0)+
IF('U2'!$A$4="2ª",'U2'!K41*'U2'!K$4,0)+
IF('U3'!$A$4="2ª",'U3'!K41*'U3'!K$4,0)+
IF('U4'!$A$4="2ª",'U4'!K41*'U4'!K$4,0)+
IF('U5'!$A$4="2ª",'U5'!K41*'U5'!K$4,0)+
IF('U6'!$A$4="2ª",'U6'!K41*'U6'!K$4,0)+
IF('U7'!$A$4="2ª",'U7'!K41*'U7'!K$4,0)+
IF('U8'!$A$4="2ª",'U8'!K41*'U8'!K$4,0)+
IF('U9'!$A$4="2ª",'U9'!K41*'U9'!K$4,0)+
IF('U10'!$A$4="2ª",'U10'!K41*'U10'!K$4,0)+
IF('U11'!$A$4="2ª",'U11'!K41*'U11'!K$4,0)+
IF('U12'!$A$4="2ª",'U12'!K41*'U12'!K$4,0)+
IF('U13'!$A$4="2ª",'U13'!K41*'U13'!K$4,0)+
IF('U14'!$A$4="2ª",'U14'!K41*'U14'!K$4,0)+
IF('U15'!$A$4="2ª",'U15'!K41*'U15'!K$4,0)
)/'2ª EVA-solo'!$CD$5
/V$13)),0),0)</f>
        <v>0</v>
      </c>
      <c r="W57" s="25"/>
      <c r="X57" s="25">
        <f ca="1">IFERROR(IF(X$16&gt;0,
(
(
(
IF('U1'!$A$4="2ª",'U1'!L41*'U1'!L$4,0)+
IF('U2'!$A$4="2ª",'U2'!L41*'U2'!L$4,0)+
IF('U3'!$A$4="2ª",'U3'!L41*'U3'!L$4,0)+
IF('U4'!$A$4="2ª",'U4'!L41*'U4'!L$4,0)+
IF('U5'!$A$4="2ª",'U5'!L41*'U5'!L$4,0)+
IF('U6'!$A$4="2ª",'U6'!L41*'U6'!L$4,0)+
IF('U7'!$A$4="2ª",'U7'!L41*'U7'!L$4,0)+
IF('U8'!$A$4="2ª",'U8'!L41*'U8'!L$4,0)+
IF('U9'!$A$4="2ª",'U9'!L41*'U9'!L$4,0)+
IF('U10'!$A$4="2ª",'U10'!L41*'U10'!L$4,0)+
IF('U11'!$A$4="2ª",'U11'!L41*'U11'!L$4,0)+
IF('U12'!$A$4="2ª",'U12'!L41*'U12'!L$4,0)+
IF('U13'!$A$4="2ª",'U13'!L41*'U13'!L$4,0)+
IF('U14'!$A$4="2ª",'U14'!L41*'U14'!L$4,0)+
IF('U15'!$A$4="2ª",'U15'!L41*'U15'!L$4,0)
)/'2ª EVA-solo'!$CD$5
/X$13)),0),0)</f>
        <v>0</v>
      </c>
      <c r="Y57" s="25"/>
      <c r="Z57" s="25">
        <f>IFERROR(IF(Z$16&gt;0,
(
(
(
IF('U1'!$A$4="2ª",'U1'!M41*'U1'!M$4,0)+
IF('U2'!$A$4="2ª",'U2'!M41*'U2'!M$4,0)+
IF('U3'!$A$4="2ª",'U3'!M41*'U3'!M$4,0)+
IF('U4'!$A$4="2ª",'U4'!M41*'U4'!M$4,0)+
IF('U5'!$A$4="2ª",'U5'!M41*'U5'!M$4,0)+
IF('U6'!$A$4="2ª",'U6'!M41*'U6'!M$4,0)+
IF('U7'!$A$4="2ª",'U7'!M41*'U7'!M$4,0)+
IF('U8'!$A$4="2ª",'U8'!M41*'U8'!M$4,0)+
IF('U9'!$A$4="2ª",'U9'!M41*'U9'!M$4,0)+
IF('U10'!$A$4="2ª",'U10'!M41*'U10'!M$4,0)+
IF('U11'!$A$4="2ª",'U11'!M41*'U11'!M$4,0)+
IF('U12'!$A$4="2ª",'U12'!M41*'U12'!M$4,0)+
IF('U13'!$A$4="2ª",'U13'!M41*'U13'!M$4,0)+
IF('U14'!$A$4="2ª",'U14'!M41*'U14'!M$4,0)+
IF('U15'!$A$4="2ª",'U15'!M41*'U15'!M$4,0)
)/'2ª EVA-solo'!$CD$5
/Z$13)),0),0)</f>
        <v>0</v>
      </c>
      <c r="AA57" s="25"/>
      <c r="AB57" s="25"/>
      <c r="AC57" s="25">
        <f ca="1">IFERROR(IF(AC$16&gt;0,
(
(
(
IF('U1'!$A$4="2ª",'U1'!N41*'U1'!N$4,0)+
IF('U2'!$A$4="2ª",'U2'!N41*'U2'!N$4,0)+
IF('U3'!$A$4="2ª",'U3'!N41*'U3'!N$4,0)+
IF('U4'!$A$4="2ª",'U4'!N41*'U4'!N$4,0)+
IF('U5'!$A$4="2ª",'U5'!N41*'U5'!N$4,0)+
IF('U6'!$A$4="2ª",'U6'!N41*'U6'!N$4,0)+
IF('U7'!$A$4="2ª",'U7'!N41*'U7'!N$4,0)+
IF('U8'!$A$4="2ª",'U8'!N41*'U8'!N$4,0)+
IF('U9'!$A$4="2ª",'U9'!N41*'U9'!N$4,0)+
IF('U10'!$A$4="2ª",'U10'!N41*'U10'!N$4,0)+
IF('U11'!$A$4="2ª",'U11'!N41*'U11'!N$4,0)+
IF('U12'!$A$4="2ª",'U12'!N41*'U12'!N$4,0)+
IF('U13'!$A$4="2ª",'U13'!N41*'U13'!N$4,0)+
IF('U14'!$A$4="2ª",'U14'!N41*'U14'!N$4,0)+
IF('U15'!$A$4="2ª",'U15'!N41*'U15'!N$4,0)
)/'2ª EVA-solo'!$CD$5
/AC$13)),0),0)</f>
        <v>0</v>
      </c>
      <c r="AD57" s="5"/>
      <c r="AE57" s="25">
        <f>IFERROR(IF(AE$16&gt;0,
(
(
(
IF('U1'!$A$4="2ª",'U1'!O41*'U1'!O$4,0)+
IF('U2'!$A$4="2ª",'U2'!O41*'U2'!O$4,0)+
IF('U3'!$A$4="2ª",'U3'!O41*'U3'!O$4,0)+
IF('U4'!$A$4="2ª",'U4'!O41*'U4'!O$4,0)+
IF('U5'!$A$4="2ª",'U5'!O41*'U5'!O$4,0)+
IF('U6'!$A$4="2ª",'U6'!O41*'U6'!O$4,0)+
IF('U7'!$A$4="2ª",'U7'!O41*'U7'!O$4,0)+
IF('U8'!$A$4="2ª",'U8'!O41*'U8'!O$4,0)+
IF('U9'!$A$4="2ª",'U9'!O41*'U9'!O$4,0)+
IF('U10'!$A$4="2ª",'U10'!O41*'U10'!O$4,0)+
IF('U11'!$A$4="2ª",'U11'!O41*'U11'!O$4,0)+
IF('U12'!$A$4="2ª",'U12'!O41*'U12'!O$4,0)+
IF('U13'!$A$4="2ª",'U13'!O41*'U13'!O$4,0)+
IF('U14'!$A$4="2ª",'U14'!O41*'U14'!O$4,0)+
IF('U15'!$A$4="2ª",'U15'!O41*'U15'!O$4,0)
)/'2ª EVA-solo'!$CD$5
/AE$13)),0),0)</f>
        <v>0</v>
      </c>
      <c r="AF57" s="5"/>
      <c r="AG57" s="25">
        <f ca="1">IFERROR(IF(AG$16&gt;0,
(
(
(
IF('U1'!$A$4="2ª",'U1'!P41*'U1'!P$4,0)+
IF('U2'!$A$4="2ª",'U2'!P41*'U2'!P$4,0)+
IF('U3'!$A$4="2ª",'U3'!P41*'U3'!P$4,0)+
IF('U4'!$A$4="2ª",'U4'!P41*'U4'!P$4,0)+
IF('U5'!$A$4="2ª",'U5'!P41*'U5'!P$4,0)+
IF('U6'!$A$4="2ª",'U6'!P41*'U6'!P$4,0)+
IF('U7'!$A$4="2ª",'U7'!P41*'U7'!P$4,0)+
IF('U8'!$A$4="2ª",'U8'!P41*'U8'!P$4,0)+
IF('U9'!$A$4="2ª",'U9'!P41*'U9'!P$4,0)+
IF('U10'!$A$4="2ª",'U10'!P41*'U10'!P$4,0)+
IF('U11'!$A$4="2ª",'U11'!P41*'U11'!P$4,0)+
IF('U12'!$A$4="2ª",'U12'!P41*'U12'!P$4,0)+
IF('U13'!$A$4="2ª",'U13'!P41*'U13'!P$4,0)+
IF('U14'!$A$4="2ª",'U14'!P41*'U14'!P$4,0)+
IF('U15'!$A$4="2ª",'U15'!P41*'U15'!P$4,0)
)/'2ª EVA-solo'!$CD$5
/AG$13)),0),0)</f>
        <v>0</v>
      </c>
      <c r="AH57" s="25"/>
      <c r="AI57" s="25">
        <f>IFERROR(IF(AH$16&gt;0,
(
(
(
IF('U1'!$A$4="2ª",'U1'!Q41*'U1'!Q$4,0)+
IF('U2'!$A$4="2ª",'U2'!Q41*'U2'!Q$4,0)+
IF('U3'!$A$4="2ª",'U3'!Q41*'U3'!Q$4,0)+
IF('U4'!$A$4="2ª",'U4'!Q41*'U4'!Q$4,0)+
IF('U5'!$A$4="2ª",'U5'!Q41*'U5'!Q$4,0)+
IF('U6'!$A$4="2ª",'U6'!Q41*'U6'!Q$4,0)+
IF('U7'!$A$4="2ª",'U7'!Q41*'U7'!Q$4,0)+
IF('U8'!$A$4="2ª",'U8'!Q41*'U8'!Q$4,0)+
IF('U9'!$A$4="2ª",'U9'!Q41*'U9'!Q$4,0)+
IF('U10'!$A$4="2ª",'U10'!Q41*'U10'!Q$4,0)+
IF('U11'!$A$4="2ª",'U11'!Q41*'U11'!Q$4,0)+
IF('U12'!$A$4="2ª",'U12'!Q41*'U12'!Q$4,0)+
IF('U13'!$A$4="2ª",'U13'!Q41*'U13'!Q$4,0)+
IF('U14'!$A$4="2ª",'U14'!Q41*'U14'!Q$4,0)+
IF('U15'!$A$4="2ª",'U15'!Q41*'U15'!Q$4,0)
)/'2ª EVA-solo'!$CD$5
/AH$13)),0),0)</f>
        <v>0</v>
      </c>
      <c r="AJ57" s="25"/>
      <c r="AK57" s="25">
        <f ca="1">IFERROR(IF(AK$16&gt;0,
(
(
(
IF('U1'!$A$4="2ª",'U1'!R41*'U1'!R$4,0)+
IF('U2'!$A$4="2ª",'U2'!R41*'U2'!R$4,0)+
IF('U3'!$A$4="2ª",'U3'!R41*'U3'!R$4,0)+
IF('U4'!$A$4="2ª",'U4'!R41*'U4'!R$4,0)+
IF('U5'!$A$4="2ª",'U5'!R41*'U5'!R$4,0)+
IF('U6'!$A$4="2ª",'U6'!R41*'U6'!R$4,0)+
IF('U7'!$A$4="2ª",'U7'!R41*'U7'!R$4,0)+
IF('U8'!$A$4="2ª",'U8'!R41*'U8'!R$4,0)+
IF('U9'!$A$4="2ª",'U9'!R41*'U9'!R$4,0)+
IF('U10'!$A$4="2ª",'U10'!R41*'U10'!R$4,0)+
IF('U11'!$A$4="2ª",'U11'!R41*'U11'!R$4,0)+
IF('U12'!$A$4="2ª",'U12'!R41*'U12'!R$4,0)+
IF('U13'!$A$4="2ª",'U13'!R41*'U13'!R$4,0)+
IF('U14'!$A$4="2ª",'U14'!R41*'U14'!R$4,0)+
IF('U15'!$A$4="2ª",'U15'!R41*'U15'!R$4,0)
)/'2ª EVA-solo'!$CD$5
/AK$13)),0),0)</f>
        <v>0</v>
      </c>
      <c r="AL57" s="25"/>
      <c r="AM57" s="25">
        <f>IFERROR(IF(AM$16&gt;0,
(
(
(
IF('U1'!$A$4="2ª",'U1'!S41*'U1'!S$4,0)+
IF('U2'!$A$4="2ª",'U2'!S41*'U2'!S$4,0)+
IF('U3'!$A$4="2ª",'U3'!S41*'U3'!S$4,0)+
IF('U4'!$A$4="2ª",'U4'!S41*'U4'!S$4,0)+
IF('U5'!$A$4="2ª",'U5'!S41*'U5'!S$4,0)+
IF('U6'!$A$4="2ª",'U6'!S41*'U6'!S$4,0)+
IF('U7'!$A$4="2ª",'U7'!S41*'U7'!S$4,0)+
IF('U8'!$A$4="2ª",'U8'!S41*'U8'!S$4,0)+
IF('U9'!$A$4="2ª",'U9'!S41*'U9'!S$4,0)+
IF('U10'!$A$4="2ª",'U10'!S41*'U10'!S$4,0)+
IF('U11'!$A$4="2ª",'U11'!S41*'U11'!S$4,0)+
IF('U12'!$A$4="2ª",'U12'!S41*'U12'!S$4,0)+
IF('U13'!$A$4="2ª",'U13'!S41*'U13'!S$4,0)+
IF('U14'!$A$4="2ª",'U14'!S41*'U14'!S$4,0)+
IF('U15'!$A$4="2ª",'U15'!S41*'U15'!S$4,0)
)/'2ª EVA-solo'!$CD$5
/AM$13)),0),0)</f>
        <v>0</v>
      </c>
      <c r="AN57" s="25"/>
      <c r="AO57" s="25"/>
      <c r="AP57" s="25">
        <f ca="1">IFERROR(IF(AP$16&gt;0,
(
(
(
IF('U1'!$A$4="2ª",'U1'!T41*'U1'!T$4,0)+
IF('U2'!$A$4="2ª",'U2'!T41*'U2'!T$4,0)+
IF('U3'!$A$4="2ª",'U3'!T41*'U3'!T$4,0)+
IF('U4'!$A$4="2ª",'U4'!T41*'U4'!T$4,0)+
IF('U5'!$A$4="2ª",'U5'!T41*'U5'!T$4,0)+
IF('U6'!$A$4="2ª",'U6'!T41*'U6'!T$4,0)+
IF('U7'!$A$4="2ª",'U7'!T41*'U7'!T$4,0)+
IF('U8'!$A$4="2ª",'U8'!T41*'U8'!T$4,0)+
IF('U9'!$A$4="2ª",'U9'!T41*'U9'!T$4,0)+
IF('U10'!$A$4="2ª",'U10'!T41*'U10'!T$4,0)+
IF('U11'!$A$4="2ª",'U11'!T41*'U11'!T$4,0)+
IF('U12'!$A$4="2ª",'U12'!T41*'U12'!T$4,0)+
IF('U13'!$A$4="2ª",'U13'!T41*'U13'!T$4,0)+
IF('U14'!$A$4="2ª",'U14'!T41*'U14'!T$4,0)+
IF('U15'!$A$4="2ª",'U15'!T41*'U15'!T$4,0)
)/'2ª EVA-solo'!$CD$5
/AP$13)),0),0)</f>
        <v>0</v>
      </c>
      <c r="AQ57" s="25"/>
      <c r="AR57" s="25">
        <f ca="1">IFERROR(IF(AR$16&gt;0,
(
(
(
IF('U1'!$A$4="2ª",'U1'!U41*'U1'!U$4,0)+
IF('U2'!$A$4="2ª",'U2'!U41*'U2'!U$4,0)+
IF('U3'!$A$4="2ª",'U3'!U41*'U3'!U$4,0)+
IF('U4'!$A$4="2ª",'U4'!U41*'U4'!U$4,0)+
IF('U5'!$A$4="2ª",'U5'!U41*'U5'!U$4,0)+
IF('U6'!$A$4="2ª",'U6'!U41*'U6'!U$4,0)+
IF('U7'!$A$4="2ª",'U7'!U41*'U7'!U$4,0)+
IF('U8'!$A$4="2ª",'U8'!U41*'U8'!U$4,0)+
IF('U9'!$A$4="2ª",'U9'!U41*'U9'!U$4,0)+
IF('U10'!$A$4="2ª",'U10'!U41*'U10'!U$4,0)+
IF('U11'!$A$4="2ª",'U11'!U41*'U11'!U$4,0)+
IF('U12'!$A$4="2ª",'U12'!U41*'U12'!U$4,0)+
IF('U13'!$A$4="2ª",'U13'!U41*'U13'!U$4,0)+
IF('U14'!$A$4="2ª",'U14'!U41*'U14'!U$4,0)+
IF('U15'!$A$4="2ª",'U15'!U41*'U15'!U$4,0)
)/'2ª EVA-solo'!$CD$5
/AR$13)),0),0)</f>
        <v>0</v>
      </c>
      <c r="AS57" s="25"/>
      <c r="AT57" s="25">
        <f>IFERROR(IF(AT$16&gt;0,
(
(
(
IF('U1'!$A$4="2ª",'U1'!V41*'U1'!V$4,0)+
IF('U2'!$A$4="2ª",'U2'!V41*'U2'!V$4,0)+
IF('U3'!$A$4="2ª",'U3'!V41*'U3'!V$4,0)+
IF('U4'!$A$4="2ª",'U4'!V41*'U4'!V$4,0)+
IF('U5'!$A$4="2ª",'U5'!V41*'U5'!V$4,0)+
IF('U6'!$A$4="2ª",'U6'!V41*'U6'!V$4,0)+
IF('U7'!$A$4="2ª",'U7'!V41*'U7'!V$4,0)+
IF('U8'!$A$4="2ª",'U8'!V41*'U8'!V$4,0)+
IF('U9'!$A$4="2ª",'U9'!V41*'U9'!V$4,0)+
IF('U10'!$A$4="2ª",'U10'!V41*'U10'!V$4,0)+
IF('U11'!$A$4="2ª",'U11'!V41*'U11'!V$4,0)+
IF('U12'!$A$4="2ª",'U12'!V41*'U12'!V$4,0)+
IF('U13'!$A$4="2ª",'U13'!V41*'U13'!V$4,0)+
IF('U14'!$A$4="2ª",'U14'!V41*'U14'!V$4,0)+
IF('U15'!$A$4="2ª",'U15'!V41*'U15'!V$4,0)
)/'2ª EVA-solo'!$CD$5
/AT$13)),0),0)</f>
        <v>0</v>
      </c>
      <c r="AU57" s="25"/>
      <c r="AV57" s="25">
        <f ca="1">IFERROR(IF(AV$16&gt;0,
(
(
(
IF('U1'!$A$4="2ª",'U1'!W41*'U1'!W$4,0)+
IF('U2'!$A$4="2ª",'U2'!W41*'U2'!W$4,0)+
IF('U3'!$A$4="2ª",'U3'!W41*'U3'!W$4,0)+
IF('U4'!$A$4="2ª",'U4'!W41*'U4'!W$4,0)+
IF('U5'!$A$4="2ª",'U5'!W41*'U5'!W$4,0)+
IF('U6'!$A$4="2ª",'U6'!W41*'U6'!W$4,0)+
IF('U7'!$A$4="2ª",'U7'!W41*'U7'!W$4,0)+
IF('U8'!$A$4="2ª",'U8'!W41*'U8'!W$4,0)+
IF('U9'!$A$4="2ª",'U9'!W41*'U9'!W$4,0)+
IF('U10'!$A$4="2ª",'U10'!W41*'U10'!W$4,0)+
IF('U11'!$A$4="2ª",'U11'!W41*'U11'!W$4,0)+
IF('U12'!$A$4="2ª",'U12'!W41*'U12'!W$4,0)+
IF('U13'!$A$4="2ª",'U13'!W41*'U13'!W$4,0)+
IF('U14'!$A$4="2ª",'U14'!W41*'U14'!W$4,0)+
IF('U15'!$A$4="2ª",'U15'!W41*'U15'!W$4,0)
)/'2ª EVA-solo'!$CD$5
/AV$13)),0),0)</f>
        <v>0</v>
      </c>
      <c r="AW57" s="25"/>
      <c r="AX57" s="25">
        <f>IFERROR(IF(AX$16&gt;0,
(
(
(
IF('U1'!$A$4="2ª",'U1'!X41*'U1'!X$4,0)+
IF('U2'!$A$4="2ª",'U2'!X41*'U2'!X$4,0)+
IF('U3'!$A$4="2ª",'U3'!X41*'U3'!X$4,0)+
IF('U4'!$A$4="2ª",'U4'!X41*'U4'!X$4,0)+
IF('U5'!$A$4="2ª",'U5'!X41*'U5'!X$4,0)+
IF('U6'!$A$4="2ª",'U6'!X41*'U6'!X$4,0)+
IF('U7'!$A$4="2ª",'U7'!X41*'U7'!X$4,0)+
IF('U8'!$A$4="2ª",'U8'!X41*'U8'!X$4,0)+
IF('U9'!$A$4="2ª",'U9'!X41*'U9'!X$4,0)+
IF('U10'!$A$4="2ª",'U10'!X41*'U10'!X$4,0)+
IF('U11'!$A$4="2ª",'U11'!X41*'U11'!X$4,0)+
IF('U12'!$A$4="2ª",'U12'!X41*'U12'!X$4,0)+
IF('U13'!$A$4="2ª",'U13'!X41*'U13'!X$4,0)+
IF('U14'!$A$4="2ª",'U14'!X41*'U14'!X$4,0)+
IF('U15'!$A$4="2ª",'U15'!X41*'U15'!X$4,0)
)/'2ª EVA-solo'!$CD$5
/AX$13)),0),0)</f>
        <v>0</v>
      </c>
      <c r="AY57" s="25"/>
      <c r="AZ57" s="25">
        <f>IFERROR(IF(AZ$16&gt;0,
(
(
(
IF('U1'!$A$4="2ª",'U1'!Y41*'U1'!Y$4,0)+
IF('U2'!$A$4="2ª",'U2'!Y41*'U2'!Y$4,0)+
IF('U3'!$A$4="2ª",'U3'!Y41*'U3'!Y$4,0)+
IF('U4'!$A$4="2ª",'U4'!Y41*'U4'!Y$4,0)+
IF('U5'!$A$4="2ª",'U5'!Y41*'U5'!Y$4,0)+
IF('U6'!$A$4="2ª",'U6'!Y41*'U6'!Y$4,0)+
IF('U7'!$A$4="2ª",'U7'!Y41*'U7'!Y$4,0)+
IF('U8'!$A$4="2ª",'U8'!Y41*'U8'!Y$4,0)+
IF('U9'!$A$4="2ª",'U9'!Y41*'U9'!Y$4,0)+
IF('U10'!$A$4="2ª",'U10'!Y41*'U10'!Y$4,0)+
IF('U11'!$A$4="2ª",'U11'!Y41*'U11'!Y$4,0)+
IF('U12'!$A$4="2ª",'U12'!Y41*'U12'!Y$4,0)+
IF('U13'!$A$4="2ª",'U13'!Y41*'U13'!Y$4,0)+
IF('U14'!$A$4="2ª",'U14'!Y41*'U14'!Y$4,0)+
IF('U15'!$A$4="2ª",'U15'!Y41*'U15'!Y$4,0)
)/'2ª EVA-solo'!$CD$5
/AZ$13)),0),0)</f>
        <v>0</v>
      </c>
      <c r="BA57" s="25"/>
      <c r="BB57" s="25"/>
      <c r="BC57" s="25">
        <f ca="1">IFERROR(IF(BC$16&gt;0,
(
(
(
IF('U1'!$A$4="2ª",'U1'!Z41*'U1'!Z$4,0)+
IF('U2'!$A$4="2ª",'U2'!Z41*'U2'!Z$4,0)+
IF('U3'!$A$4="2ª",'U3'!Z41*'U3'!Z$4,0)+
IF('U4'!$A$4="2ª",'U4'!Z41*'U4'!Z$4,0)+
IF('U5'!$A$4="2ª",'U5'!Z41*'U5'!Z$4,0)+
IF('U6'!$A$4="2ª",'U6'!Z41*'U6'!Z$4,0)+
IF('U7'!$A$4="2ª",'U7'!Z41*'U7'!Z$4,0)+
IF('U8'!$A$4="2ª",'U8'!Z41*'U8'!Z$4,0)+
IF('U9'!$A$4="2ª",'U9'!Z41*'U9'!Z$4,0)+
IF('U10'!$A$4="2ª",'U10'!Z41*'U10'!Z$4,0)+
IF('U11'!$A$4="2ª",'U11'!Z41*'U11'!Z$4,0)+
IF('U12'!$A$4="2ª",'U12'!Z41*'U12'!Z$4,0)+
IF('U13'!$A$4="2ª",'U13'!Z41*'U13'!Z$4,0)+
IF('U14'!$A$4="2ª",'U14'!Z41*'U14'!Z$4,0)+
IF('U15'!$A$4="2ª",'U15'!Z41*'U15'!Z$4,0)
)/'2ª EVA-solo'!$CD$5
/BC$13)),0),0)</f>
        <v>0</v>
      </c>
      <c r="BD57" s="25"/>
      <c r="BE57" s="25">
        <f>IFERROR(IF(BE$16&gt;0,
(
(
(
IF('U1'!$A$4="2ª",'U1'!AA41*'U1'!AA$4,0)+
IF('U2'!$A$4="2ª",'U2'!AA41*'U2'!AA$4,0)+
IF('U3'!$A$4="2ª",'U3'!AA41*'U3'!AA$4,0)+
IF('U4'!$A$4="2ª",'U4'!AA41*'U4'!AA$4,0)+
IF('U5'!$A$4="2ª",'U5'!AA41*'U5'!AA$4,0)+
IF('U6'!$A$4="2ª",'U6'!AA41*'U6'!AA$4,0)+
IF('U7'!$A$4="2ª",'U7'!AA41*'U7'!AA$4,0)+
IF('U8'!$A$4="2ª",'U8'!AA41*'U8'!AA$4,0)+
IF('U9'!$A$4="2ª",'U9'!AA41*'U9'!AA$4,0)+
IF('U10'!$A$4="2ª",'U10'!AA41*'U10'!AA$4,0)+
IF('U11'!$A$4="2ª",'U11'!AA41*'U11'!AA$4,0)+
IF('U12'!$A$4="2ª",'U12'!AA41*'U12'!AA$4,0)+
IF('U13'!$A$4="2ª",'U13'!AA41*'U13'!AA$4,0)+
IF('U14'!$A$4="2ª",'U14'!AA41*'U14'!AA$4,0)+
IF('U15'!$A$4="2ª",'U15'!AA41*'U15'!AA$4,0)
)/'2ª EVA-solo'!$CD$5
/BE$13)),0),0)</f>
        <v>0</v>
      </c>
      <c r="BF57" s="25"/>
      <c r="BG57" s="25">
        <f>IFERROR(IF(BG$16&gt;0,
(
(
(
IF('U1'!$A$4="2ª",'U1'!AB41*'U1'!AB$4,0)+
IF('U2'!$A$4="2ª",'U2'!AB41*'U2'!AB$4,0)+
IF('U3'!$A$4="2ª",'U3'!AB41*'U3'!AB$4,0)+
IF('U4'!$A$4="2ª",'U4'!AB41*'U4'!AB$4,0)+
IF('U5'!$A$4="2ª",'U5'!AB41*'U5'!AB$4,0)+
IF('U6'!$A$4="2ª",'U6'!AB41*'U6'!AB$4,0)+
IF('U7'!$A$4="2ª",'U7'!AB41*'U7'!AB$4,0)+
IF('U8'!$A$4="2ª",'U8'!AB41*'U8'!AB$4,0)+
IF('U9'!$A$4="2ª",'U9'!AB41*'U9'!AB$4,0)+
IF('U10'!$A$4="2ª",'U10'!AB41*'U10'!AB$4,0)+
IF('U11'!$A$4="2ª",'U11'!AB41*'U11'!AB$4,0)+
IF('U12'!$A$4="2ª",'U12'!AB41*'U12'!AB$4,0)+
IF('U13'!$A$4="2ª",'U13'!AB41*'U13'!AB$4,0)+
IF('U14'!$A$4="2ª",'U14'!AB41*'U14'!AB$4,0)+
IF('U15'!$A$4="2ª",'U15'!AB41*'U15'!AB$4,0)
)/'2ª EVA-solo'!$CD$5
/BG$13)),0),0)</f>
        <v>0</v>
      </c>
      <c r="BH57" s="25"/>
      <c r="BI57" s="25">
        <f ca="1">IFERROR(IF(BI$16&gt;0,
(
(
(
IF('U1'!$A$4="2ª",'U1'!AC41*'U1'!AC$4,0)+
IF('U2'!$A$4="2ª",'U2'!AC41*'U2'!AC$4,0)+
IF('U3'!$A$4="2ª",'U3'!AC41*'U3'!AC$4,0)+
IF('U4'!$A$4="2ª",'U4'!AC41*'U4'!AC$4,0)+
IF('U5'!$A$4="2ª",'U5'!AC41*'U5'!AC$4,0)+
IF('U6'!$A$4="2ª",'U6'!AC41*'U6'!AC$4,0)+
IF('U7'!$A$4="2ª",'U7'!AC41*'U7'!AC$4,0)+
IF('U8'!$A$4="2ª",'U8'!AC41*'U8'!AC$4,0)+
IF('U9'!$A$4="2ª",'U9'!AC41*'U9'!AC$4,0)+
IF('U10'!$A$4="2ª",'U10'!AC41*'U10'!AC$4,0)+
IF('U11'!$A$4="2ª",'U11'!AC41*'U11'!AC$4,0)+
IF('U12'!$A$4="2ª",'U12'!AC41*'U12'!AC$4,0)+
IF('U13'!$A$4="2ª",'U13'!AC41*'U13'!AC$4,0)+
IF('U14'!$A$4="2ª",'U14'!AC41*'U14'!AC$4,0)+
IF('U15'!$A$4="2ª",'U15'!AC41*'U15'!AC$4,0)
)/'2ª EVA-solo'!$CD$5
/BI$13)),0),0)</f>
        <v>0</v>
      </c>
      <c r="BJ57" s="25"/>
      <c r="BK57" s="25">
        <f>IFERROR(IF(BK$16&gt;0,
(
(
(
IF('U1'!$A$4="2ª",'U1'!AD41*'U1'!AD$4,0)+
IF('U2'!$A$4="2ª",'U2'!AD41*'U2'!AD$4,0)+
IF('U3'!$A$4="2ª",'U3'!AD41*'U3'!AD$4,0)+
IF('U4'!$A$4="2ª",'U4'!AD41*'U4'!AD$4,0)+
IF('U5'!$A$4="2ª",'U5'!AD41*'U5'!AD$4,0)+
IF('U6'!$A$4="2ª",'U6'!AD41*'U6'!AD$4,0)+
IF('U7'!$A$4="2ª",'U7'!AD41*'U7'!AD$4,0)+
IF('U8'!$A$4="2ª",'U8'!AD41*'U8'!AD$4,0)+
IF('U9'!$A$4="2ª",'U9'!AD41*'U9'!AD$4,0)+
IF('U10'!$A$4="2ª",'U10'!AD41*'U10'!AD$4,0)+
IF('U11'!$A$4="2ª",'U11'!AD41*'U11'!AD$4,0)+
IF('U12'!$A$4="2ª",'U12'!AD41*'U12'!AD$4,0)+
IF('U13'!$A$4="2ª",'U13'!AD41*'U13'!AD$4,0)+
IF('U14'!$A$4="2ª",'U14'!AD41*'U14'!AD$4,0)+
IF('U15'!$A$4="2ª",'U15'!AD41*'U15'!AD$4,0)
)/'2ª EVA-solo'!$CD$5
/BK$13)),0),0)</f>
        <v>0</v>
      </c>
      <c r="BL57" s="25"/>
      <c r="BM57" s="25">
        <f>IFERROR(IF(BM$16&gt;0,
(
(
(
IF('U1'!$A$4="2ª",'U1'!AE41*'U1'!AE$4,0)+
IF('U2'!$A$4="2ª",'U2'!AE41*'U2'!AE$4,0)+
IF('U3'!$A$4="2ª",'U3'!AE41*'U3'!AE$4,0)+
IF('U4'!$A$4="2ª",'U4'!AE41*'U4'!AE$4,0)+
IF('U5'!$A$4="2ª",'U5'!AE41*'U5'!AE$4,0)+
IF('U6'!$A$4="2ª",'U6'!AE41*'U6'!AE$4,0)+
IF('U7'!$A$4="2ª",'U7'!AE41*'U7'!AE$4,0)+
IF('U8'!$A$4="2ª",'U8'!AE41*'U8'!AE$4,0)+
IF('U9'!$A$4="2ª",'U9'!AE41*'U9'!AE$4,0)+
IF('U10'!$A$4="2ª",'U10'!AE41*'U10'!AE$4,0)+
IF('U11'!$A$4="2ª",'U11'!AE41*'U11'!AE$4,0)+
IF('U12'!$A$4="2ª",'U12'!AE41*'U12'!AE$4,0)+
IF('U13'!$A$4="2ª",'U13'!AE41*'U13'!AE$4,0)+
IF('U14'!$A$4="2ª",'U14'!AE41*'U14'!AE$4,0)+
IF('U15'!$A$4="2ª",'U15'!AE41*'U15'!AE$4,0)
)/'2ª EVA-solo'!$CD$5
/BM$13)),0),0)</f>
        <v>0</v>
      </c>
      <c r="BN57" s="25"/>
      <c r="BO57" s="25"/>
      <c r="BP57" s="25">
        <f ca="1">IFERROR(IF(BP$16&gt;0,
(
(
(
IF('U1'!$A$4="2ª",'U1'!AF41*'U1'!AF$4,0)+
IF('U2'!$A$4="2ª",'U2'!AF41*'U2'!AF$4,0)+
IF('U3'!$A$4="2ª",'U3'!AF41*'U3'!AF$4,0)+
IF('U4'!$A$4="2ª",'U4'!AF41*'U4'!AF$4,0)+
IF('U5'!$A$4="2ª",'U5'!AF41*'U5'!AF$4,0)+
IF('U6'!$A$4="2ª",'U6'!AF41*'U6'!AF$4,0)+
IF('U7'!$A$4="2ª",'U7'!AF41*'U7'!AF$4,0)+
IF('U8'!$A$4="2ª",'U8'!AF41*'U8'!AF$4,0)+
IF('U9'!$A$4="2ª",'U9'!AF41*'U9'!AF$4,0)+
IF('U10'!$A$4="2ª",'U10'!AF41*'U10'!AF$4,0)+
IF('U11'!$A$4="2ª",'U11'!AF41*'U11'!AF$4,0)+
IF('U12'!$A$4="2ª",'U12'!AF41*'U12'!AF$4,0)+
IF('U13'!$A$4="2ª",'U13'!AF41*'U13'!AF$4,0)+
IF('U14'!$A$4="2ª",'U14'!AF41*'U14'!AF$4,0)+
IF('U15'!$A$4="2ª",'U15'!AF41*'U15'!AF$4,0)
)/'2ª EVA-solo'!$CD$5
/BP$13)),0),0)</f>
        <v>0</v>
      </c>
      <c r="BQ57" s="25"/>
      <c r="BR57" s="25">
        <f>IFERROR(IF(BR$16&gt;0,
(
(
(
IF('U1'!$A$4="2ª",'U1'!AG41*'U1'!AG$4,0)+
IF('U2'!$A$4="2ª",'U2'!AG41*'U2'!AG$4,0)+
IF('U3'!$A$4="2ª",'U3'!AG41*'U3'!AG$4,0)+
IF('U4'!$A$4="2ª",'U4'!AG41*'U4'!AG$4,0)+
IF('U5'!$A$4="2ª",'U5'!AG41*'U5'!AG$4,0)+
IF('U6'!$A$4="2ª",'U6'!AG41*'U6'!AG$4,0)+
IF('U7'!$A$4="2ª",'U7'!AG41*'U7'!AG$4,0)+
IF('U8'!$A$4="2ª",'U8'!AG41*'U8'!AG$4,0)+
IF('U9'!$A$4="2ª",'U9'!AG41*'U9'!AG$4,0)+
IF('U10'!$A$4="2ª",'U10'!AG41*'U10'!AG$4,0)+
IF('U11'!$A$4="2ª",'U11'!AG41*'U11'!AG$4,0)+
IF('U12'!$A$4="2ª",'U12'!AG41*'U12'!AG$4,0)+
IF('U13'!$A$4="2ª",'U13'!AG41*'U13'!AG$4,0)+
IF('U14'!$A$4="2ª",'U14'!AG41*'U14'!AG$4,0)+
IF('U15'!$A$4="2ª",'U15'!AG41*'U15'!AG$4,0)
)/'2ª EVA-solo'!$CD$5
/BR$13)),0),0)</f>
        <v>0</v>
      </c>
      <c r="BS57" s="25"/>
      <c r="BT57" s="25">
        <f>IFERROR(IF(BT$16&gt;0,
(
(
(
IF('U1'!$A$4="2ª",'U1'!AH41*'U1'!AH$4,0)+
IF('U2'!$A$4="2ª",'U2'!AH41*'U2'!AH$4,0)+
IF('U3'!$A$4="2ª",'U3'!AH41*'U3'!AH$4,0)+
IF('U4'!$A$4="2ª",'U4'!AH41*'U4'!AH$4,0)+
IF('U5'!$A$4="2ª",'U5'!AH41*'U5'!AH$4,0)+
IF('U6'!$A$4="2ª",'U6'!AH41*'U6'!AH$4,0)+
IF('U7'!$A$4="2ª",'U7'!AH41*'U7'!AH$4,0)+
IF('U8'!$A$4="2ª",'U8'!AH41*'U8'!AH$4,0)+
IF('U9'!$A$4="2ª",'U9'!AH41*'U9'!AH$4,0)+
IF('U10'!$A$4="2ª",'U10'!AH41*'U10'!AH$4,0)+
IF('U11'!$A$4="2ª",'U11'!AH41*'U11'!AH$4,0)+
IF('U12'!$A$4="2ª",'U12'!AH41*'U12'!AH$4,0)+
IF('U13'!$A$4="2ª",'U13'!AH41*'U13'!AH$4,0)+
IF('U14'!$A$4="2ª",'U14'!AH41*'U14'!AH$4,0)+
IF('U15'!$A$4="2ª",'U15'!AH41*'U15'!AH$4,0)
)/'2ª EVA-solo'!$CD$5
/BT$13)),0),0)</f>
        <v>0</v>
      </c>
      <c r="BU57" s="25"/>
      <c r="BV57" s="25">
        <f>IFERROR(IF(BV$16&gt;0,
(
(
(
IF('U1'!$A$4="2ª",'U1'!AI41*'U1'!AI$4,0)+
IF('U2'!$A$4="2ª",'U2'!AI41*'U2'!AI$4,0)+
IF('U3'!$A$4="2ª",'U3'!AI41*'U3'!AI$4,0)+
IF('U4'!$A$4="2ª",'U4'!AI41*'U4'!AI$4,0)+
IF('U5'!$A$4="2ª",'U5'!AI41*'U5'!AI$4,0)+
IF('U6'!$A$4="2ª",'U6'!AI41*'U6'!AI$4,0)+
IF('U7'!$A$4="2ª",'U7'!AI41*'U7'!AI$4,0)+
IF('U8'!$A$4="2ª",'U8'!AI41*'U8'!AI$4,0)+
IF('U9'!$A$4="2ª",'U9'!AI41*'U9'!AI$4,0)+
IF('U10'!$A$4="2ª",'U10'!AI41*'U10'!AI$4,0)+
IF('U11'!$A$4="2ª",'U11'!AI41*'U11'!AI$4,0)+
IF('U12'!$A$4="2ª",'U12'!AI41*'U12'!AI$4,0)+
IF('U13'!$A$4="2ª",'U13'!AI41*'U13'!AI$4,0)+
IF('U14'!$A$4="2ª",'U14'!AI41*'U14'!AI$4,0)+
IF('U15'!$A$4="2ª",'U15'!AI41*'U15'!AI$4,0)
)/'2ª EVA-solo'!$CD$5
/BV$13)),0),0)</f>
        <v>0</v>
      </c>
      <c r="BW57" s="25"/>
      <c r="BX57" s="25">
        <f>IFERROR(IF(BX$16&gt;0,
(
(
(
IF('U1'!$A$4="2ª",'U1'!AJ41*'U1'!AJ$4,0)+
IF('U2'!$A$4="2ª",'U2'!AJ41*'U2'!AJ$4,0)+
IF('U3'!$A$4="2ª",'U3'!AJ41*'U3'!AJ$4,0)+
IF('U4'!$A$4="2ª",'U4'!AJ41*'U4'!AJ$4,0)+
IF('U5'!$A$4="2ª",'U5'!AJ41*'U5'!AJ$4,0)+
IF('U6'!$A$4="2ª",'U6'!AJ41*'U6'!AJ$4,0)+
IF('U7'!$A$4="2ª",'U7'!AJ41*'U7'!AJ$4,0)+
IF('U8'!$A$4="2ª",'U8'!AJ41*'U8'!AJ$4,0)+
IF('U9'!$A$4="2ª",'U9'!AJ41*'U9'!AJ$4,0)+
IF('U10'!$A$4="2ª",'U10'!AJ41*'U10'!AJ$4,0)+
IF('U11'!$A$4="2ª",'U11'!AJ41*'U11'!AJ$4,0)+
IF('U12'!$A$4="2ª",'U12'!AJ41*'U12'!AJ$4,0)+
IF('U13'!$A$4="2ª",'U13'!AJ41*'U13'!AJ$4,0)+
IF('U14'!$A$4="2ª",'U14'!AJ41*'U14'!AJ$4,0)+
IF('U15'!$A$4="2ª",'U15'!AJ41*'U15'!AJ$4,0)
)/'2ª EVA-solo'!$CD$5
/BX$13)),0),0)</f>
        <v>0</v>
      </c>
      <c r="BY57" s="25"/>
      <c r="BZ57" s="25">
        <f>IFERROR(IF(BZ$16&gt;0,
(
(
(
IF('U1'!$A$4="2ª",'U1'!AK41*'U1'!AK$4,0)+
IF('U2'!$A$4="2ª",'U2'!AK41*'U2'!AK$4,0)+
IF('U3'!$A$4="2ª",'U3'!AK41*'U3'!AK$4,0)+
IF('U4'!$A$4="2ª",'U4'!AK41*'U4'!AK$4,0)+
IF('U5'!$A$4="2ª",'U5'!AK41*'U5'!AK$4,0)+
IF('U6'!$A$4="2ª",'U6'!AK41*'U6'!AK$4,0)+
IF('U7'!$A$4="2ª",'U7'!AK41*'U7'!AK$4,0)+
IF('U8'!$A$4="2ª",'U8'!AK41*'U8'!AK$4,0)+
IF('U9'!$A$4="2ª",'U9'!AK41*'U9'!AK$4,0)+
IF('U10'!$A$4="2ª",'U10'!AK41*'U10'!AK$4,0)+
IF('U11'!$A$4="2ª",'U11'!AK41*'U11'!AK$4,0)+
IF('U12'!$A$4="2ª",'U12'!AK41*'U12'!AK$4,0)+
IF('U13'!$A$4="2ª",'U13'!AK41*'U13'!AK$4,0)+
IF('U14'!$A$4="2ª",'U14'!AK41*'U14'!AK$4,0)+
IF('U15'!$A$4="2ª",'U15'!AK41*'U15'!AK$4,0)
)/'2ª EVA-solo'!$CD$5
/BZ$13)),0),0)</f>
        <v>0</v>
      </c>
      <c r="CA57" s="25"/>
      <c r="CB57" s="25">
        <f ca="1">IF(CB$16&gt;0,
(
(
(
IF('U1'!$A$4="2ª",'U1'!BZ41*'U1'!BZ$4,0)+
IF('U2'!$A$4="2ª",'U2'!CA41*'U2'!CA$4,0)+
IF('U3'!$A$4="2ª",'U3'!CA41*'U3'!CA$4,0)+
IF('U4'!$A$4="2ª",'U4'!CA41*'U4'!CA$4,0)+
IF('U5'!$A$4="2ª",'U5'!CA41*'U5'!CA$4,0)+
IF('U6'!$A$4="2ª",'U6'!CA41*'U6'!CA$4,0)+
IF('U7'!$A$4="2ª",'U7'!CA41*'U7'!CA$4,0)+
IF('U8'!$A$4="2ª",'U8'!CA41*'U8'!CA$4,0)+
IF('U9'!$A$4="2ª",'U9'!CA41*'U9'!CA$4,0)+
IF('U10'!$A$4="2ª",'U10'!CA41*'U10'!CA$4,0)+
IF('U11'!$A$4="2ª",'U11'!CA41*'U11'!CA$4,0)+
IF('U12'!$A$4="2ª",'U12'!CA41*'U12'!CA$4,0)+
IF('U13'!$A$4="2ª",'U13'!CA41*'U13'!CA$4,0)+
IF('U14'!$A$4="2ª",'U14'!CA41*'U14'!CA$4,0)+
IF('U15'!$A$4="2ª",'U15'!CA41*'U15'!CA$4,0)
)/'2ª EVA-solo'!$CD$5
/CB$16)))</f>
        <v>0</v>
      </c>
    </row>
  </sheetData>
  <sheetProtection formatCells="0" formatColumns="0" formatRows="0"/>
  <mergeCells count="398">
    <mergeCell ref="BP15:BQ15"/>
    <mergeCell ref="BR15:BS15"/>
    <mergeCell ref="BT15:BU15"/>
    <mergeCell ref="BV15:BW15"/>
    <mergeCell ref="BX15:BY15"/>
    <mergeCell ref="BZ15:CA15"/>
    <mergeCell ref="BP16:BQ16"/>
    <mergeCell ref="BR16:BS16"/>
    <mergeCell ref="BT16:BU16"/>
    <mergeCell ref="BV16:BW16"/>
    <mergeCell ref="BX16:BY16"/>
    <mergeCell ref="BZ16:CA16"/>
    <mergeCell ref="BC15:BD15"/>
    <mergeCell ref="BE15:BF15"/>
    <mergeCell ref="BG15:BH15"/>
    <mergeCell ref="BI15:BJ15"/>
    <mergeCell ref="BK15:BL15"/>
    <mergeCell ref="BM15:BN15"/>
    <mergeCell ref="BC16:BD16"/>
    <mergeCell ref="BE16:BF16"/>
    <mergeCell ref="BG16:BH16"/>
    <mergeCell ref="BI16:BJ16"/>
    <mergeCell ref="BK16:BL16"/>
    <mergeCell ref="BM16:BN16"/>
    <mergeCell ref="AP15:AQ15"/>
    <mergeCell ref="AR15:AS15"/>
    <mergeCell ref="AT15:AU15"/>
    <mergeCell ref="AV15:AW15"/>
    <mergeCell ref="AX15:AY15"/>
    <mergeCell ref="AZ15:BA15"/>
    <mergeCell ref="AP16:AQ16"/>
    <mergeCell ref="AR16:AS16"/>
    <mergeCell ref="AT16:AU16"/>
    <mergeCell ref="AV16:AW16"/>
    <mergeCell ref="AX16:AY16"/>
    <mergeCell ref="AZ16:BA16"/>
    <mergeCell ref="AC15:AD15"/>
    <mergeCell ref="AE15:AF15"/>
    <mergeCell ref="AG15:AH15"/>
    <mergeCell ref="AI15:AJ15"/>
    <mergeCell ref="AK15:AL15"/>
    <mergeCell ref="AM15:AN15"/>
    <mergeCell ref="AC16:AD16"/>
    <mergeCell ref="AE16:AF16"/>
    <mergeCell ref="AG16:AH16"/>
    <mergeCell ref="AI16:AJ16"/>
    <mergeCell ref="AK16:AL16"/>
    <mergeCell ref="AM16:AN16"/>
    <mergeCell ref="P15:Q15"/>
    <mergeCell ref="R15:S15"/>
    <mergeCell ref="T15:U15"/>
    <mergeCell ref="V15:W15"/>
    <mergeCell ref="X15:Y15"/>
    <mergeCell ref="Z15:AA15"/>
    <mergeCell ref="P16:Q16"/>
    <mergeCell ref="R16:S16"/>
    <mergeCell ref="T16:U16"/>
    <mergeCell ref="V16:W16"/>
    <mergeCell ref="X16:Y16"/>
    <mergeCell ref="Z16:AA16"/>
    <mergeCell ref="C15:D15"/>
    <mergeCell ref="E15:F15"/>
    <mergeCell ref="G15:H15"/>
    <mergeCell ref="I15:J15"/>
    <mergeCell ref="K15:L15"/>
    <mergeCell ref="M15:N15"/>
    <mergeCell ref="E16:F16"/>
    <mergeCell ref="G16:H16"/>
    <mergeCell ref="I16:J16"/>
    <mergeCell ref="K16:L16"/>
    <mergeCell ref="M16:N16"/>
    <mergeCell ref="C16:D16"/>
    <mergeCell ref="BP12:BQ12"/>
    <mergeCell ref="BR12:BS12"/>
    <mergeCell ref="BT12:BU12"/>
    <mergeCell ref="BV12:BW12"/>
    <mergeCell ref="BX12:BY12"/>
    <mergeCell ref="BZ12:CA12"/>
    <mergeCell ref="BP13:BQ13"/>
    <mergeCell ref="BR13:BS13"/>
    <mergeCell ref="BT13:BU13"/>
    <mergeCell ref="BV13:BW13"/>
    <mergeCell ref="BX13:BY13"/>
    <mergeCell ref="BZ13:CA13"/>
    <mergeCell ref="BC12:BD12"/>
    <mergeCell ref="BE12:BF12"/>
    <mergeCell ref="BG12:BH12"/>
    <mergeCell ref="BI12:BJ12"/>
    <mergeCell ref="BK12:BL12"/>
    <mergeCell ref="BM12:BN12"/>
    <mergeCell ref="BC13:BD13"/>
    <mergeCell ref="BE13:BF13"/>
    <mergeCell ref="BG13:BH13"/>
    <mergeCell ref="BI13:BJ13"/>
    <mergeCell ref="BK13:BL13"/>
    <mergeCell ref="BM13:BN13"/>
    <mergeCell ref="AG13:AH13"/>
    <mergeCell ref="AI13:AJ13"/>
    <mergeCell ref="AK13:AL13"/>
    <mergeCell ref="AP12:AQ12"/>
    <mergeCell ref="AR12:AS12"/>
    <mergeCell ref="AT12:AU12"/>
    <mergeCell ref="AV12:AW12"/>
    <mergeCell ref="AX12:AY12"/>
    <mergeCell ref="AZ12:BA12"/>
    <mergeCell ref="AP13:AQ13"/>
    <mergeCell ref="AR13:AS13"/>
    <mergeCell ref="AT13:AU13"/>
    <mergeCell ref="AV13:AW13"/>
    <mergeCell ref="AX13:AY13"/>
    <mergeCell ref="AZ13:BA13"/>
    <mergeCell ref="AM12:AN12"/>
    <mergeCell ref="AM13:AN13"/>
    <mergeCell ref="AC12:AD12"/>
    <mergeCell ref="AE12:AF12"/>
    <mergeCell ref="AG12:AH12"/>
    <mergeCell ref="AI12:AJ12"/>
    <mergeCell ref="AK12:AL12"/>
    <mergeCell ref="P12:Q12"/>
    <mergeCell ref="R12:S12"/>
    <mergeCell ref="T12:U12"/>
    <mergeCell ref="V12:W12"/>
    <mergeCell ref="X12:Y12"/>
    <mergeCell ref="Z12:AA12"/>
    <mergeCell ref="C4:D4"/>
    <mergeCell ref="C12:D12"/>
    <mergeCell ref="E12:F12"/>
    <mergeCell ref="G12:H12"/>
    <mergeCell ref="I12:J12"/>
    <mergeCell ref="K12:L12"/>
    <mergeCell ref="E13:F13"/>
    <mergeCell ref="G13:H13"/>
    <mergeCell ref="I13:J13"/>
    <mergeCell ref="K13:L13"/>
    <mergeCell ref="C13:D13"/>
    <mergeCell ref="E10:F10"/>
    <mergeCell ref="G10:H10"/>
    <mergeCell ref="I10:J10"/>
    <mergeCell ref="K10:L10"/>
    <mergeCell ref="BP9:BQ9"/>
    <mergeCell ref="BR9:BS9"/>
    <mergeCell ref="BT9:BU9"/>
    <mergeCell ref="BV9:BW9"/>
    <mergeCell ref="BX9:BY9"/>
    <mergeCell ref="BZ9:CA9"/>
    <mergeCell ref="BP10:BQ10"/>
    <mergeCell ref="BR10:BS10"/>
    <mergeCell ref="BT10:BU10"/>
    <mergeCell ref="BV10:BW10"/>
    <mergeCell ref="BX10:BY10"/>
    <mergeCell ref="BZ10:CA10"/>
    <mergeCell ref="BP7:BQ7"/>
    <mergeCell ref="BR7:BS7"/>
    <mergeCell ref="BT7:BU7"/>
    <mergeCell ref="BV7:BW7"/>
    <mergeCell ref="BX7:BY7"/>
    <mergeCell ref="BZ7:CA7"/>
    <mergeCell ref="BP8:BQ8"/>
    <mergeCell ref="BR8:BS8"/>
    <mergeCell ref="BT8:BU8"/>
    <mergeCell ref="BV8:BW8"/>
    <mergeCell ref="BX8:BY8"/>
    <mergeCell ref="BZ8:CA8"/>
    <mergeCell ref="BP5:BQ5"/>
    <mergeCell ref="BR5:BS5"/>
    <mergeCell ref="BT5:BU5"/>
    <mergeCell ref="BV5:BW5"/>
    <mergeCell ref="BX5:BY5"/>
    <mergeCell ref="BZ5:CA5"/>
    <mergeCell ref="BP6:BQ6"/>
    <mergeCell ref="BR6:BS6"/>
    <mergeCell ref="BT6:BU6"/>
    <mergeCell ref="BV6:BW6"/>
    <mergeCell ref="BX6:BY6"/>
    <mergeCell ref="BZ6:CA6"/>
    <mergeCell ref="BC9:BD9"/>
    <mergeCell ref="BE9:BF9"/>
    <mergeCell ref="BG9:BH9"/>
    <mergeCell ref="BI9:BJ9"/>
    <mergeCell ref="BK9:BL9"/>
    <mergeCell ref="BM9:BN9"/>
    <mergeCell ref="BC10:BD10"/>
    <mergeCell ref="BE10:BF10"/>
    <mergeCell ref="BG10:BH10"/>
    <mergeCell ref="BI10:BJ10"/>
    <mergeCell ref="BK10:BL10"/>
    <mergeCell ref="BM10:BN10"/>
    <mergeCell ref="BC7:BD7"/>
    <mergeCell ref="BE7:BF7"/>
    <mergeCell ref="BG7:BH7"/>
    <mergeCell ref="BI7:BJ7"/>
    <mergeCell ref="BK7:BL7"/>
    <mergeCell ref="BM7:BN7"/>
    <mergeCell ref="BC8:BD8"/>
    <mergeCell ref="BE8:BF8"/>
    <mergeCell ref="BG8:BH8"/>
    <mergeCell ref="BI8:BJ8"/>
    <mergeCell ref="BK8:BL8"/>
    <mergeCell ref="BM8:BN8"/>
    <mergeCell ref="BC5:BD5"/>
    <mergeCell ref="BE5:BF5"/>
    <mergeCell ref="BG5:BH5"/>
    <mergeCell ref="BI5:BJ5"/>
    <mergeCell ref="BK5:BL5"/>
    <mergeCell ref="BM5:BN5"/>
    <mergeCell ref="BC6:BD6"/>
    <mergeCell ref="BE6:BF6"/>
    <mergeCell ref="BG6:BH6"/>
    <mergeCell ref="BI6:BJ6"/>
    <mergeCell ref="BK6:BL6"/>
    <mergeCell ref="BM6:BN6"/>
    <mergeCell ref="AP9:AQ9"/>
    <mergeCell ref="AR9:AS9"/>
    <mergeCell ref="AT9:AU9"/>
    <mergeCell ref="AV9:AW9"/>
    <mergeCell ref="AX9:AY9"/>
    <mergeCell ref="AZ9:BA9"/>
    <mergeCell ref="AP10:AQ10"/>
    <mergeCell ref="AR10:AS10"/>
    <mergeCell ref="AT10:AU10"/>
    <mergeCell ref="AV10:AW10"/>
    <mergeCell ref="AX10:AY10"/>
    <mergeCell ref="AZ10:BA10"/>
    <mergeCell ref="AP7:AQ7"/>
    <mergeCell ref="AR7:AS7"/>
    <mergeCell ref="AT7:AU7"/>
    <mergeCell ref="AV7:AW7"/>
    <mergeCell ref="AX7:AY7"/>
    <mergeCell ref="AZ7:BA7"/>
    <mergeCell ref="AP8:AQ8"/>
    <mergeCell ref="AR8:AS8"/>
    <mergeCell ref="AT8:AU8"/>
    <mergeCell ref="AV8:AW8"/>
    <mergeCell ref="AX8:AY8"/>
    <mergeCell ref="AZ8:BA8"/>
    <mergeCell ref="AP5:AQ5"/>
    <mergeCell ref="AR5:AS5"/>
    <mergeCell ref="AT5:AU5"/>
    <mergeCell ref="AV5:AW5"/>
    <mergeCell ref="AX5:AY5"/>
    <mergeCell ref="AZ5:BA5"/>
    <mergeCell ref="AP6:AQ6"/>
    <mergeCell ref="AR6:AS6"/>
    <mergeCell ref="AT6:AU6"/>
    <mergeCell ref="AV6:AW6"/>
    <mergeCell ref="AX6:AY6"/>
    <mergeCell ref="AZ6:BA6"/>
    <mergeCell ref="AM8:AN8"/>
    <mergeCell ref="AC9:AD9"/>
    <mergeCell ref="AE9:AF9"/>
    <mergeCell ref="AG9:AH9"/>
    <mergeCell ref="AI9:AJ9"/>
    <mergeCell ref="AK9:AL9"/>
    <mergeCell ref="AM9:AN9"/>
    <mergeCell ref="AC10:AD10"/>
    <mergeCell ref="AE10:AF10"/>
    <mergeCell ref="AG10:AH10"/>
    <mergeCell ref="AI10:AJ10"/>
    <mergeCell ref="AK10:AL10"/>
    <mergeCell ref="AM10:AN10"/>
    <mergeCell ref="BO3:BZ3"/>
    <mergeCell ref="CD3:CD4"/>
    <mergeCell ref="CD5:CD10"/>
    <mergeCell ref="B14:M14"/>
    <mergeCell ref="O14:Z14"/>
    <mergeCell ref="AB14:AM14"/>
    <mergeCell ref="AO14:AZ14"/>
    <mergeCell ref="BB14:BM14"/>
    <mergeCell ref="BO14:BZ14"/>
    <mergeCell ref="BB3:BM3"/>
    <mergeCell ref="K6:L6"/>
    <mergeCell ref="M6:N6"/>
    <mergeCell ref="E7:F7"/>
    <mergeCell ref="G7:H7"/>
    <mergeCell ref="I7:J7"/>
    <mergeCell ref="K7:L7"/>
    <mergeCell ref="AC5:AD5"/>
    <mergeCell ref="AE5:AF5"/>
    <mergeCell ref="AG5:AH5"/>
    <mergeCell ref="AI5:AJ5"/>
    <mergeCell ref="AK5:AL5"/>
    <mergeCell ref="AM5:AN5"/>
    <mergeCell ref="AC6:AD6"/>
    <mergeCell ref="AE6:AF6"/>
    <mergeCell ref="CB15:CD15"/>
    <mergeCell ref="CB12:CD12"/>
    <mergeCell ref="B17:M17"/>
    <mergeCell ref="O17:Z17"/>
    <mergeCell ref="B18:M18"/>
    <mergeCell ref="AB17:AM17"/>
    <mergeCell ref="AO17:AZ17"/>
    <mergeCell ref="BB17:BM17"/>
    <mergeCell ref="BO17:BZ17"/>
    <mergeCell ref="O18:Z18"/>
    <mergeCell ref="AB18:AM18"/>
    <mergeCell ref="AO18:AZ18"/>
    <mergeCell ref="BB18:BM18"/>
    <mergeCell ref="BO18:BZ18"/>
    <mergeCell ref="M12:N12"/>
    <mergeCell ref="M13:N13"/>
    <mergeCell ref="P13:Q13"/>
    <mergeCell ref="R13:S13"/>
    <mergeCell ref="T13:U13"/>
    <mergeCell ref="V13:W13"/>
    <mergeCell ref="X13:Y13"/>
    <mergeCell ref="Z13:AA13"/>
    <mergeCell ref="AC13:AD13"/>
    <mergeCell ref="AE13:AF13"/>
    <mergeCell ref="G19:H19"/>
    <mergeCell ref="I19:J19"/>
    <mergeCell ref="K19:L19"/>
    <mergeCell ref="A1:A2"/>
    <mergeCell ref="B3:M3"/>
    <mergeCell ref="O3:Z3"/>
    <mergeCell ref="AB3:AM3"/>
    <mergeCell ref="AO3:AZ3"/>
    <mergeCell ref="A3:A4"/>
    <mergeCell ref="AG6:AH6"/>
    <mergeCell ref="AI6:AJ6"/>
    <mergeCell ref="AK6:AL6"/>
    <mergeCell ref="AM6:AN6"/>
    <mergeCell ref="AC7:AD7"/>
    <mergeCell ref="AE7:AF7"/>
    <mergeCell ref="AG7:AH7"/>
    <mergeCell ref="AI7:AJ7"/>
    <mergeCell ref="AK7:AL7"/>
    <mergeCell ref="AM7:AN7"/>
    <mergeCell ref="AC8:AD8"/>
    <mergeCell ref="AE8:AF8"/>
    <mergeCell ref="AG8:AH8"/>
    <mergeCell ref="AI8:AJ8"/>
    <mergeCell ref="AK8:AL8"/>
    <mergeCell ref="M7:N7"/>
    <mergeCell ref="E8:F8"/>
    <mergeCell ref="G8:H8"/>
    <mergeCell ref="I8:J8"/>
    <mergeCell ref="K8:L8"/>
    <mergeCell ref="M8:N8"/>
    <mergeCell ref="M19:N19"/>
    <mergeCell ref="B19:B20"/>
    <mergeCell ref="C5:D5"/>
    <mergeCell ref="C6:D6"/>
    <mergeCell ref="C7:D7"/>
    <mergeCell ref="C8:D8"/>
    <mergeCell ref="C9:D9"/>
    <mergeCell ref="C10:D10"/>
    <mergeCell ref="E5:F5"/>
    <mergeCell ref="G5:H5"/>
    <mergeCell ref="I5:J5"/>
    <mergeCell ref="K5:L5"/>
    <mergeCell ref="M5:N5"/>
    <mergeCell ref="E6:F6"/>
    <mergeCell ref="G6:H6"/>
    <mergeCell ref="I6:J6"/>
    <mergeCell ref="C19:D19"/>
    <mergeCell ref="E19:F19"/>
    <mergeCell ref="M10:N10"/>
    <mergeCell ref="E9:F9"/>
    <mergeCell ref="G9:H9"/>
    <mergeCell ref="I9:J9"/>
    <mergeCell ref="K9:L9"/>
    <mergeCell ref="M9:N9"/>
    <mergeCell ref="V5:W5"/>
    <mergeCell ref="X5:Y5"/>
    <mergeCell ref="Z5:AA5"/>
    <mergeCell ref="P6:Q6"/>
    <mergeCell ref="R6:S6"/>
    <mergeCell ref="T6:U6"/>
    <mergeCell ref="V6:W6"/>
    <mergeCell ref="X6:Y6"/>
    <mergeCell ref="Z6:AA6"/>
    <mergeCell ref="P5:Q5"/>
    <mergeCell ref="R5:S5"/>
    <mergeCell ref="T5:U5"/>
    <mergeCell ref="Z7:AA7"/>
    <mergeCell ref="P8:Q8"/>
    <mergeCell ref="R8:S8"/>
    <mergeCell ref="T8:U8"/>
    <mergeCell ref="V8:W8"/>
    <mergeCell ref="X8:Y8"/>
    <mergeCell ref="Z8:AA8"/>
    <mergeCell ref="P7:Q7"/>
    <mergeCell ref="R7:S7"/>
    <mergeCell ref="T7:U7"/>
    <mergeCell ref="V7:W7"/>
    <mergeCell ref="X7:Y7"/>
    <mergeCell ref="Z9:AA9"/>
    <mergeCell ref="P10:Q10"/>
    <mergeCell ref="R10:S10"/>
    <mergeCell ref="T10:U10"/>
    <mergeCell ref="V10:W10"/>
    <mergeCell ref="X10:Y10"/>
    <mergeCell ref="Z10:AA10"/>
    <mergeCell ref="P9:Q9"/>
    <mergeCell ref="R9:S9"/>
    <mergeCell ref="T9:U9"/>
    <mergeCell ref="V9:W9"/>
    <mergeCell ref="X9:Y9"/>
  </mergeCells>
  <phoneticPr fontId="11" type="noConversion"/>
  <conditionalFormatting sqref="A5:B10">
    <cfRule type="cellIs" dxfId="86" priority="1" operator="equal">
      <formula>0</formula>
    </cfRule>
  </conditionalFormatting>
  <conditionalFormatting sqref="A3:CB3 E4:CB4">
    <cfRule type="cellIs" dxfId="85" priority="11" operator="equal">
      <formula>0</formula>
    </cfRule>
  </conditionalFormatting>
  <conditionalFormatting sqref="B4:C10 E5:E10 G5:G10 I5:I10 K5:K10 M5:M10 O5:P10 R5:R10 T5:T10 V5:V10 X5:X10 Z5:Z10 AB5:AC10 AE5:AE10 AG5:AG10 AI5:AI10 AK5:AK10 AM5:AM10 AO5:AP10 AR5:AR10 AT5:AT10 AV5:AV10 AX5:AX10 AZ5:AZ10 BB5:BC10 BE5:BE10 BG5:BG10 BI5:BI10 BK5:BK10 BM5:BM10 BO5:BP10 BR5:BR10 BT5:BT10 BV5:BV10 BX5:BX10 BZ5:BZ10">
    <cfRule type="cellIs" dxfId="84" priority="10" operator="equal">
      <formula>0</formula>
    </cfRule>
  </conditionalFormatting>
  <conditionalFormatting sqref="C21:CB57">
    <cfRule type="cellIs" dxfId="83" priority="2" operator="greaterThan">
      <formula>0</formula>
    </cfRule>
  </conditionalFormatting>
  <conditionalFormatting sqref="CB5:CB10">
    <cfRule type="cellIs" dxfId="82" priority="9" operator="lessThan">
      <formula>100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CD58"/>
  <sheetViews>
    <sheetView zoomScale="85" zoomScaleNormal="85" workbookViewId="0">
      <selection activeCell="A21" sqref="A21:A57"/>
    </sheetView>
  </sheetViews>
  <sheetFormatPr baseColWidth="10" defaultColWidth="11.42578125" defaultRowHeight="15" x14ac:dyDescent="0.25"/>
  <cols>
    <col min="1" max="1" width="36.5703125" customWidth="1"/>
    <col min="2" max="2" width="6.5703125" bestFit="1" customWidth="1"/>
    <col min="3" max="4" width="7.7109375" customWidth="1"/>
    <col min="5" max="5" width="6.85546875" bestFit="1" customWidth="1"/>
    <col min="6" max="6" width="6.85546875" customWidth="1"/>
    <col min="7" max="7" width="7.7109375" bestFit="1" customWidth="1"/>
    <col min="8" max="8" width="7.7109375" customWidth="1"/>
    <col min="9" max="9" width="10.5703125" bestFit="1" customWidth="1"/>
    <col min="10" max="10" width="10.5703125" customWidth="1"/>
    <col min="11" max="11" width="10.5703125" bestFit="1" customWidth="1"/>
    <col min="12" max="12" width="10.5703125" customWidth="1"/>
    <col min="13" max="13" width="10.5703125" bestFit="1" customWidth="1"/>
    <col min="14" max="14" width="10.5703125" customWidth="1"/>
    <col min="15" max="15" width="6.85546875" bestFit="1" customWidth="1"/>
    <col min="16" max="17" width="9.42578125" customWidth="1"/>
    <col min="18" max="18" width="8" bestFit="1" customWidth="1"/>
    <col min="19" max="19" width="8" customWidth="1"/>
    <col min="20" max="20" width="8" bestFit="1" customWidth="1"/>
    <col min="21" max="21" width="8" customWidth="1"/>
    <col min="22" max="22" width="9.28515625" bestFit="1" customWidth="1"/>
    <col min="23" max="23" width="9.28515625" customWidth="1"/>
    <col min="24" max="24" width="10.5703125" bestFit="1" customWidth="1"/>
    <col min="25" max="25" width="10.5703125" customWidth="1"/>
    <col min="26" max="26" width="10.5703125" bestFit="1" customWidth="1"/>
    <col min="27" max="27" width="10.5703125" customWidth="1"/>
    <col min="28" max="28" width="6.85546875" bestFit="1" customWidth="1"/>
    <col min="29" max="30" width="8.7109375" customWidth="1"/>
    <col min="31" max="31" width="6.85546875" bestFit="1" customWidth="1"/>
    <col min="32" max="32" width="6.85546875" customWidth="1"/>
    <col min="33" max="33" width="10.5703125" bestFit="1" customWidth="1"/>
    <col min="34" max="34" width="10.5703125" customWidth="1"/>
    <col min="35" max="35" width="10.5703125" bestFit="1" customWidth="1"/>
    <col min="36" max="36" width="10.5703125" customWidth="1"/>
    <col min="37" max="37" width="10.5703125" bestFit="1" customWidth="1"/>
    <col min="38" max="38" width="10.5703125" customWidth="1"/>
    <col min="39" max="39" width="10.5703125" bestFit="1" customWidth="1"/>
    <col min="40" max="40" width="10.5703125" customWidth="1"/>
    <col min="41" max="42" width="6.85546875" bestFit="1" customWidth="1"/>
    <col min="43" max="43" width="6.85546875" customWidth="1"/>
    <col min="44" max="44" width="6.85546875" bestFit="1" customWidth="1"/>
    <col min="45" max="45" width="6.85546875" customWidth="1"/>
    <col min="46" max="46" width="10.5703125" bestFit="1" customWidth="1"/>
    <col min="47" max="47" width="10.5703125" customWidth="1"/>
    <col min="48" max="48" width="10.5703125" bestFit="1" customWidth="1"/>
    <col min="49" max="49" width="10.5703125" customWidth="1"/>
    <col min="50" max="50" width="10.5703125" bestFit="1" customWidth="1"/>
    <col min="51" max="51" width="10.5703125" customWidth="1"/>
    <col min="52" max="52" width="10.5703125" bestFit="1" customWidth="1"/>
    <col min="53" max="53" width="10.5703125" customWidth="1"/>
    <col min="54" max="55" width="6.85546875" bestFit="1" customWidth="1"/>
    <col min="56" max="56" width="6.85546875" customWidth="1"/>
    <col min="57" max="57" width="6.85546875" bestFit="1" customWidth="1"/>
    <col min="58" max="58" width="6.85546875" customWidth="1"/>
    <col min="59" max="59" width="10.5703125" bestFit="1" customWidth="1"/>
    <col min="60" max="60" width="10.5703125" customWidth="1"/>
    <col min="61" max="61" width="10.5703125" bestFit="1" customWidth="1"/>
    <col min="62" max="62" width="10.5703125" customWidth="1"/>
    <col min="63" max="63" width="10.5703125" bestFit="1" customWidth="1"/>
    <col min="64" max="64" width="10.5703125" customWidth="1"/>
    <col min="65" max="65" width="10.5703125" bestFit="1" customWidth="1"/>
    <col min="66" max="66" width="10.5703125" customWidth="1"/>
    <col min="67" max="68" width="6.85546875" bestFit="1" customWidth="1"/>
    <col min="69" max="69" width="6.85546875" customWidth="1"/>
    <col min="70" max="70" width="6.85546875" bestFit="1" customWidth="1"/>
    <col min="71" max="71" width="6.85546875" customWidth="1"/>
    <col min="72" max="72" width="10.5703125" bestFit="1" customWidth="1"/>
    <col min="73" max="73" width="10.5703125" customWidth="1"/>
    <col min="74" max="74" width="10.5703125" bestFit="1" customWidth="1"/>
    <col min="75" max="75" width="10.5703125" customWidth="1"/>
    <col min="76" max="76" width="10.5703125" bestFit="1" customWidth="1"/>
    <col min="77" max="77" width="10.5703125" customWidth="1"/>
    <col min="78" max="78" width="10.5703125" bestFit="1" customWidth="1"/>
    <col min="79" max="79" width="10.5703125" customWidth="1"/>
    <col min="80" max="80" width="10.28515625" customWidth="1"/>
    <col min="81" max="81" width="3.28515625" bestFit="1" customWidth="1"/>
  </cols>
  <sheetData>
    <row r="1" spans="1:82" ht="15.75" customHeight="1" x14ac:dyDescent="0.25">
      <c r="A1" s="193" t="str">
        <f>NOMBRE_ASIGNATURA</f>
        <v xml:space="preserve">CCGG 2º BTO 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</row>
    <row r="2" spans="1:82" ht="15.75" customHeight="1" thickBot="1" x14ac:dyDescent="0.3">
      <c r="A2" s="193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</row>
    <row r="3" spans="1:82" ht="15" customHeight="1" x14ac:dyDescent="0.25">
      <c r="A3" s="240" t="s">
        <v>70</v>
      </c>
      <c r="B3" s="293" t="s">
        <v>47</v>
      </c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5"/>
      <c r="N3" s="89"/>
      <c r="O3" s="293" t="s">
        <v>48</v>
      </c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5"/>
      <c r="AA3" s="89"/>
      <c r="AB3" s="293" t="s">
        <v>49</v>
      </c>
      <c r="AC3" s="294"/>
      <c r="AD3" s="294"/>
      <c r="AE3" s="294"/>
      <c r="AF3" s="294"/>
      <c r="AG3" s="294"/>
      <c r="AH3" s="294"/>
      <c r="AI3" s="294"/>
      <c r="AJ3" s="294"/>
      <c r="AK3" s="294"/>
      <c r="AL3" s="294"/>
      <c r="AM3" s="295"/>
      <c r="AN3" s="89"/>
      <c r="AO3" s="293" t="s">
        <v>50</v>
      </c>
      <c r="AP3" s="294"/>
      <c r="AQ3" s="294"/>
      <c r="AR3" s="294"/>
      <c r="AS3" s="294"/>
      <c r="AT3" s="294"/>
      <c r="AU3" s="294"/>
      <c r="AV3" s="294"/>
      <c r="AW3" s="294"/>
      <c r="AX3" s="294"/>
      <c r="AY3" s="294"/>
      <c r="AZ3" s="295"/>
      <c r="BA3" s="89"/>
      <c r="BB3" s="293" t="s">
        <v>51</v>
      </c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5"/>
      <c r="BN3" s="89"/>
      <c r="BO3" s="293" t="s">
        <v>52</v>
      </c>
      <c r="BP3" s="294"/>
      <c r="BQ3" s="294"/>
      <c r="BR3" s="294"/>
      <c r="BS3" s="294"/>
      <c r="BT3" s="294"/>
      <c r="BU3" s="294"/>
      <c r="BV3" s="294"/>
      <c r="BW3" s="294"/>
      <c r="BX3" s="294"/>
      <c r="BY3" s="294"/>
      <c r="BZ3" s="295"/>
      <c r="CA3" s="95"/>
      <c r="CB3" s="20"/>
      <c r="CC3" s="18"/>
      <c r="CD3" s="199" t="s">
        <v>55</v>
      </c>
    </row>
    <row r="4" spans="1:82" x14ac:dyDescent="0.25">
      <c r="A4" s="241"/>
      <c r="B4" s="22" t="s">
        <v>71</v>
      </c>
      <c r="C4" s="180" t="s">
        <v>7</v>
      </c>
      <c r="D4" s="181"/>
      <c r="E4" s="180" t="s">
        <v>8</v>
      </c>
      <c r="F4" s="181"/>
      <c r="G4" s="180" t="s">
        <v>9</v>
      </c>
      <c r="H4" s="181"/>
      <c r="I4" s="180" t="s">
        <v>10</v>
      </c>
      <c r="J4" s="181"/>
      <c r="K4" s="180" t="s">
        <v>11</v>
      </c>
      <c r="L4" s="181"/>
      <c r="M4" s="180" t="s">
        <v>12</v>
      </c>
      <c r="N4" s="181"/>
      <c r="O4" s="22" t="s">
        <v>72</v>
      </c>
      <c r="P4" s="180" t="s">
        <v>13</v>
      </c>
      <c r="Q4" s="181"/>
      <c r="R4" s="180" t="s">
        <v>14</v>
      </c>
      <c r="S4" s="181"/>
      <c r="T4" s="180" t="s">
        <v>15</v>
      </c>
      <c r="U4" s="181"/>
      <c r="V4" s="180" t="s">
        <v>16</v>
      </c>
      <c r="W4" s="181"/>
      <c r="X4" s="180" t="s">
        <v>17</v>
      </c>
      <c r="Y4" s="181"/>
      <c r="Z4" s="180" t="s">
        <v>18</v>
      </c>
      <c r="AA4" s="181"/>
      <c r="AB4" s="22" t="s">
        <v>71</v>
      </c>
      <c r="AC4" s="180" t="s">
        <v>19</v>
      </c>
      <c r="AD4" s="181"/>
      <c r="AE4" s="180" t="s">
        <v>20</v>
      </c>
      <c r="AF4" s="181"/>
      <c r="AG4" s="180" t="s">
        <v>21</v>
      </c>
      <c r="AH4" s="181"/>
      <c r="AI4" s="180" t="s">
        <v>22</v>
      </c>
      <c r="AJ4" s="181"/>
      <c r="AK4" s="180" t="s">
        <v>23</v>
      </c>
      <c r="AL4" s="181"/>
      <c r="AM4" s="180" t="s">
        <v>24</v>
      </c>
      <c r="AN4" s="181"/>
      <c r="AO4" s="22" t="s">
        <v>71</v>
      </c>
      <c r="AP4" s="180" t="s">
        <v>25</v>
      </c>
      <c r="AQ4" s="181"/>
      <c r="AR4" s="180" t="s">
        <v>26</v>
      </c>
      <c r="AS4" s="181"/>
      <c r="AT4" s="180" t="s">
        <v>27</v>
      </c>
      <c r="AU4" s="181"/>
      <c r="AV4" s="180" t="s">
        <v>28</v>
      </c>
      <c r="AW4" s="181"/>
      <c r="AX4" s="180" t="s">
        <v>29</v>
      </c>
      <c r="AY4" s="181"/>
      <c r="AZ4" s="180" t="s">
        <v>30</v>
      </c>
      <c r="BA4" s="181"/>
      <c r="BB4" s="22" t="s">
        <v>71</v>
      </c>
      <c r="BC4" s="180" t="s">
        <v>31</v>
      </c>
      <c r="BD4" s="181"/>
      <c r="BE4" s="180" t="s">
        <v>32</v>
      </c>
      <c r="BF4" s="181"/>
      <c r="BG4" s="180" t="s">
        <v>33</v>
      </c>
      <c r="BH4" s="181"/>
      <c r="BI4" s="180" t="s">
        <v>34</v>
      </c>
      <c r="BJ4" s="181"/>
      <c r="BK4" s="180" t="s">
        <v>35</v>
      </c>
      <c r="BL4" s="181"/>
      <c r="BM4" s="180" t="s">
        <v>36</v>
      </c>
      <c r="BN4" s="181"/>
      <c r="BO4" s="22" t="s">
        <v>71</v>
      </c>
      <c r="BP4" s="180" t="s">
        <v>37</v>
      </c>
      <c r="BQ4" s="181"/>
      <c r="BR4" s="180" t="s">
        <v>38</v>
      </c>
      <c r="BS4" s="181"/>
      <c r="BT4" s="180" t="s">
        <v>39</v>
      </c>
      <c r="BU4" s="181"/>
      <c r="BV4" s="180" t="s">
        <v>40</v>
      </c>
      <c r="BW4" s="181"/>
      <c r="BX4" s="180" t="s">
        <v>41</v>
      </c>
      <c r="BY4" s="181"/>
      <c r="BZ4" s="108" t="s">
        <v>42</v>
      </c>
      <c r="CA4" s="97"/>
      <c r="CB4" s="21"/>
      <c r="CC4" s="19"/>
      <c r="CD4" s="200"/>
    </row>
    <row r="5" spans="1:82" x14ac:dyDescent="0.25">
      <c r="A5" s="48" t="str" cm="1">
        <f t="array" ref="A5">IFERROR(INDEX(UNIDADES3EVA[UNIDADES 3ª], ROW(A1)), "")</f>
        <v>U3.olelelel</v>
      </c>
      <c r="B5" s="22" t="str" cm="1">
        <f t="array" ref="B5">IFERROR(VLOOKUP($A5,PESOS!$A:$AZ,COLUMN(B:B),FALSE),"")</f>
        <v>TI</v>
      </c>
      <c r="C5" s="174" cm="1">
        <f t="array" ref="C5">IFERROR(VLOOKUP($A5,PESOS!$A:$AZ,COLUMN(C:C),FALSE),"")</f>
        <v>5</v>
      </c>
      <c r="D5" s="175"/>
      <c r="E5" s="174" cm="1">
        <f t="array" ref="E5">IFERROR(VLOOKUP($A5,PESOS!$A:$AZ,COLUMN(D:D),FALSE),"")</f>
        <v>0</v>
      </c>
      <c r="F5" s="175"/>
      <c r="G5" s="174" cm="1">
        <f t="array" ref="G5">IFERROR(VLOOKUP($A5,PESOS!$A:$AZ,COLUMN(E:E),FALSE),"")</f>
        <v>5</v>
      </c>
      <c r="H5" s="175"/>
      <c r="I5" s="174" cm="1">
        <f t="array" ref="I5">IFERROR(VLOOKUP($A5,PESOS!$A:$AZ,COLUMN(F:F),FALSE),"")</f>
        <v>0</v>
      </c>
      <c r="J5" s="175"/>
      <c r="K5" s="174" cm="1">
        <f t="array" ref="K5">IFERROR(VLOOKUP($A5,PESOS!$A:$AZ,COLUMN(G:G),FALSE),"")</f>
        <v>5</v>
      </c>
      <c r="L5" s="175"/>
      <c r="M5" s="174" cm="1">
        <f t="array" ref="M5">IFERROR(VLOOKUP($A5,PESOS!$A:$AZ,COLUMN(H:H),FALSE),"")</f>
        <v>0</v>
      </c>
      <c r="N5" s="175"/>
      <c r="O5" s="22" cm="1">
        <f t="array" ref="O5">IFERROR(VLOOKUP($A5,PESOS!$A:$AZ,COLUMN(I:I),FALSE),"")</f>
        <v>0</v>
      </c>
      <c r="P5" s="174" cm="1">
        <f t="array" ref="P5">IFERROR(VLOOKUP($A5,PESOS!$A:$AZ,COLUMN(J:J),FALSE),"")</f>
        <v>5</v>
      </c>
      <c r="Q5" s="175"/>
      <c r="R5" s="174" cm="1">
        <f t="array" ref="R5">IFERROR(VLOOKUP($A5,PESOS!$A:$AZ,COLUMN(K:K),FALSE),"")</f>
        <v>0</v>
      </c>
      <c r="S5" s="175"/>
      <c r="T5" s="174" cm="1">
        <f t="array" ref="T5">IFERROR(VLOOKUP($A5,PESOS!$A:$AZ,COLUMN(L:L),FALSE),"")</f>
        <v>20</v>
      </c>
      <c r="U5" s="175"/>
      <c r="V5" s="174" cm="1">
        <f t="array" ref="V5">IFERROR(VLOOKUP($A5,PESOS!$A:$AZ,COLUMN(M:M),FALSE),"")</f>
        <v>0</v>
      </c>
      <c r="W5" s="175"/>
      <c r="X5" s="174" cm="1">
        <f t="array" ref="X5">IFERROR(VLOOKUP($A5,PESOS!$A:$AZ,COLUMN(N:N),FALSE),"")</f>
        <v>5</v>
      </c>
      <c r="Y5" s="175"/>
      <c r="Z5" s="174" cm="1">
        <f t="array" ref="Z5">IFERROR(VLOOKUP($A5,PESOS!$A:$AZ,COLUMN(O:O),FALSE),"")</f>
        <v>0</v>
      </c>
      <c r="AA5" s="175"/>
      <c r="AB5" s="22" t="str" cm="1">
        <f t="array" ref="AB5">IFERROR(VLOOKUP($A5,PESOS!$A:$AZ,COLUMN(P:P),FALSE),"")</f>
        <v>TI</v>
      </c>
      <c r="AC5" s="174" cm="1">
        <f t="array" ref="AC5">IFERROR(VLOOKUP($A5,PESOS!$A:$AZ,COLUMN(Q:Q),FALSE),"")</f>
        <v>5</v>
      </c>
      <c r="AD5" s="175"/>
      <c r="AE5" s="174" cm="1">
        <f t="array" ref="AE5">IFERROR(VLOOKUP($A5,PESOS!$A:$AZ,COLUMN(R:R),FALSE),"")</f>
        <v>0</v>
      </c>
      <c r="AF5" s="175"/>
      <c r="AG5" s="174" cm="1">
        <f t="array" ref="AG5">IFERROR(VLOOKUP($A5,PESOS!$A:$AZ,COLUMN(S:S),FALSE),"")</f>
        <v>5</v>
      </c>
      <c r="AH5" s="175"/>
      <c r="AI5" s="174" cm="1">
        <f t="array" ref="AI5">IFERROR(VLOOKUP($A5,PESOS!$A:$AZ,COLUMN(T:T),FALSE),"")</f>
        <v>0</v>
      </c>
      <c r="AJ5" s="175"/>
      <c r="AK5" s="174" cm="1">
        <f t="array" ref="AK5">IFERROR(VLOOKUP($A5,PESOS!$A:$AZ,COLUMN(U:U),FALSE),"")</f>
        <v>5</v>
      </c>
      <c r="AL5" s="175"/>
      <c r="AM5" s="174" cm="1">
        <f t="array" ref="AM5">IFERROR(VLOOKUP($A5,PESOS!$A:$AZ,COLUMN(V:V),FALSE),"")</f>
        <v>0</v>
      </c>
      <c r="AN5" s="175"/>
      <c r="AO5" s="22" cm="1">
        <f t="array" ref="AO5">IFERROR(VLOOKUP($A5,PESOS!$A:$AZ,COLUMN(W:W),FALSE),"")</f>
        <v>0</v>
      </c>
      <c r="AP5" s="174" cm="1">
        <f t="array" ref="AP5">IFERROR(VLOOKUP($A5,PESOS!$A:$AZ,COLUMN(X:X),FALSE),"")</f>
        <v>5</v>
      </c>
      <c r="AQ5" s="175"/>
      <c r="AR5" s="174" cm="1">
        <f t="array" ref="AR5">IFERROR(VLOOKUP($A5,PESOS!$A:$AZ,COLUMN(Y:Y),FALSE),"")</f>
        <v>5</v>
      </c>
      <c r="AS5" s="175"/>
      <c r="AT5" s="174" cm="1">
        <f t="array" ref="AT5">IFERROR(VLOOKUP($A5,PESOS!$A:$AZ,COLUMN(Z:Z),FALSE),"")</f>
        <v>10</v>
      </c>
      <c r="AU5" s="175"/>
      <c r="AV5" s="174" cm="1">
        <f t="array" ref="AV5">IFERROR(VLOOKUP($A5,PESOS!$A:$AZ,COLUMN(AA:AA),FALSE),"")</f>
        <v>0</v>
      </c>
      <c r="AW5" s="175"/>
      <c r="AX5" s="174" cm="1">
        <f t="array" ref="AX5">IFERROR(VLOOKUP($A5,PESOS!$A:$AZ,COLUMN(AB:AB),FALSE),"")</f>
        <v>5</v>
      </c>
      <c r="AY5" s="175"/>
      <c r="AZ5" s="174" cm="1">
        <f t="array" ref="AZ5">IFERROR(VLOOKUP($A5,PESOS!$A:$AZ,COLUMN(AC:AC),FALSE),"")</f>
        <v>0</v>
      </c>
      <c r="BA5" s="175"/>
      <c r="BB5" s="22" cm="1">
        <f t="array" ref="BB5">IFERROR(VLOOKUP($A5,PESOS!$A:$AZ,COLUMN(AD:AD),FALSE),"")</f>
        <v>0</v>
      </c>
      <c r="BC5" s="174" cm="1">
        <f t="array" ref="BC5">IFERROR(VLOOKUP($A5,PESOS!$A:$AZ,COLUMN(AE:AE),FALSE),"")</f>
        <v>0</v>
      </c>
      <c r="BD5" s="175"/>
      <c r="BE5" s="174" cm="1">
        <f t="array" ref="BE5">IFERROR(VLOOKUP($A5,PESOS!$A:$AZ,COLUMN(AF:AF),FALSE),"")</f>
        <v>10</v>
      </c>
      <c r="BF5" s="175"/>
      <c r="BG5" s="174" cm="1">
        <f t="array" ref="BG5">IFERROR(VLOOKUP($A5,PESOS!$A:$AZ,COLUMN(AG:AG),FALSE),"")</f>
        <v>5</v>
      </c>
      <c r="BH5" s="175"/>
      <c r="BI5" s="174" cm="1">
        <f t="array" ref="BI5">IFERROR(VLOOKUP($A5,PESOS!$A:$AZ,COLUMN(AH:AH),FALSE),"")</f>
        <v>0</v>
      </c>
      <c r="BJ5" s="175"/>
      <c r="BK5" s="174" cm="1">
        <f t="array" ref="BK5">IFERROR(VLOOKUP($A5,PESOS!$A:$AZ,COLUMN(AI:AI),FALSE),"")</f>
        <v>0</v>
      </c>
      <c r="BL5" s="175"/>
      <c r="BM5" s="174" cm="1">
        <f t="array" ref="BM5">IFERROR(VLOOKUP($A5,PESOS!$A:$AZ,COLUMN(AJ:AJ),FALSE),"")</f>
        <v>0</v>
      </c>
      <c r="BN5" s="175"/>
      <c r="BO5" s="22" cm="1">
        <f t="array" ref="BO5">IFERROR(VLOOKUP($A5,PESOS!$A:$AZ,COLUMN(AK:AK),FALSE),"")</f>
        <v>0</v>
      </c>
      <c r="BP5" s="174" cm="1">
        <f t="array" ref="BP5">IFERROR(VLOOKUP($A5,PESOS!$A:$AZ,COLUMN(AL:AL),FALSE),"")</f>
        <v>0</v>
      </c>
      <c r="BQ5" s="175"/>
      <c r="BR5" s="174" cm="1">
        <f t="array" ref="BR5">IFERROR(VLOOKUP($A5,PESOS!$A:$AZ,COLUMN(AM:AM),FALSE),"")</f>
        <v>0</v>
      </c>
      <c r="BS5" s="175"/>
      <c r="BT5" s="174" cm="1">
        <f t="array" ref="BT5">IFERROR(VLOOKUP($A5,PESOS!$A:$AZ,COLUMN(AN:AN),FALSE),"")</f>
        <v>0</v>
      </c>
      <c r="BU5" s="175"/>
      <c r="BV5" s="174" cm="1">
        <f t="array" ref="BV5">IFERROR(VLOOKUP($A5,PESOS!$A:$AZ,COLUMN(AO:AO),FALSE),"")</f>
        <v>0</v>
      </c>
      <c r="BW5" s="175"/>
      <c r="BX5" s="174" cm="1">
        <f t="array" ref="BX5">IFERROR(VLOOKUP($A5,PESOS!$A:$AZ,COLUMN(AP:AP),FALSE),"")</f>
        <v>0</v>
      </c>
      <c r="BY5" s="175"/>
      <c r="BZ5" s="174" cm="1">
        <f t="array" ref="BZ5">IFERROR(VLOOKUP($A5,PESOS!$A:$AZ,COLUMN(AQ:AQ),FALSE),"")</f>
        <v>0</v>
      </c>
      <c r="CA5" s="175"/>
      <c r="CB5" s="61">
        <f t="shared" ref="CB5:CB10" si="0">SUM(B5:BZ5)</f>
        <v>100</v>
      </c>
      <c r="CC5" s="9" t="s">
        <v>74</v>
      </c>
      <c r="CD5" s="197">
        <f>SUM(CB5:CB10)</f>
        <v>100</v>
      </c>
    </row>
    <row r="6" spans="1:82" x14ac:dyDescent="0.25">
      <c r="A6" s="48" t="str" cm="1">
        <f t="array" ref="A6">IFERROR(INDEX(UNIDADES3EVA[UNIDADES 3ª], ROW(A2)), "")</f>
        <v/>
      </c>
      <c r="B6" s="22" t="str" cm="1">
        <f t="array" ref="B6">IFERROR(VLOOKUP($A6,PESOS!$A:$AZ,COLUMN(B:B),FALSE),"")</f>
        <v/>
      </c>
      <c r="C6" s="180" t="str" cm="1">
        <f t="array" ref="C6">IFERROR(VLOOKUP($A6,PESOS!$A:$AZ,COLUMN(C:C),FALSE),"")</f>
        <v/>
      </c>
      <c r="D6" s="181"/>
      <c r="E6" s="180" t="str" cm="1">
        <f t="array" ref="E6">IFERROR(VLOOKUP($A6,PESOS!$A:$AZ,COLUMN(E:E),FALSE),"")</f>
        <v/>
      </c>
      <c r="F6" s="181"/>
      <c r="G6" s="180" t="str" cm="1">
        <f t="array" ref="G6">IFERROR(VLOOKUP($A6,PESOS!$A:$AZ,COLUMN(G:G),FALSE),"")</f>
        <v/>
      </c>
      <c r="H6" s="181"/>
      <c r="I6" s="180" t="str" cm="1">
        <f t="array" ref="I6">IFERROR(VLOOKUP($A6,PESOS!$A:$AZ,COLUMN(I:I),FALSE),"")</f>
        <v/>
      </c>
      <c r="J6" s="181"/>
      <c r="K6" s="180" t="str" cm="1">
        <f t="array" ref="K6">IFERROR(VLOOKUP($A6,PESOS!$A:$AZ,COLUMN(K:K),FALSE),"")</f>
        <v/>
      </c>
      <c r="L6" s="181"/>
      <c r="M6" s="180" t="str" cm="1">
        <f t="array" ref="M6">IFERROR(VLOOKUP($A6,PESOS!$A:$AZ,COLUMN(M:M),FALSE),"")</f>
        <v/>
      </c>
      <c r="N6" s="181"/>
      <c r="O6" s="22" t="str" cm="1">
        <f t="array" ref="O6">IFERROR(VLOOKUP($A6,PESOS!$A:$AZ,COLUMN(O:O),FALSE),"")</f>
        <v/>
      </c>
      <c r="P6" s="180" t="str" cm="1">
        <f t="array" ref="P6">IFERROR(VLOOKUP($A6,PESOS!$A:$AZ,COLUMN(P:P),FALSE),"")</f>
        <v/>
      </c>
      <c r="Q6" s="181"/>
      <c r="R6" s="180" t="str" cm="1">
        <f t="array" ref="R6">IFERROR(VLOOKUP($A6,PESOS!$A:$AZ,COLUMN(R:R),FALSE),"")</f>
        <v/>
      </c>
      <c r="S6" s="181"/>
      <c r="T6" s="180" t="str" cm="1">
        <f t="array" ref="T6">IFERROR(VLOOKUP($A6,PESOS!$A:$AZ,COLUMN(T:T),FALSE),"")</f>
        <v/>
      </c>
      <c r="U6" s="181"/>
      <c r="V6" s="180" t="str" cm="1">
        <f t="array" ref="V6">IFERROR(VLOOKUP($A6,PESOS!$A:$AZ,COLUMN(V:V),FALSE),"")</f>
        <v/>
      </c>
      <c r="W6" s="181"/>
      <c r="X6" s="180" t="str" cm="1">
        <f t="array" ref="X6">IFERROR(VLOOKUP($A6,PESOS!$A:$AZ,COLUMN(X:X),FALSE),"")</f>
        <v/>
      </c>
      <c r="Y6" s="181"/>
      <c r="Z6" s="180" t="str" cm="1">
        <f t="array" ref="Z6">IFERROR(VLOOKUP($A6,PESOS!$A:$AZ,COLUMN(Z:Z),FALSE),"")</f>
        <v/>
      </c>
      <c r="AA6" s="181"/>
      <c r="AB6" s="22" t="str" cm="1">
        <f t="array" ref="AB6">IFERROR(VLOOKUP($A6,PESOS!$A:$AZ,COLUMN(AB:AB),FALSE),"")</f>
        <v/>
      </c>
      <c r="AC6" s="180" t="str" cm="1">
        <f t="array" ref="AC6">IFERROR(VLOOKUP($A6,PESOS!$A:$AZ,COLUMN(AC:AC),FALSE),"")</f>
        <v/>
      </c>
      <c r="AD6" s="181"/>
      <c r="AE6" s="180" t="str" cm="1">
        <f t="array" ref="AE6">IFERROR(VLOOKUP($A6,PESOS!$A:$AZ,COLUMN(AE:AE),FALSE),"")</f>
        <v/>
      </c>
      <c r="AF6" s="181"/>
      <c r="AG6" s="180" t="str" cm="1">
        <f t="array" ref="AG6">IFERROR(VLOOKUP($A6,PESOS!$A:$AZ,COLUMN(AG:AG),FALSE),"")</f>
        <v/>
      </c>
      <c r="AH6" s="181"/>
      <c r="AI6" s="180" t="str" cm="1">
        <f t="array" ref="AI6">IFERROR(VLOOKUP($A6,PESOS!$A:$AZ,COLUMN(AI:AI),FALSE),"")</f>
        <v/>
      </c>
      <c r="AJ6" s="181"/>
      <c r="AK6" s="180" t="str" cm="1">
        <f t="array" ref="AK6">IFERROR(VLOOKUP($A6,PESOS!$A:$AZ,COLUMN(AK:AK),FALSE),"")</f>
        <v/>
      </c>
      <c r="AL6" s="181"/>
      <c r="AM6" s="180" t="str" cm="1">
        <f t="array" ref="AM6">IFERROR(VLOOKUP($A6,PESOS!$A:$AZ,COLUMN(AM:AM),FALSE),"")</f>
        <v/>
      </c>
      <c r="AN6" s="181"/>
      <c r="AO6" s="22" t="str" cm="1">
        <f t="array" ref="AO6">IFERROR(VLOOKUP($A6,PESOS!$A:$AZ,COLUMN(AO:AO),FALSE),"")</f>
        <v/>
      </c>
      <c r="AP6" s="180" t="str" cm="1">
        <f t="array" ref="AP6">IFERROR(VLOOKUP($A6,PESOS!$A:$AZ,COLUMN(AP:AP),FALSE),"")</f>
        <v/>
      </c>
      <c r="AQ6" s="181"/>
      <c r="AR6" s="180" t="str" cm="1">
        <f t="array" ref="AR6">IFERROR(VLOOKUP($A6,PESOS!$A:$AZ,COLUMN(AR:AR),FALSE),"")</f>
        <v/>
      </c>
      <c r="AS6" s="181"/>
      <c r="AT6" s="180" t="str" cm="1">
        <f t="array" ref="AT6">IFERROR(VLOOKUP($A6,PESOS!$A:$AZ,COLUMN(AT:AT),FALSE),"")</f>
        <v/>
      </c>
      <c r="AU6" s="181"/>
      <c r="AV6" s="180" t="str" cm="1">
        <f t="array" ref="AV6">IFERROR(VLOOKUP($A6,PESOS!$A:$AZ,COLUMN(AV:AV),FALSE),"")</f>
        <v/>
      </c>
      <c r="AW6" s="181"/>
      <c r="AX6" s="180" t="str" cm="1">
        <f t="array" ref="AX6">IFERROR(VLOOKUP($A6,PESOS!$A:$AZ,COLUMN(AX:AX),FALSE),"")</f>
        <v/>
      </c>
      <c r="AY6" s="181"/>
      <c r="AZ6" s="180" t="str" cm="1">
        <f t="array" ref="AZ6">IFERROR(VLOOKUP($A6,PESOS!$A:$AZ,COLUMN(AZ:AZ),FALSE),"")</f>
        <v/>
      </c>
      <c r="BA6" s="181"/>
      <c r="BB6" s="22" t="str" cm="1">
        <f t="array" ref="BB6">IFERROR(VLOOKUP($A6,PESOS!$A:$AZ,COLUMN(BB:BB),FALSE),"")</f>
        <v/>
      </c>
      <c r="BC6" s="180" t="str" cm="1">
        <f t="array" ref="BC6">IFERROR(VLOOKUP($A6,PESOS!$A:$AZ,COLUMN(BC:BC),FALSE),"")</f>
        <v/>
      </c>
      <c r="BD6" s="181"/>
      <c r="BE6" s="180" t="str" cm="1">
        <f t="array" ref="BE6">IFERROR(VLOOKUP($A6,PESOS!$A:$AZ,COLUMN(BE:BE),FALSE),"")</f>
        <v/>
      </c>
      <c r="BF6" s="181"/>
      <c r="BG6" s="180" t="str" cm="1">
        <f t="array" ref="BG6">IFERROR(VLOOKUP($A6,PESOS!$A:$AZ,COLUMN(BG:BG),FALSE),"")</f>
        <v/>
      </c>
      <c r="BH6" s="181"/>
      <c r="BI6" s="180" t="str" cm="1">
        <f t="array" ref="BI6">IFERROR(VLOOKUP($A6,PESOS!$A:$AZ,COLUMN(BI:BI),FALSE),"")</f>
        <v/>
      </c>
      <c r="BJ6" s="181"/>
      <c r="BK6" s="180" t="str" cm="1">
        <f t="array" ref="BK6">IFERROR(VLOOKUP($A6,PESOS!$A:$AZ,COLUMN(BK:BK),FALSE),"")</f>
        <v/>
      </c>
      <c r="BL6" s="181"/>
      <c r="BM6" s="180" t="str" cm="1">
        <f t="array" ref="BM6">IFERROR(VLOOKUP($A6,PESOS!$A:$AZ,COLUMN(BM:BM),FALSE),"")</f>
        <v/>
      </c>
      <c r="BN6" s="181"/>
      <c r="BO6" s="22" t="str" cm="1">
        <f t="array" ref="BO6">IFERROR(VLOOKUP($A6,PESOS!$A:$AZ,COLUMN(BO:BO),FALSE),"")</f>
        <v/>
      </c>
      <c r="BP6" s="180" t="str" cm="1">
        <f t="array" ref="BP6">IFERROR(VLOOKUP($A6,PESOS!$A:$AZ,COLUMN(BP:BP),FALSE),"")</f>
        <v/>
      </c>
      <c r="BQ6" s="181"/>
      <c r="BR6" s="180" t="str" cm="1">
        <f t="array" ref="BR6">IFERROR(VLOOKUP($A6,PESOS!$A:$AZ,COLUMN(BR:BR),FALSE),"")</f>
        <v/>
      </c>
      <c r="BS6" s="181"/>
      <c r="BT6" s="180" t="str" cm="1">
        <f t="array" ref="BT6">IFERROR(VLOOKUP($A6,PESOS!$A:$AZ,COLUMN(BT:BT),FALSE),"")</f>
        <v/>
      </c>
      <c r="BU6" s="181"/>
      <c r="BV6" s="180" t="str" cm="1">
        <f t="array" ref="BV6">IFERROR(VLOOKUP($A6,PESOS!$A:$AZ,COLUMN(BV:BV),FALSE),"")</f>
        <v/>
      </c>
      <c r="BW6" s="181"/>
      <c r="BX6" s="180" t="str" cm="1">
        <f t="array" ref="BX6">IFERROR(VLOOKUP($A6,PESOS!$A:$AZ,COLUMN(BX:BX),FALSE),"")</f>
        <v/>
      </c>
      <c r="BY6" s="181"/>
      <c r="BZ6" s="108" t="str" cm="1">
        <f t="array" ref="BZ6">IFERROR(VLOOKUP($A6,PESOS!$A:$AZ,COLUMN(BZ:BZ),FALSE),"")</f>
        <v/>
      </c>
      <c r="CA6" s="107"/>
      <c r="CB6" s="61">
        <f t="shared" si="0"/>
        <v>0</v>
      </c>
      <c r="CC6" s="9" t="s">
        <v>75</v>
      </c>
      <c r="CD6" s="198"/>
    </row>
    <row r="7" spans="1:82" x14ac:dyDescent="0.25">
      <c r="A7" s="48" t="str" cm="1">
        <f t="array" ref="A7">IFERROR(INDEX(UNIDADES3EVA[UNIDADES 3ª], ROW(A3)), "")</f>
        <v/>
      </c>
      <c r="B7" s="22" t="str" cm="1">
        <f t="array" ref="B7">IFERROR(VLOOKUP($A7,PESOS!$A:$AZ,COLUMN(B:B),FALSE),"")</f>
        <v/>
      </c>
      <c r="C7" s="174" t="str" cm="1">
        <f t="array" ref="C7">IFERROR(VLOOKUP($A7,PESOS!$A:$AZ,COLUMN(C:C),FALSE),"")</f>
        <v/>
      </c>
      <c r="D7" s="175"/>
      <c r="E7" s="174" t="str" cm="1">
        <f t="array" ref="E7">IFERROR(VLOOKUP($A7,PESOS!$A:$AZ,COLUMN(E:E),FALSE),"")</f>
        <v/>
      </c>
      <c r="F7" s="175"/>
      <c r="G7" s="174" t="str" cm="1">
        <f t="array" ref="G7">IFERROR(VLOOKUP($A7,PESOS!$A:$AZ,COLUMN(G:G),FALSE),"")</f>
        <v/>
      </c>
      <c r="H7" s="175"/>
      <c r="I7" s="174" t="str" cm="1">
        <f t="array" ref="I7">IFERROR(VLOOKUP($A7,PESOS!$A:$AZ,COLUMN(I:I),FALSE),"")</f>
        <v/>
      </c>
      <c r="J7" s="175"/>
      <c r="K7" s="174" t="str" cm="1">
        <f t="array" ref="K7">IFERROR(VLOOKUP($A7,PESOS!$A:$AZ,COLUMN(K:K),FALSE),"")</f>
        <v/>
      </c>
      <c r="L7" s="175"/>
      <c r="M7" s="174" t="str" cm="1">
        <f t="array" ref="M7">IFERROR(VLOOKUP($A7,PESOS!$A:$AZ,COLUMN(M:M),FALSE),"")</f>
        <v/>
      </c>
      <c r="N7" s="175"/>
      <c r="O7" s="22" t="str" cm="1">
        <f t="array" ref="O7">IFERROR(VLOOKUP($A7,PESOS!$A:$AZ,COLUMN(O:O),FALSE),"")</f>
        <v/>
      </c>
      <c r="P7" s="174" t="str" cm="1">
        <f t="array" ref="P7">IFERROR(VLOOKUP($A7,PESOS!$A:$AZ,COLUMN(P:P),FALSE),"")</f>
        <v/>
      </c>
      <c r="Q7" s="175"/>
      <c r="R7" s="174" t="str" cm="1">
        <f t="array" ref="R7">IFERROR(VLOOKUP($A7,PESOS!$A:$AZ,COLUMN(R:R),FALSE),"")</f>
        <v/>
      </c>
      <c r="S7" s="175"/>
      <c r="T7" s="174" t="str" cm="1">
        <f t="array" ref="T7">IFERROR(VLOOKUP($A7,PESOS!$A:$AZ,COLUMN(T:T),FALSE),"")</f>
        <v/>
      </c>
      <c r="U7" s="175"/>
      <c r="V7" s="174" t="str" cm="1">
        <f t="array" ref="V7">IFERROR(VLOOKUP($A7,PESOS!$A:$AZ,COLUMN(V:V),FALSE),"")</f>
        <v/>
      </c>
      <c r="W7" s="175"/>
      <c r="X7" s="174" t="str" cm="1">
        <f t="array" ref="X7">IFERROR(VLOOKUP($A7,PESOS!$A:$AZ,COLUMN(X:X),FALSE),"")</f>
        <v/>
      </c>
      <c r="Y7" s="175"/>
      <c r="Z7" s="174" t="str" cm="1">
        <f t="array" ref="Z7">IFERROR(VLOOKUP($A7,PESOS!$A:$AZ,COLUMN(Z:Z),FALSE),"")</f>
        <v/>
      </c>
      <c r="AA7" s="175"/>
      <c r="AB7" s="22" t="str" cm="1">
        <f t="array" ref="AB7">IFERROR(VLOOKUP($A7,PESOS!$A:$AZ,COLUMN(AB:AB),FALSE),"")</f>
        <v/>
      </c>
      <c r="AC7" s="174" t="str" cm="1">
        <f t="array" ref="AC7">IFERROR(VLOOKUP($A7,PESOS!$A:$AZ,COLUMN(AC:AC),FALSE),"")</f>
        <v/>
      </c>
      <c r="AD7" s="175"/>
      <c r="AE7" s="174" t="str" cm="1">
        <f t="array" ref="AE7">IFERROR(VLOOKUP($A7,PESOS!$A:$AZ,COLUMN(AE:AE),FALSE),"")</f>
        <v/>
      </c>
      <c r="AF7" s="175"/>
      <c r="AG7" s="174" t="str" cm="1">
        <f t="array" ref="AG7">IFERROR(VLOOKUP($A7,PESOS!$A:$AZ,COLUMN(AG:AG),FALSE),"")</f>
        <v/>
      </c>
      <c r="AH7" s="175"/>
      <c r="AI7" s="174" t="str" cm="1">
        <f t="array" ref="AI7">IFERROR(VLOOKUP($A7,PESOS!$A:$AZ,COLUMN(AI:AI),FALSE),"")</f>
        <v/>
      </c>
      <c r="AJ7" s="175"/>
      <c r="AK7" s="174" t="str" cm="1">
        <f t="array" ref="AK7">IFERROR(VLOOKUP($A7,PESOS!$A:$AZ,COLUMN(AK:AK),FALSE),"")</f>
        <v/>
      </c>
      <c r="AL7" s="175"/>
      <c r="AM7" s="174" t="str" cm="1">
        <f t="array" ref="AM7">IFERROR(VLOOKUP($A7,PESOS!$A:$AZ,COLUMN(AM:AM),FALSE),"")</f>
        <v/>
      </c>
      <c r="AN7" s="175"/>
      <c r="AO7" s="22" t="str" cm="1">
        <f t="array" ref="AO7">IFERROR(VLOOKUP($A7,PESOS!$A:$AZ,COLUMN(AO:AO),FALSE),"")</f>
        <v/>
      </c>
      <c r="AP7" s="174" t="str" cm="1">
        <f t="array" ref="AP7">IFERROR(VLOOKUP($A7,PESOS!$A:$AZ,COLUMN(AP:AP),FALSE),"")</f>
        <v/>
      </c>
      <c r="AQ7" s="175"/>
      <c r="AR7" s="174" t="str" cm="1">
        <f t="array" ref="AR7">IFERROR(VLOOKUP($A7,PESOS!$A:$AZ,COLUMN(AR:AR),FALSE),"")</f>
        <v/>
      </c>
      <c r="AS7" s="175"/>
      <c r="AT7" s="174" t="str" cm="1">
        <f t="array" ref="AT7">IFERROR(VLOOKUP($A7,PESOS!$A:$AZ,COLUMN(AT:AT),FALSE),"")</f>
        <v/>
      </c>
      <c r="AU7" s="175"/>
      <c r="AV7" s="174" t="str" cm="1">
        <f t="array" ref="AV7">IFERROR(VLOOKUP($A7,PESOS!$A:$AZ,COLUMN(AV:AV),FALSE),"")</f>
        <v/>
      </c>
      <c r="AW7" s="175"/>
      <c r="AX7" s="174" t="str" cm="1">
        <f t="array" ref="AX7">IFERROR(VLOOKUP($A7,PESOS!$A:$AZ,COLUMN(AX:AX),FALSE),"")</f>
        <v/>
      </c>
      <c r="AY7" s="175"/>
      <c r="AZ7" s="174" t="str" cm="1">
        <f t="array" ref="AZ7">IFERROR(VLOOKUP($A7,PESOS!$A:$AZ,COLUMN(AZ:AZ),FALSE),"")</f>
        <v/>
      </c>
      <c r="BA7" s="175"/>
      <c r="BB7" s="22" t="str" cm="1">
        <f t="array" ref="BB7">IFERROR(VLOOKUP($A7,PESOS!$A:$AZ,COLUMN(BB:BB),FALSE),"")</f>
        <v/>
      </c>
      <c r="BC7" s="174" t="str" cm="1">
        <f t="array" ref="BC7">IFERROR(VLOOKUP($A7,PESOS!$A:$AZ,COLUMN(BC:BC),FALSE),"")</f>
        <v/>
      </c>
      <c r="BD7" s="175"/>
      <c r="BE7" s="174" t="str" cm="1">
        <f t="array" ref="BE7">IFERROR(VLOOKUP($A7,PESOS!$A:$AZ,COLUMN(BE:BE),FALSE),"")</f>
        <v/>
      </c>
      <c r="BF7" s="175"/>
      <c r="BG7" s="174" t="str" cm="1">
        <f t="array" ref="BG7">IFERROR(VLOOKUP($A7,PESOS!$A:$AZ,COLUMN(BG:BG),FALSE),"")</f>
        <v/>
      </c>
      <c r="BH7" s="175"/>
      <c r="BI7" s="174" t="str" cm="1">
        <f t="array" ref="BI7">IFERROR(VLOOKUP($A7,PESOS!$A:$AZ,COLUMN(BI:BI),FALSE),"")</f>
        <v/>
      </c>
      <c r="BJ7" s="175"/>
      <c r="BK7" s="174" t="str" cm="1">
        <f t="array" ref="BK7">IFERROR(VLOOKUP($A7,PESOS!$A:$AZ,COLUMN(BK:BK),FALSE),"")</f>
        <v/>
      </c>
      <c r="BL7" s="175"/>
      <c r="BM7" s="174" t="str" cm="1">
        <f t="array" ref="BM7">IFERROR(VLOOKUP($A7,PESOS!$A:$AZ,COLUMN(BM:BM),FALSE),"")</f>
        <v/>
      </c>
      <c r="BN7" s="175"/>
      <c r="BO7" s="22" t="str" cm="1">
        <f t="array" ref="BO7">IFERROR(VLOOKUP($A7,PESOS!$A:$AZ,COLUMN(BO:BO),FALSE),"")</f>
        <v/>
      </c>
      <c r="BP7" s="174" t="str" cm="1">
        <f t="array" ref="BP7">IFERROR(VLOOKUP($A7,PESOS!$A:$AZ,COLUMN(BP:BP),FALSE),"")</f>
        <v/>
      </c>
      <c r="BQ7" s="175"/>
      <c r="BR7" s="174" t="str" cm="1">
        <f t="array" ref="BR7">IFERROR(VLOOKUP($A7,PESOS!$A:$AZ,COLUMN(BR:BR),FALSE),"")</f>
        <v/>
      </c>
      <c r="BS7" s="175"/>
      <c r="BT7" s="174" t="str" cm="1">
        <f t="array" ref="BT7">IFERROR(VLOOKUP($A7,PESOS!$A:$AZ,COLUMN(BT:BT),FALSE),"")</f>
        <v/>
      </c>
      <c r="BU7" s="175"/>
      <c r="BV7" s="174" t="str" cm="1">
        <f t="array" ref="BV7">IFERROR(VLOOKUP($A7,PESOS!$A:$AZ,COLUMN(BV:BV),FALSE),"")</f>
        <v/>
      </c>
      <c r="BW7" s="175"/>
      <c r="BX7" s="174" t="str" cm="1">
        <f t="array" ref="BX7">IFERROR(VLOOKUP($A7,PESOS!$A:$AZ,COLUMN(BX:BX),FALSE),"")</f>
        <v/>
      </c>
      <c r="BY7" s="175"/>
      <c r="BZ7" s="106" t="str" cm="1">
        <f t="array" ref="BZ7">IFERROR(VLOOKUP($A7,PESOS!$A:$AZ,COLUMN(BZ:BZ),FALSE),"")</f>
        <v/>
      </c>
      <c r="CA7" s="107"/>
      <c r="CB7" s="61">
        <f t="shared" si="0"/>
        <v>0</v>
      </c>
      <c r="CC7" s="9" t="s">
        <v>75</v>
      </c>
      <c r="CD7" s="198"/>
    </row>
    <row r="8" spans="1:82" x14ac:dyDescent="0.25">
      <c r="A8" s="48" t="str" cm="1">
        <f t="array" ref="A8">IFERROR(INDEX(UNIDADES3EVA[UNIDADES 3ª], ROW(A4)), "")</f>
        <v/>
      </c>
      <c r="B8" s="22" t="str" cm="1">
        <f t="array" ref="B8">IFERROR(VLOOKUP($A8,PESOS!$A:$AZ,COLUMN(B:B),FALSE),"")</f>
        <v/>
      </c>
      <c r="C8" s="180" t="str" cm="1">
        <f t="array" ref="C8">IFERROR(VLOOKUP($A8,PESOS!$A:$AZ,COLUMN(C:C),FALSE),"")</f>
        <v/>
      </c>
      <c r="D8" s="181"/>
      <c r="E8" s="180" t="str" cm="1">
        <f t="array" ref="E8">IFERROR(VLOOKUP($A8,PESOS!$A:$AZ,COLUMN(E:E),FALSE),"")</f>
        <v/>
      </c>
      <c r="F8" s="181"/>
      <c r="G8" s="180" t="str" cm="1">
        <f t="array" ref="G8">IFERROR(VLOOKUP($A8,PESOS!$A:$AZ,COLUMN(G:G),FALSE),"")</f>
        <v/>
      </c>
      <c r="H8" s="181"/>
      <c r="I8" s="180" t="str" cm="1">
        <f t="array" ref="I8">IFERROR(VLOOKUP($A8,PESOS!$A:$AZ,COLUMN(I:I),FALSE),"")</f>
        <v/>
      </c>
      <c r="J8" s="181"/>
      <c r="K8" s="180" t="str" cm="1">
        <f t="array" ref="K8">IFERROR(VLOOKUP($A8,PESOS!$A:$AZ,COLUMN(K:K),FALSE),"")</f>
        <v/>
      </c>
      <c r="L8" s="181"/>
      <c r="M8" s="180" t="str" cm="1">
        <f t="array" ref="M8">IFERROR(VLOOKUP($A8,PESOS!$A:$AZ,COLUMN(M:M),FALSE),"")</f>
        <v/>
      </c>
      <c r="N8" s="181"/>
      <c r="O8" s="22" t="str" cm="1">
        <f t="array" ref="O8">IFERROR(VLOOKUP($A8,PESOS!$A:$AZ,COLUMN(O:O),FALSE),"")</f>
        <v/>
      </c>
      <c r="P8" s="180" t="str" cm="1">
        <f t="array" ref="P8">IFERROR(VLOOKUP($A8,PESOS!$A:$AZ,COLUMN(P:P),FALSE),"")</f>
        <v/>
      </c>
      <c r="Q8" s="181"/>
      <c r="R8" s="180" t="str" cm="1">
        <f t="array" ref="R8">IFERROR(VLOOKUP($A8,PESOS!$A:$AZ,COLUMN(R:R),FALSE),"")</f>
        <v/>
      </c>
      <c r="S8" s="181"/>
      <c r="T8" s="180" t="str" cm="1">
        <f t="array" ref="T8">IFERROR(VLOOKUP($A8,PESOS!$A:$AZ,COLUMN(T:T),FALSE),"")</f>
        <v/>
      </c>
      <c r="U8" s="181"/>
      <c r="V8" s="180" t="str" cm="1">
        <f t="array" ref="V8">IFERROR(VLOOKUP($A8,PESOS!$A:$AZ,COLUMN(V:V),FALSE),"")</f>
        <v/>
      </c>
      <c r="W8" s="181"/>
      <c r="X8" s="180" t="str" cm="1">
        <f t="array" ref="X8">IFERROR(VLOOKUP($A8,PESOS!$A:$AZ,COLUMN(X:X),FALSE),"")</f>
        <v/>
      </c>
      <c r="Y8" s="181"/>
      <c r="Z8" s="180" t="str" cm="1">
        <f t="array" ref="Z8">IFERROR(VLOOKUP($A8,PESOS!$A:$AZ,COLUMN(Z:Z),FALSE),"")</f>
        <v/>
      </c>
      <c r="AA8" s="181"/>
      <c r="AB8" s="22" t="str" cm="1">
        <f t="array" ref="AB8">IFERROR(VLOOKUP($A8,PESOS!$A:$AZ,COLUMN(AB:AB),FALSE),"")</f>
        <v/>
      </c>
      <c r="AC8" s="180" t="str" cm="1">
        <f t="array" ref="AC8">IFERROR(VLOOKUP($A8,PESOS!$A:$AZ,COLUMN(AC:AC),FALSE),"")</f>
        <v/>
      </c>
      <c r="AD8" s="181"/>
      <c r="AE8" s="180" t="str" cm="1">
        <f t="array" ref="AE8">IFERROR(VLOOKUP($A8,PESOS!$A:$AZ,COLUMN(AE:AE),FALSE),"")</f>
        <v/>
      </c>
      <c r="AF8" s="181"/>
      <c r="AG8" s="180" t="str" cm="1">
        <f t="array" ref="AG8">IFERROR(VLOOKUP($A8,PESOS!$A:$AZ,COLUMN(AG:AG),FALSE),"")</f>
        <v/>
      </c>
      <c r="AH8" s="181"/>
      <c r="AI8" s="180" t="str" cm="1">
        <f t="array" ref="AI8">IFERROR(VLOOKUP($A8,PESOS!$A:$AZ,COLUMN(AI:AI),FALSE),"")</f>
        <v/>
      </c>
      <c r="AJ8" s="181"/>
      <c r="AK8" s="180" t="str" cm="1">
        <f t="array" ref="AK8">IFERROR(VLOOKUP($A8,PESOS!$A:$AZ,COLUMN(AK:AK),FALSE),"")</f>
        <v/>
      </c>
      <c r="AL8" s="181"/>
      <c r="AM8" s="180" t="str" cm="1">
        <f t="array" ref="AM8">IFERROR(VLOOKUP($A8,PESOS!$A:$AZ,COLUMN(AM:AM),FALSE),"")</f>
        <v/>
      </c>
      <c r="AN8" s="181"/>
      <c r="AO8" s="22" t="str" cm="1">
        <f t="array" ref="AO8">IFERROR(VLOOKUP($A8,PESOS!$A:$AZ,COLUMN(AO:AO),FALSE),"")</f>
        <v/>
      </c>
      <c r="AP8" s="180" t="str" cm="1">
        <f t="array" ref="AP8">IFERROR(VLOOKUP($A8,PESOS!$A:$AZ,COLUMN(AP:AP),FALSE),"")</f>
        <v/>
      </c>
      <c r="AQ8" s="181"/>
      <c r="AR8" s="180" t="str" cm="1">
        <f t="array" ref="AR8">IFERROR(VLOOKUP($A8,PESOS!$A:$AZ,COLUMN(AR:AR),FALSE),"")</f>
        <v/>
      </c>
      <c r="AS8" s="181"/>
      <c r="AT8" s="180" t="str" cm="1">
        <f t="array" ref="AT8">IFERROR(VLOOKUP($A8,PESOS!$A:$AZ,COLUMN(AT:AT),FALSE),"")</f>
        <v/>
      </c>
      <c r="AU8" s="181"/>
      <c r="AV8" s="180" t="str" cm="1">
        <f t="array" ref="AV8">IFERROR(VLOOKUP($A8,PESOS!$A:$AZ,COLUMN(AV:AV),FALSE),"")</f>
        <v/>
      </c>
      <c r="AW8" s="181"/>
      <c r="AX8" s="180" t="str" cm="1">
        <f t="array" ref="AX8">IFERROR(VLOOKUP($A8,PESOS!$A:$AZ,COLUMN(AX:AX),FALSE),"")</f>
        <v/>
      </c>
      <c r="AY8" s="181"/>
      <c r="AZ8" s="180" t="str" cm="1">
        <f t="array" ref="AZ8">IFERROR(VLOOKUP($A8,PESOS!$A:$AZ,COLUMN(AZ:AZ),FALSE),"")</f>
        <v/>
      </c>
      <c r="BA8" s="181"/>
      <c r="BB8" s="22" t="str" cm="1">
        <f t="array" ref="BB8">IFERROR(VLOOKUP($A8,PESOS!$A:$AZ,COLUMN(BB:BB),FALSE),"")</f>
        <v/>
      </c>
      <c r="BC8" s="180" t="str" cm="1">
        <f t="array" ref="BC8">IFERROR(VLOOKUP($A8,PESOS!$A:$AZ,COLUMN(BC:BC),FALSE),"")</f>
        <v/>
      </c>
      <c r="BD8" s="181"/>
      <c r="BE8" s="180" t="str" cm="1">
        <f t="array" ref="BE8">IFERROR(VLOOKUP($A8,PESOS!$A:$AZ,COLUMN(BE:BE),FALSE),"")</f>
        <v/>
      </c>
      <c r="BF8" s="181"/>
      <c r="BG8" s="180" t="str" cm="1">
        <f t="array" ref="BG8">IFERROR(VLOOKUP($A8,PESOS!$A:$AZ,COLUMN(BG:BG),FALSE),"")</f>
        <v/>
      </c>
      <c r="BH8" s="181"/>
      <c r="BI8" s="180" t="str" cm="1">
        <f t="array" ref="BI8">IFERROR(VLOOKUP($A8,PESOS!$A:$AZ,COLUMN(BI:BI),FALSE),"")</f>
        <v/>
      </c>
      <c r="BJ8" s="181"/>
      <c r="BK8" s="180" t="str" cm="1">
        <f t="array" ref="BK8">IFERROR(VLOOKUP($A8,PESOS!$A:$AZ,COLUMN(BK:BK),FALSE),"")</f>
        <v/>
      </c>
      <c r="BL8" s="181"/>
      <c r="BM8" s="180" t="str" cm="1">
        <f t="array" ref="BM8">IFERROR(VLOOKUP($A8,PESOS!$A:$AZ,COLUMN(BM:BM),FALSE),"")</f>
        <v/>
      </c>
      <c r="BN8" s="181"/>
      <c r="BO8" s="22" t="str" cm="1">
        <f t="array" ref="BO8">IFERROR(VLOOKUP($A8,PESOS!$A:$AZ,COLUMN(BO:BO),FALSE),"")</f>
        <v/>
      </c>
      <c r="BP8" s="180" t="str" cm="1">
        <f t="array" ref="BP8">IFERROR(VLOOKUP($A8,PESOS!$A:$AZ,COLUMN(BP:BP),FALSE),"")</f>
        <v/>
      </c>
      <c r="BQ8" s="181"/>
      <c r="BR8" s="180" t="str" cm="1">
        <f t="array" ref="BR8">IFERROR(VLOOKUP($A8,PESOS!$A:$AZ,COLUMN(BR:BR),FALSE),"")</f>
        <v/>
      </c>
      <c r="BS8" s="181"/>
      <c r="BT8" s="180" t="str" cm="1">
        <f t="array" ref="BT8">IFERROR(VLOOKUP($A8,PESOS!$A:$AZ,COLUMN(BT:BT),FALSE),"")</f>
        <v/>
      </c>
      <c r="BU8" s="181"/>
      <c r="BV8" s="180" t="str" cm="1">
        <f t="array" ref="BV8">IFERROR(VLOOKUP($A8,PESOS!$A:$AZ,COLUMN(BV:BV),FALSE),"")</f>
        <v/>
      </c>
      <c r="BW8" s="181"/>
      <c r="BX8" s="180" t="str" cm="1">
        <f t="array" ref="BX8">IFERROR(VLOOKUP($A8,PESOS!$A:$AZ,COLUMN(BX:BX),FALSE),"")</f>
        <v/>
      </c>
      <c r="BY8" s="181"/>
      <c r="BZ8" s="108" t="str" cm="1">
        <f t="array" ref="BZ8">IFERROR(VLOOKUP($A8,PESOS!$A:$AZ,COLUMN(BZ:BZ),FALSE),"")</f>
        <v/>
      </c>
      <c r="CA8" s="107"/>
      <c r="CB8" s="61">
        <f t="shared" si="0"/>
        <v>0</v>
      </c>
      <c r="CC8" s="9" t="s">
        <v>75</v>
      </c>
      <c r="CD8" s="198"/>
    </row>
    <row r="9" spans="1:82" x14ac:dyDescent="0.25">
      <c r="A9" s="48" t="str" cm="1">
        <f t="array" ref="A9">IFERROR(INDEX(UNIDADES3EVA[UNIDADES 3ª], ROW(A5)), "")</f>
        <v/>
      </c>
      <c r="B9" s="22" t="str" cm="1">
        <f t="array" ref="B9">IFERROR(VLOOKUP($A9,PESOS!$A:$AZ,COLUMN(B:B),FALSE),"")</f>
        <v/>
      </c>
      <c r="C9" s="174" t="str" cm="1">
        <f t="array" ref="C9">IFERROR(VLOOKUP($A9,PESOS!$A:$AZ,COLUMN(C:C),FALSE),"")</f>
        <v/>
      </c>
      <c r="D9" s="175"/>
      <c r="E9" s="174" t="str" cm="1">
        <f t="array" ref="E9">IFERROR(VLOOKUP($A9,PESOS!$A:$AZ,COLUMN(E:E),FALSE),"")</f>
        <v/>
      </c>
      <c r="F9" s="175"/>
      <c r="G9" s="174" t="str" cm="1">
        <f t="array" ref="G9">IFERROR(VLOOKUP($A9,PESOS!$A:$AZ,COLUMN(G:G),FALSE),"")</f>
        <v/>
      </c>
      <c r="H9" s="175"/>
      <c r="I9" s="174" t="str" cm="1">
        <f t="array" ref="I9">IFERROR(VLOOKUP($A9,PESOS!$A:$AZ,COLUMN(I:I),FALSE),"")</f>
        <v/>
      </c>
      <c r="J9" s="175"/>
      <c r="K9" s="174" t="str" cm="1">
        <f t="array" ref="K9">IFERROR(VLOOKUP($A9,PESOS!$A:$AZ,COLUMN(K:K),FALSE),"")</f>
        <v/>
      </c>
      <c r="L9" s="175"/>
      <c r="M9" s="174" t="str" cm="1">
        <f t="array" ref="M9">IFERROR(VLOOKUP($A9,PESOS!$A:$AZ,COLUMN(M:M),FALSE),"")</f>
        <v/>
      </c>
      <c r="N9" s="175"/>
      <c r="O9" s="22" t="str" cm="1">
        <f t="array" ref="O9">IFERROR(VLOOKUP($A9,PESOS!$A:$AZ,COLUMN(O:O),FALSE),"")</f>
        <v/>
      </c>
      <c r="P9" s="174" t="str" cm="1">
        <f t="array" ref="P9">IFERROR(VLOOKUP($A9,PESOS!$A:$AZ,COLUMN(P:P),FALSE),"")</f>
        <v/>
      </c>
      <c r="Q9" s="175"/>
      <c r="R9" s="174" t="str" cm="1">
        <f t="array" ref="R9">IFERROR(VLOOKUP($A9,PESOS!$A:$AZ,COLUMN(R:R),FALSE),"")</f>
        <v/>
      </c>
      <c r="S9" s="175"/>
      <c r="T9" s="174" t="str" cm="1">
        <f t="array" ref="T9">IFERROR(VLOOKUP($A9,PESOS!$A:$AZ,COLUMN(T:T),FALSE),"")</f>
        <v/>
      </c>
      <c r="U9" s="175"/>
      <c r="V9" s="174" t="str" cm="1">
        <f t="array" ref="V9">IFERROR(VLOOKUP($A9,PESOS!$A:$AZ,COLUMN(V:V),FALSE),"")</f>
        <v/>
      </c>
      <c r="W9" s="175"/>
      <c r="X9" s="174" t="str" cm="1">
        <f t="array" ref="X9">IFERROR(VLOOKUP($A9,PESOS!$A:$AZ,COLUMN(X:X),FALSE),"")</f>
        <v/>
      </c>
      <c r="Y9" s="175"/>
      <c r="Z9" s="174" t="str" cm="1">
        <f t="array" ref="Z9">IFERROR(VLOOKUP($A9,PESOS!$A:$AZ,COLUMN(Z:Z),FALSE),"")</f>
        <v/>
      </c>
      <c r="AA9" s="175"/>
      <c r="AB9" s="22" t="str" cm="1">
        <f t="array" ref="AB9">IFERROR(VLOOKUP($A9,PESOS!$A:$AZ,COLUMN(AB:AB),FALSE),"")</f>
        <v/>
      </c>
      <c r="AC9" s="174" t="str" cm="1">
        <f t="array" ref="AC9">IFERROR(VLOOKUP($A9,PESOS!$A:$AZ,COLUMN(AC:AC),FALSE),"")</f>
        <v/>
      </c>
      <c r="AD9" s="175"/>
      <c r="AE9" s="174" t="str" cm="1">
        <f t="array" ref="AE9">IFERROR(VLOOKUP($A9,PESOS!$A:$AZ,COLUMN(AE:AE),FALSE),"")</f>
        <v/>
      </c>
      <c r="AF9" s="175"/>
      <c r="AG9" s="174" t="str" cm="1">
        <f t="array" ref="AG9">IFERROR(VLOOKUP($A9,PESOS!$A:$AZ,COLUMN(AG:AG),FALSE),"")</f>
        <v/>
      </c>
      <c r="AH9" s="175"/>
      <c r="AI9" s="174" t="str" cm="1">
        <f t="array" ref="AI9">IFERROR(VLOOKUP($A9,PESOS!$A:$AZ,COLUMN(AI:AI),FALSE),"")</f>
        <v/>
      </c>
      <c r="AJ9" s="175"/>
      <c r="AK9" s="174" t="str" cm="1">
        <f t="array" ref="AK9">IFERROR(VLOOKUP($A9,PESOS!$A:$AZ,COLUMN(AK:AK),FALSE),"")</f>
        <v/>
      </c>
      <c r="AL9" s="175"/>
      <c r="AM9" s="174" t="str" cm="1">
        <f t="array" ref="AM9">IFERROR(VLOOKUP($A9,PESOS!$A:$AZ,COLUMN(AM:AM),FALSE),"")</f>
        <v/>
      </c>
      <c r="AN9" s="175"/>
      <c r="AO9" s="22" t="str" cm="1">
        <f t="array" ref="AO9">IFERROR(VLOOKUP($A9,PESOS!$A:$AZ,COLUMN(AO:AO),FALSE),"")</f>
        <v/>
      </c>
      <c r="AP9" s="174" t="str" cm="1">
        <f t="array" ref="AP9">IFERROR(VLOOKUP($A9,PESOS!$A:$AZ,COLUMN(AP:AP),FALSE),"")</f>
        <v/>
      </c>
      <c r="AQ9" s="175"/>
      <c r="AR9" s="174" t="str" cm="1">
        <f t="array" ref="AR9">IFERROR(VLOOKUP($A9,PESOS!$A:$AZ,COLUMN(AR:AR),FALSE),"")</f>
        <v/>
      </c>
      <c r="AS9" s="175"/>
      <c r="AT9" s="174" t="str" cm="1">
        <f t="array" ref="AT9">IFERROR(VLOOKUP($A9,PESOS!$A:$AZ,COLUMN(AT:AT),FALSE),"")</f>
        <v/>
      </c>
      <c r="AU9" s="175"/>
      <c r="AV9" s="174" t="str" cm="1">
        <f t="array" ref="AV9">IFERROR(VLOOKUP($A9,PESOS!$A:$AZ,COLUMN(AV:AV),FALSE),"")</f>
        <v/>
      </c>
      <c r="AW9" s="175"/>
      <c r="AX9" s="174" t="str" cm="1">
        <f t="array" ref="AX9">IFERROR(VLOOKUP($A9,PESOS!$A:$AZ,COLUMN(AX:AX),FALSE),"")</f>
        <v/>
      </c>
      <c r="AY9" s="175"/>
      <c r="AZ9" s="174" t="str" cm="1">
        <f t="array" ref="AZ9">IFERROR(VLOOKUP($A9,PESOS!$A:$AZ,COLUMN(AZ:AZ),FALSE),"")</f>
        <v/>
      </c>
      <c r="BA9" s="175"/>
      <c r="BB9" s="22" t="str" cm="1">
        <f t="array" ref="BB9">IFERROR(VLOOKUP($A9,PESOS!$A:$AZ,COLUMN(BB:BB),FALSE),"")</f>
        <v/>
      </c>
      <c r="BC9" s="174" t="str" cm="1">
        <f t="array" ref="BC9">IFERROR(VLOOKUP($A9,PESOS!$A:$AZ,COLUMN(BC:BC),FALSE),"")</f>
        <v/>
      </c>
      <c r="BD9" s="175"/>
      <c r="BE9" s="174" t="str" cm="1">
        <f t="array" ref="BE9">IFERROR(VLOOKUP($A9,PESOS!$A:$AZ,COLUMN(BE:BE),FALSE),"")</f>
        <v/>
      </c>
      <c r="BF9" s="175"/>
      <c r="BG9" s="174" t="str" cm="1">
        <f t="array" ref="BG9">IFERROR(VLOOKUP($A9,PESOS!$A:$AZ,COLUMN(BG:BG),FALSE),"")</f>
        <v/>
      </c>
      <c r="BH9" s="175"/>
      <c r="BI9" s="174" t="str" cm="1">
        <f t="array" ref="BI9">IFERROR(VLOOKUP($A9,PESOS!$A:$AZ,COLUMN(BI:BI),FALSE),"")</f>
        <v/>
      </c>
      <c r="BJ9" s="175"/>
      <c r="BK9" s="174" t="str" cm="1">
        <f t="array" ref="BK9">IFERROR(VLOOKUP($A9,PESOS!$A:$AZ,COLUMN(BK:BK),FALSE),"")</f>
        <v/>
      </c>
      <c r="BL9" s="175"/>
      <c r="BM9" s="174" t="str" cm="1">
        <f t="array" ref="BM9">IFERROR(VLOOKUP($A9,PESOS!$A:$AZ,COLUMN(BM:BM),FALSE),"")</f>
        <v/>
      </c>
      <c r="BN9" s="175"/>
      <c r="BO9" s="22" t="str" cm="1">
        <f t="array" ref="BO9">IFERROR(VLOOKUP($A9,PESOS!$A:$AZ,COLUMN(BO:BO),FALSE),"")</f>
        <v/>
      </c>
      <c r="BP9" s="174" t="str" cm="1">
        <f t="array" ref="BP9">IFERROR(VLOOKUP($A9,PESOS!$A:$AZ,COLUMN(BP:BP),FALSE),"")</f>
        <v/>
      </c>
      <c r="BQ9" s="175"/>
      <c r="BR9" s="174" t="str" cm="1">
        <f t="array" ref="BR9">IFERROR(VLOOKUP($A9,PESOS!$A:$AZ,COLUMN(BR:BR),FALSE),"")</f>
        <v/>
      </c>
      <c r="BS9" s="175"/>
      <c r="BT9" s="174" t="str" cm="1">
        <f t="array" ref="BT9">IFERROR(VLOOKUP($A9,PESOS!$A:$AZ,COLUMN(BT:BT),FALSE),"")</f>
        <v/>
      </c>
      <c r="BU9" s="175"/>
      <c r="BV9" s="174" t="str" cm="1">
        <f t="array" ref="BV9">IFERROR(VLOOKUP($A9,PESOS!$A:$AZ,COLUMN(BV:BV),FALSE),"")</f>
        <v/>
      </c>
      <c r="BW9" s="175"/>
      <c r="BX9" s="174" t="str" cm="1">
        <f t="array" ref="BX9">IFERROR(VLOOKUP($A9,PESOS!$A:$AZ,COLUMN(BX:BX),FALSE),"")</f>
        <v/>
      </c>
      <c r="BY9" s="175"/>
      <c r="BZ9" s="106" t="str" cm="1">
        <f t="array" ref="BZ9">IFERROR(VLOOKUP($A9,PESOS!$A:$AZ,COLUMN(BZ:BZ),FALSE),"")</f>
        <v/>
      </c>
      <c r="CA9" s="107"/>
      <c r="CB9" s="61">
        <f t="shared" si="0"/>
        <v>0</v>
      </c>
      <c r="CC9" s="9"/>
      <c r="CD9" s="198"/>
    </row>
    <row r="10" spans="1:82" x14ac:dyDescent="0.25">
      <c r="A10" s="48" t="str" cm="1">
        <f t="array" ref="A10">IFERROR(INDEX(UNIDADES3EVA[UNIDADES 3ª], ROW(A6)), "")</f>
        <v/>
      </c>
      <c r="B10" s="22" t="str" cm="1">
        <f t="array" ref="B10">IFERROR(VLOOKUP($A10,PESOS!$A:$AZ,COLUMN(B:B),FALSE),"")</f>
        <v/>
      </c>
      <c r="C10" s="180" t="str" cm="1">
        <f t="array" ref="C10">IFERROR(VLOOKUP($A10,PESOS!$A:$AZ,COLUMN(C:C),FALSE),"")</f>
        <v/>
      </c>
      <c r="D10" s="181"/>
      <c r="E10" s="180" t="str" cm="1">
        <f t="array" ref="E10">IFERROR(VLOOKUP($A10,PESOS!$A:$AZ,COLUMN(E:E),FALSE),"")</f>
        <v/>
      </c>
      <c r="F10" s="181"/>
      <c r="G10" s="180" t="str" cm="1">
        <f t="array" ref="G10">IFERROR(VLOOKUP($A10,PESOS!$A:$AZ,COLUMN(G:G),FALSE),"")</f>
        <v/>
      </c>
      <c r="H10" s="181"/>
      <c r="I10" s="180" t="str" cm="1">
        <f t="array" ref="I10">IFERROR(VLOOKUP($A10,PESOS!$A:$AZ,COLUMN(I:I),FALSE),"")</f>
        <v/>
      </c>
      <c r="J10" s="181"/>
      <c r="K10" s="180" t="str" cm="1">
        <f t="array" ref="K10">IFERROR(VLOOKUP($A10,PESOS!$A:$AZ,COLUMN(K:K),FALSE),"")</f>
        <v/>
      </c>
      <c r="L10" s="181"/>
      <c r="M10" s="180" t="str" cm="1">
        <f t="array" ref="M10">IFERROR(VLOOKUP($A10,PESOS!$A:$AZ,COLUMN(M:M),FALSE),"")</f>
        <v/>
      </c>
      <c r="N10" s="181"/>
      <c r="O10" s="22" t="str" cm="1">
        <f t="array" ref="O10">IFERROR(VLOOKUP($A10,PESOS!$A:$AZ,COLUMN(O:O),FALSE),"")</f>
        <v/>
      </c>
      <c r="P10" s="180" t="str" cm="1">
        <f t="array" ref="P10">IFERROR(VLOOKUP($A10,PESOS!$A:$AZ,COLUMN(P:P),FALSE),"")</f>
        <v/>
      </c>
      <c r="Q10" s="181"/>
      <c r="R10" s="180" t="str" cm="1">
        <f t="array" ref="R10">IFERROR(VLOOKUP($A10,PESOS!$A:$AZ,COLUMN(R:R),FALSE),"")</f>
        <v/>
      </c>
      <c r="S10" s="181"/>
      <c r="T10" s="180" t="str" cm="1">
        <f t="array" ref="T10">IFERROR(VLOOKUP($A10,PESOS!$A:$AZ,COLUMN(T:T),FALSE),"")</f>
        <v/>
      </c>
      <c r="U10" s="181"/>
      <c r="V10" s="180" t="str" cm="1">
        <f t="array" ref="V10">IFERROR(VLOOKUP($A10,PESOS!$A:$AZ,COLUMN(V:V),FALSE),"")</f>
        <v/>
      </c>
      <c r="W10" s="181"/>
      <c r="X10" s="180" t="str" cm="1">
        <f t="array" ref="X10">IFERROR(VLOOKUP($A10,PESOS!$A:$AZ,COLUMN(X:X),FALSE),"")</f>
        <v/>
      </c>
      <c r="Y10" s="181"/>
      <c r="Z10" s="180" t="str" cm="1">
        <f t="array" ref="Z10">IFERROR(VLOOKUP($A10,PESOS!$A:$AZ,COLUMN(Z:Z),FALSE),"")</f>
        <v/>
      </c>
      <c r="AA10" s="181"/>
      <c r="AB10" s="22" t="str" cm="1">
        <f t="array" ref="AB10">IFERROR(VLOOKUP($A10,PESOS!$A:$AZ,COLUMN(AB:AB),FALSE),"")</f>
        <v/>
      </c>
      <c r="AC10" s="180" t="str" cm="1">
        <f t="array" ref="AC10">IFERROR(VLOOKUP($A10,PESOS!$A:$AZ,COLUMN(AC:AC),FALSE),"")</f>
        <v/>
      </c>
      <c r="AD10" s="181"/>
      <c r="AE10" s="180" t="str" cm="1">
        <f t="array" ref="AE10">IFERROR(VLOOKUP($A10,PESOS!$A:$AZ,COLUMN(AE:AE),FALSE),"")</f>
        <v/>
      </c>
      <c r="AF10" s="181"/>
      <c r="AG10" s="180" t="str" cm="1">
        <f t="array" ref="AG10">IFERROR(VLOOKUP($A10,PESOS!$A:$AZ,COLUMN(AG:AG),FALSE),"")</f>
        <v/>
      </c>
      <c r="AH10" s="181"/>
      <c r="AI10" s="180" t="str" cm="1">
        <f t="array" ref="AI10">IFERROR(VLOOKUP($A10,PESOS!$A:$AZ,COLUMN(AI:AI),FALSE),"")</f>
        <v/>
      </c>
      <c r="AJ10" s="181"/>
      <c r="AK10" s="180" t="str" cm="1">
        <f t="array" ref="AK10">IFERROR(VLOOKUP($A10,PESOS!$A:$AZ,COLUMN(AK:AK),FALSE),"")</f>
        <v/>
      </c>
      <c r="AL10" s="181"/>
      <c r="AM10" s="180" t="str" cm="1">
        <f t="array" ref="AM10">IFERROR(VLOOKUP($A10,PESOS!$A:$AZ,COLUMN(AM:AM),FALSE),"")</f>
        <v/>
      </c>
      <c r="AN10" s="181"/>
      <c r="AO10" s="22" t="str" cm="1">
        <f t="array" ref="AO10">IFERROR(VLOOKUP($A10,PESOS!$A:$AZ,COLUMN(AO:AO),FALSE),"")</f>
        <v/>
      </c>
      <c r="AP10" s="180" t="str" cm="1">
        <f t="array" ref="AP10">IFERROR(VLOOKUP($A10,PESOS!$A:$AZ,COLUMN(AP:AP),FALSE),"")</f>
        <v/>
      </c>
      <c r="AQ10" s="181"/>
      <c r="AR10" s="180" t="str" cm="1">
        <f t="array" ref="AR10">IFERROR(VLOOKUP($A10,PESOS!$A:$AZ,COLUMN(AR:AR),FALSE),"")</f>
        <v/>
      </c>
      <c r="AS10" s="181"/>
      <c r="AT10" s="180" t="str" cm="1">
        <f t="array" ref="AT10">IFERROR(VLOOKUP($A10,PESOS!$A:$AZ,COLUMN(AT:AT),FALSE),"")</f>
        <v/>
      </c>
      <c r="AU10" s="181"/>
      <c r="AV10" s="180" t="str" cm="1">
        <f t="array" ref="AV10">IFERROR(VLOOKUP($A10,PESOS!$A:$AZ,COLUMN(AV:AV),FALSE),"")</f>
        <v/>
      </c>
      <c r="AW10" s="181"/>
      <c r="AX10" s="180" t="str" cm="1">
        <f t="array" ref="AX10">IFERROR(VLOOKUP($A10,PESOS!$A:$AZ,COLUMN(AX:AX),FALSE),"")</f>
        <v/>
      </c>
      <c r="AY10" s="181"/>
      <c r="AZ10" s="180" t="str" cm="1">
        <f t="array" ref="AZ10">IFERROR(VLOOKUP($A10,PESOS!$A:$AZ,COLUMN(AZ:AZ),FALSE),"")</f>
        <v/>
      </c>
      <c r="BA10" s="181"/>
      <c r="BB10" s="22" t="str" cm="1">
        <f t="array" ref="BB10">IFERROR(VLOOKUP($A10,PESOS!$A:$AZ,COLUMN(BB:BB),FALSE),"")</f>
        <v/>
      </c>
      <c r="BC10" s="180" t="str" cm="1">
        <f t="array" ref="BC10">IFERROR(VLOOKUP($A10,PESOS!$A:$AZ,COLUMN(BC:BC),FALSE),"")</f>
        <v/>
      </c>
      <c r="BD10" s="181"/>
      <c r="BE10" s="180" t="str" cm="1">
        <f t="array" ref="BE10">IFERROR(VLOOKUP($A10,PESOS!$A:$AZ,COLUMN(BE:BE),FALSE),"")</f>
        <v/>
      </c>
      <c r="BF10" s="181"/>
      <c r="BG10" s="180" t="str" cm="1">
        <f t="array" ref="BG10">IFERROR(VLOOKUP($A10,PESOS!$A:$AZ,COLUMN(BG:BG),FALSE),"")</f>
        <v/>
      </c>
      <c r="BH10" s="181"/>
      <c r="BI10" s="180" t="str" cm="1">
        <f t="array" ref="BI10">IFERROR(VLOOKUP($A10,PESOS!$A:$AZ,COLUMN(BI:BI),FALSE),"")</f>
        <v/>
      </c>
      <c r="BJ10" s="181"/>
      <c r="BK10" s="180" t="str" cm="1">
        <f t="array" ref="BK10">IFERROR(VLOOKUP($A10,PESOS!$A:$AZ,COLUMN(BK:BK),FALSE),"")</f>
        <v/>
      </c>
      <c r="BL10" s="181"/>
      <c r="BM10" s="180" t="str" cm="1">
        <f t="array" ref="BM10">IFERROR(VLOOKUP($A10,PESOS!$A:$AZ,COLUMN(BM:BM),FALSE),"")</f>
        <v/>
      </c>
      <c r="BN10" s="181"/>
      <c r="BO10" s="22" t="str" cm="1">
        <f t="array" ref="BO10">IFERROR(VLOOKUP($A10,PESOS!$A:$AZ,COLUMN(BO:BO),FALSE),"")</f>
        <v/>
      </c>
      <c r="BP10" s="180" t="str" cm="1">
        <f t="array" ref="BP10">IFERROR(VLOOKUP($A10,PESOS!$A:$AZ,COLUMN(BP:BP),FALSE),"")</f>
        <v/>
      </c>
      <c r="BQ10" s="181"/>
      <c r="BR10" s="180" t="str" cm="1">
        <f t="array" ref="BR10">IFERROR(VLOOKUP($A10,PESOS!$A:$AZ,COLUMN(BR:BR),FALSE),"")</f>
        <v/>
      </c>
      <c r="BS10" s="181"/>
      <c r="BT10" s="180" t="str" cm="1">
        <f t="array" ref="BT10">IFERROR(VLOOKUP($A10,PESOS!$A:$AZ,COLUMN(BT:BT),FALSE),"")</f>
        <v/>
      </c>
      <c r="BU10" s="181"/>
      <c r="BV10" s="180" t="str" cm="1">
        <f t="array" ref="BV10">IFERROR(VLOOKUP($A10,PESOS!$A:$AZ,COLUMN(BV:BV),FALSE),"")</f>
        <v/>
      </c>
      <c r="BW10" s="181"/>
      <c r="BX10" s="180" t="str" cm="1">
        <f t="array" ref="BX10">IFERROR(VLOOKUP($A10,PESOS!$A:$AZ,COLUMN(BX:BX),FALSE),"")</f>
        <v/>
      </c>
      <c r="BY10" s="181"/>
      <c r="BZ10" s="108" t="str" cm="1">
        <f t="array" ref="BZ10">IFERROR(VLOOKUP($A10,PESOS!$A:$AZ,COLUMN(BZ:BZ),FALSE),"")</f>
        <v/>
      </c>
      <c r="CA10" s="107"/>
      <c r="CB10" s="61">
        <f t="shared" si="0"/>
        <v>0</v>
      </c>
      <c r="CC10" s="8"/>
      <c r="CD10" s="198"/>
    </row>
    <row r="11" spans="1:82" ht="15.75" thickBot="1" x14ac:dyDescent="0.3">
      <c r="C11" s="174"/>
      <c r="D11" s="175"/>
    </row>
    <row r="12" spans="1:82" x14ac:dyDescent="0.25">
      <c r="A12" s="26" t="s">
        <v>58</v>
      </c>
      <c r="B12" s="69" t="s">
        <v>59</v>
      </c>
      <c r="C12" s="242">
        <f t="shared" ref="C12" si="1">SUM(C5:C10)</f>
        <v>5</v>
      </c>
      <c r="D12" s="243"/>
      <c r="E12" s="242">
        <f t="shared" ref="E12" si="2">SUM(E5:E10)</f>
        <v>0</v>
      </c>
      <c r="F12" s="243"/>
      <c r="G12" s="242">
        <f t="shared" ref="G12" si="3">SUM(G5:G10)</f>
        <v>5</v>
      </c>
      <c r="H12" s="243"/>
      <c r="I12" s="242">
        <f t="shared" ref="I12" si="4">SUM(I5:I10)</f>
        <v>0</v>
      </c>
      <c r="J12" s="243"/>
      <c r="K12" s="242">
        <f t="shared" ref="K12" si="5">SUM(K5:K10)</f>
        <v>5</v>
      </c>
      <c r="L12" s="243"/>
      <c r="M12" s="242">
        <f t="shared" ref="M12" si="6">SUM(M5:M10)</f>
        <v>0</v>
      </c>
      <c r="N12" s="243"/>
      <c r="O12" s="69" t="s">
        <v>59</v>
      </c>
      <c r="P12" s="242">
        <f t="shared" ref="P12:Z12" si="7">SUM(P5:P10)</f>
        <v>5</v>
      </c>
      <c r="Q12" s="243"/>
      <c r="R12" s="242">
        <f t="shared" si="7"/>
        <v>0</v>
      </c>
      <c r="S12" s="243"/>
      <c r="T12" s="242">
        <f t="shared" si="7"/>
        <v>20</v>
      </c>
      <c r="U12" s="243"/>
      <c r="V12" s="242">
        <f t="shared" si="7"/>
        <v>0</v>
      </c>
      <c r="W12" s="243"/>
      <c r="X12" s="242">
        <f t="shared" si="7"/>
        <v>5</v>
      </c>
      <c r="Y12" s="243"/>
      <c r="Z12" s="242">
        <f t="shared" si="7"/>
        <v>0</v>
      </c>
      <c r="AA12" s="243"/>
      <c r="AB12" s="69" t="s">
        <v>59</v>
      </c>
      <c r="AC12" s="242">
        <f t="shared" ref="AC12:AM12" si="8">SUM(AC5:AC10)</f>
        <v>5</v>
      </c>
      <c r="AD12" s="243"/>
      <c r="AE12" s="242">
        <f t="shared" si="8"/>
        <v>0</v>
      </c>
      <c r="AF12" s="243"/>
      <c r="AG12" s="242">
        <f t="shared" si="8"/>
        <v>5</v>
      </c>
      <c r="AH12" s="243"/>
      <c r="AI12" s="242">
        <f t="shared" si="8"/>
        <v>0</v>
      </c>
      <c r="AJ12" s="243"/>
      <c r="AK12" s="242">
        <f t="shared" si="8"/>
        <v>5</v>
      </c>
      <c r="AL12" s="243"/>
      <c r="AM12" s="242">
        <f t="shared" si="8"/>
        <v>0</v>
      </c>
      <c r="AN12" s="243"/>
      <c r="AO12" s="69" t="s">
        <v>59</v>
      </c>
      <c r="AP12" s="242">
        <f t="shared" ref="AP12:AZ12" si="9">SUM(AP5:AP10)</f>
        <v>5</v>
      </c>
      <c r="AQ12" s="243"/>
      <c r="AR12" s="242">
        <f t="shared" si="9"/>
        <v>5</v>
      </c>
      <c r="AS12" s="243"/>
      <c r="AT12" s="242">
        <f t="shared" si="9"/>
        <v>10</v>
      </c>
      <c r="AU12" s="243"/>
      <c r="AV12" s="242">
        <f t="shared" si="9"/>
        <v>0</v>
      </c>
      <c r="AW12" s="243"/>
      <c r="AX12" s="242">
        <f t="shared" si="9"/>
        <v>5</v>
      </c>
      <c r="AY12" s="243"/>
      <c r="AZ12" s="242">
        <f t="shared" si="9"/>
        <v>0</v>
      </c>
      <c r="BA12" s="243"/>
      <c r="BB12" s="69" t="s">
        <v>59</v>
      </c>
      <c r="BC12" s="242">
        <f t="shared" ref="BC12:BM12" si="10">SUM(BC5:BC10)</f>
        <v>0</v>
      </c>
      <c r="BD12" s="243"/>
      <c r="BE12" s="242">
        <f t="shared" si="10"/>
        <v>10</v>
      </c>
      <c r="BF12" s="243"/>
      <c r="BG12" s="242">
        <f t="shared" si="10"/>
        <v>5</v>
      </c>
      <c r="BH12" s="243"/>
      <c r="BI12" s="242">
        <f t="shared" si="10"/>
        <v>0</v>
      </c>
      <c r="BJ12" s="243"/>
      <c r="BK12" s="242">
        <f t="shared" si="10"/>
        <v>0</v>
      </c>
      <c r="BL12" s="243"/>
      <c r="BM12" s="242">
        <f t="shared" si="10"/>
        <v>0</v>
      </c>
      <c r="BN12" s="243"/>
      <c r="BO12" s="69" t="s">
        <v>59</v>
      </c>
      <c r="BP12" s="242">
        <f t="shared" ref="BP12:BZ12" si="11">SUM(BP5:BP10)</f>
        <v>0</v>
      </c>
      <c r="BQ12" s="243"/>
      <c r="BR12" s="242">
        <f t="shared" si="11"/>
        <v>0</v>
      </c>
      <c r="BS12" s="243"/>
      <c r="BT12" s="242">
        <f t="shared" si="11"/>
        <v>0</v>
      </c>
      <c r="BU12" s="243"/>
      <c r="BV12" s="242">
        <f t="shared" si="11"/>
        <v>0</v>
      </c>
      <c r="BW12" s="243"/>
      <c r="BX12" s="242">
        <f t="shared" si="11"/>
        <v>0</v>
      </c>
      <c r="BY12" s="243"/>
      <c r="BZ12" s="242">
        <f t="shared" si="11"/>
        <v>0</v>
      </c>
      <c r="CA12" s="243"/>
      <c r="CB12" s="217">
        <f t="shared" ref="CB12:CB17" si="12">SUM(B12:BZ12)</f>
        <v>100</v>
      </c>
      <c r="CC12" s="217"/>
      <c r="CD12" s="217"/>
    </row>
    <row r="13" spans="1:82" ht="15.75" thickBot="1" x14ac:dyDescent="0.3">
      <c r="A13" s="26" t="s">
        <v>76</v>
      </c>
      <c r="B13" s="70" t="s">
        <v>59</v>
      </c>
      <c r="C13" s="244">
        <f>IFERROR(C12/$CD$5,)</f>
        <v>0.05</v>
      </c>
      <c r="D13" s="245"/>
      <c r="E13" s="244">
        <f t="shared" ref="E13" si="13">IFERROR(E12/$CD$5,)</f>
        <v>0</v>
      </c>
      <c r="F13" s="245"/>
      <c r="G13" s="244">
        <f t="shared" ref="G13" si="14">IFERROR(G12/$CD$5,)</f>
        <v>0.05</v>
      </c>
      <c r="H13" s="245"/>
      <c r="I13" s="244">
        <f t="shared" ref="I13" si="15">IFERROR(I12/$CD$5,)</f>
        <v>0</v>
      </c>
      <c r="J13" s="245"/>
      <c r="K13" s="244">
        <f t="shared" ref="K13" si="16">IFERROR(K12/$CD$5,)</f>
        <v>0.05</v>
      </c>
      <c r="L13" s="245"/>
      <c r="M13" s="244">
        <f t="shared" ref="M13" si="17">IFERROR(M12/$CD$5,)</f>
        <v>0</v>
      </c>
      <c r="N13" s="245"/>
      <c r="O13" s="70" t="s">
        <v>59</v>
      </c>
      <c r="P13" s="244">
        <f>IFERROR(P12/$CD$5,)</f>
        <v>0.05</v>
      </c>
      <c r="Q13" s="245"/>
      <c r="R13" s="244">
        <f>IFERROR(R12/$CD$5,)</f>
        <v>0</v>
      </c>
      <c r="S13" s="245"/>
      <c r="T13" s="244">
        <f>IFERROR(T12/$CD$5,)</f>
        <v>0.2</v>
      </c>
      <c r="U13" s="245"/>
      <c r="V13" s="244">
        <f>IFERROR(V12/$CD$5,)</f>
        <v>0</v>
      </c>
      <c r="W13" s="245"/>
      <c r="X13" s="244">
        <f>IFERROR(X12/$CD$5,)</f>
        <v>0.05</v>
      </c>
      <c r="Y13" s="245"/>
      <c r="Z13" s="244">
        <f>IFERROR(Z12/$CD$5,)</f>
        <v>0</v>
      </c>
      <c r="AA13" s="245"/>
      <c r="AB13" s="70" t="s">
        <v>59</v>
      </c>
      <c r="AC13" s="244">
        <f>IFERROR(AC12/$CD$5,)</f>
        <v>0.05</v>
      </c>
      <c r="AD13" s="245"/>
      <c r="AE13" s="244">
        <f>IFERROR(AE12/$CD$5,)</f>
        <v>0</v>
      </c>
      <c r="AF13" s="245"/>
      <c r="AG13" s="244">
        <f>IFERROR(AG12/$CD$5,)</f>
        <v>0.05</v>
      </c>
      <c r="AH13" s="245"/>
      <c r="AI13" s="244">
        <f>IFERROR(AI12/$CD$5,)</f>
        <v>0</v>
      </c>
      <c r="AJ13" s="245"/>
      <c r="AK13" s="244">
        <f>IFERROR(AK12/$CD$5,)</f>
        <v>0.05</v>
      </c>
      <c r="AL13" s="245"/>
      <c r="AM13" s="244">
        <f>IFERROR(AM12/$CD$5,)</f>
        <v>0</v>
      </c>
      <c r="AN13" s="245"/>
      <c r="AO13" s="70" t="s">
        <v>59</v>
      </c>
      <c r="AP13" s="244">
        <f>IFERROR(AP12/$CD$5,)</f>
        <v>0.05</v>
      </c>
      <c r="AQ13" s="245"/>
      <c r="AR13" s="244">
        <f>IFERROR(AR12/$CD$5,)</f>
        <v>0.05</v>
      </c>
      <c r="AS13" s="245"/>
      <c r="AT13" s="244">
        <f>IFERROR(AT12/$CD$5,)</f>
        <v>0.1</v>
      </c>
      <c r="AU13" s="245"/>
      <c r="AV13" s="244">
        <f>IFERROR(AV12/$CD$5,)</f>
        <v>0</v>
      </c>
      <c r="AW13" s="245"/>
      <c r="AX13" s="244">
        <f>IFERROR(AX12/$CD$5,)</f>
        <v>0.05</v>
      </c>
      <c r="AY13" s="245"/>
      <c r="AZ13" s="244">
        <f>IFERROR(AZ12/$CD$5,)</f>
        <v>0</v>
      </c>
      <c r="BA13" s="245"/>
      <c r="BB13" s="70" t="s">
        <v>59</v>
      </c>
      <c r="BC13" s="244">
        <f>IFERROR(BC12/$CD$5,)</f>
        <v>0</v>
      </c>
      <c r="BD13" s="245"/>
      <c r="BE13" s="244">
        <f t="shared" ref="BE13" si="18">IFERROR(BE12/$CD$5,)</f>
        <v>0.1</v>
      </c>
      <c r="BF13" s="245"/>
      <c r="BG13" s="244">
        <f>IFERROR(BG12/$CD$5,)</f>
        <v>0.05</v>
      </c>
      <c r="BH13" s="245"/>
      <c r="BI13" s="244">
        <f t="shared" ref="BI13" si="19">IFERROR(BI12/$CD$5,)</f>
        <v>0</v>
      </c>
      <c r="BJ13" s="245"/>
      <c r="BK13" s="244">
        <f t="shared" ref="BK13" si="20">IFERROR(BK12/$CD$5,)</f>
        <v>0</v>
      </c>
      <c r="BL13" s="245"/>
      <c r="BM13" s="244">
        <f t="shared" ref="BM13" si="21">IFERROR(BM12/$CD$5,)</f>
        <v>0</v>
      </c>
      <c r="BN13" s="245"/>
      <c r="BO13" s="70" t="s">
        <v>59</v>
      </c>
      <c r="BP13" s="244">
        <f>IFERROR(BP12/$CD$5,)</f>
        <v>0</v>
      </c>
      <c r="BQ13" s="245"/>
      <c r="BR13" s="244">
        <f t="shared" ref="BR13" si="22">IFERROR(BR12/$CD$5,)</f>
        <v>0</v>
      </c>
      <c r="BS13" s="245"/>
      <c r="BT13" s="244">
        <f t="shared" ref="BT13" si="23">IFERROR(BT12/$CD$5,)</f>
        <v>0</v>
      </c>
      <c r="BU13" s="245"/>
      <c r="BV13" s="244">
        <f t="shared" ref="BV13" si="24">IFERROR(BV12/$CD$5,)</f>
        <v>0</v>
      </c>
      <c r="BW13" s="245"/>
      <c r="BX13" s="244">
        <f t="shared" ref="BX13" si="25">IFERROR(BX12/$CD$5,)</f>
        <v>0</v>
      </c>
      <c r="BY13" s="245"/>
      <c r="BZ13" s="244">
        <f t="shared" ref="BZ13" si="26">IFERROR(BZ12/$CD$5,)</f>
        <v>0</v>
      </c>
      <c r="CA13" s="245"/>
      <c r="CB13" s="75">
        <f t="shared" si="12"/>
        <v>1.0000000000000002</v>
      </c>
      <c r="CC13" s="76"/>
      <c r="CD13" s="76"/>
    </row>
    <row r="14" spans="1:82" ht="15.75" x14ac:dyDescent="0.25">
      <c r="A14" s="27" t="s">
        <v>61</v>
      </c>
      <c r="B14" s="301">
        <f>SUM(C13:M13)</f>
        <v>0.15000000000000002</v>
      </c>
      <c r="C14" s="301"/>
      <c r="D14" s="301"/>
      <c r="E14" s="301"/>
      <c r="F14" s="301"/>
      <c r="G14" s="301"/>
      <c r="H14" s="301"/>
      <c r="I14" s="301"/>
      <c r="J14" s="301"/>
      <c r="K14" s="301"/>
      <c r="L14" s="301"/>
      <c r="M14" s="301"/>
      <c r="N14" s="93"/>
      <c r="O14" s="301">
        <f t="shared" ref="O14" si="27">SUM(P13:Z13)</f>
        <v>0.3</v>
      </c>
      <c r="P14" s="301"/>
      <c r="Q14" s="301"/>
      <c r="R14" s="301"/>
      <c r="S14" s="301"/>
      <c r="T14" s="301"/>
      <c r="U14" s="301"/>
      <c r="V14" s="301"/>
      <c r="W14" s="301"/>
      <c r="X14" s="301"/>
      <c r="Y14" s="301"/>
      <c r="Z14" s="301"/>
      <c r="AA14" s="93"/>
      <c r="AB14" s="301">
        <f t="shared" ref="AB14" si="28">SUM(AC13:AM13)</f>
        <v>0.15000000000000002</v>
      </c>
      <c r="AC14" s="301"/>
      <c r="AD14" s="301"/>
      <c r="AE14" s="301"/>
      <c r="AF14" s="301"/>
      <c r="AG14" s="301"/>
      <c r="AH14" s="301"/>
      <c r="AI14" s="301"/>
      <c r="AJ14" s="301"/>
      <c r="AK14" s="301"/>
      <c r="AL14" s="301"/>
      <c r="AM14" s="301"/>
      <c r="AN14" s="93"/>
      <c r="AO14" s="301">
        <f t="shared" ref="AO14" si="29">SUM(AP13:AZ13)</f>
        <v>0.25</v>
      </c>
      <c r="AP14" s="301"/>
      <c r="AQ14" s="301"/>
      <c r="AR14" s="301"/>
      <c r="AS14" s="301"/>
      <c r="AT14" s="301"/>
      <c r="AU14" s="301"/>
      <c r="AV14" s="301"/>
      <c r="AW14" s="301"/>
      <c r="AX14" s="301"/>
      <c r="AY14" s="301"/>
      <c r="AZ14" s="301"/>
      <c r="BA14" s="93"/>
      <c r="BB14" s="301">
        <f>SUM(BC13:BM13)</f>
        <v>0.15000000000000002</v>
      </c>
      <c r="BC14" s="301"/>
      <c r="BD14" s="301"/>
      <c r="BE14" s="301"/>
      <c r="BF14" s="301"/>
      <c r="BG14" s="301"/>
      <c r="BH14" s="301"/>
      <c r="BI14" s="301"/>
      <c r="BJ14" s="301"/>
      <c r="BK14" s="301"/>
      <c r="BL14" s="301"/>
      <c r="BM14" s="301"/>
      <c r="BN14" s="93"/>
      <c r="BO14" s="301">
        <f t="shared" ref="BO14" si="30">SUM(BP13:BZ13)</f>
        <v>0</v>
      </c>
      <c r="BP14" s="301"/>
      <c r="BQ14" s="301"/>
      <c r="BR14" s="301"/>
      <c r="BS14" s="301"/>
      <c r="BT14" s="301"/>
      <c r="BU14" s="301"/>
      <c r="BV14" s="301"/>
      <c r="BW14" s="301"/>
      <c r="BX14" s="301"/>
      <c r="BY14" s="301"/>
      <c r="BZ14" s="301"/>
      <c r="CA14" s="93"/>
      <c r="CB14" s="77">
        <f t="shared" si="12"/>
        <v>1</v>
      </c>
      <c r="CC14" s="76"/>
      <c r="CD14" s="76"/>
    </row>
    <row r="15" spans="1:82" x14ac:dyDescent="0.25">
      <c r="A15" s="28" t="s">
        <v>67</v>
      </c>
      <c r="B15" s="67" t="s">
        <v>59</v>
      </c>
      <c r="C15" s="238">
        <f>'1ª EVA'!C12+'2ª EVA-solo'!C12+C12</f>
        <v>20</v>
      </c>
      <c r="D15" s="239"/>
      <c r="E15" s="238">
        <f>'1ª EVA'!E12+'2ª EVA-solo'!E12+E12</f>
        <v>5</v>
      </c>
      <c r="F15" s="239"/>
      <c r="G15" s="238">
        <f>'1ª EVA'!G12+'2ª EVA-solo'!G12+G12</f>
        <v>35</v>
      </c>
      <c r="H15" s="239"/>
      <c r="I15" s="238">
        <f>'1ª EVA'!I12+'2ª EVA-solo'!I12+I12</f>
        <v>5</v>
      </c>
      <c r="J15" s="239"/>
      <c r="K15" s="238">
        <f>'1ª EVA'!K12+'2ª EVA-solo'!K12+K12</f>
        <v>10</v>
      </c>
      <c r="L15" s="239"/>
      <c r="M15" s="238">
        <f>'1ª EVA'!M12+'2ª EVA-solo'!M12+M12</f>
        <v>0</v>
      </c>
      <c r="N15" s="239"/>
      <c r="O15" s="67" t="s">
        <v>59</v>
      </c>
      <c r="P15" s="238">
        <f>'1ª EVA'!P12+'2ª EVA-solo'!P12+P12</f>
        <v>25</v>
      </c>
      <c r="Q15" s="239"/>
      <c r="R15" s="238">
        <f>'1ª EVA'!R12+'2ª EVA-solo'!R12+R12</f>
        <v>20</v>
      </c>
      <c r="S15" s="239"/>
      <c r="T15" s="238">
        <f>'1ª EVA'!T12+'2ª EVA-solo'!T12+T12</f>
        <v>30</v>
      </c>
      <c r="U15" s="239"/>
      <c r="V15" s="238">
        <f>'1ª EVA'!V12+'2ª EVA-solo'!V12+V12</f>
        <v>10</v>
      </c>
      <c r="W15" s="239"/>
      <c r="X15" s="238">
        <f>'1ª EVA'!X12+'2ª EVA-solo'!X12+X12</f>
        <v>10</v>
      </c>
      <c r="Y15" s="239"/>
      <c r="Z15" s="238">
        <f>'1ª EVA'!Z12+'2ª EVA-solo'!Z12+Z12</f>
        <v>0</v>
      </c>
      <c r="AA15" s="239"/>
      <c r="AB15" s="67" t="s">
        <v>59</v>
      </c>
      <c r="AC15" s="238">
        <f>'1ª EVA'!AC12+'2ª EVA-solo'!AC12+AC12</f>
        <v>15</v>
      </c>
      <c r="AD15" s="239"/>
      <c r="AE15" s="238">
        <f>'1ª EVA'!AE12+'2ª EVA-solo'!AE12+AE12</f>
        <v>0</v>
      </c>
      <c r="AF15" s="239"/>
      <c r="AG15" s="238">
        <f>'1ª EVA'!AG12+'2ª EVA-solo'!AG12+AG12</f>
        <v>10</v>
      </c>
      <c r="AH15" s="239"/>
      <c r="AI15" s="238">
        <f>'1ª EVA'!AI12+'2ª EVA-solo'!AI12+AI12</f>
        <v>5</v>
      </c>
      <c r="AJ15" s="239"/>
      <c r="AK15" s="238">
        <f>'1ª EVA'!AK12+'2ª EVA-solo'!AK12+AK12</f>
        <v>10</v>
      </c>
      <c r="AL15" s="239"/>
      <c r="AM15" s="238">
        <f>'1ª EVA'!AM12+'2ª EVA-solo'!AM12+AM12</f>
        <v>0</v>
      </c>
      <c r="AN15" s="239"/>
      <c r="AO15" s="67" t="s">
        <v>59</v>
      </c>
      <c r="AP15" s="238">
        <f>'1ª EVA'!AP12+'2ª EVA-solo'!AP12+AP12</f>
        <v>15</v>
      </c>
      <c r="AQ15" s="239"/>
      <c r="AR15" s="238">
        <f>'1ª EVA'!AR12+'2ª EVA-solo'!AR12+AR12</f>
        <v>15</v>
      </c>
      <c r="AS15" s="239"/>
      <c r="AT15" s="238">
        <f>'1ª EVA'!AT12+'2ª EVA-solo'!AT12+AT12</f>
        <v>10</v>
      </c>
      <c r="AU15" s="239"/>
      <c r="AV15" s="238">
        <f>'1ª EVA'!AV12+'2ª EVA-solo'!AV12+AV12</f>
        <v>5</v>
      </c>
      <c r="AW15" s="239"/>
      <c r="AX15" s="238">
        <f>'1ª EVA'!AX12+'2ª EVA-solo'!AX12+AX12</f>
        <v>5</v>
      </c>
      <c r="AY15" s="239"/>
      <c r="AZ15" s="238">
        <f>'1ª EVA'!AZ12+'2ª EVA-solo'!AZ12+AZ12</f>
        <v>0</v>
      </c>
      <c r="BA15" s="239"/>
      <c r="BB15" s="67" t="s">
        <v>59</v>
      </c>
      <c r="BC15" s="238">
        <f>'1ª EVA'!BC12+'2ª EVA-solo'!BC12+BC12</f>
        <v>5</v>
      </c>
      <c r="BD15" s="239"/>
      <c r="BE15" s="238">
        <f>'1ª EVA'!BE12+'2ª EVA-solo'!BE12+BE12</f>
        <v>10</v>
      </c>
      <c r="BF15" s="239"/>
      <c r="BG15" s="238">
        <f>'1ª EVA'!BG12+'2ª EVA-solo'!BG12+BG12</f>
        <v>5</v>
      </c>
      <c r="BH15" s="239"/>
      <c r="BI15" s="238">
        <f>'1ª EVA'!BI12+'2ª EVA-solo'!BI12+BI12</f>
        <v>15</v>
      </c>
      <c r="BJ15" s="239"/>
      <c r="BK15" s="238">
        <f>'1ª EVA'!BK12+'2ª EVA-solo'!BK12+BK12</f>
        <v>0</v>
      </c>
      <c r="BL15" s="239"/>
      <c r="BM15" s="238">
        <f>'1ª EVA'!BM12+'2ª EVA-solo'!BM12+BM12</f>
        <v>0</v>
      </c>
      <c r="BN15" s="239"/>
      <c r="BO15" s="67" t="s">
        <v>59</v>
      </c>
      <c r="BP15" s="238">
        <f>'1ª EVA'!BP12+'2ª EVA-solo'!BP12+BP12</f>
        <v>5</v>
      </c>
      <c r="BQ15" s="239"/>
      <c r="BR15" s="238">
        <f>'1ª EVA'!BR12+'2ª EVA-solo'!BR12+BR12</f>
        <v>0</v>
      </c>
      <c r="BS15" s="239"/>
      <c r="BT15" s="238">
        <f>'1ª EVA'!BT12+'2ª EVA-solo'!BT12+BT12</f>
        <v>0</v>
      </c>
      <c r="BU15" s="239"/>
      <c r="BV15" s="238">
        <f>'1ª EVA'!BV12+'2ª EVA-solo'!BV12+BV12</f>
        <v>0</v>
      </c>
      <c r="BW15" s="239"/>
      <c r="BX15" s="238">
        <f>'1ª EVA'!BX12+'2ª EVA-solo'!BX12+BX12</f>
        <v>0</v>
      </c>
      <c r="BY15" s="239"/>
      <c r="BZ15" s="238">
        <f>'1ª EVA'!BZ12+'2ª EVA-solo'!BZ12+BZ12</f>
        <v>0</v>
      </c>
      <c r="CA15" s="239"/>
      <c r="CB15" s="226">
        <f t="shared" si="12"/>
        <v>300</v>
      </c>
      <c r="CC15" s="226"/>
      <c r="CD15" s="226"/>
    </row>
    <row r="16" spans="1:82" x14ac:dyDescent="0.25">
      <c r="A16" s="28" t="s">
        <v>68</v>
      </c>
      <c r="B16" s="68" t="s">
        <v>59</v>
      </c>
      <c r="C16" s="246">
        <f>IFERROR(C15/$CB$15,)</f>
        <v>6.6666666666666666E-2</v>
      </c>
      <c r="D16" s="247"/>
      <c r="E16" s="246">
        <f t="shared" ref="E16" si="31">IFERROR(E15/$CB$15,)</f>
        <v>1.6666666666666666E-2</v>
      </c>
      <c r="F16" s="247"/>
      <c r="G16" s="246">
        <f t="shared" ref="G16" si="32">IFERROR(G15/$CB$15,)</f>
        <v>0.11666666666666667</v>
      </c>
      <c r="H16" s="247"/>
      <c r="I16" s="246">
        <f t="shared" ref="I16" si="33">IFERROR(I15/$CB$15,)</f>
        <v>1.6666666666666666E-2</v>
      </c>
      <c r="J16" s="247"/>
      <c r="K16" s="246">
        <f t="shared" ref="K16" si="34">IFERROR(K15/$CB$15,)</f>
        <v>3.3333333333333333E-2</v>
      </c>
      <c r="L16" s="247"/>
      <c r="M16" s="246">
        <f t="shared" ref="M16" si="35">IFERROR(M15/$CB$15,)</f>
        <v>0</v>
      </c>
      <c r="N16" s="247"/>
      <c r="O16" s="68" t="s">
        <v>59</v>
      </c>
      <c r="P16" s="246">
        <f>IFERROR(P15/$CB$15,)</f>
        <v>8.3333333333333329E-2</v>
      </c>
      <c r="Q16" s="247"/>
      <c r="R16" s="246">
        <f>IFERROR(R15/$CB$15,)</f>
        <v>6.6666666666666666E-2</v>
      </c>
      <c r="S16" s="247"/>
      <c r="T16" s="246">
        <f>IFERROR(T15/$CB$15,)</f>
        <v>0.1</v>
      </c>
      <c r="U16" s="247"/>
      <c r="V16" s="246">
        <f>IFERROR(V15/$CB$15,)</f>
        <v>3.3333333333333333E-2</v>
      </c>
      <c r="W16" s="247"/>
      <c r="X16" s="246">
        <f>IFERROR(X15/$CB$15,)</f>
        <v>3.3333333333333333E-2</v>
      </c>
      <c r="Y16" s="247"/>
      <c r="Z16" s="246">
        <f>IFERROR(Z15/$CB$15,)</f>
        <v>0</v>
      </c>
      <c r="AA16" s="247"/>
      <c r="AB16" s="68" t="s">
        <v>59</v>
      </c>
      <c r="AC16" s="246">
        <f>IFERROR(AC15/$CB$15,)</f>
        <v>0.05</v>
      </c>
      <c r="AD16" s="247"/>
      <c r="AE16" s="246">
        <f>IFERROR(AE15/$CB$15,)</f>
        <v>0</v>
      </c>
      <c r="AF16" s="247"/>
      <c r="AG16" s="246">
        <f>IFERROR(AG15/$CB$15,)</f>
        <v>3.3333333333333333E-2</v>
      </c>
      <c r="AH16" s="247"/>
      <c r="AI16" s="246">
        <f>IFERROR(AI15/$CB$15,)</f>
        <v>1.6666666666666666E-2</v>
      </c>
      <c r="AJ16" s="247"/>
      <c r="AK16" s="246">
        <f>IFERROR(AK15/$CB$15,)</f>
        <v>3.3333333333333333E-2</v>
      </c>
      <c r="AL16" s="247"/>
      <c r="AM16" s="246">
        <f>IFERROR(AM15/$CB$15,)</f>
        <v>0</v>
      </c>
      <c r="AN16" s="247"/>
      <c r="AO16" s="68" t="s">
        <v>59</v>
      </c>
      <c r="AP16" s="246">
        <f>IFERROR(AP15/$CB$15,)</f>
        <v>0.05</v>
      </c>
      <c r="AQ16" s="247"/>
      <c r="AR16" s="246">
        <f>IFERROR(AR15/$CB$15,)</f>
        <v>0.05</v>
      </c>
      <c r="AS16" s="247"/>
      <c r="AT16" s="246">
        <f>IFERROR(AT15/$CB$15,)</f>
        <v>3.3333333333333333E-2</v>
      </c>
      <c r="AU16" s="247"/>
      <c r="AV16" s="246">
        <f>IFERROR(AV15/$CB$15,)</f>
        <v>1.6666666666666666E-2</v>
      </c>
      <c r="AW16" s="247"/>
      <c r="AX16" s="246">
        <f>IFERROR(AX15/$CB$15,)</f>
        <v>1.6666666666666666E-2</v>
      </c>
      <c r="AY16" s="247"/>
      <c r="AZ16" s="246">
        <f>IFERROR(AZ15/$CB$15,)</f>
        <v>0</v>
      </c>
      <c r="BA16" s="247"/>
      <c r="BB16" s="68" t="s">
        <v>59</v>
      </c>
      <c r="BC16" s="246">
        <f>IFERROR(BC15/$CB$15,)</f>
        <v>1.6666666666666666E-2</v>
      </c>
      <c r="BD16" s="247"/>
      <c r="BE16" s="246">
        <f t="shared" ref="BE16" si="36">IFERROR(BE15/$CB$15,)</f>
        <v>3.3333333333333333E-2</v>
      </c>
      <c r="BF16" s="247"/>
      <c r="BG16" s="246">
        <f>IFERROR(BG15/$CB$15,)</f>
        <v>1.6666666666666666E-2</v>
      </c>
      <c r="BH16" s="247"/>
      <c r="BI16" s="246">
        <f t="shared" ref="BI16" si="37">IFERROR(BI15/$CB$15,)</f>
        <v>0.05</v>
      </c>
      <c r="BJ16" s="247"/>
      <c r="BK16" s="246">
        <f t="shared" ref="BK16" si="38">IFERROR(BK15/$CB$15,)</f>
        <v>0</v>
      </c>
      <c r="BL16" s="247"/>
      <c r="BM16" s="246">
        <f t="shared" ref="BM16" si="39">IFERROR(BM15/$CB$15,)</f>
        <v>0</v>
      </c>
      <c r="BN16" s="247"/>
      <c r="BO16" s="68" t="s">
        <v>59</v>
      </c>
      <c r="BP16" s="246">
        <f>IFERROR(BP15/$CB$15,)</f>
        <v>1.6666666666666666E-2</v>
      </c>
      <c r="BQ16" s="247"/>
      <c r="BR16" s="246">
        <f t="shared" ref="BR16" si="40">IFERROR(BR15/$CB$15,)</f>
        <v>0</v>
      </c>
      <c r="BS16" s="247"/>
      <c r="BT16" s="246">
        <f t="shared" ref="BT16" si="41">IFERROR(BT15/$CB$15,)</f>
        <v>0</v>
      </c>
      <c r="BU16" s="247"/>
      <c r="BV16" s="246">
        <f t="shared" ref="BV16" si="42">IFERROR(BV15/$CB$15,)</f>
        <v>0</v>
      </c>
      <c r="BW16" s="247"/>
      <c r="BX16" s="246">
        <f t="shared" ref="BX16" si="43">IFERROR(BX15/$CB$15,)</f>
        <v>0</v>
      </c>
      <c r="BY16" s="247"/>
      <c r="BZ16" s="246">
        <f t="shared" ref="BZ16" si="44">IFERROR(BZ15/$CB$15,)</f>
        <v>0</v>
      </c>
      <c r="CA16" s="247"/>
      <c r="CB16" s="78">
        <f t="shared" si="12"/>
        <v>1.0000000000000004</v>
      </c>
      <c r="CC16" s="76"/>
      <c r="CD16" s="76"/>
    </row>
    <row r="17" spans="1:82" ht="16.5" thickBot="1" x14ac:dyDescent="0.3">
      <c r="A17" s="32" t="s">
        <v>77</v>
      </c>
      <c r="B17" s="248">
        <f>SUM(C16:M16)</f>
        <v>0.25</v>
      </c>
      <c r="C17" s="249"/>
      <c r="D17" s="249"/>
      <c r="E17" s="249"/>
      <c r="F17" s="249"/>
      <c r="G17" s="249"/>
      <c r="H17" s="249"/>
      <c r="I17" s="249"/>
      <c r="J17" s="249"/>
      <c r="K17" s="249"/>
      <c r="L17" s="249"/>
      <c r="M17" s="249"/>
      <c r="N17" s="250"/>
      <c r="O17" s="248">
        <f>SUM(P16:Z16)</f>
        <v>0.31666666666666665</v>
      </c>
      <c r="P17" s="249"/>
      <c r="Q17" s="249"/>
      <c r="R17" s="249"/>
      <c r="S17" s="249"/>
      <c r="T17" s="249"/>
      <c r="U17" s="249"/>
      <c r="V17" s="249"/>
      <c r="W17" s="249"/>
      <c r="X17" s="249"/>
      <c r="Y17" s="249"/>
      <c r="Z17" s="249"/>
      <c r="AA17" s="250"/>
      <c r="AB17" s="248">
        <f>SUM(AC16:AM16)</f>
        <v>0.13333333333333333</v>
      </c>
      <c r="AC17" s="249"/>
      <c r="AD17" s="249"/>
      <c r="AE17" s="249"/>
      <c r="AF17" s="249"/>
      <c r="AG17" s="249"/>
      <c r="AH17" s="249"/>
      <c r="AI17" s="249"/>
      <c r="AJ17" s="249"/>
      <c r="AK17" s="249"/>
      <c r="AL17" s="249"/>
      <c r="AM17" s="249"/>
      <c r="AN17" s="250"/>
      <c r="AO17" s="248">
        <f>SUM(AP16:AZ16)</f>
        <v>0.16666666666666666</v>
      </c>
      <c r="AP17" s="249"/>
      <c r="AQ17" s="249"/>
      <c r="AR17" s="249"/>
      <c r="AS17" s="249"/>
      <c r="AT17" s="249"/>
      <c r="AU17" s="249"/>
      <c r="AV17" s="249"/>
      <c r="AW17" s="249"/>
      <c r="AX17" s="249"/>
      <c r="AY17" s="249"/>
      <c r="AZ17" s="249"/>
      <c r="BA17" s="250"/>
      <c r="BB17" s="248">
        <f>SUM(BC16:BM16)</f>
        <v>0.11666666666666667</v>
      </c>
      <c r="BC17" s="249"/>
      <c r="BD17" s="249"/>
      <c r="BE17" s="249"/>
      <c r="BF17" s="249"/>
      <c r="BG17" s="249"/>
      <c r="BH17" s="249"/>
      <c r="BI17" s="249"/>
      <c r="BJ17" s="249"/>
      <c r="BK17" s="249"/>
      <c r="BL17" s="249"/>
      <c r="BM17" s="249"/>
      <c r="BN17" s="250"/>
      <c r="BO17" s="248">
        <f>SUM(BP16:BZ16)</f>
        <v>1.6666666666666666E-2</v>
      </c>
      <c r="BP17" s="249"/>
      <c r="BQ17" s="249"/>
      <c r="BR17" s="249"/>
      <c r="BS17" s="249"/>
      <c r="BT17" s="249"/>
      <c r="BU17" s="249"/>
      <c r="BV17" s="249"/>
      <c r="BW17" s="249"/>
      <c r="BX17" s="249"/>
      <c r="BY17" s="249"/>
      <c r="BZ17" s="249"/>
      <c r="CA17" s="250"/>
      <c r="CB17" s="79">
        <f t="shared" si="12"/>
        <v>1</v>
      </c>
      <c r="CC17" s="76"/>
      <c r="CD17" s="76"/>
    </row>
    <row r="18" spans="1:82" ht="15.75" thickTop="1" x14ac:dyDescent="0.25">
      <c r="B18" s="297" t="s">
        <v>47</v>
      </c>
      <c r="C18" s="298"/>
      <c r="D18" s="298"/>
      <c r="E18" s="298"/>
      <c r="F18" s="298"/>
      <c r="G18" s="298"/>
      <c r="H18" s="298"/>
      <c r="I18" s="298"/>
      <c r="J18" s="298"/>
      <c r="K18" s="298"/>
      <c r="L18" s="298"/>
      <c r="M18" s="299"/>
      <c r="N18" s="90"/>
      <c r="O18" s="297" t="s">
        <v>48</v>
      </c>
      <c r="P18" s="298"/>
      <c r="Q18" s="298"/>
      <c r="R18" s="298"/>
      <c r="S18" s="298"/>
      <c r="T18" s="298"/>
      <c r="U18" s="298"/>
      <c r="V18" s="298"/>
      <c r="W18" s="298"/>
      <c r="X18" s="298"/>
      <c r="Y18" s="298"/>
      <c r="Z18" s="299"/>
      <c r="AA18" s="90"/>
      <c r="AB18" s="297" t="s">
        <v>49</v>
      </c>
      <c r="AC18" s="298"/>
      <c r="AD18" s="298"/>
      <c r="AE18" s="298"/>
      <c r="AF18" s="298"/>
      <c r="AG18" s="298"/>
      <c r="AH18" s="298"/>
      <c r="AI18" s="298"/>
      <c r="AJ18" s="298"/>
      <c r="AK18" s="298"/>
      <c r="AL18" s="298"/>
      <c r="AM18" s="299"/>
      <c r="AN18" s="90"/>
      <c r="AO18" s="297" t="s">
        <v>50</v>
      </c>
      <c r="AP18" s="298"/>
      <c r="AQ18" s="298"/>
      <c r="AR18" s="298"/>
      <c r="AS18" s="298"/>
      <c r="AT18" s="298"/>
      <c r="AU18" s="298"/>
      <c r="AV18" s="298"/>
      <c r="AW18" s="298"/>
      <c r="AX18" s="298"/>
      <c r="AY18" s="298"/>
      <c r="AZ18" s="299"/>
      <c r="BA18" s="90"/>
      <c r="BB18" s="297" t="s">
        <v>51</v>
      </c>
      <c r="BC18" s="298"/>
      <c r="BD18" s="298"/>
      <c r="BE18" s="298"/>
      <c r="BF18" s="298"/>
      <c r="BG18" s="298"/>
      <c r="BH18" s="298"/>
      <c r="BI18" s="298"/>
      <c r="BJ18" s="298"/>
      <c r="BK18" s="298"/>
      <c r="BL18" s="298"/>
      <c r="BM18" s="299"/>
      <c r="BN18" s="90"/>
      <c r="BO18" s="297" t="s">
        <v>52</v>
      </c>
      <c r="BP18" s="298"/>
      <c r="BQ18" s="298"/>
      <c r="BR18" s="298"/>
      <c r="BS18" s="298"/>
      <c r="BT18" s="298"/>
      <c r="BU18" s="298"/>
      <c r="BV18" s="298"/>
      <c r="BW18" s="298"/>
      <c r="BX18" s="298"/>
      <c r="BY18" s="298"/>
      <c r="BZ18" s="299"/>
      <c r="CA18" s="95"/>
      <c r="CB18" s="45"/>
    </row>
    <row r="19" spans="1:82" ht="18" x14ac:dyDescent="0.25">
      <c r="B19" s="42" t="s">
        <v>71</v>
      </c>
      <c r="C19" s="186" t="s">
        <v>7</v>
      </c>
      <c r="D19" s="186"/>
      <c r="E19" s="176" t="s">
        <v>8</v>
      </c>
      <c r="F19" s="176"/>
      <c r="G19" s="176" t="s">
        <v>9</v>
      </c>
      <c r="H19" s="176"/>
      <c r="I19" s="176" t="s">
        <v>10</v>
      </c>
      <c r="J19" s="176"/>
      <c r="K19" s="176" t="s">
        <v>11</v>
      </c>
      <c r="L19" s="176"/>
      <c r="M19" s="176" t="s">
        <v>12</v>
      </c>
      <c r="N19" s="176"/>
      <c r="O19" s="72" t="s">
        <v>103</v>
      </c>
      <c r="P19" s="35" t="s">
        <v>13</v>
      </c>
      <c r="Q19" s="35"/>
      <c r="R19" s="35" t="s">
        <v>14</v>
      </c>
      <c r="S19" s="35"/>
      <c r="T19" s="35" t="s">
        <v>15</v>
      </c>
      <c r="U19" s="35"/>
      <c r="V19" s="35" t="s">
        <v>16</v>
      </c>
      <c r="W19" s="35"/>
      <c r="X19" s="35" t="s">
        <v>17</v>
      </c>
      <c r="Y19" s="96"/>
      <c r="Z19" s="43" t="s">
        <v>18</v>
      </c>
      <c r="AA19" s="101"/>
      <c r="AB19" s="72" t="s">
        <v>103</v>
      </c>
      <c r="AC19" s="35" t="s">
        <v>19</v>
      </c>
      <c r="AD19" s="35"/>
      <c r="AE19" s="35" t="s">
        <v>20</v>
      </c>
      <c r="AF19" s="35"/>
      <c r="AG19" s="35" t="s">
        <v>21</v>
      </c>
      <c r="AH19" s="35"/>
      <c r="AI19" s="35" t="s">
        <v>22</v>
      </c>
      <c r="AJ19" s="35"/>
      <c r="AK19" s="35" t="s">
        <v>23</v>
      </c>
      <c r="AL19" s="96"/>
      <c r="AM19" s="43" t="s">
        <v>24</v>
      </c>
      <c r="AN19" s="101"/>
      <c r="AO19" s="72" t="s">
        <v>103</v>
      </c>
      <c r="AP19" s="35" t="s">
        <v>25</v>
      </c>
      <c r="AQ19" s="35"/>
      <c r="AR19" s="35" t="s">
        <v>26</v>
      </c>
      <c r="AS19" s="35"/>
      <c r="AT19" s="35" t="s">
        <v>27</v>
      </c>
      <c r="AU19" s="35"/>
      <c r="AV19" s="35" t="s">
        <v>28</v>
      </c>
      <c r="AW19" s="35"/>
      <c r="AX19" s="35" t="s">
        <v>29</v>
      </c>
      <c r="AY19" s="96"/>
      <c r="AZ19" s="43" t="s">
        <v>30</v>
      </c>
      <c r="BA19" s="101"/>
      <c r="BB19" s="72" t="s">
        <v>71</v>
      </c>
      <c r="BC19" s="35" t="s">
        <v>31</v>
      </c>
      <c r="BD19" s="35"/>
      <c r="BE19" s="35" t="s">
        <v>32</v>
      </c>
      <c r="BF19" s="35"/>
      <c r="BG19" s="35" t="s">
        <v>33</v>
      </c>
      <c r="BH19" s="35"/>
      <c r="BI19" s="35" t="s">
        <v>34</v>
      </c>
      <c r="BJ19" s="35"/>
      <c r="BK19" s="35" t="s">
        <v>35</v>
      </c>
      <c r="BL19" s="96"/>
      <c r="BM19" s="43" t="s">
        <v>36</v>
      </c>
      <c r="BN19" s="101"/>
      <c r="BO19" s="72" t="s">
        <v>71</v>
      </c>
      <c r="BP19" s="35" t="s">
        <v>37</v>
      </c>
      <c r="BQ19" s="35"/>
      <c r="BR19" s="35" t="s">
        <v>38</v>
      </c>
      <c r="BS19" s="35"/>
      <c r="BT19" s="35" t="s">
        <v>39</v>
      </c>
      <c r="BU19" s="35"/>
      <c r="BV19" s="35" t="s">
        <v>40</v>
      </c>
      <c r="BW19" s="35"/>
      <c r="BX19" s="35" t="s">
        <v>41</v>
      </c>
      <c r="BY19" s="96"/>
      <c r="BZ19" s="43" t="s">
        <v>42</v>
      </c>
      <c r="CA19" s="101"/>
      <c r="CB19" s="45"/>
    </row>
    <row r="20" spans="1:82" ht="18" x14ac:dyDescent="0.25">
      <c r="B20" s="42"/>
      <c r="C20" s="96"/>
      <c r="D20" s="104" t="s">
        <v>64</v>
      </c>
      <c r="E20" s="96"/>
      <c r="F20" s="104" t="s">
        <v>64</v>
      </c>
      <c r="G20" s="96"/>
      <c r="H20" s="104" t="s">
        <v>64</v>
      </c>
      <c r="I20" s="96"/>
      <c r="J20" s="104" t="s">
        <v>64</v>
      </c>
      <c r="K20" s="96"/>
      <c r="L20" s="104" t="s">
        <v>64</v>
      </c>
      <c r="M20" s="96"/>
      <c r="N20" s="104" t="s">
        <v>64</v>
      </c>
      <c r="O20" s="72"/>
      <c r="P20" s="96"/>
      <c r="Q20" s="104" t="s">
        <v>64</v>
      </c>
      <c r="R20" s="96"/>
      <c r="S20" s="104" t="s">
        <v>64</v>
      </c>
      <c r="T20" s="96"/>
      <c r="U20" s="104" t="s">
        <v>64</v>
      </c>
      <c r="V20" s="96"/>
      <c r="W20" s="104" t="s">
        <v>64</v>
      </c>
      <c r="X20" s="96"/>
      <c r="Y20" s="104" t="s">
        <v>64</v>
      </c>
      <c r="Z20" s="96"/>
      <c r="AA20" s="104" t="s">
        <v>64</v>
      </c>
      <c r="AB20" s="72"/>
      <c r="AC20" s="96"/>
      <c r="AD20" s="104" t="s">
        <v>64</v>
      </c>
      <c r="AE20" s="96"/>
      <c r="AF20" s="104" t="s">
        <v>64</v>
      </c>
      <c r="AG20" s="96"/>
      <c r="AH20" s="104" t="s">
        <v>64</v>
      </c>
      <c r="AI20" s="96"/>
      <c r="AJ20" s="104" t="s">
        <v>64</v>
      </c>
      <c r="AK20" s="96"/>
      <c r="AL20" s="104" t="s">
        <v>64</v>
      </c>
      <c r="AM20" s="96"/>
      <c r="AN20" s="104" t="s">
        <v>64</v>
      </c>
      <c r="AO20" s="72"/>
      <c r="AP20" s="96"/>
      <c r="AQ20" s="104" t="s">
        <v>64</v>
      </c>
      <c r="AR20" s="96"/>
      <c r="AS20" s="104" t="s">
        <v>64</v>
      </c>
      <c r="AT20" s="96"/>
      <c r="AU20" s="104" t="s">
        <v>64</v>
      </c>
      <c r="AV20" s="96"/>
      <c r="AW20" s="104" t="s">
        <v>64</v>
      </c>
      <c r="AX20" s="96"/>
      <c r="AY20" s="104" t="s">
        <v>64</v>
      </c>
      <c r="AZ20" s="96"/>
      <c r="BA20" s="104" t="s">
        <v>64</v>
      </c>
      <c r="BB20" s="72"/>
      <c r="BC20" s="96"/>
      <c r="BD20" s="104" t="s">
        <v>64</v>
      </c>
      <c r="BE20" s="96"/>
      <c r="BF20" s="104" t="s">
        <v>64</v>
      </c>
      <c r="BG20" s="96"/>
      <c r="BH20" s="104" t="s">
        <v>64</v>
      </c>
      <c r="BI20" s="96"/>
      <c r="BJ20" s="104" t="s">
        <v>64</v>
      </c>
      <c r="BK20" s="96"/>
      <c r="BL20" s="104" t="s">
        <v>64</v>
      </c>
      <c r="BM20" s="96"/>
      <c r="BN20" s="104" t="s">
        <v>64</v>
      </c>
      <c r="BO20" s="72"/>
      <c r="BP20" s="96"/>
      <c r="BQ20" s="104" t="s">
        <v>64</v>
      </c>
      <c r="BR20" s="96"/>
      <c r="BS20" s="104" t="s">
        <v>64</v>
      </c>
      <c r="BT20" s="96"/>
      <c r="BU20" s="104" t="s">
        <v>64</v>
      </c>
      <c r="BV20" s="96"/>
      <c r="BW20" s="104" t="s">
        <v>64</v>
      </c>
      <c r="BX20" s="96"/>
      <c r="BY20" s="104" t="s">
        <v>64</v>
      </c>
      <c r="BZ20" s="96"/>
      <c r="CA20" s="104" t="s">
        <v>64</v>
      </c>
      <c r="CB20" s="45"/>
    </row>
    <row r="21" spans="1:82" ht="18" x14ac:dyDescent="0.25">
      <c r="A21" s="65" t="str" cm="1">
        <f t="array" ref="A21:A57">Alumnado[Alumnado]</f>
        <v>Garcia, Ana</v>
      </c>
      <c r="B21" s="72"/>
      <c r="C21" s="25">
        <f ca="1">IFERROR(IF(C$16&gt;0,
(
(
(
IF('U1'!$A$4="3ª",'U1'!B5*'U1'!B$4,0)+
IF('U2'!$A$4="3ª",'U2'!B5*'U2'!B$4,0)+
IF('U3'!$A$4="3ª",'U3'!B5*'U3'!B$4,0)+
IF('U4'!$A$4="3ª",'U4'!B5*'U4'!B$4,0)+
IF('U5'!$A$4="3ª",'U5'!B5*'U5'!B$4,0)+
IF('U6'!$A$4="3ª",'U6'!B5*'U6'!B$4,0)+
IF('U7'!$A$4="3ª",'U7'!B5*'U7'!B$4,0)+
IF('U8'!$A$4="3ª",'U8'!B5*'U8'!B$4,0)+
IF('U9'!$A$4="3ª",'U9'!B5*'U9'!B$4,0)+
IF('U10'!$A$4="3ª",'U10'!B5*'U10'!B$4,0)+
IF('U11'!$A$4="3ª",'U11'!B5*'U11'!B$4,0)+
IF('U12'!$A$4="3ª",'U12'!B5*'U12'!B$4,0)+
IF('U13'!$A$4="3ª",'U13'!B5*'U13'!B$4,0)+
IF('U14'!$A$4="3ª",'U14'!B5*'U14'!B$4,0)+
IF('U15'!$A$4="3ª",'U15'!B5*'U15'!B$4,0)
)/'3ª EVA-solo'!$CD$5
/C$13)),0),0)</f>
        <v>0</v>
      </c>
      <c r="D21" s="25"/>
      <c r="E21" s="25">
        <f ca="1">IFERROR(IF(E$16&gt;0,
(
(
(
IF('U1'!$A$4="3ª",'U1'!C5*'U1'!C$4,0)+
IF('U2'!$A$4="3ª",'U2'!C5*'U2'!C$4,0)+
IF('U3'!$A$4="3ª",'U3'!C5*'U3'!C$4,0)+
IF('U4'!$A$4="3ª",'U4'!C5*'U4'!C$4,0)+
IF('U5'!$A$4="3ª",'U5'!C5*'U5'!C$4,0)+
IF('U6'!$A$4="3ª",'U6'!C5*'U6'!C$4,0)+
IF('U7'!$A$4="3ª",'U7'!C5*'U7'!C$4,0)+
IF('U8'!$A$4="3ª",'U8'!C5*'U8'!C$4,0)+
IF('U9'!$A$4="3ª",'U9'!C5*'U9'!C$4,0)+
IF('U10'!$A$4="3ª",'U10'!C5*'U10'!C$4,0)+
IF('U11'!$A$4="3ª",'U11'!C5*'U11'!C$4,0)+
IF('U12'!$A$4="3ª",'U12'!C5*'U12'!C$4,0)+
IF('U13'!$A$4="3ª",'U13'!C5*'U13'!C$4,0)+
IF('U14'!$A$4="3ª",'U14'!C5*'U14'!C$4,0)+
IF('U15'!$A$4="3ª",'U15'!C5*'U15'!C$4,0)
)/'3ª EVA-solo'!$CD$5
/E$13)),0),0)</f>
        <v>0</v>
      </c>
      <c r="F21" s="25"/>
      <c r="G21" s="25">
        <f ca="1">IFERROR(IF(G$16&gt;0,
(
(
(
IF('U1'!$A$4="3ª",'U1'!D5*'U1'!D$4,0)+
IF('U2'!$A$4="3ª",'U2'!D5*'U2'!D$4,0)+
IF('U3'!$A$4="3ª",'U3'!D5*'U3'!D$4,0)+
IF('U4'!$A$4="3ª",'U4'!D5*'U4'!D$4,0)+
IF('U5'!$A$4="3ª",'U5'!D5*'U5'!D$4,0)+
IF('U6'!$A$4="3ª",'U6'!D5*'U6'!D$4,0)+
IF('U7'!$A$4="3ª",'U7'!D5*'U7'!D$4,0)+
IF('U8'!$A$4="3ª",'U8'!D5*'U8'!D$4,0)+
IF('U9'!$A$4="3ª",'U9'!D5*'U9'!D$4,0)+
IF('U10'!$A$4="3ª",'U10'!D5*'U10'!D$4,0)+
IF('U11'!$A$4="3ª",'U11'!D5*'U11'!D$4,0)+
IF('U12'!$A$4="3ª",'U12'!D5*'U12'!D$4,0)+
IF('U13'!$A$4="3ª",'U13'!D5*'U13'!D$4,0)+
IF('U14'!$A$4="3ª",'U14'!D5*'U14'!D$4,0)+
IF('U15'!$A$4="3ª",'U15'!D5*'U15'!D$4,0)
)/'3ª EVA-solo'!$CD$5
/G$13)),0),0)</f>
        <v>0</v>
      </c>
      <c r="H21" s="25"/>
      <c r="I21" s="25">
        <f ca="1">IFERROR(IF(I$16&gt;0,
(
(
(
IF('U1'!$A$4="3ª",'U1'!E5*'U1'!E$4,0)+
IF('U2'!$A$4="3ª",'U2'!E5*'U2'!E$4,0)+
IF('U3'!$A$4="3ª",'U3'!E5*'U3'!E$4,0)+
IF('U4'!$A$4="3ª",'U4'!E5*'U4'!E$4,0)+
IF('U5'!$A$4="3ª",'U5'!E5*'U5'!E$4,0)+
IF('U6'!$A$4="3ª",'U6'!E5*'U6'!E$4,0)+
IF('U7'!$A$4="3ª",'U7'!E5*'U7'!E$4,0)+
IF('U8'!$A$4="3ª",'U8'!E5*'U8'!E$4,0)+
IF('U9'!$A$4="3ª",'U9'!E5*'U9'!E$4,0)+
IF('U10'!$A$4="3ª",'U10'!E5*'U10'!E$4,0)+
IF('U11'!$A$4="3ª",'U11'!E5*'U11'!E$4,0)+
IF('U12'!$A$4="3ª",'U12'!E5*'U12'!E$4,0)+
IF('U13'!$A$4="3ª",'U13'!E5*'U13'!E$4,0)+
IF('U14'!$A$4="3ª",'U14'!E5*'U14'!E$4,0)+
IF('U15'!$A$4="3ª",'U15'!E5*'U15'!E$4,0)
)/'3ª EVA-solo'!$CD$5
/H$13)),0),0)</f>
        <v>0</v>
      </c>
      <c r="J21" s="25"/>
      <c r="K21" s="25">
        <f ca="1">IFERROR(IF(K$16&gt;0,
(
(
(
IF('U1'!$A$4="3ª",'U1'!F5*'U1'!F$4,0)+
IF('U2'!$A$4="3ª",'U2'!F5*'U2'!F$4,0)+
IF('U3'!$A$4="3ª",'U3'!F5*'U3'!F$4,0)+
IF('U4'!$A$4="3ª",'U4'!F5*'U4'!F$4,0)+
IF('U5'!$A$4="3ª",'U5'!F5*'U5'!F$4,0)+
IF('U6'!$A$4="3ª",'U6'!F5*'U6'!F$4,0)+
IF('U7'!$A$4="3ª",'U7'!F5*'U7'!F$4,0)+
IF('U8'!$A$4="3ª",'U8'!F5*'U8'!F$4,0)+
IF('U9'!$A$4="3ª",'U9'!F5*'U9'!F$4,0)+
IF('U10'!$A$4="3ª",'U10'!F5*'U10'!F$4,0)+
IF('U11'!$A$4="3ª",'U11'!F5*'U11'!F$4,0)+
IF('U12'!$A$4="3ª",'U12'!F5*'U12'!F$4,0)+
IF('U13'!$A$4="3ª",'U13'!F5*'U13'!F$4,0)+
IF('U14'!$A$4="3ª",'U14'!F5*'U14'!F$4,0)+
IF('U15'!$A$4="3ª",'U15'!F5*'U15'!F$4,0)
)/'3ª EVA-solo'!$CD$5
/K$13)),0),0)</f>
        <v>0</v>
      </c>
      <c r="L21" s="25"/>
      <c r="M21" s="25">
        <f>IFERROR(IF(M$16&gt;0,
(
(
(
IF('U1'!$A$4="3ª",'U1'!G5*'U1'!G$4,0)+
IF('U2'!$A$4="3ª",'U2'!G5*'U2'!G$4,0)+
IF('U3'!$A$4="3ª",'U3'!G5*'U3'!G$4,0)+
IF('U4'!$A$4="3ª",'U4'!G5*'U4'!G$4,0)+
IF('U5'!$A$4="3ª",'U5'!G5*'U5'!G$4,0)+
IF('U6'!$A$4="3ª",'U6'!G5*'U6'!G$4,0)+
IF('U7'!$A$4="3ª",'U7'!G5*'U7'!G$4,0)+
IF('U8'!$A$4="3ª",'U8'!G5*'U8'!G$4,0)+
IF('U9'!$A$4="3ª",'U9'!G5*'U9'!G$4,0)+
IF('U10'!$A$4="3ª",'U10'!G5*'U10'!G$4,0)+
IF('U11'!$A$4="3ª",'U11'!G5*'U11'!G$4,0)+
IF('U12'!$A$4="3ª",'U12'!G5*'U12'!G$4,0)+
IF('U13'!$A$4="3ª",'U13'!G5*'U13'!G$4,0)+
IF('U14'!$A$4="3ª",'U14'!G5*'U14'!G$4,0)+
IF('U15'!$A$4="3ª",'U15'!G5*'U15'!G$4,0)
)/'3ª EVA-solo'!$CD$5
/M$13)),0),0)</f>
        <v>0</v>
      </c>
      <c r="N21" s="25"/>
      <c r="O21" s="72"/>
      <c r="P21" s="25">
        <f ca="1">IFERROR(IF(P$16&gt;0,
(
(
(
IF('U1'!$A$4="3ª",'U1'!H5*'U1'!H$4,0)+
IF('U2'!$A$4="3ª",'U2'!H5*'U2'!H$4,0)+
IF('U3'!$A$4="3ª",'U3'!H5*'U3'!H$4,0)+
IF('U4'!$A$4="3ª",'U4'!H5*'U4'!H$4,0)+
IF('U5'!$A$4="3ª",'U5'!H5*'U5'!H$4,0)+
IF('U6'!$A$4="3ª",'U6'!H5*'U6'!H$4,0)+
IF('U7'!$A$4="3ª",'U7'!H5*'U7'!H$4,0)+
IF('U8'!$A$4="3ª",'U8'!H5*'U8'!H$4,0)+
IF('U9'!$A$4="3ª",'U9'!H5*'U9'!H$4,0)+
IF('U10'!$A$4="3ª",'U10'!H5*'U10'!H$4,0)+
IF('U11'!$A$4="3ª",'U11'!H5*'U11'!H$4,0)+
IF('U12'!$A$4="3ª",'U12'!H5*'U12'!H$4,0)+
IF('U13'!$A$4="3ª",'U13'!H5*'U13'!H$4,0)+
IF('U14'!$A$4="3ª",'U14'!H5*'U14'!H$4,0)+
IF('U15'!$A$4="3ª",'U15'!H5*'U15'!H$4,0)
)/'3ª EVA-solo'!$CD$5
/P$13)),0),0)</f>
        <v>0</v>
      </c>
      <c r="Q21" s="25"/>
      <c r="R21" s="25">
        <f ca="1">IFERROR(IF(R$16&gt;0,
(
(
(
IF('U1'!$A$4="3ª",'U1'!I5*'U1'!I$4,0)+
IF('U2'!$A$4="3ª",'U2'!I5*'U2'!I$4,0)+
IF('U3'!$A$4="3ª",'U3'!I5*'U3'!I$4,0)+
IF('U4'!$A$4="3ª",'U4'!I5*'U4'!I$4,0)+
IF('U5'!$A$4="3ª",'U5'!I5*'U5'!I$4,0)+
IF('U6'!$A$4="3ª",'U6'!I5*'U6'!I$4,0)+
IF('U7'!$A$4="3ª",'U7'!I5*'U7'!I$4,0)+
IF('U8'!$A$4="3ª",'U8'!I5*'U8'!I$4,0)+
IF('U9'!$A$4="3ª",'U9'!I5*'U9'!I$4,0)+
IF('U10'!$A$4="3ª",'U10'!I5*'U10'!I$4,0)+
IF('U11'!$A$4="3ª",'U11'!I5*'U11'!I$4,0)+
IF('U12'!$A$4="3ª",'U12'!I5*'U12'!I$4,0)+
IF('U13'!$A$4="3ª",'U13'!I5*'U13'!I$4,0)+
IF('U14'!$A$4="3ª",'U14'!I5*'U14'!I$4,0)+
IF('U15'!$A$4="3ª",'U15'!I5*'U15'!I$4,0)
)/'3ª EVA-solo'!$CD$5
/R$13)),0),0)</f>
        <v>0</v>
      </c>
      <c r="S21" s="25"/>
      <c r="T21" s="25">
        <f ca="1">IFERROR(IF(T$16&gt;0,
(
(
(
IF('U1'!$A$4="3ª",'U1'!J5*'U1'!J$4,0)+
IF('U2'!$A$4="3ª",'U2'!J5*'U2'!J$4,0)+
IF('U3'!$A$4="3ª",'U3'!J5*'U3'!J$4,0)+
IF('U4'!$A$4="3ª",'U4'!J5*'U4'!J$4,0)+
IF('U5'!$A$4="3ª",'U5'!J5*'U5'!J$4,0)+
IF('U6'!$A$4="3ª",'U6'!J5*'U6'!J$4,0)+
IF('U7'!$A$4="3ª",'U7'!J5*'U7'!J$4,0)+
IF('U8'!$A$4="3ª",'U8'!J5*'U8'!J$4,0)+
IF('U9'!$A$4="3ª",'U9'!J5*'U9'!J$4,0)+
IF('U10'!$A$4="3ª",'U10'!J5*'U10'!J$4,0)+
IF('U11'!$A$4="3ª",'U11'!J5*'U11'!J$4,0)+
IF('U12'!$A$4="3ª",'U12'!J5*'U12'!J$4,0)+
IF('U13'!$A$4="3ª",'U13'!J5*'U13'!J$4,0)+
IF('U14'!$A$4="3ª",'U14'!J5*'U14'!J$4,0)+
IF('U15'!$A$4="3ª",'U15'!J5*'U15'!J$4,0)
)/'3ª EVA-solo'!$CD$5
/T$13)),0),0)</f>
        <v>0</v>
      </c>
      <c r="U21" s="25"/>
      <c r="V21" s="25">
        <f ca="1">IFERROR(IF(V$16&gt;0,
(
(
(
IF('U1'!$A$4="3ª",'U1'!K5*'U1'!K$4,0)+
IF('U2'!$A$4="3ª",'U2'!K5*'U2'!K$4,0)+
IF('U3'!$A$4="3ª",'U3'!K5*'U3'!K$4,0)+
IF('U4'!$A$4="3ª",'U4'!K5*'U4'!K$4,0)+
IF('U5'!$A$4="3ª",'U5'!K5*'U5'!K$4,0)+
IF('U6'!$A$4="3ª",'U6'!K5*'U6'!K$4,0)+
IF('U7'!$A$4="3ª",'U7'!K5*'U7'!K$4,0)+
IF('U8'!$A$4="3ª",'U8'!K5*'U8'!K$4,0)+
IF('U9'!$A$4="3ª",'U9'!K5*'U9'!K$4,0)+
IF('U10'!$A$4="3ª",'U10'!K5*'U10'!K$4,0)+
IF('U11'!$A$4="3ª",'U11'!K5*'U11'!K$4,0)+
IF('U12'!$A$4="3ª",'U12'!K5*'U12'!K$4,0)+
IF('U13'!$A$4="3ª",'U13'!K5*'U13'!K$4,0)+
IF('U14'!$A$4="3ª",'U14'!K5*'U14'!K$4,0)+
IF('U15'!$A$4="3ª",'U15'!K5*'U15'!K$4,0)
)/'3ª EVA-solo'!$CD$5
/V$13)),0),0)</f>
        <v>0</v>
      </c>
      <c r="W21" s="25"/>
      <c r="X21" s="25">
        <f ca="1">IFERROR(IF(X$16&gt;0,
(
(
(
IF('U1'!$A$4="3ª",'U1'!L5*'U1'!L$4,0)+
IF('U2'!$A$4="3ª",'U2'!L5*'U2'!L$4,0)+
IF('U3'!$A$4="3ª",'U3'!L5*'U3'!L$4,0)+
IF('U4'!$A$4="3ª",'U4'!L5*'U4'!L$4,0)+
IF('U5'!$A$4="3ª",'U5'!L5*'U5'!L$4,0)+
IF('U6'!$A$4="3ª",'U6'!L5*'U6'!L$4,0)+
IF('U7'!$A$4="3ª",'U7'!L5*'U7'!L$4,0)+
IF('U8'!$A$4="3ª",'U8'!L5*'U8'!L$4,0)+
IF('U9'!$A$4="3ª",'U9'!L5*'U9'!L$4,0)+
IF('U10'!$A$4="3ª",'U10'!L5*'U10'!L$4,0)+
IF('U11'!$A$4="3ª",'U11'!L5*'U11'!L$4,0)+
IF('U12'!$A$4="3ª",'U12'!L5*'U12'!L$4,0)+
IF('U13'!$A$4="3ª",'U13'!L5*'U13'!L$4,0)+
IF('U14'!$A$4="3ª",'U14'!L5*'U14'!L$4,0)+
IF('U15'!$A$4="3ª",'U15'!L5*'U15'!L$4,0)
)/'3ª EVA-solo'!$CD$5
/X$13)),0),0)</f>
        <v>0</v>
      </c>
      <c r="Y21" s="25"/>
      <c r="Z21" s="25">
        <f>IFERROR(IF(Z$16&gt;0,
(
(
(
IF('U1'!$A$4="3ª",'U1'!M5*'U1'!M$4,0)+
IF('U2'!$A$4="3ª",'U2'!M5*'U2'!M$4,0)+
IF('U3'!$A$4="3ª",'U3'!M5*'U3'!M$4,0)+
IF('U4'!$A$4="3ª",'U4'!M5*'U4'!M$4,0)+
IF('U5'!$A$4="3ª",'U5'!M5*'U5'!M$4,0)+
IF('U6'!$A$4="3ª",'U6'!M5*'U6'!M$4,0)+
IF('U7'!$A$4="3ª",'U7'!M5*'U7'!M$4,0)+
IF('U8'!$A$4="3ª",'U8'!M5*'U8'!M$4,0)+
IF('U9'!$A$4="3ª",'U9'!M5*'U9'!M$4,0)+
IF('U10'!$A$4="3ª",'U10'!M5*'U10'!M$4,0)+
IF('U11'!$A$4="3ª",'U11'!M5*'U11'!M$4,0)+
IF('U12'!$A$4="3ª",'U12'!M5*'U12'!M$4,0)+
IF('U13'!$A$4="3ª",'U13'!M5*'U13'!M$4,0)+
IF('U14'!$A$4="3ª",'U14'!M5*'U14'!M$4,0)+
IF('U15'!$A$4="3ª",'U15'!M5*'U15'!M$4,0)
)/'3ª EVA-solo'!$CD$5
/Z$13)),0),0)</f>
        <v>0</v>
      </c>
      <c r="AA21" s="25"/>
      <c r="AB21" s="72"/>
      <c r="AC21" s="25">
        <f ca="1">IFERROR(IF(AC$16&gt;0,
(
(
(
IF('U1'!$A$4="3ª",'U1'!N5*'U1'!N$4,0)+
IF('U2'!$A$4="3ª",'U2'!N5*'U2'!N$4,0)+
IF('U3'!$A$4="3ª",'U3'!N5*'U3'!N$4,0)+
IF('U4'!$A$4="3ª",'U4'!N5*'U4'!N$4,0)+
IF('U5'!$A$4="3ª",'U5'!N5*'U5'!N$4,0)+
IF('U6'!$A$4="3ª",'U6'!N5*'U6'!N$4,0)+
IF('U7'!$A$4="3ª",'U7'!N5*'U7'!N$4,0)+
IF('U8'!$A$4="3ª",'U8'!N5*'U8'!N$4,0)+
IF('U9'!$A$4="3ª",'U9'!N5*'U9'!N$4,0)+
IF('U10'!$A$4="3ª",'U10'!N5*'U10'!N$4,0)+
IF('U11'!$A$4="3ª",'U11'!N5*'U11'!N$4,0)+
IF('U12'!$A$4="3ª",'U12'!N5*'U12'!N$4,0)+
IF('U13'!$A$4="3ª",'U13'!N5*'U13'!N$4,0)+
IF('U14'!$A$4="3ª",'U14'!N5*'U14'!N$4,0)+
IF('U15'!$A$4="3ª",'U15'!N5*'U15'!N$4,0)
)/'3ª EVA-solo'!$CD$5
/AC$13)),0),0)</f>
        <v>0</v>
      </c>
      <c r="AD21" s="25"/>
      <c r="AE21" s="25">
        <f>IFERROR(IF(AE$16&gt;0,
(
(
(
IF('U1'!$A$4="3ª",'U1'!O5*'U1'!O$4,0)+
IF('U2'!$A$4="3ª",'U2'!O5*'U2'!O$4,0)+
IF('U3'!$A$4="3ª",'U3'!O5*'U3'!O$4,0)+
IF('U4'!$A$4="3ª",'U4'!O5*'U4'!O$4,0)+
IF('U5'!$A$4="3ª",'U5'!O5*'U5'!O$4,0)+
IF('U6'!$A$4="3ª",'U6'!O5*'U6'!O$4,0)+
IF('U7'!$A$4="3ª",'U7'!O5*'U7'!O$4,0)+
IF('U8'!$A$4="3ª",'U8'!O5*'U8'!O$4,0)+
IF('U9'!$A$4="3ª",'U9'!O5*'U9'!O$4,0)+
IF('U10'!$A$4="3ª",'U10'!O5*'U10'!O$4,0)+
IF('U11'!$A$4="3ª",'U11'!O5*'U11'!O$4,0)+
IF('U12'!$A$4="3ª",'U12'!O5*'U12'!O$4,0)+
IF('U13'!$A$4="3ª",'U13'!O5*'U13'!O$4,0)+
IF('U14'!$A$4="3ª",'U14'!O5*'U14'!O$4,0)+
IF('U15'!$A$4="3ª",'U15'!O5*'U15'!O$4,0)
)/'3ª EVA-solo'!$CD$5
/AE$13)),0),0)</f>
        <v>0</v>
      </c>
      <c r="AF21" s="25"/>
      <c r="AG21" s="25">
        <f ca="1">IFERROR(IF(AG$16&gt;0,
(
(
(
IF('U1'!$A$4="3ª",'U1'!P5*'U1'!P$4,0)+
IF('U2'!$A$4="3ª",'U2'!P5*'U2'!P$4,0)+
IF('U3'!$A$4="3ª",'U3'!P5*'U3'!P$4,0)+
IF('U4'!$A$4="3ª",'U4'!P5*'U4'!P$4,0)+
IF('U5'!$A$4="3ª",'U5'!P5*'U5'!P$4,0)+
IF('U6'!$A$4="3ª",'U6'!P5*'U6'!P$4,0)+
IF('U7'!$A$4="3ª",'U7'!P5*'U7'!P$4,0)+
IF('U8'!$A$4="3ª",'U8'!P5*'U8'!P$4,0)+
IF('U9'!$A$4="3ª",'U9'!P5*'U9'!P$4,0)+
IF('U10'!$A$4="3ª",'U10'!P5*'U10'!P$4,0)+
IF('U11'!$A$4="3ª",'U11'!P5*'U11'!P$4,0)+
IF('U12'!$A$4="3ª",'U12'!P5*'U12'!P$4,0)+
IF('U13'!$A$4="3ª",'U13'!P5*'U13'!P$4,0)+
IF('U14'!$A$4="3ª",'U14'!P5*'U14'!P$4,0)+
IF('U15'!$A$4="3ª",'U15'!P5*'U15'!P$4,0)
)/'3ª EVA-solo'!$CD$5
/AG$13)),0),0)</f>
        <v>0</v>
      </c>
      <c r="AH21" s="25"/>
      <c r="AI21" s="25">
        <f>IFERROR(IF(AH$16&gt;0,
(
(
(
IF('U1'!$A$4="3ª",'U1'!Q5*'U1'!Q$4,0)+
IF('U2'!$A$4="3ª",'U2'!Q5*'U2'!Q$4,0)+
IF('U3'!$A$4="3ª",'U3'!Q5*'U3'!Q$4,0)+
IF('U4'!$A$4="3ª",'U4'!Q5*'U4'!Q$4,0)+
IF('U5'!$A$4="3ª",'U5'!Q5*'U5'!Q$4,0)+
IF('U6'!$A$4="3ª",'U6'!Q5*'U6'!Q$4,0)+
IF('U7'!$A$4="3ª",'U7'!Q5*'U7'!Q$4,0)+
IF('U8'!$A$4="3ª",'U8'!Q5*'U8'!Q$4,0)+
IF('U9'!$A$4="3ª",'U9'!Q5*'U9'!Q$4,0)+
IF('U10'!$A$4="3ª",'U10'!Q5*'U10'!Q$4,0)+
IF('U11'!$A$4="3ª",'U11'!Q5*'U11'!Q$4,0)+
IF('U12'!$A$4="3ª",'U12'!Q5*'U12'!Q$4,0)+
IF('U13'!$A$4="3ª",'U13'!Q5*'U13'!Q$4,0)+
IF('U14'!$A$4="3ª",'U14'!Q5*'U14'!Q$4,0)+
IF('U15'!$A$4="3ª",'U15'!Q5*'U15'!Q$4,0)
)/'3ª EVA-solo'!$CD$5
/AH$13)),0),0)</f>
        <v>0</v>
      </c>
      <c r="AJ21" s="25"/>
      <c r="AK21" s="25">
        <f ca="1">IFERROR(IF(AK$16&gt;0,
(
(
(
IF('U1'!$A$4="3ª",'U1'!R5*'U1'!R$4,0)+
IF('U2'!$A$4="3ª",'U2'!R5*'U2'!R$4,0)+
IF('U3'!$A$4="3ª",'U3'!R5*'U3'!R$4,0)+
IF('U4'!$A$4="3ª",'U4'!R5*'U4'!R$4,0)+
IF('U5'!$A$4="3ª",'U5'!R5*'U5'!R$4,0)+
IF('U6'!$A$4="3ª",'U6'!R5*'U6'!R$4,0)+
IF('U7'!$A$4="3ª",'U7'!R5*'U7'!R$4,0)+
IF('U8'!$A$4="3ª",'U8'!R5*'U8'!R$4,0)+
IF('U9'!$A$4="3ª",'U9'!R5*'U9'!R$4,0)+
IF('U10'!$A$4="3ª",'U10'!R5*'U10'!R$4,0)+
IF('U11'!$A$4="3ª",'U11'!R5*'U11'!R$4,0)+
IF('U12'!$A$4="3ª",'U12'!R5*'U12'!R$4,0)+
IF('U13'!$A$4="3ª",'U13'!R5*'U13'!R$4,0)+
IF('U14'!$A$4="3ª",'U14'!R5*'U14'!R$4,0)+
IF('U15'!$A$4="3ª",'U15'!R5*'U15'!R$4,0)
)/'3ª EVA-solo'!$CD$5
/AK$13)),0),0)</f>
        <v>0</v>
      </c>
      <c r="AL21" s="25"/>
      <c r="AM21" s="129">
        <f>IFERROR(IF(AM$16&gt;0,
(
(
(
IF('U1'!$A$4="3ª",'U1'!S5*'U1'!S$4,0)+
IF('U2'!$A$4="3ª",'U2'!S5*'U2'!S$4,0)+
IF('U3'!$A$4="3ª",'U3'!S5*'U3'!S$4,0)+
IF('U4'!$A$4="3ª",'U4'!S5*'U4'!S$4,0)+
IF('U5'!$A$4="3ª",'U5'!S5*'U5'!S$4,0)+
IF('U6'!$A$4="3ª",'U6'!S5*'U6'!S$4,0)+
IF('U7'!$A$4="3ª",'U7'!S5*'U7'!S$4,0)+
IF('U8'!$A$4="3ª",'U8'!S5*'U8'!S$4,0)+
IF('U9'!$A$4="3ª",'U9'!S5*'U9'!S$4,0)+
IF('U10'!$A$4="3ª",'U10'!S5*'U10'!S$4,0)+
IF('U11'!$A$4="3ª",'U11'!S5*'U11'!S$4,0)+
IF('U12'!$A$4="3ª",'U12'!S5*'U12'!S$4,0)+
IF('U13'!$A$4="3ª",'U13'!S5*'U13'!S$4,0)+
IF('U14'!$A$4="3ª",'U14'!S5*'U14'!S$4,0)+
IF('U15'!$A$4="3ª",'U15'!S5*'U15'!S$4,0)
)/'3ª EVA-solo'!$CD$5
/AM$13)),0),0)</f>
        <v>0</v>
      </c>
      <c r="AN21" s="102"/>
      <c r="AO21" s="72"/>
      <c r="AP21" s="25">
        <f ca="1">IFERROR(IF(AP$16&gt;0,
(
(
(
IF('U1'!$A$4="3ª",'U1'!T5*'U1'!T$4,0)+
IF('U2'!$A$4="3ª",'U2'!T5*'U2'!T$4,0)+
IF('U3'!$A$4="3ª",'U3'!T5*'U3'!T$4,0)+
IF('U4'!$A$4="3ª",'U4'!T5*'U4'!T$4,0)+
IF('U5'!$A$4="3ª",'U5'!T5*'U5'!T$4,0)+
IF('U6'!$A$4="3ª",'U6'!T5*'U6'!T$4,0)+
IF('U7'!$A$4="3ª",'U7'!T5*'U7'!T$4,0)+
IF('U8'!$A$4="3ª",'U8'!T5*'U8'!T$4,0)+
IF('U9'!$A$4="3ª",'U9'!T5*'U9'!T$4,0)+
IF('U10'!$A$4="3ª",'U10'!T5*'U10'!T$4,0)+
IF('U11'!$A$4="3ª",'U11'!T5*'U11'!T$4,0)+
IF('U12'!$A$4="3ª",'U12'!T5*'U12'!T$4,0)+
IF('U13'!$A$4="3ª",'U13'!T5*'U13'!T$4,0)+
IF('U14'!$A$4="3ª",'U14'!T5*'U14'!T$4,0)+
IF('U15'!$A$4="3ª",'U15'!T5*'U15'!T$4,0)
)/'3ª EVA-solo'!$CD$5
/AP$13)),0),0)</f>
        <v>0</v>
      </c>
      <c r="AQ21" s="25"/>
      <c r="AR21" s="25">
        <f ca="1">IFERROR(IF(AR$16&gt;0,
(
(
(
IF('U1'!$A$4="3ª",'U1'!U5*'U1'!U$4,0)+
IF('U2'!$A$4="3ª",'U2'!U5*'U2'!U$4,0)+
IF('U3'!$A$4="3ª",'U3'!U5*'U3'!U$4,0)+
IF('U4'!$A$4="3ª",'U4'!U5*'U4'!U$4,0)+
IF('U5'!$A$4="3ª",'U5'!U5*'U5'!U$4,0)+
IF('U6'!$A$4="3ª",'U6'!U5*'U6'!U$4,0)+
IF('U7'!$A$4="3ª",'U7'!U5*'U7'!U$4,0)+
IF('U8'!$A$4="3ª",'U8'!U5*'U8'!U$4,0)+
IF('U9'!$A$4="3ª",'U9'!U5*'U9'!U$4,0)+
IF('U10'!$A$4="3ª",'U10'!U5*'U10'!U$4,0)+
IF('U11'!$A$4="3ª",'U11'!U5*'U11'!U$4,0)+
IF('U12'!$A$4="3ª",'U12'!U5*'U12'!U$4,0)+
IF('U13'!$A$4="3ª",'U13'!U5*'U13'!U$4,0)+
IF('U14'!$A$4="3ª",'U14'!U5*'U14'!U$4,0)+
IF('U15'!$A$4="3ª",'U15'!U5*'U15'!U$4,0)
)/'3ª EVA-solo'!$CD$5
/AR$13)),0),0)</f>
        <v>0</v>
      </c>
      <c r="AS21" s="25"/>
      <c r="AT21" s="25">
        <f ca="1">IFERROR(IF(AT$16&gt;0,
(
(
(
IF('U1'!$A$4="3ª",'U1'!V5*'U1'!V$4,0)+
IF('U2'!$A$4="3ª",'U2'!V5*'U2'!V$4,0)+
IF('U3'!$A$4="3ª",'U3'!V5*'U3'!V$4,0)+
IF('U4'!$A$4="3ª",'U4'!V5*'U4'!V$4,0)+
IF('U5'!$A$4="3ª",'U5'!V5*'U5'!V$4,0)+
IF('U6'!$A$4="3ª",'U6'!V5*'U6'!V$4,0)+
IF('U7'!$A$4="3ª",'U7'!V5*'U7'!V$4,0)+
IF('U8'!$A$4="3ª",'U8'!V5*'U8'!V$4,0)+
IF('U9'!$A$4="3ª",'U9'!V5*'U9'!V$4,0)+
IF('U10'!$A$4="3ª",'U10'!V5*'U10'!V$4,0)+
IF('U11'!$A$4="3ª",'U11'!V5*'U11'!V$4,0)+
IF('U12'!$A$4="3ª",'U12'!V5*'U12'!V$4,0)+
IF('U13'!$A$4="3ª",'U13'!V5*'U13'!V$4,0)+
IF('U14'!$A$4="3ª",'U14'!V5*'U14'!V$4,0)+
IF('U15'!$A$4="3ª",'U15'!V5*'U15'!V$4,0)
)/'3ª EVA-solo'!$CD$5
/AT$13)),0),0)</f>
        <v>0</v>
      </c>
      <c r="AU21" s="25"/>
      <c r="AV21" s="25">
        <f ca="1">IFERROR(IF(AV$16&gt;0,
(
(
(
IF('U1'!$A$4="3ª",'U1'!W5*'U1'!W$4,0)+
IF('U2'!$A$4="3ª",'U2'!W5*'U2'!W$4,0)+
IF('U3'!$A$4="3ª",'U3'!W5*'U3'!W$4,0)+
IF('U4'!$A$4="3ª",'U4'!W5*'U4'!W$4,0)+
IF('U5'!$A$4="3ª",'U5'!W5*'U5'!W$4,0)+
IF('U6'!$A$4="3ª",'U6'!W5*'U6'!W$4,0)+
IF('U7'!$A$4="3ª",'U7'!W5*'U7'!W$4,0)+
IF('U8'!$A$4="3ª",'U8'!W5*'U8'!W$4,0)+
IF('U9'!$A$4="3ª",'U9'!W5*'U9'!W$4,0)+
IF('U10'!$A$4="3ª",'U10'!W5*'U10'!W$4,0)+
IF('U11'!$A$4="3ª",'U11'!W5*'U11'!W$4,0)+
IF('U12'!$A$4="3ª",'U12'!W5*'U12'!W$4,0)+
IF('U13'!$A$4="3ª",'U13'!W5*'U13'!W$4,0)+
IF('U14'!$A$4="3ª",'U14'!W5*'U14'!W$4,0)+
IF('U15'!$A$4="3ª",'U15'!W5*'U15'!W$4,0)
)/'3ª EVA-solo'!$CD$5
/AV$13)),0),0)</f>
        <v>0</v>
      </c>
      <c r="AW21" s="25"/>
      <c r="AX21" s="25">
        <f ca="1">IFERROR(IF(AX$16&gt;0,
(
(
(
IF('U1'!$A$4="3ª",'U1'!X5*'U1'!X$4,0)+
IF('U2'!$A$4="3ª",'U2'!X5*'U2'!X$4,0)+
IF('U3'!$A$4="3ª",'U3'!X5*'U3'!X$4,0)+
IF('U4'!$A$4="3ª",'U4'!X5*'U4'!X$4,0)+
IF('U5'!$A$4="3ª",'U5'!X5*'U5'!X$4,0)+
IF('U6'!$A$4="3ª",'U6'!X5*'U6'!X$4,0)+
IF('U7'!$A$4="3ª",'U7'!X5*'U7'!X$4,0)+
IF('U8'!$A$4="3ª",'U8'!X5*'U8'!X$4,0)+
IF('U9'!$A$4="3ª",'U9'!X5*'U9'!X$4,0)+
IF('U10'!$A$4="3ª",'U10'!X5*'U10'!X$4,0)+
IF('U11'!$A$4="3ª",'U11'!X5*'U11'!X$4,0)+
IF('U12'!$A$4="3ª",'U12'!X5*'U12'!X$4,0)+
IF('U13'!$A$4="3ª",'U13'!X5*'U13'!X$4,0)+
IF('U14'!$A$4="3ª",'U14'!X5*'U14'!X$4,0)+
IF('U15'!$A$4="3ª",'U15'!X5*'U15'!X$4,0)
)/'3ª EVA-solo'!$CD$5
/AX$13)),0),0)</f>
        <v>0</v>
      </c>
      <c r="AY21" s="25"/>
      <c r="AZ21" s="25">
        <f>IFERROR(IF(AZ$16&gt;0,
(
(
(
IF('U1'!$A$4="3ª",'U1'!Y5*'U1'!Y$4,0)+
IF('U2'!$A$4="3ª",'U2'!Y5*'U2'!Y$4,0)+
IF('U3'!$A$4="3ª",'U3'!Y5*'U3'!Y$4,0)+
IF('U4'!$A$4="3ª",'U4'!Y5*'U4'!Y$4,0)+
IF('U5'!$A$4="3ª",'U5'!Y5*'U5'!Y$4,0)+
IF('U6'!$A$4="3ª",'U6'!Y5*'U6'!Y$4,0)+
IF('U7'!$A$4="3ª",'U7'!Y5*'U7'!Y$4,0)+
IF('U8'!$A$4="3ª",'U8'!Y5*'U8'!Y$4,0)+
IF('U9'!$A$4="3ª",'U9'!Y5*'U9'!Y$4,0)+
IF('U10'!$A$4="3ª",'U10'!Y5*'U10'!Y$4,0)+
IF('U11'!$A$4="3ª",'U11'!Y5*'U11'!Y$4,0)+
IF('U12'!$A$4="3ª",'U12'!Y5*'U12'!Y$4,0)+
IF('U13'!$A$4="3ª",'U13'!Y5*'U13'!Y$4,0)+
IF('U14'!$A$4="3ª",'U14'!Y5*'U14'!Y$4,0)+
IF('U15'!$A$4="3ª",'U15'!Y5*'U15'!Y$4,0)
)/'3ª EVA-solo'!$CD$5
/AZ$13)),0),0)</f>
        <v>0</v>
      </c>
      <c r="BA21" s="25"/>
      <c r="BB21" s="72"/>
      <c r="BC21" s="25">
        <f ca="1">IFERROR(IF(BC$16&gt;0,
(
(
(
IF('U1'!$A$4="2ª",'U1'!Z5*'U1'!Z$4,0)+
IF('U2'!$A$4="2ª",'U2'!Z5*'U2'!Z$4,0)+
IF('U3'!$A$4="2ª",'U3'!Z5*'U3'!Z$4,0)+
IF('U4'!$A$4="2ª",'U4'!Z5*'U4'!Z$4,0)+
IF('U5'!$A$4="2ª",'U5'!Z5*'U5'!Z$4,0)+
IF('U6'!$A$4="2ª",'U6'!Z5*'U6'!Z$4,0)+
IF('U7'!$A$4="2ª",'U7'!Z5*'U7'!Z$4,0)+
IF('U8'!$A$4="2ª",'U8'!Z5*'U8'!Z$4,0)+
IF('U9'!$A$4="2ª",'U9'!Z5*'U9'!Z$4,0)+
IF('U10'!$A$4="2ª",'U10'!Z5*'U10'!Z$4,0)+
IF('U11'!$A$4="2ª",'U11'!Z5*'U11'!Z$4,0)+
IF('U12'!$A$4="2ª",'U12'!Z5*'U12'!Z$4,0)+
IF('U13'!$A$4="2ª",'U13'!Z5*'U13'!Z$4,0)+
IF('U14'!$A$4="2ª",'U14'!Z5*'U14'!Z$4,0)+
IF('U15'!$A$4="2ª",'U15'!Z5*'U15'!Z$4,0)
)/'2ª EVA-solo'!$CD$5
/BC$13)),0),0)</f>
        <v>0</v>
      </c>
      <c r="BD21" s="25"/>
      <c r="BE21" s="25">
        <f ca="1">IFERROR(IF(BE$16&gt;0,
(
(
(
IF('U1'!$A$4="3ª",'U1'!AA5*'U1'!AA$4,0)+
IF('U2'!$A$4="3ª",'U2'!AA5*'U2'!AA$4,0)+
IF('U3'!$A$4="3ª",'U3'!AA5*'U3'!AA$4,0)+
IF('U4'!$A$4="3ª",'U4'!AA5*'U4'!AA$4,0)+
IF('U5'!$A$4="3ª",'U5'!AA5*'U5'!AA$4,0)+
IF('U6'!$A$4="3ª",'U6'!AA5*'U6'!AA$4,0)+
IF('U7'!$A$4="3ª",'U7'!AA5*'U7'!AA$4,0)+
IF('U8'!$A$4="3ª",'U8'!AA5*'U8'!AA$4,0)+
IF('U9'!$A$4="3ª",'U9'!AA5*'U9'!AA$4,0)+
IF('U10'!$A$4="3ª",'U10'!AA5*'U10'!AA$4,0)+
IF('U11'!$A$4="3ª",'U11'!AA5*'U11'!AA$4,0)+
IF('U12'!$A$4="3ª",'U12'!AA5*'U12'!AA$4,0)+
IF('U13'!$A$4="3ª",'U13'!AA5*'U13'!AA$4,0)+
IF('U14'!$A$4="3ª",'U14'!AA5*'U14'!AA$4,0)+
IF('U15'!$A$4="3ª",'U15'!AA5*'U15'!AE$4,0)
)/'3ª EVA-solo'!$CD$5
/BE$13)),0),0)</f>
        <v>0</v>
      </c>
      <c r="BF21" s="25"/>
      <c r="BG21" s="25">
        <f ca="1">IFERROR(IF(BG$16&gt;0,
(
(
(
IF('U1'!$A$4="3ª",'U1'!AB5*'U1'!AB$4,0)+
IF('U2'!$A$4="3ª",'U2'!AB5*'U2'!AB$4,0)+
IF('U3'!$A$4="3ª",'U3'!AB5*'U3'!AB$4,0)+
IF('U4'!$A$4="3ª",'U4'!AB5*'U4'!AB$4,0)+
IF('U5'!$A$4="3ª",'U5'!AB5*'U5'!AB$4,0)+
IF('U6'!$A$4="3ª",'U6'!AB5*'U6'!AB$4,0)+
IF('U7'!$A$4="3ª",'U7'!AB5*'U7'!AB$4,0)+
IF('U8'!$A$4="3ª",'U8'!AB5*'U8'!AB$4,0)+
IF('U9'!$A$4="3ª",'U9'!AB5*'U9'!AB$4,0)+
IF('U10'!$A$4="3ª",'U10'!AB5*'U10'!AB$4,0)+
IF('U11'!$A$4="3ª",'U11'!AB5*'U11'!AB$4,0)+
IF('U12'!$A$4="3ª",'U12'!AB5*'U12'!AB$4,0)+
IF('U13'!$A$4="3ª",'U13'!AB5*'U13'!AB$4,0)+
IF('U14'!$A$4="3ª",'U14'!AB5*'U14'!AB$4,0)+
IF('U15'!$A$4="3ª",'U15'!AB5*'U15'!AF$4,0)
)/'3ª EVA-solo'!$CD$5
/BG$13)),0),0)</f>
        <v>0</v>
      </c>
      <c r="BH21" s="25"/>
      <c r="BI21" s="25">
        <f>IFERROR(IF(BH$16&gt;0,
(
(
(
IF('U1'!$A$4="3ª",'U1'!AC5*'U1'!AC$4,0)+
IF('U2'!$A$4="3ª",'U2'!AC5*'U2'!AC$4,0)+
IF('U3'!$A$4="3ª",'U3'!AC5*'U3'!AC$4,0)+
IF('U4'!$A$4="3ª",'U4'!AC5*'U4'!AC$4,0)+
IF('U5'!$A$4="3ª",'U5'!AC5*'U5'!AC$4,0)+
IF('U6'!$A$4="3ª",'U6'!AC5*'U6'!AC$4,0)+
IF('U7'!$A$4="3ª",'U7'!AC5*'U7'!AC$4,0)+
IF('U8'!$A$4="3ª",'U8'!AC5*'U8'!AC$4,0)+
IF('U9'!$A$4="3ª",'U9'!AC5*'U9'!AC$4,0)+
IF('U10'!$A$4="3ª",'U10'!AC5*'U10'!AC$4,0)+
IF('U11'!$A$4="3ª",'U11'!AC5*'U11'!AC$4,0)+
IF('U12'!$A$4="3ª",'U12'!AC5*'U12'!AC$4,0)+
IF('U13'!$A$4="3ª",'U13'!AC5*'U13'!AC$4,0)+
IF('U14'!$A$4="3ª",'U14'!AC5*'U14'!AC$4,0)+
IF('U15'!$A$4="3ª",'U15'!AC5*'U15'!AG$4,0)
)/'3ª EVA-solo'!$CD$5
/BH$13)),0),0)</f>
        <v>0</v>
      </c>
      <c r="BJ21" s="25"/>
      <c r="BK21" s="25">
        <f>IFERROR(IF(BK$16&gt;0,
(
(
(
IF('U1'!$A$4="3ª",'U1'!AD5*'U1'!AD$4,0)+
IF('U2'!$A$4="3ª",'U2'!AD5*'U2'!AD$4,0)+
IF('U3'!$A$4="3ª",'U3'!AD5*'U3'!AD$4,0)+
IF('U4'!$A$4="3ª",'U4'!AD5*'U4'!AD$4,0)+
IF('U5'!$A$4="3ª",'U5'!AD5*'U5'!AD$4,0)+
IF('U6'!$A$4="3ª",'U6'!AD5*'U6'!AD$4,0)+
IF('U7'!$A$4="3ª",'U7'!AD5*'U7'!AD$4,0)+
IF('U8'!$A$4="3ª",'U8'!AD5*'U8'!AD$4,0)+
IF('U9'!$A$4="3ª",'U9'!AD5*'U9'!AD$4,0)+
IF('U10'!$A$4="3ª",'U10'!AD5*'U10'!AD$4,0)+
IF('U11'!$A$4="3ª",'U11'!AD5*'U11'!AD$4,0)+
IF('U12'!$A$4="3ª",'U12'!AD5*'U12'!AD$4,0)+
IF('U13'!$A$4="3ª",'U13'!AD5*'U13'!AD$4,0)+
IF('U14'!$A$4="3ª",'U14'!AD5*'U14'!AD$4,0)+
IF('U15'!$A$4="3ª",'U15'!AD5*'U15'!AH$4,0)
)/'3ª EVA-solo'!$CD$5
/BK$13)),0),0)</f>
        <v>0</v>
      </c>
      <c r="BL21" s="25"/>
      <c r="BM21" s="25">
        <f>IFERROR(IF(BM$16&gt;0,
(
(
(
IF('U1'!$A$4="3ª",'U1'!AE5*'U1'!AE$4,0)+
IF('U2'!$A$4="3ª",'U2'!AE5*'U2'!AE$4,0)+
IF('U3'!$A$4="3ª",'U3'!AE5*'U3'!AE$4,0)+
IF('U4'!$A$4="3ª",'U4'!AE5*'U4'!AE$4,0)+
IF('U5'!$A$4="3ª",'U5'!AE5*'U5'!AE$4,0)+
IF('U6'!$A$4="3ª",'U6'!AE5*'U6'!AE$4,0)+
IF('U7'!$A$4="3ª",'U7'!AE5*'U7'!AE$4,0)+
IF('U8'!$A$4="3ª",'U8'!AE5*'U8'!AE$4,0)+
IF('U9'!$A$4="3ª",'U9'!AE5*'U9'!AE$4,0)+
IF('U10'!$A$4="3ª",'U10'!AE5*'U10'!AE$4,0)+
IF('U11'!$A$4="3ª",'U11'!AE5*'U11'!AE$4,0)+
IF('U12'!$A$4="3ª",'U12'!AE5*'U12'!AE$4,0)+
IF('U13'!$A$4="3ª",'U13'!AE5*'U13'!AE$4,0)+
IF('U14'!$A$4="3ª",'U14'!AE5*'U14'!AE$4,0)+
IF('U15'!$A$4="3ª",'U15'!AE5*'U15'!AI$4,0)
)/'3ª EVA-solo'!$CD$5
/BM$13)),0),0)</f>
        <v>0</v>
      </c>
      <c r="BN21" s="25"/>
      <c r="BO21" s="72"/>
      <c r="BP21" s="25">
        <f ca="1">IFERROR(IF(BP$16&gt;0,
(
(
(
IF('U1'!$A$4="3ª",'U1'!AF5*'U1'!AF$4,0)+
IF('U2'!$A$4="3ª",'U2'!AF5*'U2'!AF$4,0)+
IF('U3'!$A$4="3ª",'U3'!AF5*'U3'!AF$4,0)+
IF('U4'!$A$4="3ª",'U4'!AF5*'U4'!AF$4,0)+
IF('U5'!$A$4="3ª",'U5'!AF5*'U5'!AF$4,0)+
IF('U6'!$A$4="3ª",'U6'!AF5*'U6'!AF$4,0)+
IF('U7'!$A$4="3ª",'U7'!AF5*'U7'!AF$4,0)+
IF('U8'!$A$4="3ª",'U8'!AF5*'U8'!AF$4,0)+
IF('U9'!$A$4="3ª",'U9'!AF5*'U9'!AF$4,0)+
IF('U10'!$A$4="3ª",'U10'!AF5*'U10'!AF$4,0)+
IF('U11'!$A$4="3ª",'U11'!AF5*'U11'!AF$4,0)+
IF('U12'!$A$4="3ª",'U12'!AF5*'U12'!AF$4,0)+
IF('U13'!$A$4="3ª",'U13'!AF5*'U13'!AF$4,0)+
IF('U14'!$A$4="3ª",'U14'!AF5*'U14'!AF$4,0)+
IF('U15'!$A$4="3ª",'U15'!AF5*'U15'!AF$4,0)
)/'3ª EVA-solo'!$CD$5
/BP$13)),0),0)</f>
        <v>0</v>
      </c>
      <c r="BQ21" s="25"/>
      <c r="BR21" s="25">
        <f>IFERROR(IF(BR$16&gt;0,
(
(
(
IF('U1'!$A$4="3ª",'U1'!AG5*'U1'!AG$4,0)+
IF('U2'!$A$4="3ª",'U2'!AG5*'U2'!AG$4,0)+
IF('U3'!$A$4="3ª",'U3'!AG5*'U3'!AG$4,0)+
IF('U4'!$A$4="3ª",'U4'!AG5*'U4'!AG$4,0)+
IF('U5'!$A$4="3ª",'U5'!AG5*'U5'!AG$4,0)+
IF('U6'!$A$4="3ª",'U6'!AG5*'U6'!AG$4,0)+
IF('U7'!$A$4="3ª",'U7'!AG5*'U7'!AG$4,0)+
IF('U8'!$A$4="3ª",'U8'!AG5*'U8'!AG$4,0)+
IF('U9'!$A$4="3ª",'U9'!AG5*'U9'!AG$4,0)+
IF('U10'!$A$4="3ª",'U10'!AG5*'U10'!AG$4,0)+
IF('U11'!$A$4="3ª",'U11'!AG5*'U11'!AG$4,0)+
IF('U12'!$A$4="3ª",'U12'!AG5*'U12'!AG$4,0)+
IF('U13'!$A$4="3ª",'U13'!AG5*'U13'!AG$4,0)+
IF('U14'!$A$4="3ª",'U14'!AG5*'U14'!AG$4,0)+
IF('U15'!$A$4="3ª",'U15'!AG5*'U15'!AG$4,0)
)/'3ª EVA-solo'!$CD$5
/BR$13)),0),0)</f>
        <v>0</v>
      </c>
      <c r="BS21" s="25"/>
      <c r="BT21" s="25">
        <f>IFERROR(IF(BT$16&gt;0,
(
(
(
IF('U1'!$A$4="3ª",'U1'!AH5*'U1'!AH$4,0)+
IF('U2'!$A$4="3ª",'U2'!AH5*'U2'!AH$4,0)+
IF('U3'!$A$4="3ª",'U3'!AH5*'U3'!AH$4,0)+
IF('U4'!$A$4="3ª",'U4'!AH5*'U4'!AH$4,0)+
IF('U5'!$A$4="3ª",'U5'!AH5*'U5'!AH$4,0)+
IF('U6'!$A$4="3ª",'U6'!AH5*'U6'!AH$4,0)+
IF('U7'!$A$4="3ª",'U7'!AH5*'U7'!AH$4,0)+
IF('U8'!$A$4="3ª",'U8'!AH5*'U8'!AH$4,0)+
IF('U9'!$A$4="3ª",'U9'!AH5*'U9'!AH$4,0)+
IF('U10'!$A$4="3ª",'U10'!AH5*'U10'!AH$4,0)+
IF('U11'!$A$4="3ª",'U11'!AH5*'U11'!AH$4,0)+
IF('U12'!$A$4="3ª",'U12'!AH5*'U12'!AH$4,0)+
IF('U13'!$A$4="3ª",'U13'!AH5*'U13'!AH$4,0)+
IF('U14'!$A$4="3ª",'U14'!AH5*'U14'!AH$4,0)+
IF('U15'!$A$4="3ª",'U15'!AH5*'U15'!AH$4,0)
)/'3ª EVA-solo'!$CD$5
/BT$13)),0),0)</f>
        <v>0</v>
      </c>
      <c r="BU21" s="25"/>
      <c r="BV21" s="25">
        <f>IFERROR(IF(BV$16&gt;0,
(
(
(
IF('U1'!$A$4="3ª",'U1'!AI5*'U1'!AI$4,0)+
IF('U2'!$A$4="3ª",'U2'!AI5*'U2'!AI$4,0)+
IF('U3'!$A$4="3ª",'U3'!AI5*'U3'!AI$4,0)+
IF('U4'!$A$4="3ª",'U4'!AI5*'U4'!AI$4,0)+
IF('U5'!$A$4="3ª",'U5'!AI5*'U5'!AI$4,0)+
IF('U6'!$A$4="3ª",'U6'!AI5*'U6'!AI$4,0)+
IF('U7'!$A$4="3ª",'U7'!AI5*'U7'!AI$4,0)+
IF('U8'!$A$4="3ª",'U8'!AI5*'U8'!AI$4,0)+
IF('U9'!$A$4="3ª",'U9'!AI5*'U9'!AI$4,0)+
IF('U10'!$A$4="3ª",'U10'!AI5*'U10'!AI$4,0)+
IF('U11'!$A$4="3ª",'U11'!AI5*'U11'!AI$4,0)+
IF('U12'!$A$4="3ª",'U12'!AI5*'U12'!AI$4,0)+
IF('U13'!$A$4="3ª",'U13'!AI5*'U13'!AI$4,0)+
IF('U14'!$A$4="3ª",'U14'!AI5*'U14'!AI$4,0)+
IF('U15'!$A$4="3ª",'U15'!AI5*'U15'!AI$4,0)
)/'3ª EVA-solo'!$CD$5
/BV$13)),0),0)</f>
        <v>0</v>
      </c>
      <c r="BW21" s="25"/>
      <c r="BX21" s="25">
        <f>IFERROR(IF(BX$16&gt;0,
(
(
(
IF('U1'!$A$4="3ª",'U1'!AJ5*'U1'!AJ$4,0)+
IF('U2'!$A$4="3ª",'U2'!AJ5*'U2'!AJ$4,0)+
IF('U3'!$A$4="3ª",'U3'!AJ5*'U3'!AJ$4,0)+
IF('U4'!$A$4="3ª",'U4'!AJ5*'U4'!AJ$4,0)+
IF('U5'!$A$4="3ª",'U5'!AJ5*'U5'!AJ$4,0)+
IF('U6'!$A$4="3ª",'U6'!AJ5*'U6'!AJ$4,0)+
IF('U7'!$A$4="3ª",'U7'!AJ5*'U7'!AJ$4,0)+
IF('U8'!$A$4="3ª",'U8'!AJ5*'U8'!AJ$4,0)+
IF('U9'!$A$4="3ª",'U9'!AJ5*'U9'!AJ$4,0)+
IF('U10'!$A$4="3ª",'U10'!AJ5*'U10'!AJ$4,0)+
IF('U11'!$A$4="3ª",'U11'!AJ5*'U11'!AJ$4,0)+
IF('U12'!$A$4="3ª",'U12'!AJ5*'U12'!AJ$4,0)+
IF('U13'!$A$4="3ª",'U13'!AJ5*'U13'!AJ$4,0)+
IF('U14'!$A$4="3ª",'U14'!AJ5*'U14'!AJ$4,0)+
IF('U15'!$A$4="3ª",'U15'!AJ5*'U15'!AJ$4,0)
)/'3ª EVA-solo'!$CD$5
/BX$13)),0),0)</f>
        <v>0</v>
      </c>
      <c r="BY21" s="25"/>
      <c r="BZ21" s="129">
        <f>IFERROR(IF(BZ$16&gt;0,
(
(
(
IF('U1'!$A$4="3ª",'U1'!AK5*'U1'!AK$4,0)+
IF('U2'!$A$4="3ª",'U2'!AK5*'U2'!AK$4,0)+
IF('U3'!$A$4="3ª",'U3'!AK5*'U3'!AK$4,0)+
IF('U4'!$A$4="3ª",'U4'!AK5*'U4'!AK$4,0)+
IF('U5'!$A$4="3ª",'U5'!AK5*'U5'!AK$4,0)+
IF('U6'!$A$4="3ª",'U6'!AK5*'U6'!AK$4,0)+
IF('U7'!$A$4="3ª",'U7'!AK5*'U7'!AK$4,0)+
IF('U8'!$A$4="3ª",'U8'!AK5*'U8'!AK$4,0)+
IF('U9'!$A$4="3ª",'U9'!AK5*'U9'!AK$4,0)+
IF('U10'!$A$4="3ª",'U10'!AK5*'U10'!AK$4,0)+
IF('U11'!$A$4="3ª",'U11'!AK5*'U11'!AK$4,0)+
IF('U12'!$A$4="3ª",'U12'!AK5*'U12'!AK$4,0)+
IF('U13'!$A$4="3ª",'U13'!AK5*'U13'!AK$4,0)+
IF('U14'!$A$4="3ª",'U14'!AK5*'U14'!AK$4,0)+
IF('U15'!$A$4="3ª",'U15'!AK5*'U15'!AK$4,0)
)/'3ª EVA-solo'!$CD$5
/BZ$13)),0),0)</f>
        <v>0</v>
      </c>
      <c r="CA21" s="25"/>
      <c r="CB21" s="71"/>
    </row>
    <row r="22" spans="1:82" ht="18" x14ac:dyDescent="0.25">
      <c r="A22" s="65" t="str">
        <v>Martinez carlos</v>
      </c>
      <c r="B22" s="72"/>
      <c r="C22" s="25">
        <f ca="1">IFERROR(IF(C$16&gt;0,
(
(
(
IF('U1'!$A$4="3ª",'U1'!B6*'U1'!B$4,0)+
IF('U2'!$A$4="3ª",'U2'!B6*'U2'!B$4,0)+
IF('U3'!$A$4="3ª",'U3'!B6*'U3'!B$4,0)+
IF('U4'!$A$4="3ª",'U4'!B6*'U4'!B$4,0)+
IF('U5'!$A$4="3ª",'U5'!B6*'U5'!B$4,0)+
IF('U6'!$A$4="3ª",'U6'!B6*'U6'!B$4,0)+
IF('U7'!$A$4="3ª",'U7'!B6*'U7'!B$4,0)+
IF('U8'!$A$4="3ª",'U8'!B6*'U8'!B$4,0)+
IF('U9'!$A$4="3ª",'U9'!B6*'U9'!B$4,0)+
IF('U10'!$A$4="3ª",'U10'!B6*'U10'!B$4,0)+
IF('U11'!$A$4="3ª",'U11'!B6*'U11'!B$4,0)+
IF('U12'!$A$4="3ª",'U12'!B6*'U12'!B$4,0)+
IF('U13'!$A$4="3ª",'U13'!B6*'U13'!B$4,0)+
IF('U14'!$A$4="3ª",'U14'!B6*'U14'!B$4,0)+
IF('U15'!$A$4="3ª",'U15'!B6*'U15'!B$4,0)
)/'3ª EVA-solo'!$CD$5
/C$13)),0),0)</f>
        <v>0</v>
      </c>
      <c r="D22" s="25"/>
      <c r="E22" s="25">
        <f ca="1">IFERROR(IF(E$16&gt;0,
(
(
(
IF('U1'!$A$4="3ª",'U1'!C6*'U1'!C$4,0)+
IF('U2'!$A$4="3ª",'U2'!C6*'U2'!C$4,0)+
IF('U3'!$A$4="3ª",'U3'!C6*'U3'!C$4,0)+
IF('U4'!$A$4="3ª",'U4'!C6*'U4'!C$4,0)+
IF('U5'!$A$4="3ª",'U5'!C6*'U5'!C$4,0)+
IF('U6'!$A$4="3ª",'U6'!C6*'U6'!C$4,0)+
IF('U7'!$A$4="3ª",'U7'!C6*'U7'!C$4,0)+
IF('U8'!$A$4="3ª",'U8'!C6*'U8'!C$4,0)+
IF('U9'!$A$4="3ª",'U9'!C6*'U9'!C$4,0)+
IF('U10'!$A$4="3ª",'U10'!C6*'U10'!C$4,0)+
IF('U11'!$A$4="3ª",'U11'!C6*'U11'!C$4,0)+
IF('U12'!$A$4="3ª",'U12'!C6*'U12'!C$4,0)+
IF('U13'!$A$4="3ª",'U13'!C6*'U13'!C$4,0)+
IF('U14'!$A$4="3ª",'U14'!C6*'U14'!C$4,0)+
IF('U15'!$A$4="3ª",'U15'!C6*'U15'!C$4,0)
)/'3ª EVA-solo'!$CD$5
/E$13)),0),0)</f>
        <v>0</v>
      </c>
      <c r="F22" s="25"/>
      <c r="G22" s="25">
        <f ca="1">IFERROR(IF(G$16&gt;0,
(
(
(
IF('U1'!$A$4="3ª",'U1'!D6*'U1'!D$4,0)+
IF('U2'!$A$4="3ª",'U2'!D6*'U2'!D$4,0)+
IF('U3'!$A$4="3ª",'U3'!D6*'U3'!D$4,0)+
IF('U4'!$A$4="3ª",'U4'!D6*'U4'!D$4,0)+
IF('U5'!$A$4="3ª",'U5'!D6*'U5'!D$4,0)+
IF('U6'!$A$4="3ª",'U6'!D6*'U6'!D$4,0)+
IF('U7'!$A$4="3ª",'U7'!D6*'U7'!D$4,0)+
IF('U8'!$A$4="3ª",'U8'!D6*'U8'!D$4,0)+
IF('U9'!$A$4="3ª",'U9'!D6*'U9'!D$4,0)+
IF('U10'!$A$4="3ª",'U10'!D6*'U10'!D$4,0)+
IF('U11'!$A$4="3ª",'U11'!D6*'U11'!D$4,0)+
IF('U12'!$A$4="3ª",'U12'!D6*'U12'!D$4,0)+
IF('U13'!$A$4="3ª",'U13'!D6*'U13'!D$4,0)+
IF('U14'!$A$4="3ª",'U14'!D6*'U14'!D$4,0)+
IF('U15'!$A$4="3ª",'U15'!D6*'U15'!D$4,0)
)/'3ª EVA-solo'!$CD$5
/G$13)),0),0)</f>
        <v>0</v>
      </c>
      <c r="H22" s="25"/>
      <c r="I22" s="25">
        <f ca="1">IFERROR(IF(I$16&gt;0,
(
(
(
IF('U1'!$A$4="3ª",'U1'!E6*'U1'!E$4,0)+
IF('U2'!$A$4="3ª",'U2'!E6*'U2'!E$4,0)+
IF('U3'!$A$4="3ª",'U3'!E6*'U3'!E$4,0)+
IF('U4'!$A$4="3ª",'U4'!E6*'U4'!E$4,0)+
IF('U5'!$A$4="3ª",'U5'!E6*'U5'!E$4,0)+
IF('U6'!$A$4="3ª",'U6'!E6*'U6'!E$4,0)+
IF('U7'!$A$4="3ª",'U7'!E6*'U7'!E$4,0)+
IF('U8'!$A$4="3ª",'U8'!E6*'U8'!E$4,0)+
IF('U9'!$A$4="3ª",'U9'!E6*'U9'!E$4,0)+
IF('U10'!$A$4="3ª",'U10'!E6*'U10'!E$4,0)+
IF('U11'!$A$4="3ª",'U11'!E6*'U11'!E$4,0)+
IF('U12'!$A$4="3ª",'U12'!E6*'U12'!E$4,0)+
IF('U13'!$A$4="3ª",'U13'!E6*'U13'!E$4,0)+
IF('U14'!$A$4="3ª",'U14'!E6*'U14'!E$4,0)+
IF('U15'!$A$4="3ª",'U15'!E6*'U15'!E$4,0)
)/'3ª EVA-solo'!$CD$5
/H$13)),0),0)</f>
        <v>0</v>
      </c>
      <c r="J22" s="25"/>
      <c r="K22" s="25">
        <f ca="1">IFERROR(IF(K$16&gt;0,
(
(
(
IF('U1'!$A$4="3ª",'U1'!F6*'U1'!F$4,0)+
IF('U2'!$A$4="3ª",'U2'!F6*'U2'!F$4,0)+
IF('U3'!$A$4="3ª",'U3'!F6*'U3'!F$4,0)+
IF('U4'!$A$4="3ª",'U4'!F6*'U4'!F$4,0)+
IF('U5'!$A$4="3ª",'U5'!F6*'U5'!F$4,0)+
IF('U6'!$A$4="3ª",'U6'!F6*'U6'!F$4,0)+
IF('U7'!$A$4="3ª",'U7'!F6*'U7'!F$4,0)+
IF('U8'!$A$4="3ª",'U8'!F6*'U8'!F$4,0)+
IF('U9'!$A$4="3ª",'U9'!F6*'U9'!F$4,0)+
IF('U10'!$A$4="3ª",'U10'!F6*'U10'!F$4,0)+
IF('U11'!$A$4="3ª",'U11'!F6*'U11'!F$4,0)+
IF('U12'!$A$4="3ª",'U12'!F6*'U12'!F$4,0)+
IF('U13'!$A$4="3ª",'U13'!F6*'U13'!F$4,0)+
IF('U14'!$A$4="3ª",'U14'!F6*'U14'!F$4,0)+
IF('U15'!$A$4="3ª",'U15'!F6*'U15'!F$4,0)
)/'3ª EVA-solo'!$CD$5
/K$13)),0),0)</f>
        <v>0</v>
      </c>
      <c r="L22" s="98"/>
      <c r="M22" s="25">
        <f>IFERROR(IF(M$16&gt;0,
(
(
(
IF('U1'!$A$4="3ª",'U1'!G6*'U1'!G$4,0)+
IF('U2'!$A$4="3ª",'U2'!G6*'U2'!G$4,0)+
IF('U3'!$A$4="3ª",'U3'!G6*'U3'!G$4,0)+
IF('U4'!$A$4="3ª",'U4'!G6*'U4'!G$4,0)+
IF('U5'!$A$4="3ª",'U5'!G6*'U5'!G$4,0)+
IF('U6'!$A$4="3ª",'U6'!G6*'U6'!G$4,0)+
IF('U7'!$A$4="3ª",'U7'!G6*'U7'!G$4,0)+
IF('U8'!$A$4="3ª",'U8'!G6*'U8'!G$4,0)+
IF('U9'!$A$4="3ª",'U9'!G6*'U9'!G$4,0)+
IF('U10'!$A$4="3ª",'U10'!G6*'U10'!G$4,0)+
IF('U11'!$A$4="3ª",'U11'!G6*'U11'!G$4,0)+
IF('U12'!$A$4="3ª",'U12'!G6*'U12'!G$4,0)+
IF('U13'!$A$4="3ª",'U13'!G6*'U13'!G$4,0)+
IF('U14'!$A$4="3ª",'U14'!G6*'U14'!G$4,0)+
IF('U15'!$A$4="3ª",'U15'!G6*'U15'!G$4,0)
)/'3ª EVA-solo'!$CD$5
/M$13)),0),0)</f>
        <v>0</v>
      </c>
      <c r="N22" s="102"/>
      <c r="O22" s="72"/>
      <c r="P22" s="25">
        <f ca="1">IFERROR(IF(P$16&gt;0,
(
(
(
IF('U1'!$A$4="3ª",'U1'!H6*'U1'!H$4,0)+
IF('U2'!$A$4="3ª",'U2'!H6*'U2'!H$4,0)+
IF('U3'!$A$4="3ª",'U3'!H6*'U3'!H$4,0)+
IF('U4'!$A$4="3ª",'U4'!H6*'U4'!H$4,0)+
IF('U5'!$A$4="3ª",'U5'!H6*'U5'!H$4,0)+
IF('U6'!$A$4="3ª",'U6'!H6*'U6'!H$4,0)+
IF('U7'!$A$4="3ª",'U7'!H6*'U7'!H$4,0)+
IF('U8'!$A$4="3ª",'U8'!H6*'U8'!H$4,0)+
IF('U9'!$A$4="3ª",'U9'!H6*'U9'!H$4,0)+
IF('U10'!$A$4="3ª",'U10'!H6*'U10'!H$4,0)+
IF('U11'!$A$4="3ª",'U11'!H6*'U11'!H$4,0)+
IF('U12'!$A$4="3ª",'U12'!H6*'U12'!H$4,0)+
IF('U13'!$A$4="3ª",'U13'!H6*'U13'!H$4,0)+
IF('U14'!$A$4="3ª",'U14'!H6*'U14'!H$4,0)+
IF('U15'!$A$4="3ª",'U15'!H6*'U15'!H$4,0)
)/'3ª EVA-solo'!$CD$5
/P$13)),0),0)</f>
        <v>0</v>
      </c>
      <c r="Q22" s="25"/>
      <c r="R22" s="25">
        <f ca="1">IFERROR(IF(R$16&gt;0,
(
(
(
IF('U1'!$A$4="3ª",'U1'!I6*'U1'!I$4,0)+
IF('U2'!$A$4="3ª",'U2'!I6*'U2'!I$4,0)+
IF('U3'!$A$4="3ª",'U3'!I6*'U3'!I$4,0)+
IF('U4'!$A$4="3ª",'U4'!I6*'U4'!I$4,0)+
IF('U5'!$A$4="3ª",'U5'!I6*'U5'!I$4,0)+
IF('U6'!$A$4="3ª",'U6'!I6*'U6'!I$4,0)+
IF('U7'!$A$4="3ª",'U7'!I6*'U7'!I$4,0)+
IF('U8'!$A$4="3ª",'U8'!I6*'U8'!I$4,0)+
IF('U9'!$A$4="3ª",'U9'!I6*'U9'!I$4,0)+
IF('U10'!$A$4="3ª",'U10'!I6*'U10'!I$4,0)+
IF('U11'!$A$4="3ª",'U11'!I6*'U11'!I$4,0)+
IF('U12'!$A$4="3ª",'U12'!I6*'U12'!I$4,0)+
IF('U13'!$A$4="3ª",'U13'!I6*'U13'!I$4,0)+
IF('U14'!$A$4="3ª",'U14'!I6*'U14'!I$4,0)+
IF('U15'!$A$4="3ª",'U15'!I6*'U15'!I$4,0)
)/'3ª EVA-solo'!$CD$5
/R$13)),0),0)</f>
        <v>0</v>
      </c>
      <c r="S22" s="25"/>
      <c r="T22" s="25">
        <f ca="1">IFERROR(IF(T$16&gt;0,
(
(
(
IF('U1'!$A$4="3ª",'U1'!J6*'U1'!J$4,0)+
IF('U2'!$A$4="3ª",'U2'!J6*'U2'!J$4,0)+
IF('U3'!$A$4="3ª",'U3'!J6*'U3'!J$4,0)+
IF('U4'!$A$4="3ª",'U4'!J6*'U4'!J$4,0)+
IF('U5'!$A$4="3ª",'U5'!J6*'U5'!J$4,0)+
IF('U6'!$A$4="3ª",'U6'!J6*'U6'!J$4,0)+
IF('U7'!$A$4="3ª",'U7'!J6*'U7'!J$4,0)+
IF('U8'!$A$4="3ª",'U8'!J6*'U8'!J$4,0)+
IF('U9'!$A$4="3ª",'U9'!J6*'U9'!J$4,0)+
IF('U10'!$A$4="3ª",'U10'!J6*'U10'!J$4,0)+
IF('U11'!$A$4="3ª",'U11'!J6*'U11'!J$4,0)+
IF('U12'!$A$4="3ª",'U12'!J6*'U12'!J$4,0)+
IF('U13'!$A$4="3ª",'U13'!J6*'U13'!J$4,0)+
IF('U14'!$A$4="3ª",'U14'!J6*'U14'!J$4,0)+
IF('U15'!$A$4="3ª",'U15'!J6*'U15'!J$4,0)
)/'3ª EVA-solo'!$CD$5
/T$13)),0),0)</f>
        <v>0</v>
      </c>
      <c r="U22" s="25"/>
      <c r="V22" s="25">
        <f ca="1">IFERROR(IF(V$16&gt;0,
(
(
(
IF('U1'!$A$4="3ª",'U1'!K6*'U1'!K$4,0)+
IF('U2'!$A$4="3ª",'U2'!K6*'U2'!K$4,0)+
IF('U3'!$A$4="3ª",'U3'!K6*'U3'!K$4,0)+
IF('U4'!$A$4="3ª",'U4'!K6*'U4'!K$4,0)+
IF('U5'!$A$4="3ª",'U5'!K6*'U5'!K$4,0)+
IF('U6'!$A$4="3ª",'U6'!K6*'U6'!K$4,0)+
IF('U7'!$A$4="3ª",'U7'!K6*'U7'!K$4,0)+
IF('U8'!$A$4="3ª",'U8'!K6*'U8'!K$4,0)+
IF('U9'!$A$4="3ª",'U9'!K6*'U9'!K$4,0)+
IF('U10'!$A$4="3ª",'U10'!K6*'U10'!K$4,0)+
IF('U11'!$A$4="3ª",'U11'!K6*'U11'!K$4,0)+
IF('U12'!$A$4="3ª",'U12'!K6*'U12'!K$4,0)+
IF('U13'!$A$4="3ª",'U13'!K6*'U13'!K$4,0)+
IF('U14'!$A$4="3ª",'U14'!K6*'U14'!K$4,0)+
IF('U15'!$A$4="3ª",'U15'!K6*'U15'!K$4,0)
)/'3ª EVA-solo'!$CD$5
/V$13)),0),0)</f>
        <v>0</v>
      </c>
      <c r="W22" s="25"/>
      <c r="X22" s="25">
        <f ca="1">IFERROR(IF(X$16&gt;0,
(
(
(
IF('U1'!$A$4="3ª",'U1'!L6*'U1'!L$4,0)+
IF('U2'!$A$4="3ª",'U2'!L6*'U2'!L$4,0)+
IF('U3'!$A$4="3ª",'U3'!L6*'U3'!L$4,0)+
IF('U4'!$A$4="3ª",'U4'!L6*'U4'!L$4,0)+
IF('U5'!$A$4="3ª",'U5'!L6*'U5'!L$4,0)+
IF('U6'!$A$4="3ª",'U6'!L6*'U6'!L$4,0)+
IF('U7'!$A$4="3ª",'U7'!L6*'U7'!L$4,0)+
IF('U8'!$A$4="3ª",'U8'!L6*'U8'!L$4,0)+
IF('U9'!$A$4="3ª",'U9'!L6*'U9'!L$4,0)+
IF('U10'!$A$4="3ª",'U10'!L6*'U10'!L$4,0)+
IF('U11'!$A$4="3ª",'U11'!L6*'U11'!L$4,0)+
IF('U12'!$A$4="3ª",'U12'!L6*'U12'!L$4,0)+
IF('U13'!$A$4="3ª",'U13'!L6*'U13'!L$4,0)+
IF('U14'!$A$4="3ª",'U14'!L6*'U14'!L$4,0)+
IF('U15'!$A$4="3ª",'U15'!L6*'U15'!L$4,0)
)/'3ª EVA-solo'!$CD$5
/X$13)),0),0)</f>
        <v>0</v>
      </c>
      <c r="Y22" s="25"/>
      <c r="Z22" s="25">
        <f>IFERROR(IF(Z$16&gt;0,
(
(
(
IF('U1'!$A$4="3ª",'U1'!M6*'U1'!M$4,0)+
IF('U2'!$A$4="3ª",'U2'!M6*'U2'!M$4,0)+
IF('U3'!$A$4="3ª",'U3'!M6*'U3'!M$4,0)+
IF('U4'!$A$4="3ª",'U4'!M6*'U4'!M$4,0)+
IF('U5'!$A$4="3ª",'U5'!M6*'U5'!M$4,0)+
IF('U6'!$A$4="3ª",'U6'!M6*'U6'!M$4,0)+
IF('U7'!$A$4="3ª",'U7'!M6*'U7'!M$4,0)+
IF('U8'!$A$4="3ª",'U8'!M6*'U8'!M$4,0)+
IF('U9'!$A$4="3ª",'U9'!M6*'U9'!M$4,0)+
IF('U10'!$A$4="3ª",'U10'!M6*'U10'!M$4,0)+
IF('U11'!$A$4="3ª",'U11'!M6*'U11'!M$4,0)+
IF('U12'!$A$4="3ª",'U12'!M6*'U12'!M$4,0)+
IF('U13'!$A$4="3ª",'U13'!M6*'U13'!M$4,0)+
IF('U14'!$A$4="3ª",'U14'!M6*'U14'!M$4,0)+
IF('U15'!$A$4="3ª",'U15'!M6*'U15'!M$4,0)
)/'3ª EVA-solo'!$CD$5
/Z$13)),0),0)</f>
        <v>0</v>
      </c>
      <c r="AA22" s="25"/>
      <c r="AB22" s="72"/>
      <c r="AC22" s="25">
        <f ca="1">IFERROR(IF(AC$16&gt;0,
(
(
(
IF('U1'!$A$4="3ª",'U1'!N6*'U1'!N$4,0)+
IF('U2'!$A$4="3ª",'U2'!N6*'U2'!N$4,0)+
IF('U3'!$A$4="3ª",'U3'!N6*'U3'!N$4,0)+
IF('U4'!$A$4="3ª",'U4'!N6*'U4'!N$4,0)+
IF('U5'!$A$4="3ª",'U5'!N6*'U5'!N$4,0)+
IF('U6'!$A$4="3ª",'U6'!N6*'U6'!N$4,0)+
IF('U7'!$A$4="3ª",'U7'!N6*'U7'!N$4,0)+
IF('U8'!$A$4="3ª",'U8'!N6*'U8'!N$4,0)+
IF('U9'!$A$4="3ª",'U9'!N6*'U9'!N$4,0)+
IF('U10'!$A$4="3ª",'U10'!N6*'U10'!N$4,0)+
IF('U11'!$A$4="3ª",'U11'!N6*'U11'!N$4,0)+
IF('U12'!$A$4="3ª",'U12'!N6*'U12'!N$4,0)+
IF('U13'!$A$4="3ª",'U13'!N6*'U13'!N$4,0)+
IF('U14'!$A$4="3ª",'U14'!N6*'U14'!N$4,0)+
IF('U15'!$A$4="3ª",'U15'!N6*'U15'!N$4,0)
)/'3ª EVA-solo'!$CD$5
/AC$13)),0),0)</f>
        <v>0</v>
      </c>
      <c r="AD22" s="25"/>
      <c r="AE22" s="25">
        <f>IFERROR(IF(AE$16&gt;0,
(
(
(
IF('U1'!$A$4="3ª",'U1'!O6*'U1'!O$4,0)+
IF('U2'!$A$4="3ª",'U2'!O6*'U2'!O$4,0)+
IF('U3'!$A$4="3ª",'U3'!O6*'U3'!O$4,0)+
IF('U4'!$A$4="3ª",'U4'!O6*'U4'!O$4,0)+
IF('U5'!$A$4="3ª",'U5'!O6*'U5'!O$4,0)+
IF('U6'!$A$4="3ª",'U6'!O6*'U6'!O$4,0)+
IF('U7'!$A$4="3ª",'U7'!O6*'U7'!O$4,0)+
IF('U8'!$A$4="3ª",'U8'!O6*'U8'!O$4,0)+
IF('U9'!$A$4="3ª",'U9'!O6*'U9'!O$4,0)+
IF('U10'!$A$4="3ª",'U10'!O6*'U10'!O$4,0)+
IF('U11'!$A$4="3ª",'U11'!O6*'U11'!O$4,0)+
IF('U12'!$A$4="3ª",'U12'!O6*'U12'!O$4,0)+
IF('U13'!$A$4="3ª",'U13'!O6*'U13'!O$4,0)+
IF('U14'!$A$4="3ª",'U14'!O6*'U14'!O$4,0)+
IF('U15'!$A$4="3ª",'U15'!O6*'U15'!O$4,0)
)/'3ª EVA-solo'!$CD$5
/AE$13)),0),0)</f>
        <v>0</v>
      </c>
      <c r="AF22" s="25"/>
      <c r="AG22" s="25">
        <f ca="1">IFERROR(IF(AG$16&gt;0,
(
(
(
IF('U1'!$A$4="3ª",'U1'!P6*'U1'!P$4,0)+
IF('U2'!$A$4="3ª",'U2'!P6*'U2'!P$4,0)+
IF('U3'!$A$4="3ª",'U3'!P6*'U3'!P$4,0)+
IF('U4'!$A$4="3ª",'U4'!P6*'U4'!P$4,0)+
IF('U5'!$A$4="3ª",'U5'!P6*'U5'!P$4,0)+
IF('U6'!$A$4="3ª",'U6'!P6*'U6'!P$4,0)+
IF('U7'!$A$4="3ª",'U7'!P6*'U7'!P$4,0)+
IF('U8'!$A$4="3ª",'U8'!P6*'U8'!P$4,0)+
IF('U9'!$A$4="3ª",'U9'!P6*'U9'!P$4,0)+
IF('U10'!$A$4="3ª",'U10'!P6*'U10'!P$4,0)+
IF('U11'!$A$4="3ª",'U11'!P6*'U11'!P$4,0)+
IF('U12'!$A$4="3ª",'U12'!P6*'U12'!P$4,0)+
IF('U13'!$A$4="3ª",'U13'!P6*'U13'!P$4,0)+
IF('U14'!$A$4="3ª",'U14'!P6*'U14'!P$4,0)+
IF('U15'!$A$4="3ª",'U15'!P6*'U15'!P$4,0)
)/'3ª EVA-solo'!$CD$5
/AG$13)),0),0)</f>
        <v>0</v>
      </c>
      <c r="AH22" s="25"/>
      <c r="AI22" s="25">
        <f>IFERROR(IF(AH$16&gt;0,
(
(
(
IF('U1'!$A$4="3ª",'U1'!Q6*'U1'!Q$4,0)+
IF('U2'!$A$4="3ª",'U2'!Q6*'U2'!Q$4,0)+
IF('U3'!$A$4="3ª",'U3'!Q6*'U3'!Q$4,0)+
IF('U4'!$A$4="3ª",'U4'!Q6*'U4'!Q$4,0)+
IF('U5'!$A$4="3ª",'U5'!Q6*'U5'!Q$4,0)+
IF('U6'!$A$4="3ª",'U6'!Q6*'U6'!Q$4,0)+
IF('U7'!$A$4="3ª",'U7'!Q6*'U7'!Q$4,0)+
IF('U8'!$A$4="3ª",'U8'!Q6*'U8'!Q$4,0)+
IF('U9'!$A$4="3ª",'U9'!Q6*'U9'!Q$4,0)+
IF('U10'!$A$4="3ª",'U10'!Q6*'U10'!Q$4,0)+
IF('U11'!$A$4="3ª",'U11'!Q6*'U11'!Q$4,0)+
IF('U12'!$A$4="3ª",'U12'!Q6*'U12'!Q$4,0)+
IF('U13'!$A$4="3ª",'U13'!Q6*'U13'!Q$4,0)+
IF('U14'!$A$4="3ª",'U14'!Q6*'U14'!Q$4,0)+
IF('U15'!$A$4="3ª",'U15'!Q6*'U15'!Q$4,0)
)/'3ª EVA-solo'!$CD$5
/AH$13)),0),0)</f>
        <v>0</v>
      </c>
      <c r="AJ22" s="25"/>
      <c r="AK22" s="25">
        <f ca="1">IFERROR(IF(AK$16&gt;0,
(
(
(
IF('U1'!$A$4="3ª",'U1'!R6*'U1'!R$4,0)+
IF('U2'!$A$4="3ª",'U2'!R6*'U2'!R$4,0)+
IF('U3'!$A$4="3ª",'U3'!R6*'U3'!R$4,0)+
IF('U4'!$A$4="3ª",'U4'!R6*'U4'!R$4,0)+
IF('U5'!$A$4="3ª",'U5'!R6*'U5'!R$4,0)+
IF('U6'!$A$4="3ª",'U6'!R6*'U6'!R$4,0)+
IF('U7'!$A$4="3ª",'U7'!R6*'U7'!R$4,0)+
IF('U8'!$A$4="3ª",'U8'!R6*'U8'!R$4,0)+
IF('U9'!$A$4="3ª",'U9'!R6*'U9'!R$4,0)+
IF('U10'!$A$4="3ª",'U10'!R6*'U10'!R$4,0)+
IF('U11'!$A$4="3ª",'U11'!R6*'U11'!R$4,0)+
IF('U12'!$A$4="3ª",'U12'!R6*'U12'!R$4,0)+
IF('U13'!$A$4="3ª",'U13'!R6*'U13'!R$4,0)+
IF('U14'!$A$4="3ª",'U14'!R6*'U14'!R$4,0)+
IF('U15'!$A$4="3ª",'U15'!R6*'U15'!R$4,0)
)/'3ª EVA-solo'!$CD$5
/AK$13)),0),0)</f>
        <v>0</v>
      </c>
      <c r="AL22" s="25"/>
      <c r="AM22" s="129">
        <f>IFERROR(IF(AM$16&gt;0,
(
(
(
IF('U1'!$A$4="3ª",'U1'!S6*'U1'!S$4,0)+
IF('U2'!$A$4="3ª",'U2'!S6*'U2'!S$4,0)+
IF('U3'!$A$4="3ª",'U3'!S6*'U3'!S$4,0)+
IF('U4'!$A$4="3ª",'U4'!S6*'U4'!S$4,0)+
IF('U5'!$A$4="3ª",'U5'!S6*'U5'!S$4,0)+
IF('U6'!$A$4="3ª",'U6'!S6*'U6'!S$4,0)+
IF('U7'!$A$4="3ª",'U7'!S6*'U7'!S$4,0)+
IF('U8'!$A$4="3ª",'U8'!S6*'U8'!S$4,0)+
IF('U9'!$A$4="3ª",'U9'!S6*'U9'!S$4,0)+
IF('U10'!$A$4="3ª",'U10'!S6*'U10'!S$4,0)+
IF('U11'!$A$4="3ª",'U11'!S6*'U11'!S$4,0)+
IF('U12'!$A$4="3ª",'U12'!S6*'U12'!S$4,0)+
IF('U13'!$A$4="3ª",'U13'!S6*'U13'!S$4,0)+
IF('U14'!$A$4="3ª",'U14'!S6*'U14'!S$4,0)+
IF('U15'!$A$4="3ª",'U15'!S6*'U15'!S$4,0)
)/'3ª EVA-solo'!$CD$5
/AM$13)),0),0)</f>
        <v>0</v>
      </c>
      <c r="AN22" s="102"/>
      <c r="AO22" s="72"/>
      <c r="AP22" s="25">
        <f ca="1">IFERROR(IF(AP$16&gt;0,
(
(
(
IF('U1'!$A$4="3ª",'U1'!T6*'U1'!T$4,0)+
IF('U2'!$A$4="3ª",'U2'!T6*'U2'!T$4,0)+
IF('U3'!$A$4="3ª",'U3'!T6*'U3'!T$4,0)+
IF('U4'!$A$4="3ª",'U4'!T6*'U4'!T$4,0)+
IF('U5'!$A$4="3ª",'U5'!T6*'U5'!T$4,0)+
IF('U6'!$A$4="3ª",'U6'!T6*'U6'!T$4,0)+
IF('U7'!$A$4="3ª",'U7'!T6*'U7'!T$4,0)+
IF('U8'!$A$4="3ª",'U8'!T6*'U8'!T$4,0)+
IF('U9'!$A$4="3ª",'U9'!T6*'U9'!T$4,0)+
IF('U10'!$A$4="3ª",'U10'!T6*'U10'!T$4,0)+
IF('U11'!$A$4="3ª",'U11'!T6*'U11'!T$4,0)+
IF('U12'!$A$4="3ª",'U12'!T6*'U12'!T$4,0)+
IF('U13'!$A$4="3ª",'U13'!T6*'U13'!T$4,0)+
IF('U14'!$A$4="3ª",'U14'!T6*'U14'!T$4,0)+
IF('U15'!$A$4="3ª",'U15'!T6*'U15'!T$4,0)
)/'3ª EVA-solo'!$CD$5
/AP$13)),0),0)</f>
        <v>0</v>
      </c>
      <c r="AQ22" s="25"/>
      <c r="AR22" s="25">
        <f ca="1">IFERROR(IF(AR$16&gt;0,
(
(
(
IF('U1'!$A$4="3ª",'U1'!U6*'U1'!U$4,0)+
IF('U2'!$A$4="3ª",'U2'!U6*'U2'!U$4,0)+
IF('U3'!$A$4="3ª",'U3'!U6*'U3'!U$4,0)+
IF('U4'!$A$4="3ª",'U4'!U6*'U4'!U$4,0)+
IF('U5'!$A$4="3ª",'U5'!U6*'U5'!U$4,0)+
IF('U6'!$A$4="3ª",'U6'!U6*'U6'!U$4,0)+
IF('U7'!$A$4="3ª",'U7'!U6*'U7'!U$4,0)+
IF('U8'!$A$4="3ª",'U8'!U6*'U8'!U$4,0)+
IF('U9'!$A$4="3ª",'U9'!U6*'U9'!U$4,0)+
IF('U10'!$A$4="3ª",'U10'!U6*'U10'!U$4,0)+
IF('U11'!$A$4="3ª",'U11'!U6*'U11'!U$4,0)+
IF('U12'!$A$4="3ª",'U12'!U6*'U12'!U$4,0)+
IF('U13'!$A$4="3ª",'U13'!U6*'U13'!U$4,0)+
IF('U14'!$A$4="3ª",'U14'!U6*'U14'!U$4,0)+
IF('U15'!$A$4="3ª",'U15'!U6*'U15'!U$4,0)
)/'3ª EVA-solo'!$CD$5
/AR$13)),0),0)</f>
        <v>0</v>
      </c>
      <c r="AS22" s="25"/>
      <c r="AT22" s="25">
        <f ca="1">IFERROR(IF(AT$16&gt;0,
(
(
(
IF('U1'!$A$4="3ª",'U1'!V6*'U1'!V$4,0)+
IF('U2'!$A$4="3ª",'U2'!V6*'U2'!V$4,0)+
IF('U3'!$A$4="3ª",'U3'!V6*'U3'!V$4,0)+
IF('U4'!$A$4="3ª",'U4'!V6*'U4'!V$4,0)+
IF('U5'!$A$4="3ª",'U5'!V6*'U5'!V$4,0)+
IF('U6'!$A$4="3ª",'U6'!V6*'U6'!V$4,0)+
IF('U7'!$A$4="3ª",'U7'!V6*'U7'!V$4,0)+
IF('U8'!$A$4="3ª",'U8'!V6*'U8'!V$4,0)+
IF('U9'!$A$4="3ª",'U9'!V6*'U9'!V$4,0)+
IF('U10'!$A$4="3ª",'U10'!V6*'U10'!V$4,0)+
IF('U11'!$A$4="3ª",'U11'!V6*'U11'!V$4,0)+
IF('U12'!$A$4="3ª",'U12'!V6*'U12'!V$4,0)+
IF('U13'!$A$4="3ª",'U13'!V6*'U13'!V$4,0)+
IF('U14'!$A$4="3ª",'U14'!V6*'U14'!V$4,0)+
IF('U15'!$A$4="3ª",'U15'!V6*'U15'!V$4,0)
)/'3ª EVA-solo'!$CD$5
/AT$13)),0),0)</f>
        <v>0</v>
      </c>
      <c r="AU22" s="25"/>
      <c r="AV22" s="25">
        <f ca="1">IFERROR(IF(AV$16&gt;0,
(
(
(
IF('U1'!$A$4="3ª",'U1'!W6*'U1'!W$4,0)+
IF('U2'!$A$4="3ª",'U2'!W6*'U2'!W$4,0)+
IF('U3'!$A$4="3ª",'U3'!W6*'U3'!W$4,0)+
IF('U4'!$A$4="3ª",'U4'!W6*'U4'!W$4,0)+
IF('U5'!$A$4="3ª",'U5'!W6*'U5'!W$4,0)+
IF('U6'!$A$4="3ª",'U6'!W6*'U6'!W$4,0)+
IF('U7'!$A$4="3ª",'U7'!W6*'U7'!W$4,0)+
IF('U8'!$A$4="3ª",'U8'!W6*'U8'!W$4,0)+
IF('U9'!$A$4="3ª",'U9'!W6*'U9'!W$4,0)+
IF('U10'!$A$4="3ª",'U10'!W6*'U10'!W$4,0)+
IF('U11'!$A$4="3ª",'U11'!W6*'U11'!W$4,0)+
IF('U12'!$A$4="3ª",'U12'!W6*'U12'!W$4,0)+
IF('U13'!$A$4="3ª",'U13'!W6*'U13'!W$4,0)+
IF('U14'!$A$4="3ª",'U14'!W6*'U14'!W$4,0)+
IF('U15'!$A$4="3ª",'U15'!W6*'U15'!W$4,0)
)/'3ª EVA-solo'!$CD$5
/AV$13)),0),0)</f>
        <v>0</v>
      </c>
      <c r="AW22" s="25"/>
      <c r="AX22" s="25">
        <f ca="1">IFERROR(IF(AX$16&gt;0,
(
(
(
IF('U1'!$A$4="3ª",'U1'!X6*'U1'!X$4,0)+
IF('U2'!$A$4="3ª",'U2'!X6*'U2'!X$4,0)+
IF('U3'!$A$4="3ª",'U3'!X6*'U3'!X$4,0)+
IF('U4'!$A$4="3ª",'U4'!X6*'U4'!X$4,0)+
IF('U5'!$A$4="3ª",'U5'!X6*'U5'!X$4,0)+
IF('U6'!$A$4="3ª",'U6'!X6*'U6'!X$4,0)+
IF('U7'!$A$4="3ª",'U7'!X6*'U7'!X$4,0)+
IF('U8'!$A$4="3ª",'U8'!X6*'U8'!X$4,0)+
IF('U9'!$A$4="3ª",'U9'!X6*'U9'!X$4,0)+
IF('U10'!$A$4="3ª",'U10'!X6*'U10'!X$4,0)+
IF('U11'!$A$4="3ª",'U11'!X6*'U11'!X$4,0)+
IF('U12'!$A$4="3ª",'U12'!X6*'U12'!X$4,0)+
IF('U13'!$A$4="3ª",'U13'!X6*'U13'!X$4,0)+
IF('U14'!$A$4="3ª",'U14'!X6*'U14'!X$4,0)+
IF('U15'!$A$4="3ª",'U15'!X6*'U15'!X$4,0)
)/'3ª EVA-solo'!$CD$5
/AX$13)),0),0)</f>
        <v>0</v>
      </c>
      <c r="AY22" s="25"/>
      <c r="AZ22" s="25">
        <f>IFERROR(IF(AZ$16&gt;0,
(
(
(
IF('U1'!$A$4="3ª",'U1'!Y6*'U1'!Y$4,0)+
IF('U2'!$A$4="3ª",'U2'!Y6*'U2'!Y$4,0)+
IF('U3'!$A$4="3ª",'U3'!Y6*'U3'!Y$4,0)+
IF('U4'!$A$4="3ª",'U4'!Y6*'U4'!Y$4,0)+
IF('U5'!$A$4="3ª",'U5'!Y6*'U5'!Y$4,0)+
IF('U6'!$A$4="3ª",'U6'!Y6*'U6'!Y$4,0)+
IF('U7'!$A$4="3ª",'U7'!Y6*'U7'!Y$4,0)+
IF('U8'!$A$4="3ª",'U8'!Y6*'U8'!Y$4,0)+
IF('U9'!$A$4="3ª",'U9'!Y6*'U9'!Y$4,0)+
IF('U10'!$A$4="3ª",'U10'!Y6*'U10'!Y$4,0)+
IF('U11'!$A$4="3ª",'U11'!Y6*'U11'!Y$4,0)+
IF('U12'!$A$4="3ª",'U12'!Y6*'U12'!Y$4,0)+
IF('U13'!$A$4="3ª",'U13'!Y6*'U13'!Y$4,0)+
IF('U14'!$A$4="3ª",'U14'!Y6*'U14'!Y$4,0)+
IF('U15'!$A$4="3ª",'U15'!Y6*'U15'!Y$4,0)
)/'3ª EVA-solo'!$CD$5
/AZ$13)),0),0)</f>
        <v>0</v>
      </c>
      <c r="BA22" s="25"/>
      <c r="BB22" s="72"/>
      <c r="BC22" s="25">
        <f ca="1">IFERROR(IF(BC$16&gt;0,
(
(
(
IF('U1'!$A$4="2ª",'U1'!Z6*'U1'!Z$4,0)+
IF('U2'!$A$4="2ª",'U2'!Z6*'U2'!Z$4,0)+
IF('U3'!$A$4="2ª",'U3'!Z6*'U3'!Z$4,0)+
IF('U4'!$A$4="2ª",'U4'!Z6*'U4'!Z$4,0)+
IF('U5'!$A$4="2ª",'U5'!Z6*'U5'!Z$4,0)+
IF('U6'!$A$4="2ª",'U6'!Z6*'U6'!Z$4,0)+
IF('U7'!$A$4="2ª",'U7'!Z6*'U7'!Z$4,0)+
IF('U8'!$A$4="2ª",'U8'!Z6*'U8'!Z$4,0)+
IF('U9'!$A$4="2ª",'U9'!Z6*'U9'!Z$4,0)+
IF('U10'!$A$4="2ª",'U10'!Z6*'U10'!Z$4,0)+
IF('U11'!$A$4="2ª",'U11'!Z6*'U11'!Z$4,0)+
IF('U12'!$A$4="2ª",'U12'!Z6*'U12'!Z$4,0)+
IF('U13'!$A$4="2ª",'U13'!Z6*'U13'!Z$4,0)+
IF('U14'!$A$4="2ª",'U14'!Z6*'U14'!Z$4,0)+
IF('U15'!$A$4="2ª",'U15'!Z6*'U15'!Z$4,0)
)/'2ª EVA-solo'!$CD$5
/BC$13)),0),0)</f>
        <v>0</v>
      </c>
      <c r="BD22" s="25"/>
      <c r="BE22" s="25">
        <f ca="1">IFERROR(IF(BE$16&gt;0,
(
(
(
IF('U1'!$A$4="3ª",'U1'!AA6*'U1'!AA$4,0)+
IF('U2'!$A$4="3ª",'U2'!AA6*'U2'!AA$4,0)+
IF('U3'!$A$4="3ª",'U3'!AA6*'U3'!AA$4,0)+
IF('U4'!$A$4="3ª",'U4'!AA6*'U4'!AA$4,0)+
IF('U5'!$A$4="3ª",'U5'!AA6*'U5'!AA$4,0)+
IF('U6'!$A$4="3ª",'U6'!AA6*'U6'!AA$4,0)+
IF('U7'!$A$4="3ª",'U7'!AA6*'U7'!AA$4,0)+
IF('U8'!$A$4="3ª",'U8'!AA6*'U8'!AA$4,0)+
IF('U9'!$A$4="3ª",'U9'!AA6*'U9'!AA$4,0)+
IF('U10'!$A$4="3ª",'U10'!AA6*'U10'!AA$4,0)+
IF('U11'!$A$4="3ª",'U11'!AA6*'U11'!AA$4,0)+
IF('U12'!$A$4="3ª",'U12'!AA6*'U12'!AA$4,0)+
IF('U13'!$A$4="3ª",'U13'!AA6*'U13'!AA$4,0)+
IF('U14'!$A$4="3ª",'U14'!AA6*'U14'!AA$4,0)+
IF('U15'!$A$4="3ª",'U15'!AA6*'U15'!AE$4,0)
)/'3ª EVA-solo'!$CD$5
/BE$13)),0),0)</f>
        <v>0</v>
      </c>
      <c r="BF22" s="25"/>
      <c r="BG22" s="25">
        <f ca="1">IFERROR(IF(BG$16&gt;0,
(
(
(
IF('U1'!$A$4="3ª",'U1'!AB6*'U1'!AB$4,0)+
IF('U2'!$A$4="3ª",'U2'!AB6*'U2'!AB$4,0)+
IF('U3'!$A$4="3ª",'U3'!AB6*'U3'!AB$4,0)+
IF('U4'!$A$4="3ª",'U4'!AB6*'U4'!AB$4,0)+
IF('U5'!$A$4="3ª",'U5'!AB6*'U5'!AB$4,0)+
IF('U6'!$A$4="3ª",'U6'!AB6*'U6'!AB$4,0)+
IF('U7'!$A$4="3ª",'U7'!AB6*'U7'!AB$4,0)+
IF('U8'!$A$4="3ª",'U8'!AB6*'U8'!AB$4,0)+
IF('U9'!$A$4="3ª",'U9'!AB6*'U9'!AB$4,0)+
IF('U10'!$A$4="3ª",'U10'!AB6*'U10'!AB$4,0)+
IF('U11'!$A$4="3ª",'U11'!AB6*'U11'!AB$4,0)+
IF('U12'!$A$4="3ª",'U12'!AB6*'U12'!AB$4,0)+
IF('U13'!$A$4="3ª",'U13'!AB6*'U13'!AB$4,0)+
IF('U14'!$A$4="3ª",'U14'!AB6*'U14'!AB$4,0)+
IF('U15'!$A$4="3ª",'U15'!AB6*'U15'!AF$4,0)
)/'3ª EVA-solo'!$CD$5
/BG$13)),0),0)</f>
        <v>0</v>
      </c>
      <c r="BH22" s="25"/>
      <c r="BI22" s="25">
        <f>IFERROR(IF(BH$16&gt;0,
(
(
(
IF('U1'!$A$4="3ª",'U1'!AC6*'U1'!AC$4,0)+
IF('U2'!$A$4="3ª",'U2'!AC6*'U2'!AC$4,0)+
IF('U3'!$A$4="3ª",'U3'!AC6*'U3'!AC$4,0)+
IF('U4'!$A$4="3ª",'U4'!AC6*'U4'!AC$4,0)+
IF('U5'!$A$4="3ª",'U5'!AC6*'U5'!AC$4,0)+
IF('U6'!$A$4="3ª",'U6'!AC6*'U6'!AC$4,0)+
IF('U7'!$A$4="3ª",'U7'!AC6*'U7'!AC$4,0)+
IF('U8'!$A$4="3ª",'U8'!AC6*'U8'!AC$4,0)+
IF('U9'!$A$4="3ª",'U9'!AC6*'U9'!AC$4,0)+
IF('U10'!$A$4="3ª",'U10'!AC6*'U10'!AC$4,0)+
IF('U11'!$A$4="3ª",'U11'!AC6*'U11'!AC$4,0)+
IF('U12'!$A$4="3ª",'U12'!AC6*'U12'!AC$4,0)+
IF('U13'!$A$4="3ª",'U13'!AC6*'U13'!AC$4,0)+
IF('U14'!$A$4="3ª",'U14'!AC6*'U14'!AC$4,0)+
IF('U15'!$A$4="3ª",'U15'!AC6*'U15'!AG$4,0)
)/'3ª EVA-solo'!$CD$5
/BH$13)),0),0)</f>
        <v>0</v>
      </c>
      <c r="BJ22" s="25"/>
      <c r="BK22" s="25">
        <f>IFERROR(IF(BK$16&gt;0,
(
(
(
IF('U1'!$A$4="3ª",'U1'!AD6*'U1'!AD$4,0)+
IF('U2'!$A$4="3ª",'U2'!AD6*'U2'!AD$4,0)+
IF('U3'!$A$4="3ª",'U3'!AD6*'U3'!AD$4,0)+
IF('U4'!$A$4="3ª",'U4'!AD6*'U4'!AD$4,0)+
IF('U5'!$A$4="3ª",'U5'!AD6*'U5'!AD$4,0)+
IF('U6'!$A$4="3ª",'U6'!AD6*'U6'!AD$4,0)+
IF('U7'!$A$4="3ª",'U7'!AD6*'U7'!AD$4,0)+
IF('U8'!$A$4="3ª",'U8'!AD6*'U8'!AD$4,0)+
IF('U9'!$A$4="3ª",'U9'!AD6*'U9'!AD$4,0)+
IF('U10'!$A$4="3ª",'U10'!AD6*'U10'!AD$4,0)+
IF('U11'!$A$4="3ª",'U11'!AD6*'U11'!AD$4,0)+
IF('U12'!$A$4="3ª",'U12'!AD6*'U12'!AD$4,0)+
IF('U13'!$A$4="3ª",'U13'!AD6*'U13'!AD$4,0)+
IF('U14'!$A$4="3ª",'U14'!AD6*'U14'!AD$4,0)+
IF('U15'!$A$4="3ª",'U15'!AD6*'U15'!AH$4,0)
)/'3ª EVA-solo'!$CD$5
/BK$13)),0),0)</f>
        <v>0</v>
      </c>
      <c r="BL22" s="25"/>
      <c r="BM22" s="25">
        <f>IFERROR(IF(BM$16&gt;0,
(
(
(
IF('U1'!$A$4="2ª",'U1'!AE6*'U1'!AE$4,0)+
IF('U2'!$A$4="2ª",'U2'!AE6*'U2'!AE$4,0)+
IF('U3'!$A$4="2ª",'U3'!AE6*'U3'!AE$4,0)+
IF('U4'!$A$4="2ª",'U4'!AE6*'U4'!AE$4,0)+
IF('U5'!$A$4="2ª",'U5'!AE6*'U5'!AE$4,0)+
IF('U6'!$A$4="2ª",'U6'!AE6*'U6'!AE$4,0)+
IF('U7'!$A$4="2ª",'U7'!AE6*'U7'!AE$4,0)+
IF('U8'!$A$4="2ª",'U8'!AE6*'U8'!AE$4,0)+
IF('U9'!$A$4="2ª",'U9'!AE6*'U9'!AE$4,0)+
IF('U10'!$A$4="2ª",'U10'!AE6*'U10'!AE$4,0)+
IF('U11'!$A$4="2ª",'U11'!AE6*'U11'!AE$4,0)+
IF('U12'!$A$4="2ª",'U12'!AE6*'U12'!AE$4,0)+
IF('U13'!$A$4="2ª",'U13'!AE6*'U13'!AE$4,0)+
IF('U14'!$A$4="2ª",'U14'!AE6*'U14'!AE$4,0)+
IF('U15'!$A$4="2ª",'U15'!AE6*'U15'!AE$4,0)
)/'2ª EVA-solo'!$CD$5
/BM$13)),0),0)</f>
        <v>0</v>
      </c>
      <c r="BN22" s="25"/>
      <c r="BO22" s="72"/>
      <c r="BP22" s="25">
        <f ca="1">IFERROR(IF(BP$16&gt;0,
(
(
(
IF('U1'!$A$4="3ª",'U1'!AF6*'U1'!AF$4,0)+
IF('U2'!$A$4="3ª",'U2'!AF6*'U2'!AF$4,0)+
IF('U3'!$A$4="3ª",'U3'!AF6*'U3'!AF$4,0)+
IF('U4'!$A$4="3ª",'U4'!AF6*'U4'!AF$4,0)+
IF('U5'!$A$4="3ª",'U5'!AF6*'U5'!AF$4,0)+
IF('U6'!$A$4="3ª",'U6'!AF6*'U6'!AF$4,0)+
IF('U7'!$A$4="3ª",'U7'!AF6*'U7'!AF$4,0)+
IF('U8'!$A$4="3ª",'U8'!AF6*'U8'!AF$4,0)+
IF('U9'!$A$4="3ª",'U9'!AF6*'U9'!AF$4,0)+
IF('U10'!$A$4="3ª",'U10'!AF6*'U10'!AF$4,0)+
IF('U11'!$A$4="3ª",'U11'!AF6*'U11'!AF$4,0)+
IF('U12'!$A$4="3ª",'U12'!AF6*'U12'!AF$4,0)+
IF('U13'!$A$4="3ª",'U13'!AF6*'U13'!AF$4,0)+
IF('U14'!$A$4="3ª",'U14'!AF6*'U14'!AF$4,0)+
IF('U15'!$A$4="3ª",'U15'!AF6*'U15'!AF$4,0)
)/'3ª EVA-solo'!$CD$5
/BP$13)),0),0)</f>
        <v>0</v>
      </c>
      <c r="BQ22" s="25"/>
      <c r="BR22" s="25">
        <f>IFERROR(IF(BR$16&gt;0,
(
(
(
IF('U1'!$A$4="3ª",'U1'!AG6*'U1'!AG$4,0)+
IF('U2'!$A$4="3ª",'U2'!AG6*'U2'!AG$4,0)+
IF('U3'!$A$4="3ª",'U3'!AG6*'U3'!AG$4,0)+
IF('U4'!$A$4="3ª",'U4'!AG6*'U4'!AG$4,0)+
IF('U5'!$A$4="3ª",'U5'!AG6*'U5'!AG$4,0)+
IF('U6'!$A$4="3ª",'U6'!AG6*'U6'!AG$4,0)+
IF('U7'!$A$4="3ª",'U7'!AG6*'U7'!AG$4,0)+
IF('U8'!$A$4="3ª",'U8'!AG6*'U8'!AG$4,0)+
IF('U9'!$A$4="3ª",'U9'!AG6*'U9'!AG$4,0)+
IF('U10'!$A$4="3ª",'U10'!AG6*'U10'!AG$4,0)+
IF('U11'!$A$4="3ª",'U11'!AG6*'U11'!AG$4,0)+
IF('U12'!$A$4="3ª",'U12'!AG6*'U12'!AG$4,0)+
IF('U13'!$A$4="3ª",'U13'!AG6*'U13'!AG$4,0)+
IF('U14'!$A$4="3ª",'U14'!AG6*'U14'!AG$4,0)+
IF('U15'!$A$4="3ª",'U15'!AG6*'U15'!AG$4,0)
)/'3ª EVA-solo'!$CD$5
/BR$13)),0),0)</f>
        <v>0</v>
      </c>
      <c r="BS22" s="25"/>
      <c r="BT22" s="25">
        <f>IFERROR(IF(BT$16&gt;0,
(
(
(
IF('U1'!$A$4="3ª",'U1'!AH6*'U1'!AH$4,0)+
IF('U2'!$A$4="3ª",'U2'!AH6*'U2'!AH$4,0)+
IF('U3'!$A$4="3ª",'U3'!AH6*'U3'!AH$4,0)+
IF('U4'!$A$4="3ª",'U4'!AH6*'U4'!AH$4,0)+
IF('U5'!$A$4="3ª",'U5'!AH6*'U5'!AH$4,0)+
IF('U6'!$A$4="3ª",'U6'!AH6*'U6'!AH$4,0)+
IF('U7'!$A$4="3ª",'U7'!AH6*'U7'!AH$4,0)+
IF('U8'!$A$4="3ª",'U8'!AH6*'U8'!AH$4,0)+
IF('U9'!$A$4="3ª",'U9'!AH6*'U9'!AH$4,0)+
IF('U10'!$A$4="3ª",'U10'!AH6*'U10'!AH$4,0)+
IF('U11'!$A$4="3ª",'U11'!AH6*'U11'!AH$4,0)+
IF('U12'!$A$4="3ª",'U12'!AH6*'U12'!AH$4,0)+
IF('U13'!$A$4="3ª",'U13'!AH6*'U13'!AH$4,0)+
IF('U14'!$A$4="3ª",'U14'!AH6*'U14'!AH$4,0)+
IF('U15'!$A$4="3ª",'U15'!AH6*'U15'!AH$4,0)
)/'3ª EVA-solo'!$CD$5
/BT$13)),0),0)</f>
        <v>0</v>
      </c>
      <c r="BU22" s="25"/>
      <c r="BV22" s="25">
        <f>IFERROR(IF(BV$16&gt;0,
(
(
(
IF('U1'!$A$4="3ª",'U1'!AI6*'U1'!AI$4,0)+
IF('U2'!$A$4="3ª",'U2'!AI6*'U2'!AI$4,0)+
IF('U3'!$A$4="3ª",'U3'!AI6*'U3'!AI$4,0)+
IF('U4'!$A$4="3ª",'U4'!AI6*'U4'!AI$4,0)+
IF('U5'!$A$4="3ª",'U5'!AI6*'U5'!AI$4,0)+
IF('U6'!$A$4="3ª",'U6'!AI6*'U6'!AI$4,0)+
IF('U7'!$A$4="3ª",'U7'!AI6*'U7'!AI$4,0)+
IF('U8'!$A$4="3ª",'U8'!AI6*'U8'!AI$4,0)+
IF('U9'!$A$4="3ª",'U9'!AI6*'U9'!AI$4,0)+
IF('U10'!$A$4="3ª",'U10'!AI6*'U10'!AI$4,0)+
IF('U11'!$A$4="3ª",'U11'!AI6*'U11'!AI$4,0)+
IF('U12'!$A$4="3ª",'U12'!AI6*'U12'!AI$4,0)+
IF('U13'!$A$4="3ª",'U13'!AI6*'U13'!AI$4,0)+
IF('U14'!$A$4="3ª",'U14'!AI6*'U14'!AI$4,0)+
IF('U15'!$A$4="3ª",'U15'!AI6*'U15'!AI$4,0)
)/'3ª EVA-solo'!$CD$5
/BV$13)),0),0)</f>
        <v>0</v>
      </c>
      <c r="BW22" s="25"/>
      <c r="BX22" s="25">
        <f>IFERROR(IF(BX$16&gt;0,
(
(
(
IF('U1'!$A$4="3ª",'U1'!AJ6*'U1'!AJ$4,0)+
IF('U2'!$A$4="3ª",'U2'!AJ6*'U2'!AJ$4,0)+
IF('U3'!$A$4="3ª",'U3'!AJ6*'U3'!AJ$4,0)+
IF('U4'!$A$4="3ª",'U4'!AJ6*'U4'!AJ$4,0)+
IF('U5'!$A$4="3ª",'U5'!AJ6*'U5'!AJ$4,0)+
IF('U6'!$A$4="3ª",'U6'!AJ6*'U6'!AJ$4,0)+
IF('U7'!$A$4="3ª",'U7'!AJ6*'U7'!AJ$4,0)+
IF('U8'!$A$4="3ª",'U8'!AJ6*'U8'!AJ$4,0)+
IF('U9'!$A$4="3ª",'U9'!AJ6*'U9'!AJ$4,0)+
IF('U10'!$A$4="3ª",'U10'!AJ6*'U10'!AJ$4,0)+
IF('U11'!$A$4="3ª",'U11'!AJ6*'U11'!AJ$4,0)+
IF('U12'!$A$4="3ª",'U12'!AJ6*'U12'!AJ$4,0)+
IF('U13'!$A$4="3ª",'U13'!AJ6*'U13'!AJ$4,0)+
IF('U14'!$A$4="3ª",'U14'!AJ6*'U14'!AJ$4,0)+
IF('U15'!$A$4="3ª",'U15'!AJ6*'U15'!AJ$4,0)
)/'3ª EVA-solo'!$CD$5
/BX$13)),0),0)</f>
        <v>0</v>
      </c>
      <c r="BY22" s="25"/>
      <c r="BZ22" s="129">
        <f>IFERROR(IF(BZ$16&gt;0,
(
(
(
IF('U1'!$A$4="3ª",'U1'!AK6*'U1'!AK$4,0)+
IF('U2'!$A$4="3ª",'U2'!AK6*'U2'!AK$4,0)+
IF('U3'!$A$4="3ª",'U3'!AK6*'U3'!AK$4,0)+
IF('U4'!$A$4="3ª",'U4'!AK6*'U4'!AK$4,0)+
IF('U5'!$A$4="3ª",'U5'!AK6*'U5'!AK$4,0)+
IF('U6'!$A$4="3ª",'U6'!AK6*'U6'!AK$4,0)+
IF('U7'!$A$4="3ª",'U7'!AK6*'U7'!AK$4,0)+
IF('U8'!$A$4="3ª",'U8'!AK6*'U8'!AK$4,0)+
IF('U9'!$A$4="3ª",'U9'!AK6*'U9'!AK$4,0)+
IF('U10'!$A$4="3ª",'U10'!AK6*'U10'!AK$4,0)+
IF('U11'!$A$4="3ª",'U11'!AK6*'U11'!AK$4,0)+
IF('U12'!$A$4="3ª",'U12'!AK6*'U12'!AK$4,0)+
IF('U13'!$A$4="3ª",'U13'!AK6*'U13'!AK$4,0)+
IF('U14'!$A$4="3ª",'U14'!AK6*'U14'!AK$4,0)+
IF('U15'!$A$4="3ª",'U15'!AK6*'U15'!AK$4,0)
)/'3ª EVA-solo'!$CD$5
/BZ$13)),0),0)</f>
        <v>0</v>
      </c>
      <c r="CA22" s="25"/>
      <c r="CB22" s="71"/>
    </row>
    <row r="23" spans="1:82" ht="18" x14ac:dyDescent="0.25">
      <c r="A23" s="65" t="str">
        <v>Sanchez Laura</v>
      </c>
      <c r="B23" s="72"/>
      <c r="C23" s="25">
        <f ca="1">IFERROR(IF(C$16&gt;0,
(
(
(
IF('U1'!$A$4="3ª",'U1'!B7*'U1'!B$4,0)+
IF('U2'!$A$4="3ª",'U2'!B7*'U2'!B$4,0)+
IF('U3'!$A$4="3ª",'U3'!B7*'U3'!B$4,0)+
IF('U4'!$A$4="3ª",'U4'!B7*'U4'!B$4,0)+
IF('U5'!$A$4="3ª",'U5'!B7*'U5'!B$4,0)+
IF('U6'!$A$4="3ª",'U6'!B7*'U6'!B$4,0)+
IF('U7'!$A$4="3ª",'U7'!B7*'U7'!B$4,0)+
IF('U8'!$A$4="3ª",'U8'!B7*'U8'!B$4,0)+
IF('U9'!$A$4="3ª",'U9'!B7*'U9'!B$4,0)+
IF('U10'!$A$4="3ª",'U10'!B7*'U10'!B$4,0)+
IF('U11'!$A$4="3ª",'U11'!B7*'U11'!B$4,0)+
IF('U12'!$A$4="3ª",'U12'!B7*'U12'!B$4,0)+
IF('U13'!$A$4="3ª",'U13'!B7*'U13'!B$4,0)+
IF('U14'!$A$4="3ª",'U14'!B7*'U14'!B$4,0)+
IF('U15'!$A$4="3ª",'U15'!B7*'U15'!B$4,0)
)/'3ª EVA-solo'!$CD$5
/C$13)),0),0)</f>
        <v>0</v>
      </c>
      <c r="D23" s="25"/>
      <c r="E23" s="25">
        <f ca="1">IFERROR(IF(E$16&gt;0,
(
(
(
IF('U1'!$A$4="3ª",'U1'!C7*'U1'!C$4,0)+
IF('U2'!$A$4="3ª",'U2'!C7*'U2'!C$4,0)+
IF('U3'!$A$4="3ª",'U3'!C7*'U3'!C$4,0)+
IF('U4'!$A$4="3ª",'U4'!C7*'U4'!C$4,0)+
IF('U5'!$A$4="3ª",'U5'!C7*'U5'!C$4,0)+
IF('U6'!$A$4="3ª",'U6'!C7*'U6'!C$4,0)+
IF('U7'!$A$4="3ª",'U7'!C7*'U7'!C$4,0)+
IF('U8'!$A$4="3ª",'U8'!C7*'U8'!C$4,0)+
IF('U9'!$A$4="3ª",'U9'!C7*'U9'!C$4,0)+
IF('U10'!$A$4="3ª",'U10'!C7*'U10'!C$4,0)+
IF('U11'!$A$4="3ª",'U11'!C7*'U11'!C$4,0)+
IF('U12'!$A$4="3ª",'U12'!C7*'U12'!C$4,0)+
IF('U13'!$A$4="3ª",'U13'!C7*'U13'!C$4,0)+
IF('U14'!$A$4="3ª",'U14'!C7*'U14'!C$4,0)+
IF('U15'!$A$4="3ª",'U15'!C7*'U15'!C$4,0)
)/'3ª EVA-solo'!$CD$5
/E$13)),0),0)</f>
        <v>0</v>
      </c>
      <c r="F23" s="25"/>
      <c r="G23" s="25">
        <f ca="1">IFERROR(IF(G$16&gt;0,
(
(
(
IF('U1'!$A$4="3ª",'U1'!D7*'U1'!D$4,0)+
IF('U2'!$A$4="3ª",'U2'!D7*'U2'!D$4,0)+
IF('U3'!$A$4="3ª",'U3'!D7*'U3'!D$4,0)+
IF('U4'!$A$4="3ª",'U4'!D7*'U4'!D$4,0)+
IF('U5'!$A$4="3ª",'U5'!D7*'U5'!D$4,0)+
IF('U6'!$A$4="3ª",'U6'!D7*'U6'!D$4,0)+
IF('U7'!$A$4="3ª",'U7'!D7*'U7'!D$4,0)+
IF('U8'!$A$4="3ª",'U8'!D7*'U8'!D$4,0)+
IF('U9'!$A$4="3ª",'U9'!D7*'U9'!D$4,0)+
IF('U10'!$A$4="3ª",'U10'!D7*'U10'!D$4,0)+
IF('U11'!$A$4="3ª",'U11'!D7*'U11'!D$4,0)+
IF('U12'!$A$4="3ª",'U12'!D7*'U12'!D$4,0)+
IF('U13'!$A$4="3ª",'U13'!D7*'U13'!D$4,0)+
IF('U14'!$A$4="3ª",'U14'!D7*'U14'!D$4,0)+
IF('U15'!$A$4="3ª",'U15'!D7*'U15'!D$4,0)
)/'3ª EVA-solo'!$CD$5
/G$13)),0),0)</f>
        <v>0</v>
      </c>
      <c r="H23" s="25"/>
      <c r="I23" s="25">
        <f ca="1">IFERROR(IF(I$16&gt;0,
(
(
(
IF('U1'!$A$4="3ª",'U1'!E7*'U1'!E$4,0)+
IF('U2'!$A$4="3ª",'U2'!E7*'U2'!E$4,0)+
IF('U3'!$A$4="3ª",'U3'!E7*'U3'!E$4,0)+
IF('U4'!$A$4="3ª",'U4'!E7*'U4'!E$4,0)+
IF('U5'!$A$4="3ª",'U5'!E7*'U5'!E$4,0)+
IF('U6'!$A$4="3ª",'U6'!E7*'U6'!E$4,0)+
IF('U7'!$A$4="3ª",'U7'!E7*'U7'!E$4,0)+
IF('U8'!$A$4="3ª",'U8'!E7*'U8'!E$4,0)+
IF('U9'!$A$4="3ª",'U9'!E7*'U9'!E$4,0)+
IF('U10'!$A$4="3ª",'U10'!E7*'U10'!E$4,0)+
IF('U11'!$A$4="3ª",'U11'!E7*'U11'!E$4,0)+
IF('U12'!$A$4="3ª",'U12'!E7*'U12'!E$4,0)+
IF('U13'!$A$4="3ª",'U13'!E7*'U13'!E$4,0)+
IF('U14'!$A$4="3ª",'U14'!E7*'U14'!E$4,0)+
IF('U15'!$A$4="3ª",'U15'!E7*'U15'!E$4,0)
)/'3ª EVA-solo'!$CD$5
/H$13)),0),0)</f>
        <v>0</v>
      </c>
      <c r="J23" s="25"/>
      <c r="K23" s="25">
        <f ca="1">IFERROR(IF(K$16&gt;0,
(
(
(
IF('U1'!$A$4="3ª",'U1'!F7*'U1'!F$4,0)+
IF('U2'!$A$4="3ª",'U2'!F7*'U2'!F$4,0)+
IF('U3'!$A$4="3ª",'U3'!F7*'U3'!F$4,0)+
IF('U4'!$A$4="3ª",'U4'!F7*'U4'!F$4,0)+
IF('U5'!$A$4="3ª",'U5'!F7*'U5'!F$4,0)+
IF('U6'!$A$4="3ª",'U6'!F7*'U6'!F$4,0)+
IF('U7'!$A$4="3ª",'U7'!F7*'U7'!F$4,0)+
IF('U8'!$A$4="3ª",'U8'!F7*'U8'!F$4,0)+
IF('U9'!$A$4="3ª",'U9'!F7*'U9'!F$4,0)+
IF('U10'!$A$4="3ª",'U10'!F7*'U10'!F$4,0)+
IF('U11'!$A$4="3ª",'U11'!F7*'U11'!F$4,0)+
IF('U12'!$A$4="3ª",'U12'!F7*'U12'!F$4,0)+
IF('U13'!$A$4="3ª",'U13'!F7*'U13'!F$4,0)+
IF('U14'!$A$4="3ª",'U14'!F7*'U14'!F$4,0)+
IF('U15'!$A$4="3ª",'U15'!F7*'U15'!F$4,0)
)/'3ª EVA-solo'!$CD$5
/K$13)),0),0)</f>
        <v>0</v>
      </c>
      <c r="L23" s="98"/>
      <c r="M23" s="25">
        <f>IFERROR(IF(M$16&gt;0,
(
(
(
IF('U1'!$A$4="3ª",'U1'!G7*'U1'!G$4,0)+
IF('U2'!$A$4="3ª",'U2'!G7*'U2'!G$4,0)+
IF('U3'!$A$4="3ª",'U3'!G7*'U3'!G$4,0)+
IF('U4'!$A$4="3ª",'U4'!G7*'U4'!G$4,0)+
IF('U5'!$A$4="3ª",'U5'!G7*'U5'!G$4,0)+
IF('U6'!$A$4="3ª",'U6'!G7*'U6'!G$4,0)+
IF('U7'!$A$4="3ª",'U7'!G7*'U7'!G$4,0)+
IF('U8'!$A$4="3ª",'U8'!G7*'U8'!G$4,0)+
IF('U9'!$A$4="3ª",'U9'!G7*'U9'!G$4,0)+
IF('U10'!$A$4="3ª",'U10'!G7*'U10'!G$4,0)+
IF('U11'!$A$4="3ª",'U11'!G7*'U11'!G$4,0)+
IF('U12'!$A$4="3ª",'U12'!G7*'U12'!G$4,0)+
IF('U13'!$A$4="3ª",'U13'!G7*'U13'!G$4,0)+
IF('U14'!$A$4="3ª",'U14'!G7*'U14'!G$4,0)+
IF('U15'!$A$4="3ª",'U15'!G7*'U15'!G$4,0)
)/'3ª EVA-solo'!$CD$5
/M$13)),0),0)</f>
        <v>0</v>
      </c>
      <c r="N23" s="102"/>
      <c r="O23" s="72"/>
      <c r="P23" s="25">
        <f ca="1">IFERROR(IF(P$16&gt;0,
(
(
(
IF('U1'!$A$4="3ª",'U1'!H7*'U1'!H$4,0)+
IF('U2'!$A$4="3ª",'U2'!H7*'U2'!H$4,0)+
IF('U3'!$A$4="3ª",'U3'!H7*'U3'!H$4,0)+
IF('U4'!$A$4="3ª",'U4'!H7*'U4'!H$4,0)+
IF('U5'!$A$4="3ª",'U5'!H7*'U5'!H$4,0)+
IF('U6'!$A$4="3ª",'U6'!H7*'U6'!H$4,0)+
IF('U7'!$A$4="3ª",'U7'!H7*'U7'!H$4,0)+
IF('U8'!$A$4="3ª",'U8'!H7*'U8'!H$4,0)+
IF('U9'!$A$4="3ª",'U9'!H7*'U9'!H$4,0)+
IF('U10'!$A$4="3ª",'U10'!H7*'U10'!H$4,0)+
IF('U11'!$A$4="3ª",'U11'!H7*'U11'!H$4,0)+
IF('U12'!$A$4="3ª",'U12'!H7*'U12'!H$4,0)+
IF('U13'!$A$4="3ª",'U13'!H7*'U13'!H$4,0)+
IF('U14'!$A$4="3ª",'U14'!H7*'U14'!H$4,0)+
IF('U15'!$A$4="3ª",'U15'!H7*'U15'!H$4,0)
)/'3ª EVA-solo'!$CD$5
/P$13)),0),0)</f>
        <v>0</v>
      </c>
      <c r="Q23" s="25"/>
      <c r="R23" s="25">
        <f ca="1">IFERROR(IF(R$16&gt;0,
(
(
(
IF('U1'!$A$4="3ª",'U1'!I7*'U1'!I$4,0)+
IF('U2'!$A$4="3ª",'U2'!I7*'U2'!I$4,0)+
IF('U3'!$A$4="3ª",'U3'!I7*'U3'!I$4,0)+
IF('U4'!$A$4="3ª",'U4'!I7*'U4'!I$4,0)+
IF('U5'!$A$4="3ª",'U5'!I7*'U5'!I$4,0)+
IF('U6'!$A$4="3ª",'U6'!I7*'U6'!I$4,0)+
IF('U7'!$A$4="3ª",'U7'!I7*'U7'!I$4,0)+
IF('U8'!$A$4="3ª",'U8'!I7*'U8'!I$4,0)+
IF('U9'!$A$4="3ª",'U9'!I7*'U9'!I$4,0)+
IF('U10'!$A$4="3ª",'U10'!I7*'U10'!I$4,0)+
IF('U11'!$A$4="3ª",'U11'!I7*'U11'!I$4,0)+
IF('U12'!$A$4="3ª",'U12'!I7*'U12'!I$4,0)+
IF('U13'!$A$4="3ª",'U13'!I7*'U13'!I$4,0)+
IF('U14'!$A$4="3ª",'U14'!I7*'U14'!I$4,0)+
IF('U15'!$A$4="3ª",'U15'!I7*'U15'!I$4,0)
)/'3ª EVA-solo'!$CD$5
/R$13)),0),0)</f>
        <v>0</v>
      </c>
      <c r="S23" s="25"/>
      <c r="T23" s="25">
        <f ca="1">IFERROR(IF(T$16&gt;0,
(
(
(
IF('U1'!$A$4="3ª",'U1'!J7*'U1'!J$4,0)+
IF('U2'!$A$4="3ª",'U2'!J7*'U2'!J$4,0)+
IF('U3'!$A$4="3ª",'U3'!J7*'U3'!J$4,0)+
IF('U4'!$A$4="3ª",'U4'!J7*'U4'!J$4,0)+
IF('U5'!$A$4="3ª",'U5'!J7*'U5'!J$4,0)+
IF('U6'!$A$4="3ª",'U6'!J7*'U6'!J$4,0)+
IF('U7'!$A$4="3ª",'U7'!J7*'U7'!J$4,0)+
IF('U8'!$A$4="3ª",'U8'!J7*'U8'!J$4,0)+
IF('U9'!$A$4="3ª",'U9'!J7*'U9'!J$4,0)+
IF('U10'!$A$4="3ª",'U10'!J7*'U10'!J$4,0)+
IF('U11'!$A$4="3ª",'U11'!J7*'U11'!J$4,0)+
IF('U12'!$A$4="3ª",'U12'!J7*'U12'!J$4,0)+
IF('U13'!$A$4="3ª",'U13'!J7*'U13'!J$4,0)+
IF('U14'!$A$4="3ª",'U14'!J7*'U14'!J$4,0)+
IF('U15'!$A$4="3ª",'U15'!J7*'U15'!J$4,0)
)/'3ª EVA-solo'!$CD$5
/T$13)),0),0)</f>
        <v>0</v>
      </c>
      <c r="U23" s="25"/>
      <c r="V23" s="25">
        <f ca="1">IFERROR(IF(V$16&gt;0,
(
(
(
IF('U1'!$A$4="3ª",'U1'!K7*'U1'!K$4,0)+
IF('U2'!$A$4="3ª",'U2'!K7*'U2'!K$4,0)+
IF('U3'!$A$4="3ª",'U3'!K7*'U3'!K$4,0)+
IF('U4'!$A$4="3ª",'U4'!K7*'U4'!K$4,0)+
IF('U5'!$A$4="3ª",'U5'!K7*'U5'!K$4,0)+
IF('U6'!$A$4="3ª",'U6'!K7*'U6'!K$4,0)+
IF('U7'!$A$4="3ª",'U7'!K7*'U7'!K$4,0)+
IF('U8'!$A$4="3ª",'U8'!K7*'U8'!K$4,0)+
IF('U9'!$A$4="3ª",'U9'!K7*'U9'!K$4,0)+
IF('U10'!$A$4="3ª",'U10'!K7*'U10'!K$4,0)+
IF('U11'!$A$4="3ª",'U11'!K7*'U11'!K$4,0)+
IF('U12'!$A$4="3ª",'U12'!K7*'U12'!K$4,0)+
IF('U13'!$A$4="3ª",'U13'!K7*'U13'!K$4,0)+
IF('U14'!$A$4="3ª",'U14'!K7*'U14'!K$4,0)+
IF('U15'!$A$4="3ª",'U15'!K7*'U15'!K$4,0)
)/'3ª EVA-solo'!$CD$5
/V$13)),0),0)</f>
        <v>0</v>
      </c>
      <c r="W23" s="25"/>
      <c r="X23" s="25">
        <f ca="1">IFERROR(IF(X$16&gt;0,
(
(
(
IF('U1'!$A$4="3ª",'U1'!L7*'U1'!L$4,0)+
IF('U2'!$A$4="3ª",'U2'!L7*'U2'!L$4,0)+
IF('U3'!$A$4="3ª",'U3'!L7*'U3'!L$4,0)+
IF('U4'!$A$4="3ª",'U4'!L7*'U4'!L$4,0)+
IF('U5'!$A$4="3ª",'U5'!L7*'U5'!L$4,0)+
IF('U6'!$A$4="3ª",'U6'!L7*'U6'!L$4,0)+
IF('U7'!$A$4="3ª",'U7'!L7*'U7'!L$4,0)+
IF('U8'!$A$4="3ª",'U8'!L7*'U8'!L$4,0)+
IF('U9'!$A$4="3ª",'U9'!L7*'U9'!L$4,0)+
IF('U10'!$A$4="3ª",'U10'!L7*'U10'!L$4,0)+
IF('U11'!$A$4="3ª",'U11'!L7*'U11'!L$4,0)+
IF('U12'!$A$4="3ª",'U12'!L7*'U12'!L$4,0)+
IF('U13'!$A$4="3ª",'U13'!L7*'U13'!L$4,0)+
IF('U14'!$A$4="3ª",'U14'!L7*'U14'!L$4,0)+
IF('U15'!$A$4="3ª",'U15'!L7*'U15'!L$4,0)
)/'3ª EVA-solo'!$CD$5
/X$13)),0),0)</f>
        <v>0</v>
      </c>
      <c r="Y23" s="25"/>
      <c r="Z23" s="25">
        <f>IFERROR(IF(Z$16&gt;0,
(
(
(
IF('U1'!$A$4="3ª",'U1'!M7*'U1'!M$4,0)+
IF('U2'!$A$4="3ª",'U2'!M7*'U2'!M$4,0)+
IF('U3'!$A$4="3ª",'U3'!M7*'U3'!M$4,0)+
IF('U4'!$A$4="3ª",'U4'!M7*'U4'!M$4,0)+
IF('U5'!$A$4="3ª",'U5'!M7*'U5'!M$4,0)+
IF('U6'!$A$4="3ª",'U6'!M7*'U6'!M$4,0)+
IF('U7'!$A$4="3ª",'U7'!M7*'U7'!M$4,0)+
IF('U8'!$A$4="3ª",'U8'!M7*'U8'!M$4,0)+
IF('U9'!$A$4="3ª",'U9'!M7*'U9'!M$4,0)+
IF('U10'!$A$4="3ª",'U10'!M7*'U10'!M$4,0)+
IF('U11'!$A$4="3ª",'U11'!M7*'U11'!M$4,0)+
IF('U12'!$A$4="3ª",'U12'!M7*'U12'!M$4,0)+
IF('U13'!$A$4="3ª",'U13'!M7*'U13'!M$4,0)+
IF('U14'!$A$4="3ª",'U14'!M7*'U14'!M$4,0)+
IF('U15'!$A$4="3ª",'U15'!M7*'U15'!M$4,0)
)/'3ª EVA-solo'!$CD$5
/Z$13)),0),0)</f>
        <v>0</v>
      </c>
      <c r="AA23" s="25"/>
      <c r="AB23" s="72"/>
      <c r="AC23" s="25">
        <f ca="1">IFERROR(IF(AC$16&gt;0,
(
(
(
IF('U1'!$A$4="3ª",'U1'!N7*'U1'!N$4,0)+
IF('U2'!$A$4="3ª",'U2'!N7*'U2'!N$4,0)+
IF('U3'!$A$4="3ª",'U3'!N7*'U3'!N$4,0)+
IF('U4'!$A$4="3ª",'U4'!N7*'U4'!N$4,0)+
IF('U5'!$A$4="3ª",'U5'!N7*'U5'!N$4,0)+
IF('U6'!$A$4="3ª",'U6'!N7*'U6'!N$4,0)+
IF('U7'!$A$4="3ª",'U7'!N7*'U7'!N$4,0)+
IF('U8'!$A$4="3ª",'U8'!N7*'U8'!N$4,0)+
IF('U9'!$A$4="3ª",'U9'!N7*'U9'!N$4,0)+
IF('U10'!$A$4="3ª",'U10'!N7*'U10'!N$4,0)+
IF('U11'!$A$4="3ª",'U11'!N7*'U11'!N$4,0)+
IF('U12'!$A$4="3ª",'U12'!N7*'U12'!N$4,0)+
IF('U13'!$A$4="3ª",'U13'!N7*'U13'!N$4,0)+
IF('U14'!$A$4="3ª",'U14'!N7*'U14'!N$4,0)+
IF('U15'!$A$4="3ª",'U15'!N7*'U15'!N$4,0)
)/'3ª EVA-solo'!$CD$5
/AC$13)),0),0)</f>
        <v>0</v>
      </c>
      <c r="AD23" s="25"/>
      <c r="AE23" s="25">
        <f>IFERROR(IF(AE$16&gt;0,
(
(
(
IF('U1'!$A$4="3ª",'U1'!O7*'U1'!O$4,0)+
IF('U2'!$A$4="3ª",'U2'!O7*'U2'!O$4,0)+
IF('U3'!$A$4="3ª",'U3'!O7*'U3'!O$4,0)+
IF('U4'!$A$4="3ª",'U4'!O7*'U4'!O$4,0)+
IF('U5'!$A$4="3ª",'U5'!O7*'U5'!O$4,0)+
IF('U6'!$A$4="3ª",'U6'!O7*'U6'!O$4,0)+
IF('U7'!$A$4="3ª",'U7'!O7*'U7'!O$4,0)+
IF('U8'!$A$4="3ª",'U8'!O7*'U8'!O$4,0)+
IF('U9'!$A$4="3ª",'U9'!O7*'U9'!O$4,0)+
IF('U10'!$A$4="3ª",'U10'!O7*'U10'!O$4,0)+
IF('U11'!$A$4="3ª",'U11'!O7*'U11'!O$4,0)+
IF('U12'!$A$4="3ª",'U12'!O7*'U12'!O$4,0)+
IF('U13'!$A$4="3ª",'U13'!O7*'U13'!O$4,0)+
IF('U14'!$A$4="3ª",'U14'!O7*'U14'!O$4,0)+
IF('U15'!$A$4="3ª",'U15'!O7*'U15'!O$4,0)
)/'3ª EVA-solo'!$CD$5
/AE$13)),0),0)</f>
        <v>0</v>
      </c>
      <c r="AF23" s="25"/>
      <c r="AG23" s="25">
        <f ca="1">IFERROR(IF(AG$16&gt;0,
(
(
(
IF('U1'!$A$4="3ª",'U1'!P7*'U1'!P$4,0)+
IF('U2'!$A$4="3ª",'U2'!P7*'U2'!P$4,0)+
IF('U3'!$A$4="3ª",'U3'!P7*'U3'!P$4,0)+
IF('U4'!$A$4="3ª",'U4'!P7*'U4'!P$4,0)+
IF('U5'!$A$4="3ª",'U5'!P7*'U5'!P$4,0)+
IF('U6'!$A$4="3ª",'U6'!P7*'U6'!P$4,0)+
IF('U7'!$A$4="3ª",'U7'!P7*'U7'!P$4,0)+
IF('U8'!$A$4="3ª",'U8'!P7*'U8'!P$4,0)+
IF('U9'!$A$4="3ª",'U9'!P7*'U9'!P$4,0)+
IF('U10'!$A$4="3ª",'U10'!P7*'U10'!P$4,0)+
IF('U11'!$A$4="3ª",'U11'!P7*'U11'!P$4,0)+
IF('U12'!$A$4="3ª",'U12'!P7*'U12'!P$4,0)+
IF('U13'!$A$4="3ª",'U13'!P7*'U13'!P$4,0)+
IF('U14'!$A$4="3ª",'U14'!P7*'U14'!P$4,0)+
IF('U15'!$A$4="3ª",'U15'!P7*'U15'!P$4,0)
)/'3ª EVA-solo'!$CD$5
/AG$13)),0),0)</f>
        <v>0</v>
      </c>
      <c r="AH23" s="25"/>
      <c r="AI23" s="25">
        <f>IFERROR(IF(AH$16&gt;0,
(
(
(
IF('U1'!$A$4="3ª",'U1'!Q7*'U1'!Q$4,0)+
IF('U2'!$A$4="3ª",'U2'!Q7*'U2'!Q$4,0)+
IF('U3'!$A$4="3ª",'U3'!Q7*'U3'!Q$4,0)+
IF('U4'!$A$4="3ª",'U4'!Q7*'U4'!Q$4,0)+
IF('U5'!$A$4="3ª",'U5'!Q7*'U5'!Q$4,0)+
IF('U6'!$A$4="3ª",'U6'!Q7*'U6'!Q$4,0)+
IF('U7'!$A$4="3ª",'U7'!Q7*'U7'!Q$4,0)+
IF('U8'!$A$4="3ª",'U8'!Q7*'U8'!Q$4,0)+
IF('U9'!$A$4="3ª",'U9'!Q7*'U9'!Q$4,0)+
IF('U10'!$A$4="3ª",'U10'!Q7*'U10'!Q$4,0)+
IF('U11'!$A$4="3ª",'U11'!Q7*'U11'!Q$4,0)+
IF('U12'!$A$4="3ª",'U12'!Q7*'U12'!Q$4,0)+
IF('U13'!$A$4="3ª",'U13'!Q7*'U13'!Q$4,0)+
IF('U14'!$A$4="3ª",'U14'!Q7*'U14'!Q$4,0)+
IF('U15'!$A$4="3ª",'U15'!Q7*'U15'!Q$4,0)
)/'3ª EVA-solo'!$CD$5
/AH$13)),0),0)</f>
        <v>0</v>
      </c>
      <c r="AJ23" s="25"/>
      <c r="AK23" s="25">
        <f ca="1">IFERROR(IF(AK$16&gt;0,
(
(
(
IF('U1'!$A$4="3ª",'U1'!R7*'U1'!R$4,0)+
IF('U2'!$A$4="3ª",'U2'!R7*'U2'!R$4,0)+
IF('U3'!$A$4="3ª",'U3'!R7*'U3'!R$4,0)+
IF('U4'!$A$4="3ª",'U4'!R7*'U4'!R$4,0)+
IF('U5'!$A$4="3ª",'U5'!R7*'U5'!R$4,0)+
IF('U6'!$A$4="3ª",'U6'!R7*'U6'!R$4,0)+
IF('U7'!$A$4="3ª",'U7'!R7*'U7'!R$4,0)+
IF('U8'!$A$4="3ª",'U8'!R7*'U8'!R$4,0)+
IF('U9'!$A$4="3ª",'U9'!R7*'U9'!R$4,0)+
IF('U10'!$A$4="3ª",'U10'!R7*'U10'!R$4,0)+
IF('U11'!$A$4="3ª",'U11'!R7*'U11'!R$4,0)+
IF('U12'!$A$4="3ª",'U12'!R7*'U12'!R$4,0)+
IF('U13'!$A$4="3ª",'U13'!R7*'U13'!R$4,0)+
IF('U14'!$A$4="3ª",'U14'!R7*'U14'!R$4,0)+
IF('U15'!$A$4="3ª",'U15'!R7*'U15'!R$4,0)
)/'3ª EVA-solo'!$CD$5
/AK$13)),0),0)</f>
        <v>0</v>
      </c>
      <c r="AL23" s="25"/>
      <c r="AM23" s="129">
        <f>IFERROR(IF(AM$16&gt;0,
(
(
(
IF('U1'!$A$4="3ª",'U1'!S7*'U1'!S$4,0)+
IF('U2'!$A$4="3ª",'U2'!S7*'U2'!S$4,0)+
IF('U3'!$A$4="3ª",'U3'!S7*'U3'!S$4,0)+
IF('U4'!$A$4="3ª",'U4'!S7*'U4'!S$4,0)+
IF('U5'!$A$4="3ª",'U5'!S7*'U5'!S$4,0)+
IF('U6'!$A$4="3ª",'U6'!S7*'U6'!S$4,0)+
IF('U7'!$A$4="3ª",'U7'!S7*'U7'!S$4,0)+
IF('U8'!$A$4="3ª",'U8'!S7*'U8'!S$4,0)+
IF('U9'!$A$4="3ª",'U9'!S7*'U9'!S$4,0)+
IF('U10'!$A$4="3ª",'U10'!S7*'U10'!S$4,0)+
IF('U11'!$A$4="3ª",'U11'!S7*'U11'!S$4,0)+
IF('U12'!$A$4="3ª",'U12'!S7*'U12'!S$4,0)+
IF('U13'!$A$4="3ª",'U13'!S7*'U13'!S$4,0)+
IF('U14'!$A$4="3ª",'U14'!S7*'U14'!S$4,0)+
IF('U15'!$A$4="3ª",'U15'!S7*'U15'!S$4,0)
)/'3ª EVA-solo'!$CD$5
/AM$13)),0),0)</f>
        <v>0</v>
      </c>
      <c r="AN23" s="102"/>
      <c r="AO23" s="72"/>
      <c r="AP23" s="25">
        <f ca="1">IFERROR(IF(AP$16&gt;0,
(
(
(
IF('U1'!$A$4="3ª",'U1'!T7*'U1'!T$4,0)+
IF('U2'!$A$4="3ª",'U2'!T7*'U2'!T$4,0)+
IF('U3'!$A$4="3ª",'U3'!T7*'U3'!T$4,0)+
IF('U4'!$A$4="3ª",'U4'!T7*'U4'!T$4,0)+
IF('U5'!$A$4="3ª",'U5'!T7*'U5'!T$4,0)+
IF('U6'!$A$4="3ª",'U6'!T7*'U6'!T$4,0)+
IF('U7'!$A$4="3ª",'U7'!T7*'U7'!T$4,0)+
IF('U8'!$A$4="3ª",'U8'!T7*'U8'!T$4,0)+
IF('U9'!$A$4="3ª",'U9'!T7*'U9'!T$4,0)+
IF('U10'!$A$4="3ª",'U10'!T7*'U10'!T$4,0)+
IF('U11'!$A$4="3ª",'U11'!T7*'U11'!T$4,0)+
IF('U12'!$A$4="3ª",'U12'!T7*'U12'!T$4,0)+
IF('U13'!$A$4="3ª",'U13'!T7*'U13'!T$4,0)+
IF('U14'!$A$4="3ª",'U14'!T7*'U14'!T$4,0)+
IF('U15'!$A$4="3ª",'U15'!T7*'U15'!T$4,0)
)/'3ª EVA-solo'!$CD$5
/AP$13)),0),0)</f>
        <v>0</v>
      </c>
      <c r="AQ23" s="25"/>
      <c r="AR23" s="25">
        <f ca="1">IFERROR(IF(AR$16&gt;0,
(
(
(
IF('U1'!$A$4="3ª",'U1'!U7*'U1'!U$4,0)+
IF('U2'!$A$4="3ª",'U2'!U7*'U2'!U$4,0)+
IF('U3'!$A$4="3ª",'U3'!U7*'U3'!U$4,0)+
IF('U4'!$A$4="3ª",'U4'!U7*'U4'!U$4,0)+
IF('U5'!$A$4="3ª",'U5'!U7*'U5'!U$4,0)+
IF('U6'!$A$4="3ª",'U6'!U7*'U6'!U$4,0)+
IF('U7'!$A$4="3ª",'U7'!U7*'U7'!U$4,0)+
IF('U8'!$A$4="3ª",'U8'!U7*'U8'!U$4,0)+
IF('U9'!$A$4="3ª",'U9'!U7*'U9'!U$4,0)+
IF('U10'!$A$4="3ª",'U10'!U7*'U10'!U$4,0)+
IF('U11'!$A$4="3ª",'U11'!U7*'U11'!U$4,0)+
IF('U12'!$A$4="3ª",'U12'!U7*'U12'!U$4,0)+
IF('U13'!$A$4="3ª",'U13'!U7*'U13'!U$4,0)+
IF('U14'!$A$4="3ª",'U14'!U7*'U14'!U$4,0)+
IF('U15'!$A$4="3ª",'U15'!U7*'U15'!U$4,0)
)/'3ª EVA-solo'!$CD$5
/AR$13)),0),0)</f>
        <v>0</v>
      </c>
      <c r="AS23" s="25"/>
      <c r="AT23" s="25">
        <f ca="1">IFERROR(IF(AT$16&gt;0,
(
(
(
IF('U1'!$A$4="3ª",'U1'!V7*'U1'!V$4,0)+
IF('U2'!$A$4="3ª",'U2'!V7*'U2'!V$4,0)+
IF('U3'!$A$4="3ª",'U3'!V7*'U3'!V$4,0)+
IF('U4'!$A$4="3ª",'U4'!V7*'U4'!V$4,0)+
IF('U5'!$A$4="3ª",'U5'!V7*'U5'!V$4,0)+
IF('U6'!$A$4="3ª",'U6'!V7*'U6'!V$4,0)+
IF('U7'!$A$4="3ª",'U7'!V7*'U7'!V$4,0)+
IF('U8'!$A$4="3ª",'U8'!V7*'U8'!V$4,0)+
IF('U9'!$A$4="3ª",'U9'!V7*'U9'!V$4,0)+
IF('U10'!$A$4="3ª",'U10'!V7*'U10'!V$4,0)+
IF('U11'!$A$4="3ª",'U11'!V7*'U11'!V$4,0)+
IF('U12'!$A$4="3ª",'U12'!V7*'U12'!V$4,0)+
IF('U13'!$A$4="3ª",'U13'!V7*'U13'!V$4,0)+
IF('U14'!$A$4="3ª",'U14'!V7*'U14'!V$4,0)+
IF('U15'!$A$4="3ª",'U15'!V7*'U15'!V$4,0)
)/'3ª EVA-solo'!$CD$5
/AT$13)),0),0)</f>
        <v>0</v>
      </c>
      <c r="AU23" s="25"/>
      <c r="AV23" s="25">
        <f ca="1">IFERROR(IF(AV$16&gt;0,
(
(
(
IF('U1'!$A$4="3ª",'U1'!W7*'U1'!W$4,0)+
IF('U2'!$A$4="3ª",'U2'!W7*'U2'!W$4,0)+
IF('U3'!$A$4="3ª",'U3'!W7*'U3'!W$4,0)+
IF('U4'!$A$4="3ª",'U4'!W7*'U4'!W$4,0)+
IF('U5'!$A$4="3ª",'U5'!W7*'U5'!W$4,0)+
IF('U6'!$A$4="3ª",'U6'!W7*'U6'!W$4,0)+
IF('U7'!$A$4="3ª",'U7'!W7*'U7'!W$4,0)+
IF('U8'!$A$4="3ª",'U8'!W7*'U8'!W$4,0)+
IF('U9'!$A$4="3ª",'U9'!W7*'U9'!W$4,0)+
IF('U10'!$A$4="3ª",'U10'!W7*'U10'!W$4,0)+
IF('U11'!$A$4="3ª",'U11'!W7*'U11'!W$4,0)+
IF('U12'!$A$4="3ª",'U12'!W7*'U12'!W$4,0)+
IF('U13'!$A$4="3ª",'U13'!W7*'U13'!W$4,0)+
IF('U14'!$A$4="3ª",'U14'!W7*'U14'!W$4,0)+
IF('U15'!$A$4="3ª",'U15'!W7*'U15'!W$4,0)
)/'3ª EVA-solo'!$CD$5
/AV$13)),0),0)</f>
        <v>0</v>
      </c>
      <c r="AW23" s="25"/>
      <c r="AX23" s="25">
        <f ca="1">IFERROR(IF(AX$16&gt;0,
(
(
(
IF('U1'!$A$4="3ª",'U1'!X7*'U1'!X$4,0)+
IF('U2'!$A$4="3ª",'U2'!X7*'U2'!X$4,0)+
IF('U3'!$A$4="3ª",'U3'!X7*'U3'!X$4,0)+
IF('U4'!$A$4="3ª",'U4'!X7*'U4'!X$4,0)+
IF('U5'!$A$4="3ª",'U5'!X7*'U5'!X$4,0)+
IF('U6'!$A$4="3ª",'U6'!X7*'U6'!X$4,0)+
IF('U7'!$A$4="3ª",'U7'!X7*'U7'!X$4,0)+
IF('U8'!$A$4="3ª",'U8'!X7*'U8'!X$4,0)+
IF('U9'!$A$4="3ª",'U9'!X7*'U9'!X$4,0)+
IF('U10'!$A$4="3ª",'U10'!X7*'U10'!X$4,0)+
IF('U11'!$A$4="3ª",'U11'!X7*'U11'!X$4,0)+
IF('U12'!$A$4="3ª",'U12'!X7*'U12'!X$4,0)+
IF('U13'!$A$4="3ª",'U13'!X7*'U13'!X$4,0)+
IF('U14'!$A$4="3ª",'U14'!X7*'U14'!X$4,0)+
IF('U15'!$A$4="3ª",'U15'!X7*'U15'!X$4,0)
)/'3ª EVA-solo'!$CD$5
/AX$13)),0),0)</f>
        <v>0</v>
      </c>
      <c r="AY23" s="25"/>
      <c r="AZ23" s="25">
        <f>IFERROR(IF(AZ$16&gt;0,
(
(
(
IF('U1'!$A$4="3ª",'U1'!Y7*'U1'!Y$4,0)+
IF('U2'!$A$4="3ª",'U2'!Y7*'U2'!Y$4,0)+
IF('U3'!$A$4="3ª",'U3'!Y7*'U3'!Y$4,0)+
IF('U4'!$A$4="3ª",'U4'!Y7*'U4'!Y$4,0)+
IF('U5'!$A$4="3ª",'U5'!Y7*'U5'!Y$4,0)+
IF('U6'!$A$4="3ª",'U6'!Y7*'U6'!Y$4,0)+
IF('U7'!$A$4="3ª",'U7'!Y7*'U7'!Y$4,0)+
IF('U8'!$A$4="3ª",'U8'!Y7*'U8'!Y$4,0)+
IF('U9'!$A$4="3ª",'U9'!Y7*'U9'!Y$4,0)+
IF('U10'!$A$4="3ª",'U10'!Y7*'U10'!Y$4,0)+
IF('U11'!$A$4="3ª",'U11'!Y7*'U11'!Y$4,0)+
IF('U12'!$A$4="3ª",'U12'!Y7*'U12'!Y$4,0)+
IF('U13'!$A$4="3ª",'U13'!Y7*'U13'!Y$4,0)+
IF('U14'!$A$4="3ª",'U14'!Y7*'U14'!Y$4,0)+
IF('U15'!$A$4="3ª",'U15'!Y7*'U15'!Y$4,0)
)/'3ª EVA-solo'!$CD$5
/AZ$13)),0),0)</f>
        <v>0</v>
      </c>
      <c r="BA23" s="25"/>
      <c r="BB23" s="72"/>
      <c r="BC23" s="25">
        <f ca="1">IFERROR(IF(BC$16&gt;0,
(
(
(
IF('U1'!$A$4="2ª",'U1'!Z7*'U1'!Z$4,0)+
IF('U2'!$A$4="2ª",'U2'!Z7*'U2'!Z$4,0)+
IF('U3'!$A$4="2ª",'U3'!Z7*'U3'!Z$4,0)+
IF('U4'!$A$4="2ª",'U4'!Z7*'U4'!Z$4,0)+
IF('U5'!$A$4="2ª",'U5'!Z7*'U5'!Z$4,0)+
IF('U6'!$A$4="2ª",'U6'!Z7*'U6'!Z$4,0)+
IF('U7'!$A$4="2ª",'U7'!Z7*'U7'!Z$4,0)+
IF('U8'!$A$4="2ª",'U8'!Z7*'U8'!Z$4,0)+
IF('U9'!$A$4="2ª",'U9'!Z7*'U9'!Z$4,0)+
IF('U10'!$A$4="2ª",'U10'!Z7*'U10'!Z$4,0)+
IF('U11'!$A$4="2ª",'U11'!Z7*'U11'!Z$4,0)+
IF('U12'!$A$4="2ª",'U12'!Z7*'U12'!Z$4,0)+
IF('U13'!$A$4="2ª",'U13'!Z7*'U13'!Z$4,0)+
IF('U14'!$A$4="2ª",'U14'!Z7*'U14'!Z$4,0)+
IF('U15'!$A$4="2ª",'U15'!Z7*'U15'!Z$4,0)
)/'2ª EVA-solo'!$CD$5
/BC$13)),0),0)</f>
        <v>0</v>
      </c>
      <c r="BD23" s="25"/>
      <c r="BE23" s="25">
        <f ca="1">IFERROR(IF(BE$16&gt;0,
(
(
(
IF('U1'!$A$4="3ª",'U1'!AA7*'U1'!AA$4,0)+
IF('U2'!$A$4="3ª",'U2'!AA7*'U2'!AA$4,0)+
IF('U3'!$A$4="3ª",'U3'!AA7*'U3'!AA$4,0)+
IF('U4'!$A$4="3ª",'U4'!AA7*'U4'!AA$4,0)+
IF('U5'!$A$4="3ª",'U5'!AA7*'U5'!AA$4,0)+
IF('U6'!$A$4="3ª",'U6'!AA7*'U6'!AA$4,0)+
IF('U7'!$A$4="3ª",'U7'!AA7*'U7'!AA$4,0)+
IF('U8'!$A$4="3ª",'U8'!AA7*'U8'!AA$4,0)+
IF('U9'!$A$4="3ª",'U9'!AA7*'U9'!AA$4,0)+
IF('U10'!$A$4="3ª",'U10'!AA7*'U10'!AA$4,0)+
IF('U11'!$A$4="3ª",'U11'!AA7*'U11'!AA$4,0)+
IF('U12'!$A$4="3ª",'U12'!AA7*'U12'!AA$4,0)+
IF('U13'!$A$4="3ª",'U13'!AA7*'U13'!AA$4,0)+
IF('U14'!$A$4="3ª",'U14'!AA7*'U14'!AA$4,0)+
IF('U15'!$A$4="3ª",'U15'!AA7*'U15'!AE$4,0)
)/'3ª EVA-solo'!$CD$5
/BE$13)),0),0)</f>
        <v>0</v>
      </c>
      <c r="BF23" s="25"/>
      <c r="BG23" s="25">
        <f ca="1">IFERROR(IF(BG$16&gt;0,
(
(
(
IF('U1'!$A$4="3ª",'U1'!AB7*'U1'!AB$4,0)+
IF('U2'!$A$4="3ª",'U2'!AB7*'U2'!AB$4,0)+
IF('U3'!$A$4="3ª",'U3'!AB7*'U3'!AB$4,0)+
IF('U4'!$A$4="3ª",'U4'!AB7*'U4'!AB$4,0)+
IF('U5'!$A$4="3ª",'U5'!AB7*'U5'!AB$4,0)+
IF('U6'!$A$4="3ª",'U6'!AB7*'U6'!AB$4,0)+
IF('U7'!$A$4="3ª",'U7'!AB7*'U7'!AB$4,0)+
IF('U8'!$A$4="3ª",'U8'!AB7*'U8'!AB$4,0)+
IF('U9'!$A$4="3ª",'U9'!AB7*'U9'!AB$4,0)+
IF('U10'!$A$4="3ª",'U10'!AB7*'U10'!AB$4,0)+
IF('U11'!$A$4="3ª",'U11'!AB7*'U11'!AB$4,0)+
IF('U12'!$A$4="3ª",'U12'!AB7*'U12'!AB$4,0)+
IF('U13'!$A$4="3ª",'U13'!AB7*'U13'!AB$4,0)+
IF('U14'!$A$4="3ª",'U14'!AB7*'U14'!AB$4,0)+
IF('U15'!$A$4="3ª",'U15'!AB7*'U15'!AF$4,0)
)/'3ª EVA-solo'!$CD$5
/BG$13)),0),0)</f>
        <v>0</v>
      </c>
      <c r="BH23" s="25"/>
      <c r="BI23" s="25">
        <f>IFERROR(IF(BH$16&gt;0,
(
(
(
IF('U1'!$A$4="3ª",'U1'!AC7*'U1'!AC$4,0)+
IF('U2'!$A$4="3ª",'U2'!AC7*'U2'!AC$4,0)+
IF('U3'!$A$4="3ª",'U3'!AC7*'U3'!AC$4,0)+
IF('U4'!$A$4="3ª",'U4'!AC7*'U4'!AC$4,0)+
IF('U5'!$A$4="3ª",'U5'!AC7*'U5'!AC$4,0)+
IF('U6'!$A$4="3ª",'U6'!AC7*'U6'!AC$4,0)+
IF('U7'!$A$4="3ª",'U7'!AC7*'U7'!AC$4,0)+
IF('U8'!$A$4="3ª",'U8'!AC7*'U8'!AC$4,0)+
IF('U9'!$A$4="3ª",'U9'!AC7*'U9'!AC$4,0)+
IF('U10'!$A$4="3ª",'U10'!AC7*'U10'!AC$4,0)+
IF('U11'!$A$4="3ª",'U11'!AC7*'U11'!AC$4,0)+
IF('U12'!$A$4="3ª",'U12'!AC7*'U12'!AC$4,0)+
IF('U13'!$A$4="3ª",'U13'!AC7*'U13'!AC$4,0)+
IF('U14'!$A$4="3ª",'U14'!AC7*'U14'!AC$4,0)+
IF('U15'!$A$4="3ª",'U15'!AC7*'U15'!AG$4,0)
)/'3ª EVA-solo'!$CD$5
/BH$13)),0),0)</f>
        <v>0</v>
      </c>
      <c r="BJ23" s="25"/>
      <c r="BK23" s="25">
        <f>IFERROR(IF(BK$16&gt;0,
(
(
(
IF('U1'!$A$4="3ª",'U1'!AD7*'U1'!AD$4,0)+
IF('U2'!$A$4="3ª",'U2'!AD7*'U2'!AD$4,0)+
IF('U3'!$A$4="3ª",'U3'!AD7*'U3'!AD$4,0)+
IF('U4'!$A$4="3ª",'U4'!AD7*'U4'!AD$4,0)+
IF('U5'!$A$4="3ª",'U5'!AD7*'U5'!AD$4,0)+
IF('U6'!$A$4="3ª",'U6'!AD7*'U6'!AD$4,0)+
IF('U7'!$A$4="3ª",'U7'!AD7*'U7'!AD$4,0)+
IF('U8'!$A$4="3ª",'U8'!AD7*'U8'!AD$4,0)+
IF('U9'!$A$4="3ª",'U9'!AD7*'U9'!AD$4,0)+
IF('U10'!$A$4="3ª",'U10'!AD7*'U10'!AD$4,0)+
IF('U11'!$A$4="3ª",'U11'!AD7*'U11'!AD$4,0)+
IF('U12'!$A$4="3ª",'U12'!AD7*'U12'!AD$4,0)+
IF('U13'!$A$4="3ª",'U13'!AD7*'U13'!AD$4,0)+
IF('U14'!$A$4="3ª",'U14'!AD7*'U14'!AD$4,0)+
IF('U15'!$A$4="3ª",'U15'!AD7*'U15'!AH$4,0)
)/'3ª EVA-solo'!$CD$5
/BK$13)),0),0)</f>
        <v>0</v>
      </c>
      <c r="BL23" s="25"/>
      <c r="BM23" s="25">
        <f>IFERROR(IF(BM$16&gt;0,
(
(
(
IF('U1'!$A$4="2ª",'U1'!AE7*'U1'!AE$4,0)+
IF('U2'!$A$4="2ª",'U2'!AE7*'U2'!AE$4,0)+
IF('U3'!$A$4="2ª",'U3'!AE7*'U3'!AE$4,0)+
IF('U4'!$A$4="2ª",'U4'!AE7*'U4'!AE$4,0)+
IF('U5'!$A$4="2ª",'U5'!AE7*'U5'!AE$4,0)+
IF('U6'!$A$4="2ª",'U6'!AE7*'U6'!AE$4,0)+
IF('U7'!$A$4="2ª",'U7'!AE7*'U7'!AE$4,0)+
IF('U8'!$A$4="2ª",'U8'!AE7*'U8'!AE$4,0)+
IF('U9'!$A$4="2ª",'U9'!AE7*'U9'!AE$4,0)+
IF('U10'!$A$4="2ª",'U10'!AE7*'U10'!AE$4,0)+
IF('U11'!$A$4="2ª",'U11'!AE7*'U11'!AE$4,0)+
IF('U12'!$A$4="2ª",'U12'!AE7*'U12'!AE$4,0)+
IF('U13'!$A$4="2ª",'U13'!AE7*'U13'!AE$4,0)+
IF('U14'!$A$4="2ª",'U14'!AE7*'U14'!AE$4,0)+
IF('U15'!$A$4="2ª",'U15'!AE7*'U15'!AE$4,0)
)/'2ª EVA-solo'!$CD$5
/BM$13)),0),0)</f>
        <v>0</v>
      </c>
      <c r="BN23" s="25"/>
      <c r="BO23" s="72"/>
      <c r="BP23" s="25">
        <f ca="1">IFERROR(IF(BP$16&gt;0,
(
(
(
IF('U1'!$A$4="3ª",'U1'!AF7*'U1'!AF$4,0)+
IF('U2'!$A$4="3ª",'U2'!AF7*'U2'!AF$4,0)+
IF('U3'!$A$4="3ª",'U3'!AF7*'U3'!AF$4,0)+
IF('U4'!$A$4="3ª",'U4'!AF7*'U4'!AF$4,0)+
IF('U5'!$A$4="3ª",'U5'!AF7*'U5'!AF$4,0)+
IF('U6'!$A$4="3ª",'U6'!AF7*'U6'!AF$4,0)+
IF('U7'!$A$4="3ª",'U7'!AF7*'U7'!AF$4,0)+
IF('U8'!$A$4="3ª",'U8'!AF7*'U8'!AF$4,0)+
IF('U9'!$A$4="3ª",'U9'!AF7*'U9'!AF$4,0)+
IF('U10'!$A$4="3ª",'U10'!AF7*'U10'!AF$4,0)+
IF('U11'!$A$4="3ª",'U11'!AF7*'U11'!AF$4,0)+
IF('U12'!$A$4="3ª",'U12'!AF7*'U12'!AF$4,0)+
IF('U13'!$A$4="3ª",'U13'!AF7*'U13'!AF$4,0)+
IF('U14'!$A$4="3ª",'U14'!AF7*'U14'!AF$4,0)+
IF('U15'!$A$4="3ª",'U15'!AF7*'U15'!AF$4,0)
)/'3ª EVA-solo'!$CD$5
/BP$13)),0),0)</f>
        <v>0</v>
      </c>
      <c r="BQ23" s="25"/>
      <c r="BR23" s="25">
        <f>IFERROR(IF(BR$16&gt;0,
(
(
(
IF('U1'!$A$4="3ª",'U1'!AG7*'U1'!AG$4,0)+
IF('U2'!$A$4="3ª",'U2'!AG7*'U2'!AG$4,0)+
IF('U3'!$A$4="3ª",'U3'!AG7*'U3'!AG$4,0)+
IF('U4'!$A$4="3ª",'U4'!AG7*'U4'!AG$4,0)+
IF('U5'!$A$4="3ª",'U5'!AG7*'U5'!AG$4,0)+
IF('U6'!$A$4="3ª",'U6'!AG7*'U6'!AG$4,0)+
IF('U7'!$A$4="3ª",'U7'!AG7*'U7'!AG$4,0)+
IF('U8'!$A$4="3ª",'U8'!AG7*'U8'!AG$4,0)+
IF('U9'!$A$4="3ª",'U9'!AG7*'U9'!AG$4,0)+
IF('U10'!$A$4="3ª",'U10'!AG7*'U10'!AG$4,0)+
IF('U11'!$A$4="3ª",'U11'!AG7*'U11'!AG$4,0)+
IF('U12'!$A$4="3ª",'U12'!AG7*'U12'!AG$4,0)+
IF('U13'!$A$4="3ª",'U13'!AG7*'U13'!AG$4,0)+
IF('U14'!$A$4="3ª",'U14'!AG7*'U14'!AG$4,0)+
IF('U15'!$A$4="3ª",'U15'!AG7*'U15'!AG$4,0)
)/'3ª EVA-solo'!$CD$5
/BR$13)),0),0)</f>
        <v>0</v>
      </c>
      <c r="BS23" s="25"/>
      <c r="BT23" s="25">
        <f>IFERROR(IF(BT$16&gt;0,
(
(
(
IF('U1'!$A$4="3ª",'U1'!AH7*'U1'!AH$4,0)+
IF('U2'!$A$4="3ª",'U2'!AH7*'U2'!AH$4,0)+
IF('U3'!$A$4="3ª",'U3'!AH7*'U3'!AH$4,0)+
IF('U4'!$A$4="3ª",'U4'!AH7*'U4'!AH$4,0)+
IF('U5'!$A$4="3ª",'U5'!AH7*'U5'!AH$4,0)+
IF('U6'!$A$4="3ª",'U6'!AH7*'U6'!AH$4,0)+
IF('U7'!$A$4="3ª",'U7'!AH7*'U7'!AH$4,0)+
IF('U8'!$A$4="3ª",'U8'!AH7*'U8'!AH$4,0)+
IF('U9'!$A$4="3ª",'U9'!AH7*'U9'!AH$4,0)+
IF('U10'!$A$4="3ª",'U10'!AH7*'U10'!AH$4,0)+
IF('U11'!$A$4="3ª",'U11'!AH7*'U11'!AH$4,0)+
IF('U12'!$A$4="3ª",'U12'!AH7*'U12'!AH$4,0)+
IF('U13'!$A$4="3ª",'U13'!AH7*'U13'!AH$4,0)+
IF('U14'!$A$4="3ª",'U14'!AH7*'U14'!AH$4,0)+
IF('U15'!$A$4="3ª",'U15'!AH7*'U15'!AH$4,0)
)/'3ª EVA-solo'!$CD$5
/BT$13)),0),0)</f>
        <v>0</v>
      </c>
      <c r="BU23" s="25"/>
      <c r="BV23" s="25">
        <f>IFERROR(IF(BV$16&gt;0,
(
(
(
IF('U1'!$A$4="3ª",'U1'!AI7*'U1'!AI$4,0)+
IF('U2'!$A$4="3ª",'U2'!AI7*'U2'!AI$4,0)+
IF('U3'!$A$4="3ª",'U3'!AI7*'U3'!AI$4,0)+
IF('U4'!$A$4="3ª",'U4'!AI7*'U4'!AI$4,0)+
IF('U5'!$A$4="3ª",'U5'!AI7*'U5'!AI$4,0)+
IF('U6'!$A$4="3ª",'U6'!AI7*'U6'!AI$4,0)+
IF('U7'!$A$4="3ª",'U7'!AI7*'U7'!AI$4,0)+
IF('U8'!$A$4="3ª",'U8'!AI7*'U8'!AI$4,0)+
IF('U9'!$A$4="3ª",'U9'!AI7*'U9'!AI$4,0)+
IF('U10'!$A$4="3ª",'U10'!AI7*'U10'!AI$4,0)+
IF('U11'!$A$4="3ª",'U11'!AI7*'U11'!AI$4,0)+
IF('U12'!$A$4="3ª",'U12'!AI7*'U12'!AI$4,0)+
IF('U13'!$A$4="3ª",'U13'!AI7*'U13'!AI$4,0)+
IF('U14'!$A$4="3ª",'U14'!AI7*'U14'!AI$4,0)+
IF('U15'!$A$4="3ª",'U15'!AI7*'U15'!AI$4,0)
)/'3ª EVA-solo'!$CD$5
/BV$13)),0),0)</f>
        <v>0</v>
      </c>
      <c r="BW23" s="25"/>
      <c r="BX23" s="25">
        <f>IFERROR(IF(BX$16&gt;0,
(
(
(
IF('U1'!$A$4="3ª",'U1'!AJ7*'U1'!AJ$4,0)+
IF('U2'!$A$4="3ª",'U2'!AJ7*'U2'!AJ$4,0)+
IF('U3'!$A$4="3ª",'U3'!AJ7*'U3'!AJ$4,0)+
IF('U4'!$A$4="3ª",'U4'!AJ7*'U4'!AJ$4,0)+
IF('U5'!$A$4="3ª",'U5'!AJ7*'U5'!AJ$4,0)+
IF('U6'!$A$4="3ª",'U6'!AJ7*'U6'!AJ$4,0)+
IF('U7'!$A$4="3ª",'U7'!AJ7*'U7'!AJ$4,0)+
IF('U8'!$A$4="3ª",'U8'!AJ7*'U8'!AJ$4,0)+
IF('U9'!$A$4="3ª",'U9'!AJ7*'U9'!AJ$4,0)+
IF('U10'!$A$4="3ª",'U10'!AJ7*'U10'!AJ$4,0)+
IF('U11'!$A$4="3ª",'U11'!AJ7*'U11'!AJ$4,0)+
IF('U12'!$A$4="3ª",'U12'!AJ7*'U12'!AJ$4,0)+
IF('U13'!$A$4="3ª",'U13'!AJ7*'U13'!AJ$4,0)+
IF('U14'!$A$4="3ª",'U14'!AJ7*'U14'!AJ$4,0)+
IF('U15'!$A$4="3ª",'U15'!AJ7*'U15'!AJ$4,0)
)/'3ª EVA-solo'!$CD$5
/BX$13)),0),0)</f>
        <v>0</v>
      </c>
      <c r="BY23" s="25"/>
      <c r="BZ23" s="129">
        <f>IFERROR(IF(BZ$16&gt;0,
(
(
(
IF('U1'!$A$4="3ª",'U1'!AK7*'U1'!AK$4,0)+
IF('U2'!$A$4="3ª",'U2'!AK7*'U2'!AK$4,0)+
IF('U3'!$A$4="3ª",'U3'!AK7*'U3'!AK$4,0)+
IF('U4'!$A$4="3ª",'U4'!AK7*'U4'!AK$4,0)+
IF('U5'!$A$4="3ª",'U5'!AK7*'U5'!AK$4,0)+
IF('U6'!$A$4="3ª",'U6'!AK7*'U6'!AK$4,0)+
IF('U7'!$A$4="3ª",'U7'!AK7*'U7'!AK$4,0)+
IF('U8'!$A$4="3ª",'U8'!AK7*'U8'!AK$4,0)+
IF('U9'!$A$4="3ª",'U9'!AK7*'U9'!AK$4,0)+
IF('U10'!$A$4="3ª",'U10'!AK7*'U10'!AK$4,0)+
IF('U11'!$A$4="3ª",'U11'!AK7*'U11'!AK$4,0)+
IF('U12'!$A$4="3ª",'U12'!AK7*'U12'!AK$4,0)+
IF('U13'!$A$4="3ª",'U13'!AK7*'U13'!AK$4,0)+
IF('U14'!$A$4="3ª",'U14'!AK7*'U14'!AK$4,0)+
IF('U15'!$A$4="3ª",'U15'!AK7*'U15'!AK$4,0)
)/'3ª EVA-solo'!$CD$5
/BZ$13)),0),0)</f>
        <v>0</v>
      </c>
      <c r="CA23" s="25"/>
      <c r="CB23" s="71"/>
    </row>
    <row r="24" spans="1:82" ht="18" x14ac:dyDescent="0.25">
      <c r="A24" s="65" t="str">
        <v>Lopez Diego</v>
      </c>
      <c r="B24" s="72"/>
      <c r="C24" s="25">
        <f ca="1">IFERROR(IF(C$16&gt;0,
(
(
(
IF('U1'!$A$4="3ª",'U1'!B8*'U1'!B$4,0)+
IF('U2'!$A$4="3ª",'U2'!B8*'U2'!B$4,0)+
IF('U3'!$A$4="3ª",'U3'!B8*'U3'!B$4,0)+
IF('U4'!$A$4="3ª",'U4'!B8*'U4'!B$4,0)+
IF('U5'!$A$4="3ª",'U5'!B8*'U5'!B$4,0)+
IF('U6'!$A$4="3ª",'U6'!B8*'U6'!B$4,0)+
IF('U7'!$A$4="3ª",'U7'!B8*'U7'!B$4,0)+
IF('U8'!$A$4="3ª",'U8'!B8*'U8'!B$4,0)+
IF('U9'!$A$4="3ª",'U9'!B8*'U9'!B$4,0)+
IF('U10'!$A$4="3ª",'U10'!B8*'U10'!B$4,0)+
IF('U11'!$A$4="3ª",'U11'!B8*'U11'!B$4,0)+
IF('U12'!$A$4="3ª",'U12'!B8*'U12'!B$4,0)+
IF('U13'!$A$4="3ª",'U13'!B8*'U13'!B$4,0)+
IF('U14'!$A$4="3ª",'U14'!B8*'U14'!B$4,0)+
IF('U15'!$A$4="3ª",'U15'!B8*'U15'!B$4,0)
)/'3ª EVA-solo'!$CD$5
/C$13)),0),0)</f>
        <v>0</v>
      </c>
      <c r="D24" s="25"/>
      <c r="E24" s="25">
        <f ca="1">IFERROR(IF(E$16&gt;0,
(
(
(
IF('U1'!$A$4="3ª",'U1'!C8*'U1'!C$4,0)+
IF('U2'!$A$4="3ª",'U2'!C8*'U2'!C$4,0)+
IF('U3'!$A$4="3ª",'U3'!C8*'U3'!C$4,0)+
IF('U4'!$A$4="3ª",'U4'!C8*'U4'!C$4,0)+
IF('U5'!$A$4="3ª",'U5'!C8*'U5'!C$4,0)+
IF('U6'!$A$4="3ª",'U6'!C8*'U6'!C$4,0)+
IF('U7'!$A$4="3ª",'U7'!C8*'U7'!C$4,0)+
IF('U8'!$A$4="3ª",'U8'!C8*'U8'!C$4,0)+
IF('U9'!$A$4="3ª",'U9'!C8*'U9'!C$4,0)+
IF('U10'!$A$4="3ª",'U10'!C8*'U10'!C$4,0)+
IF('U11'!$A$4="3ª",'U11'!C8*'U11'!C$4,0)+
IF('U12'!$A$4="3ª",'U12'!C8*'U12'!C$4,0)+
IF('U13'!$A$4="3ª",'U13'!C8*'U13'!C$4,0)+
IF('U14'!$A$4="3ª",'U14'!C8*'U14'!C$4,0)+
IF('U15'!$A$4="3ª",'U15'!C8*'U15'!C$4,0)
)/'3ª EVA-solo'!$CD$5
/E$13)),0),0)</f>
        <v>0</v>
      </c>
      <c r="F24" s="25"/>
      <c r="G24" s="25">
        <f ca="1">IFERROR(IF(G$16&gt;0,
(
(
(
IF('U1'!$A$4="3ª",'U1'!D8*'U1'!D$4,0)+
IF('U2'!$A$4="3ª",'U2'!D8*'U2'!D$4,0)+
IF('U3'!$A$4="3ª",'U3'!D8*'U3'!D$4,0)+
IF('U4'!$A$4="3ª",'U4'!D8*'U4'!D$4,0)+
IF('U5'!$A$4="3ª",'U5'!D8*'U5'!D$4,0)+
IF('U6'!$A$4="3ª",'U6'!D8*'U6'!D$4,0)+
IF('U7'!$A$4="3ª",'U7'!D8*'U7'!D$4,0)+
IF('U8'!$A$4="3ª",'U8'!D8*'U8'!D$4,0)+
IF('U9'!$A$4="3ª",'U9'!D8*'U9'!D$4,0)+
IF('U10'!$A$4="3ª",'U10'!D8*'U10'!D$4,0)+
IF('U11'!$A$4="3ª",'U11'!D8*'U11'!D$4,0)+
IF('U12'!$A$4="3ª",'U12'!D8*'U12'!D$4,0)+
IF('U13'!$A$4="3ª",'U13'!D8*'U13'!D$4,0)+
IF('U14'!$A$4="3ª",'U14'!D8*'U14'!D$4,0)+
IF('U15'!$A$4="3ª",'U15'!D8*'U15'!D$4,0)
)/'3ª EVA-solo'!$CD$5
/G$13)),0),0)</f>
        <v>0</v>
      </c>
      <c r="H24" s="25"/>
      <c r="I24" s="25">
        <f ca="1">IFERROR(IF(I$16&gt;0,
(
(
(
IF('U1'!$A$4="3ª",'U1'!E8*'U1'!E$4,0)+
IF('U2'!$A$4="3ª",'U2'!E8*'U2'!E$4,0)+
IF('U3'!$A$4="3ª",'U3'!E8*'U3'!E$4,0)+
IF('U4'!$A$4="3ª",'U4'!E8*'U4'!E$4,0)+
IF('U5'!$A$4="3ª",'U5'!E8*'U5'!E$4,0)+
IF('U6'!$A$4="3ª",'U6'!E8*'U6'!E$4,0)+
IF('U7'!$A$4="3ª",'U7'!E8*'U7'!E$4,0)+
IF('U8'!$A$4="3ª",'U8'!E8*'U8'!E$4,0)+
IF('U9'!$A$4="3ª",'U9'!E8*'U9'!E$4,0)+
IF('U10'!$A$4="3ª",'U10'!E8*'U10'!E$4,0)+
IF('U11'!$A$4="3ª",'U11'!E8*'U11'!E$4,0)+
IF('U12'!$A$4="3ª",'U12'!E8*'U12'!E$4,0)+
IF('U13'!$A$4="3ª",'U13'!E8*'U13'!E$4,0)+
IF('U14'!$A$4="3ª",'U14'!E8*'U14'!E$4,0)+
IF('U15'!$A$4="3ª",'U15'!E8*'U15'!E$4,0)
)/'3ª EVA-solo'!$CD$5
/H$13)),0),0)</f>
        <v>0</v>
      </c>
      <c r="J24" s="25"/>
      <c r="K24" s="25">
        <f ca="1">IFERROR(IF(K$16&gt;0,
(
(
(
IF('U1'!$A$4="3ª",'U1'!F8*'U1'!F$4,0)+
IF('U2'!$A$4="3ª",'U2'!F8*'U2'!F$4,0)+
IF('U3'!$A$4="3ª",'U3'!F8*'U3'!F$4,0)+
IF('U4'!$A$4="3ª",'U4'!F8*'U4'!F$4,0)+
IF('U5'!$A$4="3ª",'U5'!F8*'U5'!F$4,0)+
IF('U6'!$A$4="3ª",'U6'!F8*'U6'!F$4,0)+
IF('U7'!$A$4="3ª",'U7'!F8*'U7'!F$4,0)+
IF('U8'!$A$4="3ª",'U8'!F8*'U8'!F$4,0)+
IF('U9'!$A$4="3ª",'U9'!F8*'U9'!F$4,0)+
IF('U10'!$A$4="3ª",'U10'!F8*'U10'!F$4,0)+
IF('U11'!$A$4="3ª",'U11'!F8*'U11'!F$4,0)+
IF('U12'!$A$4="3ª",'U12'!F8*'U12'!F$4,0)+
IF('U13'!$A$4="3ª",'U13'!F8*'U13'!F$4,0)+
IF('U14'!$A$4="3ª",'U14'!F8*'U14'!F$4,0)+
IF('U15'!$A$4="3ª",'U15'!F8*'U15'!F$4,0)
)/'3ª EVA-solo'!$CD$5
/K$13)),0),0)</f>
        <v>0</v>
      </c>
      <c r="L24" s="98"/>
      <c r="M24" s="25">
        <f>IFERROR(IF(M$16&gt;0,
(
(
(
IF('U1'!$A$4="3ª",'U1'!G8*'U1'!G$4,0)+
IF('U2'!$A$4="3ª",'U2'!G8*'U2'!G$4,0)+
IF('U3'!$A$4="3ª",'U3'!G8*'U3'!G$4,0)+
IF('U4'!$A$4="3ª",'U4'!G8*'U4'!G$4,0)+
IF('U5'!$A$4="3ª",'U5'!G8*'U5'!G$4,0)+
IF('U6'!$A$4="3ª",'U6'!G8*'U6'!G$4,0)+
IF('U7'!$A$4="3ª",'U7'!G8*'U7'!G$4,0)+
IF('U8'!$A$4="3ª",'U8'!G8*'U8'!G$4,0)+
IF('U9'!$A$4="3ª",'U9'!G8*'U9'!G$4,0)+
IF('U10'!$A$4="3ª",'U10'!G8*'U10'!G$4,0)+
IF('U11'!$A$4="3ª",'U11'!G8*'U11'!G$4,0)+
IF('U12'!$A$4="3ª",'U12'!G8*'U12'!G$4,0)+
IF('U13'!$A$4="3ª",'U13'!G8*'U13'!G$4,0)+
IF('U14'!$A$4="3ª",'U14'!G8*'U14'!G$4,0)+
IF('U15'!$A$4="3ª",'U15'!G8*'U15'!G$4,0)
)/'3ª EVA-solo'!$CD$5
/M$13)),0),0)</f>
        <v>0</v>
      </c>
      <c r="N24" s="102"/>
      <c r="O24" s="72"/>
      <c r="P24" s="25">
        <f ca="1">IFERROR(IF(P$16&gt;0,
(
(
(
IF('U1'!$A$4="3ª",'U1'!H8*'U1'!H$4,0)+
IF('U2'!$A$4="3ª",'U2'!H8*'U2'!H$4,0)+
IF('U3'!$A$4="3ª",'U3'!H8*'U3'!H$4,0)+
IF('U4'!$A$4="3ª",'U4'!H8*'U4'!H$4,0)+
IF('U5'!$A$4="3ª",'U5'!H8*'U5'!H$4,0)+
IF('U6'!$A$4="3ª",'U6'!H8*'U6'!H$4,0)+
IF('U7'!$A$4="3ª",'U7'!H8*'U7'!H$4,0)+
IF('U8'!$A$4="3ª",'U8'!H8*'U8'!H$4,0)+
IF('U9'!$A$4="3ª",'U9'!H8*'U9'!H$4,0)+
IF('U10'!$A$4="3ª",'U10'!H8*'U10'!H$4,0)+
IF('U11'!$A$4="3ª",'U11'!H8*'U11'!H$4,0)+
IF('U12'!$A$4="3ª",'U12'!H8*'U12'!H$4,0)+
IF('U13'!$A$4="3ª",'U13'!H8*'U13'!H$4,0)+
IF('U14'!$A$4="3ª",'U14'!H8*'U14'!H$4,0)+
IF('U15'!$A$4="3ª",'U15'!H8*'U15'!H$4,0)
)/'3ª EVA-solo'!$CD$5
/P$13)),0),0)</f>
        <v>0</v>
      </c>
      <c r="Q24" s="25"/>
      <c r="R24" s="25">
        <f ca="1">IFERROR(IF(R$16&gt;0,
(
(
(
IF('U1'!$A$4="3ª",'U1'!I8*'U1'!I$4,0)+
IF('U2'!$A$4="3ª",'U2'!I8*'U2'!I$4,0)+
IF('U3'!$A$4="3ª",'U3'!I8*'U3'!I$4,0)+
IF('U4'!$A$4="3ª",'U4'!I8*'U4'!I$4,0)+
IF('U5'!$A$4="3ª",'U5'!I8*'U5'!I$4,0)+
IF('U6'!$A$4="3ª",'U6'!I8*'U6'!I$4,0)+
IF('U7'!$A$4="3ª",'U7'!I8*'U7'!I$4,0)+
IF('U8'!$A$4="3ª",'U8'!I8*'U8'!I$4,0)+
IF('U9'!$A$4="3ª",'U9'!I8*'U9'!I$4,0)+
IF('U10'!$A$4="3ª",'U10'!I8*'U10'!I$4,0)+
IF('U11'!$A$4="3ª",'U11'!I8*'U11'!I$4,0)+
IF('U12'!$A$4="3ª",'U12'!I8*'U12'!I$4,0)+
IF('U13'!$A$4="3ª",'U13'!I8*'U13'!I$4,0)+
IF('U14'!$A$4="3ª",'U14'!I8*'U14'!I$4,0)+
IF('U15'!$A$4="3ª",'U15'!I8*'U15'!I$4,0)
)/'3ª EVA-solo'!$CD$5
/R$13)),0),0)</f>
        <v>0</v>
      </c>
      <c r="S24" s="25"/>
      <c r="T24" s="25">
        <f ca="1">IFERROR(IF(T$16&gt;0,
(
(
(
IF('U1'!$A$4="3ª",'U1'!J8*'U1'!J$4,0)+
IF('U2'!$A$4="3ª",'U2'!J8*'U2'!J$4,0)+
IF('U3'!$A$4="3ª",'U3'!J8*'U3'!J$4,0)+
IF('U4'!$A$4="3ª",'U4'!J8*'U4'!J$4,0)+
IF('U5'!$A$4="3ª",'U5'!J8*'U5'!J$4,0)+
IF('U6'!$A$4="3ª",'U6'!J8*'U6'!J$4,0)+
IF('U7'!$A$4="3ª",'U7'!J8*'U7'!J$4,0)+
IF('U8'!$A$4="3ª",'U8'!J8*'U8'!J$4,0)+
IF('U9'!$A$4="3ª",'U9'!J8*'U9'!J$4,0)+
IF('U10'!$A$4="3ª",'U10'!J8*'U10'!J$4,0)+
IF('U11'!$A$4="3ª",'U11'!J8*'U11'!J$4,0)+
IF('U12'!$A$4="3ª",'U12'!J8*'U12'!J$4,0)+
IF('U13'!$A$4="3ª",'U13'!J8*'U13'!J$4,0)+
IF('U14'!$A$4="3ª",'U14'!J8*'U14'!J$4,0)+
IF('U15'!$A$4="3ª",'U15'!J8*'U15'!J$4,0)
)/'3ª EVA-solo'!$CD$5
/T$13)),0),0)</f>
        <v>0</v>
      </c>
      <c r="U24" s="25"/>
      <c r="V24" s="25">
        <f ca="1">IFERROR(IF(V$16&gt;0,
(
(
(
IF('U1'!$A$4="3ª",'U1'!K8*'U1'!K$4,0)+
IF('U2'!$A$4="3ª",'U2'!K8*'U2'!K$4,0)+
IF('U3'!$A$4="3ª",'U3'!K8*'U3'!K$4,0)+
IF('U4'!$A$4="3ª",'U4'!K8*'U4'!K$4,0)+
IF('U5'!$A$4="3ª",'U5'!K8*'U5'!K$4,0)+
IF('U6'!$A$4="3ª",'U6'!K8*'U6'!K$4,0)+
IF('U7'!$A$4="3ª",'U7'!K8*'U7'!K$4,0)+
IF('U8'!$A$4="3ª",'U8'!K8*'U8'!K$4,0)+
IF('U9'!$A$4="3ª",'U9'!K8*'U9'!K$4,0)+
IF('U10'!$A$4="3ª",'U10'!K8*'U10'!K$4,0)+
IF('U11'!$A$4="3ª",'U11'!K8*'U11'!K$4,0)+
IF('U12'!$A$4="3ª",'U12'!K8*'U12'!K$4,0)+
IF('U13'!$A$4="3ª",'U13'!K8*'U13'!K$4,0)+
IF('U14'!$A$4="3ª",'U14'!K8*'U14'!K$4,0)+
IF('U15'!$A$4="3ª",'U15'!K8*'U15'!K$4,0)
)/'3ª EVA-solo'!$CD$5
/V$13)),0),0)</f>
        <v>0</v>
      </c>
      <c r="W24" s="25"/>
      <c r="X24" s="25">
        <f ca="1">IFERROR(IF(X$16&gt;0,
(
(
(
IF('U1'!$A$4="3ª",'U1'!L8*'U1'!L$4,0)+
IF('U2'!$A$4="3ª",'U2'!L8*'U2'!L$4,0)+
IF('U3'!$A$4="3ª",'U3'!L8*'U3'!L$4,0)+
IF('U4'!$A$4="3ª",'U4'!L8*'U4'!L$4,0)+
IF('U5'!$A$4="3ª",'U5'!L8*'U5'!L$4,0)+
IF('U6'!$A$4="3ª",'U6'!L8*'U6'!L$4,0)+
IF('U7'!$A$4="3ª",'U7'!L8*'U7'!L$4,0)+
IF('U8'!$A$4="3ª",'U8'!L8*'U8'!L$4,0)+
IF('U9'!$A$4="3ª",'U9'!L8*'U9'!L$4,0)+
IF('U10'!$A$4="3ª",'U10'!L8*'U10'!L$4,0)+
IF('U11'!$A$4="3ª",'U11'!L8*'U11'!L$4,0)+
IF('U12'!$A$4="3ª",'U12'!L8*'U12'!L$4,0)+
IF('U13'!$A$4="3ª",'U13'!L8*'U13'!L$4,0)+
IF('U14'!$A$4="3ª",'U14'!L8*'U14'!L$4,0)+
IF('U15'!$A$4="3ª",'U15'!L8*'U15'!L$4,0)
)/'3ª EVA-solo'!$CD$5
/X$13)),0),0)</f>
        <v>0</v>
      </c>
      <c r="Y24" s="25"/>
      <c r="Z24" s="25">
        <f>IFERROR(IF(Z$16&gt;0,
(
(
(
IF('U1'!$A$4="3ª",'U1'!M8*'U1'!M$4,0)+
IF('U2'!$A$4="3ª",'U2'!M8*'U2'!M$4,0)+
IF('U3'!$A$4="3ª",'U3'!M8*'U3'!M$4,0)+
IF('U4'!$A$4="3ª",'U4'!M8*'U4'!M$4,0)+
IF('U5'!$A$4="3ª",'U5'!M8*'U5'!M$4,0)+
IF('U6'!$A$4="3ª",'U6'!M8*'U6'!M$4,0)+
IF('U7'!$A$4="3ª",'U7'!M8*'U7'!M$4,0)+
IF('U8'!$A$4="3ª",'U8'!M8*'U8'!M$4,0)+
IF('U9'!$A$4="3ª",'U9'!M8*'U9'!M$4,0)+
IF('U10'!$A$4="3ª",'U10'!M8*'U10'!M$4,0)+
IF('U11'!$A$4="3ª",'U11'!M8*'U11'!M$4,0)+
IF('U12'!$A$4="3ª",'U12'!M8*'U12'!M$4,0)+
IF('U13'!$A$4="3ª",'U13'!M8*'U13'!M$4,0)+
IF('U14'!$A$4="3ª",'U14'!M8*'U14'!M$4,0)+
IF('U15'!$A$4="3ª",'U15'!M8*'U15'!M$4,0)
)/'3ª EVA-solo'!$CD$5
/Z$13)),0),0)</f>
        <v>0</v>
      </c>
      <c r="AA24" s="25"/>
      <c r="AB24" s="72"/>
      <c r="AC24" s="25">
        <f ca="1">IFERROR(IF(AC$16&gt;0,
(
(
(
IF('U1'!$A$4="3ª",'U1'!N8*'U1'!N$4,0)+
IF('U2'!$A$4="3ª",'U2'!N8*'U2'!N$4,0)+
IF('U3'!$A$4="3ª",'U3'!N8*'U3'!N$4,0)+
IF('U4'!$A$4="3ª",'U4'!N8*'U4'!N$4,0)+
IF('U5'!$A$4="3ª",'U5'!N8*'U5'!N$4,0)+
IF('U6'!$A$4="3ª",'U6'!N8*'U6'!N$4,0)+
IF('U7'!$A$4="3ª",'U7'!N8*'U7'!N$4,0)+
IF('U8'!$A$4="3ª",'U8'!N8*'U8'!N$4,0)+
IF('U9'!$A$4="3ª",'U9'!N8*'U9'!N$4,0)+
IF('U10'!$A$4="3ª",'U10'!N8*'U10'!N$4,0)+
IF('U11'!$A$4="3ª",'U11'!N8*'U11'!N$4,0)+
IF('U12'!$A$4="3ª",'U12'!N8*'U12'!N$4,0)+
IF('U13'!$A$4="3ª",'U13'!N8*'U13'!N$4,0)+
IF('U14'!$A$4="3ª",'U14'!N8*'U14'!N$4,0)+
IF('U15'!$A$4="3ª",'U15'!N8*'U15'!N$4,0)
)/'3ª EVA-solo'!$CD$5
/AC$13)),0),0)</f>
        <v>0</v>
      </c>
      <c r="AD24" s="25"/>
      <c r="AE24" s="25">
        <f>IFERROR(IF(AE$16&gt;0,
(
(
(
IF('U1'!$A$4="3ª",'U1'!O8*'U1'!O$4,0)+
IF('U2'!$A$4="3ª",'U2'!O8*'U2'!O$4,0)+
IF('U3'!$A$4="3ª",'U3'!O8*'U3'!O$4,0)+
IF('U4'!$A$4="3ª",'U4'!O8*'U4'!O$4,0)+
IF('U5'!$A$4="3ª",'U5'!O8*'U5'!O$4,0)+
IF('U6'!$A$4="3ª",'U6'!O8*'U6'!O$4,0)+
IF('U7'!$A$4="3ª",'U7'!O8*'U7'!O$4,0)+
IF('U8'!$A$4="3ª",'U8'!O8*'U8'!O$4,0)+
IF('U9'!$A$4="3ª",'U9'!O8*'U9'!O$4,0)+
IF('U10'!$A$4="3ª",'U10'!O8*'U10'!O$4,0)+
IF('U11'!$A$4="3ª",'U11'!O8*'U11'!O$4,0)+
IF('U12'!$A$4="3ª",'U12'!O8*'U12'!O$4,0)+
IF('U13'!$A$4="3ª",'U13'!O8*'U13'!O$4,0)+
IF('U14'!$A$4="3ª",'U14'!O8*'U14'!O$4,0)+
IF('U15'!$A$4="3ª",'U15'!O8*'U15'!O$4,0)
)/'3ª EVA-solo'!$CD$5
/AE$13)),0),0)</f>
        <v>0</v>
      </c>
      <c r="AF24" s="25"/>
      <c r="AG24" s="25">
        <f ca="1">IFERROR(IF(AG$16&gt;0,
(
(
(
IF('U1'!$A$4="3ª",'U1'!P8*'U1'!P$4,0)+
IF('U2'!$A$4="3ª",'U2'!P8*'U2'!P$4,0)+
IF('U3'!$A$4="3ª",'U3'!P8*'U3'!P$4,0)+
IF('U4'!$A$4="3ª",'U4'!P8*'U4'!P$4,0)+
IF('U5'!$A$4="3ª",'U5'!P8*'U5'!P$4,0)+
IF('U6'!$A$4="3ª",'U6'!P8*'U6'!P$4,0)+
IF('U7'!$A$4="3ª",'U7'!P8*'U7'!P$4,0)+
IF('U8'!$A$4="3ª",'U8'!P8*'U8'!P$4,0)+
IF('U9'!$A$4="3ª",'U9'!P8*'U9'!P$4,0)+
IF('U10'!$A$4="3ª",'U10'!P8*'U10'!P$4,0)+
IF('U11'!$A$4="3ª",'U11'!P8*'U11'!P$4,0)+
IF('U12'!$A$4="3ª",'U12'!P8*'U12'!P$4,0)+
IF('U13'!$A$4="3ª",'U13'!P8*'U13'!P$4,0)+
IF('U14'!$A$4="3ª",'U14'!P8*'U14'!P$4,0)+
IF('U15'!$A$4="3ª",'U15'!P8*'U15'!P$4,0)
)/'3ª EVA-solo'!$CD$5
/AG$13)),0),0)</f>
        <v>0</v>
      </c>
      <c r="AH24" s="25"/>
      <c r="AI24" s="25">
        <f>IFERROR(IF(AH$16&gt;0,
(
(
(
IF('U1'!$A$4="3ª",'U1'!Q8*'U1'!Q$4,0)+
IF('U2'!$A$4="3ª",'U2'!Q8*'U2'!Q$4,0)+
IF('U3'!$A$4="3ª",'U3'!Q8*'U3'!Q$4,0)+
IF('U4'!$A$4="3ª",'U4'!Q8*'U4'!Q$4,0)+
IF('U5'!$A$4="3ª",'U5'!Q8*'U5'!Q$4,0)+
IF('U6'!$A$4="3ª",'U6'!Q8*'U6'!Q$4,0)+
IF('U7'!$A$4="3ª",'U7'!Q8*'U7'!Q$4,0)+
IF('U8'!$A$4="3ª",'U8'!Q8*'U8'!Q$4,0)+
IF('U9'!$A$4="3ª",'U9'!Q8*'U9'!Q$4,0)+
IF('U10'!$A$4="3ª",'U10'!Q8*'U10'!Q$4,0)+
IF('U11'!$A$4="3ª",'U11'!Q8*'U11'!Q$4,0)+
IF('U12'!$A$4="3ª",'U12'!Q8*'U12'!Q$4,0)+
IF('U13'!$A$4="3ª",'U13'!Q8*'U13'!Q$4,0)+
IF('U14'!$A$4="3ª",'U14'!Q8*'U14'!Q$4,0)+
IF('U15'!$A$4="3ª",'U15'!Q8*'U15'!Q$4,0)
)/'3ª EVA-solo'!$CD$5
/AH$13)),0),0)</f>
        <v>0</v>
      </c>
      <c r="AJ24" s="25"/>
      <c r="AK24" s="25">
        <f ca="1">IFERROR(IF(AK$16&gt;0,
(
(
(
IF('U1'!$A$4="3ª",'U1'!R8*'U1'!R$4,0)+
IF('U2'!$A$4="3ª",'U2'!R8*'U2'!R$4,0)+
IF('U3'!$A$4="3ª",'U3'!R8*'U3'!R$4,0)+
IF('U4'!$A$4="3ª",'U4'!R8*'U4'!R$4,0)+
IF('U5'!$A$4="3ª",'U5'!R8*'U5'!R$4,0)+
IF('U6'!$A$4="3ª",'U6'!R8*'U6'!R$4,0)+
IF('U7'!$A$4="3ª",'U7'!R8*'U7'!R$4,0)+
IF('U8'!$A$4="3ª",'U8'!R8*'U8'!R$4,0)+
IF('U9'!$A$4="3ª",'U9'!R8*'U9'!R$4,0)+
IF('U10'!$A$4="3ª",'U10'!R8*'U10'!R$4,0)+
IF('U11'!$A$4="3ª",'U11'!R8*'U11'!R$4,0)+
IF('U12'!$A$4="3ª",'U12'!R8*'U12'!R$4,0)+
IF('U13'!$A$4="3ª",'U13'!R8*'U13'!R$4,0)+
IF('U14'!$A$4="3ª",'U14'!R8*'U14'!R$4,0)+
IF('U15'!$A$4="3ª",'U15'!R8*'U15'!R$4,0)
)/'3ª EVA-solo'!$CD$5
/AK$13)),0),0)</f>
        <v>0</v>
      </c>
      <c r="AL24" s="25"/>
      <c r="AM24" s="129">
        <f>IFERROR(IF(AM$16&gt;0,
(
(
(
IF('U1'!$A$4="3ª",'U1'!S8*'U1'!S$4,0)+
IF('U2'!$A$4="3ª",'U2'!S8*'U2'!S$4,0)+
IF('U3'!$A$4="3ª",'U3'!S8*'U3'!S$4,0)+
IF('U4'!$A$4="3ª",'U4'!S8*'U4'!S$4,0)+
IF('U5'!$A$4="3ª",'U5'!S8*'U5'!S$4,0)+
IF('U6'!$A$4="3ª",'U6'!S8*'U6'!S$4,0)+
IF('U7'!$A$4="3ª",'U7'!S8*'U7'!S$4,0)+
IF('U8'!$A$4="3ª",'U8'!S8*'U8'!S$4,0)+
IF('U9'!$A$4="3ª",'U9'!S8*'U9'!S$4,0)+
IF('U10'!$A$4="3ª",'U10'!S8*'U10'!S$4,0)+
IF('U11'!$A$4="3ª",'U11'!S8*'U11'!S$4,0)+
IF('U12'!$A$4="3ª",'U12'!S8*'U12'!S$4,0)+
IF('U13'!$A$4="3ª",'U13'!S8*'U13'!S$4,0)+
IF('U14'!$A$4="3ª",'U14'!S8*'U14'!S$4,0)+
IF('U15'!$A$4="3ª",'U15'!S8*'U15'!S$4,0)
)/'3ª EVA-solo'!$CD$5
/AM$13)),0),0)</f>
        <v>0</v>
      </c>
      <c r="AN24" s="102"/>
      <c r="AO24" s="72"/>
      <c r="AP24" s="25">
        <f ca="1">IFERROR(IF(AP$16&gt;0,
(
(
(
IF('U1'!$A$4="3ª",'U1'!T8*'U1'!T$4,0)+
IF('U2'!$A$4="3ª",'U2'!T8*'U2'!T$4,0)+
IF('U3'!$A$4="3ª",'U3'!T8*'U3'!T$4,0)+
IF('U4'!$A$4="3ª",'U4'!T8*'U4'!T$4,0)+
IF('U5'!$A$4="3ª",'U5'!T8*'U5'!T$4,0)+
IF('U6'!$A$4="3ª",'U6'!T8*'U6'!T$4,0)+
IF('U7'!$A$4="3ª",'U7'!T8*'U7'!T$4,0)+
IF('U8'!$A$4="3ª",'U8'!T8*'U8'!T$4,0)+
IF('U9'!$A$4="3ª",'U9'!T8*'U9'!T$4,0)+
IF('U10'!$A$4="3ª",'U10'!T8*'U10'!T$4,0)+
IF('U11'!$A$4="3ª",'U11'!T8*'U11'!T$4,0)+
IF('U12'!$A$4="3ª",'U12'!T8*'U12'!T$4,0)+
IF('U13'!$A$4="3ª",'U13'!T8*'U13'!T$4,0)+
IF('U14'!$A$4="3ª",'U14'!T8*'U14'!T$4,0)+
IF('U15'!$A$4="3ª",'U15'!T8*'U15'!T$4,0)
)/'3ª EVA-solo'!$CD$5
/AP$13)),0),0)</f>
        <v>0</v>
      </c>
      <c r="AQ24" s="25"/>
      <c r="AR24" s="25">
        <f ca="1">IFERROR(IF(AR$16&gt;0,
(
(
(
IF('U1'!$A$4="3ª",'U1'!U8*'U1'!U$4,0)+
IF('U2'!$A$4="3ª",'U2'!U8*'U2'!U$4,0)+
IF('U3'!$A$4="3ª",'U3'!U8*'U3'!U$4,0)+
IF('U4'!$A$4="3ª",'U4'!U8*'U4'!U$4,0)+
IF('U5'!$A$4="3ª",'U5'!U8*'U5'!U$4,0)+
IF('U6'!$A$4="3ª",'U6'!U8*'U6'!U$4,0)+
IF('U7'!$A$4="3ª",'U7'!U8*'U7'!U$4,0)+
IF('U8'!$A$4="3ª",'U8'!U8*'U8'!U$4,0)+
IF('U9'!$A$4="3ª",'U9'!U8*'U9'!U$4,0)+
IF('U10'!$A$4="3ª",'U10'!U8*'U10'!U$4,0)+
IF('U11'!$A$4="3ª",'U11'!U8*'U11'!U$4,0)+
IF('U12'!$A$4="3ª",'U12'!U8*'U12'!U$4,0)+
IF('U13'!$A$4="3ª",'U13'!U8*'U13'!U$4,0)+
IF('U14'!$A$4="3ª",'U14'!U8*'U14'!U$4,0)+
IF('U15'!$A$4="3ª",'U15'!U8*'U15'!U$4,0)
)/'3ª EVA-solo'!$CD$5
/AR$13)),0),0)</f>
        <v>0</v>
      </c>
      <c r="AS24" s="25"/>
      <c r="AT24" s="25">
        <f ca="1">IFERROR(IF(AT$16&gt;0,
(
(
(
IF('U1'!$A$4="3ª",'U1'!V8*'U1'!V$4,0)+
IF('U2'!$A$4="3ª",'U2'!V8*'U2'!V$4,0)+
IF('U3'!$A$4="3ª",'U3'!V8*'U3'!V$4,0)+
IF('U4'!$A$4="3ª",'U4'!V8*'U4'!V$4,0)+
IF('U5'!$A$4="3ª",'U5'!V8*'U5'!V$4,0)+
IF('U6'!$A$4="3ª",'U6'!V8*'U6'!V$4,0)+
IF('U7'!$A$4="3ª",'U7'!V8*'U7'!V$4,0)+
IF('U8'!$A$4="3ª",'U8'!V8*'U8'!V$4,0)+
IF('U9'!$A$4="3ª",'U9'!V8*'U9'!V$4,0)+
IF('U10'!$A$4="3ª",'U10'!V8*'U10'!V$4,0)+
IF('U11'!$A$4="3ª",'U11'!V8*'U11'!V$4,0)+
IF('U12'!$A$4="3ª",'U12'!V8*'U12'!V$4,0)+
IF('U13'!$A$4="3ª",'U13'!V8*'U13'!V$4,0)+
IF('U14'!$A$4="3ª",'U14'!V8*'U14'!V$4,0)+
IF('U15'!$A$4="3ª",'U15'!V8*'U15'!V$4,0)
)/'3ª EVA-solo'!$CD$5
/AT$13)),0),0)</f>
        <v>0</v>
      </c>
      <c r="AU24" s="25"/>
      <c r="AV24" s="25">
        <f ca="1">IFERROR(IF(AV$16&gt;0,
(
(
(
IF('U1'!$A$4="3ª",'U1'!W8*'U1'!W$4,0)+
IF('U2'!$A$4="3ª",'U2'!W8*'U2'!W$4,0)+
IF('U3'!$A$4="3ª",'U3'!W8*'U3'!W$4,0)+
IF('U4'!$A$4="3ª",'U4'!W8*'U4'!W$4,0)+
IF('U5'!$A$4="3ª",'U5'!W8*'U5'!W$4,0)+
IF('U6'!$A$4="3ª",'U6'!W8*'U6'!W$4,0)+
IF('U7'!$A$4="3ª",'U7'!W8*'U7'!W$4,0)+
IF('U8'!$A$4="3ª",'U8'!W8*'U8'!W$4,0)+
IF('U9'!$A$4="3ª",'U9'!W8*'U9'!W$4,0)+
IF('U10'!$A$4="3ª",'U10'!W8*'U10'!W$4,0)+
IF('U11'!$A$4="3ª",'U11'!W8*'U11'!W$4,0)+
IF('U12'!$A$4="3ª",'U12'!W8*'U12'!W$4,0)+
IF('U13'!$A$4="3ª",'U13'!W8*'U13'!W$4,0)+
IF('U14'!$A$4="3ª",'U14'!W8*'U14'!W$4,0)+
IF('U15'!$A$4="3ª",'U15'!W8*'U15'!W$4,0)
)/'3ª EVA-solo'!$CD$5
/AV$13)),0),0)</f>
        <v>0</v>
      </c>
      <c r="AW24" s="25"/>
      <c r="AX24" s="25">
        <f ca="1">IFERROR(IF(AX$16&gt;0,
(
(
(
IF('U1'!$A$4="3ª",'U1'!X8*'U1'!X$4,0)+
IF('U2'!$A$4="3ª",'U2'!X8*'U2'!X$4,0)+
IF('U3'!$A$4="3ª",'U3'!X8*'U3'!X$4,0)+
IF('U4'!$A$4="3ª",'U4'!X8*'U4'!X$4,0)+
IF('U5'!$A$4="3ª",'U5'!X8*'U5'!X$4,0)+
IF('U6'!$A$4="3ª",'U6'!X8*'U6'!X$4,0)+
IF('U7'!$A$4="3ª",'U7'!X8*'U7'!X$4,0)+
IF('U8'!$A$4="3ª",'U8'!X8*'U8'!X$4,0)+
IF('U9'!$A$4="3ª",'U9'!X8*'U9'!X$4,0)+
IF('U10'!$A$4="3ª",'U10'!X8*'U10'!X$4,0)+
IF('U11'!$A$4="3ª",'U11'!X8*'U11'!X$4,0)+
IF('U12'!$A$4="3ª",'U12'!X8*'U12'!X$4,0)+
IF('U13'!$A$4="3ª",'U13'!X8*'U13'!X$4,0)+
IF('U14'!$A$4="3ª",'U14'!X8*'U14'!X$4,0)+
IF('U15'!$A$4="3ª",'U15'!X8*'U15'!X$4,0)
)/'3ª EVA-solo'!$CD$5
/AX$13)),0),0)</f>
        <v>0</v>
      </c>
      <c r="AY24" s="25"/>
      <c r="AZ24" s="25">
        <f>IFERROR(IF(AZ$16&gt;0,
(
(
(
IF('U1'!$A$4="3ª",'U1'!Y8*'U1'!Y$4,0)+
IF('U2'!$A$4="3ª",'U2'!Y8*'U2'!Y$4,0)+
IF('U3'!$A$4="3ª",'U3'!Y8*'U3'!Y$4,0)+
IF('U4'!$A$4="3ª",'U4'!Y8*'U4'!Y$4,0)+
IF('U5'!$A$4="3ª",'U5'!Y8*'U5'!Y$4,0)+
IF('U6'!$A$4="3ª",'U6'!Y8*'U6'!Y$4,0)+
IF('U7'!$A$4="3ª",'U7'!Y8*'U7'!Y$4,0)+
IF('U8'!$A$4="3ª",'U8'!Y8*'U8'!Y$4,0)+
IF('U9'!$A$4="3ª",'U9'!Y8*'U9'!Y$4,0)+
IF('U10'!$A$4="3ª",'U10'!Y8*'U10'!Y$4,0)+
IF('U11'!$A$4="3ª",'U11'!Y8*'U11'!Y$4,0)+
IF('U12'!$A$4="3ª",'U12'!Y8*'U12'!Y$4,0)+
IF('U13'!$A$4="3ª",'U13'!Y8*'U13'!Y$4,0)+
IF('U14'!$A$4="3ª",'U14'!Y8*'U14'!Y$4,0)+
IF('U15'!$A$4="3ª",'U15'!Y8*'U15'!Y$4,0)
)/'3ª EVA-solo'!$CD$5
/AZ$13)),0),0)</f>
        <v>0</v>
      </c>
      <c r="BA24" s="25"/>
      <c r="BB24" s="72"/>
      <c r="BC24" s="25">
        <f ca="1">IFERROR(IF(BC$16&gt;0,
(
(
(
IF('U1'!$A$4="2ª",'U1'!Z8*'U1'!Z$4,0)+
IF('U2'!$A$4="2ª",'U2'!Z8*'U2'!Z$4,0)+
IF('U3'!$A$4="2ª",'U3'!Z8*'U3'!Z$4,0)+
IF('U4'!$A$4="2ª",'U4'!Z8*'U4'!Z$4,0)+
IF('U5'!$A$4="2ª",'U5'!Z8*'U5'!Z$4,0)+
IF('U6'!$A$4="2ª",'U6'!Z8*'U6'!Z$4,0)+
IF('U7'!$A$4="2ª",'U7'!Z8*'U7'!Z$4,0)+
IF('U8'!$A$4="2ª",'U8'!Z8*'U8'!Z$4,0)+
IF('U9'!$A$4="2ª",'U9'!Z8*'U9'!Z$4,0)+
IF('U10'!$A$4="2ª",'U10'!Z8*'U10'!Z$4,0)+
IF('U11'!$A$4="2ª",'U11'!Z8*'U11'!Z$4,0)+
IF('U12'!$A$4="2ª",'U12'!Z8*'U12'!Z$4,0)+
IF('U13'!$A$4="2ª",'U13'!Z8*'U13'!Z$4,0)+
IF('U14'!$A$4="2ª",'U14'!Z8*'U14'!Z$4,0)+
IF('U15'!$A$4="2ª",'U15'!Z8*'U15'!Z$4,0)
)/'2ª EVA-solo'!$CD$5
/BC$13)),0),0)</f>
        <v>0</v>
      </c>
      <c r="BD24" s="25"/>
      <c r="BE24" s="25">
        <f ca="1">IFERROR(IF(BE$16&gt;0,
(
(
(
IF('U1'!$A$4="3ª",'U1'!AA8*'U1'!AA$4,0)+
IF('U2'!$A$4="3ª",'U2'!AA8*'U2'!AA$4,0)+
IF('U3'!$A$4="3ª",'U3'!AA8*'U3'!AA$4,0)+
IF('U4'!$A$4="3ª",'U4'!AA8*'U4'!AA$4,0)+
IF('U5'!$A$4="3ª",'U5'!AA8*'U5'!AA$4,0)+
IF('U6'!$A$4="3ª",'U6'!AA8*'U6'!AA$4,0)+
IF('U7'!$A$4="3ª",'U7'!AA8*'U7'!AA$4,0)+
IF('U8'!$A$4="3ª",'U8'!AA8*'U8'!AA$4,0)+
IF('U9'!$A$4="3ª",'U9'!AA8*'U9'!AA$4,0)+
IF('U10'!$A$4="3ª",'U10'!AA8*'U10'!AA$4,0)+
IF('U11'!$A$4="3ª",'U11'!AA8*'U11'!AA$4,0)+
IF('U12'!$A$4="3ª",'U12'!AA8*'U12'!AA$4,0)+
IF('U13'!$A$4="3ª",'U13'!AA8*'U13'!AA$4,0)+
IF('U14'!$A$4="3ª",'U14'!AA8*'U14'!AA$4,0)+
IF('U15'!$A$4="3ª",'U15'!AA8*'U15'!AE$4,0)
)/'3ª EVA-solo'!$CD$5
/BE$13)),0),0)</f>
        <v>0</v>
      </c>
      <c r="BF24" s="25"/>
      <c r="BG24" s="25">
        <f ca="1">IFERROR(IF(BG$16&gt;0,
(
(
(
IF('U1'!$A$4="3ª",'U1'!AB8*'U1'!AB$4,0)+
IF('U2'!$A$4="3ª",'U2'!AB8*'U2'!AB$4,0)+
IF('U3'!$A$4="3ª",'U3'!AB8*'U3'!AB$4,0)+
IF('U4'!$A$4="3ª",'U4'!AB8*'U4'!AB$4,0)+
IF('U5'!$A$4="3ª",'U5'!AB8*'U5'!AB$4,0)+
IF('U6'!$A$4="3ª",'U6'!AB8*'U6'!AB$4,0)+
IF('U7'!$A$4="3ª",'U7'!AB8*'U7'!AB$4,0)+
IF('U8'!$A$4="3ª",'U8'!AB8*'U8'!AB$4,0)+
IF('U9'!$A$4="3ª",'U9'!AB8*'U9'!AB$4,0)+
IF('U10'!$A$4="3ª",'U10'!AB8*'U10'!AB$4,0)+
IF('U11'!$A$4="3ª",'U11'!AB8*'U11'!AB$4,0)+
IF('U12'!$A$4="3ª",'U12'!AB8*'U12'!AB$4,0)+
IF('U13'!$A$4="3ª",'U13'!AB8*'U13'!AB$4,0)+
IF('U14'!$A$4="3ª",'U14'!AB8*'U14'!AB$4,0)+
IF('U15'!$A$4="3ª",'U15'!AB8*'U15'!AF$4,0)
)/'3ª EVA-solo'!$CD$5
/BG$13)),0),0)</f>
        <v>0</v>
      </c>
      <c r="BH24" s="25"/>
      <c r="BI24" s="25">
        <f>IFERROR(IF(BH$16&gt;0,
(
(
(
IF('U1'!$A$4="3ª",'U1'!AC8*'U1'!AC$4,0)+
IF('U2'!$A$4="3ª",'U2'!AC8*'U2'!AC$4,0)+
IF('U3'!$A$4="3ª",'U3'!AC8*'U3'!AC$4,0)+
IF('U4'!$A$4="3ª",'U4'!AC8*'U4'!AC$4,0)+
IF('U5'!$A$4="3ª",'U5'!AC8*'U5'!AC$4,0)+
IF('U6'!$A$4="3ª",'U6'!AC8*'U6'!AC$4,0)+
IF('U7'!$A$4="3ª",'U7'!AC8*'U7'!AC$4,0)+
IF('U8'!$A$4="3ª",'U8'!AC8*'U8'!AC$4,0)+
IF('U9'!$A$4="3ª",'U9'!AC8*'U9'!AC$4,0)+
IF('U10'!$A$4="3ª",'U10'!AC8*'U10'!AC$4,0)+
IF('U11'!$A$4="3ª",'U11'!AC8*'U11'!AC$4,0)+
IF('U12'!$A$4="3ª",'U12'!AC8*'U12'!AC$4,0)+
IF('U13'!$A$4="3ª",'U13'!AC8*'U13'!AC$4,0)+
IF('U14'!$A$4="3ª",'U14'!AC8*'U14'!AC$4,0)+
IF('U15'!$A$4="3ª",'U15'!AC8*'U15'!AG$4,0)
)/'3ª EVA-solo'!$CD$5
/BH$13)),0),0)</f>
        <v>0</v>
      </c>
      <c r="BJ24" s="25"/>
      <c r="BK24" s="25">
        <f>IFERROR(IF(BK$16&gt;0,
(
(
(
IF('U1'!$A$4="3ª",'U1'!AD8*'U1'!AD$4,0)+
IF('U2'!$A$4="3ª",'U2'!AD8*'U2'!AD$4,0)+
IF('U3'!$A$4="3ª",'U3'!AD8*'U3'!AD$4,0)+
IF('U4'!$A$4="3ª",'U4'!AD8*'U4'!AD$4,0)+
IF('U5'!$A$4="3ª",'U5'!AD8*'U5'!AD$4,0)+
IF('U6'!$A$4="3ª",'U6'!AD8*'U6'!AD$4,0)+
IF('U7'!$A$4="3ª",'U7'!AD8*'U7'!AD$4,0)+
IF('U8'!$A$4="3ª",'U8'!AD8*'U8'!AD$4,0)+
IF('U9'!$A$4="3ª",'U9'!AD8*'U9'!AD$4,0)+
IF('U10'!$A$4="3ª",'U10'!AD8*'U10'!AD$4,0)+
IF('U11'!$A$4="3ª",'U11'!AD8*'U11'!AD$4,0)+
IF('U12'!$A$4="3ª",'U12'!AD8*'U12'!AD$4,0)+
IF('U13'!$A$4="3ª",'U13'!AD8*'U13'!AD$4,0)+
IF('U14'!$A$4="3ª",'U14'!AD8*'U14'!AD$4,0)+
IF('U15'!$A$4="3ª",'U15'!AD8*'U15'!AH$4,0)
)/'3ª EVA-solo'!$CD$5
/BK$13)),0),0)</f>
        <v>0</v>
      </c>
      <c r="BL24" s="25"/>
      <c r="BM24" s="25">
        <f>IFERROR(IF(BM$16&gt;0,
(
(
(
IF('U1'!$A$4="2ª",'U1'!AE8*'U1'!AE$4,0)+
IF('U2'!$A$4="2ª",'U2'!AE8*'U2'!AE$4,0)+
IF('U3'!$A$4="2ª",'U3'!AE8*'U3'!AE$4,0)+
IF('U4'!$A$4="2ª",'U4'!AE8*'U4'!AE$4,0)+
IF('U5'!$A$4="2ª",'U5'!AE8*'U5'!AE$4,0)+
IF('U6'!$A$4="2ª",'U6'!AE8*'U6'!AE$4,0)+
IF('U7'!$A$4="2ª",'U7'!AE8*'U7'!AE$4,0)+
IF('U8'!$A$4="2ª",'U8'!AE8*'U8'!AE$4,0)+
IF('U9'!$A$4="2ª",'U9'!AE8*'U9'!AE$4,0)+
IF('U10'!$A$4="2ª",'U10'!AE8*'U10'!AE$4,0)+
IF('U11'!$A$4="2ª",'U11'!AE8*'U11'!AE$4,0)+
IF('U12'!$A$4="2ª",'U12'!AE8*'U12'!AE$4,0)+
IF('U13'!$A$4="2ª",'U13'!AE8*'U13'!AE$4,0)+
IF('U14'!$A$4="2ª",'U14'!AE8*'U14'!AE$4,0)+
IF('U15'!$A$4="2ª",'U15'!AE8*'U15'!AE$4,0)
)/'2ª EVA-solo'!$CD$5
/BM$13)),0),0)</f>
        <v>0</v>
      </c>
      <c r="BN24" s="25"/>
      <c r="BO24" s="72"/>
      <c r="BP24" s="25">
        <f ca="1">IFERROR(IF(BP$16&gt;0,
(
(
(
IF('U1'!$A$4="3ª",'U1'!AF8*'U1'!AF$4,0)+
IF('U2'!$A$4="3ª",'U2'!AF8*'U2'!AF$4,0)+
IF('U3'!$A$4="3ª",'U3'!AF8*'U3'!AF$4,0)+
IF('U4'!$A$4="3ª",'U4'!AF8*'U4'!AF$4,0)+
IF('U5'!$A$4="3ª",'U5'!AF8*'U5'!AF$4,0)+
IF('U6'!$A$4="3ª",'U6'!AF8*'U6'!AF$4,0)+
IF('U7'!$A$4="3ª",'U7'!AF8*'U7'!AF$4,0)+
IF('U8'!$A$4="3ª",'U8'!AF8*'U8'!AF$4,0)+
IF('U9'!$A$4="3ª",'U9'!AF8*'U9'!AF$4,0)+
IF('U10'!$A$4="3ª",'U10'!AF8*'U10'!AF$4,0)+
IF('U11'!$A$4="3ª",'U11'!AF8*'U11'!AF$4,0)+
IF('U12'!$A$4="3ª",'U12'!AF8*'U12'!AF$4,0)+
IF('U13'!$A$4="3ª",'U13'!AF8*'U13'!AF$4,0)+
IF('U14'!$A$4="3ª",'U14'!AF8*'U14'!AF$4,0)+
IF('U15'!$A$4="3ª",'U15'!AF8*'U15'!AF$4,0)
)/'3ª EVA-solo'!$CD$5
/BP$13)),0),0)</f>
        <v>0</v>
      </c>
      <c r="BQ24" s="25"/>
      <c r="BR24" s="25">
        <f>IFERROR(IF(BR$16&gt;0,
(
(
(
IF('U1'!$A$4="3ª",'U1'!AG8*'U1'!AG$4,0)+
IF('U2'!$A$4="3ª",'U2'!AG8*'U2'!AG$4,0)+
IF('U3'!$A$4="3ª",'U3'!AG8*'U3'!AG$4,0)+
IF('U4'!$A$4="3ª",'U4'!AG8*'U4'!AG$4,0)+
IF('U5'!$A$4="3ª",'U5'!AG8*'U5'!AG$4,0)+
IF('U6'!$A$4="3ª",'U6'!AG8*'U6'!AG$4,0)+
IF('U7'!$A$4="3ª",'U7'!AG8*'U7'!AG$4,0)+
IF('U8'!$A$4="3ª",'U8'!AG8*'U8'!AG$4,0)+
IF('U9'!$A$4="3ª",'U9'!AG8*'U9'!AG$4,0)+
IF('U10'!$A$4="3ª",'U10'!AG8*'U10'!AG$4,0)+
IF('U11'!$A$4="3ª",'U11'!AG8*'U11'!AG$4,0)+
IF('U12'!$A$4="3ª",'U12'!AG8*'U12'!AG$4,0)+
IF('U13'!$A$4="3ª",'U13'!AG8*'U13'!AG$4,0)+
IF('U14'!$A$4="3ª",'U14'!AG8*'U14'!AG$4,0)+
IF('U15'!$A$4="3ª",'U15'!AG8*'U15'!AG$4,0)
)/'3ª EVA-solo'!$CD$5
/BR$13)),0),0)</f>
        <v>0</v>
      </c>
      <c r="BS24" s="25"/>
      <c r="BT24" s="25">
        <f>IFERROR(IF(BT$16&gt;0,
(
(
(
IF('U1'!$A$4="3ª",'U1'!AH8*'U1'!AH$4,0)+
IF('U2'!$A$4="3ª",'U2'!AH8*'U2'!AH$4,0)+
IF('U3'!$A$4="3ª",'U3'!AH8*'U3'!AH$4,0)+
IF('U4'!$A$4="3ª",'U4'!AH8*'U4'!AH$4,0)+
IF('U5'!$A$4="3ª",'U5'!AH8*'U5'!AH$4,0)+
IF('U6'!$A$4="3ª",'U6'!AH8*'U6'!AH$4,0)+
IF('U7'!$A$4="3ª",'U7'!AH8*'U7'!AH$4,0)+
IF('U8'!$A$4="3ª",'U8'!AH8*'U8'!AH$4,0)+
IF('U9'!$A$4="3ª",'U9'!AH8*'U9'!AH$4,0)+
IF('U10'!$A$4="3ª",'U10'!AH8*'U10'!AH$4,0)+
IF('U11'!$A$4="3ª",'U11'!AH8*'U11'!AH$4,0)+
IF('U12'!$A$4="3ª",'U12'!AH8*'U12'!AH$4,0)+
IF('U13'!$A$4="3ª",'U13'!AH8*'U13'!AH$4,0)+
IF('U14'!$A$4="3ª",'U14'!AH8*'U14'!AH$4,0)+
IF('U15'!$A$4="3ª",'U15'!AH8*'U15'!AH$4,0)
)/'3ª EVA-solo'!$CD$5
/BT$13)),0),0)</f>
        <v>0</v>
      </c>
      <c r="BU24" s="25"/>
      <c r="BV24" s="25">
        <f>IFERROR(IF(BV$16&gt;0,
(
(
(
IF('U1'!$A$4="3ª",'U1'!AI8*'U1'!AI$4,0)+
IF('U2'!$A$4="3ª",'U2'!AI8*'U2'!AI$4,0)+
IF('U3'!$A$4="3ª",'U3'!AI8*'U3'!AI$4,0)+
IF('U4'!$A$4="3ª",'U4'!AI8*'U4'!AI$4,0)+
IF('U5'!$A$4="3ª",'U5'!AI8*'U5'!AI$4,0)+
IF('U6'!$A$4="3ª",'U6'!AI8*'U6'!AI$4,0)+
IF('U7'!$A$4="3ª",'U7'!AI8*'U7'!AI$4,0)+
IF('U8'!$A$4="3ª",'U8'!AI8*'U8'!AI$4,0)+
IF('U9'!$A$4="3ª",'U9'!AI8*'U9'!AI$4,0)+
IF('U10'!$A$4="3ª",'U10'!AI8*'U10'!AI$4,0)+
IF('U11'!$A$4="3ª",'U11'!AI8*'U11'!AI$4,0)+
IF('U12'!$A$4="3ª",'U12'!AI8*'U12'!AI$4,0)+
IF('U13'!$A$4="3ª",'U13'!AI8*'U13'!AI$4,0)+
IF('U14'!$A$4="3ª",'U14'!AI8*'U14'!AI$4,0)+
IF('U15'!$A$4="3ª",'U15'!AI8*'U15'!AI$4,0)
)/'3ª EVA-solo'!$CD$5
/BV$13)),0),0)</f>
        <v>0</v>
      </c>
      <c r="BW24" s="25"/>
      <c r="BX24" s="25">
        <f>IFERROR(IF(BX$16&gt;0,
(
(
(
IF('U1'!$A$4="3ª",'U1'!AJ8*'U1'!AJ$4,0)+
IF('U2'!$A$4="3ª",'U2'!AJ8*'U2'!AJ$4,0)+
IF('U3'!$A$4="3ª",'U3'!AJ8*'U3'!AJ$4,0)+
IF('U4'!$A$4="3ª",'U4'!AJ8*'U4'!AJ$4,0)+
IF('U5'!$A$4="3ª",'U5'!AJ8*'U5'!AJ$4,0)+
IF('U6'!$A$4="3ª",'U6'!AJ8*'U6'!AJ$4,0)+
IF('U7'!$A$4="3ª",'U7'!AJ8*'U7'!AJ$4,0)+
IF('U8'!$A$4="3ª",'U8'!AJ8*'U8'!AJ$4,0)+
IF('U9'!$A$4="3ª",'U9'!AJ8*'U9'!AJ$4,0)+
IF('U10'!$A$4="3ª",'U10'!AJ8*'U10'!AJ$4,0)+
IF('U11'!$A$4="3ª",'U11'!AJ8*'U11'!AJ$4,0)+
IF('U12'!$A$4="3ª",'U12'!AJ8*'U12'!AJ$4,0)+
IF('U13'!$A$4="3ª",'U13'!AJ8*'U13'!AJ$4,0)+
IF('U14'!$A$4="3ª",'U14'!AJ8*'U14'!AJ$4,0)+
IF('U15'!$A$4="3ª",'U15'!AJ8*'U15'!AJ$4,0)
)/'3ª EVA-solo'!$CD$5
/BX$13)),0),0)</f>
        <v>0</v>
      </c>
      <c r="BY24" s="25"/>
      <c r="BZ24" s="129">
        <f>IFERROR(IF(BZ$16&gt;0,
(
(
(
IF('U1'!$A$4="3ª",'U1'!AK8*'U1'!AK$4,0)+
IF('U2'!$A$4="3ª",'U2'!AK8*'U2'!AK$4,0)+
IF('U3'!$A$4="3ª",'U3'!AK8*'U3'!AK$4,0)+
IF('U4'!$A$4="3ª",'U4'!AK8*'U4'!AK$4,0)+
IF('U5'!$A$4="3ª",'U5'!AK8*'U5'!AK$4,0)+
IF('U6'!$A$4="3ª",'U6'!AK8*'U6'!AK$4,0)+
IF('U7'!$A$4="3ª",'U7'!AK8*'U7'!AK$4,0)+
IF('U8'!$A$4="3ª",'U8'!AK8*'U8'!AK$4,0)+
IF('U9'!$A$4="3ª",'U9'!AK8*'U9'!AK$4,0)+
IF('U10'!$A$4="3ª",'U10'!AK8*'U10'!AK$4,0)+
IF('U11'!$A$4="3ª",'U11'!AK8*'U11'!AK$4,0)+
IF('U12'!$A$4="3ª",'U12'!AK8*'U12'!AK$4,0)+
IF('U13'!$A$4="3ª",'U13'!AK8*'U13'!AK$4,0)+
IF('U14'!$A$4="3ª",'U14'!AK8*'U14'!AK$4,0)+
IF('U15'!$A$4="3ª",'U15'!AK8*'U15'!AK$4,0)
)/'3ª EVA-solo'!$CD$5
/BZ$13)),0),0)</f>
        <v>0</v>
      </c>
      <c r="CA24" s="25"/>
      <c r="CB24" s="71"/>
    </row>
    <row r="25" spans="1:82" ht="18" x14ac:dyDescent="0.25">
      <c r="A25" s="65" t="str">
        <v>Gonzalez Torres, Mara�a</v>
      </c>
      <c r="B25" s="72"/>
      <c r="C25" s="25">
        <f ca="1">IFERROR(IF(C$16&gt;0,
(
(
(
IF('U1'!$A$4="3ª",'U1'!B9*'U1'!B$4,0)+
IF('U2'!$A$4="3ª",'U2'!B9*'U2'!B$4,0)+
IF('U3'!$A$4="3ª",'U3'!B9*'U3'!B$4,0)+
IF('U4'!$A$4="3ª",'U4'!B9*'U4'!B$4,0)+
IF('U5'!$A$4="3ª",'U5'!B9*'U5'!B$4,0)+
IF('U6'!$A$4="3ª",'U6'!B9*'U6'!B$4,0)+
IF('U7'!$A$4="3ª",'U7'!B9*'U7'!B$4,0)+
IF('U8'!$A$4="3ª",'U8'!B9*'U8'!B$4,0)+
IF('U9'!$A$4="3ª",'U9'!B9*'U9'!B$4,0)+
IF('U10'!$A$4="3ª",'U10'!B9*'U10'!B$4,0)+
IF('U11'!$A$4="3ª",'U11'!B9*'U11'!B$4,0)+
IF('U12'!$A$4="3ª",'U12'!B9*'U12'!B$4,0)+
IF('U13'!$A$4="3ª",'U13'!B9*'U13'!B$4,0)+
IF('U14'!$A$4="3ª",'U14'!B9*'U14'!B$4,0)+
IF('U15'!$A$4="3ª",'U15'!B9*'U15'!B$4,0)
)/'3ª EVA-solo'!$CD$5
/C$13)),0),0)</f>
        <v>0</v>
      </c>
      <c r="D25" s="25"/>
      <c r="E25" s="25">
        <f ca="1">IFERROR(IF(E$16&gt;0,
(
(
(
IF('U1'!$A$4="3ª",'U1'!C9*'U1'!C$4,0)+
IF('U2'!$A$4="3ª",'U2'!C9*'U2'!C$4,0)+
IF('U3'!$A$4="3ª",'U3'!C9*'U3'!C$4,0)+
IF('U4'!$A$4="3ª",'U4'!C9*'U4'!C$4,0)+
IF('U5'!$A$4="3ª",'U5'!C9*'U5'!C$4,0)+
IF('U6'!$A$4="3ª",'U6'!C9*'U6'!C$4,0)+
IF('U7'!$A$4="3ª",'U7'!C9*'U7'!C$4,0)+
IF('U8'!$A$4="3ª",'U8'!C9*'U8'!C$4,0)+
IF('U9'!$A$4="3ª",'U9'!C9*'U9'!C$4,0)+
IF('U10'!$A$4="3ª",'U10'!C9*'U10'!C$4,0)+
IF('U11'!$A$4="3ª",'U11'!C9*'U11'!C$4,0)+
IF('U12'!$A$4="3ª",'U12'!C9*'U12'!C$4,0)+
IF('U13'!$A$4="3ª",'U13'!C9*'U13'!C$4,0)+
IF('U14'!$A$4="3ª",'U14'!C9*'U14'!C$4,0)+
IF('U15'!$A$4="3ª",'U15'!C9*'U15'!C$4,0)
)/'3ª EVA-solo'!$CD$5
/E$13)),0),0)</f>
        <v>0</v>
      </c>
      <c r="F25" s="25"/>
      <c r="G25" s="25">
        <f ca="1">IFERROR(IF(G$16&gt;0,
(
(
(
IF('U1'!$A$4="3ª",'U1'!D9*'U1'!D$4,0)+
IF('U2'!$A$4="3ª",'U2'!D9*'U2'!D$4,0)+
IF('U3'!$A$4="3ª",'U3'!D9*'U3'!D$4,0)+
IF('U4'!$A$4="3ª",'U4'!D9*'U4'!D$4,0)+
IF('U5'!$A$4="3ª",'U5'!D9*'U5'!D$4,0)+
IF('U6'!$A$4="3ª",'U6'!D9*'U6'!D$4,0)+
IF('U7'!$A$4="3ª",'U7'!D9*'U7'!D$4,0)+
IF('U8'!$A$4="3ª",'U8'!D9*'U8'!D$4,0)+
IF('U9'!$A$4="3ª",'U9'!D9*'U9'!D$4,0)+
IF('U10'!$A$4="3ª",'U10'!D9*'U10'!D$4,0)+
IF('U11'!$A$4="3ª",'U11'!D9*'U11'!D$4,0)+
IF('U12'!$A$4="3ª",'U12'!D9*'U12'!D$4,0)+
IF('U13'!$A$4="3ª",'U13'!D9*'U13'!D$4,0)+
IF('U14'!$A$4="3ª",'U14'!D9*'U14'!D$4,0)+
IF('U15'!$A$4="3ª",'U15'!D9*'U15'!D$4,0)
)/'3ª EVA-solo'!$CD$5
/G$13)),0),0)</f>
        <v>0</v>
      </c>
      <c r="H25" s="25"/>
      <c r="I25" s="25">
        <f ca="1">IFERROR(IF(I$16&gt;0,
(
(
(
IF('U1'!$A$4="3ª",'U1'!E9*'U1'!E$4,0)+
IF('U2'!$A$4="3ª",'U2'!E9*'U2'!E$4,0)+
IF('U3'!$A$4="3ª",'U3'!E9*'U3'!E$4,0)+
IF('U4'!$A$4="3ª",'U4'!E9*'U4'!E$4,0)+
IF('U5'!$A$4="3ª",'U5'!E9*'U5'!E$4,0)+
IF('U6'!$A$4="3ª",'U6'!E9*'U6'!E$4,0)+
IF('U7'!$A$4="3ª",'U7'!E9*'U7'!E$4,0)+
IF('U8'!$A$4="3ª",'U8'!E9*'U8'!E$4,0)+
IF('U9'!$A$4="3ª",'U9'!E9*'U9'!E$4,0)+
IF('U10'!$A$4="3ª",'U10'!E9*'U10'!E$4,0)+
IF('U11'!$A$4="3ª",'U11'!E9*'U11'!E$4,0)+
IF('U12'!$A$4="3ª",'U12'!E9*'U12'!E$4,0)+
IF('U13'!$A$4="3ª",'U13'!E9*'U13'!E$4,0)+
IF('U14'!$A$4="3ª",'U14'!E9*'U14'!E$4,0)+
IF('U15'!$A$4="3ª",'U15'!E9*'U15'!E$4,0)
)/'3ª EVA-solo'!$CD$5
/H$13)),0),0)</f>
        <v>0</v>
      </c>
      <c r="J25" s="25"/>
      <c r="K25" s="25">
        <f ca="1">IFERROR(IF(K$16&gt;0,
(
(
(
IF('U1'!$A$4="3ª",'U1'!F9*'U1'!F$4,0)+
IF('U2'!$A$4="3ª",'U2'!F9*'U2'!F$4,0)+
IF('U3'!$A$4="3ª",'U3'!F9*'U3'!F$4,0)+
IF('U4'!$A$4="3ª",'U4'!F9*'U4'!F$4,0)+
IF('U5'!$A$4="3ª",'U5'!F9*'U5'!F$4,0)+
IF('U6'!$A$4="3ª",'U6'!F9*'U6'!F$4,0)+
IF('U7'!$A$4="3ª",'U7'!F9*'U7'!F$4,0)+
IF('U8'!$A$4="3ª",'U8'!F9*'U8'!F$4,0)+
IF('U9'!$A$4="3ª",'U9'!F9*'U9'!F$4,0)+
IF('U10'!$A$4="3ª",'U10'!F9*'U10'!F$4,0)+
IF('U11'!$A$4="3ª",'U11'!F9*'U11'!F$4,0)+
IF('U12'!$A$4="3ª",'U12'!F9*'U12'!F$4,0)+
IF('U13'!$A$4="3ª",'U13'!F9*'U13'!F$4,0)+
IF('U14'!$A$4="3ª",'U14'!F9*'U14'!F$4,0)+
IF('U15'!$A$4="3ª",'U15'!F9*'U15'!F$4,0)
)/'3ª EVA-solo'!$CD$5
/K$13)),0),0)</f>
        <v>0</v>
      </c>
      <c r="L25" s="98"/>
      <c r="M25" s="25">
        <f>IFERROR(IF(M$16&gt;0,
(
(
(
IF('U1'!$A$4="3ª",'U1'!G9*'U1'!G$4,0)+
IF('U2'!$A$4="3ª",'U2'!G9*'U2'!G$4,0)+
IF('U3'!$A$4="3ª",'U3'!G9*'U3'!G$4,0)+
IF('U4'!$A$4="3ª",'U4'!G9*'U4'!G$4,0)+
IF('U5'!$A$4="3ª",'U5'!G9*'U5'!G$4,0)+
IF('U6'!$A$4="3ª",'U6'!G9*'U6'!G$4,0)+
IF('U7'!$A$4="3ª",'U7'!G9*'U7'!G$4,0)+
IF('U8'!$A$4="3ª",'U8'!G9*'U8'!G$4,0)+
IF('U9'!$A$4="3ª",'U9'!G9*'U9'!G$4,0)+
IF('U10'!$A$4="3ª",'U10'!G9*'U10'!G$4,0)+
IF('U11'!$A$4="3ª",'U11'!G9*'U11'!G$4,0)+
IF('U12'!$A$4="3ª",'U12'!G9*'U12'!G$4,0)+
IF('U13'!$A$4="3ª",'U13'!G9*'U13'!G$4,0)+
IF('U14'!$A$4="3ª",'U14'!G9*'U14'!G$4,0)+
IF('U15'!$A$4="3ª",'U15'!G9*'U15'!G$4,0)
)/'3ª EVA-solo'!$CD$5
/M$13)),0),0)</f>
        <v>0</v>
      </c>
      <c r="N25" s="102"/>
      <c r="O25" s="72"/>
      <c r="P25" s="25">
        <f ca="1">IFERROR(IF(P$16&gt;0,
(
(
(
IF('U1'!$A$4="3ª",'U1'!H9*'U1'!H$4,0)+
IF('U2'!$A$4="3ª",'U2'!H9*'U2'!H$4,0)+
IF('U3'!$A$4="3ª",'U3'!H9*'U3'!H$4,0)+
IF('U4'!$A$4="3ª",'U4'!H9*'U4'!H$4,0)+
IF('U5'!$A$4="3ª",'U5'!H9*'U5'!H$4,0)+
IF('U6'!$A$4="3ª",'U6'!H9*'U6'!H$4,0)+
IF('U7'!$A$4="3ª",'U7'!H9*'U7'!H$4,0)+
IF('U8'!$A$4="3ª",'U8'!H9*'U8'!H$4,0)+
IF('U9'!$A$4="3ª",'U9'!H9*'U9'!H$4,0)+
IF('U10'!$A$4="3ª",'U10'!H9*'U10'!H$4,0)+
IF('U11'!$A$4="3ª",'U11'!H9*'U11'!H$4,0)+
IF('U12'!$A$4="3ª",'U12'!H9*'U12'!H$4,0)+
IF('U13'!$A$4="3ª",'U13'!H9*'U13'!H$4,0)+
IF('U14'!$A$4="3ª",'U14'!H9*'U14'!H$4,0)+
IF('U15'!$A$4="3ª",'U15'!H9*'U15'!H$4,0)
)/'3ª EVA-solo'!$CD$5
/P$13)),0),0)</f>
        <v>0</v>
      </c>
      <c r="Q25" s="25"/>
      <c r="R25" s="25">
        <f ca="1">IFERROR(IF(R$16&gt;0,
(
(
(
IF('U1'!$A$4="3ª",'U1'!I9*'U1'!I$4,0)+
IF('U2'!$A$4="3ª",'U2'!I9*'U2'!I$4,0)+
IF('U3'!$A$4="3ª",'U3'!I9*'U3'!I$4,0)+
IF('U4'!$A$4="3ª",'U4'!I9*'U4'!I$4,0)+
IF('U5'!$A$4="3ª",'U5'!I9*'U5'!I$4,0)+
IF('U6'!$A$4="3ª",'U6'!I9*'U6'!I$4,0)+
IF('U7'!$A$4="3ª",'U7'!I9*'U7'!I$4,0)+
IF('U8'!$A$4="3ª",'U8'!I9*'U8'!I$4,0)+
IF('U9'!$A$4="3ª",'U9'!I9*'U9'!I$4,0)+
IF('U10'!$A$4="3ª",'U10'!I9*'U10'!I$4,0)+
IF('U11'!$A$4="3ª",'U11'!I9*'U11'!I$4,0)+
IF('U12'!$A$4="3ª",'U12'!I9*'U12'!I$4,0)+
IF('U13'!$A$4="3ª",'U13'!I9*'U13'!I$4,0)+
IF('U14'!$A$4="3ª",'U14'!I9*'U14'!I$4,0)+
IF('U15'!$A$4="3ª",'U15'!I9*'U15'!I$4,0)
)/'3ª EVA-solo'!$CD$5
/R$13)),0),0)</f>
        <v>0</v>
      </c>
      <c r="S25" s="25"/>
      <c r="T25" s="25">
        <f ca="1">IFERROR(IF(T$16&gt;0,
(
(
(
IF('U1'!$A$4="3ª",'U1'!J9*'U1'!J$4,0)+
IF('U2'!$A$4="3ª",'U2'!J9*'U2'!J$4,0)+
IF('U3'!$A$4="3ª",'U3'!J9*'U3'!J$4,0)+
IF('U4'!$A$4="3ª",'U4'!J9*'U4'!J$4,0)+
IF('U5'!$A$4="3ª",'U5'!J9*'U5'!J$4,0)+
IF('U6'!$A$4="3ª",'U6'!J9*'U6'!J$4,0)+
IF('U7'!$A$4="3ª",'U7'!J9*'U7'!J$4,0)+
IF('U8'!$A$4="3ª",'U8'!J9*'U8'!J$4,0)+
IF('U9'!$A$4="3ª",'U9'!J9*'U9'!J$4,0)+
IF('U10'!$A$4="3ª",'U10'!J9*'U10'!J$4,0)+
IF('U11'!$A$4="3ª",'U11'!J9*'U11'!J$4,0)+
IF('U12'!$A$4="3ª",'U12'!J9*'U12'!J$4,0)+
IF('U13'!$A$4="3ª",'U13'!J9*'U13'!J$4,0)+
IF('U14'!$A$4="3ª",'U14'!J9*'U14'!J$4,0)+
IF('U15'!$A$4="3ª",'U15'!J9*'U15'!J$4,0)
)/'3ª EVA-solo'!$CD$5
/T$13)),0),0)</f>
        <v>0</v>
      </c>
      <c r="U25" s="25"/>
      <c r="V25" s="25">
        <f ca="1">IFERROR(IF(V$16&gt;0,
(
(
(
IF('U1'!$A$4="3ª",'U1'!K9*'U1'!K$4,0)+
IF('U2'!$A$4="3ª",'U2'!K9*'U2'!K$4,0)+
IF('U3'!$A$4="3ª",'U3'!K9*'U3'!K$4,0)+
IF('U4'!$A$4="3ª",'U4'!K9*'U4'!K$4,0)+
IF('U5'!$A$4="3ª",'U5'!K9*'U5'!K$4,0)+
IF('U6'!$A$4="3ª",'U6'!K9*'U6'!K$4,0)+
IF('U7'!$A$4="3ª",'U7'!K9*'U7'!K$4,0)+
IF('U8'!$A$4="3ª",'U8'!K9*'U8'!K$4,0)+
IF('U9'!$A$4="3ª",'U9'!K9*'U9'!K$4,0)+
IF('U10'!$A$4="3ª",'U10'!K9*'U10'!K$4,0)+
IF('U11'!$A$4="3ª",'U11'!K9*'U11'!K$4,0)+
IF('U12'!$A$4="3ª",'U12'!K9*'U12'!K$4,0)+
IF('U13'!$A$4="3ª",'U13'!K9*'U13'!K$4,0)+
IF('U14'!$A$4="3ª",'U14'!K9*'U14'!K$4,0)+
IF('U15'!$A$4="3ª",'U15'!K9*'U15'!K$4,0)
)/'3ª EVA-solo'!$CD$5
/V$13)),0),0)</f>
        <v>0</v>
      </c>
      <c r="W25" s="25"/>
      <c r="X25" s="25">
        <f ca="1">IFERROR(IF(X$16&gt;0,
(
(
(
IF('U1'!$A$4="3ª",'U1'!L9*'U1'!L$4,0)+
IF('U2'!$A$4="3ª",'U2'!L9*'U2'!L$4,0)+
IF('U3'!$A$4="3ª",'U3'!L9*'U3'!L$4,0)+
IF('U4'!$A$4="3ª",'U4'!L9*'U4'!L$4,0)+
IF('U5'!$A$4="3ª",'U5'!L9*'U5'!L$4,0)+
IF('U6'!$A$4="3ª",'U6'!L9*'U6'!L$4,0)+
IF('U7'!$A$4="3ª",'U7'!L9*'U7'!L$4,0)+
IF('U8'!$A$4="3ª",'U8'!L9*'U8'!L$4,0)+
IF('U9'!$A$4="3ª",'U9'!L9*'U9'!L$4,0)+
IF('U10'!$A$4="3ª",'U10'!L9*'U10'!L$4,0)+
IF('U11'!$A$4="3ª",'U11'!L9*'U11'!L$4,0)+
IF('U12'!$A$4="3ª",'U12'!L9*'U12'!L$4,0)+
IF('U13'!$A$4="3ª",'U13'!L9*'U13'!L$4,0)+
IF('U14'!$A$4="3ª",'U14'!L9*'U14'!L$4,0)+
IF('U15'!$A$4="3ª",'U15'!L9*'U15'!L$4,0)
)/'3ª EVA-solo'!$CD$5
/X$13)),0),0)</f>
        <v>0</v>
      </c>
      <c r="Y25" s="25"/>
      <c r="Z25" s="25">
        <f>IFERROR(IF(Z$16&gt;0,
(
(
(
IF('U1'!$A$4="3ª",'U1'!M9*'U1'!M$4,0)+
IF('U2'!$A$4="3ª",'U2'!M9*'U2'!M$4,0)+
IF('U3'!$A$4="3ª",'U3'!M9*'U3'!M$4,0)+
IF('U4'!$A$4="3ª",'U4'!M9*'U4'!M$4,0)+
IF('U5'!$A$4="3ª",'U5'!M9*'U5'!M$4,0)+
IF('U6'!$A$4="3ª",'U6'!M9*'U6'!M$4,0)+
IF('U7'!$A$4="3ª",'U7'!M9*'U7'!M$4,0)+
IF('U8'!$A$4="3ª",'U8'!M9*'U8'!M$4,0)+
IF('U9'!$A$4="3ª",'U9'!M9*'U9'!M$4,0)+
IF('U10'!$A$4="3ª",'U10'!M9*'U10'!M$4,0)+
IF('U11'!$A$4="3ª",'U11'!M9*'U11'!M$4,0)+
IF('U12'!$A$4="3ª",'U12'!M9*'U12'!M$4,0)+
IF('U13'!$A$4="3ª",'U13'!M9*'U13'!M$4,0)+
IF('U14'!$A$4="3ª",'U14'!M9*'U14'!M$4,0)+
IF('U15'!$A$4="3ª",'U15'!M9*'U15'!M$4,0)
)/'3ª EVA-solo'!$CD$5
/Z$13)),0),0)</f>
        <v>0</v>
      </c>
      <c r="AA25" s="25"/>
      <c r="AB25" s="72"/>
      <c r="AC25" s="25">
        <f ca="1">IFERROR(IF(AC$16&gt;0,
(
(
(
IF('U1'!$A$4="3ª",'U1'!N9*'U1'!N$4,0)+
IF('U2'!$A$4="3ª",'U2'!N9*'U2'!N$4,0)+
IF('U3'!$A$4="3ª",'U3'!N9*'U3'!N$4,0)+
IF('U4'!$A$4="3ª",'U4'!N9*'U4'!N$4,0)+
IF('U5'!$A$4="3ª",'U5'!N9*'U5'!N$4,0)+
IF('U6'!$A$4="3ª",'U6'!N9*'U6'!N$4,0)+
IF('U7'!$A$4="3ª",'U7'!N9*'U7'!N$4,0)+
IF('U8'!$A$4="3ª",'U8'!N9*'U8'!N$4,0)+
IF('U9'!$A$4="3ª",'U9'!N9*'U9'!N$4,0)+
IF('U10'!$A$4="3ª",'U10'!N9*'U10'!N$4,0)+
IF('U11'!$A$4="3ª",'U11'!N9*'U11'!N$4,0)+
IF('U12'!$A$4="3ª",'U12'!N9*'U12'!N$4,0)+
IF('U13'!$A$4="3ª",'U13'!N9*'U13'!N$4,0)+
IF('U14'!$A$4="3ª",'U14'!N9*'U14'!N$4,0)+
IF('U15'!$A$4="3ª",'U15'!N9*'U15'!N$4,0)
)/'3ª EVA-solo'!$CD$5
/AC$13)),0),0)</f>
        <v>0</v>
      </c>
      <c r="AD25" s="25"/>
      <c r="AE25" s="25">
        <f>IFERROR(IF(AE$16&gt;0,
(
(
(
IF('U1'!$A$4="3ª",'U1'!O9*'U1'!O$4,0)+
IF('U2'!$A$4="3ª",'U2'!O9*'U2'!O$4,0)+
IF('U3'!$A$4="3ª",'U3'!O9*'U3'!O$4,0)+
IF('U4'!$A$4="3ª",'U4'!O9*'U4'!O$4,0)+
IF('U5'!$A$4="3ª",'U5'!O9*'U5'!O$4,0)+
IF('U6'!$A$4="3ª",'U6'!O9*'U6'!O$4,0)+
IF('U7'!$A$4="3ª",'U7'!O9*'U7'!O$4,0)+
IF('U8'!$A$4="3ª",'U8'!O9*'U8'!O$4,0)+
IF('U9'!$A$4="3ª",'U9'!O9*'U9'!O$4,0)+
IF('U10'!$A$4="3ª",'U10'!O9*'U10'!O$4,0)+
IF('U11'!$A$4="3ª",'U11'!O9*'U11'!O$4,0)+
IF('U12'!$A$4="3ª",'U12'!O9*'U12'!O$4,0)+
IF('U13'!$A$4="3ª",'U13'!O9*'U13'!O$4,0)+
IF('U14'!$A$4="3ª",'U14'!O9*'U14'!O$4,0)+
IF('U15'!$A$4="3ª",'U15'!O9*'U15'!O$4,0)
)/'3ª EVA-solo'!$CD$5
/AE$13)),0),0)</f>
        <v>0</v>
      </c>
      <c r="AF25" s="25"/>
      <c r="AG25" s="25">
        <f ca="1">IFERROR(IF(AG$16&gt;0,
(
(
(
IF('U1'!$A$4="3ª",'U1'!P9*'U1'!P$4,0)+
IF('U2'!$A$4="3ª",'U2'!P9*'U2'!P$4,0)+
IF('U3'!$A$4="3ª",'U3'!P9*'U3'!P$4,0)+
IF('U4'!$A$4="3ª",'U4'!P9*'U4'!P$4,0)+
IF('U5'!$A$4="3ª",'U5'!P9*'U5'!P$4,0)+
IF('U6'!$A$4="3ª",'U6'!P9*'U6'!P$4,0)+
IF('U7'!$A$4="3ª",'U7'!P9*'U7'!P$4,0)+
IF('U8'!$A$4="3ª",'U8'!P9*'U8'!P$4,0)+
IF('U9'!$A$4="3ª",'U9'!P9*'U9'!P$4,0)+
IF('U10'!$A$4="3ª",'U10'!P9*'U10'!P$4,0)+
IF('U11'!$A$4="3ª",'U11'!P9*'U11'!P$4,0)+
IF('U12'!$A$4="3ª",'U12'!P9*'U12'!P$4,0)+
IF('U13'!$A$4="3ª",'U13'!P9*'U13'!P$4,0)+
IF('U14'!$A$4="3ª",'U14'!P9*'U14'!P$4,0)+
IF('U15'!$A$4="3ª",'U15'!P9*'U15'!P$4,0)
)/'3ª EVA-solo'!$CD$5
/AG$13)),0),0)</f>
        <v>0</v>
      </c>
      <c r="AH25" s="25"/>
      <c r="AI25" s="25">
        <f>IFERROR(IF(AH$16&gt;0,
(
(
(
IF('U1'!$A$4="3ª",'U1'!Q9*'U1'!Q$4,0)+
IF('U2'!$A$4="3ª",'U2'!Q9*'U2'!Q$4,0)+
IF('U3'!$A$4="3ª",'U3'!Q9*'U3'!Q$4,0)+
IF('U4'!$A$4="3ª",'U4'!Q9*'U4'!Q$4,0)+
IF('U5'!$A$4="3ª",'U5'!Q9*'U5'!Q$4,0)+
IF('U6'!$A$4="3ª",'U6'!Q9*'U6'!Q$4,0)+
IF('U7'!$A$4="3ª",'U7'!Q9*'U7'!Q$4,0)+
IF('U8'!$A$4="3ª",'U8'!Q9*'U8'!Q$4,0)+
IF('U9'!$A$4="3ª",'U9'!Q9*'U9'!Q$4,0)+
IF('U10'!$A$4="3ª",'U10'!Q9*'U10'!Q$4,0)+
IF('U11'!$A$4="3ª",'U11'!Q9*'U11'!Q$4,0)+
IF('U12'!$A$4="3ª",'U12'!Q9*'U12'!Q$4,0)+
IF('U13'!$A$4="3ª",'U13'!Q9*'U13'!Q$4,0)+
IF('U14'!$A$4="3ª",'U14'!Q9*'U14'!Q$4,0)+
IF('U15'!$A$4="3ª",'U15'!Q9*'U15'!Q$4,0)
)/'3ª EVA-solo'!$CD$5
/AH$13)),0),0)</f>
        <v>0</v>
      </c>
      <c r="AJ25" s="25"/>
      <c r="AK25" s="25">
        <f ca="1">IFERROR(IF(AK$16&gt;0,
(
(
(
IF('U1'!$A$4="3ª",'U1'!R9*'U1'!R$4,0)+
IF('U2'!$A$4="3ª",'U2'!R9*'U2'!R$4,0)+
IF('U3'!$A$4="3ª",'U3'!R9*'U3'!R$4,0)+
IF('U4'!$A$4="3ª",'U4'!R9*'U4'!R$4,0)+
IF('U5'!$A$4="3ª",'U5'!R9*'U5'!R$4,0)+
IF('U6'!$A$4="3ª",'U6'!R9*'U6'!R$4,0)+
IF('U7'!$A$4="3ª",'U7'!R9*'U7'!R$4,0)+
IF('U8'!$A$4="3ª",'U8'!R9*'U8'!R$4,0)+
IF('U9'!$A$4="3ª",'U9'!R9*'U9'!R$4,0)+
IF('U10'!$A$4="3ª",'U10'!R9*'U10'!R$4,0)+
IF('U11'!$A$4="3ª",'U11'!R9*'U11'!R$4,0)+
IF('U12'!$A$4="3ª",'U12'!R9*'U12'!R$4,0)+
IF('U13'!$A$4="3ª",'U13'!R9*'U13'!R$4,0)+
IF('U14'!$A$4="3ª",'U14'!R9*'U14'!R$4,0)+
IF('U15'!$A$4="3ª",'U15'!R9*'U15'!R$4,0)
)/'3ª EVA-solo'!$CD$5
/AK$13)),0),0)</f>
        <v>0</v>
      </c>
      <c r="AL25" s="25"/>
      <c r="AM25" s="129">
        <f>IFERROR(IF(AM$16&gt;0,
(
(
(
IF('U1'!$A$4="3ª",'U1'!S9*'U1'!S$4,0)+
IF('U2'!$A$4="3ª",'U2'!S9*'U2'!S$4,0)+
IF('U3'!$A$4="3ª",'U3'!S9*'U3'!S$4,0)+
IF('U4'!$A$4="3ª",'U4'!S9*'U4'!S$4,0)+
IF('U5'!$A$4="3ª",'U5'!S9*'U5'!S$4,0)+
IF('U6'!$A$4="3ª",'U6'!S9*'U6'!S$4,0)+
IF('U7'!$A$4="3ª",'U7'!S9*'U7'!S$4,0)+
IF('U8'!$A$4="3ª",'U8'!S9*'U8'!S$4,0)+
IF('U9'!$A$4="3ª",'U9'!S9*'U9'!S$4,0)+
IF('U10'!$A$4="3ª",'U10'!S9*'U10'!S$4,0)+
IF('U11'!$A$4="3ª",'U11'!S9*'U11'!S$4,0)+
IF('U12'!$A$4="3ª",'U12'!S9*'U12'!S$4,0)+
IF('U13'!$A$4="3ª",'U13'!S9*'U13'!S$4,0)+
IF('U14'!$A$4="3ª",'U14'!S9*'U14'!S$4,0)+
IF('U15'!$A$4="3ª",'U15'!S9*'U15'!S$4,0)
)/'3ª EVA-solo'!$CD$5
/AM$13)),0),0)</f>
        <v>0</v>
      </c>
      <c r="AN25" s="102"/>
      <c r="AO25" s="72"/>
      <c r="AP25" s="25">
        <f ca="1">IFERROR(IF(AP$16&gt;0,
(
(
(
IF('U1'!$A$4="3ª",'U1'!T9*'U1'!T$4,0)+
IF('U2'!$A$4="3ª",'U2'!T9*'U2'!T$4,0)+
IF('U3'!$A$4="3ª",'U3'!T9*'U3'!T$4,0)+
IF('U4'!$A$4="3ª",'U4'!T9*'U4'!T$4,0)+
IF('U5'!$A$4="3ª",'U5'!T9*'U5'!T$4,0)+
IF('U6'!$A$4="3ª",'U6'!T9*'U6'!T$4,0)+
IF('U7'!$A$4="3ª",'U7'!T9*'U7'!T$4,0)+
IF('U8'!$A$4="3ª",'U8'!T9*'U8'!T$4,0)+
IF('U9'!$A$4="3ª",'U9'!T9*'U9'!T$4,0)+
IF('U10'!$A$4="3ª",'U10'!T9*'U10'!T$4,0)+
IF('U11'!$A$4="3ª",'U11'!T9*'U11'!T$4,0)+
IF('U12'!$A$4="3ª",'U12'!T9*'U12'!T$4,0)+
IF('U13'!$A$4="3ª",'U13'!T9*'U13'!T$4,0)+
IF('U14'!$A$4="3ª",'U14'!T9*'U14'!T$4,0)+
IF('U15'!$A$4="3ª",'U15'!T9*'U15'!T$4,0)
)/'3ª EVA-solo'!$CD$5
/AP$13)),0),0)</f>
        <v>0</v>
      </c>
      <c r="AQ25" s="25"/>
      <c r="AR25" s="25">
        <f ca="1">IFERROR(IF(AR$16&gt;0,
(
(
(
IF('U1'!$A$4="3ª",'U1'!U9*'U1'!U$4,0)+
IF('U2'!$A$4="3ª",'U2'!U9*'U2'!U$4,0)+
IF('U3'!$A$4="3ª",'U3'!U9*'U3'!U$4,0)+
IF('U4'!$A$4="3ª",'U4'!U9*'U4'!U$4,0)+
IF('U5'!$A$4="3ª",'U5'!U9*'U5'!U$4,0)+
IF('U6'!$A$4="3ª",'U6'!U9*'U6'!U$4,0)+
IF('U7'!$A$4="3ª",'U7'!U9*'U7'!U$4,0)+
IF('U8'!$A$4="3ª",'U8'!U9*'U8'!U$4,0)+
IF('U9'!$A$4="3ª",'U9'!U9*'U9'!U$4,0)+
IF('U10'!$A$4="3ª",'U10'!U9*'U10'!U$4,0)+
IF('U11'!$A$4="3ª",'U11'!U9*'U11'!U$4,0)+
IF('U12'!$A$4="3ª",'U12'!U9*'U12'!U$4,0)+
IF('U13'!$A$4="3ª",'U13'!U9*'U13'!U$4,0)+
IF('U14'!$A$4="3ª",'U14'!U9*'U14'!U$4,0)+
IF('U15'!$A$4="3ª",'U15'!U9*'U15'!U$4,0)
)/'3ª EVA-solo'!$CD$5
/AR$13)),0),0)</f>
        <v>0</v>
      </c>
      <c r="AS25" s="25"/>
      <c r="AT25" s="25">
        <f ca="1">IFERROR(IF(AT$16&gt;0,
(
(
(
IF('U1'!$A$4="3ª",'U1'!V9*'U1'!V$4,0)+
IF('U2'!$A$4="3ª",'U2'!V9*'U2'!V$4,0)+
IF('U3'!$A$4="3ª",'U3'!V9*'U3'!V$4,0)+
IF('U4'!$A$4="3ª",'U4'!V9*'U4'!V$4,0)+
IF('U5'!$A$4="3ª",'U5'!V9*'U5'!V$4,0)+
IF('U6'!$A$4="3ª",'U6'!V9*'U6'!V$4,0)+
IF('U7'!$A$4="3ª",'U7'!V9*'U7'!V$4,0)+
IF('U8'!$A$4="3ª",'U8'!V9*'U8'!V$4,0)+
IF('U9'!$A$4="3ª",'U9'!V9*'U9'!V$4,0)+
IF('U10'!$A$4="3ª",'U10'!V9*'U10'!V$4,0)+
IF('U11'!$A$4="3ª",'U11'!V9*'U11'!V$4,0)+
IF('U12'!$A$4="3ª",'U12'!V9*'U12'!V$4,0)+
IF('U13'!$A$4="3ª",'U13'!V9*'U13'!V$4,0)+
IF('U14'!$A$4="3ª",'U14'!V9*'U14'!V$4,0)+
IF('U15'!$A$4="3ª",'U15'!V9*'U15'!V$4,0)
)/'3ª EVA-solo'!$CD$5
/AT$13)),0),0)</f>
        <v>0</v>
      </c>
      <c r="AU25" s="25"/>
      <c r="AV25" s="25">
        <f ca="1">IFERROR(IF(AV$16&gt;0,
(
(
(
IF('U1'!$A$4="3ª",'U1'!W9*'U1'!W$4,0)+
IF('U2'!$A$4="3ª",'U2'!W9*'U2'!W$4,0)+
IF('U3'!$A$4="3ª",'U3'!W9*'U3'!W$4,0)+
IF('U4'!$A$4="3ª",'U4'!W9*'U4'!W$4,0)+
IF('U5'!$A$4="3ª",'U5'!W9*'U5'!W$4,0)+
IF('U6'!$A$4="3ª",'U6'!W9*'U6'!W$4,0)+
IF('U7'!$A$4="3ª",'U7'!W9*'U7'!W$4,0)+
IF('U8'!$A$4="3ª",'U8'!W9*'U8'!W$4,0)+
IF('U9'!$A$4="3ª",'U9'!W9*'U9'!W$4,0)+
IF('U10'!$A$4="3ª",'U10'!W9*'U10'!W$4,0)+
IF('U11'!$A$4="3ª",'U11'!W9*'U11'!W$4,0)+
IF('U12'!$A$4="3ª",'U12'!W9*'U12'!W$4,0)+
IF('U13'!$A$4="3ª",'U13'!W9*'U13'!W$4,0)+
IF('U14'!$A$4="3ª",'U14'!W9*'U14'!W$4,0)+
IF('U15'!$A$4="3ª",'U15'!W9*'U15'!W$4,0)
)/'3ª EVA-solo'!$CD$5
/AV$13)),0),0)</f>
        <v>0</v>
      </c>
      <c r="AW25" s="25"/>
      <c r="AX25" s="25">
        <f ca="1">IFERROR(IF(AX$16&gt;0,
(
(
(
IF('U1'!$A$4="3ª",'U1'!X9*'U1'!X$4,0)+
IF('U2'!$A$4="3ª",'U2'!X9*'U2'!X$4,0)+
IF('U3'!$A$4="3ª",'U3'!X9*'U3'!X$4,0)+
IF('U4'!$A$4="3ª",'U4'!X9*'U4'!X$4,0)+
IF('U5'!$A$4="3ª",'U5'!X9*'U5'!X$4,0)+
IF('U6'!$A$4="3ª",'U6'!X9*'U6'!X$4,0)+
IF('U7'!$A$4="3ª",'U7'!X9*'U7'!X$4,0)+
IF('U8'!$A$4="3ª",'U8'!X9*'U8'!X$4,0)+
IF('U9'!$A$4="3ª",'U9'!X9*'U9'!X$4,0)+
IF('U10'!$A$4="3ª",'U10'!X9*'U10'!X$4,0)+
IF('U11'!$A$4="3ª",'U11'!X9*'U11'!X$4,0)+
IF('U12'!$A$4="3ª",'U12'!X9*'U12'!X$4,0)+
IF('U13'!$A$4="3ª",'U13'!X9*'U13'!X$4,0)+
IF('U14'!$A$4="3ª",'U14'!X9*'U14'!X$4,0)+
IF('U15'!$A$4="3ª",'U15'!X9*'U15'!X$4,0)
)/'3ª EVA-solo'!$CD$5
/AX$13)),0),0)</f>
        <v>0</v>
      </c>
      <c r="AY25" s="25"/>
      <c r="AZ25" s="25">
        <f>IFERROR(IF(AZ$16&gt;0,
(
(
(
IF('U1'!$A$4="3ª",'U1'!Y9*'U1'!Y$4,0)+
IF('U2'!$A$4="3ª",'U2'!Y9*'U2'!Y$4,0)+
IF('U3'!$A$4="3ª",'U3'!Y9*'U3'!Y$4,0)+
IF('U4'!$A$4="3ª",'U4'!Y9*'U4'!Y$4,0)+
IF('U5'!$A$4="3ª",'U5'!Y9*'U5'!Y$4,0)+
IF('U6'!$A$4="3ª",'U6'!Y9*'U6'!Y$4,0)+
IF('U7'!$A$4="3ª",'U7'!Y9*'U7'!Y$4,0)+
IF('U8'!$A$4="3ª",'U8'!Y9*'U8'!Y$4,0)+
IF('U9'!$A$4="3ª",'U9'!Y9*'U9'!Y$4,0)+
IF('U10'!$A$4="3ª",'U10'!Y9*'U10'!Y$4,0)+
IF('U11'!$A$4="3ª",'U11'!Y9*'U11'!Y$4,0)+
IF('U12'!$A$4="3ª",'U12'!Y9*'U12'!Y$4,0)+
IF('U13'!$A$4="3ª",'U13'!Y9*'U13'!Y$4,0)+
IF('U14'!$A$4="3ª",'U14'!Y9*'U14'!Y$4,0)+
IF('U15'!$A$4="3ª",'U15'!Y9*'U15'!Y$4,0)
)/'3ª EVA-solo'!$CD$5
/AZ$13)),0),0)</f>
        <v>0</v>
      </c>
      <c r="BA25" s="25"/>
      <c r="BB25" s="72"/>
      <c r="BC25" s="25">
        <f ca="1">IFERROR(IF(BC$16&gt;0,
(
(
(
IF('U1'!$A$4="2ª",'U1'!Z9*'U1'!Z$4,0)+
IF('U2'!$A$4="2ª",'U2'!Z9*'U2'!Z$4,0)+
IF('U3'!$A$4="2ª",'U3'!Z9*'U3'!Z$4,0)+
IF('U4'!$A$4="2ª",'U4'!Z9*'U4'!Z$4,0)+
IF('U5'!$A$4="2ª",'U5'!Z9*'U5'!Z$4,0)+
IF('U6'!$A$4="2ª",'U6'!Z9*'U6'!Z$4,0)+
IF('U7'!$A$4="2ª",'U7'!Z9*'U7'!Z$4,0)+
IF('U8'!$A$4="2ª",'U8'!Z9*'U8'!Z$4,0)+
IF('U9'!$A$4="2ª",'U9'!Z9*'U9'!Z$4,0)+
IF('U10'!$A$4="2ª",'U10'!Z9*'U10'!Z$4,0)+
IF('U11'!$A$4="2ª",'U11'!Z9*'U11'!Z$4,0)+
IF('U12'!$A$4="2ª",'U12'!Z9*'U12'!Z$4,0)+
IF('U13'!$A$4="2ª",'U13'!Z9*'U13'!Z$4,0)+
IF('U14'!$A$4="2ª",'U14'!Z9*'U14'!Z$4,0)+
IF('U15'!$A$4="2ª",'U15'!Z9*'U15'!Z$4,0)
)/'2ª EVA-solo'!$CD$5
/BC$13)),0),0)</f>
        <v>0</v>
      </c>
      <c r="BD25" s="25"/>
      <c r="BE25" s="25">
        <f ca="1">IFERROR(IF(BE$16&gt;0,
(
(
(
IF('U1'!$A$4="3ª",'U1'!AA9*'U1'!AA$4,0)+
IF('U2'!$A$4="3ª",'U2'!AA9*'U2'!AA$4,0)+
IF('U3'!$A$4="3ª",'U3'!AA9*'U3'!AA$4,0)+
IF('U4'!$A$4="3ª",'U4'!AA9*'U4'!AA$4,0)+
IF('U5'!$A$4="3ª",'U5'!AA9*'U5'!AA$4,0)+
IF('U6'!$A$4="3ª",'U6'!AA9*'U6'!AA$4,0)+
IF('U7'!$A$4="3ª",'U7'!AA9*'U7'!AA$4,0)+
IF('U8'!$A$4="3ª",'U8'!AA9*'U8'!AA$4,0)+
IF('U9'!$A$4="3ª",'U9'!AA9*'U9'!AA$4,0)+
IF('U10'!$A$4="3ª",'U10'!AA9*'U10'!AA$4,0)+
IF('U11'!$A$4="3ª",'U11'!AA9*'U11'!AA$4,0)+
IF('U12'!$A$4="3ª",'U12'!AA9*'U12'!AA$4,0)+
IF('U13'!$A$4="3ª",'U13'!AA9*'U13'!AA$4,0)+
IF('U14'!$A$4="3ª",'U14'!AA9*'U14'!AA$4,0)+
IF('U15'!$A$4="3ª",'U15'!AA9*'U15'!AE$4,0)
)/'3ª EVA-solo'!$CD$5
/BE$13)),0),0)</f>
        <v>0</v>
      </c>
      <c r="BF25" s="25"/>
      <c r="BG25" s="25">
        <f ca="1">IFERROR(IF(BG$16&gt;0,
(
(
(
IF('U1'!$A$4="3ª",'U1'!AB9*'U1'!AB$4,0)+
IF('U2'!$A$4="3ª",'U2'!AB9*'U2'!AB$4,0)+
IF('U3'!$A$4="3ª",'U3'!AB9*'U3'!AB$4,0)+
IF('U4'!$A$4="3ª",'U4'!AB9*'U4'!AB$4,0)+
IF('U5'!$A$4="3ª",'U5'!AB9*'U5'!AB$4,0)+
IF('U6'!$A$4="3ª",'U6'!AB9*'U6'!AB$4,0)+
IF('U7'!$A$4="3ª",'U7'!AB9*'U7'!AB$4,0)+
IF('U8'!$A$4="3ª",'U8'!AB9*'U8'!AB$4,0)+
IF('U9'!$A$4="3ª",'U9'!AB9*'U9'!AB$4,0)+
IF('U10'!$A$4="3ª",'U10'!AB9*'U10'!AB$4,0)+
IF('U11'!$A$4="3ª",'U11'!AB9*'U11'!AB$4,0)+
IF('U12'!$A$4="3ª",'U12'!AB9*'U12'!AB$4,0)+
IF('U13'!$A$4="3ª",'U13'!AB9*'U13'!AB$4,0)+
IF('U14'!$A$4="3ª",'U14'!AB9*'U14'!AB$4,0)+
IF('U15'!$A$4="3ª",'U15'!AB9*'U15'!AF$4,0)
)/'3ª EVA-solo'!$CD$5
/BG$13)),0),0)</f>
        <v>0</v>
      </c>
      <c r="BH25" s="25"/>
      <c r="BI25" s="25">
        <f>IFERROR(IF(BH$16&gt;0,
(
(
(
IF('U1'!$A$4="3ª",'U1'!AC9*'U1'!AC$4,0)+
IF('U2'!$A$4="3ª",'U2'!AC9*'U2'!AC$4,0)+
IF('U3'!$A$4="3ª",'U3'!AC9*'U3'!AC$4,0)+
IF('U4'!$A$4="3ª",'U4'!AC9*'U4'!AC$4,0)+
IF('U5'!$A$4="3ª",'U5'!AC9*'U5'!AC$4,0)+
IF('U6'!$A$4="3ª",'U6'!AC9*'U6'!AC$4,0)+
IF('U7'!$A$4="3ª",'U7'!AC9*'U7'!AC$4,0)+
IF('U8'!$A$4="3ª",'U8'!AC9*'U8'!AC$4,0)+
IF('U9'!$A$4="3ª",'U9'!AC9*'U9'!AC$4,0)+
IF('U10'!$A$4="3ª",'U10'!AC9*'U10'!AC$4,0)+
IF('U11'!$A$4="3ª",'U11'!AC9*'U11'!AC$4,0)+
IF('U12'!$A$4="3ª",'U12'!AC9*'U12'!AC$4,0)+
IF('U13'!$A$4="3ª",'U13'!AC9*'U13'!AC$4,0)+
IF('U14'!$A$4="3ª",'U14'!AC9*'U14'!AC$4,0)+
IF('U15'!$A$4="3ª",'U15'!AC9*'U15'!AG$4,0)
)/'3ª EVA-solo'!$CD$5
/BH$13)),0),0)</f>
        <v>0</v>
      </c>
      <c r="BJ25" s="25"/>
      <c r="BK25" s="25">
        <f>IFERROR(IF(BK$16&gt;0,
(
(
(
IF('U1'!$A$4="3ª",'U1'!AD9*'U1'!AD$4,0)+
IF('U2'!$A$4="3ª",'U2'!AD9*'U2'!AD$4,0)+
IF('U3'!$A$4="3ª",'U3'!AD9*'U3'!AD$4,0)+
IF('U4'!$A$4="3ª",'U4'!AD9*'U4'!AD$4,0)+
IF('U5'!$A$4="3ª",'U5'!AD9*'U5'!AD$4,0)+
IF('U6'!$A$4="3ª",'U6'!AD9*'U6'!AD$4,0)+
IF('U7'!$A$4="3ª",'U7'!AD9*'U7'!AD$4,0)+
IF('U8'!$A$4="3ª",'U8'!AD9*'U8'!AD$4,0)+
IF('U9'!$A$4="3ª",'U9'!AD9*'U9'!AD$4,0)+
IF('U10'!$A$4="3ª",'U10'!AD9*'U10'!AD$4,0)+
IF('U11'!$A$4="3ª",'U11'!AD9*'U11'!AD$4,0)+
IF('U12'!$A$4="3ª",'U12'!AD9*'U12'!AD$4,0)+
IF('U13'!$A$4="3ª",'U13'!AD9*'U13'!AD$4,0)+
IF('U14'!$A$4="3ª",'U14'!AD9*'U14'!AD$4,0)+
IF('U15'!$A$4="3ª",'U15'!AD9*'U15'!AH$4,0)
)/'3ª EVA-solo'!$CD$5
/BK$13)),0),0)</f>
        <v>0</v>
      </c>
      <c r="BL25" s="25"/>
      <c r="BM25" s="25">
        <f>IFERROR(IF(BM$16&gt;0,
(
(
(
IF('U1'!$A$4="2ª",'U1'!AE9*'U1'!AE$4,0)+
IF('U2'!$A$4="2ª",'U2'!AE9*'U2'!AE$4,0)+
IF('U3'!$A$4="2ª",'U3'!AE9*'U3'!AE$4,0)+
IF('U4'!$A$4="2ª",'U4'!AE9*'U4'!AE$4,0)+
IF('U5'!$A$4="2ª",'U5'!AE9*'U5'!AE$4,0)+
IF('U6'!$A$4="2ª",'U6'!AE9*'U6'!AE$4,0)+
IF('U7'!$A$4="2ª",'U7'!AE9*'U7'!AE$4,0)+
IF('U8'!$A$4="2ª",'U8'!AE9*'U8'!AE$4,0)+
IF('U9'!$A$4="2ª",'U9'!AE9*'U9'!AE$4,0)+
IF('U10'!$A$4="2ª",'U10'!AE9*'U10'!AE$4,0)+
IF('U11'!$A$4="2ª",'U11'!AE9*'U11'!AE$4,0)+
IF('U12'!$A$4="2ª",'U12'!AE9*'U12'!AE$4,0)+
IF('U13'!$A$4="2ª",'U13'!AE9*'U13'!AE$4,0)+
IF('U14'!$A$4="2ª",'U14'!AE9*'U14'!AE$4,0)+
IF('U15'!$A$4="2ª",'U15'!AE9*'U15'!AE$4,0)
)/'2ª EVA-solo'!$CD$5
/BM$13)),0),0)</f>
        <v>0</v>
      </c>
      <c r="BN25" s="25"/>
      <c r="BO25" s="72"/>
      <c r="BP25" s="25">
        <f ca="1">IFERROR(IF(BP$16&gt;0,
(
(
(
IF('U1'!$A$4="3ª",'U1'!AF9*'U1'!AF$4,0)+
IF('U2'!$A$4="3ª",'U2'!AF9*'U2'!AF$4,0)+
IF('U3'!$A$4="3ª",'U3'!AF9*'U3'!AF$4,0)+
IF('U4'!$A$4="3ª",'U4'!AF9*'U4'!AF$4,0)+
IF('U5'!$A$4="3ª",'U5'!AF9*'U5'!AF$4,0)+
IF('U6'!$A$4="3ª",'U6'!AF9*'U6'!AF$4,0)+
IF('U7'!$A$4="3ª",'U7'!AF9*'U7'!AF$4,0)+
IF('U8'!$A$4="3ª",'U8'!AF9*'U8'!AF$4,0)+
IF('U9'!$A$4="3ª",'U9'!AF9*'U9'!AF$4,0)+
IF('U10'!$A$4="3ª",'U10'!AF9*'U10'!AF$4,0)+
IF('U11'!$A$4="3ª",'U11'!AF9*'U11'!AF$4,0)+
IF('U12'!$A$4="3ª",'U12'!AF9*'U12'!AF$4,0)+
IF('U13'!$A$4="3ª",'U13'!AF9*'U13'!AF$4,0)+
IF('U14'!$A$4="3ª",'U14'!AF9*'U14'!AF$4,0)+
IF('U15'!$A$4="3ª",'U15'!AF9*'U15'!AF$4,0)
)/'3ª EVA-solo'!$CD$5
/BP$13)),0),0)</f>
        <v>0</v>
      </c>
      <c r="BQ25" s="25"/>
      <c r="BR25" s="25">
        <f>IFERROR(IF(BR$16&gt;0,
(
(
(
IF('U1'!$A$4="3ª",'U1'!AG9*'U1'!AG$4,0)+
IF('U2'!$A$4="3ª",'U2'!AG9*'U2'!AG$4,0)+
IF('U3'!$A$4="3ª",'U3'!AG9*'U3'!AG$4,0)+
IF('U4'!$A$4="3ª",'U4'!AG9*'U4'!AG$4,0)+
IF('U5'!$A$4="3ª",'U5'!AG9*'U5'!AG$4,0)+
IF('U6'!$A$4="3ª",'U6'!AG9*'U6'!AG$4,0)+
IF('U7'!$A$4="3ª",'U7'!AG9*'U7'!AG$4,0)+
IF('U8'!$A$4="3ª",'U8'!AG9*'U8'!AG$4,0)+
IF('U9'!$A$4="3ª",'U9'!AG9*'U9'!AG$4,0)+
IF('U10'!$A$4="3ª",'U10'!AG9*'U10'!AG$4,0)+
IF('U11'!$A$4="3ª",'U11'!AG9*'U11'!AG$4,0)+
IF('U12'!$A$4="3ª",'U12'!AG9*'U12'!AG$4,0)+
IF('U13'!$A$4="3ª",'U13'!AG9*'U13'!AG$4,0)+
IF('U14'!$A$4="3ª",'U14'!AG9*'U14'!AG$4,0)+
IF('U15'!$A$4="3ª",'U15'!AG9*'U15'!AG$4,0)
)/'3ª EVA-solo'!$CD$5
/BR$13)),0),0)</f>
        <v>0</v>
      </c>
      <c r="BS25" s="25"/>
      <c r="BT25" s="25">
        <f>IFERROR(IF(BT$16&gt;0,
(
(
(
IF('U1'!$A$4="3ª",'U1'!AH9*'U1'!AH$4,0)+
IF('U2'!$A$4="3ª",'U2'!AH9*'U2'!AH$4,0)+
IF('U3'!$A$4="3ª",'U3'!AH9*'U3'!AH$4,0)+
IF('U4'!$A$4="3ª",'U4'!AH9*'U4'!AH$4,0)+
IF('U5'!$A$4="3ª",'U5'!AH9*'U5'!AH$4,0)+
IF('U6'!$A$4="3ª",'U6'!AH9*'U6'!AH$4,0)+
IF('U7'!$A$4="3ª",'U7'!AH9*'U7'!AH$4,0)+
IF('U8'!$A$4="3ª",'U8'!AH9*'U8'!AH$4,0)+
IF('U9'!$A$4="3ª",'U9'!AH9*'U9'!AH$4,0)+
IF('U10'!$A$4="3ª",'U10'!AH9*'U10'!AH$4,0)+
IF('U11'!$A$4="3ª",'U11'!AH9*'U11'!AH$4,0)+
IF('U12'!$A$4="3ª",'U12'!AH9*'U12'!AH$4,0)+
IF('U13'!$A$4="3ª",'U13'!AH9*'U13'!AH$4,0)+
IF('U14'!$A$4="3ª",'U14'!AH9*'U14'!AH$4,0)+
IF('U15'!$A$4="3ª",'U15'!AH9*'U15'!AH$4,0)
)/'3ª EVA-solo'!$CD$5
/BT$13)),0),0)</f>
        <v>0</v>
      </c>
      <c r="BU25" s="25"/>
      <c r="BV25" s="25">
        <f>IFERROR(IF(BV$16&gt;0,
(
(
(
IF('U1'!$A$4="3ª",'U1'!AI9*'U1'!AI$4,0)+
IF('U2'!$A$4="3ª",'U2'!AI9*'U2'!AI$4,0)+
IF('U3'!$A$4="3ª",'U3'!AI9*'U3'!AI$4,0)+
IF('U4'!$A$4="3ª",'U4'!AI9*'U4'!AI$4,0)+
IF('U5'!$A$4="3ª",'U5'!AI9*'U5'!AI$4,0)+
IF('U6'!$A$4="3ª",'U6'!AI9*'U6'!AI$4,0)+
IF('U7'!$A$4="3ª",'U7'!AI9*'U7'!AI$4,0)+
IF('U8'!$A$4="3ª",'U8'!AI9*'U8'!AI$4,0)+
IF('U9'!$A$4="3ª",'U9'!AI9*'U9'!AI$4,0)+
IF('U10'!$A$4="3ª",'U10'!AI9*'U10'!AI$4,0)+
IF('U11'!$A$4="3ª",'U11'!AI9*'U11'!AI$4,0)+
IF('U12'!$A$4="3ª",'U12'!AI9*'U12'!AI$4,0)+
IF('U13'!$A$4="3ª",'U13'!AI9*'U13'!AI$4,0)+
IF('U14'!$A$4="3ª",'U14'!AI9*'U14'!AI$4,0)+
IF('U15'!$A$4="3ª",'U15'!AI9*'U15'!AI$4,0)
)/'3ª EVA-solo'!$CD$5
/BV$13)),0),0)</f>
        <v>0</v>
      </c>
      <c r="BW25" s="25"/>
      <c r="BX25" s="25">
        <f>IFERROR(IF(BX$16&gt;0,
(
(
(
IF('U1'!$A$4="3ª",'U1'!AJ9*'U1'!AJ$4,0)+
IF('U2'!$A$4="3ª",'U2'!AJ9*'U2'!AJ$4,0)+
IF('U3'!$A$4="3ª",'U3'!AJ9*'U3'!AJ$4,0)+
IF('U4'!$A$4="3ª",'U4'!AJ9*'U4'!AJ$4,0)+
IF('U5'!$A$4="3ª",'U5'!AJ9*'U5'!AJ$4,0)+
IF('U6'!$A$4="3ª",'U6'!AJ9*'U6'!AJ$4,0)+
IF('U7'!$A$4="3ª",'U7'!AJ9*'U7'!AJ$4,0)+
IF('U8'!$A$4="3ª",'U8'!AJ9*'U8'!AJ$4,0)+
IF('U9'!$A$4="3ª",'U9'!AJ9*'U9'!AJ$4,0)+
IF('U10'!$A$4="3ª",'U10'!AJ9*'U10'!AJ$4,0)+
IF('U11'!$A$4="3ª",'U11'!AJ9*'U11'!AJ$4,0)+
IF('U12'!$A$4="3ª",'U12'!AJ9*'U12'!AJ$4,0)+
IF('U13'!$A$4="3ª",'U13'!AJ9*'U13'!AJ$4,0)+
IF('U14'!$A$4="3ª",'U14'!AJ9*'U14'!AJ$4,0)+
IF('U15'!$A$4="3ª",'U15'!AJ9*'U15'!AJ$4,0)
)/'3ª EVA-solo'!$CD$5
/BX$13)),0),0)</f>
        <v>0</v>
      </c>
      <c r="BY25" s="25"/>
      <c r="BZ25" s="129">
        <f>IFERROR(IF(BZ$16&gt;0,
(
(
(
IF('U1'!$A$4="3ª",'U1'!AK9*'U1'!AK$4,0)+
IF('U2'!$A$4="3ª",'U2'!AK9*'U2'!AK$4,0)+
IF('U3'!$A$4="3ª",'U3'!AK9*'U3'!AK$4,0)+
IF('U4'!$A$4="3ª",'U4'!AK9*'U4'!AK$4,0)+
IF('U5'!$A$4="3ª",'U5'!AK9*'U5'!AK$4,0)+
IF('U6'!$A$4="3ª",'U6'!AK9*'U6'!AK$4,0)+
IF('U7'!$A$4="3ª",'U7'!AK9*'U7'!AK$4,0)+
IF('U8'!$A$4="3ª",'U8'!AK9*'U8'!AK$4,0)+
IF('U9'!$A$4="3ª",'U9'!AK9*'U9'!AK$4,0)+
IF('U10'!$A$4="3ª",'U10'!AK9*'U10'!AK$4,0)+
IF('U11'!$A$4="3ª",'U11'!AK9*'U11'!AK$4,0)+
IF('U12'!$A$4="3ª",'U12'!AK9*'U12'!AK$4,0)+
IF('U13'!$A$4="3ª",'U13'!AK9*'U13'!AK$4,0)+
IF('U14'!$A$4="3ª",'U14'!AK9*'U14'!AK$4,0)+
IF('U15'!$A$4="3ª",'U15'!AK9*'U15'!AK$4,0)
)/'3ª EVA-solo'!$CD$5
/BZ$13)),0),0)</f>
        <v>0</v>
      </c>
      <c r="CA25" s="25"/>
      <c r="CB25" s="71"/>
    </row>
    <row r="26" spans="1:82" ht="18" x14ac:dyDescent="0.25">
      <c r="A26" s="65" t="str">
        <v>Rodra�guez Jimaanez, Pablo</v>
      </c>
      <c r="B26" s="72"/>
      <c r="C26" s="25">
        <f ca="1">IFERROR(IF(C$16&gt;0,
(
(
(
IF('U1'!$A$4="3ª",'U1'!B10*'U1'!B$4,0)+
IF('U2'!$A$4="3ª",'U2'!B10*'U2'!B$4,0)+
IF('U3'!$A$4="3ª",'U3'!B10*'U3'!B$4,0)+
IF('U4'!$A$4="3ª",'U4'!B10*'U4'!B$4,0)+
IF('U5'!$A$4="3ª",'U5'!B10*'U5'!B$4,0)+
IF('U6'!$A$4="3ª",'U6'!B10*'U6'!B$4,0)+
IF('U7'!$A$4="3ª",'U7'!B10*'U7'!B$4,0)+
IF('U8'!$A$4="3ª",'U8'!B10*'U8'!B$4,0)+
IF('U9'!$A$4="3ª",'U9'!B10*'U9'!B$4,0)+
IF('U10'!$A$4="3ª",'U10'!B10*'U10'!B$4,0)+
IF('U11'!$A$4="3ª",'U11'!B10*'U11'!B$4,0)+
IF('U12'!$A$4="3ª",'U12'!B10*'U12'!B$4,0)+
IF('U13'!$A$4="3ª",'U13'!B10*'U13'!B$4,0)+
IF('U14'!$A$4="3ª",'U14'!B10*'U14'!B$4,0)+
IF('U15'!$A$4="3ª",'U15'!B10*'U15'!B$4,0)
)/'3ª EVA-solo'!$CD$5
/C$13)),0),0)</f>
        <v>0</v>
      </c>
      <c r="D26" s="25"/>
      <c r="E26" s="25">
        <f ca="1">IFERROR(IF(E$16&gt;0,
(
(
(
IF('U1'!$A$4="3ª",'U1'!C10*'U1'!C$4,0)+
IF('U2'!$A$4="3ª",'U2'!C10*'U2'!C$4,0)+
IF('U3'!$A$4="3ª",'U3'!C10*'U3'!C$4,0)+
IF('U4'!$A$4="3ª",'U4'!C10*'U4'!C$4,0)+
IF('U5'!$A$4="3ª",'U5'!C10*'U5'!C$4,0)+
IF('U6'!$A$4="3ª",'U6'!C10*'U6'!C$4,0)+
IF('U7'!$A$4="3ª",'U7'!C10*'U7'!C$4,0)+
IF('U8'!$A$4="3ª",'U8'!C10*'U8'!C$4,0)+
IF('U9'!$A$4="3ª",'U9'!C10*'U9'!C$4,0)+
IF('U10'!$A$4="3ª",'U10'!C10*'U10'!C$4,0)+
IF('U11'!$A$4="3ª",'U11'!C10*'U11'!C$4,0)+
IF('U12'!$A$4="3ª",'U12'!C10*'U12'!C$4,0)+
IF('U13'!$A$4="3ª",'U13'!C10*'U13'!C$4,0)+
IF('U14'!$A$4="3ª",'U14'!C10*'U14'!C$4,0)+
IF('U15'!$A$4="3ª",'U15'!C10*'U15'!C$4,0)
)/'3ª EVA-solo'!$CD$5
/E$13)),0),0)</f>
        <v>0</v>
      </c>
      <c r="F26" s="25"/>
      <c r="G26" s="25">
        <f ca="1">IFERROR(IF(G$16&gt;0,
(
(
(
IF('U1'!$A$4="3ª",'U1'!D10*'U1'!D$4,0)+
IF('U2'!$A$4="3ª",'U2'!D10*'U2'!D$4,0)+
IF('U3'!$A$4="3ª",'U3'!D10*'U3'!D$4,0)+
IF('U4'!$A$4="3ª",'U4'!D10*'U4'!D$4,0)+
IF('U5'!$A$4="3ª",'U5'!D10*'U5'!D$4,0)+
IF('U6'!$A$4="3ª",'U6'!D10*'U6'!D$4,0)+
IF('U7'!$A$4="3ª",'U7'!D10*'U7'!D$4,0)+
IF('U8'!$A$4="3ª",'U8'!D10*'U8'!D$4,0)+
IF('U9'!$A$4="3ª",'U9'!D10*'U9'!D$4,0)+
IF('U10'!$A$4="3ª",'U10'!D10*'U10'!D$4,0)+
IF('U11'!$A$4="3ª",'U11'!D10*'U11'!D$4,0)+
IF('U12'!$A$4="3ª",'U12'!D10*'U12'!D$4,0)+
IF('U13'!$A$4="3ª",'U13'!D10*'U13'!D$4,0)+
IF('U14'!$A$4="3ª",'U14'!D10*'U14'!D$4,0)+
IF('U15'!$A$4="3ª",'U15'!D10*'U15'!D$4,0)
)/'3ª EVA-solo'!$CD$5
/G$13)),0),0)</f>
        <v>0</v>
      </c>
      <c r="H26" s="25"/>
      <c r="I26" s="25">
        <f ca="1">IFERROR(IF(I$16&gt;0,
(
(
(
IF('U1'!$A$4="3ª",'U1'!E10*'U1'!E$4,0)+
IF('U2'!$A$4="3ª",'U2'!E10*'U2'!E$4,0)+
IF('U3'!$A$4="3ª",'U3'!E10*'U3'!E$4,0)+
IF('U4'!$A$4="3ª",'U4'!E10*'U4'!E$4,0)+
IF('U5'!$A$4="3ª",'U5'!E10*'U5'!E$4,0)+
IF('U6'!$A$4="3ª",'U6'!E10*'U6'!E$4,0)+
IF('U7'!$A$4="3ª",'U7'!E10*'U7'!E$4,0)+
IF('U8'!$A$4="3ª",'U8'!E10*'U8'!E$4,0)+
IF('U9'!$A$4="3ª",'U9'!E10*'U9'!E$4,0)+
IF('U10'!$A$4="3ª",'U10'!E10*'U10'!E$4,0)+
IF('U11'!$A$4="3ª",'U11'!E10*'U11'!E$4,0)+
IF('U12'!$A$4="3ª",'U12'!E10*'U12'!E$4,0)+
IF('U13'!$A$4="3ª",'U13'!E10*'U13'!E$4,0)+
IF('U14'!$A$4="3ª",'U14'!E10*'U14'!E$4,0)+
IF('U15'!$A$4="3ª",'U15'!E10*'U15'!E$4,0)
)/'3ª EVA-solo'!$CD$5
/H$13)),0),0)</f>
        <v>0</v>
      </c>
      <c r="J26" s="25"/>
      <c r="K26" s="25">
        <f ca="1">IFERROR(IF(K$16&gt;0,
(
(
(
IF('U1'!$A$4="3ª",'U1'!F10*'U1'!F$4,0)+
IF('U2'!$A$4="3ª",'U2'!F10*'U2'!F$4,0)+
IF('U3'!$A$4="3ª",'U3'!F10*'U3'!F$4,0)+
IF('U4'!$A$4="3ª",'U4'!F10*'U4'!F$4,0)+
IF('U5'!$A$4="3ª",'U5'!F10*'U5'!F$4,0)+
IF('U6'!$A$4="3ª",'U6'!F10*'U6'!F$4,0)+
IF('U7'!$A$4="3ª",'U7'!F10*'U7'!F$4,0)+
IF('U8'!$A$4="3ª",'U8'!F10*'U8'!F$4,0)+
IF('U9'!$A$4="3ª",'U9'!F10*'U9'!F$4,0)+
IF('U10'!$A$4="3ª",'U10'!F10*'U10'!F$4,0)+
IF('U11'!$A$4="3ª",'U11'!F10*'U11'!F$4,0)+
IF('U12'!$A$4="3ª",'U12'!F10*'U12'!F$4,0)+
IF('U13'!$A$4="3ª",'U13'!F10*'U13'!F$4,0)+
IF('U14'!$A$4="3ª",'U14'!F10*'U14'!F$4,0)+
IF('U15'!$A$4="3ª",'U15'!F10*'U15'!F$4,0)
)/'3ª EVA-solo'!$CD$5
/K$13)),0),0)</f>
        <v>0</v>
      </c>
      <c r="L26" s="98"/>
      <c r="M26" s="25">
        <f>IFERROR(IF(M$16&gt;0,
(
(
(
IF('U1'!$A$4="3ª",'U1'!G10*'U1'!G$4,0)+
IF('U2'!$A$4="3ª",'U2'!G10*'U2'!G$4,0)+
IF('U3'!$A$4="3ª",'U3'!G10*'U3'!G$4,0)+
IF('U4'!$A$4="3ª",'U4'!G10*'U4'!G$4,0)+
IF('U5'!$A$4="3ª",'U5'!G10*'U5'!G$4,0)+
IF('U6'!$A$4="3ª",'U6'!G10*'U6'!G$4,0)+
IF('U7'!$A$4="3ª",'U7'!G10*'U7'!G$4,0)+
IF('U8'!$A$4="3ª",'U8'!G10*'U8'!G$4,0)+
IF('U9'!$A$4="3ª",'U9'!G10*'U9'!G$4,0)+
IF('U10'!$A$4="3ª",'U10'!G10*'U10'!G$4,0)+
IF('U11'!$A$4="3ª",'U11'!G10*'U11'!G$4,0)+
IF('U12'!$A$4="3ª",'U12'!G10*'U12'!G$4,0)+
IF('U13'!$A$4="3ª",'U13'!G10*'U13'!G$4,0)+
IF('U14'!$A$4="3ª",'U14'!G10*'U14'!G$4,0)+
IF('U15'!$A$4="3ª",'U15'!G10*'U15'!G$4,0)
)/'3ª EVA-solo'!$CD$5
/M$13)),0),0)</f>
        <v>0</v>
      </c>
      <c r="N26" s="102"/>
      <c r="O26" s="72"/>
      <c r="P26" s="25">
        <f ca="1">IFERROR(IF(P$16&gt;0,
(
(
(
IF('U1'!$A$4="3ª",'U1'!H10*'U1'!H$4,0)+
IF('U2'!$A$4="3ª",'U2'!H10*'U2'!H$4,0)+
IF('U3'!$A$4="3ª",'U3'!H10*'U3'!H$4,0)+
IF('U4'!$A$4="3ª",'U4'!H10*'U4'!H$4,0)+
IF('U5'!$A$4="3ª",'U5'!H10*'U5'!H$4,0)+
IF('U6'!$A$4="3ª",'U6'!H10*'U6'!H$4,0)+
IF('U7'!$A$4="3ª",'U7'!H10*'U7'!H$4,0)+
IF('U8'!$A$4="3ª",'U8'!H10*'U8'!H$4,0)+
IF('U9'!$A$4="3ª",'U9'!H10*'U9'!H$4,0)+
IF('U10'!$A$4="3ª",'U10'!H10*'U10'!H$4,0)+
IF('U11'!$A$4="3ª",'U11'!H10*'U11'!H$4,0)+
IF('U12'!$A$4="3ª",'U12'!H10*'U12'!H$4,0)+
IF('U13'!$A$4="3ª",'U13'!H10*'U13'!H$4,0)+
IF('U14'!$A$4="3ª",'U14'!H10*'U14'!H$4,0)+
IF('U15'!$A$4="3ª",'U15'!H10*'U15'!H$4,0)
)/'3ª EVA-solo'!$CD$5
/P$13)),0),0)</f>
        <v>0</v>
      </c>
      <c r="Q26" s="25"/>
      <c r="R26" s="25">
        <f ca="1">IFERROR(IF(R$16&gt;0,
(
(
(
IF('U1'!$A$4="3ª",'U1'!I10*'U1'!I$4,0)+
IF('U2'!$A$4="3ª",'U2'!I10*'U2'!I$4,0)+
IF('U3'!$A$4="3ª",'U3'!I10*'U3'!I$4,0)+
IF('U4'!$A$4="3ª",'U4'!I10*'U4'!I$4,0)+
IF('U5'!$A$4="3ª",'U5'!I10*'U5'!I$4,0)+
IF('U6'!$A$4="3ª",'U6'!I10*'U6'!I$4,0)+
IF('U7'!$A$4="3ª",'U7'!I10*'U7'!I$4,0)+
IF('U8'!$A$4="3ª",'U8'!I10*'U8'!I$4,0)+
IF('U9'!$A$4="3ª",'U9'!I10*'U9'!I$4,0)+
IF('U10'!$A$4="3ª",'U10'!I10*'U10'!I$4,0)+
IF('U11'!$A$4="3ª",'U11'!I10*'U11'!I$4,0)+
IF('U12'!$A$4="3ª",'U12'!I10*'U12'!I$4,0)+
IF('U13'!$A$4="3ª",'U13'!I10*'U13'!I$4,0)+
IF('U14'!$A$4="3ª",'U14'!I10*'U14'!I$4,0)+
IF('U15'!$A$4="3ª",'U15'!I10*'U15'!I$4,0)
)/'3ª EVA-solo'!$CD$5
/R$13)),0),0)</f>
        <v>0</v>
      </c>
      <c r="S26" s="25"/>
      <c r="T26" s="25">
        <f ca="1">IFERROR(IF(T$16&gt;0,
(
(
(
IF('U1'!$A$4="3ª",'U1'!J10*'U1'!J$4,0)+
IF('U2'!$A$4="3ª",'U2'!J10*'U2'!J$4,0)+
IF('U3'!$A$4="3ª",'U3'!J10*'U3'!J$4,0)+
IF('U4'!$A$4="3ª",'U4'!J10*'U4'!J$4,0)+
IF('U5'!$A$4="3ª",'U5'!J10*'U5'!J$4,0)+
IF('U6'!$A$4="3ª",'U6'!J10*'U6'!J$4,0)+
IF('U7'!$A$4="3ª",'U7'!J10*'U7'!J$4,0)+
IF('U8'!$A$4="3ª",'U8'!J10*'U8'!J$4,0)+
IF('U9'!$A$4="3ª",'U9'!J10*'U9'!J$4,0)+
IF('U10'!$A$4="3ª",'U10'!J10*'U10'!J$4,0)+
IF('U11'!$A$4="3ª",'U11'!J10*'U11'!J$4,0)+
IF('U12'!$A$4="3ª",'U12'!J10*'U12'!J$4,0)+
IF('U13'!$A$4="3ª",'U13'!J10*'U13'!J$4,0)+
IF('U14'!$A$4="3ª",'U14'!J10*'U14'!J$4,0)+
IF('U15'!$A$4="3ª",'U15'!J10*'U15'!J$4,0)
)/'3ª EVA-solo'!$CD$5
/T$13)),0),0)</f>
        <v>0</v>
      </c>
      <c r="U26" s="25"/>
      <c r="V26" s="25">
        <f ca="1">IFERROR(IF(V$16&gt;0,
(
(
(
IF('U1'!$A$4="3ª",'U1'!K10*'U1'!K$4,0)+
IF('U2'!$A$4="3ª",'U2'!K10*'U2'!K$4,0)+
IF('U3'!$A$4="3ª",'U3'!K10*'U3'!K$4,0)+
IF('U4'!$A$4="3ª",'U4'!K10*'U4'!K$4,0)+
IF('U5'!$A$4="3ª",'U5'!K10*'U5'!K$4,0)+
IF('U6'!$A$4="3ª",'U6'!K10*'U6'!K$4,0)+
IF('U7'!$A$4="3ª",'U7'!K10*'U7'!K$4,0)+
IF('U8'!$A$4="3ª",'U8'!K10*'U8'!K$4,0)+
IF('U9'!$A$4="3ª",'U9'!K10*'U9'!K$4,0)+
IF('U10'!$A$4="3ª",'U10'!K10*'U10'!K$4,0)+
IF('U11'!$A$4="3ª",'U11'!K10*'U11'!K$4,0)+
IF('U12'!$A$4="3ª",'U12'!K10*'U12'!K$4,0)+
IF('U13'!$A$4="3ª",'U13'!K10*'U13'!K$4,0)+
IF('U14'!$A$4="3ª",'U14'!K10*'U14'!K$4,0)+
IF('U15'!$A$4="3ª",'U15'!K10*'U15'!K$4,0)
)/'3ª EVA-solo'!$CD$5
/V$13)),0),0)</f>
        <v>0</v>
      </c>
      <c r="W26" s="25"/>
      <c r="X26" s="25">
        <f ca="1">IFERROR(IF(X$16&gt;0,
(
(
(
IF('U1'!$A$4="3ª",'U1'!L10*'U1'!L$4,0)+
IF('U2'!$A$4="3ª",'U2'!L10*'U2'!L$4,0)+
IF('U3'!$A$4="3ª",'U3'!L10*'U3'!L$4,0)+
IF('U4'!$A$4="3ª",'U4'!L10*'U4'!L$4,0)+
IF('U5'!$A$4="3ª",'U5'!L10*'U5'!L$4,0)+
IF('U6'!$A$4="3ª",'U6'!L10*'U6'!L$4,0)+
IF('U7'!$A$4="3ª",'U7'!L10*'U7'!L$4,0)+
IF('U8'!$A$4="3ª",'U8'!L10*'U8'!L$4,0)+
IF('U9'!$A$4="3ª",'U9'!L10*'U9'!L$4,0)+
IF('U10'!$A$4="3ª",'U10'!L10*'U10'!L$4,0)+
IF('U11'!$A$4="3ª",'U11'!L10*'U11'!L$4,0)+
IF('U12'!$A$4="3ª",'U12'!L10*'U12'!L$4,0)+
IF('U13'!$A$4="3ª",'U13'!L10*'U13'!L$4,0)+
IF('U14'!$A$4="3ª",'U14'!L10*'U14'!L$4,0)+
IF('U15'!$A$4="3ª",'U15'!L10*'U15'!L$4,0)
)/'3ª EVA-solo'!$CD$5
/X$13)),0),0)</f>
        <v>0</v>
      </c>
      <c r="Y26" s="25"/>
      <c r="Z26" s="25">
        <f>IFERROR(IF(Z$16&gt;0,
(
(
(
IF('U1'!$A$4="3ª",'U1'!M10*'U1'!M$4,0)+
IF('U2'!$A$4="3ª",'U2'!M10*'U2'!M$4,0)+
IF('U3'!$A$4="3ª",'U3'!M10*'U3'!M$4,0)+
IF('U4'!$A$4="3ª",'U4'!M10*'U4'!M$4,0)+
IF('U5'!$A$4="3ª",'U5'!M10*'U5'!M$4,0)+
IF('U6'!$A$4="3ª",'U6'!M10*'U6'!M$4,0)+
IF('U7'!$A$4="3ª",'U7'!M10*'U7'!M$4,0)+
IF('U8'!$A$4="3ª",'U8'!M10*'U8'!M$4,0)+
IF('U9'!$A$4="3ª",'U9'!M10*'U9'!M$4,0)+
IF('U10'!$A$4="3ª",'U10'!M10*'U10'!M$4,0)+
IF('U11'!$A$4="3ª",'U11'!M10*'U11'!M$4,0)+
IF('U12'!$A$4="3ª",'U12'!M10*'U12'!M$4,0)+
IF('U13'!$A$4="3ª",'U13'!M10*'U13'!M$4,0)+
IF('U14'!$A$4="3ª",'U14'!M10*'U14'!M$4,0)+
IF('U15'!$A$4="3ª",'U15'!M10*'U15'!M$4,0)
)/'3ª EVA-solo'!$CD$5
/Z$13)),0),0)</f>
        <v>0</v>
      </c>
      <c r="AA26" s="25"/>
      <c r="AB26" s="72"/>
      <c r="AC26" s="25">
        <f ca="1">IFERROR(IF(AC$16&gt;0,
(
(
(
IF('U1'!$A$4="3ª",'U1'!N10*'U1'!N$4,0)+
IF('U2'!$A$4="3ª",'U2'!N10*'U2'!N$4,0)+
IF('U3'!$A$4="3ª",'U3'!N10*'U3'!N$4,0)+
IF('U4'!$A$4="3ª",'U4'!N10*'U4'!N$4,0)+
IF('U5'!$A$4="3ª",'U5'!N10*'U5'!N$4,0)+
IF('U6'!$A$4="3ª",'U6'!N10*'U6'!N$4,0)+
IF('U7'!$A$4="3ª",'U7'!N10*'U7'!N$4,0)+
IF('U8'!$A$4="3ª",'U8'!N10*'U8'!N$4,0)+
IF('U9'!$A$4="3ª",'U9'!N10*'U9'!N$4,0)+
IF('U10'!$A$4="3ª",'U10'!N10*'U10'!N$4,0)+
IF('U11'!$A$4="3ª",'U11'!N10*'U11'!N$4,0)+
IF('U12'!$A$4="3ª",'U12'!N10*'U12'!N$4,0)+
IF('U13'!$A$4="3ª",'U13'!N10*'U13'!N$4,0)+
IF('U14'!$A$4="3ª",'U14'!N10*'U14'!N$4,0)+
IF('U15'!$A$4="3ª",'U15'!N10*'U15'!N$4,0)
)/'3ª EVA-solo'!$CD$5
/AC$13)),0),0)</f>
        <v>0</v>
      </c>
      <c r="AD26" s="25"/>
      <c r="AE26" s="25">
        <f>IFERROR(IF(AE$16&gt;0,
(
(
(
IF('U1'!$A$4="3ª",'U1'!O10*'U1'!O$4,0)+
IF('U2'!$A$4="3ª",'U2'!O10*'U2'!O$4,0)+
IF('U3'!$A$4="3ª",'U3'!O10*'U3'!O$4,0)+
IF('U4'!$A$4="3ª",'U4'!O10*'U4'!O$4,0)+
IF('U5'!$A$4="3ª",'U5'!O10*'U5'!O$4,0)+
IF('U6'!$A$4="3ª",'U6'!O10*'U6'!O$4,0)+
IF('U7'!$A$4="3ª",'U7'!O10*'U7'!O$4,0)+
IF('U8'!$A$4="3ª",'U8'!O10*'U8'!O$4,0)+
IF('U9'!$A$4="3ª",'U9'!O10*'U9'!O$4,0)+
IF('U10'!$A$4="3ª",'U10'!O10*'U10'!O$4,0)+
IF('U11'!$A$4="3ª",'U11'!O10*'U11'!O$4,0)+
IF('U12'!$A$4="3ª",'U12'!O10*'U12'!O$4,0)+
IF('U13'!$A$4="3ª",'U13'!O10*'U13'!O$4,0)+
IF('U14'!$A$4="3ª",'U14'!O10*'U14'!O$4,0)+
IF('U15'!$A$4="3ª",'U15'!O10*'U15'!O$4,0)
)/'3ª EVA-solo'!$CD$5
/AE$13)),0),0)</f>
        <v>0</v>
      </c>
      <c r="AF26" s="25"/>
      <c r="AG26" s="25">
        <f ca="1">IFERROR(IF(AG$16&gt;0,
(
(
(
IF('U1'!$A$4="3ª",'U1'!P10*'U1'!P$4,0)+
IF('U2'!$A$4="3ª",'U2'!P10*'U2'!P$4,0)+
IF('U3'!$A$4="3ª",'U3'!P10*'U3'!P$4,0)+
IF('U4'!$A$4="3ª",'U4'!P10*'U4'!P$4,0)+
IF('U5'!$A$4="3ª",'U5'!P10*'U5'!P$4,0)+
IF('U6'!$A$4="3ª",'U6'!P10*'U6'!P$4,0)+
IF('U7'!$A$4="3ª",'U7'!P10*'U7'!P$4,0)+
IF('U8'!$A$4="3ª",'U8'!P10*'U8'!P$4,0)+
IF('U9'!$A$4="3ª",'U9'!P10*'U9'!P$4,0)+
IF('U10'!$A$4="3ª",'U10'!P10*'U10'!P$4,0)+
IF('U11'!$A$4="3ª",'U11'!P10*'U11'!P$4,0)+
IF('U12'!$A$4="3ª",'U12'!P10*'U12'!P$4,0)+
IF('U13'!$A$4="3ª",'U13'!P10*'U13'!P$4,0)+
IF('U14'!$A$4="3ª",'U14'!P10*'U14'!P$4,0)+
IF('U15'!$A$4="3ª",'U15'!P10*'U15'!P$4,0)
)/'3ª EVA-solo'!$CD$5
/AG$13)),0),0)</f>
        <v>0</v>
      </c>
      <c r="AH26" s="25"/>
      <c r="AI26" s="25">
        <f>IFERROR(IF(AH$16&gt;0,
(
(
(
IF('U1'!$A$4="3ª",'U1'!Q10*'U1'!Q$4,0)+
IF('U2'!$A$4="3ª",'U2'!Q10*'U2'!Q$4,0)+
IF('U3'!$A$4="3ª",'U3'!Q10*'U3'!Q$4,0)+
IF('U4'!$A$4="3ª",'U4'!Q10*'U4'!Q$4,0)+
IF('U5'!$A$4="3ª",'U5'!Q10*'U5'!Q$4,0)+
IF('U6'!$A$4="3ª",'U6'!Q10*'U6'!Q$4,0)+
IF('U7'!$A$4="3ª",'U7'!Q10*'U7'!Q$4,0)+
IF('U8'!$A$4="3ª",'U8'!Q10*'U8'!Q$4,0)+
IF('U9'!$A$4="3ª",'U9'!Q10*'U9'!Q$4,0)+
IF('U10'!$A$4="3ª",'U10'!Q10*'U10'!Q$4,0)+
IF('U11'!$A$4="3ª",'U11'!Q10*'U11'!Q$4,0)+
IF('U12'!$A$4="3ª",'U12'!Q10*'U12'!Q$4,0)+
IF('U13'!$A$4="3ª",'U13'!Q10*'U13'!Q$4,0)+
IF('U14'!$A$4="3ª",'U14'!Q10*'U14'!Q$4,0)+
IF('U15'!$A$4="3ª",'U15'!Q10*'U15'!Q$4,0)
)/'3ª EVA-solo'!$CD$5
/AH$13)),0),0)</f>
        <v>0</v>
      </c>
      <c r="AJ26" s="25"/>
      <c r="AK26" s="25">
        <f ca="1">IFERROR(IF(AK$16&gt;0,
(
(
(
IF('U1'!$A$4="3ª",'U1'!R10*'U1'!R$4,0)+
IF('U2'!$A$4="3ª",'U2'!R10*'U2'!R$4,0)+
IF('U3'!$A$4="3ª",'U3'!R10*'U3'!R$4,0)+
IF('U4'!$A$4="3ª",'U4'!R10*'U4'!R$4,0)+
IF('U5'!$A$4="3ª",'U5'!R10*'U5'!R$4,0)+
IF('U6'!$A$4="3ª",'U6'!R10*'U6'!R$4,0)+
IF('U7'!$A$4="3ª",'U7'!R10*'U7'!R$4,0)+
IF('U8'!$A$4="3ª",'U8'!R10*'U8'!R$4,0)+
IF('U9'!$A$4="3ª",'U9'!R10*'U9'!R$4,0)+
IF('U10'!$A$4="3ª",'U10'!R10*'U10'!R$4,0)+
IF('U11'!$A$4="3ª",'U11'!R10*'U11'!R$4,0)+
IF('U12'!$A$4="3ª",'U12'!R10*'U12'!R$4,0)+
IF('U13'!$A$4="3ª",'U13'!R10*'U13'!R$4,0)+
IF('U14'!$A$4="3ª",'U14'!R10*'U14'!R$4,0)+
IF('U15'!$A$4="3ª",'U15'!R10*'U15'!R$4,0)
)/'3ª EVA-solo'!$CD$5
/AK$13)),0),0)</f>
        <v>0</v>
      </c>
      <c r="AL26" s="25"/>
      <c r="AM26" s="129">
        <f>IFERROR(IF(AM$16&gt;0,
(
(
(
IF('U1'!$A$4="3ª",'U1'!S10*'U1'!S$4,0)+
IF('U2'!$A$4="3ª",'U2'!S10*'U2'!S$4,0)+
IF('U3'!$A$4="3ª",'U3'!S10*'U3'!S$4,0)+
IF('U4'!$A$4="3ª",'U4'!S10*'U4'!S$4,0)+
IF('U5'!$A$4="3ª",'U5'!S10*'U5'!S$4,0)+
IF('U6'!$A$4="3ª",'U6'!S10*'U6'!S$4,0)+
IF('U7'!$A$4="3ª",'U7'!S10*'U7'!S$4,0)+
IF('U8'!$A$4="3ª",'U8'!S10*'U8'!S$4,0)+
IF('U9'!$A$4="3ª",'U9'!S10*'U9'!S$4,0)+
IF('U10'!$A$4="3ª",'U10'!S10*'U10'!S$4,0)+
IF('U11'!$A$4="3ª",'U11'!S10*'U11'!S$4,0)+
IF('U12'!$A$4="3ª",'U12'!S10*'U12'!S$4,0)+
IF('U13'!$A$4="3ª",'U13'!S10*'U13'!S$4,0)+
IF('U14'!$A$4="3ª",'U14'!S10*'U14'!S$4,0)+
IF('U15'!$A$4="3ª",'U15'!S10*'U15'!S$4,0)
)/'3ª EVA-solo'!$CD$5
/AM$13)),0),0)</f>
        <v>0</v>
      </c>
      <c r="AN26" s="102"/>
      <c r="AO26" s="72"/>
      <c r="AP26" s="25">
        <f ca="1">IFERROR(IF(AP$16&gt;0,
(
(
(
IF('U1'!$A$4="3ª",'U1'!T10*'U1'!T$4,0)+
IF('U2'!$A$4="3ª",'U2'!T10*'U2'!T$4,0)+
IF('U3'!$A$4="3ª",'U3'!T10*'U3'!T$4,0)+
IF('U4'!$A$4="3ª",'U4'!T10*'U4'!T$4,0)+
IF('U5'!$A$4="3ª",'U5'!T10*'U5'!T$4,0)+
IF('U6'!$A$4="3ª",'U6'!T10*'U6'!T$4,0)+
IF('U7'!$A$4="3ª",'U7'!T10*'U7'!T$4,0)+
IF('U8'!$A$4="3ª",'U8'!T10*'U8'!T$4,0)+
IF('U9'!$A$4="3ª",'U9'!T10*'U9'!T$4,0)+
IF('U10'!$A$4="3ª",'U10'!T10*'U10'!T$4,0)+
IF('U11'!$A$4="3ª",'U11'!T10*'U11'!T$4,0)+
IF('U12'!$A$4="3ª",'U12'!T10*'U12'!T$4,0)+
IF('U13'!$A$4="3ª",'U13'!T10*'U13'!T$4,0)+
IF('U14'!$A$4="3ª",'U14'!T10*'U14'!T$4,0)+
IF('U15'!$A$4="3ª",'U15'!T10*'U15'!T$4,0)
)/'3ª EVA-solo'!$CD$5
/AP$13)),0),0)</f>
        <v>0</v>
      </c>
      <c r="AQ26" s="25"/>
      <c r="AR26" s="25">
        <f ca="1">IFERROR(IF(AR$16&gt;0,
(
(
(
IF('U1'!$A$4="3ª",'U1'!U10*'U1'!U$4,0)+
IF('U2'!$A$4="3ª",'U2'!U10*'U2'!U$4,0)+
IF('U3'!$A$4="3ª",'U3'!U10*'U3'!U$4,0)+
IF('U4'!$A$4="3ª",'U4'!U10*'U4'!U$4,0)+
IF('U5'!$A$4="3ª",'U5'!U10*'U5'!U$4,0)+
IF('U6'!$A$4="3ª",'U6'!U10*'U6'!U$4,0)+
IF('U7'!$A$4="3ª",'U7'!U10*'U7'!U$4,0)+
IF('U8'!$A$4="3ª",'U8'!U10*'U8'!U$4,0)+
IF('U9'!$A$4="3ª",'U9'!U10*'U9'!U$4,0)+
IF('U10'!$A$4="3ª",'U10'!U10*'U10'!U$4,0)+
IF('U11'!$A$4="3ª",'U11'!U10*'U11'!U$4,0)+
IF('U12'!$A$4="3ª",'U12'!U10*'U12'!U$4,0)+
IF('U13'!$A$4="3ª",'U13'!U10*'U13'!U$4,0)+
IF('U14'!$A$4="3ª",'U14'!U10*'U14'!U$4,0)+
IF('U15'!$A$4="3ª",'U15'!U10*'U15'!U$4,0)
)/'3ª EVA-solo'!$CD$5
/AR$13)),0),0)</f>
        <v>0</v>
      </c>
      <c r="AS26" s="25"/>
      <c r="AT26" s="25">
        <f ca="1">IFERROR(IF(AT$16&gt;0,
(
(
(
IF('U1'!$A$4="3ª",'U1'!V10*'U1'!V$4,0)+
IF('U2'!$A$4="3ª",'U2'!V10*'U2'!V$4,0)+
IF('U3'!$A$4="3ª",'U3'!V10*'U3'!V$4,0)+
IF('U4'!$A$4="3ª",'U4'!V10*'U4'!V$4,0)+
IF('U5'!$A$4="3ª",'U5'!V10*'U5'!V$4,0)+
IF('U6'!$A$4="3ª",'U6'!V10*'U6'!V$4,0)+
IF('U7'!$A$4="3ª",'U7'!V10*'U7'!V$4,0)+
IF('U8'!$A$4="3ª",'U8'!V10*'U8'!V$4,0)+
IF('U9'!$A$4="3ª",'U9'!V10*'U9'!V$4,0)+
IF('U10'!$A$4="3ª",'U10'!V10*'U10'!V$4,0)+
IF('U11'!$A$4="3ª",'U11'!V10*'U11'!V$4,0)+
IF('U12'!$A$4="3ª",'U12'!V10*'U12'!V$4,0)+
IF('U13'!$A$4="3ª",'U13'!V10*'U13'!V$4,0)+
IF('U14'!$A$4="3ª",'U14'!V10*'U14'!V$4,0)+
IF('U15'!$A$4="3ª",'U15'!V10*'U15'!V$4,0)
)/'3ª EVA-solo'!$CD$5
/AT$13)),0),0)</f>
        <v>0</v>
      </c>
      <c r="AU26" s="25"/>
      <c r="AV26" s="25">
        <f ca="1">IFERROR(IF(AV$16&gt;0,
(
(
(
IF('U1'!$A$4="3ª",'U1'!W10*'U1'!W$4,0)+
IF('U2'!$A$4="3ª",'U2'!W10*'U2'!W$4,0)+
IF('U3'!$A$4="3ª",'U3'!W10*'U3'!W$4,0)+
IF('U4'!$A$4="3ª",'U4'!W10*'U4'!W$4,0)+
IF('U5'!$A$4="3ª",'U5'!W10*'U5'!W$4,0)+
IF('U6'!$A$4="3ª",'U6'!W10*'U6'!W$4,0)+
IF('U7'!$A$4="3ª",'U7'!W10*'U7'!W$4,0)+
IF('U8'!$A$4="3ª",'U8'!W10*'U8'!W$4,0)+
IF('U9'!$A$4="3ª",'U9'!W10*'U9'!W$4,0)+
IF('U10'!$A$4="3ª",'U10'!W10*'U10'!W$4,0)+
IF('U11'!$A$4="3ª",'U11'!W10*'U11'!W$4,0)+
IF('U12'!$A$4="3ª",'U12'!W10*'U12'!W$4,0)+
IF('U13'!$A$4="3ª",'U13'!W10*'U13'!W$4,0)+
IF('U14'!$A$4="3ª",'U14'!W10*'U14'!W$4,0)+
IF('U15'!$A$4="3ª",'U15'!W10*'U15'!W$4,0)
)/'3ª EVA-solo'!$CD$5
/AV$13)),0),0)</f>
        <v>0</v>
      </c>
      <c r="AW26" s="25"/>
      <c r="AX26" s="25">
        <f ca="1">IFERROR(IF(AX$16&gt;0,
(
(
(
IF('U1'!$A$4="3ª",'U1'!X10*'U1'!X$4,0)+
IF('U2'!$A$4="3ª",'U2'!X10*'U2'!X$4,0)+
IF('U3'!$A$4="3ª",'U3'!X10*'U3'!X$4,0)+
IF('U4'!$A$4="3ª",'U4'!X10*'U4'!X$4,0)+
IF('U5'!$A$4="3ª",'U5'!X10*'U5'!X$4,0)+
IF('U6'!$A$4="3ª",'U6'!X10*'U6'!X$4,0)+
IF('U7'!$A$4="3ª",'U7'!X10*'U7'!X$4,0)+
IF('U8'!$A$4="3ª",'U8'!X10*'U8'!X$4,0)+
IF('U9'!$A$4="3ª",'U9'!X10*'U9'!X$4,0)+
IF('U10'!$A$4="3ª",'U10'!X10*'U10'!X$4,0)+
IF('U11'!$A$4="3ª",'U11'!X10*'U11'!X$4,0)+
IF('U12'!$A$4="3ª",'U12'!X10*'U12'!X$4,0)+
IF('U13'!$A$4="3ª",'U13'!X10*'U13'!X$4,0)+
IF('U14'!$A$4="3ª",'U14'!X10*'U14'!X$4,0)+
IF('U15'!$A$4="3ª",'U15'!X10*'U15'!X$4,0)
)/'3ª EVA-solo'!$CD$5
/AX$13)),0),0)</f>
        <v>0</v>
      </c>
      <c r="AY26" s="25"/>
      <c r="AZ26" s="25">
        <f>IFERROR(IF(AZ$16&gt;0,
(
(
(
IF('U1'!$A$4="3ª",'U1'!Y10*'U1'!Y$4,0)+
IF('U2'!$A$4="3ª",'U2'!Y10*'U2'!Y$4,0)+
IF('U3'!$A$4="3ª",'U3'!Y10*'U3'!Y$4,0)+
IF('U4'!$A$4="3ª",'U4'!Y10*'U4'!Y$4,0)+
IF('U5'!$A$4="3ª",'U5'!Y10*'U5'!Y$4,0)+
IF('U6'!$A$4="3ª",'U6'!Y10*'U6'!Y$4,0)+
IF('U7'!$A$4="3ª",'U7'!Y10*'U7'!Y$4,0)+
IF('U8'!$A$4="3ª",'U8'!Y10*'U8'!Y$4,0)+
IF('U9'!$A$4="3ª",'U9'!Y10*'U9'!Y$4,0)+
IF('U10'!$A$4="3ª",'U10'!Y10*'U10'!Y$4,0)+
IF('U11'!$A$4="3ª",'U11'!Y10*'U11'!Y$4,0)+
IF('U12'!$A$4="3ª",'U12'!Y10*'U12'!Y$4,0)+
IF('U13'!$A$4="3ª",'U13'!Y10*'U13'!Y$4,0)+
IF('U14'!$A$4="3ª",'U14'!Y10*'U14'!Y$4,0)+
IF('U15'!$A$4="3ª",'U15'!Y10*'U15'!Y$4,0)
)/'3ª EVA-solo'!$CD$5
/AZ$13)),0),0)</f>
        <v>0</v>
      </c>
      <c r="BA26" s="25"/>
      <c r="BB26" s="72"/>
      <c r="BC26" s="25">
        <f ca="1">IFERROR(IF(BC$16&gt;0,
(
(
(
IF('U1'!$A$4="2ª",'U1'!Z10*'U1'!Z$4,0)+
IF('U2'!$A$4="2ª",'U2'!Z10*'U2'!Z$4,0)+
IF('U3'!$A$4="2ª",'U3'!Z10*'U3'!Z$4,0)+
IF('U4'!$A$4="2ª",'U4'!Z10*'U4'!Z$4,0)+
IF('U5'!$A$4="2ª",'U5'!Z10*'U5'!Z$4,0)+
IF('U6'!$A$4="2ª",'U6'!Z10*'U6'!Z$4,0)+
IF('U7'!$A$4="2ª",'U7'!Z10*'U7'!Z$4,0)+
IF('U8'!$A$4="2ª",'U8'!Z10*'U8'!Z$4,0)+
IF('U9'!$A$4="2ª",'U9'!Z10*'U9'!Z$4,0)+
IF('U10'!$A$4="2ª",'U10'!Z10*'U10'!Z$4,0)+
IF('U11'!$A$4="2ª",'U11'!Z10*'U11'!Z$4,0)+
IF('U12'!$A$4="2ª",'U12'!Z10*'U12'!Z$4,0)+
IF('U13'!$A$4="2ª",'U13'!Z10*'U13'!Z$4,0)+
IF('U14'!$A$4="2ª",'U14'!Z10*'U14'!Z$4,0)+
IF('U15'!$A$4="2ª",'U15'!Z10*'U15'!Z$4,0)
)/'2ª EVA-solo'!$CD$5
/BC$13)),0),0)</f>
        <v>0</v>
      </c>
      <c r="BD26" s="25"/>
      <c r="BE26" s="25">
        <f ca="1">IFERROR(IF(BE$16&gt;0,
(
(
(
IF('U1'!$A$4="3ª",'U1'!AA10*'U1'!AA$4,0)+
IF('U2'!$A$4="3ª",'U2'!AA10*'U2'!AA$4,0)+
IF('U3'!$A$4="3ª",'U3'!AA10*'U3'!AA$4,0)+
IF('U4'!$A$4="3ª",'U4'!AA10*'U4'!AA$4,0)+
IF('U5'!$A$4="3ª",'U5'!AA10*'U5'!AA$4,0)+
IF('U6'!$A$4="3ª",'U6'!AA10*'U6'!AA$4,0)+
IF('U7'!$A$4="3ª",'U7'!AA10*'U7'!AA$4,0)+
IF('U8'!$A$4="3ª",'U8'!AA10*'U8'!AA$4,0)+
IF('U9'!$A$4="3ª",'U9'!AA10*'U9'!AA$4,0)+
IF('U10'!$A$4="3ª",'U10'!AA10*'U10'!AA$4,0)+
IF('U11'!$A$4="3ª",'U11'!AA10*'U11'!AA$4,0)+
IF('U12'!$A$4="3ª",'U12'!AA10*'U12'!AA$4,0)+
IF('U13'!$A$4="3ª",'U13'!AA10*'U13'!AA$4,0)+
IF('U14'!$A$4="3ª",'U14'!AA10*'U14'!AA$4,0)+
IF('U15'!$A$4="3ª",'U15'!AA10*'U15'!AE$4,0)
)/'3ª EVA-solo'!$CD$5
/BE$13)),0),0)</f>
        <v>0</v>
      </c>
      <c r="BF26" s="25"/>
      <c r="BG26" s="25">
        <f ca="1">IFERROR(IF(BG$16&gt;0,
(
(
(
IF('U1'!$A$4="3ª",'U1'!AB10*'U1'!AB$4,0)+
IF('U2'!$A$4="3ª",'U2'!AB10*'U2'!AB$4,0)+
IF('U3'!$A$4="3ª",'U3'!AB10*'U3'!AB$4,0)+
IF('U4'!$A$4="3ª",'U4'!AB10*'U4'!AB$4,0)+
IF('U5'!$A$4="3ª",'U5'!AB10*'U5'!AB$4,0)+
IF('U6'!$A$4="3ª",'U6'!AB10*'U6'!AB$4,0)+
IF('U7'!$A$4="3ª",'U7'!AB10*'U7'!AB$4,0)+
IF('U8'!$A$4="3ª",'U8'!AB10*'U8'!AB$4,0)+
IF('U9'!$A$4="3ª",'U9'!AB10*'U9'!AB$4,0)+
IF('U10'!$A$4="3ª",'U10'!AB10*'U10'!AB$4,0)+
IF('U11'!$A$4="3ª",'U11'!AB10*'U11'!AB$4,0)+
IF('U12'!$A$4="3ª",'U12'!AB10*'U12'!AB$4,0)+
IF('U13'!$A$4="3ª",'U13'!AB10*'U13'!AB$4,0)+
IF('U14'!$A$4="3ª",'U14'!AB10*'U14'!AB$4,0)+
IF('U15'!$A$4="3ª",'U15'!AB10*'U15'!AF$4,0)
)/'3ª EVA-solo'!$CD$5
/BG$13)),0),0)</f>
        <v>0</v>
      </c>
      <c r="BH26" s="25"/>
      <c r="BI26" s="25">
        <f>IFERROR(IF(BH$16&gt;0,
(
(
(
IF('U1'!$A$4="3ª",'U1'!AC10*'U1'!AC$4,0)+
IF('U2'!$A$4="3ª",'U2'!AC10*'U2'!AC$4,0)+
IF('U3'!$A$4="3ª",'U3'!AC10*'U3'!AC$4,0)+
IF('U4'!$A$4="3ª",'U4'!AC10*'U4'!AC$4,0)+
IF('U5'!$A$4="3ª",'U5'!AC10*'U5'!AC$4,0)+
IF('U6'!$A$4="3ª",'U6'!AC10*'U6'!AC$4,0)+
IF('U7'!$A$4="3ª",'U7'!AC10*'U7'!AC$4,0)+
IF('U8'!$A$4="3ª",'U8'!AC10*'U8'!AC$4,0)+
IF('U9'!$A$4="3ª",'U9'!AC10*'U9'!AC$4,0)+
IF('U10'!$A$4="3ª",'U10'!AC10*'U10'!AC$4,0)+
IF('U11'!$A$4="3ª",'U11'!AC10*'U11'!AC$4,0)+
IF('U12'!$A$4="3ª",'U12'!AC10*'U12'!AC$4,0)+
IF('U13'!$A$4="3ª",'U13'!AC10*'U13'!AC$4,0)+
IF('U14'!$A$4="3ª",'U14'!AC10*'U14'!AC$4,0)+
IF('U15'!$A$4="3ª",'U15'!AC10*'U15'!AG$4,0)
)/'3ª EVA-solo'!$CD$5
/BH$13)),0),0)</f>
        <v>0</v>
      </c>
      <c r="BJ26" s="25"/>
      <c r="BK26" s="25">
        <f>IFERROR(IF(BK$16&gt;0,
(
(
(
IF('U1'!$A$4="3ª",'U1'!AD10*'U1'!AD$4,0)+
IF('U2'!$A$4="3ª",'U2'!AD10*'U2'!AD$4,0)+
IF('U3'!$A$4="3ª",'U3'!AD10*'U3'!AD$4,0)+
IF('U4'!$A$4="3ª",'U4'!AD10*'U4'!AD$4,0)+
IF('U5'!$A$4="3ª",'U5'!AD10*'U5'!AD$4,0)+
IF('U6'!$A$4="3ª",'U6'!AD10*'U6'!AD$4,0)+
IF('U7'!$A$4="3ª",'U7'!AD10*'U7'!AD$4,0)+
IF('U8'!$A$4="3ª",'U8'!AD10*'U8'!AD$4,0)+
IF('U9'!$A$4="3ª",'U9'!AD10*'U9'!AD$4,0)+
IF('U10'!$A$4="3ª",'U10'!AD10*'U10'!AD$4,0)+
IF('U11'!$A$4="3ª",'U11'!AD10*'U11'!AD$4,0)+
IF('U12'!$A$4="3ª",'U12'!AD10*'U12'!AD$4,0)+
IF('U13'!$A$4="3ª",'U13'!AD10*'U13'!AD$4,0)+
IF('U14'!$A$4="3ª",'U14'!AD10*'U14'!AD$4,0)+
IF('U15'!$A$4="3ª",'U15'!AD10*'U15'!AH$4,0)
)/'3ª EVA-solo'!$CD$5
/BK$13)),0),0)</f>
        <v>0</v>
      </c>
      <c r="BL26" s="25"/>
      <c r="BM26" s="25">
        <f>IFERROR(IF(BM$16&gt;0,
(
(
(
IF('U1'!$A$4="2ª",'U1'!AE10*'U1'!AE$4,0)+
IF('U2'!$A$4="2ª",'U2'!AE10*'U2'!AE$4,0)+
IF('U3'!$A$4="2ª",'U3'!AE10*'U3'!AE$4,0)+
IF('U4'!$A$4="2ª",'U4'!AE10*'U4'!AE$4,0)+
IF('U5'!$A$4="2ª",'U5'!AE10*'U5'!AE$4,0)+
IF('U6'!$A$4="2ª",'U6'!AE10*'U6'!AE$4,0)+
IF('U7'!$A$4="2ª",'U7'!AE10*'U7'!AE$4,0)+
IF('U8'!$A$4="2ª",'U8'!AE10*'U8'!AE$4,0)+
IF('U9'!$A$4="2ª",'U9'!AE10*'U9'!AE$4,0)+
IF('U10'!$A$4="2ª",'U10'!AE10*'U10'!AE$4,0)+
IF('U11'!$A$4="2ª",'U11'!AE10*'U11'!AE$4,0)+
IF('U12'!$A$4="2ª",'U12'!AE10*'U12'!AE$4,0)+
IF('U13'!$A$4="2ª",'U13'!AE10*'U13'!AE$4,0)+
IF('U14'!$A$4="2ª",'U14'!AE10*'U14'!AE$4,0)+
IF('U15'!$A$4="2ª",'U15'!AE10*'U15'!AE$4,0)
)/'2ª EVA-solo'!$CD$5
/BM$13)),0),0)</f>
        <v>0</v>
      </c>
      <c r="BN26" s="25"/>
      <c r="BO26" s="72"/>
      <c r="BP26" s="25">
        <f ca="1">IFERROR(IF(BP$16&gt;0,
(
(
(
IF('U1'!$A$4="3ª",'U1'!AF10*'U1'!AF$4,0)+
IF('U2'!$A$4="3ª",'U2'!AF10*'U2'!AF$4,0)+
IF('U3'!$A$4="3ª",'U3'!AF10*'U3'!AF$4,0)+
IF('U4'!$A$4="3ª",'U4'!AF10*'U4'!AF$4,0)+
IF('U5'!$A$4="3ª",'U5'!AF10*'U5'!AF$4,0)+
IF('U6'!$A$4="3ª",'U6'!AF10*'U6'!AF$4,0)+
IF('U7'!$A$4="3ª",'U7'!AF10*'U7'!AF$4,0)+
IF('U8'!$A$4="3ª",'U8'!AF10*'U8'!AF$4,0)+
IF('U9'!$A$4="3ª",'U9'!AF10*'U9'!AF$4,0)+
IF('U10'!$A$4="3ª",'U10'!AF10*'U10'!AF$4,0)+
IF('U11'!$A$4="3ª",'U11'!AF10*'U11'!AF$4,0)+
IF('U12'!$A$4="3ª",'U12'!AF10*'U12'!AF$4,0)+
IF('U13'!$A$4="3ª",'U13'!AF10*'U13'!AF$4,0)+
IF('U14'!$A$4="3ª",'U14'!AF10*'U14'!AF$4,0)+
IF('U15'!$A$4="3ª",'U15'!AF10*'U15'!AF$4,0)
)/'3ª EVA-solo'!$CD$5
/BP$13)),0),0)</f>
        <v>0</v>
      </c>
      <c r="BQ26" s="25"/>
      <c r="BR26" s="25">
        <f>IFERROR(IF(BR$16&gt;0,
(
(
(
IF('U1'!$A$4="3ª",'U1'!AG10*'U1'!AG$4,0)+
IF('U2'!$A$4="3ª",'U2'!AG10*'U2'!AG$4,0)+
IF('U3'!$A$4="3ª",'U3'!AG10*'U3'!AG$4,0)+
IF('U4'!$A$4="3ª",'U4'!AG10*'U4'!AG$4,0)+
IF('U5'!$A$4="3ª",'U5'!AG10*'U5'!AG$4,0)+
IF('U6'!$A$4="3ª",'U6'!AG10*'U6'!AG$4,0)+
IF('U7'!$A$4="3ª",'U7'!AG10*'U7'!AG$4,0)+
IF('U8'!$A$4="3ª",'U8'!AG10*'U8'!AG$4,0)+
IF('U9'!$A$4="3ª",'U9'!AG10*'U9'!AG$4,0)+
IF('U10'!$A$4="3ª",'U10'!AG10*'U10'!AG$4,0)+
IF('U11'!$A$4="3ª",'U11'!AG10*'U11'!AG$4,0)+
IF('U12'!$A$4="3ª",'U12'!AG10*'U12'!AG$4,0)+
IF('U13'!$A$4="3ª",'U13'!AG10*'U13'!AG$4,0)+
IF('U14'!$A$4="3ª",'U14'!AG10*'U14'!AG$4,0)+
IF('U15'!$A$4="3ª",'U15'!AG10*'U15'!AG$4,0)
)/'3ª EVA-solo'!$CD$5
/BR$13)),0),0)</f>
        <v>0</v>
      </c>
      <c r="BS26" s="25"/>
      <c r="BT26" s="25">
        <f>IFERROR(IF(BT$16&gt;0,
(
(
(
IF('U1'!$A$4="3ª",'U1'!AH10*'U1'!AH$4,0)+
IF('U2'!$A$4="3ª",'U2'!AH10*'U2'!AH$4,0)+
IF('U3'!$A$4="3ª",'U3'!AH10*'U3'!AH$4,0)+
IF('U4'!$A$4="3ª",'U4'!AH10*'U4'!AH$4,0)+
IF('U5'!$A$4="3ª",'U5'!AH10*'U5'!AH$4,0)+
IF('U6'!$A$4="3ª",'U6'!AH10*'U6'!AH$4,0)+
IF('U7'!$A$4="3ª",'U7'!AH10*'U7'!AH$4,0)+
IF('U8'!$A$4="3ª",'U8'!AH10*'U8'!AH$4,0)+
IF('U9'!$A$4="3ª",'U9'!AH10*'U9'!AH$4,0)+
IF('U10'!$A$4="3ª",'U10'!AH10*'U10'!AH$4,0)+
IF('U11'!$A$4="3ª",'U11'!AH10*'U11'!AH$4,0)+
IF('U12'!$A$4="3ª",'U12'!AH10*'U12'!AH$4,0)+
IF('U13'!$A$4="3ª",'U13'!AH10*'U13'!AH$4,0)+
IF('U14'!$A$4="3ª",'U14'!AH10*'U14'!AH$4,0)+
IF('U15'!$A$4="3ª",'U15'!AH10*'U15'!AH$4,0)
)/'3ª EVA-solo'!$CD$5
/BT$13)),0),0)</f>
        <v>0</v>
      </c>
      <c r="BU26" s="25"/>
      <c r="BV26" s="25">
        <f>IFERROR(IF(BV$16&gt;0,
(
(
(
IF('U1'!$A$4="3ª",'U1'!AI10*'U1'!AI$4,0)+
IF('U2'!$A$4="3ª",'U2'!AI10*'U2'!AI$4,0)+
IF('U3'!$A$4="3ª",'U3'!AI10*'U3'!AI$4,0)+
IF('U4'!$A$4="3ª",'U4'!AI10*'U4'!AI$4,0)+
IF('U5'!$A$4="3ª",'U5'!AI10*'U5'!AI$4,0)+
IF('U6'!$A$4="3ª",'U6'!AI10*'U6'!AI$4,0)+
IF('U7'!$A$4="3ª",'U7'!AI10*'U7'!AI$4,0)+
IF('U8'!$A$4="3ª",'U8'!AI10*'U8'!AI$4,0)+
IF('U9'!$A$4="3ª",'U9'!AI10*'U9'!AI$4,0)+
IF('U10'!$A$4="3ª",'U10'!AI10*'U10'!AI$4,0)+
IF('U11'!$A$4="3ª",'U11'!AI10*'U11'!AI$4,0)+
IF('U12'!$A$4="3ª",'U12'!AI10*'U12'!AI$4,0)+
IF('U13'!$A$4="3ª",'U13'!AI10*'U13'!AI$4,0)+
IF('U14'!$A$4="3ª",'U14'!AI10*'U14'!AI$4,0)+
IF('U15'!$A$4="3ª",'U15'!AI10*'U15'!AI$4,0)
)/'3ª EVA-solo'!$CD$5
/BV$13)),0),0)</f>
        <v>0</v>
      </c>
      <c r="BW26" s="25"/>
      <c r="BX26" s="25">
        <f>IFERROR(IF(BX$16&gt;0,
(
(
(
IF('U1'!$A$4="3ª",'U1'!AJ10*'U1'!AJ$4,0)+
IF('U2'!$A$4="3ª",'U2'!AJ10*'U2'!AJ$4,0)+
IF('U3'!$A$4="3ª",'U3'!AJ10*'U3'!AJ$4,0)+
IF('U4'!$A$4="3ª",'U4'!AJ10*'U4'!AJ$4,0)+
IF('U5'!$A$4="3ª",'U5'!AJ10*'U5'!AJ$4,0)+
IF('U6'!$A$4="3ª",'U6'!AJ10*'U6'!AJ$4,0)+
IF('U7'!$A$4="3ª",'U7'!AJ10*'U7'!AJ$4,0)+
IF('U8'!$A$4="3ª",'U8'!AJ10*'U8'!AJ$4,0)+
IF('U9'!$A$4="3ª",'U9'!AJ10*'U9'!AJ$4,0)+
IF('U10'!$A$4="3ª",'U10'!AJ10*'U10'!AJ$4,0)+
IF('U11'!$A$4="3ª",'U11'!AJ10*'U11'!AJ$4,0)+
IF('U12'!$A$4="3ª",'U12'!AJ10*'U12'!AJ$4,0)+
IF('U13'!$A$4="3ª",'U13'!AJ10*'U13'!AJ$4,0)+
IF('U14'!$A$4="3ª",'U14'!AJ10*'U14'!AJ$4,0)+
IF('U15'!$A$4="3ª",'U15'!AJ10*'U15'!AJ$4,0)
)/'3ª EVA-solo'!$CD$5
/BX$13)),0),0)</f>
        <v>0</v>
      </c>
      <c r="BY26" s="25"/>
      <c r="BZ26" s="129">
        <f>IFERROR(IF(BZ$16&gt;0,
(
(
(
IF('U1'!$A$4="3ª",'U1'!AK10*'U1'!AK$4,0)+
IF('U2'!$A$4="3ª",'U2'!AK10*'U2'!AK$4,0)+
IF('U3'!$A$4="3ª",'U3'!AK10*'U3'!AK$4,0)+
IF('U4'!$A$4="3ª",'U4'!AK10*'U4'!AK$4,0)+
IF('U5'!$A$4="3ª",'U5'!AK10*'U5'!AK$4,0)+
IF('U6'!$A$4="3ª",'U6'!AK10*'U6'!AK$4,0)+
IF('U7'!$A$4="3ª",'U7'!AK10*'U7'!AK$4,0)+
IF('U8'!$A$4="3ª",'U8'!AK10*'U8'!AK$4,0)+
IF('U9'!$A$4="3ª",'U9'!AK10*'U9'!AK$4,0)+
IF('U10'!$A$4="3ª",'U10'!AK10*'U10'!AK$4,0)+
IF('U11'!$A$4="3ª",'U11'!AK10*'U11'!AK$4,0)+
IF('U12'!$A$4="3ª",'U12'!AK10*'U12'!AK$4,0)+
IF('U13'!$A$4="3ª",'U13'!AK10*'U13'!AK$4,0)+
IF('U14'!$A$4="3ª",'U14'!AK10*'U14'!AK$4,0)+
IF('U15'!$A$4="3ª",'U15'!AK10*'U15'!AK$4,0)
)/'3ª EVA-solo'!$CD$5
/BZ$13)),0),0)</f>
        <v>0</v>
      </c>
      <c r="CA26" s="25"/>
      <c r="CB26" s="71"/>
    </row>
    <row r="27" spans="1:82" ht="18" x14ac:dyDescent="0.25">
      <c r="A27" s="65" t="str">
        <v>Hernandez Moreno, Sofa�a</v>
      </c>
      <c r="B27" s="72"/>
      <c r="C27" s="25">
        <f ca="1">IFERROR(IF(C$16&gt;0,
(
(
(
IF('U1'!$A$4="3ª",'U1'!B11*'U1'!B$4,0)+
IF('U2'!$A$4="3ª",'U2'!B11*'U2'!B$4,0)+
IF('U3'!$A$4="3ª",'U3'!B11*'U3'!B$4,0)+
IF('U4'!$A$4="3ª",'U4'!B11*'U4'!B$4,0)+
IF('U5'!$A$4="3ª",'U5'!B11*'U5'!B$4,0)+
IF('U6'!$A$4="3ª",'U6'!B11*'U6'!B$4,0)+
IF('U7'!$A$4="3ª",'U7'!B11*'U7'!B$4,0)+
IF('U8'!$A$4="3ª",'U8'!B11*'U8'!B$4,0)+
IF('U9'!$A$4="3ª",'U9'!B11*'U9'!B$4,0)+
IF('U10'!$A$4="3ª",'U10'!B11*'U10'!B$4,0)+
IF('U11'!$A$4="3ª",'U11'!B11*'U11'!B$4,0)+
IF('U12'!$A$4="3ª",'U12'!B11*'U12'!B$4,0)+
IF('U13'!$A$4="3ª",'U13'!B11*'U13'!B$4,0)+
IF('U14'!$A$4="3ª",'U14'!B11*'U14'!B$4,0)+
IF('U15'!$A$4="3ª",'U15'!B11*'U15'!B$4,0)
)/'3ª EVA-solo'!$CD$5
/C$13)),0),0)</f>
        <v>0</v>
      </c>
      <c r="D27" s="25"/>
      <c r="E27" s="25">
        <f ca="1">IFERROR(IF(E$16&gt;0,
(
(
(
IF('U1'!$A$4="3ª",'U1'!C11*'U1'!C$4,0)+
IF('U2'!$A$4="3ª",'U2'!C11*'U2'!C$4,0)+
IF('U3'!$A$4="3ª",'U3'!C11*'U3'!C$4,0)+
IF('U4'!$A$4="3ª",'U4'!C11*'U4'!C$4,0)+
IF('U5'!$A$4="3ª",'U5'!C11*'U5'!C$4,0)+
IF('U6'!$A$4="3ª",'U6'!C11*'U6'!C$4,0)+
IF('U7'!$A$4="3ª",'U7'!C11*'U7'!C$4,0)+
IF('U8'!$A$4="3ª",'U8'!C11*'U8'!C$4,0)+
IF('U9'!$A$4="3ª",'U9'!C11*'U9'!C$4,0)+
IF('U10'!$A$4="3ª",'U10'!C11*'U10'!C$4,0)+
IF('U11'!$A$4="3ª",'U11'!C11*'U11'!C$4,0)+
IF('U12'!$A$4="3ª",'U12'!C11*'U12'!C$4,0)+
IF('U13'!$A$4="3ª",'U13'!C11*'U13'!C$4,0)+
IF('U14'!$A$4="3ª",'U14'!C11*'U14'!C$4,0)+
IF('U15'!$A$4="3ª",'U15'!C11*'U15'!C$4,0)
)/'3ª EVA-solo'!$CD$5
/E$13)),0),0)</f>
        <v>0</v>
      </c>
      <c r="F27" s="25"/>
      <c r="G27" s="25">
        <f ca="1">IFERROR(IF(G$16&gt;0,
(
(
(
IF('U1'!$A$4="3ª",'U1'!D11*'U1'!D$4,0)+
IF('U2'!$A$4="3ª",'U2'!D11*'U2'!D$4,0)+
IF('U3'!$A$4="3ª",'U3'!D11*'U3'!D$4,0)+
IF('U4'!$A$4="3ª",'U4'!D11*'U4'!D$4,0)+
IF('U5'!$A$4="3ª",'U5'!D11*'U5'!D$4,0)+
IF('U6'!$A$4="3ª",'U6'!D11*'U6'!D$4,0)+
IF('U7'!$A$4="3ª",'U7'!D11*'U7'!D$4,0)+
IF('U8'!$A$4="3ª",'U8'!D11*'U8'!D$4,0)+
IF('U9'!$A$4="3ª",'U9'!D11*'U9'!D$4,0)+
IF('U10'!$A$4="3ª",'U10'!D11*'U10'!D$4,0)+
IF('U11'!$A$4="3ª",'U11'!D11*'U11'!D$4,0)+
IF('U12'!$A$4="3ª",'U12'!D11*'U12'!D$4,0)+
IF('U13'!$A$4="3ª",'U13'!D11*'U13'!D$4,0)+
IF('U14'!$A$4="3ª",'U14'!D11*'U14'!D$4,0)+
IF('U15'!$A$4="3ª",'U15'!D11*'U15'!D$4,0)
)/'3ª EVA-solo'!$CD$5
/G$13)),0),0)</f>
        <v>0</v>
      </c>
      <c r="H27" s="25"/>
      <c r="I27" s="25">
        <f ca="1">IFERROR(IF(I$16&gt;0,
(
(
(
IF('U1'!$A$4="3ª",'U1'!E11*'U1'!E$4,0)+
IF('U2'!$A$4="3ª",'U2'!E11*'U2'!E$4,0)+
IF('U3'!$A$4="3ª",'U3'!E11*'U3'!E$4,0)+
IF('U4'!$A$4="3ª",'U4'!E11*'U4'!E$4,0)+
IF('U5'!$A$4="3ª",'U5'!E11*'U5'!E$4,0)+
IF('U6'!$A$4="3ª",'U6'!E11*'U6'!E$4,0)+
IF('U7'!$A$4="3ª",'U7'!E11*'U7'!E$4,0)+
IF('U8'!$A$4="3ª",'U8'!E11*'U8'!E$4,0)+
IF('U9'!$A$4="3ª",'U9'!E11*'U9'!E$4,0)+
IF('U10'!$A$4="3ª",'U10'!E11*'U10'!E$4,0)+
IF('U11'!$A$4="3ª",'U11'!E11*'U11'!E$4,0)+
IF('U12'!$A$4="3ª",'U12'!E11*'U12'!E$4,0)+
IF('U13'!$A$4="3ª",'U13'!E11*'U13'!E$4,0)+
IF('U14'!$A$4="3ª",'U14'!E11*'U14'!E$4,0)+
IF('U15'!$A$4="3ª",'U15'!E11*'U15'!E$4,0)
)/'3ª EVA-solo'!$CD$5
/H$13)),0),0)</f>
        <v>0</v>
      </c>
      <c r="J27" s="25"/>
      <c r="K27" s="25">
        <f ca="1">IFERROR(IF(K$16&gt;0,
(
(
(
IF('U1'!$A$4="3ª",'U1'!F11*'U1'!F$4,0)+
IF('U2'!$A$4="3ª",'U2'!F11*'U2'!F$4,0)+
IF('U3'!$A$4="3ª",'U3'!F11*'U3'!F$4,0)+
IF('U4'!$A$4="3ª",'U4'!F11*'U4'!F$4,0)+
IF('U5'!$A$4="3ª",'U5'!F11*'U5'!F$4,0)+
IF('U6'!$A$4="3ª",'U6'!F11*'U6'!F$4,0)+
IF('U7'!$A$4="3ª",'U7'!F11*'U7'!F$4,0)+
IF('U8'!$A$4="3ª",'U8'!F11*'U8'!F$4,0)+
IF('U9'!$A$4="3ª",'U9'!F11*'U9'!F$4,0)+
IF('U10'!$A$4="3ª",'U10'!F11*'U10'!F$4,0)+
IF('U11'!$A$4="3ª",'U11'!F11*'U11'!F$4,0)+
IF('U12'!$A$4="3ª",'U12'!F11*'U12'!F$4,0)+
IF('U13'!$A$4="3ª",'U13'!F11*'U13'!F$4,0)+
IF('U14'!$A$4="3ª",'U14'!F11*'U14'!F$4,0)+
IF('U15'!$A$4="3ª",'U15'!F11*'U15'!F$4,0)
)/'3ª EVA-solo'!$CD$5
/K$13)),0),0)</f>
        <v>0</v>
      </c>
      <c r="L27" s="98"/>
      <c r="M27" s="25">
        <f>IFERROR(IF(M$16&gt;0,
(
(
(
IF('U1'!$A$4="3ª",'U1'!G11*'U1'!G$4,0)+
IF('U2'!$A$4="3ª",'U2'!G11*'U2'!G$4,0)+
IF('U3'!$A$4="3ª",'U3'!G11*'U3'!G$4,0)+
IF('U4'!$A$4="3ª",'U4'!G11*'U4'!G$4,0)+
IF('U5'!$A$4="3ª",'U5'!G11*'U5'!G$4,0)+
IF('U6'!$A$4="3ª",'U6'!G11*'U6'!G$4,0)+
IF('U7'!$A$4="3ª",'U7'!G11*'U7'!G$4,0)+
IF('U8'!$A$4="3ª",'U8'!G11*'U8'!G$4,0)+
IF('U9'!$A$4="3ª",'U9'!G11*'U9'!G$4,0)+
IF('U10'!$A$4="3ª",'U10'!G11*'U10'!G$4,0)+
IF('U11'!$A$4="3ª",'U11'!G11*'U11'!G$4,0)+
IF('U12'!$A$4="3ª",'U12'!G11*'U12'!G$4,0)+
IF('U13'!$A$4="3ª",'U13'!G11*'U13'!G$4,0)+
IF('U14'!$A$4="3ª",'U14'!G11*'U14'!G$4,0)+
IF('U15'!$A$4="3ª",'U15'!G11*'U15'!G$4,0)
)/'3ª EVA-solo'!$CD$5
/M$13)),0),0)</f>
        <v>0</v>
      </c>
      <c r="N27" s="102"/>
      <c r="O27" s="72"/>
      <c r="P27" s="25">
        <f ca="1">IFERROR(IF(P$16&gt;0,
(
(
(
IF('U1'!$A$4="3ª",'U1'!H11*'U1'!H$4,0)+
IF('U2'!$A$4="3ª",'U2'!H11*'U2'!H$4,0)+
IF('U3'!$A$4="3ª",'U3'!H11*'U3'!H$4,0)+
IF('U4'!$A$4="3ª",'U4'!H11*'U4'!H$4,0)+
IF('U5'!$A$4="3ª",'U5'!H11*'U5'!H$4,0)+
IF('U6'!$A$4="3ª",'U6'!H11*'U6'!H$4,0)+
IF('U7'!$A$4="3ª",'U7'!H11*'U7'!H$4,0)+
IF('U8'!$A$4="3ª",'U8'!H11*'U8'!H$4,0)+
IF('U9'!$A$4="3ª",'U9'!H11*'U9'!H$4,0)+
IF('U10'!$A$4="3ª",'U10'!H11*'U10'!H$4,0)+
IF('U11'!$A$4="3ª",'U11'!H11*'U11'!H$4,0)+
IF('U12'!$A$4="3ª",'U12'!H11*'U12'!H$4,0)+
IF('U13'!$A$4="3ª",'U13'!H11*'U13'!H$4,0)+
IF('U14'!$A$4="3ª",'U14'!H11*'U14'!H$4,0)+
IF('U15'!$A$4="3ª",'U15'!H11*'U15'!H$4,0)
)/'3ª EVA-solo'!$CD$5
/P$13)),0),0)</f>
        <v>0</v>
      </c>
      <c r="Q27" s="25"/>
      <c r="R27" s="25">
        <f ca="1">IFERROR(IF(R$16&gt;0,
(
(
(
IF('U1'!$A$4="3ª",'U1'!I11*'U1'!I$4,0)+
IF('U2'!$A$4="3ª",'U2'!I11*'U2'!I$4,0)+
IF('U3'!$A$4="3ª",'U3'!I11*'U3'!I$4,0)+
IF('U4'!$A$4="3ª",'U4'!I11*'U4'!I$4,0)+
IF('U5'!$A$4="3ª",'U5'!I11*'U5'!I$4,0)+
IF('U6'!$A$4="3ª",'U6'!I11*'U6'!I$4,0)+
IF('U7'!$A$4="3ª",'U7'!I11*'U7'!I$4,0)+
IF('U8'!$A$4="3ª",'U8'!I11*'U8'!I$4,0)+
IF('U9'!$A$4="3ª",'U9'!I11*'U9'!I$4,0)+
IF('U10'!$A$4="3ª",'U10'!I11*'U10'!I$4,0)+
IF('U11'!$A$4="3ª",'U11'!I11*'U11'!I$4,0)+
IF('U12'!$A$4="3ª",'U12'!I11*'U12'!I$4,0)+
IF('U13'!$A$4="3ª",'U13'!I11*'U13'!I$4,0)+
IF('U14'!$A$4="3ª",'U14'!I11*'U14'!I$4,0)+
IF('U15'!$A$4="3ª",'U15'!I11*'U15'!I$4,0)
)/'3ª EVA-solo'!$CD$5
/R$13)),0),0)</f>
        <v>0</v>
      </c>
      <c r="S27" s="25"/>
      <c r="T27" s="25">
        <f ca="1">IFERROR(IF(T$16&gt;0,
(
(
(
IF('U1'!$A$4="3ª",'U1'!J11*'U1'!J$4,0)+
IF('U2'!$A$4="3ª",'U2'!J11*'U2'!J$4,0)+
IF('U3'!$A$4="3ª",'U3'!J11*'U3'!J$4,0)+
IF('U4'!$A$4="3ª",'U4'!J11*'U4'!J$4,0)+
IF('U5'!$A$4="3ª",'U5'!J11*'U5'!J$4,0)+
IF('U6'!$A$4="3ª",'U6'!J11*'U6'!J$4,0)+
IF('U7'!$A$4="3ª",'U7'!J11*'U7'!J$4,0)+
IF('U8'!$A$4="3ª",'U8'!J11*'U8'!J$4,0)+
IF('U9'!$A$4="3ª",'U9'!J11*'U9'!J$4,0)+
IF('U10'!$A$4="3ª",'U10'!J11*'U10'!J$4,0)+
IF('U11'!$A$4="3ª",'U11'!J11*'U11'!J$4,0)+
IF('U12'!$A$4="3ª",'U12'!J11*'U12'!J$4,0)+
IF('U13'!$A$4="3ª",'U13'!J11*'U13'!J$4,0)+
IF('U14'!$A$4="3ª",'U14'!J11*'U14'!J$4,0)+
IF('U15'!$A$4="3ª",'U15'!J11*'U15'!J$4,0)
)/'3ª EVA-solo'!$CD$5
/T$13)),0),0)</f>
        <v>0</v>
      </c>
      <c r="U27" s="25"/>
      <c r="V27" s="25">
        <f ca="1">IFERROR(IF(V$16&gt;0,
(
(
(
IF('U1'!$A$4="3ª",'U1'!K11*'U1'!K$4,0)+
IF('U2'!$A$4="3ª",'U2'!K11*'U2'!K$4,0)+
IF('U3'!$A$4="3ª",'U3'!K11*'U3'!K$4,0)+
IF('U4'!$A$4="3ª",'U4'!K11*'U4'!K$4,0)+
IF('U5'!$A$4="3ª",'U5'!K11*'U5'!K$4,0)+
IF('U6'!$A$4="3ª",'U6'!K11*'U6'!K$4,0)+
IF('U7'!$A$4="3ª",'U7'!K11*'U7'!K$4,0)+
IF('U8'!$A$4="3ª",'U8'!K11*'U8'!K$4,0)+
IF('U9'!$A$4="3ª",'U9'!K11*'U9'!K$4,0)+
IF('U10'!$A$4="3ª",'U10'!K11*'U10'!K$4,0)+
IF('U11'!$A$4="3ª",'U11'!K11*'U11'!K$4,0)+
IF('U12'!$A$4="3ª",'U12'!K11*'U12'!K$4,0)+
IF('U13'!$A$4="3ª",'U13'!K11*'U13'!K$4,0)+
IF('U14'!$A$4="3ª",'U14'!K11*'U14'!K$4,0)+
IF('U15'!$A$4="3ª",'U15'!K11*'U15'!K$4,0)
)/'3ª EVA-solo'!$CD$5
/V$13)),0),0)</f>
        <v>0</v>
      </c>
      <c r="W27" s="25"/>
      <c r="X27" s="25">
        <f ca="1">IFERROR(IF(X$16&gt;0,
(
(
(
IF('U1'!$A$4="3ª",'U1'!L11*'U1'!L$4,0)+
IF('U2'!$A$4="3ª",'U2'!L11*'U2'!L$4,0)+
IF('U3'!$A$4="3ª",'U3'!L11*'U3'!L$4,0)+
IF('U4'!$A$4="3ª",'U4'!L11*'U4'!L$4,0)+
IF('U5'!$A$4="3ª",'U5'!L11*'U5'!L$4,0)+
IF('U6'!$A$4="3ª",'U6'!L11*'U6'!L$4,0)+
IF('U7'!$A$4="3ª",'U7'!L11*'U7'!L$4,0)+
IF('U8'!$A$4="3ª",'U8'!L11*'U8'!L$4,0)+
IF('U9'!$A$4="3ª",'U9'!L11*'U9'!L$4,0)+
IF('U10'!$A$4="3ª",'U10'!L11*'U10'!L$4,0)+
IF('U11'!$A$4="3ª",'U11'!L11*'U11'!L$4,0)+
IF('U12'!$A$4="3ª",'U12'!L11*'U12'!L$4,0)+
IF('U13'!$A$4="3ª",'U13'!L11*'U13'!L$4,0)+
IF('U14'!$A$4="3ª",'U14'!L11*'U14'!L$4,0)+
IF('U15'!$A$4="3ª",'U15'!L11*'U15'!L$4,0)
)/'3ª EVA-solo'!$CD$5
/X$13)),0),0)</f>
        <v>0</v>
      </c>
      <c r="Y27" s="25"/>
      <c r="Z27" s="25">
        <f>IFERROR(IF(Z$16&gt;0,
(
(
(
IF('U1'!$A$4="3ª",'U1'!M11*'U1'!M$4,0)+
IF('U2'!$A$4="3ª",'U2'!M11*'U2'!M$4,0)+
IF('U3'!$A$4="3ª",'U3'!M11*'U3'!M$4,0)+
IF('U4'!$A$4="3ª",'U4'!M11*'U4'!M$4,0)+
IF('U5'!$A$4="3ª",'U5'!M11*'U5'!M$4,0)+
IF('U6'!$A$4="3ª",'U6'!M11*'U6'!M$4,0)+
IF('U7'!$A$4="3ª",'U7'!M11*'U7'!M$4,0)+
IF('U8'!$A$4="3ª",'U8'!M11*'U8'!M$4,0)+
IF('U9'!$A$4="3ª",'U9'!M11*'U9'!M$4,0)+
IF('U10'!$A$4="3ª",'U10'!M11*'U10'!M$4,0)+
IF('U11'!$A$4="3ª",'U11'!M11*'U11'!M$4,0)+
IF('U12'!$A$4="3ª",'U12'!M11*'U12'!M$4,0)+
IF('U13'!$A$4="3ª",'U13'!M11*'U13'!M$4,0)+
IF('U14'!$A$4="3ª",'U14'!M11*'U14'!M$4,0)+
IF('U15'!$A$4="3ª",'U15'!M11*'U15'!M$4,0)
)/'3ª EVA-solo'!$CD$5
/Z$13)),0),0)</f>
        <v>0</v>
      </c>
      <c r="AA27" s="25"/>
      <c r="AB27" s="72"/>
      <c r="AC27" s="25">
        <f ca="1">IFERROR(IF(AC$16&gt;0,
(
(
(
IF('U1'!$A$4="3ª",'U1'!N11*'U1'!N$4,0)+
IF('U2'!$A$4="3ª",'U2'!N11*'U2'!N$4,0)+
IF('U3'!$A$4="3ª",'U3'!N11*'U3'!N$4,0)+
IF('U4'!$A$4="3ª",'U4'!N11*'U4'!N$4,0)+
IF('U5'!$A$4="3ª",'U5'!N11*'U5'!N$4,0)+
IF('U6'!$A$4="3ª",'U6'!N11*'U6'!N$4,0)+
IF('U7'!$A$4="3ª",'U7'!N11*'U7'!N$4,0)+
IF('U8'!$A$4="3ª",'U8'!N11*'U8'!N$4,0)+
IF('U9'!$A$4="3ª",'U9'!N11*'U9'!N$4,0)+
IF('U10'!$A$4="3ª",'U10'!N11*'U10'!N$4,0)+
IF('U11'!$A$4="3ª",'U11'!N11*'U11'!N$4,0)+
IF('U12'!$A$4="3ª",'U12'!N11*'U12'!N$4,0)+
IF('U13'!$A$4="3ª",'U13'!N11*'U13'!N$4,0)+
IF('U14'!$A$4="3ª",'U14'!N11*'U14'!N$4,0)+
IF('U15'!$A$4="3ª",'U15'!N11*'U15'!N$4,0)
)/'3ª EVA-solo'!$CD$5
/AC$13)),0),0)</f>
        <v>0</v>
      </c>
      <c r="AD27" s="25"/>
      <c r="AE27" s="25">
        <f>IFERROR(IF(AE$16&gt;0,
(
(
(
IF('U1'!$A$4="3ª",'U1'!O11*'U1'!O$4,0)+
IF('U2'!$A$4="3ª",'U2'!O11*'U2'!O$4,0)+
IF('U3'!$A$4="3ª",'U3'!O11*'U3'!O$4,0)+
IF('U4'!$A$4="3ª",'U4'!O11*'U4'!O$4,0)+
IF('U5'!$A$4="3ª",'U5'!O11*'U5'!O$4,0)+
IF('U6'!$A$4="3ª",'U6'!O11*'U6'!O$4,0)+
IF('U7'!$A$4="3ª",'U7'!O11*'U7'!O$4,0)+
IF('U8'!$A$4="3ª",'U8'!O11*'U8'!O$4,0)+
IF('U9'!$A$4="3ª",'U9'!O11*'U9'!O$4,0)+
IF('U10'!$A$4="3ª",'U10'!O11*'U10'!O$4,0)+
IF('U11'!$A$4="3ª",'U11'!O11*'U11'!O$4,0)+
IF('U12'!$A$4="3ª",'U12'!O11*'U12'!O$4,0)+
IF('U13'!$A$4="3ª",'U13'!O11*'U13'!O$4,0)+
IF('U14'!$A$4="3ª",'U14'!O11*'U14'!O$4,0)+
IF('U15'!$A$4="3ª",'U15'!O11*'U15'!O$4,0)
)/'3ª EVA-solo'!$CD$5
/AE$13)),0),0)</f>
        <v>0</v>
      </c>
      <c r="AF27" s="25"/>
      <c r="AG27" s="25">
        <f ca="1">IFERROR(IF(AG$16&gt;0,
(
(
(
IF('U1'!$A$4="3ª",'U1'!P11*'U1'!P$4,0)+
IF('U2'!$A$4="3ª",'U2'!P11*'U2'!P$4,0)+
IF('U3'!$A$4="3ª",'U3'!P11*'U3'!P$4,0)+
IF('U4'!$A$4="3ª",'U4'!P11*'U4'!P$4,0)+
IF('U5'!$A$4="3ª",'U5'!P11*'U5'!P$4,0)+
IF('U6'!$A$4="3ª",'U6'!P11*'U6'!P$4,0)+
IF('U7'!$A$4="3ª",'U7'!P11*'U7'!P$4,0)+
IF('U8'!$A$4="3ª",'U8'!P11*'U8'!P$4,0)+
IF('U9'!$A$4="3ª",'U9'!P11*'U9'!P$4,0)+
IF('U10'!$A$4="3ª",'U10'!P11*'U10'!P$4,0)+
IF('U11'!$A$4="3ª",'U11'!P11*'U11'!P$4,0)+
IF('U12'!$A$4="3ª",'U12'!P11*'U12'!P$4,0)+
IF('U13'!$A$4="3ª",'U13'!P11*'U13'!P$4,0)+
IF('U14'!$A$4="3ª",'U14'!P11*'U14'!P$4,0)+
IF('U15'!$A$4="3ª",'U15'!P11*'U15'!P$4,0)
)/'3ª EVA-solo'!$CD$5
/AG$13)),0),0)</f>
        <v>0</v>
      </c>
      <c r="AH27" s="25"/>
      <c r="AI27" s="25">
        <f>IFERROR(IF(AH$16&gt;0,
(
(
(
IF('U1'!$A$4="3ª",'U1'!Q11*'U1'!Q$4,0)+
IF('U2'!$A$4="3ª",'U2'!Q11*'U2'!Q$4,0)+
IF('U3'!$A$4="3ª",'U3'!Q11*'U3'!Q$4,0)+
IF('U4'!$A$4="3ª",'U4'!Q11*'U4'!Q$4,0)+
IF('U5'!$A$4="3ª",'U5'!Q11*'U5'!Q$4,0)+
IF('U6'!$A$4="3ª",'U6'!Q11*'U6'!Q$4,0)+
IF('U7'!$A$4="3ª",'U7'!Q11*'U7'!Q$4,0)+
IF('U8'!$A$4="3ª",'U8'!Q11*'U8'!Q$4,0)+
IF('U9'!$A$4="3ª",'U9'!Q11*'U9'!Q$4,0)+
IF('U10'!$A$4="3ª",'U10'!Q11*'U10'!Q$4,0)+
IF('U11'!$A$4="3ª",'U11'!Q11*'U11'!Q$4,0)+
IF('U12'!$A$4="3ª",'U12'!Q11*'U12'!Q$4,0)+
IF('U13'!$A$4="3ª",'U13'!Q11*'U13'!Q$4,0)+
IF('U14'!$A$4="3ª",'U14'!Q11*'U14'!Q$4,0)+
IF('U15'!$A$4="3ª",'U15'!Q11*'U15'!Q$4,0)
)/'3ª EVA-solo'!$CD$5
/AH$13)),0),0)</f>
        <v>0</v>
      </c>
      <c r="AJ27" s="25"/>
      <c r="AK27" s="25">
        <f ca="1">IFERROR(IF(AK$16&gt;0,
(
(
(
IF('U1'!$A$4="3ª",'U1'!R11*'U1'!R$4,0)+
IF('U2'!$A$4="3ª",'U2'!R11*'U2'!R$4,0)+
IF('U3'!$A$4="3ª",'U3'!R11*'U3'!R$4,0)+
IF('U4'!$A$4="3ª",'U4'!R11*'U4'!R$4,0)+
IF('U5'!$A$4="3ª",'U5'!R11*'U5'!R$4,0)+
IF('U6'!$A$4="3ª",'U6'!R11*'U6'!R$4,0)+
IF('U7'!$A$4="3ª",'U7'!R11*'U7'!R$4,0)+
IF('U8'!$A$4="3ª",'U8'!R11*'U8'!R$4,0)+
IF('U9'!$A$4="3ª",'U9'!R11*'U9'!R$4,0)+
IF('U10'!$A$4="3ª",'U10'!R11*'U10'!R$4,0)+
IF('U11'!$A$4="3ª",'U11'!R11*'U11'!R$4,0)+
IF('U12'!$A$4="3ª",'U12'!R11*'U12'!R$4,0)+
IF('U13'!$A$4="3ª",'U13'!R11*'U13'!R$4,0)+
IF('U14'!$A$4="3ª",'U14'!R11*'U14'!R$4,0)+
IF('U15'!$A$4="3ª",'U15'!R11*'U15'!R$4,0)
)/'3ª EVA-solo'!$CD$5
/AK$13)),0),0)</f>
        <v>0</v>
      </c>
      <c r="AL27" s="25"/>
      <c r="AM27" s="129">
        <f>IFERROR(IF(AM$16&gt;0,
(
(
(
IF('U1'!$A$4="3ª",'U1'!S11*'U1'!S$4,0)+
IF('U2'!$A$4="3ª",'U2'!S11*'U2'!S$4,0)+
IF('U3'!$A$4="3ª",'U3'!S11*'U3'!S$4,0)+
IF('U4'!$A$4="3ª",'U4'!S11*'U4'!S$4,0)+
IF('U5'!$A$4="3ª",'U5'!S11*'U5'!S$4,0)+
IF('U6'!$A$4="3ª",'U6'!S11*'U6'!S$4,0)+
IF('U7'!$A$4="3ª",'U7'!S11*'U7'!S$4,0)+
IF('U8'!$A$4="3ª",'U8'!S11*'U8'!S$4,0)+
IF('U9'!$A$4="3ª",'U9'!S11*'U9'!S$4,0)+
IF('U10'!$A$4="3ª",'U10'!S11*'U10'!S$4,0)+
IF('U11'!$A$4="3ª",'U11'!S11*'U11'!S$4,0)+
IF('U12'!$A$4="3ª",'U12'!S11*'U12'!S$4,0)+
IF('U13'!$A$4="3ª",'U13'!S11*'U13'!S$4,0)+
IF('U14'!$A$4="3ª",'U14'!S11*'U14'!S$4,0)+
IF('U15'!$A$4="3ª",'U15'!S11*'U15'!S$4,0)
)/'3ª EVA-solo'!$CD$5
/AM$13)),0),0)</f>
        <v>0</v>
      </c>
      <c r="AN27" s="102"/>
      <c r="AO27" s="72"/>
      <c r="AP27" s="25">
        <f ca="1">IFERROR(IF(AP$16&gt;0,
(
(
(
IF('U1'!$A$4="3ª",'U1'!T11*'U1'!T$4,0)+
IF('U2'!$A$4="3ª",'U2'!T11*'U2'!T$4,0)+
IF('U3'!$A$4="3ª",'U3'!T11*'U3'!T$4,0)+
IF('U4'!$A$4="3ª",'U4'!T11*'U4'!T$4,0)+
IF('U5'!$A$4="3ª",'U5'!T11*'U5'!T$4,0)+
IF('U6'!$A$4="3ª",'U6'!T11*'U6'!T$4,0)+
IF('U7'!$A$4="3ª",'U7'!T11*'U7'!T$4,0)+
IF('U8'!$A$4="3ª",'U8'!T11*'U8'!T$4,0)+
IF('U9'!$A$4="3ª",'U9'!T11*'U9'!T$4,0)+
IF('U10'!$A$4="3ª",'U10'!T11*'U10'!T$4,0)+
IF('U11'!$A$4="3ª",'U11'!T11*'U11'!T$4,0)+
IF('U12'!$A$4="3ª",'U12'!T11*'U12'!T$4,0)+
IF('U13'!$A$4="3ª",'U13'!T11*'U13'!T$4,0)+
IF('U14'!$A$4="3ª",'U14'!T11*'U14'!T$4,0)+
IF('U15'!$A$4="3ª",'U15'!T11*'U15'!T$4,0)
)/'3ª EVA-solo'!$CD$5
/AP$13)),0),0)</f>
        <v>0</v>
      </c>
      <c r="AQ27" s="25"/>
      <c r="AR27" s="25">
        <f ca="1">IFERROR(IF(AR$16&gt;0,
(
(
(
IF('U1'!$A$4="3ª",'U1'!U11*'U1'!U$4,0)+
IF('U2'!$A$4="3ª",'U2'!U11*'U2'!U$4,0)+
IF('U3'!$A$4="3ª",'U3'!U11*'U3'!U$4,0)+
IF('U4'!$A$4="3ª",'U4'!U11*'U4'!U$4,0)+
IF('U5'!$A$4="3ª",'U5'!U11*'U5'!U$4,0)+
IF('U6'!$A$4="3ª",'U6'!U11*'U6'!U$4,0)+
IF('U7'!$A$4="3ª",'U7'!U11*'U7'!U$4,0)+
IF('U8'!$A$4="3ª",'U8'!U11*'U8'!U$4,0)+
IF('U9'!$A$4="3ª",'U9'!U11*'U9'!U$4,0)+
IF('U10'!$A$4="3ª",'U10'!U11*'U10'!U$4,0)+
IF('U11'!$A$4="3ª",'U11'!U11*'U11'!U$4,0)+
IF('U12'!$A$4="3ª",'U12'!U11*'U12'!U$4,0)+
IF('U13'!$A$4="3ª",'U13'!U11*'U13'!U$4,0)+
IF('U14'!$A$4="3ª",'U14'!U11*'U14'!U$4,0)+
IF('U15'!$A$4="3ª",'U15'!U11*'U15'!U$4,0)
)/'3ª EVA-solo'!$CD$5
/AR$13)),0),0)</f>
        <v>0</v>
      </c>
      <c r="AS27" s="25"/>
      <c r="AT27" s="25">
        <f ca="1">IFERROR(IF(AT$16&gt;0,
(
(
(
IF('U1'!$A$4="3ª",'U1'!V11*'U1'!V$4,0)+
IF('U2'!$A$4="3ª",'U2'!V11*'U2'!V$4,0)+
IF('U3'!$A$4="3ª",'U3'!V11*'U3'!V$4,0)+
IF('U4'!$A$4="3ª",'U4'!V11*'U4'!V$4,0)+
IF('U5'!$A$4="3ª",'U5'!V11*'U5'!V$4,0)+
IF('U6'!$A$4="3ª",'U6'!V11*'U6'!V$4,0)+
IF('U7'!$A$4="3ª",'U7'!V11*'U7'!V$4,0)+
IF('U8'!$A$4="3ª",'U8'!V11*'U8'!V$4,0)+
IF('U9'!$A$4="3ª",'U9'!V11*'U9'!V$4,0)+
IF('U10'!$A$4="3ª",'U10'!V11*'U10'!V$4,0)+
IF('U11'!$A$4="3ª",'U11'!V11*'U11'!V$4,0)+
IF('U12'!$A$4="3ª",'U12'!V11*'U12'!V$4,0)+
IF('U13'!$A$4="3ª",'U13'!V11*'U13'!V$4,0)+
IF('U14'!$A$4="3ª",'U14'!V11*'U14'!V$4,0)+
IF('U15'!$A$4="3ª",'U15'!V11*'U15'!V$4,0)
)/'3ª EVA-solo'!$CD$5
/AT$13)),0),0)</f>
        <v>0</v>
      </c>
      <c r="AU27" s="25"/>
      <c r="AV27" s="25">
        <f ca="1">IFERROR(IF(AV$16&gt;0,
(
(
(
IF('U1'!$A$4="3ª",'U1'!W11*'U1'!W$4,0)+
IF('U2'!$A$4="3ª",'U2'!W11*'U2'!W$4,0)+
IF('U3'!$A$4="3ª",'U3'!W11*'U3'!W$4,0)+
IF('U4'!$A$4="3ª",'U4'!W11*'U4'!W$4,0)+
IF('U5'!$A$4="3ª",'U5'!W11*'U5'!W$4,0)+
IF('U6'!$A$4="3ª",'U6'!W11*'U6'!W$4,0)+
IF('U7'!$A$4="3ª",'U7'!W11*'U7'!W$4,0)+
IF('U8'!$A$4="3ª",'U8'!W11*'U8'!W$4,0)+
IF('U9'!$A$4="3ª",'U9'!W11*'U9'!W$4,0)+
IF('U10'!$A$4="3ª",'U10'!W11*'U10'!W$4,0)+
IF('U11'!$A$4="3ª",'U11'!W11*'U11'!W$4,0)+
IF('U12'!$A$4="3ª",'U12'!W11*'U12'!W$4,0)+
IF('U13'!$A$4="3ª",'U13'!W11*'U13'!W$4,0)+
IF('U14'!$A$4="3ª",'U14'!W11*'U14'!W$4,0)+
IF('U15'!$A$4="3ª",'U15'!W11*'U15'!W$4,0)
)/'3ª EVA-solo'!$CD$5
/AV$13)),0),0)</f>
        <v>0</v>
      </c>
      <c r="AW27" s="25"/>
      <c r="AX27" s="25">
        <f ca="1">IFERROR(IF(AX$16&gt;0,
(
(
(
IF('U1'!$A$4="3ª",'U1'!X11*'U1'!X$4,0)+
IF('U2'!$A$4="3ª",'U2'!X11*'U2'!X$4,0)+
IF('U3'!$A$4="3ª",'U3'!X11*'U3'!X$4,0)+
IF('U4'!$A$4="3ª",'U4'!X11*'U4'!X$4,0)+
IF('U5'!$A$4="3ª",'U5'!X11*'U5'!X$4,0)+
IF('U6'!$A$4="3ª",'U6'!X11*'U6'!X$4,0)+
IF('U7'!$A$4="3ª",'U7'!X11*'U7'!X$4,0)+
IF('U8'!$A$4="3ª",'U8'!X11*'U8'!X$4,0)+
IF('U9'!$A$4="3ª",'U9'!X11*'U9'!X$4,0)+
IF('U10'!$A$4="3ª",'U10'!X11*'U10'!X$4,0)+
IF('U11'!$A$4="3ª",'U11'!X11*'U11'!X$4,0)+
IF('U12'!$A$4="3ª",'U12'!X11*'U12'!X$4,0)+
IF('U13'!$A$4="3ª",'U13'!X11*'U13'!X$4,0)+
IF('U14'!$A$4="3ª",'U14'!X11*'U14'!X$4,0)+
IF('U15'!$A$4="3ª",'U15'!X11*'U15'!X$4,0)
)/'3ª EVA-solo'!$CD$5
/AX$13)),0),0)</f>
        <v>0</v>
      </c>
      <c r="AY27" s="25"/>
      <c r="AZ27" s="25">
        <f>IFERROR(IF(AZ$16&gt;0,
(
(
(
IF('U1'!$A$4="3ª",'U1'!Y11*'U1'!Y$4,0)+
IF('U2'!$A$4="3ª",'U2'!Y11*'U2'!Y$4,0)+
IF('U3'!$A$4="3ª",'U3'!Y11*'U3'!Y$4,0)+
IF('U4'!$A$4="3ª",'U4'!Y11*'U4'!Y$4,0)+
IF('U5'!$A$4="3ª",'U5'!Y11*'U5'!Y$4,0)+
IF('U6'!$A$4="3ª",'U6'!Y11*'U6'!Y$4,0)+
IF('U7'!$A$4="3ª",'U7'!Y11*'U7'!Y$4,0)+
IF('U8'!$A$4="3ª",'U8'!Y11*'U8'!Y$4,0)+
IF('U9'!$A$4="3ª",'U9'!Y11*'U9'!Y$4,0)+
IF('U10'!$A$4="3ª",'U10'!Y11*'U10'!Y$4,0)+
IF('U11'!$A$4="3ª",'U11'!Y11*'U11'!Y$4,0)+
IF('U12'!$A$4="3ª",'U12'!Y11*'U12'!Y$4,0)+
IF('U13'!$A$4="3ª",'U13'!Y11*'U13'!Y$4,0)+
IF('U14'!$A$4="3ª",'U14'!Y11*'U14'!Y$4,0)+
IF('U15'!$A$4="3ª",'U15'!Y11*'U15'!Y$4,0)
)/'3ª EVA-solo'!$CD$5
/AZ$13)),0),0)</f>
        <v>0</v>
      </c>
      <c r="BA27" s="25"/>
      <c r="BB27" s="72"/>
      <c r="BC27" s="25">
        <f ca="1">IFERROR(IF(BC$16&gt;0,
(
(
(
IF('U1'!$A$4="2ª",'U1'!Z11*'U1'!Z$4,0)+
IF('U2'!$A$4="2ª",'U2'!Z11*'U2'!Z$4,0)+
IF('U3'!$A$4="2ª",'U3'!Z11*'U3'!Z$4,0)+
IF('U4'!$A$4="2ª",'U4'!Z11*'U4'!Z$4,0)+
IF('U5'!$A$4="2ª",'U5'!Z11*'U5'!Z$4,0)+
IF('U6'!$A$4="2ª",'U6'!Z11*'U6'!Z$4,0)+
IF('U7'!$A$4="2ª",'U7'!Z11*'U7'!Z$4,0)+
IF('U8'!$A$4="2ª",'U8'!Z11*'U8'!Z$4,0)+
IF('U9'!$A$4="2ª",'U9'!Z11*'U9'!Z$4,0)+
IF('U10'!$A$4="2ª",'U10'!Z11*'U10'!Z$4,0)+
IF('U11'!$A$4="2ª",'U11'!Z11*'U11'!Z$4,0)+
IF('U12'!$A$4="2ª",'U12'!Z11*'U12'!Z$4,0)+
IF('U13'!$A$4="2ª",'U13'!Z11*'U13'!Z$4,0)+
IF('U14'!$A$4="2ª",'U14'!Z11*'U14'!Z$4,0)+
IF('U15'!$A$4="2ª",'U15'!Z11*'U15'!Z$4,0)
)/'2ª EVA-solo'!$CD$5
/BC$13)),0),0)</f>
        <v>0</v>
      </c>
      <c r="BD27" s="25"/>
      <c r="BE27" s="25">
        <f ca="1">IFERROR(IF(BE$16&gt;0,
(
(
(
IF('U1'!$A$4="3ª",'U1'!AA11*'U1'!AA$4,0)+
IF('U2'!$A$4="3ª",'U2'!AA11*'U2'!AA$4,0)+
IF('U3'!$A$4="3ª",'U3'!AA11*'U3'!AA$4,0)+
IF('U4'!$A$4="3ª",'U4'!AA11*'U4'!AA$4,0)+
IF('U5'!$A$4="3ª",'U5'!AA11*'U5'!AA$4,0)+
IF('U6'!$A$4="3ª",'U6'!AA11*'U6'!AA$4,0)+
IF('U7'!$A$4="3ª",'U7'!AA11*'U7'!AA$4,0)+
IF('U8'!$A$4="3ª",'U8'!AA11*'U8'!AA$4,0)+
IF('U9'!$A$4="3ª",'U9'!AA11*'U9'!AA$4,0)+
IF('U10'!$A$4="3ª",'U10'!AA11*'U10'!AA$4,0)+
IF('U11'!$A$4="3ª",'U11'!AA11*'U11'!AA$4,0)+
IF('U12'!$A$4="3ª",'U12'!AA11*'U12'!AA$4,0)+
IF('U13'!$A$4="3ª",'U13'!AA11*'U13'!AA$4,0)+
IF('U14'!$A$4="3ª",'U14'!AA11*'U14'!AA$4,0)+
IF('U15'!$A$4="3ª",'U15'!AA11*'U15'!AE$4,0)
)/'3ª EVA-solo'!$CD$5
/BE$13)),0),0)</f>
        <v>0</v>
      </c>
      <c r="BF27" s="25"/>
      <c r="BG27" s="25">
        <f ca="1">IFERROR(IF(BG$16&gt;0,
(
(
(
IF('U1'!$A$4="3ª",'U1'!AB11*'U1'!AB$4,0)+
IF('U2'!$A$4="3ª",'U2'!AB11*'U2'!AB$4,0)+
IF('U3'!$A$4="3ª",'U3'!AB11*'U3'!AB$4,0)+
IF('U4'!$A$4="3ª",'U4'!AB11*'U4'!AB$4,0)+
IF('U5'!$A$4="3ª",'U5'!AB11*'U5'!AB$4,0)+
IF('U6'!$A$4="3ª",'U6'!AB11*'U6'!AB$4,0)+
IF('U7'!$A$4="3ª",'U7'!AB11*'U7'!AB$4,0)+
IF('U8'!$A$4="3ª",'U8'!AB11*'U8'!AB$4,0)+
IF('U9'!$A$4="3ª",'U9'!AB11*'U9'!AB$4,0)+
IF('U10'!$A$4="3ª",'U10'!AB11*'U10'!AB$4,0)+
IF('U11'!$A$4="3ª",'U11'!AB11*'U11'!AB$4,0)+
IF('U12'!$A$4="3ª",'U12'!AB11*'U12'!AB$4,0)+
IF('U13'!$A$4="3ª",'U13'!AB11*'U13'!AB$4,0)+
IF('U14'!$A$4="3ª",'U14'!AB11*'U14'!AB$4,0)+
IF('U15'!$A$4="3ª",'U15'!AB11*'U15'!AF$4,0)
)/'3ª EVA-solo'!$CD$5
/BG$13)),0),0)</f>
        <v>0</v>
      </c>
      <c r="BH27" s="25"/>
      <c r="BI27" s="25">
        <f>IFERROR(IF(BH$16&gt;0,
(
(
(
IF('U1'!$A$4="3ª",'U1'!AC11*'U1'!AC$4,0)+
IF('U2'!$A$4="3ª",'U2'!AC11*'U2'!AC$4,0)+
IF('U3'!$A$4="3ª",'U3'!AC11*'U3'!AC$4,0)+
IF('U4'!$A$4="3ª",'U4'!AC11*'U4'!AC$4,0)+
IF('U5'!$A$4="3ª",'U5'!AC11*'U5'!AC$4,0)+
IF('U6'!$A$4="3ª",'U6'!AC11*'U6'!AC$4,0)+
IF('U7'!$A$4="3ª",'U7'!AC11*'U7'!AC$4,0)+
IF('U8'!$A$4="3ª",'U8'!AC11*'U8'!AC$4,0)+
IF('U9'!$A$4="3ª",'U9'!AC11*'U9'!AC$4,0)+
IF('U10'!$A$4="3ª",'U10'!AC11*'U10'!AC$4,0)+
IF('U11'!$A$4="3ª",'U11'!AC11*'U11'!AC$4,0)+
IF('U12'!$A$4="3ª",'U12'!AC11*'U12'!AC$4,0)+
IF('U13'!$A$4="3ª",'U13'!AC11*'U13'!AC$4,0)+
IF('U14'!$A$4="3ª",'U14'!AC11*'U14'!AC$4,0)+
IF('U15'!$A$4="3ª",'U15'!AC11*'U15'!AG$4,0)
)/'3ª EVA-solo'!$CD$5
/BH$13)),0),0)</f>
        <v>0</v>
      </c>
      <c r="BJ27" s="25"/>
      <c r="BK27" s="25">
        <f>IFERROR(IF(BK$16&gt;0,
(
(
(
IF('U1'!$A$4="3ª",'U1'!AD11*'U1'!AD$4,0)+
IF('U2'!$A$4="3ª",'U2'!AD11*'U2'!AD$4,0)+
IF('U3'!$A$4="3ª",'U3'!AD11*'U3'!AD$4,0)+
IF('U4'!$A$4="3ª",'U4'!AD11*'U4'!AD$4,0)+
IF('U5'!$A$4="3ª",'U5'!AD11*'U5'!AD$4,0)+
IF('U6'!$A$4="3ª",'U6'!AD11*'U6'!AD$4,0)+
IF('U7'!$A$4="3ª",'U7'!AD11*'U7'!AD$4,0)+
IF('U8'!$A$4="3ª",'U8'!AD11*'U8'!AD$4,0)+
IF('U9'!$A$4="3ª",'U9'!AD11*'U9'!AD$4,0)+
IF('U10'!$A$4="3ª",'U10'!AD11*'U10'!AD$4,0)+
IF('U11'!$A$4="3ª",'U11'!AD11*'U11'!AD$4,0)+
IF('U12'!$A$4="3ª",'U12'!AD11*'U12'!AD$4,0)+
IF('U13'!$A$4="3ª",'U13'!AD11*'U13'!AD$4,0)+
IF('U14'!$A$4="3ª",'U14'!AD11*'U14'!AD$4,0)+
IF('U15'!$A$4="3ª",'U15'!AD11*'U15'!AH$4,0)
)/'3ª EVA-solo'!$CD$5
/BK$13)),0),0)</f>
        <v>0</v>
      </c>
      <c r="BL27" s="25"/>
      <c r="BM27" s="25">
        <f>IFERROR(IF(BM$16&gt;0,
(
(
(
IF('U1'!$A$4="2ª",'U1'!AE11*'U1'!AE$4,0)+
IF('U2'!$A$4="2ª",'U2'!AE11*'U2'!AE$4,0)+
IF('U3'!$A$4="2ª",'U3'!AE11*'U3'!AE$4,0)+
IF('U4'!$A$4="2ª",'U4'!AE11*'U4'!AE$4,0)+
IF('U5'!$A$4="2ª",'U5'!AE11*'U5'!AE$4,0)+
IF('U6'!$A$4="2ª",'U6'!AE11*'U6'!AE$4,0)+
IF('U7'!$A$4="2ª",'U7'!AE11*'U7'!AE$4,0)+
IF('U8'!$A$4="2ª",'U8'!AE11*'U8'!AE$4,0)+
IF('U9'!$A$4="2ª",'U9'!AE11*'U9'!AE$4,0)+
IF('U10'!$A$4="2ª",'U10'!AE11*'U10'!AE$4,0)+
IF('U11'!$A$4="2ª",'U11'!AE11*'U11'!AE$4,0)+
IF('U12'!$A$4="2ª",'U12'!AE11*'U12'!AE$4,0)+
IF('U13'!$A$4="2ª",'U13'!AE11*'U13'!AE$4,0)+
IF('U14'!$A$4="2ª",'U14'!AE11*'U14'!AE$4,0)+
IF('U15'!$A$4="2ª",'U15'!AE11*'U15'!AE$4,0)
)/'2ª EVA-solo'!$CD$5
/BM$13)),0),0)</f>
        <v>0</v>
      </c>
      <c r="BN27" s="25"/>
      <c r="BO27" s="72"/>
      <c r="BP27" s="25">
        <f ca="1">IFERROR(IF(BP$16&gt;0,
(
(
(
IF('U1'!$A$4="3ª",'U1'!AF11*'U1'!AF$4,0)+
IF('U2'!$A$4="3ª",'U2'!AF11*'U2'!AF$4,0)+
IF('U3'!$A$4="3ª",'U3'!AF11*'U3'!AF$4,0)+
IF('U4'!$A$4="3ª",'U4'!AF11*'U4'!AF$4,0)+
IF('U5'!$A$4="3ª",'U5'!AF11*'U5'!AF$4,0)+
IF('U6'!$A$4="3ª",'U6'!AF11*'U6'!AF$4,0)+
IF('U7'!$A$4="3ª",'U7'!AF11*'U7'!AF$4,0)+
IF('U8'!$A$4="3ª",'U8'!AF11*'U8'!AF$4,0)+
IF('U9'!$A$4="3ª",'U9'!AF11*'U9'!AF$4,0)+
IF('U10'!$A$4="3ª",'U10'!AF11*'U10'!AF$4,0)+
IF('U11'!$A$4="3ª",'U11'!AF11*'U11'!AF$4,0)+
IF('U12'!$A$4="3ª",'U12'!AF11*'U12'!AF$4,0)+
IF('U13'!$A$4="3ª",'U13'!AF11*'U13'!AF$4,0)+
IF('U14'!$A$4="3ª",'U14'!AF11*'U14'!AF$4,0)+
IF('U15'!$A$4="3ª",'U15'!AF11*'U15'!AF$4,0)
)/'3ª EVA-solo'!$CD$5
/BP$13)),0),0)</f>
        <v>0</v>
      </c>
      <c r="BQ27" s="25"/>
      <c r="BR27" s="25">
        <f>IFERROR(IF(BR$16&gt;0,
(
(
(
IF('U1'!$A$4="3ª",'U1'!AG11*'U1'!AG$4,0)+
IF('U2'!$A$4="3ª",'U2'!AG11*'U2'!AG$4,0)+
IF('U3'!$A$4="3ª",'U3'!AG11*'U3'!AG$4,0)+
IF('U4'!$A$4="3ª",'U4'!AG11*'U4'!AG$4,0)+
IF('U5'!$A$4="3ª",'U5'!AG11*'U5'!AG$4,0)+
IF('U6'!$A$4="3ª",'U6'!AG11*'U6'!AG$4,0)+
IF('U7'!$A$4="3ª",'U7'!AG11*'U7'!AG$4,0)+
IF('U8'!$A$4="3ª",'U8'!AG11*'U8'!AG$4,0)+
IF('U9'!$A$4="3ª",'U9'!AG11*'U9'!AG$4,0)+
IF('U10'!$A$4="3ª",'U10'!AG11*'U10'!AG$4,0)+
IF('U11'!$A$4="3ª",'U11'!AG11*'U11'!AG$4,0)+
IF('U12'!$A$4="3ª",'U12'!AG11*'U12'!AG$4,0)+
IF('U13'!$A$4="3ª",'U13'!AG11*'U13'!AG$4,0)+
IF('U14'!$A$4="3ª",'U14'!AG11*'U14'!AG$4,0)+
IF('U15'!$A$4="3ª",'U15'!AG11*'U15'!AG$4,0)
)/'3ª EVA-solo'!$CD$5
/BR$13)),0),0)</f>
        <v>0</v>
      </c>
      <c r="BS27" s="25"/>
      <c r="BT27" s="25">
        <f>IFERROR(IF(BT$16&gt;0,
(
(
(
IF('U1'!$A$4="3ª",'U1'!AH11*'U1'!AH$4,0)+
IF('U2'!$A$4="3ª",'U2'!AH11*'U2'!AH$4,0)+
IF('U3'!$A$4="3ª",'U3'!AH11*'U3'!AH$4,0)+
IF('U4'!$A$4="3ª",'U4'!AH11*'U4'!AH$4,0)+
IF('U5'!$A$4="3ª",'U5'!AH11*'U5'!AH$4,0)+
IF('U6'!$A$4="3ª",'U6'!AH11*'U6'!AH$4,0)+
IF('U7'!$A$4="3ª",'U7'!AH11*'U7'!AH$4,0)+
IF('U8'!$A$4="3ª",'U8'!AH11*'U8'!AH$4,0)+
IF('U9'!$A$4="3ª",'U9'!AH11*'U9'!AH$4,0)+
IF('U10'!$A$4="3ª",'U10'!AH11*'U10'!AH$4,0)+
IF('U11'!$A$4="3ª",'U11'!AH11*'U11'!AH$4,0)+
IF('U12'!$A$4="3ª",'U12'!AH11*'U12'!AH$4,0)+
IF('U13'!$A$4="3ª",'U13'!AH11*'U13'!AH$4,0)+
IF('U14'!$A$4="3ª",'U14'!AH11*'U14'!AH$4,0)+
IF('U15'!$A$4="3ª",'U15'!AH11*'U15'!AH$4,0)
)/'3ª EVA-solo'!$CD$5
/BT$13)),0),0)</f>
        <v>0</v>
      </c>
      <c r="BU27" s="25"/>
      <c r="BV27" s="25">
        <f>IFERROR(IF(BV$16&gt;0,
(
(
(
IF('U1'!$A$4="3ª",'U1'!AI11*'U1'!AI$4,0)+
IF('U2'!$A$4="3ª",'U2'!AI11*'U2'!AI$4,0)+
IF('U3'!$A$4="3ª",'U3'!AI11*'U3'!AI$4,0)+
IF('U4'!$A$4="3ª",'U4'!AI11*'U4'!AI$4,0)+
IF('U5'!$A$4="3ª",'U5'!AI11*'U5'!AI$4,0)+
IF('U6'!$A$4="3ª",'U6'!AI11*'U6'!AI$4,0)+
IF('U7'!$A$4="3ª",'U7'!AI11*'U7'!AI$4,0)+
IF('U8'!$A$4="3ª",'U8'!AI11*'U8'!AI$4,0)+
IF('U9'!$A$4="3ª",'U9'!AI11*'U9'!AI$4,0)+
IF('U10'!$A$4="3ª",'U10'!AI11*'U10'!AI$4,0)+
IF('U11'!$A$4="3ª",'U11'!AI11*'U11'!AI$4,0)+
IF('U12'!$A$4="3ª",'U12'!AI11*'U12'!AI$4,0)+
IF('U13'!$A$4="3ª",'U13'!AI11*'U13'!AI$4,0)+
IF('U14'!$A$4="3ª",'U14'!AI11*'U14'!AI$4,0)+
IF('U15'!$A$4="3ª",'U15'!AI11*'U15'!AI$4,0)
)/'3ª EVA-solo'!$CD$5
/BV$13)),0),0)</f>
        <v>0</v>
      </c>
      <c r="BW27" s="25"/>
      <c r="BX27" s="25">
        <f>IFERROR(IF(BX$16&gt;0,
(
(
(
IF('U1'!$A$4="3ª",'U1'!AJ11*'U1'!AJ$4,0)+
IF('U2'!$A$4="3ª",'U2'!AJ11*'U2'!AJ$4,0)+
IF('U3'!$A$4="3ª",'U3'!AJ11*'U3'!AJ$4,0)+
IF('U4'!$A$4="3ª",'U4'!AJ11*'U4'!AJ$4,0)+
IF('U5'!$A$4="3ª",'U5'!AJ11*'U5'!AJ$4,0)+
IF('U6'!$A$4="3ª",'U6'!AJ11*'U6'!AJ$4,0)+
IF('U7'!$A$4="3ª",'U7'!AJ11*'U7'!AJ$4,0)+
IF('U8'!$A$4="3ª",'U8'!AJ11*'U8'!AJ$4,0)+
IF('U9'!$A$4="3ª",'U9'!AJ11*'U9'!AJ$4,0)+
IF('U10'!$A$4="3ª",'U10'!AJ11*'U10'!AJ$4,0)+
IF('U11'!$A$4="3ª",'U11'!AJ11*'U11'!AJ$4,0)+
IF('U12'!$A$4="3ª",'U12'!AJ11*'U12'!AJ$4,0)+
IF('U13'!$A$4="3ª",'U13'!AJ11*'U13'!AJ$4,0)+
IF('U14'!$A$4="3ª",'U14'!AJ11*'U14'!AJ$4,0)+
IF('U15'!$A$4="3ª",'U15'!AJ11*'U15'!AJ$4,0)
)/'3ª EVA-solo'!$CD$5
/BX$13)),0),0)</f>
        <v>0</v>
      </c>
      <c r="BY27" s="25"/>
      <c r="BZ27" s="129">
        <f>IFERROR(IF(BZ$16&gt;0,
(
(
(
IF('U1'!$A$4="3ª",'U1'!AK11*'U1'!AK$4,0)+
IF('U2'!$A$4="3ª",'U2'!AK11*'U2'!AK$4,0)+
IF('U3'!$A$4="3ª",'U3'!AK11*'U3'!AK$4,0)+
IF('U4'!$A$4="3ª",'U4'!AK11*'U4'!AK$4,0)+
IF('U5'!$A$4="3ª",'U5'!AK11*'U5'!AK$4,0)+
IF('U6'!$A$4="3ª",'U6'!AK11*'U6'!AK$4,0)+
IF('U7'!$A$4="3ª",'U7'!AK11*'U7'!AK$4,0)+
IF('U8'!$A$4="3ª",'U8'!AK11*'U8'!AK$4,0)+
IF('U9'!$A$4="3ª",'U9'!AK11*'U9'!AK$4,0)+
IF('U10'!$A$4="3ª",'U10'!AK11*'U10'!AK$4,0)+
IF('U11'!$A$4="3ª",'U11'!AK11*'U11'!AK$4,0)+
IF('U12'!$A$4="3ª",'U12'!AK11*'U12'!AK$4,0)+
IF('U13'!$A$4="3ª",'U13'!AK11*'U13'!AK$4,0)+
IF('U14'!$A$4="3ª",'U14'!AK11*'U14'!AK$4,0)+
IF('U15'!$A$4="3ª",'U15'!AK11*'U15'!AK$4,0)
)/'3ª EVA-solo'!$CD$5
/BZ$13)),0),0)</f>
        <v>0</v>
      </c>
      <c r="CA27" s="25"/>
      <c r="CB27" s="71"/>
    </row>
    <row r="28" spans="1:82" ht="18" x14ac:dyDescent="0.25">
      <c r="A28" s="65" t="str">
        <v>Da�az Castro, Alejandro</v>
      </c>
      <c r="B28" s="72"/>
      <c r="C28" s="25">
        <f ca="1">IFERROR(IF(C$16&gt;0,
(
(
(
IF('U1'!$A$4="3ª",'U1'!B12*'U1'!B$4,0)+
IF('U2'!$A$4="3ª",'U2'!B12*'U2'!B$4,0)+
IF('U3'!$A$4="3ª",'U3'!B12*'U3'!B$4,0)+
IF('U4'!$A$4="3ª",'U4'!B12*'U4'!B$4,0)+
IF('U5'!$A$4="3ª",'U5'!B12*'U5'!B$4,0)+
IF('U6'!$A$4="3ª",'U6'!B12*'U6'!B$4,0)+
IF('U7'!$A$4="3ª",'U7'!B12*'U7'!B$4,0)+
IF('U8'!$A$4="3ª",'U8'!B12*'U8'!B$4,0)+
IF('U9'!$A$4="3ª",'U9'!B12*'U9'!B$4,0)+
IF('U10'!$A$4="3ª",'U10'!B12*'U10'!B$4,0)+
IF('U11'!$A$4="3ª",'U11'!B12*'U11'!B$4,0)+
IF('U12'!$A$4="3ª",'U12'!B12*'U12'!B$4,0)+
IF('U13'!$A$4="3ª",'U13'!B12*'U13'!B$4,0)+
IF('U14'!$A$4="3ª",'U14'!B12*'U14'!B$4,0)+
IF('U15'!$A$4="3ª",'U15'!B12*'U15'!B$4,0)
)/'3ª EVA-solo'!$CD$5
/C$13)),0),0)</f>
        <v>0</v>
      </c>
      <c r="D28" s="25"/>
      <c r="E28" s="25">
        <f ca="1">IFERROR(IF(E$16&gt;0,
(
(
(
IF('U1'!$A$4="3ª",'U1'!C12*'U1'!C$4,0)+
IF('U2'!$A$4="3ª",'U2'!C12*'U2'!C$4,0)+
IF('U3'!$A$4="3ª",'U3'!C12*'U3'!C$4,0)+
IF('U4'!$A$4="3ª",'U4'!C12*'U4'!C$4,0)+
IF('U5'!$A$4="3ª",'U5'!C12*'U5'!C$4,0)+
IF('U6'!$A$4="3ª",'U6'!C12*'U6'!C$4,0)+
IF('U7'!$A$4="3ª",'U7'!C12*'U7'!C$4,0)+
IF('U8'!$A$4="3ª",'U8'!C12*'U8'!C$4,0)+
IF('U9'!$A$4="3ª",'U9'!C12*'U9'!C$4,0)+
IF('U10'!$A$4="3ª",'U10'!C12*'U10'!C$4,0)+
IF('U11'!$A$4="3ª",'U11'!C12*'U11'!C$4,0)+
IF('U12'!$A$4="3ª",'U12'!C12*'U12'!C$4,0)+
IF('U13'!$A$4="3ª",'U13'!C12*'U13'!C$4,0)+
IF('U14'!$A$4="3ª",'U14'!C12*'U14'!C$4,0)+
IF('U15'!$A$4="3ª",'U15'!C12*'U15'!C$4,0)
)/'3ª EVA-solo'!$CD$5
/E$13)),0),0)</f>
        <v>0</v>
      </c>
      <c r="F28" s="25"/>
      <c r="G28" s="25">
        <f ca="1">IFERROR(IF(G$16&gt;0,
(
(
(
IF('U1'!$A$4="3ª",'U1'!D12*'U1'!D$4,0)+
IF('U2'!$A$4="3ª",'U2'!D12*'U2'!D$4,0)+
IF('U3'!$A$4="3ª",'U3'!D12*'U3'!D$4,0)+
IF('U4'!$A$4="3ª",'U4'!D12*'U4'!D$4,0)+
IF('U5'!$A$4="3ª",'U5'!D12*'U5'!D$4,0)+
IF('U6'!$A$4="3ª",'U6'!D12*'U6'!D$4,0)+
IF('U7'!$A$4="3ª",'U7'!D12*'U7'!D$4,0)+
IF('U8'!$A$4="3ª",'U8'!D12*'U8'!D$4,0)+
IF('U9'!$A$4="3ª",'U9'!D12*'U9'!D$4,0)+
IF('U10'!$A$4="3ª",'U10'!D12*'U10'!D$4,0)+
IF('U11'!$A$4="3ª",'U11'!D12*'U11'!D$4,0)+
IF('U12'!$A$4="3ª",'U12'!D12*'U12'!D$4,0)+
IF('U13'!$A$4="3ª",'U13'!D12*'U13'!D$4,0)+
IF('U14'!$A$4="3ª",'U14'!D12*'U14'!D$4,0)+
IF('U15'!$A$4="3ª",'U15'!D12*'U15'!D$4,0)
)/'3ª EVA-solo'!$CD$5
/G$13)),0),0)</f>
        <v>0</v>
      </c>
      <c r="H28" s="25"/>
      <c r="I28" s="25">
        <f ca="1">IFERROR(IF(I$16&gt;0,
(
(
(
IF('U1'!$A$4="3ª",'U1'!E12*'U1'!E$4,0)+
IF('U2'!$A$4="3ª",'U2'!E12*'U2'!E$4,0)+
IF('U3'!$A$4="3ª",'U3'!E12*'U3'!E$4,0)+
IF('U4'!$A$4="3ª",'U4'!E12*'U4'!E$4,0)+
IF('U5'!$A$4="3ª",'U5'!E12*'U5'!E$4,0)+
IF('U6'!$A$4="3ª",'U6'!E12*'U6'!E$4,0)+
IF('U7'!$A$4="3ª",'U7'!E12*'U7'!E$4,0)+
IF('U8'!$A$4="3ª",'U8'!E12*'U8'!E$4,0)+
IF('U9'!$A$4="3ª",'U9'!E12*'U9'!E$4,0)+
IF('U10'!$A$4="3ª",'U10'!E12*'U10'!E$4,0)+
IF('U11'!$A$4="3ª",'U11'!E12*'U11'!E$4,0)+
IF('U12'!$A$4="3ª",'U12'!E12*'U12'!E$4,0)+
IF('U13'!$A$4="3ª",'U13'!E12*'U13'!E$4,0)+
IF('U14'!$A$4="3ª",'U14'!E12*'U14'!E$4,0)+
IF('U15'!$A$4="3ª",'U15'!E12*'U15'!E$4,0)
)/'3ª EVA-solo'!$CD$5
/H$13)),0),0)</f>
        <v>0</v>
      </c>
      <c r="J28" s="25"/>
      <c r="K28" s="25">
        <f ca="1">IFERROR(IF(K$16&gt;0,
(
(
(
IF('U1'!$A$4="3ª",'U1'!F12*'U1'!F$4,0)+
IF('U2'!$A$4="3ª",'U2'!F12*'U2'!F$4,0)+
IF('U3'!$A$4="3ª",'U3'!F12*'U3'!F$4,0)+
IF('U4'!$A$4="3ª",'U4'!F12*'U4'!F$4,0)+
IF('U5'!$A$4="3ª",'U5'!F12*'U5'!F$4,0)+
IF('U6'!$A$4="3ª",'U6'!F12*'U6'!F$4,0)+
IF('U7'!$A$4="3ª",'U7'!F12*'U7'!F$4,0)+
IF('U8'!$A$4="3ª",'U8'!F12*'U8'!F$4,0)+
IF('U9'!$A$4="3ª",'U9'!F12*'U9'!F$4,0)+
IF('U10'!$A$4="3ª",'U10'!F12*'U10'!F$4,0)+
IF('U11'!$A$4="3ª",'U11'!F12*'U11'!F$4,0)+
IF('U12'!$A$4="3ª",'U12'!F12*'U12'!F$4,0)+
IF('U13'!$A$4="3ª",'U13'!F12*'U13'!F$4,0)+
IF('U14'!$A$4="3ª",'U14'!F12*'U14'!F$4,0)+
IF('U15'!$A$4="3ª",'U15'!F12*'U15'!F$4,0)
)/'3ª EVA-solo'!$CD$5
/K$13)),0),0)</f>
        <v>0</v>
      </c>
      <c r="L28" s="98"/>
      <c r="M28" s="25">
        <f>IFERROR(IF(M$16&gt;0,
(
(
(
IF('U1'!$A$4="3ª",'U1'!G12*'U1'!G$4,0)+
IF('U2'!$A$4="3ª",'U2'!G12*'U2'!G$4,0)+
IF('U3'!$A$4="3ª",'U3'!G12*'U3'!G$4,0)+
IF('U4'!$A$4="3ª",'U4'!G12*'U4'!G$4,0)+
IF('U5'!$A$4="3ª",'U5'!G12*'U5'!G$4,0)+
IF('U6'!$A$4="3ª",'U6'!G12*'U6'!G$4,0)+
IF('U7'!$A$4="3ª",'U7'!G12*'U7'!G$4,0)+
IF('U8'!$A$4="3ª",'U8'!G12*'U8'!G$4,0)+
IF('U9'!$A$4="3ª",'U9'!G12*'U9'!G$4,0)+
IF('U10'!$A$4="3ª",'U10'!G12*'U10'!G$4,0)+
IF('U11'!$A$4="3ª",'U11'!G12*'U11'!G$4,0)+
IF('U12'!$A$4="3ª",'U12'!G12*'U12'!G$4,0)+
IF('U13'!$A$4="3ª",'U13'!G12*'U13'!G$4,0)+
IF('U14'!$A$4="3ª",'U14'!G12*'U14'!G$4,0)+
IF('U15'!$A$4="3ª",'U15'!G12*'U15'!G$4,0)
)/'3ª EVA-solo'!$CD$5
/M$13)),0),0)</f>
        <v>0</v>
      </c>
      <c r="N28" s="102"/>
      <c r="O28" s="72"/>
      <c r="P28" s="25">
        <f ca="1">IFERROR(IF(P$16&gt;0,
(
(
(
IF('U1'!$A$4="3ª",'U1'!H12*'U1'!H$4,0)+
IF('U2'!$A$4="3ª",'U2'!H12*'U2'!H$4,0)+
IF('U3'!$A$4="3ª",'U3'!H12*'U3'!H$4,0)+
IF('U4'!$A$4="3ª",'U4'!H12*'U4'!H$4,0)+
IF('U5'!$A$4="3ª",'U5'!H12*'U5'!H$4,0)+
IF('U6'!$A$4="3ª",'U6'!H12*'U6'!H$4,0)+
IF('U7'!$A$4="3ª",'U7'!H12*'U7'!H$4,0)+
IF('U8'!$A$4="3ª",'U8'!H12*'U8'!H$4,0)+
IF('U9'!$A$4="3ª",'U9'!H12*'U9'!H$4,0)+
IF('U10'!$A$4="3ª",'U10'!H12*'U10'!H$4,0)+
IF('U11'!$A$4="3ª",'U11'!H12*'U11'!H$4,0)+
IF('U12'!$A$4="3ª",'U12'!H12*'U12'!H$4,0)+
IF('U13'!$A$4="3ª",'U13'!H12*'U13'!H$4,0)+
IF('U14'!$A$4="3ª",'U14'!H12*'U14'!H$4,0)+
IF('U15'!$A$4="3ª",'U15'!H12*'U15'!H$4,0)
)/'3ª EVA-solo'!$CD$5
/P$13)),0),0)</f>
        <v>0</v>
      </c>
      <c r="Q28" s="25"/>
      <c r="R28" s="25">
        <f ca="1">IFERROR(IF(R$16&gt;0,
(
(
(
IF('U1'!$A$4="3ª",'U1'!I12*'U1'!I$4,0)+
IF('U2'!$A$4="3ª",'U2'!I12*'U2'!I$4,0)+
IF('U3'!$A$4="3ª",'U3'!I12*'U3'!I$4,0)+
IF('U4'!$A$4="3ª",'U4'!I12*'U4'!I$4,0)+
IF('U5'!$A$4="3ª",'U5'!I12*'U5'!I$4,0)+
IF('U6'!$A$4="3ª",'U6'!I12*'U6'!I$4,0)+
IF('U7'!$A$4="3ª",'U7'!I12*'U7'!I$4,0)+
IF('U8'!$A$4="3ª",'U8'!I12*'U8'!I$4,0)+
IF('U9'!$A$4="3ª",'U9'!I12*'U9'!I$4,0)+
IF('U10'!$A$4="3ª",'U10'!I12*'U10'!I$4,0)+
IF('U11'!$A$4="3ª",'U11'!I12*'U11'!I$4,0)+
IF('U12'!$A$4="3ª",'U12'!I12*'U12'!I$4,0)+
IF('U13'!$A$4="3ª",'U13'!I12*'U13'!I$4,0)+
IF('U14'!$A$4="3ª",'U14'!I12*'U14'!I$4,0)+
IF('U15'!$A$4="3ª",'U15'!I12*'U15'!I$4,0)
)/'3ª EVA-solo'!$CD$5
/R$13)),0),0)</f>
        <v>0</v>
      </c>
      <c r="S28" s="25"/>
      <c r="T28" s="25">
        <f ca="1">IFERROR(IF(T$16&gt;0,
(
(
(
IF('U1'!$A$4="3ª",'U1'!J12*'U1'!J$4,0)+
IF('U2'!$A$4="3ª",'U2'!J12*'U2'!J$4,0)+
IF('U3'!$A$4="3ª",'U3'!J12*'U3'!J$4,0)+
IF('U4'!$A$4="3ª",'U4'!J12*'U4'!J$4,0)+
IF('U5'!$A$4="3ª",'U5'!J12*'U5'!J$4,0)+
IF('U6'!$A$4="3ª",'U6'!J12*'U6'!J$4,0)+
IF('U7'!$A$4="3ª",'U7'!J12*'U7'!J$4,0)+
IF('U8'!$A$4="3ª",'U8'!J12*'U8'!J$4,0)+
IF('U9'!$A$4="3ª",'U9'!J12*'U9'!J$4,0)+
IF('U10'!$A$4="3ª",'U10'!J12*'U10'!J$4,0)+
IF('U11'!$A$4="3ª",'U11'!J12*'U11'!J$4,0)+
IF('U12'!$A$4="3ª",'U12'!J12*'U12'!J$4,0)+
IF('U13'!$A$4="3ª",'U13'!J12*'U13'!J$4,0)+
IF('U14'!$A$4="3ª",'U14'!J12*'U14'!J$4,0)+
IF('U15'!$A$4="3ª",'U15'!J12*'U15'!J$4,0)
)/'3ª EVA-solo'!$CD$5
/T$13)),0),0)</f>
        <v>0</v>
      </c>
      <c r="U28" s="25"/>
      <c r="V28" s="25">
        <f ca="1">IFERROR(IF(V$16&gt;0,
(
(
(
IF('U1'!$A$4="3ª",'U1'!K12*'U1'!K$4,0)+
IF('U2'!$A$4="3ª",'U2'!K12*'U2'!K$4,0)+
IF('U3'!$A$4="3ª",'U3'!K12*'U3'!K$4,0)+
IF('U4'!$A$4="3ª",'U4'!K12*'U4'!K$4,0)+
IF('U5'!$A$4="3ª",'U5'!K12*'U5'!K$4,0)+
IF('U6'!$A$4="3ª",'U6'!K12*'U6'!K$4,0)+
IF('U7'!$A$4="3ª",'U7'!K12*'U7'!K$4,0)+
IF('U8'!$A$4="3ª",'U8'!K12*'U8'!K$4,0)+
IF('U9'!$A$4="3ª",'U9'!K12*'U9'!K$4,0)+
IF('U10'!$A$4="3ª",'U10'!K12*'U10'!K$4,0)+
IF('U11'!$A$4="3ª",'U11'!K12*'U11'!K$4,0)+
IF('U12'!$A$4="3ª",'U12'!K12*'U12'!K$4,0)+
IF('U13'!$A$4="3ª",'U13'!K12*'U13'!K$4,0)+
IF('U14'!$A$4="3ª",'U14'!K12*'U14'!K$4,0)+
IF('U15'!$A$4="3ª",'U15'!K12*'U15'!K$4,0)
)/'3ª EVA-solo'!$CD$5
/V$13)),0),0)</f>
        <v>0</v>
      </c>
      <c r="W28" s="25"/>
      <c r="X28" s="25">
        <f ca="1">IFERROR(IF(X$16&gt;0,
(
(
(
IF('U1'!$A$4="3ª",'U1'!L12*'U1'!L$4,0)+
IF('U2'!$A$4="3ª",'U2'!L12*'U2'!L$4,0)+
IF('U3'!$A$4="3ª",'U3'!L12*'U3'!L$4,0)+
IF('U4'!$A$4="3ª",'U4'!L12*'U4'!L$4,0)+
IF('U5'!$A$4="3ª",'U5'!L12*'U5'!L$4,0)+
IF('U6'!$A$4="3ª",'U6'!L12*'U6'!L$4,0)+
IF('U7'!$A$4="3ª",'U7'!L12*'U7'!L$4,0)+
IF('U8'!$A$4="3ª",'U8'!L12*'U8'!L$4,0)+
IF('U9'!$A$4="3ª",'U9'!L12*'U9'!L$4,0)+
IF('U10'!$A$4="3ª",'U10'!L12*'U10'!L$4,0)+
IF('U11'!$A$4="3ª",'U11'!L12*'U11'!L$4,0)+
IF('U12'!$A$4="3ª",'U12'!L12*'U12'!L$4,0)+
IF('U13'!$A$4="3ª",'U13'!L12*'U13'!L$4,0)+
IF('U14'!$A$4="3ª",'U14'!L12*'U14'!L$4,0)+
IF('U15'!$A$4="3ª",'U15'!L12*'U15'!L$4,0)
)/'3ª EVA-solo'!$CD$5
/X$13)),0),0)</f>
        <v>0</v>
      </c>
      <c r="Y28" s="25"/>
      <c r="Z28" s="25">
        <f>IFERROR(IF(Z$16&gt;0,
(
(
(
IF('U1'!$A$4="3ª",'U1'!M12*'U1'!M$4,0)+
IF('U2'!$A$4="3ª",'U2'!M12*'U2'!M$4,0)+
IF('U3'!$A$4="3ª",'U3'!M12*'U3'!M$4,0)+
IF('U4'!$A$4="3ª",'U4'!M12*'U4'!M$4,0)+
IF('U5'!$A$4="3ª",'U5'!M12*'U5'!M$4,0)+
IF('U6'!$A$4="3ª",'U6'!M12*'U6'!M$4,0)+
IF('U7'!$A$4="3ª",'U7'!M12*'U7'!M$4,0)+
IF('U8'!$A$4="3ª",'U8'!M12*'U8'!M$4,0)+
IF('U9'!$A$4="3ª",'U9'!M12*'U9'!M$4,0)+
IF('U10'!$A$4="3ª",'U10'!M12*'U10'!M$4,0)+
IF('U11'!$A$4="3ª",'U11'!M12*'U11'!M$4,0)+
IF('U12'!$A$4="3ª",'U12'!M12*'U12'!M$4,0)+
IF('U13'!$A$4="3ª",'U13'!M12*'U13'!M$4,0)+
IF('U14'!$A$4="3ª",'U14'!M12*'U14'!M$4,0)+
IF('U15'!$A$4="3ª",'U15'!M12*'U15'!M$4,0)
)/'3ª EVA-solo'!$CD$5
/Z$13)),0),0)</f>
        <v>0</v>
      </c>
      <c r="AA28" s="25"/>
      <c r="AB28" s="72"/>
      <c r="AC28" s="25">
        <f ca="1">IFERROR(IF(AC$16&gt;0,
(
(
(
IF('U1'!$A$4="3ª",'U1'!N12*'U1'!N$4,0)+
IF('U2'!$A$4="3ª",'U2'!N12*'U2'!N$4,0)+
IF('U3'!$A$4="3ª",'U3'!N12*'U3'!N$4,0)+
IF('U4'!$A$4="3ª",'U4'!N12*'U4'!N$4,0)+
IF('U5'!$A$4="3ª",'U5'!N12*'U5'!N$4,0)+
IF('U6'!$A$4="3ª",'U6'!N12*'U6'!N$4,0)+
IF('U7'!$A$4="3ª",'U7'!N12*'U7'!N$4,0)+
IF('U8'!$A$4="3ª",'U8'!N12*'U8'!N$4,0)+
IF('U9'!$A$4="3ª",'U9'!N12*'U9'!N$4,0)+
IF('U10'!$A$4="3ª",'U10'!N12*'U10'!N$4,0)+
IF('U11'!$A$4="3ª",'U11'!N12*'U11'!N$4,0)+
IF('U12'!$A$4="3ª",'U12'!N12*'U12'!N$4,0)+
IF('U13'!$A$4="3ª",'U13'!N12*'U13'!N$4,0)+
IF('U14'!$A$4="3ª",'U14'!N12*'U14'!N$4,0)+
IF('U15'!$A$4="3ª",'U15'!N12*'U15'!N$4,0)
)/'3ª EVA-solo'!$CD$5
/AC$13)),0),0)</f>
        <v>0</v>
      </c>
      <c r="AD28" s="25"/>
      <c r="AE28" s="25">
        <f>IFERROR(IF(AE$16&gt;0,
(
(
(
IF('U1'!$A$4="3ª",'U1'!O12*'U1'!O$4,0)+
IF('U2'!$A$4="3ª",'U2'!O12*'U2'!O$4,0)+
IF('U3'!$A$4="3ª",'U3'!O12*'U3'!O$4,0)+
IF('U4'!$A$4="3ª",'U4'!O12*'U4'!O$4,0)+
IF('U5'!$A$4="3ª",'U5'!O12*'U5'!O$4,0)+
IF('U6'!$A$4="3ª",'U6'!O12*'U6'!O$4,0)+
IF('U7'!$A$4="3ª",'U7'!O12*'U7'!O$4,0)+
IF('U8'!$A$4="3ª",'U8'!O12*'U8'!O$4,0)+
IF('U9'!$A$4="3ª",'U9'!O12*'U9'!O$4,0)+
IF('U10'!$A$4="3ª",'U10'!O12*'U10'!O$4,0)+
IF('U11'!$A$4="3ª",'U11'!O12*'U11'!O$4,0)+
IF('U12'!$A$4="3ª",'U12'!O12*'U12'!O$4,0)+
IF('U13'!$A$4="3ª",'U13'!O12*'U13'!O$4,0)+
IF('U14'!$A$4="3ª",'U14'!O12*'U14'!O$4,0)+
IF('U15'!$A$4="3ª",'U15'!O12*'U15'!O$4,0)
)/'3ª EVA-solo'!$CD$5
/AE$13)),0),0)</f>
        <v>0</v>
      </c>
      <c r="AF28" s="25"/>
      <c r="AG28" s="25">
        <f ca="1">IFERROR(IF(AG$16&gt;0,
(
(
(
IF('U1'!$A$4="3ª",'U1'!P12*'U1'!P$4,0)+
IF('U2'!$A$4="3ª",'U2'!P12*'U2'!P$4,0)+
IF('U3'!$A$4="3ª",'U3'!P12*'U3'!P$4,0)+
IF('U4'!$A$4="3ª",'U4'!P12*'U4'!P$4,0)+
IF('U5'!$A$4="3ª",'U5'!P12*'U5'!P$4,0)+
IF('U6'!$A$4="3ª",'U6'!P12*'U6'!P$4,0)+
IF('U7'!$A$4="3ª",'U7'!P12*'U7'!P$4,0)+
IF('U8'!$A$4="3ª",'U8'!P12*'U8'!P$4,0)+
IF('U9'!$A$4="3ª",'U9'!P12*'U9'!P$4,0)+
IF('U10'!$A$4="3ª",'U10'!P12*'U10'!P$4,0)+
IF('U11'!$A$4="3ª",'U11'!P12*'U11'!P$4,0)+
IF('U12'!$A$4="3ª",'U12'!P12*'U12'!P$4,0)+
IF('U13'!$A$4="3ª",'U13'!P12*'U13'!P$4,0)+
IF('U14'!$A$4="3ª",'U14'!P12*'U14'!P$4,0)+
IF('U15'!$A$4="3ª",'U15'!P12*'U15'!P$4,0)
)/'3ª EVA-solo'!$CD$5
/AG$13)),0),0)</f>
        <v>0</v>
      </c>
      <c r="AH28" s="25"/>
      <c r="AI28" s="25">
        <f>IFERROR(IF(AH$16&gt;0,
(
(
(
IF('U1'!$A$4="3ª",'U1'!Q12*'U1'!Q$4,0)+
IF('U2'!$A$4="3ª",'U2'!Q12*'U2'!Q$4,0)+
IF('U3'!$A$4="3ª",'U3'!Q12*'U3'!Q$4,0)+
IF('U4'!$A$4="3ª",'U4'!Q12*'U4'!Q$4,0)+
IF('U5'!$A$4="3ª",'U5'!Q12*'U5'!Q$4,0)+
IF('U6'!$A$4="3ª",'U6'!Q12*'U6'!Q$4,0)+
IF('U7'!$A$4="3ª",'U7'!Q12*'U7'!Q$4,0)+
IF('U8'!$A$4="3ª",'U8'!Q12*'U8'!Q$4,0)+
IF('U9'!$A$4="3ª",'U9'!Q12*'U9'!Q$4,0)+
IF('U10'!$A$4="3ª",'U10'!Q12*'U10'!Q$4,0)+
IF('U11'!$A$4="3ª",'U11'!Q12*'U11'!Q$4,0)+
IF('U12'!$A$4="3ª",'U12'!Q12*'U12'!Q$4,0)+
IF('U13'!$A$4="3ª",'U13'!Q12*'U13'!Q$4,0)+
IF('U14'!$A$4="3ª",'U14'!Q12*'U14'!Q$4,0)+
IF('U15'!$A$4="3ª",'U15'!Q12*'U15'!Q$4,0)
)/'3ª EVA-solo'!$CD$5
/AH$13)),0),0)</f>
        <v>0</v>
      </c>
      <c r="AJ28" s="25"/>
      <c r="AK28" s="25">
        <f ca="1">IFERROR(IF(AK$16&gt;0,
(
(
(
IF('U1'!$A$4="3ª",'U1'!R12*'U1'!R$4,0)+
IF('U2'!$A$4="3ª",'U2'!R12*'U2'!R$4,0)+
IF('U3'!$A$4="3ª",'U3'!R12*'U3'!R$4,0)+
IF('U4'!$A$4="3ª",'U4'!R12*'U4'!R$4,0)+
IF('U5'!$A$4="3ª",'U5'!R12*'U5'!R$4,0)+
IF('U6'!$A$4="3ª",'U6'!R12*'U6'!R$4,0)+
IF('U7'!$A$4="3ª",'U7'!R12*'U7'!R$4,0)+
IF('U8'!$A$4="3ª",'U8'!R12*'U8'!R$4,0)+
IF('U9'!$A$4="3ª",'U9'!R12*'U9'!R$4,0)+
IF('U10'!$A$4="3ª",'U10'!R12*'U10'!R$4,0)+
IF('U11'!$A$4="3ª",'U11'!R12*'U11'!R$4,0)+
IF('U12'!$A$4="3ª",'U12'!R12*'U12'!R$4,0)+
IF('U13'!$A$4="3ª",'U13'!R12*'U13'!R$4,0)+
IF('U14'!$A$4="3ª",'U14'!R12*'U14'!R$4,0)+
IF('U15'!$A$4="3ª",'U15'!R12*'U15'!R$4,0)
)/'3ª EVA-solo'!$CD$5
/AK$13)),0),0)</f>
        <v>0</v>
      </c>
      <c r="AL28" s="25"/>
      <c r="AM28" s="129">
        <f>IFERROR(IF(AM$16&gt;0,
(
(
(
IF('U1'!$A$4="3ª",'U1'!S12*'U1'!S$4,0)+
IF('U2'!$A$4="3ª",'U2'!S12*'U2'!S$4,0)+
IF('U3'!$A$4="3ª",'U3'!S12*'U3'!S$4,0)+
IF('U4'!$A$4="3ª",'U4'!S12*'U4'!S$4,0)+
IF('U5'!$A$4="3ª",'U5'!S12*'U5'!S$4,0)+
IF('U6'!$A$4="3ª",'U6'!S12*'U6'!S$4,0)+
IF('U7'!$A$4="3ª",'U7'!S12*'U7'!S$4,0)+
IF('U8'!$A$4="3ª",'U8'!S12*'U8'!S$4,0)+
IF('U9'!$A$4="3ª",'U9'!S12*'U9'!S$4,0)+
IF('U10'!$A$4="3ª",'U10'!S12*'U10'!S$4,0)+
IF('U11'!$A$4="3ª",'U11'!S12*'U11'!S$4,0)+
IF('U12'!$A$4="3ª",'U12'!S12*'U12'!S$4,0)+
IF('U13'!$A$4="3ª",'U13'!S12*'U13'!S$4,0)+
IF('U14'!$A$4="3ª",'U14'!S12*'U14'!S$4,0)+
IF('U15'!$A$4="3ª",'U15'!S12*'U15'!S$4,0)
)/'3ª EVA-solo'!$CD$5
/AM$13)),0),0)</f>
        <v>0</v>
      </c>
      <c r="AN28" s="102"/>
      <c r="AO28" s="72"/>
      <c r="AP28" s="25">
        <f ca="1">IFERROR(IF(AP$16&gt;0,
(
(
(
IF('U1'!$A$4="3ª",'U1'!T12*'U1'!T$4,0)+
IF('U2'!$A$4="3ª",'U2'!T12*'U2'!T$4,0)+
IF('U3'!$A$4="3ª",'U3'!T12*'U3'!T$4,0)+
IF('U4'!$A$4="3ª",'U4'!T12*'U4'!T$4,0)+
IF('U5'!$A$4="3ª",'U5'!T12*'U5'!T$4,0)+
IF('U6'!$A$4="3ª",'U6'!T12*'U6'!T$4,0)+
IF('U7'!$A$4="3ª",'U7'!T12*'U7'!T$4,0)+
IF('U8'!$A$4="3ª",'U8'!T12*'U8'!T$4,0)+
IF('U9'!$A$4="3ª",'U9'!T12*'U9'!T$4,0)+
IF('U10'!$A$4="3ª",'U10'!T12*'U10'!T$4,0)+
IF('U11'!$A$4="3ª",'U11'!T12*'U11'!T$4,0)+
IF('U12'!$A$4="3ª",'U12'!T12*'U12'!T$4,0)+
IF('U13'!$A$4="3ª",'U13'!T12*'U13'!T$4,0)+
IF('U14'!$A$4="3ª",'U14'!T12*'U14'!T$4,0)+
IF('U15'!$A$4="3ª",'U15'!T12*'U15'!T$4,0)
)/'3ª EVA-solo'!$CD$5
/AP$13)),0),0)</f>
        <v>0</v>
      </c>
      <c r="AQ28" s="25"/>
      <c r="AR28" s="25">
        <f ca="1">IFERROR(IF(AR$16&gt;0,
(
(
(
IF('U1'!$A$4="3ª",'U1'!U12*'U1'!U$4,0)+
IF('U2'!$A$4="3ª",'U2'!U12*'U2'!U$4,0)+
IF('U3'!$A$4="3ª",'U3'!U12*'U3'!U$4,0)+
IF('U4'!$A$4="3ª",'U4'!U12*'U4'!U$4,0)+
IF('U5'!$A$4="3ª",'U5'!U12*'U5'!U$4,0)+
IF('U6'!$A$4="3ª",'U6'!U12*'U6'!U$4,0)+
IF('U7'!$A$4="3ª",'U7'!U12*'U7'!U$4,0)+
IF('U8'!$A$4="3ª",'U8'!U12*'U8'!U$4,0)+
IF('U9'!$A$4="3ª",'U9'!U12*'U9'!U$4,0)+
IF('U10'!$A$4="3ª",'U10'!U12*'U10'!U$4,0)+
IF('U11'!$A$4="3ª",'U11'!U12*'U11'!U$4,0)+
IF('U12'!$A$4="3ª",'U12'!U12*'U12'!U$4,0)+
IF('U13'!$A$4="3ª",'U13'!U12*'U13'!U$4,0)+
IF('U14'!$A$4="3ª",'U14'!U12*'U14'!U$4,0)+
IF('U15'!$A$4="3ª",'U15'!U12*'U15'!U$4,0)
)/'3ª EVA-solo'!$CD$5
/AR$13)),0),0)</f>
        <v>0</v>
      </c>
      <c r="AS28" s="25"/>
      <c r="AT28" s="25">
        <f ca="1">IFERROR(IF(AT$16&gt;0,
(
(
(
IF('U1'!$A$4="3ª",'U1'!V12*'U1'!V$4,0)+
IF('U2'!$A$4="3ª",'U2'!V12*'U2'!V$4,0)+
IF('U3'!$A$4="3ª",'U3'!V12*'U3'!V$4,0)+
IF('U4'!$A$4="3ª",'U4'!V12*'U4'!V$4,0)+
IF('U5'!$A$4="3ª",'U5'!V12*'U5'!V$4,0)+
IF('U6'!$A$4="3ª",'U6'!V12*'U6'!V$4,0)+
IF('U7'!$A$4="3ª",'U7'!V12*'U7'!V$4,0)+
IF('U8'!$A$4="3ª",'U8'!V12*'U8'!V$4,0)+
IF('U9'!$A$4="3ª",'U9'!V12*'U9'!V$4,0)+
IF('U10'!$A$4="3ª",'U10'!V12*'U10'!V$4,0)+
IF('U11'!$A$4="3ª",'U11'!V12*'U11'!V$4,0)+
IF('U12'!$A$4="3ª",'U12'!V12*'U12'!V$4,0)+
IF('U13'!$A$4="3ª",'U13'!V12*'U13'!V$4,0)+
IF('U14'!$A$4="3ª",'U14'!V12*'U14'!V$4,0)+
IF('U15'!$A$4="3ª",'U15'!V12*'U15'!V$4,0)
)/'3ª EVA-solo'!$CD$5
/AT$13)),0),0)</f>
        <v>0</v>
      </c>
      <c r="AU28" s="25"/>
      <c r="AV28" s="25">
        <f ca="1">IFERROR(IF(AV$16&gt;0,
(
(
(
IF('U1'!$A$4="3ª",'U1'!W12*'U1'!W$4,0)+
IF('U2'!$A$4="3ª",'U2'!W12*'U2'!W$4,0)+
IF('U3'!$A$4="3ª",'U3'!W12*'U3'!W$4,0)+
IF('U4'!$A$4="3ª",'U4'!W12*'U4'!W$4,0)+
IF('U5'!$A$4="3ª",'U5'!W12*'U5'!W$4,0)+
IF('U6'!$A$4="3ª",'U6'!W12*'U6'!W$4,0)+
IF('U7'!$A$4="3ª",'U7'!W12*'U7'!W$4,0)+
IF('U8'!$A$4="3ª",'U8'!W12*'U8'!W$4,0)+
IF('U9'!$A$4="3ª",'U9'!W12*'U9'!W$4,0)+
IF('U10'!$A$4="3ª",'U10'!W12*'U10'!W$4,0)+
IF('U11'!$A$4="3ª",'U11'!W12*'U11'!W$4,0)+
IF('U12'!$A$4="3ª",'U12'!W12*'U12'!W$4,0)+
IF('U13'!$A$4="3ª",'U13'!W12*'U13'!W$4,0)+
IF('U14'!$A$4="3ª",'U14'!W12*'U14'!W$4,0)+
IF('U15'!$A$4="3ª",'U15'!W12*'U15'!W$4,0)
)/'3ª EVA-solo'!$CD$5
/AV$13)),0),0)</f>
        <v>0</v>
      </c>
      <c r="AW28" s="25"/>
      <c r="AX28" s="25">
        <f ca="1">IFERROR(IF(AX$16&gt;0,
(
(
(
IF('U1'!$A$4="3ª",'U1'!X12*'U1'!X$4,0)+
IF('U2'!$A$4="3ª",'U2'!X12*'U2'!X$4,0)+
IF('U3'!$A$4="3ª",'U3'!X12*'U3'!X$4,0)+
IF('U4'!$A$4="3ª",'U4'!X12*'U4'!X$4,0)+
IF('U5'!$A$4="3ª",'U5'!X12*'U5'!X$4,0)+
IF('U6'!$A$4="3ª",'U6'!X12*'U6'!X$4,0)+
IF('U7'!$A$4="3ª",'U7'!X12*'U7'!X$4,0)+
IF('U8'!$A$4="3ª",'U8'!X12*'U8'!X$4,0)+
IF('U9'!$A$4="3ª",'U9'!X12*'U9'!X$4,0)+
IF('U10'!$A$4="3ª",'U10'!X12*'U10'!X$4,0)+
IF('U11'!$A$4="3ª",'U11'!X12*'U11'!X$4,0)+
IF('U12'!$A$4="3ª",'U12'!X12*'U12'!X$4,0)+
IF('U13'!$A$4="3ª",'U13'!X12*'U13'!X$4,0)+
IF('U14'!$A$4="3ª",'U14'!X12*'U14'!X$4,0)+
IF('U15'!$A$4="3ª",'U15'!X12*'U15'!X$4,0)
)/'3ª EVA-solo'!$CD$5
/AX$13)),0),0)</f>
        <v>0</v>
      </c>
      <c r="AY28" s="25"/>
      <c r="AZ28" s="25">
        <f>IFERROR(IF(AZ$16&gt;0,
(
(
(
IF('U1'!$A$4="3ª",'U1'!Y12*'U1'!Y$4,0)+
IF('U2'!$A$4="3ª",'U2'!Y12*'U2'!Y$4,0)+
IF('U3'!$A$4="3ª",'U3'!Y12*'U3'!Y$4,0)+
IF('U4'!$A$4="3ª",'U4'!Y12*'U4'!Y$4,0)+
IF('U5'!$A$4="3ª",'U5'!Y12*'U5'!Y$4,0)+
IF('U6'!$A$4="3ª",'U6'!Y12*'U6'!Y$4,0)+
IF('U7'!$A$4="3ª",'U7'!Y12*'U7'!Y$4,0)+
IF('U8'!$A$4="3ª",'U8'!Y12*'U8'!Y$4,0)+
IF('U9'!$A$4="3ª",'U9'!Y12*'U9'!Y$4,0)+
IF('U10'!$A$4="3ª",'U10'!Y12*'U10'!Y$4,0)+
IF('U11'!$A$4="3ª",'U11'!Y12*'U11'!Y$4,0)+
IF('U12'!$A$4="3ª",'U12'!Y12*'U12'!Y$4,0)+
IF('U13'!$A$4="3ª",'U13'!Y12*'U13'!Y$4,0)+
IF('U14'!$A$4="3ª",'U14'!Y12*'U14'!Y$4,0)+
IF('U15'!$A$4="3ª",'U15'!Y12*'U15'!Y$4,0)
)/'3ª EVA-solo'!$CD$5
/AZ$13)),0),0)</f>
        <v>0</v>
      </c>
      <c r="BA28" s="25"/>
      <c r="BB28" s="72"/>
      <c r="BC28" s="25">
        <f ca="1">IFERROR(IF(BC$16&gt;0,
(
(
(
IF('U1'!$A$4="2ª",'U1'!Z12*'U1'!Z$4,0)+
IF('U2'!$A$4="2ª",'U2'!Z12*'U2'!Z$4,0)+
IF('U3'!$A$4="2ª",'U3'!Z12*'U3'!Z$4,0)+
IF('U4'!$A$4="2ª",'U4'!Z12*'U4'!Z$4,0)+
IF('U5'!$A$4="2ª",'U5'!Z12*'U5'!Z$4,0)+
IF('U6'!$A$4="2ª",'U6'!Z12*'U6'!Z$4,0)+
IF('U7'!$A$4="2ª",'U7'!Z12*'U7'!Z$4,0)+
IF('U8'!$A$4="2ª",'U8'!Z12*'U8'!Z$4,0)+
IF('U9'!$A$4="2ª",'U9'!Z12*'U9'!Z$4,0)+
IF('U10'!$A$4="2ª",'U10'!Z12*'U10'!Z$4,0)+
IF('U11'!$A$4="2ª",'U11'!Z12*'U11'!Z$4,0)+
IF('U12'!$A$4="2ª",'U12'!Z12*'U12'!Z$4,0)+
IF('U13'!$A$4="2ª",'U13'!Z12*'U13'!Z$4,0)+
IF('U14'!$A$4="2ª",'U14'!Z12*'U14'!Z$4,0)+
IF('U15'!$A$4="2ª",'U15'!Z12*'U15'!Z$4,0)
)/'2ª EVA-solo'!$CD$5
/BC$13)),0),0)</f>
        <v>0</v>
      </c>
      <c r="BD28" s="25"/>
      <c r="BE28" s="25">
        <f ca="1">IFERROR(IF(BE$16&gt;0,
(
(
(
IF('U1'!$A$4="3ª",'U1'!AA12*'U1'!AA$4,0)+
IF('U2'!$A$4="3ª",'U2'!AA12*'U2'!AA$4,0)+
IF('U3'!$A$4="3ª",'U3'!AA12*'U3'!AA$4,0)+
IF('U4'!$A$4="3ª",'U4'!AA12*'U4'!AA$4,0)+
IF('U5'!$A$4="3ª",'U5'!AA12*'U5'!AA$4,0)+
IF('U6'!$A$4="3ª",'U6'!AA12*'U6'!AA$4,0)+
IF('U7'!$A$4="3ª",'U7'!AA12*'U7'!AA$4,0)+
IF('U8'!$A$4="3ª",'U8'!AA12*'U8'!AA$4,0)+
IF('U9'!$A$4="3ª",'U9'!AA12*'U9'!AA$4,0)+
IF('U10'!$A$4="3ª",'U10'!AA12*'U10'!AA$4,0)+
IF('U11'!$A$4="3ª",'U11'!AA12*'U11'!AA$4,0)+
IF('U12'!$A$4="3ª",'U12'!AA12*'U12'!AA$4,0)+
IF('U13'!$A$4="3ª",'U13'!AA12*'U13'!AA$4,0)+
IF('U14'!$A$4="3ª",'U14'!AA12*'U14'!AA$4,0)+
IF('U15'!$A$4="3ª",'U15'!AA12*'U15'!AE$4,0)
)/'3ª EVA-solo'!$CD$5
/BE$13)),0),0)</f>
        <v>0</v>
      </c>
      <c r="BF28" s="25"/>
      <c r="BG28" s="25">
        <f ca="1">IFERROR(IF(BG$16&gt;0,
(
(
(
IF('U1'!$A$4="3ª",'U1'!AB12*'U1'!AB$4,0)+
IF('U2'!$A$4="3ª",'U2'!AB12*'U2'!AB$4,0)+
IF('U3'!$A$4="3ª",'U3'!AB12*'U3'!AB$4,0)+
IF('U4'!$A$4="3ª",'U4'!AB12*'U4'!AB$4,0)+
IF('U5'!$A$4="3ª",'U5'!AB12*'U5'!AB$4,0)+
IF('U6'!$A$4="3ª",'U6'!AB12*'U6'!AB$4,0)+
IF('U7'!$A$4="3ª",'U7'!AB12*'U7'!AB$4,0)+
IF('U8'!$A$4="3ª",'U8'!AB12*'U8'!AB$4,0)+
IF('U9'!$A$4="3ª",'U9'!AB12*'U9'!AB$4,0)+
IF('U10'!$A$4="3ª",'U10'!AB12*'U10'!AB$4,0)+
IF('U11'!$A$4="3ª",'U11'!AB12*'U11'!AB$4,0)+
IF('U12'!$A$4="3ª",'U12'!AB12*'U12'!AB$4,0)+
IF('U13'!$A$4="3ª",'U13'!AB12*'U13'!AB$4,0)+
IF('U14'!$A$4="3ª",'U14'!AB12*'U14'!AB$4,0)+
IF('U15'!$A$4="3ª",'U15'!AB12*'U15'!AF$4,0)
)/'3ª EVA-solo'!$CD$5
/BG$13)),0),0)</f>
        <v>0</v>
      </c>
      <c r="BH28" s="25"/>
      <c r="BI28" s="25">
        <f>IFERROR(IF(BH$16&gt;0,
(
(
(
IF('U1'!$A$4="3ª",'U1'!AC12*'U1'!AC$4,0)+
IF('U2'!$A$4="3ª",'U2'!AC12*'U2'!AC$4,0)+
IF('U3'!$A$4="3ª",'U3'!AC12*'U3'!AC$4,0)+
IF('U4'!$A$4="3ª",'U4'!AC12*'U4'!AC$4,0)+
IF('U5'!$A$4="3ª",'U5'!AC12*'U5'!AC$4,0)+
IF('U6'!$A$4="3ª",'U6'!AC12*'U6'!AC$4,0)+
IF('U7'!$A$4="3ª",'U7'!AC12*'U7'!AC$4,0)+
IF('U8'!$A$4="3ª",'U8'!AC12*'U8'!AC$4,0)+
IF('U9'!$A$4="3ª",'U9'!AC12*'U9'!AC$4,0)+
IF('U10'!$A$4="3ª",'U10'!AC12*'U10'!AC$4,0)+
IF('U11'!$A$4="3ª",'U11'!AC12*'U11'!AC$4,0)+
IF('U12'!$A$4="3ª",'U12'!AC12*'U12'!AC$4,0)+
IF('U13'!$A$4="3ª",'U13'!AC12*'U13'!AC$4,0)+
IF('U14'!$A$4="3ª",'U14'!AC12*'U14'!AC$4,0)+
IF('U15'!$A$4="3ª",'U15'!AC12*'U15'!AG$4,0)
)/'3ª EVA-solo'!$CD$5
/BH$13)),0),0)</f>
        <v>0</v>
      </c>
      <c r="BJ28" s="25"/>
      <c r="BK28" s="25">
        <f>IFERROR(IF(BK$16&gt;0,
(
(
(
IF('U1'!$A$4="3ª",'U1'!AD12*'U1'!AD$4,0)+
IF('U2'!$A$4="3ª",'U2'!AD12*'U2'!AD$4,0)+
IF('U3'!$A$4="3ª",'U3'!AD12*'U3'!AD$4,0)+
IF('U4'!$A$4="3ª",'U4'!AD12*'U4'!AD$4,0)+
IF('U5'!$A$4="3ª",'U5'!AD12*'U5'!AD$4,0)+
IF('U6'!$A$4="3ª",'U6'!AD12*'U6'!AD$4,0)+
IF('U7'!$A$4="3ª",'U7'!AD12*'U7'!AD$4,0)+
IF('U8'!$A$4="3ª",'U8'!AD12*'U8'!AD$4,0)+
IF('U9'!$A$4="3ª",'U9'!AD12*'U9'!AD$4,0)+
IF('U10'!$A$4="3ª",'U10'!AD12*'U10'!AD$4,0)+
IF('U11'!$A$4="3ª",'U11'!AD12*'U11'!AD$4,0)+
IF('U12'!$A$4="3ª",'U12'!AD12*'U12'!AD$4,0)+
IF('U13'!$A$4="3ª",'U13'!AD12*'U13'!AD$4,0)+
IF('U14'!$A$4="3ª",'U14'!AD12*'U14'!AD$4,0)+
IF('U15'!$A$4="3ª",'U15'!AD12*'U15'!AH$4,0)
)/'3ª EVA-solo'!$CD$5
/BK$13)),0),0)</f>
        <v>0</v>
      </c>
      <c r="BL28" s="25"/>
      <c r="BM28" s="25">
        <f>IFERROR(IF(BM$16&gt;0,
(
(
(
IF('U1'!$A$4="2ª",'U1'!AE12*'U1'!AE$4,0)+
IF('U2'!$A$4="2ª",'U2'!AE12*'U2'!AE$4,0)+
IF('U3'!$A$4="2ª",'U3'!AE12*'U3'!AE$4,0)+
IF('U4'!$A$4="2ª",'U4'!AE12*'U4'!AE$4,0)+
IF('U5'!$A$4="2ª",'U5'!AE12*'U5'!AE$4,0)+
IF('U6'!$A$4="2ª",'U6'!AE12*'U6'!AE$4,0)+
IF('U7'!$A$4="2ª",'U7'!AE12*'U7'!AE$4,0)+
IF('U8'!$A$4="2ª",'U8'!AE12*'U8'!AE$4,0)+
IF('U9'!$A$4="2ª",'U9'!AE12*'U9'!AE$4,0)+
IF('U10'!$A$4="2ª",'U10'!AE12*'U10'!AE$4,0)+
IF('U11'!$A$4="2ª",'U11'!AE12*'U11'!AE$4,0)+
IF('U12'!$A$4="2ª",'U12'!AE12*'U12'!AE$4,0)+
IF('U13'!$A$4="2ª",'U13'!AE12*'U13'!AE$4,0)+
IF('U14'!$A$4="2ª",'U14'!AE12*'U14'!AE$4,0)+
IF('U15'!$A$4="2ª",'U15'!AE12*'U15'!AE$4,0)
)/'2ª EVA-solo'!$CD$5
/BM$13)),0),0)</f>
        <v>0</v>
      </c>
      <c r="BN28" s="25"/>
      <c r="BO28" s="72"/>
      <c r="BP28" s="25">
        <f ca="1">IFERROR(IF(BP$16&gt;0,
(
(
(
IF('U1'!$A$4="3ª",'U1'!AF12*'U1'!AF$4,0)+
IF('U2'!$A$4="3ª",'U2'!AF12*'U2'!AF$4,0)+
IF('U3'!$A$4="3ª",'U3'!AF12*'U3'!AF$4,0)+
IF('U4'!$A$4="3ª",'U4'!AF12*'U4'!AF$4,0)+
IF('U5'!$A$4="3ª",'U5'!AF12*'U5'!AF$4,0)+
IF('U6'!$A$4="3ª",'U6'!AF12*'U6'!AF$4,0)+
IF('U7'!$A$4="3ª",'U7'!AF12*'U7'!AF$4,0)+
IF('U8'!$A$4="3ª",'U8'!AF12*'U8'!AF$4,0)+
IF('U9'!$A$4="3ª",'U9'!AF12*'U9'!AF$4,0)+
IF('U10'!$A$4="3ª",'U10'!AF12*'U10'!AF$4,0)+
IF('U11'!$A$4="3ª",'U11'!AF12*'U11'!AF$4,0)+
IF('U12'!$A$4="3ª",'U12'!AF12*'U12'!AF$4,0)+
IF('U13'!$A$4="3ª",'U13'!AF12*'U13'!AF$4,0)+
IF('U14'!$A$4="3ª",'U14'!AF12*'U14'!AF$4,0)+
IF('U15'!$A$4="3ª",'U15'!AF12*'U15'!AF$4,0)
)/'3ª EVA-solo'!$CD$5
/BP$13)),0),0)</f>
        <v>0</v>
      </c>
      <c r="BQ28" s="25"/>
      <c r="BR28" s="25">
        <f>IFERROR(IF(BR$16&gt;0,
(
(
(
IF('U1'!$A$4="3ª",'U1'!AG12*'U1'!AG$4,0)+
IF('U2'!$A$4="3ª",'U2'!AG12*'U2'!AG$4,0)+
IF('U3'!$A$4="3ª",'U3'!AG12*'U3'!AG$4,0)+
IF('U4'!$A$4="3ª",'U4'!AG12*'U4'!AG$4,0)+
IF('U5'!$A$4="3ª",'U5'!AG12*'U5'!AG$4,0)+
IF('U6'!$A$4="3ª",'U6'!AG12*'U6'!AG$4,0)+
IF('U7'!$A$4="3ª",'U7'!AG12*'U7'!AG$4,0)+
IF('U8'!$A$4="3ª",'U8'!AG12*'U8'!AG$4,0)+
IF('U9'!$A$4="3ª",'U9'!AG12*'U9'!AG$4,0)+
IF('U10'!$A$4="3ª",'U10'!AG12*'U10'!AG$4,0)+
IF('U11'!$A$4="3ª",'U11'!AG12*'U11'!AG$4,0)+
IF('U12'!$A$4="3ª",'U12'!AG12*'U12'!AG$4,0)+
IF('U13'!$A$4="3ª",'U13'!AG12*'U13'!AG$4,0)+
IF('U14'!$A$4="3ª",'U14'!AG12*'U14'!AG$4,0)+
IF('U15'!$A$4="3ª",'U15'!AG12*'U15'!AG$4,0)
)/'3ª EVA-solo'!$CD$5
/BR$13)),0),0)</f>
        <v>0</v>
      </c>
      <c r="BS28" s="25"/>
      <c r="BT28" s="25">
        <f>IFERROR(IF(BT$16&gt;0,
(
(
(
IF('U1'!$A$4="3ª",'U1'!AH12*'U1'!AH$4,0)+
IF('U2'!$A$4="3ª",'U2'!AH12*'U2'!AH$4,0)+
IF('U3'!$A$4="3ª",'U3'!AH12*'U3'!AH$4,0)+
IF('U4'!$A$4="3ª",'U4'!AH12*'U4'!AH$4,0)+
IF('U5'!$A$4="3ª",'U5'!AH12*'U5'!AH$4,0)+
IF('U6'!$A$4="3ª",'U6'!AH12*'U6'!AH$4,0)+
IF('U7'!$A$4="3ª",'U7'!AH12*'U7'!AH$4,0)+
IF('U8'!$A$4="3ª",'U8'!AH12*'U8'!AH$4,0)+
IF('U9'!$A$4="3ª",'U9'!AH12*'U9'!AH$4,0)+
IF('U10'!$A$4="3ª",'U10'!AH12*'U10'!AH$4,0)+
IF('U11'!$A$4="3ª",'U11'!AH12*'U11'!AH$4,0)+
IF('U12'!$A$4="3ª",'U12'!AH12*'U12'!AH$4,0)+
IF('U13'!$A$4="3ª",'U13'!AH12*'U13'!AH$4,0)+
IF('U14'!$A$4="3ª",'U14'!AH12*'U14'!AH$4,0)+
IF('U15'!$A$4="3ª",'U15'!AH12*'U15'!AH$4,0)
)/'3ª EVA-solo'!$CD$5
/BT$13)),0),0)</f>
        <v>0</v>
      </c>
      <c r="BU28" s="25"/>
      <c r="BV28" s="25">
        <f>IFERROR(IF(BV$16&gt;0,
(
(
(
IF('U1'!$A$4="3ª",'U1'!AI12*'U1'!AI$4,0)+
IF('U2'!$A$4="3ª",'U2'!AI12*'U2'!AI$4,0)+
IF('U3'!$A$4="3ª",'U3'!AI12*'U3'!AI$4,0)+
IF('U4'!$A$4="3ª",'U4'!AI12*'U4'!AI$4,0)+
IF('U5'!$A$4="3ª",'U5'!AI12*'U5'!AI$4,0)+
IF('U6'!$A$4="3ª",'U6'!AI12*'U6'!AI$4,0)+
IF('U7'!$A$4="3ª",'U7'!AI12*'U7'!AI$4,0)+
IF('U8'!$A$4="3ª",'U8'!AI12*'U8'!AI$4,0)+
IF('U9'!$A$4="3ª",'U9'!AI12*'U9'!AI$4,0)+
IF('U10'!$A$4="3ª",'U10'!AI12*'U10'!AI$4,0)+
IF('U11'!$A$4="3ª",'U11'!AI12*'U11'!AI$4,0)+
IF('U12'!$A$4="3ª",'U12'!AI12*'U12'!AI$4,0)+
IF('U13'!$A$4="3ª",'U13'!AI12*'U13'!AI$4,0)+
IF('U14'!$A$4="3ª",'U14'!AI12*'U14'!AI$4,0)+
IF('U15'!$A$4="3ª",'U15'!AI12*'U15'!AI$4,0)
)/'3ª EVA-solo'!$CD$5
/BV$13)),0),0)</f>
        <v>0</v>
      </c>
      <c r="BW28" s="25"/>
      <c r="BX28" s="25">
        <f>IFERROR(IF(BX$16&gt;0,
(
(
(
IF('U1'!$A$4="3ª",'U1'!AJ12*'U1'!AJ$4,0)+
IF('U2'!$A$4="3ª",'U2'!AJ12*'U2'!AJ$4,0)+
IF('U3'!$A$4="3ª",'U3'!AJ12*'U3'!AJ$4,0)+
IF('U4'!$A$4="3ª",'U4'!AJ12*'U4'!AJ$4,0)+
IF('U5'!$A$4="3ª",'U5'!AJ12*'U5'!AJ$4,0)+
IF('U6'!$A$4="3ª",'U6'!AJ12*'U6'!AJ$4,0)+
IF('U7'!$A$4="3ª",'U7'!AJ12*'U7'!AJ$4,0)+
IF('U8'!$A$4="3ª",'U8'!AJ12*'U8'!AJ$4,0)+
IF('U9'!$A$4="3ª",'U9'!AJ12*'U9'!AJ$4,0)+
IF('U10'!$A$4="3ª",'U10'!AJ12*'U10'!AJ$4,0)+
IF('U11'!$A$4="3ª",'U11'!AJ12*'U11'!AJ$4,0)+
IF('U12'!$A$4="3ª",'U12'!AJ12*'U12'!AJ$4,0)+
IF('U13'!$A$4="3ª",'U13'!AJ12*'U13'!AJ$4,0)+
IF('U14'!$A$4="3ª",'U14'!AJ12*'U14'!AJ$4,0)+
IF('U15'!$A$4="3ª",'U15'!AJ12*'U15'!AJ$4,0)
)/'3ª EVA-solo'!$CD$5
/BX$13)),0),0)</f>
        <v>0</v>
      </c>
      <c r="BY28" s="25"/>
      <c r="BZ28" s="129">
        <f>IFERROR(IF(BZ$16&gt;0,
(
(
(
IF('U1'!$A$4="3ª",'U1'!AK12*'U1'!AK$4,0)+
IF('U2'!$A$4="3ª",'U2'!AK12*'U2'!AK$4,0)+
IF('U3'!$A$4="3ª",'U3'!AK12*'U3'!AK$4,0)+
IF('U4'!$A$4="3ª",'U4'!AK12*'U4'!AK$4,0)+
IF('U5'!$A$4="3ª",'U5'!AK12*'U5'!AK$4,0)+
IF('U6'!$A$4="3ª",'U6'!AK12*'U6'!AK$4,0)+
IF('U7'!$A$4="3ª",'U7'!AK12*'U7'!AK$4,0)+
IF('U8'!$A$4="3ª",'U8'!AK12*'U8'!AK$4,0)+
IF('U9'!$A$4="3ª",'U9'!AK12*'U9'!AK$4,0)+
IF('U10'!$A$4="3ª",'U10'!AK12*'U10'!AK$4,0)+
IF('U11'!$A$4="3ª",'U11'!AK12*'U11'!AK$4,0)+
IF('U12'!$A$4="3ª",'U12'!AK12*'U12'!AK$4,0)+
IF('U13'!$A$4="3ª",'U13'!AK12*'U13'!AK$4,0)+
IF('U14'!$A$4="3ª",'U14'!AK12*'U14'!AK$4,0)+
IF('U15'!$A$4="3ª",'U15'!AK12*'U15'!AK$4,0)
)/'3ª EVA-solo'!$CD$5
/BZ$13)),0),0)</f>
        <v>0</v>
      </c>
      <c r="CA28" s="25"/>
      <c r="CB28" s="71"/>
    </row>
    <row r="29" spans="1:82" ht="18" x14ac:dyDescent="0.25">
      <c r="A29" s="65" t="str">
        <v>a�lvarez Romero, Elena</v>
      </c>
      <c r="B29" s="72"/>
      <c r="C29" s="25">
        <f ca="1">IFERROR(IF(C$16&gt;0,
(
(
(
IF('U1'!$A$4="3ª",'U1'!B13*'U1'!B$4,0)+
IF('U2'!$A$4="3ª",'U2'!B13*'U2'!B$4,0)+
IF('U3'!$A$4="3ª",'U3'!B13*'U3'!B$4,0)+
IF('U4'!$A$4="3ª",'U4'!B13*'U4'!B$4,0)+
IF('U5'!$A$4="3ª",'U5'!B13*'U5'!B$4,0)+
IF('U6'!$A$4="3ª",'U6'!B13*'U6'!B$4,0)+
IF('U7'!$A$4="3ª",'U7'!B13*'U7'!B$4,0)+
IF('U8'!$A$4="3ª",'U8'!B13*'U8'!B$4,0)+
IF('U9'!$A$4="3ª",'U9'!B13*'U9'!B$4,0)+
IF('U10'!$A$4="3ª",'U10'!B13*'U10'!B$4,0)+
IF('U11'!$A$4="3ª",'U11'!B13*'U11'!B$4,0)+
IF('U12'!$A$4="3ª",'U12'!B13*'U12'!B$4,0)+
IF('U13'!$A$4="3ª",'U13'!B13*'U13'!B$4,0)+
IF('U14'!$A$4="3ª",'U14'!B13*'U14'!B$4,0)+
IF('U15'!$A$4="3ª",'U15'!B13*'U15'!B$4,0)
)/'3ª EVA-solo'!$CD$5
/C$13)),0),0)</f>
        <v>0</v>
      </c>
      <c r="D29" s="25"/>
      <c r="E29" s="25">
        <f ca="1">IFERROR(IF(E$16&gt;0,
(
(
(
IF('U1'!$A$4="3ª",'U1'!C13*'U1'!C$4,0)+
IF('U2'!$A$4="3ª",'U2'!C13*'U2'!C$4,0)+
IF('U3'!$A$4="3ª",'U3'!C13*'U3'!C$4,0)+
IF('U4'!$A$4="3ª",'U4'!C13*'U4'!C$4,0)+
IF('U5'!$A$4="3ª",'U5'!C13*'U5'!C$4,0)+
IF('U6'!$A$4="3ª",'U6'!C13*'U6'!C$4,0)+
IF('U7'!$A$4="3ª",'U7'!C13*'U7'!C$4,0)+
IF('U8'!$A$4="3ª",'U8'!C13*'U8'!C$4,0)+
IF('U9'!$A$4="3ª",'U9'!C13*'U9'!C$4,0)+
IF('U10'!$A$4="3ª",'U10'!C13*'U10'!C$4,0)+
IF('U11'!$A$4="3ª",'U11'!C13*'U11'!C$4,0)+
IF('U12'!$A$4="3ª",'U12'!C13*'U12'!C$4,0)+
IF('U13'!$A$4="3ª",'U13'!C13*'U13'!C$4,0)+
IF('U14'!$A$4="3ª",'U14'!C13*'U14'!C$4,0)+
IF('U15'!$A$4="3ª",'U15'!C13*'U15'!C$4,0)
)/'3ª EVA-solo'!$CD$5
/E$13)),0),0)</f>
        <v>0</v>
      </c>
      <c r="F29" s="25"/>
      <c r="G29" s="25">
        <f ca="1">IFERROR(IF(G$16&gt;0,
(
(
(
IF('U1'!$A$4="3ª",'U1'!D13*'U1'!D$4,0)+
IF('U2'!$A$4="3ª",'U2'!D13*'U2'!D$4,0)+
IF('U3'!$A$4="3ª",'U3'!D13*'U3'!D$4,0)+
IF('U4'!$A$4="3ª",'U4'!D13*'U4'!D$4,0)+
IF('U5'!$A$4="3ª",'U5'!D13*'U5'!D$4,0)+
IF('U6'!$A$4="3ª",'U6'!D13*'U6'!D$4,0)+
IF('U7'!$A$4="3ª",'U7'!D13*'U7'!D$4,0)+
IF('U8'!$A$4="3ª",'U8'!D13*'U8'!D$4,0)+
IF('U9'!$A$4="3ª",'U9'!D13*'U9'!D$4,0)+
IF('U10'!$A$4="3ª",'U10'!D13*'U10'!D$4,0)+
IF('U11'!$A$4="3ª",'U11'!D13*'U11'!D$4,0)+
IF('U12'!$A$4="3ª",'U12'!D13*'U12'!D$4,0)+
IF('U13'!$A$4="3ª",'U13'!D13*'U13'!D$4,0)+
IF('U14'!$A$4="3ª",'U14'!D13*'U14'!D$4,0)+
IF('U15'!$A$4="3ª",'U15'!D13*'U15'!D$4,0)
)/'3ª EVA-solo'!$CD$5
/G$13)),0),0)</f>
        <v>0</v>
      </c>
      <c r="H29" s="25"/>
      <c r="I29" s="25">
        <f ca="1">IFERROR(IF(I$16&gt;0,
(
(
(
IF('U1'!$A$4="3ª",'U1'!E13*'U1'!E$4,0)+
IF('U2'!$A$4="3ª",'U2'!E13*'U2'!E$4,0)+
IF('U3'!$A$4="3ª",'U3'!E13*'U3'!E$4,0)+
IF('U4'!$A$4="3ª",'U4'!E13*'U4'!E$4,0)+
IF('U5'!$A$4="3ª",'U5'!E13*'U5'!E$4,0)+
IF('U6'!$A$4="3ª",'U6'!E13*'U6'!E$4,0)+
IF('U7'!$A$4="3ª",'U7'!E13*'U7'!E$4,0)+
IF('U8'!$A$4="3ª",'U8'!E13*'U8'!E$4,0)+
IF('U9'!$A$4="3ª",'U9'!E13*'U9'!E$4,0)+
IF('U10'!$A$4="3ª",'U10'!E13*'U10'!E$4,0)+
IF('U11'!$A$4="3ª",'U11'!E13*'U11'!E$4,0)+
IF('U12'!$A$4="3ª",'U12'!E13*'U12'!E$4,0)+
IF('U13'!$A$4="3ª",'U13'!E13*'U13'!E$4,0)+
IF('U14'!$A$4="3ª",'U14'!E13*'U14'!E$4,0)+
IF('U15'!$A$4="3ª",'U15'!E13*'U15'!E$4,0)
)/'3ª EVA-solo'!$CD$5
/H$13)),0),0)</f>
        <v>0</v>
      </c>
      <c r="J29" s="25"/>
      <c r="K29" s="25">
        <f ca="1">IFERROR(IF(K$16&gt;0,
(
(
(
IF('U1'!$A$4="3ª",'U1'!F13*'U1'!F$4,0)+
IF('U2'!$A$4="3ª",'U2'!F13*'U2'!F$4,0)+
IF('U3'!$A$4="3ª",'U3'!F13*'U3'!F$4,0)+
IF('U4'!$A$4="3ª",'U4'!F13*'U4'!F$4,0)+
IF('U5'!$A$4="3ª",'U5'!F13*'U5'!F$4,0)+
IF('U6'!$A$4="3ª",'U6'!F13*'U6'!F$4,0)+
IF('U7'!$A$4="3ª",'U7'!F13*'U7'!F$4,0)+
IF('U8'!$A$4="3ª",'U8'!F13*'U8'!F$4,0)+
IF('U9'!$A$4="3ª",'U9'!F13*'U9'!F$4,0)+
IF('U10'!$A$4="3ª",'U10'!F13*'U10'!F$4,0)+
IF('U11'!$A$4="3ª",'U11'!F13*'U11'!F$4,0)+
IF('U12'!$A$4="3ª",'U12'!F13*'U12'!F$4,0)+
IF('U13'!$A$4="3ª",'U13'!F13*'U13'!F$4,0)+
IF('U14'!$A$4="3ª",'U14'!F13*'U14'!F$4,0)+
IF('U15'!$A$4="3ª",'U15'!F13*'U15'!F$4,0)
)/'3ª EVA-solo'!$CD$5
/K$13)),0),0)</f>
        <v>0</v>
      </c>
      <c r="L29" s="98"/>
      <c r="M29" s="25">
        <f>IFERROR(IF(M$16&gt;0,
(
(
(
IF('U1'!$A$4="3ª",'U1'!G13*'U1'!G$4,0)+
IF('U2'!$A$4="3ª",'U2'!G13*'U2'!G$4,0)+
IF('U3'!$A$4="3ª",'U3'!G13*'U3'!G$4,0)+
IF('U4'!$A$4="3ª",'U4'!G13*'U4'!G$4,0)+
IF('U5'!$A$4="3ª",'U5'!G13*'U5'!G$4,0)+
IF('U6'!$A$4="3ª",'U6'!G13*'U6'!G$4,0)+
IF('U7'!$A$4="3ª",'U7'!G13*'U7'!G$4,0)+
IF('U8'!$A$4="3ª",'U8'!G13*'U8'!G$4,0)+
IF('U9'!$A$4="3ª",'U9'!G13*'U9'!G$4,0)+
IF('U10'!$A$4="3ª",'U10'!G13*'U10'!G$4,0)+
IF('U11'!$A$4="3ª",'U11'!G13*'U11'!G$4,0)+
IF('U12'!$A$4="3ª",'U12'!G13*'U12'!G$4,0)+
IF('U13'!$A$4="3ª",'U13'!G13*'U13'!G$4,0)+
IF('U14'!$A$4="3ª",'U14'!G13*'U14'!G$4,0)+
IF('U15'!$A$4="3ª",'U15'!G13*'U15'!G$4,0)
)/'3ª EVA-solo'!$CD$5
/M$13)),0),0)</f>
        <v>0</v>
      </c>
      <c r="N29" s="102"/>
      <c r="O29" s="72"/>
      <c r="P29" s="25">
        <f ca="1">IFERROR(IF(P$16&gt;0,
(
(
(
IF('U1'!$A$4="3ª",'U1'!H13*'U1'!H$4,0)+
IF('U2'!$A$4="3ª",'U2'!H13*'U2'!H$4,0)+
IF('U3'!$A$4="3ª",'U3'!H13*'U3'!H$4,0)+
IF('U4'!$A$4="3ª",'U4'!H13*'U4'!H$4,0)+
IF('U5'!$A$4="3ª",'U5'!H13*'U5'!H$4,0)+
IF('U6'!$A$4="3ª",'U6'!H13*'U6'!H$4,0)+
IF('U7'!$A$4="3ª",'U7'!H13*'U7'!H$4,0)+
IF('U8'!$A$4="3ª",'U8'!H13*'U8'!H$4,0)+
IF('U9'!$A$4="3ª",'U9'!H13*'U9'!H$4,0)+
IF('U10'!$A$4="3ª",'U10'!H13*'U10'!H$4,0)+
IF('U11'!$A$4="3ª",'U11'!H13*'U11'!H$4,0)+
IF('U12'!$A$4="3ª",'U12'!H13*'U12'!H$4,0)+
IF('U13'!$A$4="3ª",'U13'!H13*'U13'!H$4,0)+
IF('U14'!$A$4="3ª",'U14'!H13*'U14'!H$4,0)+
IF('U15'!$A$4="3ª",'U15'!H13*'U15'!H$4,0)
)/'3ª EVA-solo'!$CD$5
/P$13)),0),0)</f>
        <v>0</v>
      </c>
      <c r="Q29" s="25"/>
      <c r="R29" s="25">
        <f ca="1">IFERROR(IF(R$16&gt;0,
(
(
(
IF('U1'!$A$4="3ª",'U1'!I13*'U1'!I$4,0)+
IF('U2'!$A$4="3ª",'U2'!I13*'U2'!I$4,0)+
IF('U3'!$A$4="3ª",'U3'!I13*'U3'!I$4,0)+
IF('U4'!$A$4="3ª",'U4'!I13*'U4'!I$4,0)+
IF('U5'!$A$4="3ª",'U5'!I13*'U5'!I$4,0)+
IF('U6'!$A$4="3ª",'U6'!I13*'U6'!I$4,0)+
IF('U7'!$A$4="3ª",'U7'!I13*'U7'!I$4,0)+
IF('U8'!$A$4="3ª",'U8'!I13*'U8'!I$4,0)+
IF('U9'!$A$4="3ª",'U9'!I13*'U9'!I$4,0)+
IF('U10'!$A$4="3ª",'U10'!I13*'U10'!I$4,0)+
IF('U11'!$A$4="3ª",'U11'!I13*'U11'!I$4,0)+
IF('U12'!$A$4="3ª",'U12'!I13*'U12'!I$4,0)+
IF('U13'!$A$4="3ª",'U13'!I13*'U13'!I$4,0)+
IF('U14'!$A$4="3ª",'U14'!I13*'U14'!I$4,0)+
IF('U15'!$A$4="3ª",'U15'!I13*'U15'!I$4,0)
)/'3ª EVA-solo'!$CD$5
/R$13)),0),0)</f>
        <v>0</v>
      </c>
      <c r="S29" s="25"/>
      <c r="T29" s="25">
        <f ca="1">IFERROR(IF(T$16&gt;0,
(
(
(
IF('U1'!$A$4="3ª",'U1'!J13*'U1'!J$4,0)+
IF('U2'!$A$4="3ª",'U2'!J13*'U2'!J$4,0)+
IF('U3'!$A$4="3ª",'U3'!J13*'U3'!J$4,0)+
IF('U4'!$A$4="3ª",'U4'!J13*'U4'!J$4,0)+
IF('U5'!$A$4="3ª",'U5'!J13*'U5'!J$4,0)+
IF('U6'!$A$4="3ª",'U6'!J13*'U6'!J$4,0)+
IF('U7'!$A$4="3ª",'U7'!J13*'U7'!J$4,0)+
IF('U8'!$A$4="3ª",'U8'!J13*'U8'!J$4,0)+
IF('U9'!$A$4="3ª",'U9'!J13*'U9'!J$4,0)+
IF('U10'!$A$4="3ª",'U10'!J13*'U10'!J$4,0)+
IF('U11'!$A$4="3ª",'U11'!J13*'U11'!J$4,0)+
IF('U12'!$A$4="3ª",'U12'!J13*'U12'!J$4,0)+
IF('U13'!$A$4="3ª",'U13'!J13*'U13'!J$4,0)+
IF('U14'!$A$4="3ª",'U14'!J13*'U14'!J$4,0)+
IF('U15'!$A$4="3ª",'U15'!J13*'U15'!J$4,0)
)/'3ª EVA-solo'!$CD$5
/T$13)),0),0)</f>
        <v>0</v>
      </c>
      <c r="U29" s="25"/>
      <c r="V29" s="25">
        <f ca="1">IFERROR(IF(V$16&gt;0,
(
(
(
IF('U1'!$A$4="3ª",'U1'!K13*'U1'!K$4,0)+
IF('U2'!$A$4="3ª",'U2'!K13*'U2'!K$4,0)+
IF('U3'!$A$4="3ª",'U3'!K13*'U3'!K$4,0)+
IF('U4'!$A$4="3ª",'U4'!K13*'U4'!K$4,0)+
IF('U5'!$A$4="3ª",'U5'!K13*'U5'!K$4,0)+
IF('U6'!$A$4="3ª",'U6'!K13*'U6'!K$4,0)+
IF('U7'!$A$4="3ª",'U7'!K13*'U7'!K$4,0)+
IF('U8'!$A$4="3ª",'U8'!K13*'U8'!K$4,0)+
IF('U9'!$A$4="3ª",'U9'!K13*'U9'!K$4,0)+
IF('U10'!$A$4="3ª",'U10'!K13*'U10'!K$4,0)+
IF('U11'!$A$4="3ª",'U11'!K13*'U11'!K$4,0)+
IF('U12'!$A$4="3ª",'U12'!K13*'U12'!K$4,0)+
IF('U13'!$A$4="3ª",'U13'!K13*'U13'!K$4,0)+
IF('U14'!$A$4="3ª",'U14'!K13*'U14'!K$4,0)+
IF('U15'!$A$4="3ª",'U15'!K13*'U15'!K$4,0)
)/'3ª EVA-solo'!$CD$5
/V$13)),0),0)</f>
        <v>0</v>
      </c>
      <c r="W29" s="25"/>
      <c r="X29" s="25">
        <f ca="1">IFERROR(IF(X$16&gt;0,
(
(
(
IF('U1'!$A$4="3ª",'U1'!L13*'U1'!L$4,0)+
IF('U2'!$A$4="3ª",'U2'!L13*'U2'!L$4,0)+
IF('U3'!$A$4="3ª",'U3'!L13*'U3'!L$4,0)+
IF('U4'!$A$4="3ª",'U4'!L13*'U4'!L$4,0)+
IF('U5'!$A$4="3ª",'U5'!L13*'U5'!L$4,0)+
IF('U6'!$A$4="3ª",'U6'!L13*'U6'!L$4,0)+
IF('U7'!$A$4="3ª",'U7'!L13*'U7'!L$4,0)+
IF('U8'!$A$4="3ª",'U8'!L13*'U8'!L$4,0)+
IF('U9'!$A$4="3ª",'U9'!L13*'U9'!L$4,0)+
IF('U10'!$A$4="3ª",'U10'!L13*'U10'!L$4,0)+
IF('U11'!$A$4="3ª",'U11'!L13*'U11'!L$4,0)+
IF('U12'!$A$4="3ª",'U12'!L13*'U12'!L$4,0)+
IF('U13'!$A$4="3ª",'U13'!L13*'U13'!L$4,0)+
IF('U14'!$A$4="3ª",'U14'!L13*'U14'!L$4,0)+
IF('U15'!$A$4="3ª",'U15'!L13*'U15'!L$4,0)
)/'3ª EVA-solo'!$CD$5
/X$13)),0),0)</f>
        <v>0</v>
      </c>
      <c r="Y29" s="25"/>
      <c r="Z29" s="25">
        <f>IFERROR(IF(Z$16&gt;0,
(
(
(
IF('U1'!$A$4="3ª",'U1'!M13*'U1'!M$4,0)+
IF('U2'!$A$4="3ª",'U2'!M13*'U2'!M$4,0)+
IF('U3'!$A$4="3ª",'U3'!M13*'U3'!M$4,0)+
IF('U4'!$A$4="3ª",'U4'!M13*'U4'!M$4,0)+
IF('U5'!$A$4="3ª",'U5'!M13*'U5'!M$4,0)+
IF('U6'!$A$4="3ª",'U6'!M13*'U6'!M$4,0)+
IF('U7'!$A$4="3ª",'U7'!M13*'U7'!M$4,0)+
IF('U8'!$A$4="3ª",'U8'!M13*'U8'!M$4,0)+
IF('U9'!$A$4="3ª",'U9'!M13*'U9'!M$4,0)+
IF('U10'!$A$4="3ª",'U10'!M13*'U10'!M$4,0)+
IF('U11'!$A$4="3ª",'U11'!M13*'U11'!M$4,0)+
IF('U12'!$A$4="3ª",'U12'!M13*'U12'!M$4,0)+
IF('U13'!$A$4="3ª",'U13'!M13*'U13'!M$4,0)+
IF('U14'!$A$4="3ª",'U14'!M13*'U14'!M$4,0)+
IF('U15'!$A$4="3ª",'U15'!M13*'U15'!M$4,0)
)/'3ª EVA-solo'!$CD$5
/Z$13)),0),0)</f>
        <v>0</v>
      </c>
      <c r="AA29" s="25"/>
      <c r="AB29" s="72"/>
      <c r="AC29" s="25">
        <f ca="1">IFERROR(IF(AC$16&gt;0,
(
(
(
IF('U1'!$A$4="3ª",'U1'!N13*'U1'!N$4,0)+
IF('U2'!$A$4="3ª",'U2'!N13*'U2'!N$4,0)+
IF('U3'!$A$4="3ª",'U3'!N13*'U3'!N$4,0)+
IF('U4'!$A$4="3ª",'U4'!N13*'U4'!N$4,0)+
IF('U5'!$A$4="3ª",'U5'!N13*'U5'!N$4,0)+
IF('U6'!$A$4="3ª",'U6'!N13*'U6'!N$4,0)+
IF('U7'!$A$4="3ª",'U7'!N13*'U7'!N$4,0)+
IF('U8'!$A$4="3ª",'U8'!N13*'U8'!N$4,0)+
IF('U9'!$A$4="3ª",'U9'!N13*'U9'!N$4,0)+
IF('U10'!$A$4="3ª",'U10'!N13*'U10'!N$4,0)+
IF('U11'!$A$4="3ª",'U11'!N13*'U11'!N$4,0)+
IF('U12'!$A$4="3ª",'U12'!N13*'U12'!N$4,0)+
IF('U13'!$A$4="3ª",'U13'!N13*'U13'!N$4,0)+
IF('U14'!$A$4="3ª",'U14'!N13*'U14'!N$4,0)+
IF('U15'!$A$4="3ª",'U15'!N13*'U15'!N$4,0)
)/'3ª EVA-solo'!$CD$5
/AC$13)),0),0)</f>
        <v>0</v>
      </c>
      <c r="AD29" s="25"/>
      <c r="AE29" s="25">
        <f>IFERROR(IF(AE$16&gt;0,
(
(
(
IF('U1'!$A$4="3ª",'U1'!O13*'U1'!O$4,0)+
IF('U2'!$A$4="3ª",'U2'!O13*'U2'!O$4,0)+
IF('U3'!$A$4="3ª",'U3'!O13*'U3'!O$4,0)+
IF('U4'!$A$4="3ª",'U4'!O13*'U4'!O$4,0)+
IF('U5'!$A$4="3ª",'U5'!O13*'U5'!O$4,0)+
IF('U6'!$A$4="3ª",'U6'!O13*'U6'!O$4,0)+
IF('U7'!$A$4="3ª",'U7'!O13*'U7'!O$4,0)+
IF('U8'!$A$4="3ª",'U8'!O13*'U8'!O$4,0)+
IF('U9'!$A$4="3ª",'U9'!O13*'U9'!O$4,0)+
IF('U10'!$A$4="3ª",'U10'!O13*'U10'!O$4,0)+
IF('U11'!$A$4="3ª",'U11'!O13*'U11'!O$4,0)+
IF('U12'!$A$4="3ª",'U12'!O13*'U12'!O$4,0)+
IF('U13'!$A$4="3ª",'U13'!O13*'U13'!O$4,0)+
IF('U14'!$A$4="3ª",'U14'!O13*'U14'!O$4,0)+
IF('U15'!$A$4="3ª",'U15'!O13*'U15'!O$4,0)
)/'3ª EVA-solo'!$CD$5
/AE$13)),0),0)</f>
        <v>0</v>
      </c>
      <c r="AF29" s="25"/>
      <c r="AG29" s="25">
        <f ca="1">IFERROR(IF(AG$16&gt;0,
(
(
(
IF('U1'!$A$4="3ª",'U1'!P13*'U1'!P$4,0)+
IF('U2'!$A$4="3ª",'U2'!P13*'U2'!P$4,0)+
IF('U3'!$A$4="3ª",'U3'!P13*'U3'!P$4,0)+
IF('U4'!$A$4="3ª",'U4'!P13*'U4'!P$4,0)+
IF('U5'!$A$4="3ª",'U5'!P13*'U5'!P$4,0)+
IF('U6'!$A$4="3ª",'U6'!P13*'U6'!P$4,0)+
IF('U7'!$A$4="3ª",'U7'!P13*'U7'!P$4,0)+
IF('U8'!$A$4="3ª",'U8'!P13*'U8'!P$4,0)+
IF('U9'!$A$4="3ª",'U9'!P13*'U9'!P$4,0)+
IF('U10'!$A$4="3ª",'U10'!P13*'U10'!P$4,0)+
IF('U11'!$A$4="3ª",'U11'!P13*'U11'!P$4,0)+
IF('U12'!$A$4="3ª",'U12'!P13*'U12'!P$4,0)+
IF('U13'!$A$4="3ª",'U13'!P13*'U13'!P$4,0)+
IF('U14'!$A$4="3ª",'U14'!P13*'U14'!P$4,0)+
IF('U15'!$A$4="3ª",'U15'!P13*'U15'!P$4,0)
)/'3ª EVA-solo'!$CD$5
/AG$13)),0),0)</f>
        <v>0</v>
      </c>
      <c r="AH29" s="25"/>
      <c r="AI29" s="25">
        <f>IFERROR(IF(AH$16&gt;0,
(
(
(
IF('U1'!$A$4="3ª",'U1'!Q13*'U1'!Q$4,0)+
IF('U2'!$A$4="3ª",'U2'!Q13*'U2'!Q$4,0)+
IF('U3'!$A$4="3ª",'U3'!Q13*'U3'!Q$4,0)+
IF('U4'!$A$4="3ª",'U4'!Q13*'U4'!Q$4,0)+
IF('U5'!$A$4="3ª",'U5'!Q13*'U5'!Q$4,0)+
IF('U6'!$A$4="3ª",'U6'!Q13*'U6'!Q$4,0)+
IF('U7'!$A$4="3ª",'U7'!Q13*'U7'!Q$4,0)+
IF('U8'!$A$4="3ª",'U8'!Q13*'U8'!Q$4,0)+
IF('U9'!$A$4="3ª",'U9'!Q13*'U9'!Q$4,0)+
IF('U10'!$A$4="3ª",'U10'!Q13*'U10'!Q$4,0)+
IF('U11'!$A$4="3ª",'U11'!Q13*'U11'!Q$4,0)+
IF('U12'!$A$4="3ª",'U12'!Q13*'U12'!Q$4,0)+
IF('U13'!$A$4="3ª",'U13'!Q13*'U13'!Q$4,0)+
IF('U14'!$A$4="3ª",'U14'!Q13*'U14'!Q$4,0)+
IF('U15'!$A$4="3ª",'U15'!Q13*'U15'!Q$4,0)
)/'3ª EVA-solo'!$CD$5
/AH$13)),0),0)</f>
        <v>0</v>
      </c>
      <c r="AJ29" s="25"/>
      <c r="AK29" s="25">
        <f ca="1">IFERROR(IF(AK$16&gt;0,
(
(
(
IF('U1'!$A$4="3ª",'U1'!R13*'U1'!R$4,0)+
IF('U2'!$A$4="3ª",'U2'!R13*'U2'!R$4,0)+
IF('U3'!$A$4="3ª",'U3'!R13*'U3'!R$4,0)+
IF('U4'!$A$4="3ª",'U4'!R13*'U4'!R$4,0)+
IF('U5'!$A$4="3ª",'U5'!R13*'U5'!R$4,0)+
IF('U6'!$A$4="3ª",'U6'!R13*'U6'!R$4,0)+
IF('U7'!$A$4="3ª",'U7'!R13*'U7'!R$4,0)+
IF('U8'!$A$4="3ª",'U8'!R13*'U8'!R$4,0)+
IF('U9'!$A$4="3ª",'U9'!R13*'U9'!R$4,0)+
IF('U10'!$A$4="3ª",'U10'!R13*'U10'!R$4,0)+
IF('U11'!$A$4="3ª",'U11'!R13*'U11'!R$4,0)+
IF('U12'!$A$4="3ª",'U12'!R13*'U12'!R$4,0)+
IF('U13'!$A$4="3ª",'U13'!R13*'U13'!R$4,0)+
IF('U14'!$A$4="3ª",'U14'!R13*'U14'!R$4,0)+
IF('U15'!$A$4="3ª",'U15'!R13*'U15'!R$4,0)
)/'3ª EVA-solo'!$CD$5
/AK$13)),0),0)</f>
        <v>0</v>
      </c>
      <c r="AL29" s="25"/>
      <c r="AM29" s="129">
        <f>IFERROR(IF(AM$16&gt;0,
(
(
(
IF('U1'!$A$4="3ª",'U1'!S13*'U1'!S$4,0)+
IF('U2'!$A$4="3ª",'U2'!S13*'U2'!S$4,0)+
IF('U3'!$A$4="3ª",'U3'!S13*'U3'!S$4,0)+
IF('U4'!$A$4="3ª",'U4'!S13*'U4'!S$4,0)+
IF('U5'!$A$4="3ª",'U5'!S13*'U5'!S$4,0)+
IF('U6'!$A$4="3ª",'U6'!S13*'U6'!S$4,0)+
IF('U7'!$A$4="3ª",'U7'!S13*'U7'!S$4,0)+
IF('U8'!$A$4="3ª",'U8'!S13*'U8'!S$4,0)+
IF('U9'!$A$4="3ª",'U9'!S13*'U9'!S$4,0)+
IF('U10'!$A$4="3ª",'U10'!S13*'U10'!S$4,0)+
IF('U11'!$A$4="3ª",'U11'!S13*'U11'!S$4,0)+
IF('U12'!$A$4="3ª",'U12'!S13*'U12'!S$4,0)+
IF('U13'!$A$4="3ª",'U13'!S13*'U13'!S$4,0)+
IF('U14'!$A$4="3ª",'U14'!S13*'U14'!S$4,0)+
IF('U15'!$A$4="3ª",'U15'!S13*'U15'!S$4,0)
)/'3ª EVA-solo'!$CD$5
/AM$13)),0),0)</f>
        <v>0</v>
      </c>
      <c r="AN29" s="102"/>
      <c r="AO29" s="72"/>
      <c r="AP29" s="25">
        <f ca="1">IFERROR(IF(AP$16&gt;0,
(
(
(
IF('U1'!$A$4="3ª",'U1'!T13*'U1'!T$4,0)+
IF('U2'!$A$4="3ª",'U2'!T13*'U2'!T$4,0)+
IF('U3'!$A$4="3ª",'U3'!T13*'U3'!T$4,0)+
IF('U4'!$A$4="3ª",'U4'!T13*'U4'!T$4,0)+
IF('U5'!$A$4="3ª",'U5'!T13*'U5'!T$4,0)+
IF('U6'!$A$4="3ª",'U6'!T13*'U6'!T$4,0)+
IF('U7'!$A$4="3ª",'U7'!T13*'U7'!T$4,0)+
IF('U8'!$A$4="3ª",'U8'!T13*'U8'!T$4,0)+
IF('U9'!$A$4="3ª",'U9'!T13*'U9'!T$4,0)+
IF('U10'!$A$4="3ª",'U10'!T13*'U10'!T$4,0)+
IF('U11'!$A$4="3ª",'U11'!T13*'U11'!T$4,0)+
IF('U12'!$A$4="3ª",'U12'!T13*'U12'!T$4,0)+
IF('U13'!$A$4="3ª",'U13'!T13*'U13'!T$4,0)+
IF('U14'!$A$4="3ª",'U14'!T13*'U14'!T$4,0)+
IF('U15'!$A$4="3ª",'U15'!T13*'U15'!T$4,0)
)/'3ª EVA-solo'!$CD$5
/AP$13)),0),0)</f>
        <v>0</v>
      </c>
      <c r="AQ29" s="25"/>
      <c r="AR29" s="25">
        <f ca="1">IFERROR(IF(AR$16&gt;0,
(
(
(
IF('U1'!$A$4="3ª",'U1'!U13*'U1'!U$4,0)+
IF('U2'!$A$4="3ª",'U2'!U13*'U2'!U$4,0)+
IF('U3'!$A$4="3ª",'U3'!U13*'U3'!U$4,0)+
IF('U4'!$A$4="3ª",'U4'!U13*'U4'!U$4,0)+
IF('U5'!$A$4="3ª",'U5'!U13*'U5'!U$4,0)+
IF('U6'!$A$4="3ª",'U6'!U13*'U6'!U$4,0)+
IF('U7'!$A$4="3ª",'U7'!U13*'U7'!U$4,0)+
IF('U8'!$A$4="3ª",'U8'!U13*'U8'!U$4,0)+
IF('U9'!$A$4="3ª",'U9'!U13*'U9'!U$4,0)+
IF('U10'!$A$4="3ª",'U10'!U13*'U10'!U$4,0)+
IF('U11'!$A$4="3ª",'U11'!U13*'U11'!U$4,0)+
IF('U12'!$A$4="3ª",'U12'!U13*'U12'!U$4,0)+
IF('U13'!$A$4="3ª",'U13'!U13*'U13'!U$4,0)+
IF('U14'!$A$4="3ª",'U14'!U13*'U14'!U$4,0)+
IF('U15'!$A$4="3ª",'U15'!U13*'U15'!U$4,0)
)/'3ª EVA-solo'!$CD$5
/AR$13)),0),0)</f>
        <v>0</v>
      </c>
      <c r="AS29" s="25"/>
      <c r="AT29" s="25">
        <f ca="1">IFERROR(IF(AT$16&gt;0,
(
(
(
IF('U1'!$A$4="3ª",'U1'!V13*'U1'!V$4,0)+
IF('U2'!$A$4="3ª",'U2'!V13*'U2'!V$4,0)+
IF('U3'!$A$4="3ª",'U3'!V13*'U3'!V$4,0)+
IF('U4'!$A$4="3ª",'U4'!V13*'U4'!V$4,0)+
IF('U5'!$A$4="3ª",'U5'!V13*'U5'!V$4,0)+
IF('U6'!$A$4="3ª",'U6'!V13*'U6'!V$4,0)+
IF('U7'!$A$4="3ª",'U7'!V13*'U7'!V$4,0)+
IF('U8'!$A$4="3ª",'U8'!V13*'U8'!V$4,0)+
IF('U9'!$A$4="3ª",'U9'!V13*'U9'!V$4,0)+
IF('U10'!$A$4="3ª",'U10'!V13*'U10'!V$4,0)+
IF('U11'!$A$4="3ª",'U11'!V13*'U11'!V$4,0)+
IF('U12'!$A$4="3ª",'U12'!V13*'U12'!V$4,0)+
IF('U13'!$A$4="3ª",'U13'!V13*'U13'!V$4,0)+
IF('U14'!$A$4="3ª",'U14'!V13*'U14'!V$4,0)+
IF('U15'!$A$4="3ª",'U15'!V13*'U15'!V$4,0)
)/'3ª EVA-solo'!$CD$5
/AT$13)),0),0)</f>
        <v>0</v>
      </c>
      <c r="AU29" s="25"/>
      <c r="AV29" s="25">
        <f ca="1">IFERROR(IF(AV$16&gt;0,
(
(
(
IF('U1'!$A$4="3ª",'U1'!W13*'U1'!W$4,0)+
IF('U2'!$A$4="3ª",'U2'!W13*'U2'!W$4,0)+
IF('U3'!$A$4="3ª",'U3'!W13*'U3'!W$4,0)+
IF('U4'!$A$4="3ª",'U4'!W13*'U4'!W$4,0)+
IF('U5'!$A$4="3ª",'U5'!W13*'U5'!W$4,0)+
IF('U6'!$A$4="3ª",'U6'!W13*'U6'!W$4,0)+
IF('U7'!$A$4="3ª",'U7'!W13*'U7'!W$4,0)+
IF('U8'!$A$4="3ª",'U8'!W13*'U8'!W$4,0)+
IF('U9'!$A$4="3ª",'U9'!W13*'U9'!W$4,0)+
IF('U10'!$A$4="3ª",'U10'!W13*'U10'!W$4,0)+
IF('U11'!$A$4="3ª",'U11'!W13*'U11'!W$4,0)+
IF('U12'!$A$4="3ª",'U12'!W13*'U12'!W$4,0)+
IF('U13'!$A$4="3ª",'U13'!W13*'U13'!W$4,0)+
IF('U14'!$A$4="3ª",'U14'!W13*'U14'!W$4,0)+
IF('U15'!$A$4="3ª",'U15'!W13*'U15'!W$4,0)
)/'3ª EVA-solo'!$CD$5
/AV$13)),0),0)</f>
        <v>0</v>
      </c>
      <c r="AW29" s="25"/>
      <c r="AX29" s="25">
        <f ca="1">IFERROR(IF(AX$16&gt;0,
(
(
(
IF('U1'!$A$4="3ª",'U1'!X13*'U1'!X$4,0)+
IF('U2'!$A$4="3ª",'U2'!X13*'U2'!X$4,0)+
IF('U3'!$A$4="3ª",'U3'!X13*'U3'!X$4,0)+
IF('U4'!$A$4="3ª",'U4'!X13*'U4'!X$4,0)+
IF('U5'!$A$4="3ª",'U5'!X13*'U5'!X$4,0)+
IF('U6'!$A$4="3ª",'U6'!X13*'U6'!X$4,0)+
IF('U7'!$A$4="3ª",'U7'!X13*'U7'!X$4,0)+
IF('U8'!$A$4="3ª",'U8'!X13*'U8'!X$4,0)+
IF('U9'!$A$4="3ª",'U9'!X13*'U9'!X$4,0)+
IF('U10'!$A$4="3ª",'U10'!X13*'U10'!X$4,0)+
IF('U11'!$A$4="3ª",'U11'!X13*'U11'!X$4,0)+
IF('U12'!$A$4="3ª",'U12'!X13*'U12'!X$4,0)+
IF('U13'!$A$4="3ª",'U13'!X13*'U13'!X$4,0)+
IF('U14'!$A$4="3ª",'U14'!X13*'U14'!X$4,0)+
IF('U15'!$A$4="3ª",'U15'!X13*'U15'!X$4,0)
)/'3ª EVA-solo'!$CD$5
/AX$13)),0),0)</f>
        <v>0</v>
      </c>
      <c r="AY29" s="25"/>
      <c r="AZ29" s="25">
        <f>IFERROR(IF(AZ$16&gt;0,
(
(
(
IF('U1'!$A$4="3ª",'U1'!Y13*'U1'!Y$4,0)+
IF('U2'!$A$4="3ª",'U2'!Y13*'U2'!Y$4,0)+
IF('U3'!$A$4="3ª",'U3'!Y13*'U3'!Y$4,0)+
IF('U4'!$A$4="3ª",'U4'!Y13*'U4'!Y$4,0)+
IF('U5'!$A$4="3ª",'U5'!Y13*'U5'!Y$4,0)+
IF('U6'!$A$4="3ª",'U6'!Y13*'U6'!Y$4,0)+
IF('U7'!$A$4="3ª",'U7'!Y13*'U7'!Y$4,0)+
IF('U8'!$A$4="3ª",'U8'!Y13*'U8'!Y$4,0)+
IF('U9'!$A$4="3ª",'U9'!Y13*'U9'!Y$4,0)+
IF('U10'!$A$4="3ª",'U10'!Y13*'U10'!Y$4,0)+
IF('U11'!$A$4="3ª",'U11'!Y13*'U11'!Y$4,0)+
IF('U12'!$A$4="3ª",'U12'!Y13*'U12'!Y$4,0)+
IF('U13'!$A$4="3ª",'U13'!Y13*'U13'!Y$4,0)+
IF('U14'!$A$4="3ª",'U14'!Y13*'U14'!Y$4,0)+
IF('U15'!$A$4="3ª",'U15'!Y13*'U15'!Y$4,0)
)/'3ª EVA-solo'!$CD$5
/AZ$13)),0),0)</f>
        <v>0</v>
      </c>
      <c r="BA29" s="25"/>
      <c r="BB29" s="72"/>
      <c r="BC29" s="25">
        <f ca="1">IFERROR(IF(BC$16&gt;0,
(
(
(
IF('U1'!$A$4="2ª",'U1'!Z13*'U1'!Z$4,0)+
IF('U2'!$A$4="2ª",'U2'!Z13*'U2'!Z$4,0)+
IF('U3'!$A$4="2ª",'U3'!Z13*'U3'!Z$4,0)+
IF('U4'!$A$4="2ª",'U4'!Z13*'U4'!Z$4,0)+
IF('U5'!$A$4="2ª",'U5'!Z13*'U5'!Z$4,0)+
IF('U6'!$A$4="2ª",'U6'!Z13*'U6'!Z$4,0)+
IF('U7'!$A$4="2ª",'U7'!Z13*'U7'!Z$4,0)+
IF('U8'!$A$4="2ª",'U8'!Z13*'U8'!Z$4,0)+
IF('U9'!$A$4="2ª",'U9'!Z13*'U9'!Z$4,0)+
IF('U10'!$A$4="2ª",'U10'!Z13*'U10'!Z$4,0)+
IF('U11'!$A$4="2ª",'U11'!Z13*'U11'!Z$4,0)+
IF('U12'!$A$4="2ª",'U12'!Z13*'U12'!Z$4,0)+
IF('U13'!$A$4="2ª",'U13'!Z13*'U13'!Z$4,0)+
IF('U14'!$A$4="2ª",'U14'!Z13*'U14'!Z$4,0)+
IF('U15'!$A$4="2ª",'U15'!Z13*'U15'!Z$4,0)
)/'2ª EVA-solo'!$CD$5
/BC$13)),0),0)</f>
        <v>0</v>
      </c>
      <c r="BD29" s="25"/>
      <c r="BE29" s="25">
        <f ca="1">IFERROR(IF(BE$16&gt;0,
(
(
(
IF('U1'!$A$4="3ª",'U1'!AA13*'U1'!AA$4,0)+
IF('U2'!$A$4="3ª",'U2'!AA13*'U2'!AA$4,0)+
IF('U3'!$A$4="3ª",'U3'!AA13*'U3'!AA$4,0)+
IF('U4'!$A$4="3ª",'U4'!AA13*'U4'!AA$4,0)+
IF('U5'!$A$4="3ª",'U5'!AA13*'U5'!AA$4,0)+
IF('U6'!$A$4="3ª",'U6'!AA13*'U6'!AA$4,0)+
IF('U7'!$A$4="3ª",'U7'!AA13*'U7'!AA$4,0)+
IF('U8'!$A$4="3ª",'U8'!AA13*'U8'!AA$4,0)+
IF('U9'!$A$4="3ª",'U9'!AA13*'U9'!AA$4,0)+
IF('U10'!$A$4="3ª",'U10'!AA13*'U10'!AA$4,0)+
IF('U11'!$A$4="3ª",'U11'!AA13*'U11'!AA$4,0)+
IF('U12'!$A$4="3ª",'U12'!AA13*'U12'!AA$4,0)+
IF('U13'!$A$4="3ª",'U13'!AA13*'U13'!AA$4,0)+
IF('U14'!$A$4="3ª",'U14'!AA13*'U14'!AA$4,0)+
IF('U15'!$A$4="3ª",'U15'!AA13*'U15'!AE$4,0)
)/'3ª EVA-solo'!$CD$5
/BE$13)),0),0)</f>
        <v>0</v>
      </c>
      <c r="BF29" s="25"/>
      <c r="BG29" s="25">
        <f ca="1">IFERROR(IF(BG$16&gt;0,
(
(
(
IF('U1'!$A$4="3ª",'U1'!AB13*'U1'!AB$4,0)+
IF('U2'!$A$4="3ª",'U2'!AB13*'U2'!AB$4,0)+
IF('U3'!$A$4="3ª",'U3'!AB13*'U3'!AB$4,0)+
IF('U4'!$A$4="3ª",'U4'!AB13*'U4'!AB$4,0)+
IF('U5'!$A$4="3ª",'U5'!AB13*'U5'!AB$4,0)+
IF('U6'!$A$4="3ª",'U6'!AB13*'U6'!AB$4,0)+
IF('U7'!$A$4="3ª",'U7'!AB13*'U7'!AB$4,0)+
IF('U8'!$A$4="3ª",'U8'!AB13*'U8'!AB$4,0)+
IF('U9'!$A$4="3ª",'U9'!AB13*'U9'!AB$4,0)+
IF('U10'!$A$4="3ª",'U10'!AB13*'U10'!AB$4,0)+
IF('U11'!$A$4="3ª",'U11'!AB13*'U11'!AB$4,0)+
IF('U12'!$A$4="3ª",'U12'!AB13*'U12'!AB$4,0)+
IF('U13'!$A$4="3ª",'U13'!AB13*'U13'!AB$4,0)+
IF('U14'!$A$4="3ª",'U14'!AB13*'U14'!AB$4,0)+
IF('U15'!$A$4="3ª",'U15'!AB13*'U15'!AF$4,0)
)/'3ª EVA-solo'!$CD$5
/BG$13)),0),0)</f>
        <v>0</v>
      </c>
      <c r="BH29" s="25"/>
      <c r="BI29" s="25">
        <f>IFERROR(IF(BH$16&gt;0,
(
(
(
IF('U1'!$A$4="3ª",'U1'!AC13*'U1'!AC$4,0)+
IF('U2'!$A$4="3ª",'U2'!AC13*'U2'!AC$4,0)+
IF('U3'!$A$4="3ª",'U3'!AC13*'U3'!AC$4,0)+
IF('U4'!$A$4="3ª",'U4'!AC13*'U4'!AC$4,0)+
IF('U5'!$A$4="3ª",'U5'!AC13*'U5'!AC$4,0)+
IF('U6'!$A$4="3ª",'U6'!AC13*'U6'!AC$4,0)+
IF('U7'!$A$4="3ª",'U7'!AC13*'U7'!AC$4,0)+
IF('U8'!$A$4="3ª",'U8'!AC13*'U8'!AC$4,0)+
IF('U9'!$A$4="3ª",'U9'!AC13*'U9'!AC$4,0)+
IF('U10'!$A$4="3ª",'U10'!AC13*'U10'!AC$4,0)+
IF('U11'!$A$4="3ª",'U11'!AC13*'U11'!AC$4,0)+
IF('U12'!$A$4="3ª",'U12'!AC13*'U12'!AC$4,0)+
IF('U13'!$A$4="3ª",'U13'!AC13*'U13'!AC$4,0)+
IF('U14'!$A$4="3ª",'U14'!AC13*'U14'!AC$4,0)+
IF('U15'!$A$4="3ª",'U15'!AC13*'U15'!AG$4,0)
)/'3ª EVA-solo'!$CD$5
/BH$13)),0),0)</f>
        <v>0</v>
      </c>
      <c r="BJ29" s="25"/>
      <c r="BK29" s="25">
        <f>IFERROR(IF(BK$16&gt;0,
(
(
(
IF('U1'!$A$4="3ª",'U1'!AD13*'U1'!AD$4,0)+
IF('U2'!$A$4="3ª",'U2'!AD13*'U2'!AD$4,0)+
IF('U3'!$A$4="3ª",'U3'!AD13*'U3'!AD$4,0)+
IF('U4'!$A$4="3ª",'U4'!AD13*'U4'!AD$4,0)+
IF('U5'!$A$4="3ª",'U5'!AD13*'U5'!AD$4,0)+
IF('U6'!$A$4="3ª",'U6'!AD13*'U6'!AD$4,0)+
IF('U7'!$A$4="3ª",'U7'!AD13*'U7'!AD$4,0)+
IF('U8'!$A$4="3ª",'U8'!AD13*'U8'!AD$4,0)+
IF('U9'!$A$4="3ª",'U9'!AD13*'U9'!AD$4,0)+
IF('U10'!$A$4="3ª",'U10'!AD13*'U10'!AD$4,0)+
IF('U11'!$A$4="3ª",'U11'!AD13*'U11'!AD$4,0)+
IF('U12'!$A$4="3ª",'U12'!AD13*'U12'!AD$4,0)+
IF('U13'!$A$4="3ª",'U13'!AD13*'U13'!AD$4,0)+
IF('U14'!$A$4="3ª",'U14'!AD13*'U14'!AD$4,0)+
IF('U15'!$A$4="3ª",'U15'!AD13*'U15'!AH$4,0)
)/'3ª EVA-solo'!$CD$5
/BK$13)),0),0)</f>
        <v>0</v>
      </c>
      <c r="BL29" s="25"/>
      <c r="BM29" s="25">
        <f>IFERROR(IF(BM$16&gt;0,
(
(
(
IF('U1'!$A$4="2ª",'U1'!AE13*'U1'!AE$4,0)+
IF('U2'!$A$4="2ª",'U2'!AE13*'U2'!AE$4,0)+
IF('U3'!$A$4="2ª",'U3'!AE13*'U3'!AE$4,0)+
IF('U4'!$A$4="2ª",'U4'!AE13*'U4'!AE$4,0)+
IF('U5'!$A$4="2ª",'U5'!AE13*'U5'!AE$4,0)+
IF('U6'!$A$4="2ª",'U6'!AE13*'U6'!AE$4,0)+
IF('U7'!$A$4="2ª",'U7'!AE13*'U7'!AE$4,0)+
IF('U8'!$A$4="2ª",'U8'!AE13*'U8'!AE$4,0)+
IF('U9'!$A$4="2ª",'U9'!AE13*'U9'!AE$4,0)+
IF('U10'!$A$4="2ª",'U10'!AE13*'U10'!AE$4,0)+
IF('U11'!$A$4="2ª",'U11'!AE13*'U11'!AE$4,0)+
IF('U12'!$A$4="2ª",'U12'!AE13*'U12'!AE$4,0)+
IF('U13'!$A$4="2ª",'U13'!AE13*'U13'!AE$4,0)+
IF('U14'!$A$4="2ª",'U14'!AE13*'U14'!AE$4,0)+
IF('U15'!$A$4="2ª",'U15'!AE13*'U15'!AE$4,0)
)/'2ª EVA-solo'!$CD$5
/BM$13)),0),0)</f>
        <v>0</v>
      </c>
      <c r="BN29" s="25"/>
      <c r="BO29" s="72"/>
      <c r="BP29" s="25">
        <f ca="1">IFERROR(IF(BP$16&gt;0,
(
(
(
IF('U1'!$A$4="3ª",'U1'!AF13*'U1'!AF$4,0)+
IF('U2'!$A$4="3ª",'U2'!AF13*'U2'!AF$4,0)+
IF('U3'!$A$4="3ª",'U3'!AF13*'U3'!AF$4,0)+
IF('U4'!$A$4="3ª",'U4'!AF13*'U4'!AF$4,0)+
IF('U5'!$A$4="3ª",'U5'!AF13*'U5'!AF$4,0)+
IF('U6'!$A$4="3ª",'U6'!AF13*'U6'!AF$4,0)+
IF('U7'!$A$4="3ª",'U7'!AF13*'U7'!AF$4,0)+
IF('U8'!$A$4="3ª",'U8'!AF13*'U8'!AF$4,0)+
IF('U9'!$A$4="3ª",'U9'!AF13*'U9'!AF$4,0)+
IF('U10'!$A$4="3ª",'U10'!AF13*'U10'!AF$4,0)+
IF('U11'!$A$4="3ª",'U11'!AF13*'U11'!AF$4,0)+
IF('U12'!$A$4="3ª",'U12'!AF13*'U12'!AF$4,0)+
IF('U13'!$A$4="3ª",'U13'!AF13*'U13'!AF$4,0)+
IF('U14'!$A$4="3ª",'U14'!AF13*'U14'!AF$4,0)+
IF('U15'!$A$4="3ª",'U15'!AF13*'U15'!AF$4,0)
)/'3ª EVA-solo'!$CD$5
/BP$13)),0),0)</f>
        <v>0</v>
      </c>
      <c r="BQ29" s="25"/>
      <c r="BR29" s="25">
        <f>IFERROR(IF(BR$16&gt;0,
(
(
(
IF('U1'!$A$4="3ª",'U1'!AG13*'U1'!AG$4,0)+
IF('U2'!$A$4="3ª",'U2'!AG13*'U2'!AG$4,0)+
IF('U3'!$A$4="3ª",'U3'!AG13*'U3'!AG$4,0)+
IF('U4'!$A$4="3ª",'U4'!AG13*'U4'!AG$4,0)+
IF('U5'!$A$4="3ª",'U5'!AG13*'U5'!AG$4,0)+
IF('U6'!$A$4="3ª",'U6'!AG13*'U6'!AG$4,0)+
IF('U7'!$A$4="3ª",'U7'!AG13*'U7'!AG$4,0)+
IF('U8'!$A$4="3ª",'U8'!AG13*'U8'!AG$4,0)+
IF('U9'!$A$4="3ª",'U9'!AG13*'U9'!AG$4,0)+
IF('U10'!$A$4="3ª",'U10'!AG13*'U10'!AG$4,0)+
IF('U11'!$A$4="3ª",'U11'!AG13*'U11'!AG$4,0)+
IF('U12'!$A$4="3ª",'U12'!AG13*'U12'!AG$4,0)+
IF('U13'!$A$4="3ª",'U13'!AG13*'U13'!AG$4,0)+
IF('U14'!$A$4="3ª",'U14'!AG13*'U14'!AG$4,0)+
IF('U15'!$A$4="3ª",'U15'!AG13*'U15'!AG$4,0)
)/'3ª EVA-solo'!$CD$5
/BR$13)),0),0)</f>
        <v>0</v>
      </c>
      <c r="BS29" s="25"/>
      <c r="BT29" s="25">
        <f>IFERROR(IF(BT$16&gt;0,
(
(
(
IF('U1'!$A$4="3ª",'U1'!AH13*'U1'!AH$4,0)+
IF('U2'!$A$4="3ª",'U2'!AH13*'U2'!AH$4,0)+
IF('U3'!$A$4="3ª",'U3'!AH13*'U3'!AH$4,0)+
IF('U4'!$A$4="3ª",'U4'!AH13*'U4'!AH$4,0)+
IF('U5'!$A$4="3ª",'U5'!AH13*'U5'!AH$4,0)+
IF('U6'!$A$4="3ª",'U6'!AH13*'U6'!AH$4,0)+
IF('U7'!$A$4="3ª",'U7'!AH13*'U7'!AH$4,0)+
IF('U8'!$A$4="3ª",'U8'!AH13*'U8'!AH$4,0)+
IF('U9'!$A$4="3ª",'U9'!AH13*'U9'!AH$4,0)+
IF('U10'!$A$4="3ª",'U10'!AH13*'U10'!AH$4,0)+
IF('U11'!$A$4="3ª",'U11'!AH13*'U11'!AH$4,0)+
IF('U12'!$A$4="3ª",'U12'!AH13*'U12'!AH$4,0)+
IF('U13'!$A$4="3ª",'U13'!AH13*'U13'!AH$4,0)+
IF('U14'!$A$4="3ª",'U14'!AH13*'U14'!AH$4,0)+
IF('U15'!$A$4="3ª",'U15'!AH13*'U15'!AH$4,0)
)/'3ª EVA-solo'!$CD$5
/BT$13)),0),0)</f>
        <v>0</v>
      </c>
      <c r="BU29" s="25"/>
      <c r="BV29" s="25">
        <f>IFERROR(IF(BV$16&gt;0,
(
(
(
IF('U1'!$A$4="3ª",'U1'!AI13*'U1'!AI$4,0)+
IF('U2'!$A$4="3ª",'U2'!AI13*'U2'!AI$4,0)+
IF('U3'!$A$4="3ª",'U3'!AI13*'U3'!AI$4,0)+
IF('U4'!$A$4="3ª",'U4'!AI13*'U4'!AI$4,0)+
IF('U5'!$A$4="3ª",'U5'!AI13*'U5'!AI$4,0)+
IF('U6'!$A$4="3ª",'U6'!AI13*'U6'!AI$4,0)+
IF('U7'!$A$4="3ª",'U7'!AI13*'U7'!AI$4,0)+
IF('U8'!$A$4="3ª",'U8'!AI13*'U8'!AI$4,0)+
IF('U9'!$A$4="3ª",'U9'!AI13*'U9'!AI$4,0)+
IF('U10'!$A$4="3ª",'U10'!AI13*'U10'!AI$4,0)+
IF('U11'!$A$4="3ª",'U11'!AI13*'U11'!AI$4,0)+
IF('U12'!$A$4="3ª",'U12'!AI13*'U12'!AI$4,0)+
IF('U13'!$A$4="3ª",'U13'!AI13*'U13'!AI$4,0)+
IF('U14'!$A$4="3ª",'U14'!AI13*'U14'!AI$4,0)+
IF('U15'!$A$4="3ª",'U15'!AI13*'U15'!AI$4,0)
)/'3ª EVA-solo'!$CD$5
/BV$13)),0),0)</f>
        <v>0</v>
      </c>
      <c r="BW29" s="25"/>
      <c r="BX29" s="25">
        <f>IFERROR(IF(BX$16&gt;0,
(
(
(
IF('U1'!$A$4="3ª",'U1'!AJ13*'U1'!AJ$4,0)+
IF('U2'!$A$4="3ª",'U2'!AJ13*'U2'!AJ$4,0)+
IF('U3'!$A$4="3ª",'U3'!AJ13*'U3'!AJ$4,0)+
IF('U4'!$A$4="3ª",'U4'!AJ13*'U4'!AJ$4,0)+
IF('U5'!$A$4="3ª",'U5'!AJ13*'U5'!AJ$4,0)+
IF('U6'!$A$4="3ª",'U6'!AJ13*'U6'!AJ$4,0)+
IF('U7'!$A$4="3ª",'U7'!AJ13*'U7'!AJ$4,0)+
IF('U8'!$A$4="3ª",'U8'!AJ13*'U8'!AJ$4,0)+
IF('U9'!$A$4="3ª",'U9'!AJ13*'U9'!AJ$4,0)+
IF('U10'!$A$4="3ª",'U10'!AJ13*'U10'!AJ$4,0)+
IF('U11'!$A$4="3ª",'U11'!AJ13*'U11'!AJ$4,0)+
IF('U12'!$A$4="3ª",'U12'!AJ13*'U12'!AJ$4,0)+
IF('U13'!$A$4="3ª",'U13'!AJ13*'U13'!AJ$4,0)+
IF('U14'!$A$4="3ª",'U14'!AJ13*'U14'!AJ$4,0)+
IF('U15'!$A$4="3ª",'U15'!AJ13*'U15'!AJ$4,0)
)/'3ª EVA-solo'!$CD$5
/BX$13)),0),0)</f>
        <v>0</v>
      </c>
      <c r="BY29" s="25"/>
      <c r="BZ29" s="129">
        <f>IFERROR(IF(BZ$16&gt;0,
(
(
(
IF('U1'!$A$4="3ª",'U1'!AK13*'U1'!AK$4,0)+
IF('U2'!$A$4="3ª",'U2'!AK13*'U2'!AK$4,0)+
IF('U3'!$A$4="3ª",'U3'!AK13*'U3'!AK$4,0)+
IF('U4'!$A$4="3ª",'U4'!AK13*'U4'!AK$4,0)+
IF('U5'!$A$4="3ª",'U5'!AK13*'U5'!AK$4,0)+
IF('U6'!$A$4="3ª",'U6'!AK13*'U6'!AK$4,0)+
IF('U7'!$A$4="3ª",'U7'!AK13*'U7'!AK$4,0)+
IF('U8'!$A$4="3ª",'U8'!AK13*'U8'!AK$4,0)+
IF('U9'!$A$4="3ª",'U9'!AK13*'U9'!AK$4,0)+
IF('U10'!$A$4="3ª",'U10'!AK13*'U10'!AK$4,0)+
IF('U11'!$A$4="3ª",'U11'!AK13*'U11'!AK$4,0)+
IF('U12'!$A$4="3ª",'U12'!AK13*'U12'!AK$4,0)+
IF('U13'!$A$4="3ª",'U13'!AK13*'U13'!AK$4,0)+
IF('U14'!$A$4="3ª",'U14'!AK13*'U14'!AK$4,0)+
IF('U15'!$A$4="3ª",'U15'!AK13*'U15'!AK$4,0)
)/'3ª EVA-solo'!$CD$5
/BZ$13)),0),0)</f>
        <v>0</v>
      </c>
      <c r="CA29" s="25"/>
      <c r="CB29" s="71"/>
    </row>
    <row r="30" spans="1:82" ht="18" x14ac:dyDescent="0.25">
      <c r="A30" s="65" t="str">
        <v>Mua�oz Navarro, Javier</v>
      </c>
      <c r="B30" s="72"/>
      <c r="C30" s="25">
        <f ca="1">IFERROR(IF(C$16&gt;0,
(
(
(
IF('U1'!$A$4="3ª",'U1'!B14*'U1'!B$4,0)+
IF('U2'!$A$4="3ª",'U2'!B14*'U2'!B$4,0)+
IF('U3'!$A$4="3ª",'U3'!B14*'U3'!B$4,0)+
IF('U4'!$A$4="3ª",'U4'!B14*'U4'!B$4,0)+
IF('U5'!$A$4="3ª",'U5'!B14*'U5'!B$4,0)+
IF('U6'!$A$4="3ª",'U6'!B14*'U6'!B$4,0)+
IF('U7'!$A$4="3ª",'U7'!B14*'U7'!B$4,0)+
IF('U8'!$A$4="3ª",'U8'!B14*'U8'!B$4,0)+
IF('U9'!$A$4="3ª",'U9'!B14*'U9'!B$4,0)+
IF('U10'!$A$4="3ª",'U10'!B14*'U10'!B$4,0)+
IF('U11'!$A$4="3ª",'U11'!B14*'U11'!B$4,0)+
IF('U12'!$A$4="3ª",'U12'!B14*'U12'!B$4,0)+
IF('U13'!$A$4="3ª",'U13'!B14*'U13'!B$4,0)+
IF('U14'!$A$4="3ª",'U14'!B14*'U14'!B$4,0)+
IF('U15'!$A$4="3ª",'U15'!B14*'U15'!B$4,0)
)/'3ª EVA-solo'!$CD$5
/C$13)),0),0)</f>
        <v>0</v>
      </c>
      <c r="D30" s="25"/>
      <c r="E30" s="25">
        <f ca="1">IFERROR(IF(E$16&gt;0,
(
(
(
IF('U1'!$A$4="3ª",'U1'!C14*'U1'!C$4,0)+
IF('U2'!$A$4="3ª",'U2'!C14*'U2'!C$4,0)+
IF('U3'!$A$4="3ª",'U3'!C14*'U3'!C$4,0)+
IF('U4'!$A$4="3ª",'U4'!C14*'U4'!C$4,0)+
IF('U5'!$A$4="3ª",'U5'!C14*'U5'!C$4,0)+
IF('U6'!$A$4="3ª",'U6'!C14*'U6'!C$4,0)+
IF('U7'!$A$4="3ª",'U7'!C14*'U7'!C$4,0)+
IF('U8'!$A$4="3ª",'U8'!C14*'U8'!C$4,0)+
IF('U9'!$A$4="3ª",'U9'!C14*'U9'!C$4,0)+
IF('U10'!$A$4="3ª",'U10'!C14*'U10'!C$4,0)+
IF('U11'!$A$4="3ª",'U11'!C14*'U11'!C$4,0)+
IF('U12'!$A$4="3ª",'U12'!C14*'U12'!C$4,0)+
IF('U13'!$A$4="3ª",'U13'!C14*'U13'!C$4,0)+
IF('U14'!$A$4="3ª",'U14'!C14*'U14'!C$4,0)+
IF('U15'!$A$4="3ª",'U15'!C14*'U15'!C$4,0)
)/'3ª EVA-solo'!$CD$5
/E$13)),0),0)</f>
        <v>0</v>
      </c>
      <c r="F30" s="25"/>
      <c r="G30" s="25">
        <f ca="1">IFERROR(IF(G$16&gt;0,
(
(
(
IF('U1'!$A$4="3ª",'U1'!D14*'U1'!D$4,0)+
IF('U2'!$A$4="3ª",'U2'!D14*'U2'!D$4,0)+
IF('U3'!$A$4="3ª",'U3'!D14*'U3'!D$4,0)+
IF('U4'!$A$4="3ª",'U4'!D14*'U4'!D$4,0)+
IF('U5'!$A$4="3ª",'U5'!D14*'U5'!D$4,0)+
IF('U6'!$A$4="3ª",'U6'!D14*'U6'!D$4,0)+
IF('U7'!$A$4="3ª",'U7'!D14*'U7'!D$4,0)+
IF('U8'!$A$4="3ª",'U8'!D14*'U8'!D$4,0)+
IF('U9'!$A$4="3ª",'U9'!D14*'U9'!D$4,0)+
IF('U10'!$A$4="3ª",'U10'!D14*'U10'!D$4,0)+
IF('U11'!$A$4="3ª",'U11'!D14*'U11'!D$4,0)+
IF('U12'!$A$4="3ª",'U12'!D14*'U12'!D$4,0)+
IF('U13'!$A$4="3ª",'U13'!D14*'U13'!D$4,0)+
IF('U14'!$A$4="3ª",'U14'!D14*'U14'!D$4,0)+
IF('U15'!$A$4="3ª",'U15'!D14*'U15'!D$4,0)
)/'3ª EVA-solo'!$CD$5
/G$13)),0),0)</f>
        <v>0</v>
      </c>
      <c r="H30" s="25"/>
      <c r="I30" s="25">
        <f ca="1">IFERROR(IF(I$16&gt;0,
(
(
(
IF('U1'!$A$4="3ª",'U1'!E14*'U1'!E$4,0)+
IF('U2'!$A$4="3ª",'U2'!E14*'U2'!E$4,0)+
IF('U3'!$A$4="3ª",'U3'!E14*'U3'!E$4,0)+
IF('U4'!$A$4="3ª",'U4'!E14*'U4'!E$4,0)+
IF('U5'!$A$4="3ª",'U5'!E14*'U5'!E$4,0)+
IF('U6'!$A$4="3ª",'U6'!E14*'U6'!E$4,0)+
IF('U7'!$A$4="3ª",'U7'!E14*'U7'!E$4,0)+
IF('U8'!$A$4="3ª",'U8'!E14*'U8'!E$4,0)+
IF('U9'!$A$4="3ª",'U9'!E14*'U9'!E$4,0)+
IF('U10'!$A$4="3ª",'U10'!E14*'U10'!E$4,0)+
IF('U11'!$A$4="3ª",'U11'!E14*'U11'!E$4,0)+
IF('U12'!$A$4="3ª",'U12'!E14*'U12'!E$4,0)+
IF('U13'!$A$4="3ª",'U13'!E14*'U13'!E$4,0)+
IF('U14'!$A$4="3ª",'U14'!E14*'U14'!E$4,0)+
IF('U15'!$A$4="3ª",'U15'!E14*'U15'!E$4,0)
)/'3ª EVA-solo'!$CD$5
/H$13)),0),0)</f>
        <v>0</v>
      </c>
      <c r="J30" s="25"/>
      <c r="K30" s="25">
        <f ca="1">IFERROR(IF(K$16&gt;0,
(
(
(
IF('U1'!$A$4="3ª",'U1'!F14*'U1'!F$4,0)+
IF('U2'!$A$4="3ª",'U2'!F14*'U2'!F$4,0)+
IF('U3'!$A$4="3ª",'U3'!F14*'U3'!F$4,0)+
IF('U4'!$A$4="3ª",'U4'!F14*'U4'!F$4,0)+
IF('U5'!$A$4="3ª",'U5'!F14*'U5'!F$4,0)+
IF('U6'!$A$4="3ª",'U6'!F14*'U6'!F$4,0)+
IF('U7'!$A$4="3ª",'U7'!F14*'U7'!F$4,0)+
IF('U8'!$A$4="3ª",'U8'!F14*'U8'!F$4,0)+
IF('U9'!$A$4="3ª",'U9'!F14*'U9'!F$4,0)+
IF('U10'!$A$4="3ª",'U10'!F14*'U10'!F$4,0)+
IF('U11'!$A$4="3ª",'U11'!F14*'U11'!F$4,0)+
IF('U12'!$A$4="3ª",'U12'!F14*'U12'!F$4,0)+
IF('U13'!$A$4="3ª",'U13'!F14*'U13'!F$4,0)+
IF('U14'!$A$4="3ª",'U14'!F14*'U14'!F$4,0)+
IF('U15'!$A$4="3ª",'U15'!F14*'U15'!F$4,0)
)/'3ª EVA-solo'!$CD$5
/K$13)),0),0)</f>
        <v>0</v>
      </c>
      <c r="L30" s="98"/>
      <c r="M30" s="25">
        <f>IFERROR(IF(M$16&gt;0,
(
(
(
IF('U1'!$A$4="3ª",'U1'!G14*'U1'!G$4,0)+
IF('U2'!$A$4="3ª",'U2'!G14*'U2'!G$4,0)+
IF('U3'!$A$4="3ª",'U3'!G14*'U3'!G$4,0)+
IF('U4'!$A$4="3ª",'U4'!G14*'U4'!G$4,0)+
IF('U5'!$A$4="3ª",'U5'!G14*'U5'!G$4,0)+
IF('U6'!$A$4="3ª",'U6'!G14*'U6'!G$4,0)+
IF('U7'!$A$4="3ª",'U7'!G14*'U7'!G$4,0)+
IF('U8'!$A$4="3ª",'U8'!G14*'U8'!G$4,0)+
IF('U9'!$A$4="3ª",'U9'!G14*'U9'!G$4,0)+
IF('U10'!$A$4="3ª",'U10'!G14*'U10'!G$4,0)+
IF('U11'!$A$4="3ª",'U11'!G14*'U11'!G$4,0)+
IF('U12'!$A$4="3ª",'U12'!G14*'U12'!G$4,0)+
IF('U13'!$A$4="3ª",'U13'!G14*'U13'!G$4,0)+
IF('U14'!$A$4="3ª",'U14'!G14*'U14'!G$4,0)+
IF('U15'!$A$4="3ª",'U15'!G14*'U15'!G$4,0)
)/'3ª EVA-solo'!$CD$5
/M$13)),0),0)</f>
        <v>0</v>
      </c>
      <c r="N30" s="102"/>
      <c r="O30" s="72"/>
      <c r="P30" s="25">
        <f ca="1">IFERROR(IF(P$16&gt;0,
(
(
(
IF('U1'!$A$4="3ª",'U1'!H14*'U1'!H$4,0)+
IF('U2'!$A$4="3ª",'U2'!H14*'U2'!H$4,0)+
IF('U3'!$A$4="3ª",'U3'!H14*'U3'!H$4,0)+
IF('U4'!$A$4="3ª",'U4'!H14*'U4'!H$4,0)+
IF('U5'!$A$4="3ª",'U5'!H14*'U5'!H$4,0)+
IF('U6'!$A$4="3ª",'U6'!H14*'U6'!H$4,0)+
IF('U7'!$A$4="3ª",'U7'!H14*'U7'!H$4,0)+
IF('U8'!$A$4="3ª",'U8'!H14*'U8'!H$4,0)+
IF('U9'!$A$4="3ª",'U9'!H14*'U9'!H$4,0)+
IF('U10'!$A$4="3ª",'U10'!H14*'U10'!H$4,0)+
IF('U11'!$A$4="3ª",'U11'!H14*'U11'!H$4,0)+
IF('U12'!$A$4="3ª",'U12'!H14*'U12'!H$4,0)+
IF('U13'!$A$4="3ª",'U13'!H14*'U13'!H$4,0)+
IF('U14'!$A$4="3ª",'U14'!H14*'U14'!H$4,0)+
IF('U15'!$A$4="3ª",'U15'!H14*'U15'!H$4,0)
)/'3ª EVA-solo'!$CD$5
/P$13)),0),0)</f>
        <v>0</v>
      </c>
      <c r="Q30" s="25"/>
      <c r="R30" s="25">
        <f ca="1">IFERROR(IF(R$16&gt;0,
(
(
(
IF('U1'!$A$4="3ª",'U1'!I14*'U1'!I$4,0)+
IF('U2'!$A$4="3ª",'U2'!I14*'U2'!I$4,0)+
IF('U3'!$A$4="3ª",'U3'!I14*'U3'!I$4,0)+
IF('U4'!$A$4="3ª",'U4'!I14*'U4'!I$4,0)+
IF('U5'!$A$4="3ª",'U5'!I14*'U5'!I$4,0)+
IF('U6'!$A$4="3ª",'U6'!I14*'U6'!I$4,0)+
IF('U7'!$A$4="3ª",'U7'!I14*'U7'!I$4,0)+
IF('U8'!$A$4="3ª",'U8'!I14*'U8'!I$4,0)+
IF('U9'!$A$4="3ª",'U9'!I14*'U9'!I$4,0)+
IF('U10'!$A$4="3ª",'U10'!I14*'U10'!I$4,0)+
IF('U11'!$A$4="3ª",'U11'!I14*'U11'!I$4,0)+
IF('U12'!$A$4="3ª",'U12'!I14*'U12'!I$4,0)+
IF('U13'!$A$4="3ª",'U13'!I14*'U13'!I$4,0)+
IF('U14'!$A$4="3ª",'U14'!I14*'U14'!I$4,0)+
IF('U15'!$A$4="3ª",'U15'!I14*'U15'!I$4,0)
)/'3ª EVA-solo'!$CD$5
/R$13)),0),0)</f>
        <v>0</v>
      </c>
      <c r="S30" s="25"/>
      <c r="T30" s="25">
        <f ca="1">IFERROR(IF(T$16&gt;0,
(
(
(
IF('U1'!$A$4="3ª",'U1'!J14*'U1'!J$4,0)+
IF('U2'!$A$4="3ª",'U2'!J14*'U2'!J$4,0)+
IF('U3'!$A$4="3ª",'U3'!J14*'U3'!J$4,0)+
IF('U4'!$A$4="3ª",'U4'!J14*'U4'!J$4,0)+
IF('U5'!$A$4="3ª",'U5'!J14*'U5'!J$4,0)+
IF('U6'!$A$4="3ª",'U6'!J14*'U6'!J$4,0)+
IF('U7'!$A$4="3ª",'U7'!J14*'U7'!J$4,0)+
IF('U8'!$A$4="3ª",'U8'!J14*'U8'!J$4,0)+
IF('U9'!$A$4="3ª",'U9'!J14*'U9'!J$4,0)+
IF('U10'!$A$4="3ª",'U10'!J14*'U10'!J$4,0)+
IF('U11'!$A$4="3ª",'U11'!J14*'U11'!J$4,0)+
IF('U12'!$A$4="3ª",'U12'!J14*'U12'!J$4,0)+
IF('U13'!$A$4="3ª",'U13'!J14*'U13'!J$4,0)+
IF('U14'!$A$4="3ª",'U14'!J14*'U14'!J$4,0)+
IF('U15'!$A$4="3ª",'U15'!J14*'U15'!J$4,0)
)/'3ª EVA-solo'!$CD$5
/T$13)),0),0)</f>
        <v>0</v>
      </c>
      <c r="U30" s="25"/>
      <c r="V30" s="25">
        <f ca="1">IFERROR(IF(V$16&gt;0,
(
(
(
IF('U1'!$A$4="3ª",'U1'!K14*'U1'!K$4,0)+
IF('U2'!$A$4="3ª",'U2'!K14*'U2'!K$4,0)+
IF('U3'!$A$4="3ª",'U3'!K14*'U3'!K$4,0)+
IF('U4'!$A$4="3ª",'U4'!K14*'U4'!K$4,0)+
IF('U5'!$A$4="3ª",'U5'!K14*'U5'!K$4,0)+
IF('U6'!$A$4="3ª",'U6'!K14*'U6'!K$4,0)+
IF('U7'!$A$4="3ª",'U7'!K14*'U7'!K$4,0)+
IF('U8'!$A$4="3ª",'U8'!K14*'U8'!K$4,0)+
IF('U9'!$A$4="3ª",'U9'!K14*'U9'!K$4,0)+
IF('U10'!$A$4="3ª",'U10'!K14*'U10'!K$4,0)+
IF('U11'!$A$4="3ª",'U11'!K14*'U11'!K$4,0)+
IF('U12'!$A$4="3ª",'U12'!K14*'U12'!K$4,0)+
IF('U13'!$A$4="3ª",'U13'!K14*'U13'!K$4,0)+
IF('U14'!$A$4="3ª",'U14'!K14*'U14'!K$4,0)+
IF('U15'!$A$4="3ª",'U15'!K14*'U15'!K$4,0)
)/'3ª EVA-solo'!$CD$5
/V$13)),0),0)</f>
        <v>0</v>
      </c>
      <c r="W30" s="25"/>
      <c r="X30" s="25">
        <f ca="1">IFERROR(IF(X$16&gt;0,
(
(
(
IF('U1'!$A$4="3ª",'U1'!L14*'U1'!L$4,0)+
IF('U2'!$A$4="3ª",'U2'!L14*'U2'!L$4,0)+
IF('U3'!$A$4="3ª",'U3'!L14*'U3'!L$4,0)+
IF('U4'!$A$4="3ª",'U4'!L14*'U4'!L$4,0)+
IF('U5'!$A$4="3ª",'U5'!L14*'U5'!L$4,0)+
IF('U6'!$A$4="3ª",'U6'!L14*'U6'!L$4,0)+
IF('U7'!$A$4="3ª",'U7'!L14*'U7'!L$4,0)+
IF('U8'!$A$4="3ª",'U8'!L14*'U8'!L$4,0)+
IF('U9'!$A$4="3ª",'U9'!L14*'U9'!L$4,0)+
IF('U10'!$A$4="3ª",'U10'!L14*'U10'!L$4,0)+
IF('U11'!$A$4="3ª",'U11'!L14*'U11'!L$4,0)+
IF('U12'!$A$4="3ª",'U12'!L14*'U12'!L$4,0)+
IF('U13'!$A$4="3ª",'U13'!L14*'U13'!L$4,0)+
IF('U14'!$A$4="3ª",'U14'!L14*'U14'!L$4,0)+
IF('U15'!$A$4="3ª",'U15'!L14*'U15'!L$4,0)
)/'3ª EVA-solo'!$CD$5
/X$13)),0),0)</f>
        <v>0</v>
      </c>
      <c r="Y30" s="25"/>
      <c r="Z30" s="25">
        <f>IFERROR(IF(Z$16&gt;0,
(
(
(
IF('U1'!$A$4="3ª",'U1'!M14*'U1'!M$4,0)+
IF('U2'!$A$4="3ª",'U2'!M14*'U2'!M$4,0)+
IF('U3'!$A$4="3ª",'U3'!M14*'U3'!M$4,0)+
IF('U4'!$A$4="3ª",'U4'!M14*'U4'!M$4,0)+
IF('U5'!$A$4="3ª",'U5'!M14*'U5'!M$4,0)+
IF('U6'!$A$4="3ª",'U6'!M14*'U6'!M$4,0)+
IF('U7'!$A$4="3ª",'U7'!M14*'U7'!M$4,0)+
IF('U8'!$A$4="3ª",'U8'!M14*'U8'!M$4,0)+
IF('U9'!$A$4="3ª",'U9'!M14*'U9'!M$4,0)+
IF('U10'!$A$4="3ª",'U10'!M14*'U10'!M$4,0)+
IF('U11'!$A$4="3ª",'U11'!M14*'U11'!M$4,0)+
IF('U12'!$A$4="3ª",'U12'!M14*'U12'!M$4,0)+
IF('U13'!$A$4="3ª",'U13'!M14*'U13'!M$4,0)+
IF('U14'!$A$4="3ª",'U14'!M14*'U14'!M$4,0)+
IF('U15'!$A$4="3ª",'U15'!M14*'U15'!M$4,0)
)/'3ª EVA-solo'!$CD$5
/Z$13)),0),0)</f>
        <v>0</v>
      </c>
      <c r="AA30" s="25"/>
      <c r="AB30" s="72"/>
      <c r="AC30" s="25">
        <f ca="1">IFERROR(IF(AC$16&gt;0,
(
(
(
IF('U1'!$A$4="3ª",'U1'!N14*'U1'!N$4,0)+
IF('U2'!$A$4="3ª",'U2'!N14*'U2'!N$4,0)+
IF('U3'!$A$4="3ª",'U3'!N14*'U3'!N$4,0)+
IF('U4'!$A$4="3ª",'U4'!N14*'U4'!N$4,0)+
IF('U5'!$A$4="3ª",'U5'!N14*'U5'!N$4,0)+
IF('U6'!$A$4="3ª",'U6'!N14*'U6'!N$4,0)+
IF('U7'!$A$4="3ª",'U7'!N14*'U7'!N$4,0)+
IF('U8'!$A$4="3ª",'U8'!N14*'U8'!N$4,0)+
IF('U9'!$A$4="3ª",'U9'!N14*'U9'!N$4,0)+
IF('U10'!$A$4="3ª",'U10'!N14*'U10'!N$4,0)+
IF('U11'!$A$4="3ª",'U11'!N14*'U11'!N$4,0)+
IF('U12'!$A$4="3ª",'U12'!N14*'U12'!N$4,0)+
IF('U13'!$A$4="3ª",'U13'!N14*'U13'!N$4,0)+
IF('U14'!$A$4="3ª",'U14'!N14*'U14'!N$4,0)+
IF('U15'!$A$4="3ª",'U15'!N14*'U15'!N$4,0)
)/'3ª EVA-solo'!$CD$5
/AC$13)),0),0)</f>
        <v>0</v>
      </c>
      <c r="AD30" s="25"/>
      <c r="AE30" s="25">
        <f>IFERROR(IF(AE$16&gt;0,
(
(
(
IF('U1'!$A$4="3ª",'U1'!O14*'U1'!O$4,0)+
IF('U2'!$A$4="3ª",'U2'!O14*'U2'!O$4,0)+
IF('U3'!$A$4="3ª",'U3'!O14*'U3'!O$4,0)+
IF('U4'!$A$4="3ª",'U4'!O14*'U4'!O$4,0)+
IF('U5'!$A$4="3ª",'U5'!O14*'U5'!O$4,0)+
IF('U6'!$A$4="3ª",'U6'!O14*'U6'!O$4,0)+
IF('U7'!$A$4="3ª",'U7'!O14*'U7'!O$4,0)+
IF('U8'!$A$4="3ª",'U8'!O14*'U8'!O$4,0)+
IF('U9'!$A$4="3ª",'U9'!O14*'U9'!O$4,0)+
IF('U10'!$A$4="3ª",'U10'!O14*'U10'!O$4,0)+
IF('U11'!$A$4="3ª",'U11'!O14*'U11'!O$4,0)+
IF('U12'!$A$4="3ª",'U12'!O14*'U12'!O$4,0)+
IF('U13'!$A$4="3ª",'U13'!O14*'U13'!O$4,0)+
IF('U14'!$A$4="3ª",'U14'!O14*'U14'!O$4,0)+
IF('U15'!$A$4="3ª",'U15'!O14*'U15'!O$4,0)
)/'3ª EVA-solo'!$CD$5
/AE$13)),0),0)</f>
        <v>0</v>
      </c>
      <c r="AF30" s="25"/>
      <c r="AG30" s="25">
        <f ca="1">IFERROR(IF(AG$16&gt;0,
(
(
(
IF('U1'!$A$4="3ª",'U1'!P14*'U1'!P$4,0)+
IF('U2'!$A$4="3ª",'U2'!P14*'U2'!P$4,0)+
IF('U3'!$A$4="3ª",'U3'!P14*'U3'!P$4,0)+
IF('U4'!$A$4="3ª",'U4'!P14*'U4'!P$4,0)+
IF('U5'!$A$4="3ª",'U5'!P14*'U5'!P$4,0)+
IF('U6'!$A$4="3ª",'U6'!P14*'U6'!P$4,0)+
IF('U7'!$A$4="3ª",'U7'!P14*'U7'!P$4,0)+
IF('U8'!$A$4="3ª",'U8'!P14*'U8'!P$4,0)+
IF('U9'!$A$4="3ª",'U9'!P14*'U9'!P$4,0)+
IF('U10'!$A$4="3ª",'U10'!P14*'U10'!P$4,0)+
IF('U11'!$A$4="3ª",'U11'!P14*'U11'!P$4,0)+
IF('U12'!$A$4="3ª",'U12'!P14*'U12'!P$4,0)+
IF('U13'!$A$4="3ª",'U13'!P14*'U13'!P$4,0)+
IF('U14'!$A$4="3ª",'U14'!P14*'U14'!P$4,0)+
IF('U15'!$A$4="3ª",'U15'!P14*'U15'!P$4,0)
)/'3ª EVA-solo'!$CD$5
/AG$13)),0),0)</f>
        <v>0</v>
      </c>
      <c r="AH30" s="25"/>
      <c r="AI30" s="25">
        <f>IFERROR(IF(AH$16&gt;0,
(
(
(
IF('U1'!$A$4="3ª",'U1'!Q14*'U1'!Q$4,0)+
IF('U2'!$A$4="3ª",'U2'!Q14*'U2'!Q$4,0)+
IF('U3'!$A$4="3ª",'U3'!Q14*'U3'!Q$4,0)+
IF('U4'!$A$4="3ª",'U4'!Q14*'U4'!Q$4,0)+
IF('U5'!$A$4="3ª",'U5'!Q14*'U5'!Q$4,0)+
IF('U6'!$A$4="3ª",'U6'!Q14*'U6'!Q$4,0)+
IF('U7'!$A$4="3ª",'U7'!Q14*'U7'!Q$4,0)+
IF('U8'!$A$4="3ª",'U8'!Q14*'U8'!Q$4,0)+
IF('U9'!$A$4="3ª",'U9'!Q14*'U9'!Q$4,0)+
IF('U10'!$A$4="3ª",'U10'!Q14*'U10'!Q$4,0)+
IF('U11'!$A$4="3ª",'U11'!Q14*'U11'!Q$4,0)+
IF('U12'!$A$4="3ª",'U12'!Q14*'U12'!Q$4,0)+
IF('U13'!$A$4="3ª",'U13'!Q14*'U13'!Q$4,0)+
IF('U14'!$A$4="3ª",'U14'!Q14*'U14'!Q$4,0)+
IF('U15'!$A$4="3ª",'U15'!Q14*'U15'!Q$4,0)
)/'3ª EVA-solo'!$CD$5
/AH$13)),0),0)</f>
        <v>0</v>
      </c>
      <c r="AJ30" s="25"/>
      <c r="AK30" s="25">
        <f ca="1">IFERROR(IF(AK$16&gt;0,
(
(
(
IF('U1'!$A$4="3ª",'U1'!R14*'U1'!R$4,0)+
IF('U2'!$A$4="3ª",'U2'!R14*'U2'!R$4,0)+
IF('U3'!$A$4="3ª",'U3'!R14*'U3'!R$4,0)+
IF('U4'!$A$4="3ª",'U4'!R14*'U4'!R$4,0)+
IF('U5'!$A$4="3ª",'U5'!R14*'U5'!R$4,0)+
IF('U6'!$A$4="3ª",'U6'!R14*'U6'!R$4,0)+
IF('U7'!$A$4="3ª",'U7'!R14*'U7'!R$4,0)+
IF('U8'!$A$4="3ª",'U8'!R14*'U8'!R$4,0)+
IF('U9'!$A$4="3ª",'U9'!R14*'U9'!R$4,0)+
IF('U10'!$A$4="3ª",'U10'!R14*'U10'!R$4,0)+
IF('U11'!$A$4="3ª",'U11'!R14*'U11'!R$4,0)+
IF('U12'!$A$4="3ª",'U12'!R14*'U12'!R$4,0)+
IF('U13'!$A$4="3ª",'U13'!R14*'U13'!R$4,0)+
IF('U14'!$A$4="3ª",'U14'!R14*'U14'!R$4,0)+
IF('U15'!$A$4="3ª",'U15'!R14*'U15'!R$4,0)
)/'3ª EVA-solo'!$CD$5
/AK$13)),0),0)</f>
        <v>0</v>
      </c>
      <c r="AL30" s="25"/>
      <c r="AM30" s="129">
        <f>IFERROR(IF(AM$16&gt;0,
(
(
(
IF('U1'!$A$4="3ª",'U1'!S14*'U1'!S$4,0)+
IF('U2'!$A$4="3ª",'U2'!S14*'U2'!S$4,0)+
IF('U3'!$A$4="3ª",'U3'!S14*'U3'!S$4,0)+
IF('U4'!$A$4="3ª",'U4'!S14*'U4'!S$4,0)+
IF('U5'!$A$4="3ª",'U5'!S14*'U5'!S$4,0)+
IF('U6'!$A$4="3ª",'U6'!S14*'U6'!S$4,0)+
IF('U7'!$A$4="3ª",'U7'!S14*'U7'!S$4,0)+
IF('U8'!$A$4="3ª",'U8'!S14*'U8'!S$4,0)+
IF('U9'!$A$4="3ª",'U9'!S14*'U9'!S$4,0)+
IF('U10'!$A$4="3ª",'U10'!S14*'U10'!S$4,0)+
IF('U11'!$A$4="3ª",'U11'!S14*'U11'!S$4,0)+
IF('U12'!$A$4="3ª",'U12'!S14*'U12'!S$4,0)+
IF('U13'!$A$4="3ª",'U13'!S14*'U13'!S$4,0)+
IF('U14'!$A$4="3ª",'U14'!S14*'U14'!S$4,0)+
IF('U15'!$A$4="3ª",'U15'!S14*'U15'!S$4,0)
)/'3ª EVA-solo'!$CD$5
/AM$13)),0),0)</f>
        <v>0</v>
      </c>
      <c r="AN30" s="102"/>
      <c r="AO30" s="72"/>
      <c r="AP30" s="25">
        <f ca="1">IFERROR(IF(AP$16&gt;0,
(
(
(
IF('U1'!$A$4="3ª",'U1'!T14*'U1'!T$4,0)+
IF('U2'!$A$4="3ª",'U2'!T14*'U2'!T$4,0)+
IF('U3'!$A$4="3ª",'U3'!T14*'U3'!T$4,0)+
IF('U4'!$A$4="3ª",'U4'!T14*'U4'!T$4,0)+
IF('U5'!$A$4="3ª",'U5'!T14*'U5'!T$4,0)+
IF('U6'!$A$4="3ª",'U6'!T14*'U6'!T$4,0)+
IF('U7'!$A$4="3ª",'U7'!T14*'U7'!T$4,0)+
IF('U8'!$A$4="3ª",'U8'!T14*'U8'!T$4,0)+
IF('U9'!$A$4="3ª",'U9'!T14*'U9'!T$4,0)+
IF('U10'!$A$4="3ª",'U10'!T14*'U10'!T$4,0)+
IF('U11'!$A$4="3ª",'U11'!T14*'U11'!T$4,0)+
IF('U12'!$A$4="3ª",'U12'!T14*'U12'!T$4,0)+
IF('U13'!$A$4="3ª",'U13'!T14*'U13'!T$4,0)+
IF('U14'!$A$4="3ª",'U14'!T14*'U14'!T$4,0)+
IF('U15'!$A$4="3ª",'U15'!T14*'U15'!T$4,0)
)/'3ª EVA-solo'!$CD$5
/AP$13)),0),0)</f>
        <v>0</v>
      </c>
      <c r="AQ30" s="25"/>
      <c r="AR30" s="25">
        <f ca="1">IFERROR(IF(AR$16&gt;0,
(
(
(
IF('U1'!$A$4="3ª",'U1'!U14*'U1'!U$4,0)+
IF('U2'!$A$4="3ª",'U2'!U14*'U2'!U$4,0)+
IF('U3'!$A$4="3ª",'U3'!U14*'U3'!U$4,0)+
IF('U4'!$A$4="3ª",'U4'!U14*'U4'!U$4,0)+
IF('U5'!$A$4="3ª",'U5'!U14*'U5'!U$4,0)+
IF('U6'!$A$4="3ª",'U6'!U14*'U6'!U$4,0)+
IF('U7'!$A$4="3ª",'U7'!U14*'U7'!U$4,0)+
IF('U8'!$A$4="3ª",'U8'!U14*'U8'!U$4,0)+
IF('U9'!$A$4="3ª",'U9'!U14*'U9'!U$4,0)+
IF('U10'!$A$4="3ª",'U10'!U14*'U10'!U$4,0)+
IF('U11'!$A$4="3ª",'U11'!U14*'U11'!U$4,0)+
IF('U12'!$A$4="3ª",'U12'!U14*'U12'!U$4,0)+
IF('U13'!$A$4="3ª",'U13'!U14*'U13'!U$4,0)+
IF('U14'!$A$4="3ª",'U14'!U14*'U14'!U$4,0)+
IF('U15'!$A$4="3ª",'U15'!U14*'U15'!U$4,0)
)/'3ª EVA-solo'!$CD$5
/AR$13)),0),0)</f>
        <v>0</v>
      </c>
      <c r="AS30" s="25"/>
      <c r="AT30" s="25">
        <f ca="1">IFERROR(IF(AT$16&gt;0,
(
(
(
IF('U1'!$A$4="3ª",'U1'!V14*'U1'!V$4,0)+
IF('U2'!$A$4="3ª",'U2'!V14*'U2'!V$4,0)+
IF('U3'!$A$4="3ª",'U3'!V14*'U3'!V$4,0)+
IF('U4'!$A$4="3ª",'U4'!V14*'U4'!V$4,0)+
IF('U5'!$A$4="3ª",'U5'!V14*'U5'!V$4,0)+
IF('U6'!$A$4="3ª",'U6'!V14*'U6'!V$4,0)+
IF('U7'!$A$4="3ª",'U7'!V14*'U7'!V$4,0)+
IF('U8'!$A$4="3ª",'U8'!V14*'U8'!V$4,0)+
IF('U9'!$A$4="3ª",'U9'!V14*'U9'!V$4,0)+
IF('U10'!$A$4="3ª",'U10'!V14*'U10'!V$4,0)+
IF('U11'!$A$4="3ª",'U11'!V14*'U11'!V$4,0)+
IF('U12'!$A$4="3ª",'U12'!V14*'U12'!V$4,0)+
IF('U13'!$A$4="3ª",'U13'!V14*'U13'!V$4,0)+
IF('U14'!$A$4="3ª",'U14'!V14*'U14'!V$4,0)+
IF('U15'!$A$4="3ª",'U15'!V14*'U15'!V$4,0)
)/'3ª EVA-solo'!$CD$5
/AT$13)),0),0)</f>
        <v>0</v>
      </c>
      <c r="AU30" s="25"/>
      <c r="AV30" s="25">
        <f ca="1">IFERROR(IF(AV$16&gt;0,
(
(
(
IF('U1'!$A$4="3ª",'U1'!W14*'U1'!W$4,0)+
IF('U2'!$A$4="3ª",'U2'!W14*'U2'!W$4,0)+
IF('U3'!$A$4="3ª",'U3'!W14*'U3'!W$4,0)+
IF('U4'!$A$4="3ª",'U4'!W14*'U4'!W$4,0)+
IF('U5'!$A$4="3ª",'U5'!W14*'U5'!W$4,0)+
IF('U6'!$A$4="3ª",'U6'!W14*'U6'!W$4,0)+
IF('U7'!$A$4="3ª",'U7'!W14*'U7'!W$4,0)+
IF('U8'!$A$4="3ª",'U8'!W14*'U8'!W$4,0)+
IF('U9'!$A$4="3ª",'U9'!W14*'U9'!W$4,0)+
IF('U10'!$A$4="3ª",'U10'!W14*'U10'!W$4,0)+
IF('U11'!$A$4="3ª",'U11'!W14*'U11'!W$4,0)+
IF('U12'!$A$4="3ª",'U12'!W14*'U12'!W$4,0)+
IF('U13'!$A$4="3ª",'U13'!W14*'U13'!W$4,0)+
IF('U14'!$A$4="3ª",'U14'!W14*'U14'!W$4,0)+
IF('U15'!$A$4="3ª",'U15'!W14*'U15'!W$4,0)
)/'3ª EVA-solo'!$CD$5
/AV$13)),0),0)</f>
        <v>0</v>
      </c>
      <c r="AW30" s="25"/>
      <c r="AX30" s="25">
        <f ca="1">IFERROR(IF(AX$16&gt;0,
(
(
(
IF('U1'!$A$4="3ª",'U1'!X14*'U1'!X$4,0)+
IF('U2'!$A$4="3ª",'U2'!X14*'U2'!X$4,0)+
IF('U3'!$A$4="3ª",'U3'!X14*'U3'!X$4,0)+
IF('U4'!$A$4="3ª",'U4'!X14*'U4'!X$4,0)+
IF('U5'!$A$4="3ª",'U5'!X14*'U5'!X$4,0)+
IF('U6'!$A$4="3ª",'U6'!X14*'U6'!X$4,0)+
IF('U7'!$A$4="3ª",'U7'!X14*'U7'!X$4,0)+
IF('U8'!$A$4="3ª",'U8'!X14*'U8'!X$4,0)+
IF('U9'!$A$4="3ª",'U9'!X14*'U9'!X$4,0)+
IF('U10'!$A$4="3ª",'U10'!X14*'U10'!X$4,0)+
IF('U11'!$A$4="3ª",'U11'!X14*'U11'!X$4,0)+
IF('U12'!$A$4="3ª",'U12'!X14*'U12'!X$4,0)+
IF('U13'!$A$4="3ª",'U13'!X14*'U13'!X$4,0)+
IF('U14'!$A$4="3ª",'U14'!X14*'U14'!X$4,0)+
IF('U15'!$A$4="3ª",'U15'!X14*'U15'!X$4,0)
)/'3ª EVA-solo'!$CD$5
/AX$13)),0),0)</f>
        <v>0</v>
      </c>
      <c r="AY30" s="25"/>
      <c r="AZ30" s="25">
        <f>IFERROR(IF(AZ$16&gt;0,
(
(
(
IF('U1'!$A$4="3ª",'U1'!Y14*'U1'!Y$4,0)+
IF('U2'!$A$4="3ª",'U2'!Y14*'U2'!Y$4,0)+
IF('U3'!$A$4="3ª",'U3'!Y14*'U3'!Y$4,0)+
IF('U4'!$A$4="3ª",'U4'!Y14*'U4'!Y$4,0)+
IF('U5'!$A$4="3ª",'U5'!Y14*'U5'!Y$4,0)+
IF('U6'!$A$4="3ª",'U6'!Y14*'U6'!Y$4,0)+
IF('U7'!$A$4="3ª",'U7'!Y14*'U7'!Y$4,0)+
IF('U8'!$A$4="3ª",'U8'!Y14*'U8'!Y$4,0)+
IF('U9'!$A$4="3ª",'U9'!Y14*'U9'!Y$4,0)+
IF('U10'!$A$4="3ª",'U10'!Y14*'U10'!Y$4,0)+
IF('U11'!$A$4="3ª",'U11'!Y14*'U11'!Y$4,0)+
IF('U12'!$A$4="3ª",'U12'!Y14*'U12'!Y$4,0)+
IF('U13'!$A$4="3ª",'U13'!Y14*'U13'!Y$4,0)+
IF('U14'!$A$4="3ª",'U14'!Y14*'U14'!Y$4,0)+
IF('U15'!$A$4="3ª",'U15'!Y14*'U15'!Y$4,0)
)/'3ª EVA-solo'!$CD$5
/AZ$13)),0),0)</f>
        <v>0</v>
      </c>
      <c r="BA30" s="25"/>
      <c r="BB30" s="72"/>
      <c r="BC30" s="25">
        <f ca="1">IFERROR(IF(BC$16&gt;0,
(
(
(
IF('U1'!$A$4="2ª",'U1'!Z14*'U1'!Z$4,0)+
IF('U2'!$A$4="2ª",'U2'!Z14*'U2'!Z$4,0)+
IF('U3'!$A$4="2ª",'U3'!Z14*'U3'!Z$4,0)+
IF('U4'!$A$4="2ª",'U4'!Z14*'U4'!Z$4,0)+
IF('U5'!$A$4="2ª",'U5'!Z14*'U5'!Z$4,0)+
IF('U6'!$A$4="2ª",'U6'!Z14*'U6'!Z$4,0)+
IF('U7'!$A$4="2ª",'U7'!Z14*'U7'!Z$4,0)+
IF('U8'!$A$4="2ª",'U8'!Z14*'U8'!Z$4,0)+
IF('U9'!$A$4="2ª",'U9'!Z14*'U9'!Z$4,0)+
IF('U10'!$A$4="2ª",'U10'!Z14*'U10'!Z$4,0)+
IF('U11'!$A$4="2ª",'U11'!Z14*'U11'!Z$4,0)+
IF('U12'!$A$4="2ª",'U12'!Z14*'U12'!Z$4,0)+
IF('U13'!$A$4="2ª",'U13'!Z14*'U13'!Z$4,0)+
IF('U14'!$A$4="2ª",'U14'!Z14*'U14'!Z$4,0)+
IF('U15'!$A$4="2ª",'U15'!Z14*'U15'!Z$4,0)
)/'2ª EVA-solo'!$CD$5
/BC$13)),0),0)</f>
        <v>0</v>
      </c>
      <c r="BD30" s="25"/>
      <c r="BE30" s="25">
        <f ca="1">IFERROR(IF(BE$16&gt;0,
(
(
(
IF('U1'!$A$4="3ª",'U1'!AA14*'U1'!AA$4,0)+
IF('U2'!$A$4="3ª",'U2'!AA14*'U2'!AA$4,0)+
IF('U3'!$A$4="3ª",'U3'!AA14*'U3'!AA$4,0)+
IF('U4'!$A$4="3ª",'U4'!AA14*'U4'!AA$4,0)+
IF('U5'!$A$4="3ª",'U5'!AA14*'U5'!AA$4,0)+
IF('U6'!$A$4="3ª",'U6'!AA14*'U6'!AA$4,0)+
IF('U7'!$A$4="3ª",'U7'!AA14*'U7'!AA$4,0)+
IF('U8'!$A$4="3ª",'U8'!AA14*'U8'!AA$4,0)+
IF('U9'!$A$4="3ª",'U9'!AA14*'U9'!AA$4,0)+
IF('U10'!$A$4="3ª",'U10'!AA14*'U10'!AA$4,0)+
IF('U11'!$A$4="3ª",'U11'!AA14*'U11'!AA$4,0)+
IF('U12'!$A$4="3ª",'U12'!AA14*'U12'!AA$4,0)+
IF('U13'!$A$4="3ª",'U13'!AA14*'U13'!AA$4,0)+
IF('U14'!$A$4="3ª",'U14'!AA14*'U14'!AA$4,0)+
IF('U15'!$A$4="3ª",'U15'!AA14*'U15'!AE$4,0)
)/'3ª EVA-solo'!$CD$5
/BE$13)),0),0)</f>
        <v>0</v>
      </c>
      <c r="BF30" s="25"/>
      <c r="BG30" s="25">
        <f ca="1">IFERROR(IF(BG$16&gt;0,
(
(
(
IF('U1'!$A$4="3ª",'U1'!AB14*'U1'!AB$4,0)+
IF('U2'!$A$4="3ª",'U2'!AB14*'U2'!AB$4,0)+
IF('U3'!$A$4="3ª",'U3'!AB14*'U3'!AB$4,0)+
IF('U4'!$A$4="3ª",'U4'!AB14*'U4'!AB$4,0)+
IF('U5'!$A$4="3ª",'U5'!AB14*'U5'!AB$4,0)+
IF('U6'!$A$4="3ª",'U6'!AB14*'U6'!AB$4,0)+
IF('U7'!$A$4="3ª",'U7'!AB14*'U7'!AB$4,0)+
IF('U8'!$A$4="3ª",'U8'!AB14*'U8'!AB$4,0)+
IF('U9'!$A$4="3ª",'U9'!AB14*'U9'!AB$4,0)+
IF('U10'!$A$4="3ª",'U10'!AB14*'U10'!AB$4,0)+
IF('U11'!$A$4="3ª",'U11'!AB14*'U11'!AB$4,0)+
IF('U12'!$A$4="3ª",'U12'!AB14*'U12'!AB$4,0)+
IF('U13'!$A$4="3ª",'U13'!AB14*'U13'!AB$4,0)+
IF('U14'!$A$4="3ª",'U14'!AB14*'U14'!AB$4,0)+
IF('U15'!$A$4="3ª",'U15'!AB14*'U15'!AF$4,0)
)/'3ª EVA-solo'!$CD$5
/BG$13)),0),0)</f>
        <v>0</v>
      </c>
      <c r="BH30" s="25"/>
      <c r="BI30" s="25">
        <f>IFERROR(IF(BH$16&gt;0,
(
(
(
IF('U1'!$A$4="3ª",'U1'!AC14*'U1'!AC$4,0)+
IF('U2'!$A$4="3ª",'U2'!AC14*'U2'!AC$4,0)+
IF('U3'!$A$4="3ª",'U3'!AC14*'U3'!AC$4,0)+
IF('U4'!$A$4="3ª",'U4'!AC14*'U4'!AC$4,0)+
IF('U5'!$A$4="3ª",'U5'!AC14*'U5'!AC$4,0)+
IF('U6'!$A$4="3ª",'U6'!AC14*'U6'!AC$4,0)+
IF('U7'!$A$4="3ª",'U7'!AC14*'U7'!AC$4,0)+
IF('U8'!$A$4="3ª",'U8'!AC14*'U8'!AC$4,0)+
IF('U9'!$A$4="3ª",'U9'!AC14*'U9'!AC$4,0)+
IF('U10'!$A$4="3ª",'U10'!AC14*'U10'!AC$4,0)+
IF('U11'!$A$4="3ª",'U11'!AC14*'U11'!AC$4,0)+
IF('U12'!$A$4="3ª",'U12'!AC14*'U12'!AC$4,0)+
IF('U13'!$A$4="3ª",'U13'!AC14*'U13'!AC$4,0)+
IF('U14'!$A$4="3ª",'U14'!AC14*'U14'!AC$4,0)+
IF('U15'!$A$4="3ª",'U15'!AC14*'U15'!AG$4,0)
)/'3ª EVA-solo'!$CD$5
/BH$13)),0),0)</f>
        <v>0</v>
      </c>
      <c r="BJ30" s="25"/>
      <c r="BK30" s="25">
        <f>IFERROR(IF(BK$16&gt;0,
(
(
(
IF('U1'!$A$4="3ª",'U1'!AD14*'U1'!AD$4,0)+
IF('U2'!$A$4="3ª",'U2'!AD14*'U2'!AD$4,0)+
IF('U3'!$A$4="3ª",'U3'!AD14*'U3'!AD$4,0)+
IF('U4'!$A$4="3ª",'U4'!AD14*'U4'!AD$4,0)+
IF('U5'!$A$4="3ª",'U5'!AD14*'U5'!AD$4,0)+
IF('U6'!$A$4="3ª",'U6'!AD14*'U6'!AD$4,0)+
IF('U7'!$A$4="3ª",'U7'!AD14*'U7'!AD$4,0)+
IF('U8'!$A$4="3ª",'U8'!AD14*'U8'!AD$4,0)+
IF('U9'!$A$4="3ª",'U9'!AD14*'U9'!AD$4,0)+
IF('U10'!$A$4="3ª",'U10'!AD14*'U10'!AD$4,0)+
IF('U11'!$A$4="3ª",'U11'!AD14*'U11'!AD$4,0)+
IF('U12'!$A$4="3ª",'U12'!AD14*'U12'!AD$4,0)+
IF('U13'!$A$4="3ª",'U13'!AD14*'U13'!AD$4,0)+
IF('U14'!$A$4="3ª",'U14'!AD14*'U14'!AD$4,0)+
IF('U15'!$A$4="3ª",'U15'!AD14*'U15'!AH$4,0)
)/'3ª EVA-solo'!$CD$5
/BK$13)),0),0)</f>
        <v>0</v>
      </c>
      <c r="BL30" s="25"/>
      <c r="BM30" s="25">
        <f>IFERROR(IF(BM$16&gt;0,
(
(
(
IF('U1'!$A$4="2ª",'U1'!AE14*'U1'!AE$4,0)+
IF('U2'!$A$4="2ª",'U2'!AE14*'U2'!AE$4,0)+
IF('U3'!$A$4="2ª",'U3'!AE14*'U3'!AE$4,0)+
IF('U4'!$A$4="2ª",'U4'!AE14*'U4'!AE$4,0)+
IF('U5'!$A$4="2ª",'U5'!AE14*'U5'!AE$4,0)+
IF('U6'!$A$4="2ª",'U6'!AE14*'U6'!AE$4,0)+
IF('U7'!$A$4="2ª",'U7'!AE14*'U7'!AE$4,0)+
IF('U8'!$A$4="2ª",'U8'!AE14*'U8'!AE$4,0)+
IF('U9'!$A$4="2ª",'U9'!AE14*'U9'!AE$4,0)+
IF('U10'!$A$4="2ª",'U10'!AE14*'U10'!AE$4,0)+
IF('U11'!$A$4="2ª",'U11'!AE14*'U11'!AE$4,0)+
IF('U12'!$A$4="2ª",'U12'!AE14*'U12'!AE$4,0)+
IF('U13'!$A$4="2ª",'U13'!AE14*'U13'!AE$4,0)+
IF('U14'!$A$4="2ª",'U14'!AE14*'U14'!AE$4,0)+
IF('U15'!$A$4="2ª",'U15'!AE14*'U15'!AE$4,0)
)/'2ª EVA-solo'!$CD$5
/BM$13)),0),0)</f>
        <v>0</v>
      </c>
      <c r="BN30" s="25"/>
      <c r="BO30" s="72"/>
      <c r="BP30" s="25">
        <f ca="1">IFERROR(IF(BP$16&gt;0,
(
(
(
IF('U1'!$A$4="3ª",'U1'!AF14*'U1'!AF$4,0)+
IF('U2'!$A$4="3ª",'U2'!AF14*'U2'!AF$4,0)+
IF('U3'!$A$4="3ª",'U3'!AF14*'U3'!AF$4,0)+
IF('U4'!$A$4="3ª",'U4'!AF14*'U4'!AF$4,0)+
IF('U5'!$A$4="3ª",'U5'!AF14*'U5'!AF$4,0)+
IF('U6'!$A$4="3ª",'U6'!AF14*'U6'!AF$4,0)+
IF('U7'!$A$4="3ª",'U7'!AF14*'U7'!AF$4,0)+
IF('U8'!$A$4="3ª",'U8'!AF14*'U8'!AF$4,0)+
IF('U9'!$A$4="3ª",'U9'!AF14*'U9'!AF$4,0)+
IF('U10'!$A$4="3ª",'U10'!AF14*'U10'!AF$4,0)+
IF('U11'!$A$4="3ª",'U11'!AF14*'U11'!AF$4,0)+
IF('U12'!$A$4="3ª",'U12'!AF14*'U12'!AF$4,0)+
IF('U13'!$A$4="3ª",'U13'!AF14*'U13'!AF$4,0)+
IF('U14'!$A$4="3ª",'U14'!AF14*'U14'!AF$4,0)+
IF('U15'!$A$4="3ª",'U15'!AF14*'U15'!AF$4,0)
)/'3ª EVA-solo'!$CD$5
/BP$13)),0),0)</f>
        <v>0</v>
      </c>
      <c r="BQ30" s="25"/>
      <c r="BR30" s="25">
        <f>IFERROR(IF(BR$16&gt;0,
(
(
(
IF('U1'!$A$4="3ª",'U1'!AG14*'U1'!AG$4,0)+
IF('U2'!$A$4="3ª",'U2'!AG14*'U2'!AG$4,0)+
IF('U3'!$A$4="3ª",'U3'!AG14*'U3'!AG$4,0)+
IF('U4'!$A$4="3ª",'U4'!AG14*'U4'!AG$4,0)+
IF('U5'!$A$4="3ª",'U5'!AG14*'U5'!AG$4,0)+
IF('U6'!$A$4="3ª",'U6'!AG14*'U6'!AG$4,0)+
IF('U7'!$A$4="3ª",'U7'!AG14*'U7'!AG$4,0)+
IF('U8'!$A$4="3ª",'U8'!AG14*'U8'!AG$4,0)+
IF('U9'!$A$4="3ª",'U9'!AG14*'U9'!AG$4,0)+
IF('U10'!$A$4="3ª",'U10'!AG14*'U10'!AG$4,0)+
IF('U11'!$A$4="3ª",'U11'!AG14*'U11'!AG$4,0)+
IF('U12'!$A$4="3ª",'U12'!AG14*'U12'!AG$4,0)+
IF('U13'!$A$4="3ª",'U13'!AG14*'U13'!AG$4,0)+
IF('U14'!$A$4="3ª",'U14'!AG14*'U14'!AG$4,0)+
IF('U15'!$A$4="3ª",'U15'!AG14*'U15'!AG$4,0)
)/'3ª EVA-solo'!$CD$5
/BR$13)),0),0)</f>
        <v>0</v>
      </c>
      <c r="BS30" s="25"/>
      <c r="BT30" s="25">
        <f>IFERROR(IF(BT$16&gt;0,
(
(
(
IF('U1'!$A$4="3ª",'U1'!AH14*'U1'!AH$4,0)+
IF('U2'!$A$4="3ª",'U2'!AH14*'U2'!AH$4,0)+
IF('U3'!$A$4="3ª",'U3'!AH14*'U3'!AH$4,0)+
IF('U4'!$A$4="3ª",'U4'!AH14*'U4'!AH$4,0)+
IF('U5'!$A$4="3ª",'U5'!AH14*'U5'!AH$4,0)+
IF('U6'!$A$4="3ª",'U6'!AH14*'U6'!AH$4,0)+
IF('U7'!$A$4="3ª",'U7'!AH14*'U7'!AH$4,0)+
IF('U8'!$A$4="3ª",'U8'!AH14*'U8'!AH$4,0)+
IF('U9'!$A$4="3ª",'U9'!AH14*'U9'!AH$4,0)+
IF('U10'!$A$4="3ª",'U10'!AH14*'U10'!AH$4,0)+
IF('U11'!$A$4="3ª",'U11'!AH14*'U11'!AH$4,0)+
IF('U12'!$A$4="3ª",'U12'!AH14*'U12'!AH$4,0)+
IF('U13'!$A$4="3ª",'U13'!AH14*'U13'!AH$4,0)+
IF('U14'!$A$4="3ª",'U14'!AH14*'U14'!AH$4,0)+
IF('U15'!$A$4="3ª",'U15'!AH14*'U15'!AH$4,0)
)/'3ª EVA-solo'!$CD$5
/BT$13)),0),0)</f>
        <v>0</v>
      </c>
      <c r="BU30" s="25"/>
      <c r="BV30" s="25">
        <f>IFERROR(IF(BV$16&gt;0,
(
(
(
IF('U1'!$A$4="3ª",'U1'!AI14*'U1'!AI$4,0)+
IF('U2'!$A$4="3ª",'U2'!AI14*'U2'!AI$4,0)+
IF('U3'!$A$4="3ª",'U3'!AI14*'U3'!AI$4,0)+
IF('U4'!$A$4="3ª",'U4'!AI14*'U4'!AI$4,0)+
IF('U5'!$A$4="3ª",'U5'!AI14*'U5'!AI$4,0)+
IF('U6'!$A$4="3ª",'U6'!AI14*'U6'!AI$4,0)+
IF('U7'!$A$4="3ª",'U7'!AI14*'U7'!AI$4,0)+
IF('U8'!$A$4="3ª",'U8'!AI14*'U8'!AI$4,0)+
IF('U9'!$A$4="3ª",'U9'!AI14*'U9'!AI$4,0)+
IF('U10'!$A$4="3ª",'U10'!AI14*'U10'!AI$4,0)+
IF('U11'!$A$4="3ª",'U11'!AI14*'U11'!AI$4,0)+
IF('U12'!$A$4="3ª",'U12'!AI14*'U12'!AI$4,0)+
IF('U13'!$A$4="3ª",'U13'!AI14*'U13'!AI$4,0)+
IF('U14'!$A$4="3ª",'U14'!AI14*'U14'!AI$4,0)+
IF('U15'!$A$4="3ª",'U15'!AI14*'U15'!AI$4,0)
)/'3ª EVA-solo'!$CD$5
/BV$13)),0),0)</f>
        <v>0</v>
      </c>
      <c r="BW30" s="25"/>
      <c r="BX30" s="25">
        <f>IFERROR(IF(BX$16&gt;0,
(
(
(
IF('U1'!$A$4="3ª",'U1'!AJ14*'U1'!AJ$4,0)+
IF('U2'!$A$4="3ª",'U2'!AJ14*'U2'!AJ$4,0)+
IF('U3'!$A$4="3ª",'U3'!AJ14*'U3'!AJ$4,0)+
IF('U4'!$A$4="3ª",'U4'!AJ14*'U4'!AJ$4,0)+
IF('U5'!$A$4="3ª",'U5'!AJ14*'U5'!AJ$4,0)+
IF('U6'!$A$4="3ª",'U6'!AJ14*'U6'!AJ$4,0)+
IF('U7'!$A$4="3ª",'U7'!AJ14*'U7'!AJ$4,0)+
IF('U8'!$A$4="3ª",'U8'!AJ14*'U8'!AJ$4,0)+
IF('U9'!$A$4="3ª",'U9'!AJ14*'U9'!AJ$4,0)+
IF('U10'!$A$4="3ª",'U10'!AJ14*'U10'!AJ$4,0)+
IF('U11'!$A$4="3ª",'U11'!AJ14*'U11'!AJ$4,0)+
IF('U12'!$A$4="3ª",'U12'!AJ14*'U12'!AJ$4,0)+
IF('U13'!$A$4="3ª",'U13'!AJ14*'U13'!AJ$4,0)+
IF('U14'!$A$4="3ª",'U14'!AJ14*'U14'!AJ$4,0)+
IF('U15'!$A$4="3ª",'U15'!AJ14*'U15'!AJ$4,0)
)/'3ª EVA-solo'!$CD$5
/BX$13)),0),0)</f>
        <v>0</v>
      </c>
      <c r="BY30" s="25"/>
      <c r="BZ30" s="129">
        <f>IFERROR(IF(BZ$16&gt;0,
(
(
(
IF('U1'!$A$4="3ª",'U1'!AK14*'U1'!AK$4,0)+
IF('U2'!$A$4="3ª",'U2'!AK14*'U2'!AK$4,0)+
IF('U3'!$A$4="3ª",'U3'!AK14*'U3'!AK$4,0)+
IF('U4'!$A$4="3ª",'U4'!AK14*'U4'!AK$4,0)+
IF('U5'!$A$4="3ª",'U5'!AK14*'U5'!AK$4,0)+
IF('U6'!$A$4="3ª",'U6'!AK14*'U6'!AK$4,0)+
IF('U7'!$A$4="3ª",'U7'!AK14*'U7'!AK$4,0)+
IF('U8'!$A$4="3ª",'U8'!AK14*'U8'!AK$4,0)+
IF('U9'!$A$4="3ª",'U9'!AK14*'U9'!AK$4,0)+
IF('U10'!$A$4="3ª",'U10'!AK14*'U10'!AK$4,0)+
IF('U11'!$A$4="3ª",'U11'!AK14*'U11'!AK$4,0)+
IF('U12'!$A$4="3ª",'U12'!AK14*'U12'!AK$4,0)+
IF('U13'!$A$4="3ª",'U13'!AK14*'U13'!AK$4,0)+
IF('U14'!$A$4="3ª",'U14'!AK14*'U14'!AK$4,0)+
IF('U15'!$A$4="3ª",'U15'!AK14*'U15'!AK$4,0)
)/'3ª EVA-solo'!$CD$5
/BZ$13)),0),0)</f>
        <v>0</v>
      </c>
      <c r="CA30" s="25"/>
      <c r="CB30" s="71"/>
    </row>
    <row r="31" spans="1:82" ht="18" x14ac:dyDescent="0.25">
      <c r="A31" s="65" t="str">
        <v>Romero Gil, Claudia</v>
      </c>
      <c r="B31" s="72"/>
      <c r="C31" s="25">
        <f ca="1">IFERROR(IF(C$16&gt;0,
(
(
(
IF('U1'!$A$4="3ª",'U1'!B15*'U1'!B$4,0)+
IF('U2'!$A$4="3ª",'U2'!B15*'U2'!B$4,0)+
IF('U3'!$A$4="3ª",'U3'!B15*'U3'!B$4,0)+
IF('U4'!$A$4="3ª",'U4'!B15*'U4'!B$4,0)+
IF('U5'!$A$4="3ª",'U5'!B15*'U5'!B$4,0)+
IF('U6'!$A$4="3ª",'U6'!B15*'U6'!B$4,0)+
IF('U7'!$A$4="3ª",'U7'!B15*'U7'!B$4,0)+
IF('U8'!$A$4="3ª",'U8'!B15*'U8'!B$4,0)+
IF('U9'!$A$4="3ª",'U9'!B15*'U9'!B$4,0)+
IF('U10'!$A$4="3ª",'U10'!B15*'U10'!B$4,0)+
IF('U11'!$A$4="3ª",'U11'!B15*'U11'!B$4,0)+
IF('U12'!$A$4="3ª",'U12'!B15*'U12'!B$4,0)+
IF('U13'!$A$4="3ª",'U13'!B15*'U13'!B$4,0)+
IF('U14'!$A$4="3ª",'U14'!B15*'U14'!B$4,0)+
IF('U15'!$A$4="3ª",'U15'!B15*'U15'!B$4,0)
)/'3ª EVA-solo'!$CD$5
/C$13)),0),0)</f>
        <v>0</v>
      </c>
      <c r="D31" s="25"/>
      <c r="E31" s="25">
        <f ca="1">IFERROR(IF(E$16&gt;0,
(
(
(
IF('U1'!$A$4="3ª",'U1'!C15*'U1'!C$4,0)+
IF('U2'!$A$4="3ª",'U2'!C15*'U2'!C$4,0)+
IF('U3'!$A$4="3ª",'U3'!C15*'U3'!C$4,0)+
IF('U4'!$A$4="3ª",'U4'!C15*'U4'!C$4,0)+
IF('U5'!$A$4="3ª",'U5'!C15*'U5'!C$4,0)+
IF('U6'!$A$4="3ª",'U6'!C15*'U6'!C$4,0)+
IF('U7'!$A$4="3ª",'U7'!C15*'U7'!C$4,0)+
IF('U8'!$A$4="3ª",'U8'!C15*'U8'!C$4,0)+
IF('U9'!$A$4="3ª",'U9'!C15*'U9'!C$4,0)+
IF('U10'!$A$4="3ª",'U10'!C15*'U10'!C$4,0)+
IF('U11'!$A$4="3ª",'U11'!C15*'U11'!C$4,0)+
IF('U12'!$A$4="3ª",'U12'!C15*'U12'!C$4,0)+
IF('U13'!$A$4="3ª",'U13'!C15*'U13'!C$4,0)+
IF('U14'!$A$4="3ª",'U14'!C15*'U14'!C$4,0)+
IF('U15'!$A$4="3ª",'U15'!C15*'U15'!C$4,0)
)/'3ª EVA-solo'!$CD$5
/E$13)),0),0)</f>
        <v>0</v>
      </c>
      <c r="F31" s="25"/>
      <c r="G31" s="25">
        <f ca="1">IFERROR(IF(G$16&gt;0,
(
(
(
IF('U1'!$A$4="3ª",'U1'!D15*'U1'!D$4,0)+
IF('U2'!$A$4="3ª",'U2'!D15*'U2'!D$4,0)+
IF('U3'!$A$4="3ª",'U3'!D15*'U3'!D$4,0)+
IF('U4'!$A$4="3ª",'U4'!D15*'U4'!D$4,0)+
IF('U5'!$A$4="3ª",'U5'!D15*'U5'!D$4,0)+
IF('U6'!$A$4="3ª",'U6'!D15*'U6'!D$4,0)+
IF('U7'!$A$4="3ª",'U7'!D15*'U7'!D$4,0)+
IF('U8'!$A$4="3ª",'U8'!D15*'U8'!D$4,0)+
IF('U9'!$A$4="3ª",'U9'!D15*'U9'!D$4,0)+
IF('U10'!$A$4="3ª",'U10'!D15*'U10'!D$4,0)+
IF('U11'!$A$4="3ª",'U11'!D15*'U11'!D$4,0)+
IF('U12'!$A$4="3ª",'U12'!D15*'U12'!D$4,0)+
IF('U13'!$A$4="3ª",'U13'!D15*'U13'!D$4,0)+
IF('U14'!$A$4="3ª",'U14'!D15*'U14'!D$4,0)+
IF('U15'!$A$4="3ª",'U15'!D15*'U15'!D$4,0)
)/'3ª EVA-solo'!$CD$5
/G$13)),0),0)</f>
        <v>0</v>
      </c>
      <c r="H31" s="25"/>
      <c r="I31" s="25">
        <f ca="1">IFERROR(IF(I$16&gt;0,
(
(
(
IF('U1'!$A$4="3ª",'U1'!E15*'U1'!E$4,0)+
IF('U2'!$A$4="3ª",'U2'!E15*'U2'!E$4,0)+
IF('U3'!$A$4="3ª",'U3'!E15*'U3'!E$4,0)+
IF('U4'!$A$4="3ª",'U4'!E15*'U4'!E$4,0)+
IF('U5'!$A$4="3ª",'U5'!E15*'U5'!E$4,0)+
IF('U6'!$A$4="3ª",'U6'!E15*'U6'!E$4,0)+
IF('U7'!$A$4="3ª",'U7'!E15*'U7'!E$4,0)+
IF('U8'!$A$4="3ª",'U8'!E15*'U8'!E$4,0)+
IF('U9'!$A$4="3ª",'U9'!E15*'U9'!E$4,0)+
IF('U10'!$A$4="3ª",'U10'!E15*'U10'!E$4,0)+
IF('U11'!$A$4="3ª",'U11'!E15*'U11'!E$4,0)+
IF('U12'!$A$4="3ª",'U12'!E15*'U12'!E$4,0)+
IF('U13'!$A$4="3ª",'U13'!E15*'U13'!E$4,0)+
IF('U14'!$A$4="3ª",'U14'!E15*'U14'!E$4,0)+
IF('U15'!$A$4="3ª",'U15'!E15*'U15'!E$4,0)
)/'3ª EVA-solo'!$CD$5
/H$13)),0),0)</f>
        <v>0</v>
      </c>
      <c r="J31" s="25"/>
      <c r="K31" s="25">
        <f ca="1">IFERROR(IF(K$16&gt;0,
(
(
(
IF('U1'!$A$4="3ª",'U1'!F15*'U1'!F$4,0)+
IF('U2'!$A$4="3ª",'U2'!F15*'U2'!F$4,0)+
IF('U3'!$A$4="3ª",'U3'!F15*'U3'!F$4,0)+
IF('U4'!$A$4="3ª",'U4'!F15*'U4'!F$4,0)+
IF('U5'!$A$4="3ª",'U5'!F15*'U5'!F$4,0)+
IF('U6'!$A$4="3ª",'U6'!F15*'U6'!F$4,0)+
IF('U7'!$A$4="3ª",'U7'!F15*'U7'!F$4,0)+
IF('U8'!$A$4="3ª",'U8'!F15*'U8'!F$4,0)+
IF('U9'!$A$4="3ª",'U9'!F15*'U9'!F$4,0)+
IF('U10'!$A$4="3ª",'U10'!F15*'U10'!F$4,0)+
IF('U11'!$A$4="3ª",'U11'!F15*'U11'!F$4,0)+
IF('U12'!$A$4="3ª",'U12'!F15*'U12'!F$4,0)+
IF('U13'!$A$4="3ª",'U13'!F15*'U13'!F$4,0)+
IF('U14'!$A$4="3ª",'U14'!F15*'U14'!F$4,0)+
IF('U15'!$A$4="3ª",'U15'!F15*'U15'!F$4,0)
)/'3ª EVA-solo'!$CD$5
/K$13)),0),0)</f>
        <v>0</v>
      </c>
      <c r="L31" s="98"/>
      <c r="M31" s="25">
        <f>IFERROR(IF(M$16&gt;0,
(
(
(
IF('U1'!$A$4="3ª",'U1'!G15*'U1'!G$4,0)+
IF('U2'!$A$4="3ª",'U2'!G15*'U2'!G$4,0)+
IF('U3'!$A$4="3ª",'U3'!G15*'U3'!G$4,0)+
IF('U4'!$A$4="3ª",'U4'!G15*'U4'!G$4,0)+
IF('U5'!$A$4="3ª",'U5'!G15*'U5'!G$4,0)+
IF('U6'!$A$4="3ª",'U6'!G15*'U6'!G$4,0)+
IF('U7'!$A$4="3ª",'U7'!G15*'U7'!G$4,0)+
IF('U8'!$A$4="3ª",'U8'!G15*'U8'!G$4,0)+
IF('U9'!$A$4="3ª",'U9'!G15*'U9'!G$4,0)+
IF('U10'!$A$4="3ª",'U10'!G15*'U10'!G$4,0)+
IF('U11'!$A$4="3ª",'U11'!G15*'U11'!G$4,0)+
IF('U12'!$A$4="3ª",'U12'!G15*'U12'!G$4,0)+
IF('U13'!$A$4="3ª",'U13'!G15*'U13'!G$4,0)+
IF('U14'!$A$4="3ª",'U14'!G15*'U14'!G$4,0)+
IF('U15'!$A$4="3ª",'U15'!G15*'U15'!G$4,0)
)/'3ª EVA-solo'!$CD$5
/M$13)),0),0)</f>
        <v>0</v>
      </c>
      <c r="N31" s="102"/>
      <c r="O31" s="72"/>
      <c r="P31" s="25">
        <f ca="1">IFERROR(IF(P$16&gt;0,
(
(
(
IF('U1'!$A$4="3ª",'U1'!H15*'U1'!H$4,0)+
IF('U2'!$A$4="3ª",'U2'!H15*'U2'!H$4,0)+
IF('U3'!$A$4="3ª",'U3'!H15*'U3'!H$4,0)+
IF('U4'!$A$4="3ª",'U4'!H15*'U4'!H$4,0)+
IF('U5'!$A$4="3ª",'U5'!H15*'U5'!H$4,0)+
IF('U6'!$A$4="3ª",'U6'!H15*'U6'!H$4,0)+
IF('U7'!$A$4="3ª",'U7'!H15*'U7'!H$4,0)+
IF('U8'!$A$4="3ª",'U8'!H15*'U8'!H$4,0)+
IF('U9'!$A$4="3ª",'U9'!H15*'U9'!H$4,0)+
IF('U10'!$A$4="3ª",'U10'!H15*'U10'!H$4,0)+
IF('U11'!$A$4="3ª",'U11'!H15*'U11'!H$4,0)+
IF('U12'!$A$4="3ª",'U12'!H15*'U12'!H$4,0)+
IF('U13'!$A$4="3ª",'U13'!H15*'U13'!H$4,0)+
IF('U14'!$A$4="3ª",'U14'!H15*'U14'!H$4,0)+
IF('U15'!$A$4="3ª",'U15'!H15*'U15'!H$4,0)
)/'3ª EVA-solo'!$CD$5
/P$13)),0),0)</f>
        <v>0</v>
      </c>
      <c r="Q31" s="25"/>
      <c r="R31" s="25">
        <f ca="1">IFERROR(IF(R$16&gt;0,
(
(
(
IF('U1'!$A$4="3ª",'U1'!I15*'U1'!I$4,0)+
IF('U2'!$A$4="3ª",'U2'!I15*'U2'!I$4,0)+
IF('U3'!$A$4="3ª",'U3'!I15*'U3'!I$4,0)+
IF('U4'!$A$4="3ª",'U4'!I15*'U4'!I$4,0)+
IF('U5'!$A$4="3ª",'U5'!I15*'U5'!I$4,0)+
IF('U6'!$A$4="3ª",'U6'!I15*'U6'!I$4,0)+
IF('U7'!$A$4="3ª",'U7'!I15*'U7'!I$4,0)+
IF('U8'!$A$4="3ª",'U8'!I15*'U8'!I$4,0)+
IF('U9'!$A$4="3ª",'U9'!I15*'U9'!I$4,0)+
IF('U10'!$A$4="3ª",'U10'!I15*'U10'!I$4,0)+
IF('U11'!$A$4="3ª",'U11'!I15*'U11'!I$4,0)+
IF('U12'!$A$4="3ª",'U12'!I15*'U12'!I$4,0)+
IF('U13'!$A$4="3ª",'U13'!I15*'U13'!I$4,0)+
IF('U14'!$A$4="3ª",'U14'!I15*'U14'!I$4,0)+
IF('U15'!$A$4="3ª",'U15'!I15*'U15'!I$4,0)
)/'3ª EVA-solo'!$CD$5
/R$13)),0),0)</f>
        <v>0</v>
      </c>
      <c r="S31" s="25"/>
      <c r="T31" s="25">
        <f ca="1">IFERROR(IF(T$16&gt;0,
(
(
(
IF('U1'!$A$4="3ª",'U1'!J15*'U1'!J$4,0)+
IF('U2'!$A$4="3ª",'U2'!J15*'U2'!J$4,0)+
IF('U3'!$A$4="3ª",'U3'!J15*'U3'!J$4,0)+
IF('U4'!$A$4="3ª",'U4'!J15*'U4'!J$4,0)+
IF('U5'!$A$4="3ª",'U5'!J15*'U5'!J$4,0)+
IF('U6'!$A$4="3ª",'U6'!J15*'U6'!J$4,0)+
IF('U7'!$A$4="3ª",'U7'!J15*'U7'!J$4,0)+
IF('U8'!$A$4="3ª",'U8'!J15*'U8'!J$4,0)+
IF('U9'!$A$4="3ª",'U9'!J15*'U9'!J$4,0)+
IF('U10'!$A$4="3ª",'U10'!J15*'U10'!J$4,0)+
IF('U11'!$A$4="3ª",'U11'!J15*'U11'!J$4,0)+
IF('U12'!$A$4="3ª",'U12'!J15*'U12'!J$4,0)+
IF('U13'!$A$4="3ª",'U13'!J15*'U13'!J$4,0)+
IF('U14'!$A$4="3ª",'U14'!J15*'U14'!J$4,0)+
IF('U15'!$A$4="3ª",'U15'!J15*'U15'!J$4,0)
)/'3ª EVA-solo'!$CD$5
/T$13)),0),0)</f>
        <v>0</v>
      </c>
      <c r="U31" s="25"/>
      <c r="V31" s="25">
        <f ca="1">IFERROR(IF(V$16&gt;0,
(
(
(
IF('U1'!$A$4="3ª",'U1'!K15*'U1'!K$4,0)+
IF('U2'!$A$4="3ª",'U2'!K15*'U2'!K$4,0)+
IF('U3'!$A$4="3ª",'U3'!K15*'U3'!K$4,0)+
IF('U4'!$A$4="3ª",'U4'!K15*'U4'!K$4,0)+
IF('U5'!$A$4="3ª",'U5'!K15*'U5'!K$4,0)+
IF('U6'!$A$4="3ª",'U6'!K15*'U6'!K$4,0)+
IF('U7'!$A$4="3ª",'U7'!K15*'U7'!K$4,0)+
IF('U8'!$A$4="3ª",'U8'!K15*'U8'!K$4,0)+
IF('U9'!$A$4="3ª",'U9'!K15*'U9'!K$4,0)+
IF('U10'!$A$4="3ª",'U10'!K15*'U10'!K$4,0)+
IF('U11'!$A$4="3ª",'U11'!K15*'U11'!K$4,0)+
IF('U12'!$A$4="3ª",'U12'!K15*'U12'!K$4,0)+
IF('U13'!$A$4="3ª",'U13'!K15*'U13'!K$4,0)+
IF('U14'!$A$4="3ª",'U14'!K15*'U14'!K$4,0)+
IF('U15'!$A$4="3ª",'U15'!K15*'U15'!K$4,0)
)/'3ª EVA-solo'!$CD$5
/V$13)),0),0)</f>
        <v>0</v>
      </c>
      <c r="W31" s="25"/>
      <c r="X31" s="25">
        <f ca="1">IFERROR(IF(X$16&gt;0,
(
(
(
IF('U1'!$A$4="3ª",'U1'!L15*'U1'!L$4,0)+
IF('U2'!$A$4="3ª",'U2'!L15*'U2'!L$4,0)+
IF('U3'!$A$4="3ª",'U3'!L15*'U3'!L$4,0)+
IF('U4'!$A$4="3ª",'U4'!L15*'U4'!L$4,0)+
IF('U5'!$A$4="3ª",'U5'!L15*'U5'!L$4,0)+
IF('U6'!$A$4="3ª",'U6'!L15*'U6'!L$4,0)+
IF('U7'!$A$4="3ª",'U7'!L15*'U7'!L$4,0)+
IF('U8'!$A$4="3ª",'U8'!L15*'U8'!L$4,0)+
IF('U9'!$A$4="3ª",'U9'!L15*'U9'!L$4,0)+
IF('U10'!$A$4="3ª",'U10'!L15*'U10'!L$4,0)+
IF('U11'!$A$4="3ª",'U11'!L15*'U11'!L$4,0)+
IF('U12'!$A$4="3ª",'U12'!L15*'U12'!L$4,0)+
IF('U13'!$A$4="3ª",'U13'!L15*'U13'!L$4,0)+
IF('U14'!$A$4="3ª",'U14'!L15*'U14'!L$4,0)+
IF('U15'!$A$4="3ª",'U15'!L15*'U15'!L$4,0)
)/'3ª EVA-solo'!$CD$5
/X$13)),0),0)</f>
        <v>0</v>
      </c>
      <c r="Y31" s="25"/>
      <c r="Z31" s="25">
        <f>IFERROR(IF(Z$16&gt;0,
(
(
(
IF('U1'!$A$4="3ª",'U1'!M15*'U1'!M$4,0)+
IF('U2'!$A$4="3ª",'U2'!M15*'U2'!M$4,0)+
IF('U3'!$A$4="3ª",'U3'!M15*'U3'!M$4,0)+
IF('U4'!$A$4="3ª",'U4'!M15*'U4'!M$4,0)+
IF('U5'!$A$4="3ª",'U5'!M15*'U5'!M$4,0)+
IF('U6'!$A$4="3ª",'U6'!M15*'U6'!M$4,0)+
IF('U7'!$A$4="3ª",'U7'!M15*'U7'!M$4,0)+
IF('U8'!$A$4="3ª",'U8'!M15*'U8'!M$4,0)+
IF('U9'!$A$4="3ª",'U9'!M15*'U9'!M$4,0)+
IF('U10'!$A$4="3ª",'U10'!M15*'U10'!M$4,0)+
IF('U11'!$A$4="3ª",'U11'!M15*'U11'!M$4,0)+
IF('U12'!$A$4="3ª",'U12'!M15*'U12'!M$4,0)+
IF('U13'!$A$4="3ª",'U13'!M15*'U13'!M$4,0)+
IF('U14'!$A$4="3ª",'U14'!M15*'U14'!M$4,0)+
IF('U15'!$A$4="3ª",'U15'!M15*'U15'!M$4,0)
)/'3ª EVA-solo'!$CD$5
/Z$13)),0),0)</f>
        <v>0</v>
      </c>
      <c r="AA31" s="25"/>
      <c r="AB31" s="72"/>
      <c r="AC31" s="25">
        <f ca="1">IFERROR(IF(AC$16&gt;0,
(
(
(
IF('U1'!$A$4="3ª",'U1'!N15*'U1'!N$4,0)+
IF('U2'!$A$4="3ª",'U2'!N15*'U2'!N$4,0)+
IF('U3'!$A$4="3ª",'U3'!N15*'U3'!N$4,0)+
IF('U4'!$A$4="3ª",'U4'!N15*'U4'!N$4,0)+
IF('U5'!$A$4="3ª",'U5'!N15*'U5'!N$4,0)+
IF('U6'!$A$4="3ª",'U6'!N15*'U6'!N$4,0)+
IF('U7'!$A$4="3ª",'U7'!N15*'U7'!N$4,0)+
IF('U8'!$A$4="3ª",'U8'!N15*'U8'!N$4,0)+
IF('U9'!$A$4="3ª",'U9'!N15*'U9'!N$4,0)+
IF('U10'!$A$4="3ª",'U10'!N15*'U10'!N$4,0)+
IF('U11'!$A$4="3ª",'U11'!N15*'U11'!N$4,0)+
IF('U12'!$A$4="3ª",'U12'!N15*'U12'!N$4,0)+
IF('U13'!$A$4="3ª",'U13'!N15*'U13'!N$4,0)+
IF('U14'!$A$4="3ª",'U14'!N15*'U14'!N$4,0)+
IF('U15'!$A$4="3ª",'U15'!N15*'U15'!N$4,0)
)/'3ª EVA-solo'!$CD$5
/AC$13)),0),0)</f>
        <v>0</v>
      </c>
      <c r="AD31" s="25"/>
      <c r="AE31" s="25">
        <f>IFERROR(IF(AE$16&gt;0,
(
(
(
IF('U1'!$A$4="3ª",'U1'!O15*'U1'!O$4,0)+
IF('U2'!$A$4="3ª",'U2'!O15*'U2'!O$4,0)+
IF('U3'!$A$4="3ª",'U3'!O15*'U3'!O$4,0)+
IF('U4'!$A$4="3ª",'U4'!O15*'U4'!O$4,0)+
IF('U5'!$A$4="3ª",'U5'!O15*'U5'!O$4,0)+
IF('U6'!$A$4="3ª",'U6'!O15*'U6'!O$4,0)+
IF('U7'!$A$4="3ª",'U7'!O15*'U7'!O$4,0)+
IF('U8'!$A$4="3ª",'U8'!O15*'U8'!O$4,0)+
IF('U9'!$A$4="3ª",'U9'!O15*'U9'!O$4,0)+
IF('U10'!$A$4="3ª",'U10'!O15*'U10'!O$4,0)+
IF('U11'!$A$4="3ª",'U11'!O15*'U11'!O$4,0)+
IF('U12'!$A$4="3ª",'U12'!O15*'U12'!O$4,0)+
IF('U13'!$A$4="3ª",'U13'!O15*'U13'!O$4,0)+
IF('U14'!$A$4="3ª",'U14'!O15*'U14'!O$4,0)+
IF('U15'!$A$4="3ª",'U15'!O15*'U15'!O$4,0)
)/'3ª EVA-solo'!$CD$5
/AE$13)),0),0)</f>
        <v>0</v>
      </c>
      <c r="AF31" s="25"/>
      <c r="AG31" s="25">
        <f ca="1">IFERROR(IF(AG$16&gt;0,
(
(
(
IF('U1'!$A$4="3ª",'U1'!P15*'U1'!P$4,0)+
IF('U2'!$A$4="3ª",'U2'!P15*'U2'!P$4,0)+
IF('U3'!$A$4="3ª",'U3'!P15*'U3'!P$4,0)+
IF('U4'!$A$4="3ª",'U4'!P15*'U4'!P$4,0)+
IF('U5'!$A$4="3ª",'U5'!P15*'U5'!P$4,0)+
IF('U6'!$A$4="3ª",'U6'!P15*'U6'!P$4,0)+
IF('U7'!$A$4="3ª",'U7'!P15*'U7'!P$4,0)+
IF('U8'!$A$4="3ª",'U8'!P15*'U8'!P$4,0)+
IF('U9'!$A$4="3ª",'U9'!P15*'U9'!P$4,0)+
IF('U10'!$A$4="3ª",'U10'!P15*'U10'!P$4,0)+
IF('U11'!$A$4="3ª",'U11'!P15*'U11'!P$4,0)+
IF('U12'!$A$4="3ª",'U12'!P15*'U12'!P$4,0)+
IF('U13'!$A$4="3ª",'U13'!P15*'U13'!P$4,0)+
IF('U14'!$A$4="3ª",'U14'!P15*'U14'!P$4,0)+
IF('U15'!$A$4="3ª",'U15'!P15*'U15'!P$4,0)
)/'3ª EVA-solo'!$CD$5
/AG$13)),0),0)</f>
        <v>0</v>
      </c>
      <c r="AH31" s="25"/>
      <c r="AI31" s="25">
        <f>IFERROR(IF(AH$16&gt;0,
(
(
(
IF('U1'!$A$4="3ª",'U1'!Q15*'U1'!Q$4,0)+
IF('U2'!$A$4="3ª",'U2'!Q15*'U2'!Q$4,0)+
IF('U3'!$A$4="3ª",'U3'!Q15*'U3'!Q$4,0)+
IF('U4'!$A$4="3ª",'U4'!Q15*'U4'!Q$4,0)+
IF('U5'!$A$4="3ª",'U5'!Q15*'U5'!Q$4,0)+
IF('U6'!$A$4="3ª",'U6'!Q15*'U6'!Q$4,0)+
IF('U7'!$A$4="3ª",'U7'!Q15*'U7'!Q$4,0)+
IF('U8'!$A$4="3ª",'U8'!Q15*'U8'!Q$4,0)+
IF('U9'!$A$4="3ª",'U9'!Q15*'U9'!Q$4,0)+
IF('U10'!$A$4="3ª",'U10'!Q15*'U10'!Q$4,0)+
IF('U11'!$A$4="3ª",'U11'!Q15*'U11'!Q$4,0)+
IF('U12'!$A$4="3ª",'U12'!Q15*'U12'!Q$4,0)+
IF('U13'!$A$4="3ª",'U13'!Q15*'U13'!Q$4,0)+
IF('U14'!$A$4="3ª",'U14'!Q15*'U14'!Q$4,0)+
IF('U15'!$A$4="3ª",'U15'!Q15*'U15'!Q$4,0)
)/'3ª EVA-solo'!$CD$5
/AH$13)),0),0)</f>
        <v>0</v>
      </c>
      <c r="AJ31" s="25"/>
      <c r="AK31" s="25">
        <f ca="1">IFERROR(IF(AK$16&gt;0,
(
(
(
IF('U1'!$A$4="3ª",'U1'!R15*'U1'!R$4,0)+
IF('U2'!$A$4="3ª",'U2'!R15*'U2'!R$4,0)+
IF('U3'!$A$4="3ª",'U3'!R15*'U3'!R$4,0)+
IF('U4'!$A$4="3ª",'U4'!R15*'U4'!R$4,0)+
IF('U5'!$A$4="3ª",'U5'!R15*'U5'!R$4,0)+
IF('U6'!$A$4="3ª",'U6'!R15*'U6'!R$4,0)+
IF('U7'!$A$4="3ª",'U7'!R15*'U7'!R$4,0)+
IF('U8'!$A$4="3ª",'U8'!R15*'U8'!R$4,0)+
IF('U9'!$A$4="3ª",'U9'!R15*'U9'!R$4,0)+
IF('U10'!$A$4="3ª",'U10'!R15*'U10'!R$4,0)+
IF('U11'!$A$4="3ª",'U11'!R15*'U11'!R$4,0)+
IF('U12'!$A$4="3ª",'U12'!R15*'U12'!R$4,0)+
IF('U13'!$A$4="3ª",'U13'!R15*'U13'!R$4,0)+
IF('U14'!$A$4="3ª",'U14'!R15*'U14'!R$4,0)+
IF('U15'!$A$4="3ª",'U15'!R15*'U15'!R$4,0)
)/'3ª EVA-solo'!$CD$5
/AK$13)),0),0)</f>
        <v>0</v>
      </c>
      <c r="AL31" s="25"/>
      <c r="AM31" s="129">
        <f>IFERROR(IF(AM$16&gt;0,
(
(
(
IF('U1'!$A$4="3ª",'U1'!S15*'U1'!S$4,0)+
IF('U2'!$A$4="3ª",'U2'!S15*'U2'!S$4,0)+
IF('U3'!$A$4="3ª",'U3'!S15*'U3'!S$4,0)+
IF('U4'!$A$4="3ª",'U4'!S15*'U4'!S$4,0)+
IF('U5'!$A$4="3ª",'U5'!S15*'U5'!S$4,0)+
IF('U6'!$A$4="3ª",'U6'!S15*'U6'!S$4,0)+
IF('U7'!$A$4="3ª",'U7'!S15*'U7'!S$4,0)+
IF('U8'!$A$4="3ª",'U8'!S15*'U8'!S$4,0)+
IF('U9'!$A$4="3ª",'U9'!S15*'U9'!S$4,0)+
IF('U10'!$A$4="3ª",'U10'!S15*'U10'!S$4,0)+
IF('U11'!$A$4="3ª",'U11'!S15*'U11'!S$4,0)+
IF('U12'!$A$4="3ª",'U12'!S15*'U12'!S$4,0)+
IF('U13'!$A$4="3ª",'U13'!S15*'U13'!S$4,0)+
IF('U14'!$A$4="3ª",'U14'!S15*'U14'!S$4,0)+
IF('U15'!$A$4="3ª",'U15'!S15*'U15'!S$4,0)
)/'3ª EVA-solo'!$CD$5
/AM$13)),0),0)</f>
        <v>0</v>
      </c>
      <c r="AN31" s="102"/>
      <c r="AO31" s="72"/>
      <c r="AP31" s="25">
        <f ca="1">IFERROR(IF(AP$16&gt;0,
(
(
(
IF('U1'!$A$4="3ª",'U1'!T15*'U1'!T$4,0)+
IF('U2'!$A$4="3ª",'U2'!T15*'U2'!T$4,0)+
IF('U3'!$A$4="3ª",'U3'!T15*'U3'!T$4,0)+
IF('U4'!$A$4="3ª",'U4'!T15*'U4'!T$4,0)+
IF('U5'!$A$4="3ª",'U5'!T15*'U5'!T$4,0)+
IF('U6'!$A$4="3ª",'U6'!T15*'U6'!T$4,0)+
IF('U7'!$A$4="3ª",'U7'!T15*'U7'!T$4,0)+
IF('U8'!$A$4="3ª",'U8'!T15*'U8'!T$4,0)+
IF('U9'!$A$4="3ª",'U9'!T15*'U9'!T$4,0)+
IF('U10'!$A$4="3ª",'U10'!T15*'U10'!T$4,0)+
IF('U11'!$A$4="3ª",'U11'!T15*'U11'!T$4,0)+
IF('U12'!$A$4="3ª",'U12'!T15*'U12'!T$4,0)+
IF('U13'!$A$4="3ª",'U13'!T15*'U13'!T$4,0)+
IF('U14'!$A$4="3ª",'U14'!T15*'U14'!T$4,0)+
IF('U15'!$A$4="3ª",'U15'!T15*'U15'!T$4,0)
)/'3ª EVA-solo'!$CD$5
/AP$13)),0),0)</f>
        <v>0</v>
      </c>
      <c r="AQ31" s="25"/>
      <c r="AR31" s="25">
        <f ca="1">IFERROR(IF(AR$16&gt;0,
(
(
(
IF('U1'!$A$4="3ª",'U1'!U15*'U1'!U$4,0)+
IF('U2'!$A$4="3ª",'U2'!U15*'U2'!U$4,0)+
IF('U3'!$A$4="3ª",'U3'!U15*'U3'!U$4,0)+
IF('U4'!$A$4="3ª",'U4'!U15*'U4'!U$4,0)+
IF('U5'!$A$4="3ª",'U5'!U15*'U5'!U$4,0)+
IF('U6'!$A$4="3ª",'U6'!U15*'U6'!U$4,0)+
IF('U7'!$A$4="3ª",'U7'!U15*'U7'!U$4,0)+
IF('U8'!$A$4="3ª",'U8'!U15*'U8'!U$4,0)+
IF('U9'!$A$4="3ª",'U9'!U15*'U9'!U$4,0)+
IF('U10'!$A$4="3ª",'U10'!U15*'U10'!U$4,0)+
IF('U11'!$A$4="3ª",'U11'!U15*'U11'!U$4,0)+
IF('U12'!$A$4="3ª",'U12'!U15*'U12'!U$4,0)+
IF('U13'!$A$4="3ª",'U13'!U15*'U13'!U$4,0)+
IF('U14'!$A$4="3ª",'U14'!U15*'U14'!U$4,0)+
IF('U15'!$A$4="3ª",'U15'!U15*'U15'!U$4,0)
)/'3ª EVA-solo'!$CD$5
/AR$13)),0),0)</f>
        <v>0</v>
      </c>
      <c r="AS31" s="25"/>
      <c r="AT31" s="25">
        <f ca="1">IFERROR(IF(AT$16&gt;0,
(
(
(
IF('U1'!$A$4="3ª",'U1'!V15*'U1'!V$4,0)+
IF('U2'!$A$4="3ª",'U2'!V15*'U2'!V$4,0)+
IF('U3'!$A$4="3ª",'U3'!V15*'U3'!V$4,0)+
IF('U4'!$A$4="3ª",'U4'!V15*'U4'!V$4,0)+
IF('U5'!$A$4="3ª",'U5'!V15*'U5'!V$4,0)+
IF('U6'!$A$4="3ª",'U6'!V15*'U6'!V$4,0)+
IF('U7'!$A$4="3ª",'U7'!V15*'U7'!V$4,0)+
IF('U8'!$A$4="3ª",'U8'!V15*'U8'!V$4,0)+
IF('U9'!$A$4="3ª",'U9'!V15*'U9'!V$4,0)+
IF('U10'!$A$4="3ª",'U10'!V15*'U10'!V$4,0)+
IF('U11'!$A$4="3ª",'U11'!V15*'U11'!V$4,0)+
IF('U12'!$A$4="3ª",'U12'!V15*'U12'!V$4,0)+
IF('U13'!$A$4="3ª",'U13'!V15*'U13'!V$4,0)+
IF('U14'!$A$4="3ª",'U14'!V15*'U14'!V$4,0)+
IF('U15'!$A$4="3ª",'U15'!V15*'U15'!V$4,0)
)/'3ª EVA-solo'!$CD$5
/AT$13)),0),0)</f>
        <v>0</v>
      </c>
      <c r="AU31" s="25"/>
      <c r="AV31" s="25">
        <f ca="1">IFERROR(IF(AV$16&gt;0,
(
(
(
IF('U1'!$A$4="3ª",'U1'!W15*'U1'!W$4,0)+
IF('U2'!$A$4="3ª",'U2'!W15*'U2'!W$4,0)+
IF('U3'!$A$4="3ª",'U3'!W15*'U3'!W$4,0)+
IF('U4'!$A$4="3ª",'U4'!W15*'U4'!W$4,0)+
IF('U5'!$A$4="3ª",'U5'!W15*'U5'!W$4,0)+
IF('U6'!$A$4="3ª",'U6'!W15*'U6'!W$4,0)+
IF('U7'!$A$4="3ª",'U7'!W15*'U7'!W$4,0)+
IF('U8'!$A$4="3ª",'U8'!W15*'U8'!W$4,0)+
IF('U9'!$A$4="3ª",'U9'!W15*'U9'!W$4,0)+
IF('U10'!$A$4="3ª",'U10'!W15*'U10'!W$4,0)+
IF('U11'!$A$4="3ª",'U11'!W15*'U11'!W$4,0)+
IF('U12'!$A$4="3ª",'U12'!W15*'U12'!W$4,0)+
IF('U13'!$A$4="3ª",'U13'!W15*'U13'!W$4,0)+
IF('U14'!$A$4="3ª",'U14'!W15*'U14'!W$4,0)+
IF('U15'!$A$4="3ª",'U15'!W15*'U15'!W$4,0)
)/'3ª EVA-solo'!$CD$5
/AV$13)),0),0)</f>
        <v>0</v>
      </c>
      <c r="AW31" s="25"/>
      <c r="AX31" s="25">
        <f ca="1">IFERROR(IF(AX$16&gt;0,
(
(
(
IF('U1'!$A$4="3ª",'U1'!X15*'U1'!X$4,0)+
IF('U2'!$A$4="3ª",'U2'!X15*'U2'!X$4,0)+
IF('U3'!$A$4="3ª",'U3'!X15*'U3'!X$4,0)+
IF('U4'!$A$4="3ª",'U4'!X15*'U4'!X$4,0)+
IF('U5'!$A$4="3ª",'U5'!X15*'U5'!X$4,0)+
IF('U6'!$A$4="3ª",'U6'!X15*'U6'!X$4,0)+
IF('U7'!$A$4="3ª",'U7'!X15*'U7'!X$4,0)+
IF('U8'!$A$4="3ª",'U8'!X15*'U8'!X$4,0)+
IF('U9'!$A$4="3ª",'U9'!X15*'U9'!X$4,0)+
IF('U10'!$A$4="3ª",'U10'!X15*'U10'!X$4,0)+
IF('U11'!$A$4="3ª",'U11'!X15*'U11'!X$4,0)+
IF('U12'!$A$4="3ª",'U12'!X15*'U12'!X$4,0)+
IF('U13'!$A$4="3ª",'U13'!X15*'U13'!X$4,0)+
IF('U14'!$A$4="3ª",'U14'!X15*'U14'!X$4,0)+
IF('U15'!$A$4="3ª",'U15'!X15*'U15'!X$4,0)
)/'3ª EVA-solo'!$CD$5
/AX$13)),0),0)</f>
        <v>0</v>
      </c>
      <c r="AY31" s="25"/>
      <c r="AZ31" s="25">
        <f>IFERROR(IF(AZ$16&gt;0,
(
(
(
IF('U1'!$A$4="3ª",'U1'!Y15*'U1'!Y$4,0)+
IF('U2'!$A$4="3ª",'U2'!Y15*'U2'!Y$4,0)+
IF('U3'!$A$4="3ª",'U3'!Y15*'U3'!Y$4,0)+
IF('U4'!$A$4="3ª",'U4'!Y15*'U4'!Y$4,0)+
IF('U5'!$A$4="3ª",'U5'!Y15*'U5'!Y$4,0)+
IF('U6'!$A$4="3ª",'U6'!Y15*'U6'!Y$4,0)+
IF('U7'!$A$4="3ª",'U7'!Y15*'U7'!Y$4,0)+
IF('U8'!$A$4="3ª",'U8'!Y15*'U8'!Y$4,0)+
IF('U9'!$A$4="3ª",'U9'!Y15*'U9'!Y$4,0)+
IF('U10'!$A$4="3ª",'U10'!Y15*'U10'!Y$4,0)+
IF('U11'!$A$4="3ª",'U11'!Y15*'U11'!Y$4,0)+
IF('U12'!$A$4="3ª",'U12'!Y15*'U12'!Y$4,0)+
IF('U13'!$A$4="3ª",'U13'!Y15*'U13'!Y$4,0)+
IF('U14'!$A$4="3ª",'U14'!Y15*'U14'!Y$4,0)+
IF('U15'!$A$4="3ª",'U15'!Y15*'U15'!Y$4,0)
)/'3ª EVA-solo'!$CD$5
/AZ$13)),0),0)</f>
        <v>0</v>
      </c>
      <c r="BA31" s="25"/>
      <c r="BB31" s="72"/>
      <c r="BC31" s="25">
        <f ca="1">IFERROR(IF(BC$16&gt;0,
(
(
(
IF('U1'!$A$4="2ª",'U1'!Z15*'U1'!Z$4,0)+
IF('U2'!$A$4="2ª",'U2'!Z15*'U2'!Z$4,0)+
IF('U3'!$A$4="2ª",'U3'!Z15*'U3'!Z$4,0)+
IF('U4'!$A$4="2ª",'U4'!Z15*'U4'!Z$4,0)+
IF('U5'!$A$4="2ª",'U5'!Z15*'U5'!Z$4,0)+
IF('U6'!$A$4="2ª",'U6'!Z15*'U6'!Z$4,0)+
IF('U7'!$A$4="2ª",'U7'!Z15*'U7'!Z$4,0)+
IF('U8'!$A$4="2ª",'U8'!Z15*'U8'!Z$4,0)+
IF('U9'!$A$4="2ª",'U9'!Z15*'U9'!Z$4,0)+
IF('U10'!$A$4="2ª",'U10'!Z15*'U10'!Z$4,0)+
IF('U11'!$A$4="2ª",'U11'!Z15*'U11'!Z$4,0)+
IF('U12'!$A$4="2ª",'U12'!Z15*'U12'!Z$4,0)+
IF('U13'!$A$4="2ª",'U13'!Z15*'U13'!Z$4,0)+
IF('U14'!$A$4="2ª",'U14'!Z15*'U14'!Z$4,0)+
IF('U15'!$A$4="2ª",'U15'!Z15*'U15'!Z$4,0)
)/'2ª EVA-solo'!$CD$5
/BC$13)),0),0)</f>
        <v>0</v>
      </c>
      <c r="BD31" s="25"/>
      <c r="BE31" s="25">
        <f ca="1">IFERROR(IF(BE$16&gt;0,
(
(
(
IF('U1'!$A$4="3ª",'U1'!AA15*'U1'!AA$4,0)+
IF('U2'!$A$4="3ª",'U2'!AA15*'U2'!AA$4,0)+
IF('U3'!$A$4="3ª",'U3'!AA15*'U3'!AA$4,0)+
IF('U4'!$A$4="3ª",'U4'!AA15*'U4'!AA$4,0)+
IF('U5'!$A$4="3ª",'U5'!AA15*'U5'!AA$4,0)+
IF('U6'!$A$4="3ª",'U6'!AA15*'U6'!AA$4,0)+
IF('U7'!$A$4="3ª",'U7'!AA15*'U7'!AA$4,0)+
IF('U8'!$A$4="3ª",'U8'!AA15*'U8'!AA$4,0)+
IF('U9'!$A$4="3ª",'U9'!AA15*'U9'!AA$4,0)+
IF('U10'!$A$4="3ª",'U10'!AA15*'U10'!AA$4,0)+
IF('U11'!$A$4="3ª",'U11'!AA15*'U11'!AA$4,0)+
IF('U12'!$A$4="3ª",'U12'!AA15*'U12'!AA$4,0)+
IF('U13'!$A$4="3ª",'U13'!AA15*'U13'!AA$4,0)+
IF('U14'!$A$4="3ª",'U14'!AA15*'U14'!AA$4,0)+
IF('U15'!$A$4="3ª",'U15'!AA15*'U15'!AE$4,0)
)/'3ª EVA-solo'!$CD$5
/BE$13)),0),0)</f>
        <v>0</v>
      </c>
      <c r="BF31" s="25"/>
      <c r="BG31" s="25">
        <f ca="1">IFERROR(IF(BG$16&gt;0,
(
(
(
IF('U1'!$A$4="3ª",'U1'!AB15*'U1'!AB$4,0)+
IF('U2'!$A$4="3ª",'U2'!AB15*'U2'!AB$4,0)+
IF('U3'!$A$4="3ª",'U3'!AB15*'U3'!AB$4,0)+
IF('U4'!$A$4="3ª",'U4'!AB15*'U4'!AB$4,0)+
IF('U5'!$A$4="3ª",'U5'!AB15*'U5'!AB$4,0)+
IF('U6'!$A$4="3ª",'U6'!AB15*'U6'!AB$4,0)+
IF('U7'!$A$4="3ª",'U7'!AB15*'U7'!AB$4,0)+
IF('U8'!$A$4="3ª",'U8'!AB15*'U8'!AB$4,0)+
IF('U9'!$A$4="3ª",'U9'!AB15*'U9'!AB$4,0)+
IF('U10'!$A$4="3ª",'U10'!AB15*'U10'!AB$4,0)+
IF('U11'!$A$4="3ª",'U11'!AB15*'U11'!AB$4,0)+
IF('U12'!$A$4="3ª",'U12'!AB15*'U12'!AB$4,0)+
IF('U13'!$A$4="3ª",'U13'!AB15*'U13'!AB$4,0)+
IF('U14'!$A$4="3ª",'U14'!AB15*'U14'!AB$4,0)+
IF('U15'!$A$4="3ª",'U15'!AB15*'U15'!AF$4,0)
)/'3ª EVA-solo'!$CD$5
/BG$13)),0),0)</f>
        <v>0</v>
      </c>
      <c r="BH31" s="25"/>
      <c r="BI31" s="25">
        <f>IFERROR(IF(BH$16&gt;0,
(
(
(
IF('U1'!$A$4="3ª",'U1'!AC15*'U1'!AC$4,0)+
IF('U2'!$A$4="3ª",'U2'!AC15*'U2'!AC$4,0)+
IF('U3'!$A$4="3ª",'U3'!AC15*'U3'!AC$4,0)+
IF('U4'!$A$4="3ª",'U4'!AC15*'U4'!AC$4,0)+
IF('U5'!$A$4="3ª",'U5'!AC15*'U5'!AC$4,0)+
IF('U6'!$A$4="3ª",'U6'!AC15*'U6'!AC$4,0)+
IF('U7'!$A$4="3ª",'U7'!AC15*'U7'!AC$4,0)+
IF('U8'!$A$4="3ª",'U8'!AC15*'U8'!AC$4,0)+
IF('U9'!$A$4="3ª",'U9'!AC15*'U9'!AC$4,0)+
IF('U10'!$A$4="3ª",'U10'!AC15*'U10'!AC$4,0)+
IF('U11'!$A$4="3ª",'U11'!AC15*'U11'!AC$4,0)+
IF('U12'!$A$4="3ª",'U12'!AC15*'U12'!AC$4,0)+
IF('U13'!$A$4="3ª",'U13'!AC15*'U13'!AC$4,0)+
IF('U14'!$A$4="3ª",'U14'!AC15*'U14'!AC$4,0)+
IF('U15'!$A$4="3ª",'U15'!AC15*'U15'!AG$4,0)
)/'3ª EVA-solo'!$CD$5
/BH$13)),0),0)</f>
        <v>0</v>
      </c>
      <c r="BJ31" s="25"/>
      <c r="BK31" s="25">
        <f>IFERROR(IF(BK$16&gt;0,
(
(
(
IF('U1'!$A$4="3ª",'U1'!AD15*'U1'!AD$4,0)+
IF('U2'!$A$4="3ª",'U2'!AD15*'U2'!AD$4,0)+
IF('U3'!$A$4="3ª",'U3'!AD15*'U3'!AD$4,0)+
IF('U4'!$A$4="3ª",'U4'!AD15*'U4'!AD$4,0)+
IF('U5'!$A$4="3ª",'U5'!AD15*'U5'!AD$4,0)+
IF('U6'!$A$4="3ª",'U6'!AD15*'U6'!AD$4,0)+
IF('U7'!$A$4="3ª",'U7'!AD15*'U7'!AD$4,0)+
IF('U8'!$A$4="3ª",'U8'!AD15*'U8'!AD$4,0)+
IF('U9'!$A$4="3ª",'U9'!AD15*'U9'!AD$4,0)+
IF('U10'!$A$4="3ª",'U10'!AD15*'U10'!AD$4,0)+
IF('U11'!$A$4="3ª",'U11'!AD15*'U11'!AD$4,0)+
IF('U12'!$A$4="3ª",'U12'!AD15*'U12'!AD$4,0)+
IF('U13'!$A$4="3ª",'U13'!AD15*'U13'!AD$4,0)+
IF('U14'!$A$4="3ª",'U14'!AD15*'U14'!AD$4,0)+
IF('U15'!$A$4="3ª",'U15'!AD15*'U15'!AH$4,0)
)/'3ª EVA-solo'!$CD$5
/BK$13)),0),0)</f>
        <v>0</v>
      </c>
      <c r="BL31" s="25"/>
      <c r="BM31" s="25">
        <f>IFERROR(IF(BM$16&gt;0,
(
(
(
IF('U1'!$A$4="2ª",'U1'!AE15*'U1'!AE$4,0)+
IF('U2'!$A$4="2ª",'U2'!AE15*'U2'!AE$4,0)+
IF('U3'!$A$4="2ª",'U3'!AE15*'U3'!AE$4,0)+
IF('U4'!$A$4="2ª",'U4'!AE15*'U4'!AE$4,0)+
IF('U5'!$A$4="2ª",'U5'!AE15*'U5'!AE$4,0)+
IF('U6'!$A$4="2ª",'U6'!AE15*'U6'!AE$4,0)+
IF('U7'!$A$4="2ª",'U7'!AE15*'U7'!AE$4,0)+
IF('U8'!$A$4="2ª",'U8'!AE15*'U8'!AE$4,0)+
IF('U9'!$A$4="2ª",'U9'!AE15*'U9'!AE$4,0)+
IF('U10'!$A$4="2ª",'U10'!AE15*'U10'!AE$4,0)+
IF('U11'!$A$4="2ª",'U11'!AE15*'U11'!AE$4,0)+
IF('U12'!$A$4="2ª",'U12'!AE15*'U12'!AE$4,0)+
IF('U13'!$A$4="2ª",'U13'!AE15*'U13'!AE$4,0)+
IF('U14'!$A$4="2ª",'U14'!AE15*'U14'!AE$4,0)+
IF('U15'!$A$4="2ª",'U15'!AE15*'U15'!AE$4,0)
)/'2ª EVA-solo'!$CD$5
/BM$13)),0),0)</f>
        <v>0</v>
      </c>
      <c r="BN31" s="25"/>
      <c r="BO31" s="72"/>
      <c r="BP31" s="25">
        <f ca="1">IFERROR(IF(BP$16&gt;0,
(
(
(
IF('U1'!$A$4="3ª",'U1'!AF15*'U1'!AF$4,0)+
IF('U2'!$A$4="3ª",'U2'!AF15*'U2'!AF$4,0)+
IF('U3'!$A$4="3ª",'U3'!AF15*'U3'!AF$4,0)+
IF('U4'!$A$4="3ª",'U4'!AF15*'U4'!AF$4,0)+
IF('U5'!$A$4="3ª",'U5'!AF15*'U5'!AF$4,0)+
IF('U6'!$A$4="3ª",'U6'!AF15*'U6'!AF$4,0)+
IF('U7'!$A$4="3ª",'U7'!AF15*'U7'!AF$4,0)+
IF('U8'!$A$4="3ª",'U8'!AF15*'U8'!AF$4,0)+
IF('U9'!$A$4="3ª",'U9'!AF15*'U9'!AF$4,0)+
IF('U10'!$A$4="3ª",'U10'!AF15*'U10'!AF$4,0)+
IF('U11'!$A$4="3ª",'U11'!AF15*'U11'!AF$4,0)+
IF('U12'!$A$4="3ª",'U12'!AF15*'U12'!AF$4,0)+
IF('U13'!$A$4="3ª",'U13'!AF15*'U13'!AF$4,0)+
IF('U14'!$A$4="3ª",'U14'!AF15*'U14'!AF$4,0)+
IF('U15'!$A$4="3ª",'U15'!AF15*'U15'!AF$4,0)
)/'3ª EVA-solo'!$CD$5
/BP$13)),0),0)</f>
        <v>0</v>
      </c>
      <c r="BQ31" s="25"/>
      <c r="BR31" s="25">
        <f>IFERROR(IF(BR$16&gt;0,
(
(
(
IF('U1'!$A$4="3ª",'U1'!AG15*'U1'!AG$4,0)+
IF('U2'!$A$4="3ª",'U2'!AG15*'U2'!AG$4,0)+
IF('U3'!$A$4="3ª",'U3'!AG15*'U3'!AG$4,0)+
IF('U4'!$A$4="3ª",'U4'!AG15*'U4'!AG$4,0)+
IF('U5'!$A$4="3ª",'U5'!AG15*'U5'!AG$4,0)+
IF('U6'!$A$4="3ª",'U6'!AG15*'U6'!AG$4,0)+
IF('U7'!$A$4="3ª",'U7'!AG15*'U7'!AG$4,0)+
IF('U8'!$A$4="3ª",'U8'!AG15*'U8'!AG$4,0)+
IF('U9'!$A$4="3ª",'U9'!AG15*'U9'!AG$4,0)+
IF('U10'!$A$4="3ª",'U10'!AG15*'U10'!AG$4,0)+
IF('U11'!$A$4="3ª",'U11'!AG15*'U11'!AG$4,0)+
IF('U12'!$A$4="3ª",'U12'!AG15*'U12'!AG$4,0)+
IF('U13'!$A$4="3ª",'U13'!AG15*'U13'!AG$4,0)+
IF('U14'!$A$4="3ª",'U14'!AG15*'U14'!AG$4,0)+
IF('U15'!$A$4="3ª",'U15'!AG15*'U15'!AG$4,0)
)/'3ª EVA-solo'!$CD$5
/BR$13)),0),0)</f>
        <v>0</v>
      </c>
      <c r="BS31" s="25"/>
      <c r="BT31" s="25">
        <f>IFERROR(IF(BT$16&gt;0,
(
(
(
IF('U1'!$A$4="3ª",'U1'!AH15*'U1'!AH$4,0)+
IF('U2'!$A$4="3ª",'U2'!AH15*'U2'!AH$4,0)+
IF('U3'!$A$4="3ª",'U3'!AH15*'U3'!AH$4,0)+
IF('U4'!$A$4="3ª",'U4'!AH15*'U4'!AH$4,0)+
IF('U5'!$A$4="3ª",'U5'!AH15*'U5'!AH$4,0)+
IF('U6'!$A$4="3ª",'U6'!AH15*'U6'!AH$4,0)+
IF('U7'!$A$4="3ª",'U7'!AH15*'U7'!AH$4,0)+
IF('U8'!$A$4="3ª",'U8'!AH15*'U8'!AH$4,0)+
IF('U9'!$A$4="3ª",'U9'!AH15*'U9'!AH$4,0)+
IF('U10'!$A$4="3ª",'U10'!AH15*'U10'!AH$4,0)+
IF('U11'!$A$4="3ª",'U11'!AH15*'U11'!AH$4,0)+
IF('U12'!$A$4="3ª",'U12'!AH15*'U12'!AH$4,0)+
IF('U13'!$A$4="3ª",'U13'!AH15*'U13'!AH$4,0)+
IF('U14'!$A$4="3ª",'U14'!AH15*'U14'!AH$4,0)+
IF('U15'!$A$4="3ª",'U15'!AH15*'U15'!AH$4,0)
)/'3ª EVA-solo'!$CD$5
/BT$13)),0),0)</f>
        <v>0</v>
      </c>
      <c r="BU31" s="25"/>
      <c r="BV31" s="25">
        <f>IFERROR(IF(BV$16&gt;0,
(
(
(
IF('U1'!$A$4="3ª",'U1'!AI15*'U1'!AI$4,0)+
IF('U2'!$A$4="3ª",'U2'!AI15*'U2'!AI$4,0)+
IF('U3'!$A$4="3ª",'U3'!AI15*'U3'!AI$4,0)+
IF('U4'!$A$4="3ª",'U4'!AI15*'U4'!AI$4,0)+
IF('U5'!$A$4="3ª",'U5'!AI15*'U5'!AI$4,0)+
IF('U6'!$A$4="3ª",'U6'!AI15*'U6'!AI$4,0)+
IF('U7'!$A$4="3ª",'U7'!AI15*'U7'!AI$4,0)+
IF('U8'!$A$4="3ª",'U8'!AI15*'U8'!AI$4,0)+
IF('U9'!$A$4="3ª",'U9'!AI15*'U9'!AI$4,0)+
IF('U10'!$A$4="3ª",'U10'!AI15*'U10'!AI$4,0)+
IF('U11'!$A$4="3ª",'U11'!AI15*'U11'!AI$4,0)+
IF('U12'!$A$4="3ª",'U12'!AI15*'U12'!AI$4,0)+
IF('U13'!$A$4="3ª",'U13'!AI15*'U13'!AI$4,0)+
IF('U14'!$A$4="3ª",'U14'!AI15*'U14'!AI$4,0)+
IF('U15'!$A$4="3ª",'U15'!AI15*'U15'!AI$4,0)
)/'3ª EVA-solo'!$CD$5
/BV$13)),0),0)</f>
        <v>0</v>
      </c>
      <c r="BW31" s="25"/>
      <c r="BX31" s="25">
        <f>IFERROR(IF(BX$16&gt;0,
(
(
(
IF('U1'!$A$4="3ª",'U1'!AJ15*'U1'!AJ$4,0)+
IF('U2'!$A$4="3ª",'U2'!AJ15*'U2'!AJ$4,0)+
IF('U3'!$A$4="3ª",'U3'!AJ15*'U3'!AJ$4,0)+
IF('U4'!$A$4="3ª",'U4'!AJ15*'U4'!AJ$4,0)+
IF('U5'!$A$4="3ª",'U5'!AJ15*'U5'!AJ$4,0)+
IF('U6'!$A$4="3ª",'U6'!AJ15*'U6'!AJ$4,0)+
IF('U7'!$A$4="3ª",'U7'!AJ15*'U7'!AJ$4,0)+
IF('U8'!$A$4="3ª",'U8'!AJ15*'U8'!AJ$4,0)+
IF('U9'!$A$4="3ª",'U9'!AJ15*'U9'!AJ$4,0)+
IF('U10'!$A$4="3ª",'U10'!AJ15*'U10'!AJ$4,0)+
IF('U11'!$A$4="3ª",'U11'!AJ15*'U11'!AJ$4,0)+
IF('U12'!$A$4="3ª",'U12'!AJ15*'U12'!AJ$4,0)+
IF('U13'!$A$4="3ª",'U13'!AJ15*'U13'!AJ$4,0)+
IF('U14'!$A$4="3ª",'U14'!AJ15*'U14'!AJ$4,0)+
IF('U15'!$A$4="3ª",'U15'!AJ15*'U15'!AJ$4,0)
)/'3ª EVA-solo'!$CD$5
/BX$13)),0),0)</f>
        <v>0</v>
      </c>
      <c r="BY31" s="25"/>
      <c r="BZ31" s="129">
        <f>IFERROR(IF(BZ$16&gt;0,
(
(
(
IF('U1'!$A$4="3ª",'U1'!AK15*'U1'!AK$4,0)+
IF('U2'!$A$4="3ª",'U2'!AK15*'U2'!AK$4,0)+
IF('U3'!$A$4="3ª",'U3'!AK15*'U3'!AK$4,0)+
IF('U4'!$A$4="3ª",'U4'!AK15*'U4'!AK$4,0)+
IF('U5'!$A$4="3ª",'U5'!AK15*'U5'!AK$4,0)+
IF('U6'!$A$4="3ª",'U6'!AK15*'U6'!AK$4,0)+
IF('U7'!$A$4="3ª",'U7'!AK15*'U7'!AK$4,0)+
IF('U8'!$A$4="3ª",'U8'!AK15*'U8'!AK$4,0)+
IF('U9'!$A$4="3ª",'U9'!AK15*'U9'!AK$4,0)+
IF('U10'!$A$4="3ª",'U10'!AK15*'U10'!AK$4,0)+
IF('U11'!$A$4="3ª",'U11'!AK15*'U11'!AK$4,0)+
IF('U12'!$A$4="3ª",'U12'!AK15*'U12'!AK$4,0)+
IF('U13'!$A$4="3ª",'U13'!AK15*'U13'!AK$4,0)+
IF('U14'!$A$4="3ª",'U14'!AK15*'U14'!AK$4,0)+
IF('U15'!$A$4="3ª",'U15'!AK15*'U15'!AK$4,0)
)/'3ª EVA-solo'!$CD$5
/BZ$13)),0),0)</f>
        <v>0</v>
      </c>
      <c r="CA31" s="25"/>
      <c r="CB31" s="71"/>
    </row>
    <row r="32" spans="1:82" ht="18" x14ac:dyDescent="0.25">
      <c r="A32" s="65" t="str">
        <v>Alonso Serrano, Marcos</v>
      </c>
      <c r="B32" s="72"/>
      <c r="C32" s="25">
        <f ca="1">IFERROR(IF(C$16&gt;0,
(
(
(
IF('U1'!$A$4="3ª",'U1'!B16*'U1'!B$4,0)+
IF('U2'!$A$4="3ª",'U2'!B16*'U2'!B$4,0)+
IF('U3'!$A$4="3ª",'U3'!B16*'U3'!B$4,0)+
IF('U4'!$A$4="3ª",'U4'!B16*'U4'!B$4,0)+
IF('U5'!$A$4="3ª",'U5'!B16*'U5'!B$4,0)+
IF('U6'!$A$4="3ª",'U6'!B16*'U6'!B$4,0)+
IF('U7'!$A$4="3ª",'U7'!B16*'U7'!B$4,0)+
IF('U8'!$A$4="3ª",'U8'!B16*'U8'!B$4,0)+
IF('U9'!$A$4="3ª",'U9'!B16*'U9'!B$4,0)+
IF('U10'!$A$4="3ª",'U10'!B16*'U10'!B$4,0)+
IF('U11'!$A$4="3ª",'U11'!B16*'U11'!B$4,0)+
IF('U12'!$A$4="3ª",'U12'!B16*'U12'!B$4,0)+
IF('U13'!$A$4="3ª",'U13'!B16*'U13'!B$4,0)+
IF('U14'!$A$4="3ª",'U14'!B16*'U14'!B$4,0)+
IF('U15'!$A$4="3ª",'U15'!B16*'U15'!B$4,0)
)/'3ª EVA-solo'!$CD$5
/C$13)),0),0)</f>
        <v>0</v>
      </c>
      <c r="D32" s="25"/>
      <c r="E32" s="25">
        <f ca="1">IFERROR(IF(E$16&gt;0,
(
(
(
IF('U1'!$A$4="3ª",'U1'!C16*'U1'!C$4,0)+
IF('U2'!$A$4="3ª",'U2'!C16*'U2'!C$4,0)+
IF('U3'!$A$4="3ª",'U3'!C16*'U3'!C$4,0)+
IF('U4'!$A$4="3ª",'U4'!C16*'U4'!C$4,0)+
IF('U5'!$A$4="3ª",'U5'!C16*'U5'!C$4,0)+
IF('U6'!$A$4="3ª",'U6'!C16*'U6'!C$4,0)+
IF('U7'!$A$4="3ª",'U7'!C16*'U7'!C$4,0)+
IF('U8'!$A$4="3ª",'U8'!C16*'U8'!C$4,0)+
IF('U9'!$A$4="3ª",'U9'!C16*'U9'!C$4,0)+
IF('U10'!$A$4="3ª",'U10'!C16*'U10'!C$4,0)+
IF('U11'!$A$4="3ª",'U11'!C16*'U11'!C$4,0)+
IF('U12'!$A$4="3ª",'U12'!C16*'U12'!C$4,0)+
IF('U13'!$A$4="3ª",'U13'!C16*'U13'!C$4,0)+
IF('U14'!$A$4="3ª",'U14'!C16*'U14'!C$4,0)+
IF('U15'!$A$4="3ª",'U15'!C16*'U15'!C$4,0)
)/'3ª EVA-solo'!$CD$5
/E$13)),0),0)</f>
        <v>0</v>
      </c>
      <c r="F32" s="25"/>
      <c r="G32" s="25">
        <f ca="1">IFERROR(IF(G$16&gt;0,
(
(
(
IF('U1'!$A$4="3ª",'U1'!D16*'U1'!D$4,0)+
IF('U2'!$A$4="3ª",'U2'!D16*'U2'!D$4,0)+
IF('U3'!$A$4="3ª",'U3'!D16*'U3'!D$4,0)+
IF('U4'!$A$4="3ª",'U4'!D16*'U4'!D$4,0)+
IF('U5'!$A$4="3ª",'U5'!D16*'U5'!D$4,0)+
IF('U6'!$A$4="3ª",'U6'!D16*'U6'!D$4,0)+
IF('U7'!$A$4="3ª",'U7'!D16*'U7'!D$4,0)+
IF('U8'!$A$4="3ª",'U8'!D16*'U8'!D$4,0)+
IF('U9'!$A$4="3ª",'U9'!D16*'U9'!D$4,0)+
IF('U10'!$A$4="3ª",'U10'!D16*'U10'!D$4,0)+
IF('U11'!$A$4="3ª",'U11'!D16*'U11'!D$4,0)+
IF('U12'!$A$4="3ª",'U12'!D16*'U12'!D$4,0)+
IF('U13'!$A$4="3ª",'U13'!D16*'U13'!D$4,0)+
IF('U14'!$A$4="3ª",'U14'!D16*'U14'!D$4,0)+
IF('U15'!$A$4="3ª",'U15'!D16*'U15'!D$4,0)
)/'3ª EVA-solo'!$CD$5
/G$13)),0),0)</f>
        <v>0</v>
      </c>
      <c r="H32" s="25"/>
      <c r="I32" s="25">
        <f ca="1">IFERROR(IF(I$16&gt;0,
(
(
(
IF('U1'!$A$4="3ª",'U1'!E16*'U1'!E$4,0)+
IF('U2'!$A$4="3ª",'U2'!E16*'U2'!E$4,0)+
IF('U3'!$A$4="3ª",'U3'!E16*'U3'!E$4,0)+
IF('U4'!$A$4="3ª",'U4'!E16*'U4'!E$4,0)+
IF('U5'!$A$4="3ª",'U5'!E16*'U5'!E$4,0)+
IF('U6'!$A$4="3ª",'U6'!E16*'U6'!E$4,0)+
IF('U7'!$A$4="3ª",'U7'!E16*'U7'!E$4,0)+
IF('U8'!$A$4="3ª",'U8'!E16*'U8'!E$4,0)+
IF('U9'!$A$4="3ª",'U9'!E16*'U9'!E$4,0)+
IF('U10'!$A$4="3ª",'U10'!E16*'U10'!E$4,0)+
IF('U11'!$A$4="3ª",'U11'!E16*'U11'!E$4,0)+
IF('U12'!$A$4="3ª",'U12'!E16*'U12'!E$4,0)+
IF('U13'!$A$4="3ª",'U13'!E16*'U13'!E$4,0)+
IF('U14'!$A$4="3ª",'U14'!E16*'U14'!E$4,0)+
IF('U15'!$A$4="3ª",'U15'!E16*'U15'!E$4,0)
)/'3ª EVA-solo'!$CD$5
/H$13)),0),0)</f>
        <v>0</v>
      </c>
      <c r="J32" s="25"/>
      <c r="K32" s="25">
        <f ca="1">IFERROR(IF(K$16&gt;0,
(
(
(
IF('U1'!$A$4="3ª",'U1'!F16*'U1'!F$4,0)+
IF('U2'!$A$4="3ª",'U2'!F16*'U2'!F$4,0)+
IF('U3'!$A$4="3ª",'U3'!F16*'U3'!F$4,0)+
IF('U4'!$A$4="3ª",'U4'!F16*'U4'!F$4,0)+
IF('U5'!$A$4="3ª",'U5'!F16*'U5'!F$4,0)+
IF('U6'!$A$4="3ª",'U6'!F16*'U6'!F$4,0)+
IF('U7'!$A$4="3ª",'U7'!F16*'U7'!F$4,0)+
IF('U8'!$A$4="3ª",'U8'!F16*'U8'!F$4,0)+
IF('U9'!$A$4="3ª",'U9'!F16*'U9'!F$4,0)+
IF('U10'!$A$4="3ª",'U10'!F16*'U10'!F$4,0)+
IF('U11'!$A$4="3ª",'U11'!F16*'U11'!F$4,0)+
IF('U12'!$A$4="3ª",'U12'!F16*'U12'!F$4,0)+
IF('U13'!$A$4="3ª",'U13'!F16*'U13'!F$4,0)+
IF('U14'!$A$4="3ª",'U14'!F16*'U14'!F$4,0)+
IF('U15'!$A$4="3ª",'U15'!F16*'U15'!F$4,0)
)/'3ª EVA-solo'!$CD$5
/K$13)),0),0)</f>
        <v>0</v>
      </c>
      <c r="L32" s="98"/>
      <c r="M32" s="25">
        <f>IFERROR(IF(M$16&gt;0,
(
(
(
IF('U1'!$A$4="3ª",'U1'!G16*'U1'!G$4,0)+
IF('U2'!$A$4="3ª",'U2'!G16*'U2'!G$4,0)+
IF('U3'!$A$4="3ª",'U3'!G16*'U3'!G$4,0)+
IF('U4'!$A$4="3ª",'U4'!G16*'U4'!G$4,0)+
IF('U5'!$A$4="3ª",'U5'!G16*'U5'!G$4,0)+
IF('U6'!$A$4="3ª",'U6'!G16*'U6'!G$4,0)+
IF('U7'!$A$4="3ª",'U7'!G16*'U7'!G$4,0)+
IF('U8'!$A$4="3ª",'U8'!G16*'U8'!G$4,0)+
IF('U9'!$A$4="3ª",'U9'!G16*'U9'!G$4,0)+
IF('U10'!$A$4="3ª",'U10'!G16*'U10'!G$4,0)+
IF('U11'!$A$4="3ª",'U11'!G16*'U11'!G$4,0)+
IF('U12'!$A$4="3ª",'U12'!G16*'U12'!G$4,0)+
IF('U13'!$A$4="3ª",'U13'!G16*'U13'!G$4,0)+
IF('U14'!$A$4="3ª",'U14'!G16*'U14'!G$4,0)+
IF('U15'!$A$4="3ª",'U15'!G16*'U15'!G$4,0)
)/'3ª EVA-solo'!$CD$5
/M$13)),0),0)</f>
        <v>0</v>
      </c>
      <c r="N32" s="102"/>
      <c r="O32" s="72"/>
      <c r="P32" s="25">
        <f ca="1">IFERROR(IF(P$16&gt;0,
(
(
(
IF('U1'!$A$4="3ª",'U1'!H16*'U1'!H$4,0)+
IF('U2'!$A$4="3ª",'U2'!H16*'U2'!H$4,0)+
IF('U3'!$A$4="3ª",'U3'!H16*'U3'!H$4,0)+
IF('U4'!$A$4="3ª",'U4'!H16*'U4'!H$4,0)+
IF('U5'!$A$4="3ª",'U5'!H16*'U5'!H$4,0)+
IF('U6'!$A$4="3ª",'U6'!H16*'U6'!H$4,0)+
IF('U7'!$A$4="3ª",'U7'!H16*'U7'!H$4,0)+
IF('U8'!$A$4="3ª",'U8'!H16*'U8'!H$4,0)+
IF('U9'!$A$4="3ª",'U9'!H16*'U9'!H$4,0)+
IF('U10'!$A$4="3ª",'U10'!H16*'U10'!H$4,0)+
IF('U11'!$A$4="3ª",'U11'!H16*'U11'!H$4,0)+
IF('U12'!$A$4="3ª",'U12'!H16*'U12'!H$4,0)+
IF('U13'!$A$4="3ª",'U13'!H16*'U13'!H$4,0)+
IF('U14'!$A$4="3ª",'U14'!H16*'U14'!H$4,0)+
IF('U15'!$A$4="3ª",'U15'!H16*'U15'!H$4,0)
)/'3ª EVA-solo'!$CD$5
/P$13)),0),0)</f>
        <v>0</v>
      </c>
      <c r="Q32" s="25"/>
      <c r="R32" s="25">
        <f ca="1">IFERROR(IF(R$16&gt;0,
(
(
(
IF('U1'!$A$4="3ª",'U1'!I16*'U1'!I$4,0)+
IF('U2'!$A$4="3ª",'U2'!I16*'U2'!I$4,0)+
IF('U3'!$A$4="3ª",'U3'!I16*'U3'!I$4,0)+
IF('U4'!$A$4="3ª",'U4'!I16*'U4'!I$4,0)+
IF('U5'!$A$4="3ª",'U5'!I16*'U5'!I$4,0)+
IF('U6'!$A$4="3ª",'U6'!I16*'U6'!I$4,0)+
IF('U7'!$A$4="3ª",'U7'!I16*'U7'!I$4,0)+
IF('U8'!$A$4="3ª",'U8'!I16*'U8'!I$4,0)+
IF('U9'!$A$4="3ª",'U9'!I16*'U9'!I$4,0)+
IF('U10'!$A$4="3ª",'U10'!I16*'U10'!I$4,0)+
IF('U11'!$A$4="3ª",'U11'!I16*'U11'!I$4,0)+
IF('U12'!$A$4="3ª",'U12'!I16*'U12'!I$4,0)+
IF('U13'!$A$4="3ª",'U13'!I16*'U13'!I$4,0)+
IF('U14'!$A$4="3ª",'U14'!I16*'U14'!I$4,0)+
IF('U15'!$A$4="3ª",'U15'!I16*'U15'!I$4,0)
)/'3ª EVA-solo'!$CD$5
/R$13)),0),0)</f>
        <v>0</v>
      </c>
      <c r="S32" s="25"/>
      <c r="T32" s="25">
        <f ca="1">IFERROR(IF(T$16&gt;0,
(
(
(
IF('U1'!$A$4="3ª",'U1'!J16*'U1'!J$4,0)+
IF('U2'!$A$4="3ª",'U2'!J16*'U2'!J$4,0)+
IF('U3'!$A$4="3ª",'U3'!J16*'U3'!J$4,0)+
IF('U4'!$A$4="3ª",'U4'!J16*'U4'!J$4,0)+
IF('U5'!$A$4="3ª",'U5'!J16*'U5'!J$4,0)+
IF('U6'!$A$4="3ª",'U6'!J16*'U6'!J$4,0)+
IF('U7'!$A$4="3ª",'U7'!J16*'U7'!J$4,0)+
IF('U8'!$A$4="3ª",'U8'!J16*'U8'!J$4,0)+
IF('U9'!$A$4="3ª",'U9'!J16*'U9'!J$4,0)+
IF('U10'!$A$4="3ª",'U10'!J16*'U10'!J$4,0)+
IF('U11'!$A$4="3ª",'U11'!J16*'U11'!J$4,0)+
IF('U12'!$A$4="3ª",'U12'!J16*'U12'!J$4,0)+
IF('U13'!$A$4="3ª",'U13'!J16*'U13'!J$4,0)+
IF('U14'!$A$4="3ª",'U14'!J16*'U14'!J$4,0)+
IF('U15'!$A$4="3ª",'U15'!J16*'U15'!J$4,0)
)/'3ª EVA-solo'!$CD$5
/T$13)),0),0)</f>
        <v>0</v>
      </c>
      <c r="U32" s="25"/>
      <c r="V32" s="25">
        <f ca="1">IFERROR(IF(V$16&gt;0,
(
(
(
IF('U1'!$A$4="3ª",'U1'!K16*'U1'!K$4,0)+
IF('U2'!$A$4="3ª",'U2'!K16*'U2'!K$4,0)+
IF('U3'!$A$4="3ª",'U3'!K16*'U3'!K$4,0)+
IF('U4'!$A$4="3ª",'U4'!K16*'U4'!K$4,0)+
IF('U5'!$A$4="3ª",'U5'!K16*'U5'!K$4,0)+
IF('U6'!$A$4="3ª",'U6'!K16*'U6'!K$4,0)+
IF('U7'!$A$4="3ª",'U7'!K16*'U7'!K$4,0)+
IF('U8'!$A$4="3ª",'U8'!K16*'U8'!K$4,0)+
IF('U9'!$A$4="3ª",'U9'!K16*'U9'!K$4,0)+
IF('U10'!$A$4="3ª",'U10'!K16*'U10'!K$4,0)+
IF('U11'!$A$4="3ª",'U11'!K16*'U11'!K$4,0)+
IF('U12'!$A$4="3ª",'U12'!K16*'U12'!K$4,0)+
IF('U13'!$A$4="3ª",'U13'!K16*'U13'!K$4,0)+
IF('U14'!$A$4="3ª",'U14'!K16*'U14'!K$4,0)+
IF('U15'!$A$4="3ª",'U15'!K16*'U15'!K$4,0)
)/'3ª EVA-solo'!$CD$5
/V$13)),0),0)</f>
        <v>0</v>
      </c>
      <c r="W32" s="25"/>
      <c r="X32" s="25">
        <f ca="1">IFERROR(IF(X$16&gt;0,
(
(
(
IF('U1'!$A$4="3ª",'U1'!L16*'U1'!L$4,0)+
IF('U2'!$A$4="3ª",'U2'!L16*'U2'!L$4,0)+
IF('U3'!$A$4="3ª",'U3'!L16*'U3'!L$4,0)+
IF('U4'!$A$4="3ª",'U4'!L16*'U4'!L$4,0)+
IF('U5'!$A$4="3ª",'U5'!L16*'U5'!L$4,0)+
IF('U6'!$A$4="3ª",'U6'!L16*'U6'!L$4,0)+
IF('U7'!$A$4="3ª",'U7'!L16*'U7'!L$4,0)+
IF('U8'!$A$4="3ª",'U8'!L16*'U8'!L$4,0)+
IF('U9'!$A$4="3ª",'U9'!L16*'U9'!L$4,0)+
IF('U10'!$A$4="3ª",'U10'!L16*'U10'!L$4,0)+
IF('U11'!$A$4="3ª",'U11'!L16*'U11'!L$4,0)+
IF('U12'!$A$4="3ª",'U12'!L16*'U12'!L$4,0)+
IF('U13'!$A$4="3ª",'U13'!L16*'U13'!L$4,0)+
IF('U14'!$A$4="3ª",'U14'!L16*'U14'!L$4,0)+
IF('U15'!$A$4="3ª",'U15'!L16*'U15'!L$4,0)
)/'3ª EVA-solo'!$CD$5
/X$13)),0),0)</f>
        <v>0</v>
      </c>
      <c r="Y32" s="25"/>
      <c r="Z32" s="25">
        <f>IFERROR(IF(Z$16&gt;0,
(
(
(
IF('U1'!$A$4="3ª",'U1'!M16*'U1'!M$4,0)+
IF('U2'!$A$4="3ª",'U2'!M16*'U2'!M$4,0)+
IF('U3'!$A$4="3ª",'U3'!M16*'U3'!M$4,0)+
IF('U4'!$A$4="3ª",'U4'!M16*'U4'!M$4,0)+
IF('U5'!$A$4="3ª",'U5'!M16*'U5'!M$4,0)+
IF('U6'!$A$4="3ª",'U6'!M16*'U6'!M$4,0)+
IF('U7'!$A$4="3ª",'U7'!M16*'U7'!M$4,0)+
IF('U8'!$A$4="3ª",'U8'!M16*'U8'!M$4,0)+
IF('U9'!$A$4="3ª",'U9'!M16*'U9'!M$4,0)+
IF('U10'!$A$4="3ª",'U10'!M16*'U10'!M$4,0)+
IF('U11'!$A$4="3ª",'U11'!M16*'U11'!M$4,0)+
IF('U12'!$A$4="3ª",'U12'!M16*'U12'!M$4,0)+
IF('U13'!$A$4="3ª",'U13'!M16*'U13'!M$4,0)+
IF('U14'!$A$4="3ª",'U14'!M16*'U14'!M$4,0)+
IF('U15'!$A$4="3ª",'U15'!M16*'U15'!M$4,0)
)/'3ª EVA-solo'!$CD$5
/Z$13)),0),0)</f>
        <v>0</v>
      </c>
      <c r="AA32" s="25"/>
      <c r="AB32" s="72"/>
      <c r="AC32" s="25">
        <f ca="1">IFERROR(IF(AC$16&gt;0,
(
(
(
IF('U1'!$A$4="3ª",'U1'!N16*'U1'!N$4,0)+
IF('U2'!$A$4="3ª",'U2'!N16*'U2'!N$4,0)+
IF('U3'!$A$4="3ª",'U3'!N16*'U3'!N$4,0)+
IF('U4'!$A$4="3ª",'U4'!N16*'U4'!N$4,0)+
IF('U5'!$A$4="3ª",'U5'!N16*'U5'!N$4,0)+
IF('U6'!$A$4="3ª",'U6'!N16*'U6'!N$4,0)+
IF('U7'!$A$4="3ª",'U7'!N16*'U7'!N$4,0)+
IF('U8'!$A$4="3ª",'U8'!N16*'U8'!N$4,0)+
IF('U9'!$A$4="3ª",'U9'!N16*'U9'!N$4,0)+
IF('U10'!$A$4="3ª",'U10'!N16*'U10'!N$4,0)+
IF('U11'!$A$4="3ª",'U11'!N16*'U11'!N$4,0)+
IF('U12'!$A$4="3ª",'U12'!N16*'U12'!N$4,0)+
IF('U13'!$A$4="3ª",'U13'!N16*'U13'!N$4,0)+
IF('U14'!$A$4="3ª",'U14'!N16*'U14'!N$4,0)+
IF('U15'!$A$4="3ª",'U15'!N16*'U15'!N$4,0)
)/'3ª EVA-solo'!$CD$5
/AC$13)),0),0)</f>
        <v>0</v>
      </c>
      <c r="AD32" s="25"/>
      <c r="AE32" s="25">
        <f>IFERROR(IF(AE$16&gt;0,
(
(
(
IF('U1'!$A$4="3ª",'U1'!O16*'U1'!O$4,0)+
IF('U2'!$A$4="3ª",'U2'!O16*'U2'!O$4,0)+
IF('U3'!$A$4="3ª",'U3'!O16*'U3'!O$4,0)+
IF('U4'!$A$4="3ª",'U4'!O16*'U4'!O$4,0)+
IF('U5'!$A$4="3ª",'U5'!O16*'U5'!O$4,0)+
IF('U6'!$A$4="3ª",'U6'!O16*'U6'!O$4,0)+
IF('U7'!$A$4="3ª",'U7'!O16*'U7'!O$4,0)+
IF('U8'!$A$4="3ª",'U8'!O16*'U8'!O$4,0)+
IF('U9'!$A$4="3ª",'U9'!O16*'U9'!O$4,0)+
IF('U10'!$A$4="3ª",'U10'!O16*'U10'!O$4,0)+
IF('U11'!$A$4="3ª",'U11'!O16*'U11'!O$4,0)+
IF('U12'!$A$4="3ª",'U12'!O16*'U12'!O$4,0)+
IF('U13'!$A$4="3ª",'U13'!O16*'U13'!O$4,0)+
IF('U14'!$A$4="3ª",'U14'!O16*'U14'!O$4,0)+
IF('U15'!$A$4="3ª",'U15'!O16*'U15'!O$4,0)
)/'3ª EVA-solo'!$CD$5
/AE$13)),0),0)</f>
        <v>0</v>
      </c>
      <c r="AF32" s="25"/>
      <c r="AG32" s="25">
        <f ca="1">IFERROR(IF(AG$16&gt;0,
(
(
(
IF('U1'!$A$4="3ª",'U1'!P16*'U1'!P$4,0)+
IF('U2'!$A$4="3ª",'U2'!P16*'U2'!P$4,0)+
IF('U3'!$A$4="3ª",'U3'!P16*'U3'!P$4,0)+
IF('U4'!$A$4="3ª",'U4'!P16*'U4'!P$4,0)+
IF('U5'!$A$4="3ª",'U5'!P16*'U5'!P$4,0)+
IF('U6'!$A$4="3ª",'U6'!P16*'U6'!P$4,0)+
IF('U7'!$A$4="3ª",'U7'!P16*'U7'!P$4,0)+
IF('U8'!$A$4="3ª",'U8'!P16*'U8'!P$4,0)+
IF('U9'!$A$4="3ª",'U9'!P16*'U9'!P$4,0)+
IF('U10'!$A$4="3ª",'U10'!P16*'U10'!P$4,0)+
IF('U11'!$A$4="3ª",'U11'!P16*'U11'!P$4,0)+
IF('U12'!$A$4="3ª",'U12'!P16*'U12'!P$4,0)+
IF('U13'!$A$4="3ª",'U13'!P16*'U13'!P$4,0)+
IF('U14'!$A$4="3ª",'U14'!P16*'U14'!P$4,0)+
IF('U15'!$A$4="3ª",'U15'!P16*'U15'!P$4,0)
)/'3ª EVA-solo'!$CD$5
/AG$13)),0),0)</f>
        <v>0</v>
      </c>
      <c r="AH32" s="25"/>
      <c r="AI32" s="25">
        <f>IFERROR(IF(AH$16&gt;0,
(
(
(
IF('U1'!$A$4="3ª",'U1'!Q16*'U1'!Q$4,0)+
IF('U2'!$A$4="3ª",'U2'!Q16*'U2'!Q$4,0)+
IF('U3'!$A$4="3ª",'U3'!Q16*'U3'!Q$4,0)+
IF('U4'!$A$4="3ª",'U4'!Q16*'U4'!Q$4,0)+
IF('U5'!$A$4="3ª",'U5'!Q16*'U5'!Q$4,0)+
IF('U6'!$A$4="3ª",'U6'!Q16*'U6'!Q$4,0)+
IF('U7'!$A$4="3ª",'U7'!Q16*'U7'!Q$4,0)+
IF('U8'!$A$4="3ª",'U8'!Q16*'U8'!Q$4,0)+
IF('U9'!$A$4="3ª",'U9'!Q16*'U9'!Q$4,0)+
IF('U10'!$A$4="3ª",'U10'!Q16*'U10'!Q$4,0)+
IF('U11'!$A$4="3ª",'U11'!Q16*'U11'!Q$4,0)+
IF('U12'!$A$4="3ª",'U12'!Q16*'U12'!Q$4,0)+
IF('U13'!$A$4="3ª",'U13'!Q16*'U13'!Q$4,0)+
IF('U14'!$A$4="3ª",'U14'!Q16*'U14'!Q$4,0)+
IF('U15'!$A$4="3ª",'U15'!Q16*'U15'!Q$4,0)
)/'3ª EVA-solo'!$CD$5
/AH$13)),0),0)</f>
        <v>0</v>
      </c>
      <c r="AJ32" s="25"/>
      <c r="AK32" s="25">
        <f ca="1">IFERROR(IF(AK$16&gt;0,
(
(
(
IF('U1'!$A$4="3ª",'U1'!R16*'U1'!R$4,0)+
IF('U2'!$A$4="3ª",'U2'!R16*'U2'!R$4,0)+
IF('U3'!$A$4="3ª",'U3'!R16*'U3'!R$4,0)+
IF('U4'!$A$4="3ª",'U4'!R16*'U4'!R$4,0)+
IF('U5'!$A$4="3ª",'U5'!R16*'U5'!R$4,0)+
IF('U6'!$A$4="3ª",'U6'!R16*'U6'!R$4,0)+
IF('U7'!$A$4="3ª",'U7'!R16*'U7'!R$4,0)+
IF('U8'!$A$4="3ª",'U8'!R16*'U8'!R$4,0)+
IF('U9'!$A$4="3ª",'U9'!R16*'U9'!R$4,0)+
IF('U10'!$A$4="3ª",'U10'!R16*'U10'!R$4,0)+
IF('U11'!$A$4="3ª",'U11'!R16*'U11'!R$4,0)+
IF('U12'!$A$4="3ª",'U12'!R16*'U12'!R$4,0)+
IF('U13'!$A$4="3ª",'U13'!R16*'U13'!R$4,0)+
IF('U14'!$A$4="3ª",'U14'!R16*'U14'!R$4,0)+
IF('U15'!$A$4="3ª",'U15'!R16*'U15'!R$4,0)
)/'3ª EVA-solo'!$CD$5
/AK$13)),0),0)</f>
        <v>0</v>
      </c>
      <c r="AL32" s="25"/>
      <c r="AM32" s="129">
        <f>IFERROR(IF(AM$16&gt;0,
(
(
(
IF('U1'!$A$4="3ª",'U1'!S16*'U1'!S$4,0)+
IF('U2'!$A$4="3ª",'U2'!S16*'U2'!S$4,0)+
IF('U3'!$A$4="3ª",'U3'!S16*'U3'!S$4,0)+
IF('U4'!$A$4="3ª",'U4'!S16*'U4'!S$4,0)+
IF('U5'!$A$4="3ª",'U5'!S16*'U5'!S$4,0)+
IF('U6'!$A$4="3ª",'U6'!S16*'U6'!S$4,0)+
IF('U7'!$A$4="3ª",'U7'!S16*'U7'!S$4,0)+
IF('U8'!$A$4="3ª",'U8'!S16*'U8'!S$4,0)+
IF('U9'!$A$4="3ª",'U9'!S16*'U9'!S$4,0)+
IF('U10'!$A$4="3ª",'U10'!S16*'U10'!S$4,0)+
IF('U11'!$A$4="3ª",'U11'!S16*'U11'!S$4,0)+
IF('U12'!$A$4="3ª",'U12'!S16*'U12'!S$4,0)+
IF('U13'!$A$4="3ª",'U13'!S16*'U13'!S$4,0)+
IF('U14'!$A$4="3ª",'U14'!S16*'U14'!S$4,0)+
IF('U15'!$A$4="3ª",'U15'!S16*'U15'!S$4,0)
)/'3ª EVA-solo'!$CD$5
/AM$13)),0),0)</f>
        <v>0</v>
      </c>
      <c r="AN32" s="102"/>
      <c r="AO32" s="72"/>
      <c r="AP32" s="25">
        <f ca="1">IFERROR(IF(AP$16&gt;0,
(
(
(
IF('U1'!$A$4="3ª",'U1'!T16*'U1'!T$4,0)+
IF('U2'!$A$4="3ª",'U2'!T16*'U2'!T$4,0)+
IF('U3'!$A$4="3ª",'U3'!T16*'U3'!T$4,0)+
IF('U4'!$A$4="3ª",'U4'!T16*'U4'!T$4,0)+
IF('U5'!$A$4="3ª",'U5'!T16*'U5'!T$4,0)+
IF('U6'!$A$4="3ª",'U6'!T16*'U6'!T$4,0)+
IF('U7'!$A$4="3ª",'U7'!T16*'U7'!T$4,0)+
IF('U8'!$A$4="3ª",'U8'!T16*'U8'!T$4,0)+
IF('U9'!$A$4="3ª",'U9'!T16*'U9'!T$4,0)+
IF('U10'!$A$4="3ª",'U10'!T16*'U10'!T$4,0)+
IF('U11'!$A$4="3ª",'U11'!T16*'U11'!T$4,0)+
IF('U12'!$A$4="3ª",'U12'!T16*'U12'!T$4,0)+
IF('U13'!$A$4="3ª",'U13'!T16*'U13'!T$4,0)+
IF('U14'!$A$4="3ª",'U14'!T16*'U14'!T$4,0)+
IF('U15'!$A$4="3ª",'U15'!T16*'U15'!T$4,0)
)/'3ª EVA-solo'!$CD$5
/AP$13)),0),0)</f>
        <v>0</v>
      </c>
      <c r="AQ32" s="25"/>
      <c r="AR32" s="25">
        <f ca="1">IFERROR(IF(AR$16&gt;0,
(
(
(
IF('U1'!$A$4="3ª",'U1'!U16*'U1'!U$4,0)+
IF('U2'!$A$4="3ª",'U2'!U16*'U2'!U$4,0)+
IF('U3'!$A$4="3ª",'U3'!U16*'U3'!U$4,0)+
IF('U4'!$A$4="3ª",'U4'!U16*'U4'!U$4,0)+
IF('U5'!$A$4="3ª",'U5'!U16*'U5'!U$4,0)+
IF('U6'!$A$4="3ª",'U6'!U16*'U6'!U$4,0)+
IF('U7'!$A$4="3ª",'U7'!U16*'U7'!U$4,0)+
IF('U8'!$A$4="3ª",'U8'!U16*'U8'!U$4,0)+
IF('U9'!$A$4="3ª",'U9'!U16*'U9'!U$4,0)+
IF('U10'!$A$4="3ª",'U10'!U16*'U10'!U$4,0)+
IF('U11'!$A$4="3ª",'U11'!U16*'U11'!U$4,0)+
IF('U12'!$A$4="3ª",'U12'!U16*'U12'!U$4,0)+
IF('U13'!$A$4="3ª",'U13'!U16*'U13'!U$4,0)+
IF('U14'!$A$4="3ª",'U14'!U16*'U14'!U$4,0)+
IF('U15'!$A$4="3ª",'U15'!U16*'U15'!U$4,0)
)/'3ª EVA-solo'!$CD$5
/AR$13)),0),0)</f>
        <v>0</v>
      </c>
      <c r="AS32" s="25"/>
      <c r="AT32" s="25">
        <f ca="1">IFERROR(IF(AT$16&gt;0,
(
(
(
IF('U1'!$A$4="3ª",'U1'!V16*'U1'!V$4,0)+
IF('U2'!$A$4="3ª",'U2'!V16*'U2'!V$4,0)+
IF('U3'!$A$4="3ª",'U3'!V16*'U3'!V$4,0)+
IF('U4'!$A$4="3ª",'U4'!V16*'U4'!V$4,0)+
IF('U5'!$A$4="3ª",'U5'!V16*'U5'!V$4,0)+
IF('U6'!$A$4="3ª",'U6'!V16*'U6'!V$4,0)+
IF('U7'!$A$4="3ª",'U7'!V16*'U7'!V$4,0)+
IF('U8'!$A$4="3ª",'U8'!V16*'U8'!V$4,0)+
IF('U9'!$A$4="3ª",'U9'!V16*'U9'!V$4,0)+
IF('U10'!$A$4="3ª",'U10'!V16*'U10'!V$4,0)+
IF('U11'!$A$4="3ª",'U11'!V16*'U11'!V$4,0)+
IF('U12'!$A$4="3ª",'U12'!V16*'U12'!V$4,0)+
IF('U13'!$A$4="3ª",'U13'!V16*'U13'!V$4,0)+
IF('U14'!$A$4="3ª",'U14'!V16*'U14'!V$4,0)+
IF('U15'!$A$4="3ª",'U15'!V16*'U15'!V$4,0)
)/'3ª EVA-solo'!$CD$5
/AT$13)),0),0)</f>
        <v>0</v>
      </c>
      <c r="AU32" s="25"/>
      <c r="AV32" s="25">
        <f ca="1">IFERROR(IF(AV$16&gt;0,
(
(
(
IF('U1'!$A$4="3ª",'U1'!W16*'U1'!W$4,0)+
IF('U2'!$A$4="3ª",'U2'!W16*'U2'!W$4,0)+
IF('U3'!$A$4="3ª",'U3'!W16*'U3'!W$4,0)+
IF('U4'!$A$4="3ª",'U4'!W16*'U4'!W$4,0)+
IF('U5'!$A$4="3ª",'U5'!W16*'U5'!W$4,0)+
IF('U6'!$A$4="3ª",'U6'!W16*'U6'!W$4,0)+
IF('U7'!$A$4="3ª",'U7'!W16*'U7'!W$4,0)+
IF('U8'!$A$4="3ª",'U8'!W16*'U8'!W$4,0)+
IF('U9'!$A$4="3ª",'U9'!W16*'U9'!W$4,0)+
IF('U10'!$A$4="3ª",'U10'!W16*'U10'!W$4,0)+
IF('U11'!$A$4="3ª",'U11'!W16*'U11'!W$4,0)+
IF('U12'!$A$4="3ª",'U12'!W16*'U12'!W$4,0)+
IF('U13'!$A$4="3ª",'U13'!W16*'U13'!W$4,0)+
IF('U14'!$A$4="3ª",'U14'!W16*'U14'!W$4,0)+
IF('U15'!$A$4="3ª",'U15'!W16*'U15'!W$4,0)
)/'3ª EVA-solo'!$CD$5
/AV$13)),0),0)</f>
        <v>0</v>
      </c>
      <c r="AW32" s="25"/>
      <c r="AX32" s="25">
        <f ca="1">IFERROR(IF(AX$16&gt;0,
(
(
(
IF('U1'!$A$4="3ª",'U1'!X16*'U1'!X$4,0)+
IF('U2'!$A$4="3ª",'U2'!X16*'U2'!X$4,0)+
IF('U3'!$A$4="3ª",'U3'!X16*'U3'!X$4,0)+
IF('U4'!$A$4="3ª",'U4'!X16*'U4'!X$4,0)+
IF('U5'!$A$4="3ª",'U5'!X16*'U5'!X$4,0)+
IF('U6'!$A$4="3ª",'U6'!X16*'U6'!X$4,0)+
IF('U7'!$A$4="3ª",'U7'!X16*'U7'!X$4,0)+
IF('U8'!$A$4="3ª",'U8'!X16*'U8'!X$4,0)+
IF('U9'!$A$4="3ª",'U9'!X16*'U9'!X$4,0)+
IF('U10'!$A$4="3ª",'U10'!X16*'U10'!X$4,0)+
IF('U11'!$A$4="3ª",'U11'!X16*'U11'!X$4,0)+
IF('U12'!$A$4="3ª",'U12'!X16*'U12'!X$4,0)+
IF('U13'!$A$4="3ª",'U13'!X16*'U13'!X$4,0)+
IF('U14'!$A$4="3ª",'U14'!X16*'U14'!X$4,0)+
IF('U15'!$A$4="3ª",'U15'!X16*'U15'!X$4,0)
)/'3ª EVA-solo'!$CD$5
/AX$13)),0),0)</f>
        <v>0</v>
      </c>
      <c r="AY32" s="25"/>
      <c r="AZ32" s="25">
        <f>IFERROR(IF(AZ$16&gt;0,
(
(
(
IF('U1'!$A$4="3ª",'U1'!Y16*'U1'!Y$4,0)+
IF('U2'!$A$4="3ª",'U2'!Y16*'U2'!Y$4,0)+
IF('U3'!$A$4="3ª",'U3'!Y16*'U3'!Y$4,0)+
IF('U4'!$A$4="3ª",'U4'!Y16*'U4'!Y$4,0)+
IF('U5'!$A$4="3ª",'U5'!Y16*'U5'!Y$4,0)+
IF('U6'!$A$4="3ª",'U6'!Y16*'U6'!Y$4,0)+
IF('U7'!$A$4="3ª",'U7'!Y16*'U7'!Y$4,0)+
IF('U8'!$A$4="3ª",'U8'!Y16*'U8'!Y$4,0)+
IF('U9'!$A$4="3ª",'U9'!Y16*'U9'!Y$4,0)+
IF('U10'!$A$4="3ª",'U10'!Y16*'U10'!Y$4,0)+
IF('U11'!$A$4="3ª",'U11'!Y16*'U11'!Y$4,0)+
IF('U12'!$A$4="3ª",'U12'!Y16*'U12'!Y$4,0)+
IF('U13'!$A$4="3ª",'U13'!Y16*'U13'!Y$4,0)+
IF('U14'!$A$4="3ª",'U14'!Y16*'U14'!Y$4,0)+
IF('U15'!$A$4="3ª",'U15'!Y16*'U15'!Y$4,0)
)/'3ª EVA-solo'!$CD$5
/AZ$13)),0),0)</f>
        <v>0</v>
      </c>
      <c r="BA32" s="25"/>
      <c r="BB32" s="72"/>
      <c r="BC32" s="25">
        <f ca="1">IFERROR(IF(BC$16&gt;0,
(
(
(
IF('U1'!$A$4="2ª",'U1'!Z16*'U1'!Z$4,0)+
IF('U2'!$A$4="2ª",'U2'!Z16*'U2'!Z$4,0)+
IF('U3'!$A$4="2ª",'U3'!Z16*'U3'!Z$4,0)+
IF('U4'!$A$4="2ª",'U4'!Z16*'U4'!Z$4,0)+
IF('U5'!$A$4="2ª",'U5'!Z16*'U5'!Z$4,0)+
IF('U6'!$A$4="2ª",'U6'!Z16*'U6'!Z$4,0)+
IF('U7'!$A$4="2ª",'U7'!Z16*'U7'!Z$4,0)+
IF('U8'!$A$4="2ª",'U8'!Z16*'U8'!Z$4,0)+
IF('U9'!$A$4="2ª",'U9'!Z16*'U9'!Z$4,0)+
IF('U10'!$A$4="2ª",'U10'!Z16*'U10'!Z$4,0)+
IF('U11'!$A$4="2ª",'U11'!Z16*'U11'!Z$4,0)+
IF('U12'!$A$4="2ª",'U12'!Z16*'U12'!Z$4,0)+
IF('U13'!$A$4="2ª",'U13'!Z16*'U13'!Z$4,0)+
IF('U14'!$A$4="2ª",'U14'!Z16*'U14'!Z$4,0)+
IF('U15'!$A$4="2ª",'U15'!Z16*'U15'!Z$4,0)
)/'2ª EVA-solo'!$CD$5
/BC$13)),0),0)</f>
        <v>0</v>
      </c>
      <c r="BD32" s="25"/>
      <c r="BE32" s="25">
        <f ca="1">IFERROR(IF(BE$16&gt;0,
(
(
(
IF('U1'!$A$4="3ª",'U1'!AA16*'U1'!AA$4,0)+
IF('U2'!$A$4="3ª",'U2'!AA16*'U2'!AA$4,0)+
IF('U3'!$A$4="3ª",'U3'!AA16*'U3'!AA$4,0)+
IF('U4'!$A$4="3ª",'U4'!AA16*'U4'!AA$4,0)+
IF('U5'!$A$4="3ª",'U5'!AA16*'U5'!AA$4,0)+
IF('U6'!$A$4="3ª",'U6'!AA16*'U6'!AA$4,0)+
IF('U7'!$A$4="3ª",'U7'!AA16*'U7'!AA$4,0)+
IF('U8'!$A$4="3ª",'U8'!AA16*'U8'!AA$4,0)+
IF('U9'!$A$4="3ª",'U9'!AA16*'U9'!AA$4,0)+
IF('U10'!$A$4="3ª",'U10'!AA16*'U10'!AA$4,0)+
IF('U11'!$A$4="3ª",'U11'!AA16*'U11'!AA$4,0)+
IF('U12'!$A$4="3ª",'U12'!AA16*'U12'!AA$4,0)+
IF('U13'!$A$4="3ª",'U13'!AA16*'U13'!AA$4,0)+
IF('U14'!$A$4="3ª",'U14'!AA16*'U14'!AA$4,0)+
IF('U15'!$A$4="3ª",'U15'!AA16*'U15'!AE$4,0)
)/'3ª EVA-solo'!$CD$5
/BE$13)),0),0)</f>
        <v>0</v>
      </c>
      <c r="BF32" s="25"/>
      <c r="BG32" s="25">
        <f ca="1">IFERROR(IF(BG$16&gt;0,
(
(
(
IF('U1'!$A$4="3ª",'U1'!AB16*'U1'!AB$4,0)+
IF('U2'!$A$4="3ª",'U2'!AB16*'U2'!AB$4,0)+
IF('U3'!$A$4="3ª",'U3'!AB16*'U3'!AB$4,0)+
IF('U4'!$A$4="3ª",'U4'!AB16*'U4'!AB$4,0)+
IF('U5'!$A$4="3ª",'U5'!AB16*'U5'!AB$4,0)+
IF('U6'!$A$4="3ª",'U6'!AB16*'U6'!AB$4,0)+
IF('U7'!$A$4="3ª",'U7'!AB16*'U7'!AB$4,0)+
IF('U8'!$A$4="3ª",'U8'!AB16*'U8'!AB$4,0)+
IF('U9'!$A$4="3ª",'U9'!AB16*'U9'!AB$4,0)+
IF('U10'!$A$4="3ª",'U10'!AB16*'U10'!AB$4,0)+
IF('U11'!$A$4="3ª",'U11'!AB16*'U11'!AB$4,0)+
IF('U12'!$A$4="3ª",'U12'!AB16*'U12'!AB$4,0)+
IF('U13'!$A$4="3ª",'U13'!AB16*'U13'!AB$4,0)+
IF('U14'!$A$4="3ª",'U14'!AB16*'U14'!AB$4,0)+
IF('U15'!$A$4="3ª",'U15'!AB16*'U15'!AF$4,0)
)/'3ª EVA-solo'!$CD$5
/BG$13)),0),0)</f>
        <v>0</v>
      </c>
      <c r="BH32" s="25"/>
      <c r="BI32" s="25">
        <f>IFERROR(IF(BH$16&gt;0,
(
(
(
IF('U1'!$A$4="3ª",'U1'!AC16*'U1'!AC$4,0)+
IF('U2'!$A$4="3ª",'U2'!AC16*'U2'!AC$4,0)+
IF('U3'!$A$4="3ª",'U3'!AC16*'U3'!AC$4,0)+
IF('U4'!$A$4="3ª",'U4'!AC16*'U4'!AC$4,0)+
IF('U5'!$A$4="3ª",'U5'!AC16*'U5'!AC$4,0)+
IF('U6'!$A$4="3ª",'U6'!AC16*'U6'!AC$4,0)+
IF('U7'!$A$4="3ª",'U7'!AC16*'U7'!AC$4,0)+
IF('U8'!$A$4="3ª",'U8'!AC16*'U8'!AC$4,0)+
IF('U9'!$A$4="3ª",'U9'!AC16*'U9'!AC$4,0)+
IF('U10'!$A$4="3ª",'U10'!AC16*'U10'!AC$4,0)+
IF('U11'!$A$4="3ª",'U11'!AC16*'U11'!AC$4,0)+
IF('U12'!$A$4="3ª",'U12'!AC16*'U12'!AC$4,0)+
IF('U13'!$A$4="3ª",'U13'!AC16*'U13'!AC$4,0)+
IF('U14'!$A$4="3ª",'U14'!AC16*'U14'!AC$4,0)+
IF('U15'!$A$4="3ª",'U15'!AC16*'U15'!AG$4,0)
)/'3ª EVA-solo'!$CD$5
/BH$13)),0),0)</f>
        <v>0</v>
      </c>
      <c r="BJ32" s="25"/>
      <c r="BK32" s="25">
        <f>IFERROR(IF(BK$16&gt;0,
(
(
(
IF('U1'!$A$4="3ª",'U1'!AD16*'U1'!AD$4,0)+
IF('U2'!$A$4="3ª",'U2'!AD16*'U2'!AD$4,0)+
IF('U3'!$A$4="3ª",'U3'!AD16*'U3'!AD$4,0)+
IF('U4'!$A$4="3ª",'U4'!AD16*'U4'!AD$4,0)+
IF('U5'!$A$4="3ª",'U5'!AD16*'U5'!AD$4,0)+
IF('U6'!$A$4="3ª",'U6'!AD16*'U6'!AD$4,0)+
IF('U7'!$A$4="3ª",'U7'!AD16*'U7'!AD$4,0)+
IF('U8'!$A$4="3ª",'U8'!AD16*'U8'!AD$4,0)+
IF('U9'!$A$4="3ª",'U9'!AD16*'U9'!AD$4,0)+
IF('U10'!$A$4="3ª",'U10'!AD16*'U10'!AD$4,0)+
IF('U11'!$A$4="3ª",'U11'!AD16*'U11'!AD$4,0)+
IF('U12'!$A$4="3ª",'U12'!AD16*'U12'!AD$4,0)+
IF('U13'!$A$4="3ª",'U13'!AD16*'U13'!AD$4,0)+
IF('U14'!$A$4="3ª",'U14'!AD16*'U14'!AD$4,0)+
IF('U15'!$A$4="3ª",'U15'!AD16*'U15'!AH$4,0)
)/'3ª EVA-solo'!$CD$5
/BK$13)),0),0)</f>
        <v>0</v>
      </c>
      <c r="BL32" s="25"/>
      <c r="BM32" s="25">
        <f>IFERROR(IF(BM$16&gt;0,
(
(
(
IF('U1'!$A$4="2ª",'U1'!AE16*'U1'!AE$4,0)+
IF('U2'!$A$4="2ª",'U2'!AE16*'U2'!AE$4,0)+
IF('U3'!$A$4="2ª",'U3'!AE16*'U3'!AE$4,0)+
IF('U4'!$A$4="2ª",'U4'!AE16*'U4'!AE$4,0)+
IF('U5'!$A$4="2ª",'U5'!AE16*'U5'!AE$4,0)+
IF('U6'!$A$4="2ª",'U6'!AE16*'U6'!AE$4,0)+
IF('U7'!$A$4="2ª",'U7'!AE16*'U7'!AE$4,0)+
IF('U8'!$A$4="2ª",'U8'!AE16*'U8'!AE$4,0)+
IF('U9'!$A$4="2ª",'U9'!AE16*'U9'!AE$4,0)+
IF('U10'!$A$4="2ª",'U10'!AE16*'U10'!AE$4,0)+
IF('U11'!$A$4="2ª",'U11'!AE16*'U11'!AE$4,0)+
IF('U12'!$A$4="2ª",'U12'!AE16*'U12'!AE$4,0)+
IF('U13'!$A$4="2ª",'U13'!AE16*'U13'!AE$4,0)+
IF('U14'!$A$4="2ª",'U14'!AE16*'U14'!AE$4,0)+
IF('U15'!$A$4="2ª",'U15'!AE16*'U15'!AE$4,0)
)/'2ª EVA-solo'!$CD$5
/BM$13)),0),0)</f>
        <v>0</v>
      </c>
      <c r="BN32" s="25"/>
      <c r="BO32" s="72"/>
      <c r="BP32" s="25">
        <f ca="1">IFERROR(IF(BP$16&gt;0,
(
(
(
IF('U1'!$A$4="3ª",'U1'!AF16*'U1'!AF$4,0)+
IF('U2'!$A$4="3ª",'U2'!AF16*'U2'!AF$4,0)+
IF('U3'!$A$4="3ª",'U3'!AF16*'U3'!AF$4,0)+
IF('U4'!$A$4="3ª",'U4'!AF16*'U4'!AF$4,0)+
IF('U5'!$A$4="3ª",'U5'!AF16*'U5'!AF$4,0)+
IF('U6'!$A$4="3ª",'U6'!AF16*'U6'!AF$4,0)+
IF('U7'!$A$4="3ª",'U7'!AF16*'U7'!AF$4,0)+
IF('U8'!$A$4="3ª",'U8'!AF16*'U8'!AF$4,0)+
IF('U9'!$A$4="3ª",'U9'!AF16*'U9'!AF$4,0)+
IF('U10'!$A$4="3ª",'U10'!AF16*'U10'!AF$4,0)+
IF('U11'!$A$4="3ª",'U11'!AF16*'U11'!AF$4,0)+
IF('U12'!$A$4="3ª",'U12'!AF16*'U12'!AF$4,0)+
IF('U13'!$A$4="3ª",'U13'!AF16*'U13'!AF$4,0)+
IF('U14'!$A$4="3ª",'U14'!AF16*'U14'!AF$4,0)+
IF('U15'!$A$4="3ª",'U15'!AF16*'U15'!AF$4,0)
)/'3ª EVA-solo'!$CD$5
/BP$13)),0),0)</f>
        <v>0</v>
      </c>
      <c r="BQ32" s="25"/>
      <c r="BR32" s="25">
        <f>IFERROR(IF(BR$16&gt;0,
(
(
(
IF('U1'!$A$4="3ª",'U1'!AG16*'U1'!AG$4,0)+
IF('U2'!$A$4="3ª",'U2'!AG16*'U2'!AG$4,0)+
IF('U3'!$A$4="3ª",'U3'!AG16*'U3'!AG$4,0)+
IF('U4'!$A$4="3ª",'U4'!AG16*'U4'!AG$4,0)+
IF('U5'!$A$4="3ª",'U5'!AG16*'U5'!AG$4,0)+
IF('U6'!$A$4="3ª",'U6'!AG16*'U6'!AG$4,0)+
IF('U7'!$A$4="3ª",'U7'!AG16*'U7'!AG$4,0)+
IF('U8'!$A$4="3ª",'U8'!AG16*'U8'!AG$4,0)+
IF('U9'!$A$4="3ª",'U9'!AG16*'U9'!AG$4,0)+
IF('U10'!$A$4="3ª",'U10'!AG16*'U10'!AG$4,0)+
IF('U11'!$A$4="3ª",'U11'!AG16*'U11'!AG$4,0)+
IF('U12'!$A$4="3ª",'U12'!AG16*'U12'!AG$4,0)+
IF('U13'!$A$4="3ª",'U13'!AG16*'U13'!AG$4,0)+
IF('U14'!$A$4="3ª",'U14'!AG16*'U14'!AG$4,0)+
IF('U15'!$A$4="3ª",'U15'!AG16*'U15'!AG$4,0)
)/'3ª EVA-solo'!$CD$5
/BR$13)),0),0)</f>
        <v>0</v>
      </c>
      <c r="BS32" s="25"/>
      <c r="BT32" s="25">
        <f>IFERROR(IF(BT$16&gt;0,
(
(
(
IF('U1'!$A$4="3ª",'U1'!AH16*'U1'!AH$4,0)+
IF('U2'!$A$4="3ª",'U2'!AH16*'U2'!AH$4,0)+
IF('U3'!$A$4="3ª",'U3'!AH16*'U3'!AH$4,0)+
IF('U4'!$A$4="3ª",'U4'!AH16*'U4'!AH$4,0)+
IF('U5'!$A$4="3ª",'U5'!AH16*'U5'!AH$4,0)+
IF('U6'!$A$4="3ª",'U6'!AH16*'U6'!AH$4,0)+
IF('U7'!$A$4="3ª",'U7'!AH16*'U7'!AH$4,0)+
IF('U8'!$A$4="3ª",'U8'!AH16*'U8'!AH$4,0)+
IF('U9'!$A$4="3ª",'U9'!AH16*'U9'!AH$4,0)+
IF('U10'!$A$4="3ª",'U10'!AH16*'U10'!AH$4,0)+
IF('U11'!$A$4="3ª",'U11'!AH16*'U11'!AH$4,0)+
IF('U12'!$A$4="3ª",'U12'!AH16*'U12'!AH$4,0)+
IF('U13'!$A$4="3ª",'U13'!AH16*'U13'!AH$4,0)+
IF('U14'!$A$4="3ª",'U14'!AH16*'U14'!AH$4,0)+
IF('U15'!$A$4="3ª",'U15'!AH16*'U15'!AH$4,0)
)/'3ª EVA-solo'!$CD$5
/BT$13)),0),0)</f>
        <v>0</v>
      </c>
      <c r="BU32" s="25"/>
      <c r="BV32" s="25">
        <f>IFERROR(IF(BV$16&gt;0,
(
(
(
IF('U1'!$A$4="3ª",'U1'!AI16*'U1'!AI$4,0)+
IF('U2'!$A$4="3ª",'U2'!AI16*'U2'!AI$4,0)+
IF('U3'!$A$4="3ª",'U3'!AI16*'U3'!AI$4,0)+
IF('U4'!$A$4="3ª",'U4'!AI16*'U4'!AI$4,0)+
IF('U5'!$A$4="3ª",'U5'!AI16*'U5'!AI$4,0)+
IF('U6'!$A$4="3ª",'U6'!AI16*'U6'!AI$4,0)+
IF('U7'!$A$4="3ª",'U7'!AI16*'U7'!AI$4,0)+
IF('U8'!$A$4="3ª",'U8'!AI16*'U8'!AI$4,0)+
IF('U9'!$A$4="3ª",'U9'!AI16*'U9'!AI$4,0)+
IF('U10'!$A$4="3ª",'U10'!AI16*'U10'!AI$4,0)+
IF('U11'!$A$4="3ª",'U11'!AI16*'U11'!AI$4,0)+
IF('U12'!$A$4="3ª",'U12'!AI16*'U12'!AI$4,0)+
IF('U13'!$A$4="3ª",'U13'!AI16*'U13'!AI$4,0)+
IF('U14'!$A$4="3ª",'U14'!AI16*'U14'!AI$4,0)+
IF('U15'!$A$4="3ª",'U15'!AI16*'U15'!AI$4,0)
)/'3ª EVA-solo'!$CD$5
/BV$13)),0),0)</f>
        <v>0</v>
      </c>
      <c r="BW32" s="25"/>
      <c r="BX32" s="25">
        <f>IFERROR(IF(BX$16&gt;0,
(
(
(
IF('U1'!$A$4="3ª",'U1'!AJ16*'U1'!AJ$4,0)+
IF('U2'!$A$4="3ª",'U2'!AJ16*'U2'!AJ$4,0)+
IF('U3'!$A$4="3ª",'U3'!AJ16*'U3'!AJ$4,0)+
IF('U4'!$A$4="3ª",'U4'!AJ16*'U4'!AJ$4,0)+
IF('U5'!$A$4="3ª",'U5'!AJ16*'U5'!AJ$4,0)+
IF('U6'!$A$4="3ª",'U6'!AJ16*'U6'!AJ$4,0)+
IF('U7'!$A$4="3ª",'U7'!AJ16*'U7'!AJ$4,0)+
IF('U8'!$A$4="3ª",'U8'!AJ16*'U8'!AJ$4,0)+
IF('U9'!$A$4="3ª",'U9'!AJ16*'U9'!AJ$4,0)+
IF('U10'!$A$4="3ª",'U10'!AJ16*'U10'!AJ$4,0)+
IF('U11'!$A$4="3ª",'U11'!AJ16*'U11'!AJ$4,0)+
IF('U12'!$A$4="3ª",'U12'!AJ16*'U12'!AJ$4,0)+
IF('U13'!$A$4="3ª",'U13'!AJ16*'U13'!AJ$4,0)+
IF('U14'!$A$4="3ª",'U14'!AJ16*'U14'!AJ$4,0)+
IF('U15'!$A$4="3ª",'U15'!AJ16*'U15'!AJ$4,0)
)/'3ª EVA-solo'!$CD$5
/BX$13)),0),0)</f>
        <v>0</v>
      </c>
      <c r="BY32" s="25"/>
      <c r="BZ32" s="129">
        <f>IFERROR(IF(BZ$16&gt;0,
(
(
(
IF('U1'!$A$4="3ª",'U1'!AK16*'U1'!AK$4,0)+
IF('U2'!$A$4="3ª",'U2'!AK16*'U2'!AK$4,0)+
IF('U3'!$A$4="3ª",'U3'!AK16*'U3'!AK$4,0)+
IF('U4'!$A$4="3ª",'U4'!AK16*'U4'!AK$4,0)+
IF('U5'!$A$4="3ª",'U5'!AK16*'U5'!AK$4,0)+
IF('U6'!$A$4="3ª",'U6'!AK16*'U6'!AK$4,0)+
IF('U7'!$A$4="3ª",'U7'!AK16*'U7'!AK$4,0)+
IF('U8'!$A$4="3ª",'U8'!AK16*'U8'!AK$4,0)+
IF('U9'!$A$4="3ª",'U9'!AK16*'U9'!AK$4,0)+
IF('U10'!$A$4="3ª",'U10'!AK16*'U10'!AK$4,0)+
IF('U11'!$A$4="3ª",'U11'!AK16*'U11'!AK$4,0)+
IF('U12'!$A$4="3ª",'U12'!AK16*'U12'!AK$4,0)+
IF('U13'!$A$4="3ª",'U13'!AK16*'U13'!AK$4,0)+
IF('U14'!$A$4="3ª",'U14'!AK16*'U14'!AK$4,0)+
IF('U15'!$A$4="3ª",'U15'!AK16*'U15'!AK$4,0)
)/'3ª EVA-solo'!$CD$5
/BZ$13)),0),0)</f>
        <v>0</v>
      </c>
      <c r="CA32" s="25"/>
      <c r="CB32" s="71"/>
    </row>
    <row r="33" spans="1:80" ht="18" x14ac:dyDescent="0.25">
      <c r="A33" s="65" t="str">
        <v>Gutiaarrez Molina, Luca�a</v>
      </c>
      <c r="B33" s="72"/>
      <c r="C33" s="25">
        <f ca="1">IFERROR(IF(C$16&gt;0,
(
(
(
IF('U1'!$A$4="3ª",'U1'!B17*'U1'!B$4,0)+
IF('U2'!$A$4="3ª",'U2'!B17*'U2'!B$4,0)+
IF('U3'!$A$4="3ª",'U3'!B17*'U3'!B$4,0)+
IF('U4'!$A$4="3ª",'U4'!B17*'U4'!B$4,0)+
IF('U5'!$A$4="3ª",'U5'!B17*'U5'!B$4,0)+
IF('U6'!$A$4="3ª",'U6'!B17*'U6'!B$4,0)+
IF('U7'!$A$4="3ª",'U7'!B17*'U7'!B$4,0)+
IF('U8'!$A$4="3ª",'U8'!B17*'U8'!B$4,0)+
IF('U9'!$A$4="3ª",'U9'!B17*'U9'!B$4,0)+
IF('U10'!$A$4="3ª",'U10'!B17*'U10'!B$4,0)+
IF('U11'!$A$4="3ª",'U11'!B17*'U11'!B$4,0)+
IF('U12'!$A$4="3ª",'U12'!B17*'U12'!B$4,0)+
IF('U13'!$A$4="3ª",'U13'!B17*'U13'!B$4,0)+
IF('U14'!$A$4="3ª",'U14'!B17*'U14'!B$4,0)+
IF('U15'!$A$4="3ª",'U15'!B17*'U15'!B$4,0)
)/'3ª EVA-solo'!$CD$5
/C$13)),0),0)</f>
        <v>0</v>
      </c>
      <c r="D33" s="25"/>
      <c r="E33" s="25">
        <f ca="1">IFERROR(IF(E$16&gt;0,
(
(
(
IF('U1'!$A$4="3ª",'U1'!C17*'U1'!C$4,0)+
IF('U2'!$A$4="3ª",'U2'!C17*'U2'!C$4,0)+
IF('U3'!$A$4="3ª",'U3'!C17*'U3'!C$4,0)+
IF('U4'!$A$4="3ª",'U4'!C17*'U4'!C$4,0)+
IF('U5'!$A$4="3ª",'U5'!C17*'U5'!C$4,0)+
IF('U6'!$A$4="3ª",'U6'!C17*'U6'!C$4,0)+
IF('U7'!$A$4="3ª",'U7'!C17*'U7'!C$4,0)+
IF('U8'!$A$4="3ª",'U8'!C17*'U8'!C$4,0)+
IF('U9'!$A$4="3ª",'U9'!C17*'U9'!C$4,0)+
IF('U10'!$A$4="3ª",'U10'!C17*'U10'!C$4,0)+
IF('U11'!$A$4="3ª",'U11'!C17*'U11'!C$4,0)+
IF('U12'!$A$4="3ª",'U12'!C17*'U12'!C$4,0)+
IF('U13'!$A$4="3ª",'U13'!C17*'U13'!C$4,0)+
IF('U14'!$A$4="3ª",'U14'!C17*'U14'!C$4,0)+
IF('U15'!$A$4="3ª",'U15'!C17*'U15'!C$4,0)
)/'3ª EVA-solo'!$CD$5
/E$13)),0),0)</f>
        <v>0</v>
      </c>
      <c r="F33" s="25"/>
      <c r="G33" s="25">
        <f ca="1">IFERROR(IF(G$16&gt;0,
(
(
(
IF('U1'!$A$4="3ª",'U1'!D17*'U1'!D$4,0)+
IF('U2'!$A$4="3ª",'U2'!D17*'U2'!D$4,0)+
IF('U3'!$A$4="3ª",'U3'!D17*'U3'!D$4,0)+
IF('U4'!$A$4="3ª",'U4'!D17*'U4'!D$4,0)+
IF('U5'!$A$4="3ª",'U5'!D17*'U5'!D$4,0)+
IF('U6'!$A$4="3ª",'U6'!D17*'U6'!D$4,0)+
IF('U7'!$A$4="3ª",'U7'!D17*'U7'!D$4,0)+
IF('U8'!$A$4="3ª",'U8'!D17*'U8'!D$4,0)+
IF('U9'!$A$4="3ª",'U9'!D17*'U9'!D$4,0)+
IF('U10'!$A$4="3ª",'U10'!D17*'U10'!D$4,0)+
IF('U11'!$A$4="3ª",'U11'!D17*'U11'!D$4,0)+
IF('U12'!$A$4="3ª",'U12'!D17*'U12'!D$4,0)+
IF('U13'!$A$4="3ª",'U13'!D17*'U13'!D$4,0)+
IF('U14'!$A$4="3ª",'U14'!D17*'U14'!D$4,0)+
IF('U15'!$A$4="3ª",'U15'!D17*'U15'!D$4,0)
)/'3ª EVA-solo'!$CD$5
/G$13)),0),0)</f>
        <v>0</v>
      </c>
      <c r="H33" s="25"/>
      <c r="I33" s="25">
        <f ca="1">IFERROR(IF(I$16&gt;0,
(
(
(
IF('U1'!$A$4="3ª",'U1'!E17*'U1'!E$4,0)+
IF('U2'!$A$4="3ª",'U2'!E17*'U2'!E$4,0)+
IF('U3'!$A$4="3ª",'U3'!E17*'U3'!E$4,0)+
IF('U4'!$A$4="3ª",'U4'!E17*'U4'!E$4,0)+
IF('U5'!$A$4="3ª",'U5'!E17*'U5'!E$4,0)+
IF('U6'!$A$4="3ª",'U6'!E17*'U6'!E$4,0)+
IF('U7'!$A$4="3ª",'U7'!E17*'U7'!E$4,0)+
IF('U8'!$A$4="3ª",'U8'!E17*'U8'!E$4,0)+
IF('U9'!$A$4="3ª",'U9'!E17*'U9'!E$4,0)+
IF('U10'!$A$4="3ª",'U10'!E17*'U10'!E$4,0)+
IF('U11'!$A$4="3ª",'U11'!E17*'U11'!E$4,0)+
IF('U12'!$A$4="3ª",'U12'!E17*'U12'!E$4,0)+
IF('U13'!$A$4="3ª",'U13'!E17*'U13'!E$4,0)+
IF('U14'!$A$4="3ª",'U14'!E17*'U14'!E$4,0)+
IF('U15'!$A$4="3ª",'U15'!E17*'U15'!E$4,0)
)/'3ª EVA-solo'!$CD$5
/H$13)),0),0)</f>
        <v>0</v>
      </c>
      <c r="J33" s="25"/>
      <c r="K33" s="25">
        <f ca="1">IFERROR(IF(K$16&gt;0,
(
(
(
IF('U1'!$A$4="3ª",'U1'!F17*'U1'!F$4,0)+
IF('U2'!$A$4="3ª",'U2'!F17*'U2'!F$4,0)+
IF('U3'!$A$4="3ª",'U3'!F17*'U3'!F$4,0)+
IF('U4'!$A$4="3ª",'U4'!F17*'U4'!F$4,0)+
IF('U5'!$A$4="3ª",'U5'!F17*'U5'!F$4,0)+
IF('U6'!$A$4="3ª",'U6'!F17*'U6'!F$4,0)+
IF('U7'!$A$4="3ª",'U7'!F17*'U7'!F$4,0)+
IF('U8'!$A$4="3ª",'U8'!F17*'U8'!F$4,0)+
IF('U9'!$A$4="3ª",'U9'!F17*'U9'!F$4,0)+
IF('U10'!$A$4="3ª",'U10'!F17*'U10'!F$4,0)+
IF('U11'!$A$4="3ª",'U11'!F17*'U11'!F$4,0)+
IF('U12'!$A$4="3ª",'U12'!F17*'U12'!F$4,0)+
IF('U13'!$A$4="3ª",'U13'!F17*'U13'!F$4,0)+
IF('U14'!$A$4="3ª",'U14'!F17*'U14'!F$4,0)+
IF('U15'!$A$4="3ª",'U15'!F17*'U15'!F$4,0)
)/'3ª EVA-solo'!$CD$5
/K$13)),0),0)</f>
        <v>0</v>
      </c>
      <c r="L33" s="98"/>
      <c r="M33" s="25">
        <f>IFERROR(IF(M$16&gt;0,
(
(
(
IF('U1'!$A$4="3ª",'U1'!G17*'U1'!G$4,0)+
IF('U2'!$A$4="3ª",'U2'!G17*'U2'!G$4,0)+
IF('U3'!$A$4="3ª",'U3'!G17*'U3'!G$4,0)+
IF('U4'!$A$4="3ª",'U4'!G17*'U4'!G$4,0)+
IF('U5'!$A$4="3ª",'U5'!G17*'U5'!G$4,0)+
IF('U6'!$A$4="3ª",'U6'!G17*'U6'!G$4,0)+
IF('U7'!$A$4="3ª",'U7'!G17*'U7'!G$4,0)+
IF('U8'!$A$4="3ª",'U8'!G17*'U8'!G$4,0)+
IF('U9'!$A$4="3ª",'U9'!G17*'U9'!G$4,0)+
IF('U10'!$A$4="3ª",'U10'!G17*'U10'!G$4,0)+
IF('U11'!$A$4="3ª",'U11'!G17*'U11'!G$4,0)+
IF('U12'!$A$4="3ª",'U12'!G17*'U12'!G$4,0)+
IF('U13'!$A$4="3ª",'U13'!G17*'U13'!G$4,0)+
IF('U14'!$A$4="3ª",'U14'!G17*'U14'!G$4,0)+
IF('U15'!$A$4="3ª",'U15'!G17*'U15'!G$4,0)
)/'3ª EVA-solo'!$CD$5
/M$13)),0),0)</f>
        <v>0</v>
      </c>
      <c r="N33" s="102"/>
      <c r="O33" s="72"/>
      <c r="P33" s="25">
        <f ca="1">IFERROR(IF(P$16&gt;0,
(
(
(
IF('U1'!$A$4="3ª",'U1'!H17*'U1'!H$4,0)+
IF('U2'!$A$4="3ª",'U2'!H17*'U2'!H$4,0)+
IF('U3'!$A$4="3ª",'U3'!H17*'U3'!H$4,0)+
IF('U4'!$A$4="3ª",'U4'!H17*'U4'!H$4,0)+
IF('U5'!$A$4="3ª",'U5'!H17*'U5'!H$4,0)+
IF('U6'!$A$4="3ª",'U6'!H17*'U6'!H$4,0)+
IF('U7'!$A$4="3ª",'U7'!H17*'U7'!H$4,0)+
IF('U8'!$A$4="3ª",'U8'!H17*'U8'!H$4,0)+
IF('U9'!$A$4="3ª",'U9'!H17*'U9'!H$4,0)+
IF('U10'!$A$4="3ª",'U10'!H17*'U10'!H$4,0)+
IF('U11'!$A$4="3ª",'U11'!H17*'U11'!H$4,0)+
IF('U12'!$A$4="3ª",'U12'!H17*'U12'!H$4,0)+
IF('U13'!$A$4="3ª",'U13'!H17*'U13'!H$4,0)+
IF('U14'!$A$4="3ª",'U14'!H17*'U14'!H$4,0)+
IF('U15'!$A$4="3ª",'U15'!H17*'U15'!H$4,0)
)/'3ª EVA-solo'!$CD$5
/P$13)),0),0)</f>
        <v>0</v>
      </c>
      <c r="Q33" s="25"/>
      <c r="R33" s="25">
        <f ca="1">IFERROR(IF(R$16&gt;0,
(
(
(
IF('U1'!$A$4="3ª",'U1'!I17*'U1'!I$4,0)+
IF('U2'!$A$4="3ª",'U2'!I17*'U2'!I$4,0)+
IF('U3'!$A$4="3ª",'U3'!I17*'U3'!I$4,0)+
IF('U4'!$A$4="3ª",'U4'!I17*'U4'!I$4,0)+
IF('U5'!$A$4="3ª",'U5'!I17*'U5'!I$4,0)+
IF('U6'!$A$4="3ª",'U6'!I17*'U6'!I$4,0)+
IF('U7'!$A$4="3ª",'U7'!I17*'U7'!I$4,0)+
IF('U8'!$A$4="3ª",'U8'!I17*'U8'!I$4,0)+
IF('U9'!$A$4="3ª",'U9'!I17*'U9'!I$4,0)+
IF('U10'!$A$4="3ª",'U10'!I17*'U10'!I$4,0)+
IF('U11'!$A$4="3ª",'U11'!I17*'U11'!I$4,0)+
IF('U12'!$A$4="3ª",'U12'!I17*'U12'!I$4,0)+
IF('U13'!$A$4="3ª",'U13'!I17*'U13'!I$4,0)+
IF('U14'!$A$4="3ª",'U14'!I17*'U14'!I$4,0)+
IF('U15'!$A$4="3ª",'U15'!I17*'U15'!I$4,0)
)/'3ª EVA-solo'!$CD$5
/R$13)),0),0)</f>
        <v>0</v>
      </c>
      <c r="S33" s="25"/>
      <c r="T33" s="25">
        <f ca="1">IFERROR(IF(T$16&gt;0,
(
(
(
IF('U1'!$A$4="3ª",'U1'!J17*'U1'!J$4,0)+
IF('U2'!$A$4="3ª",'U2'!J17*'U2'!J$4,0)+
IF('U3'!$A$4="3ª",'U3'!J17*'U3'!J$4,0)+
IF('U4'!$A$4="3ª",'U4'!J17*'U4'!J$4,0)+
IF('U5'!$A$4="3ª",'U5'!J17*'U5'!J$4,0)+
IF('U6'!$A$4="3ª",'U6'!J17*'U6'!J$4,0)+
IF('U7'!$A$4="3ª",'U7'!J17*'U7'!J$4,0)+
IF('U8'!$A$4="3ª",'U8'!J17*'U8'!J$4,0)+
IF('U9'!$A$4="3ª",'U9'!J17*'U9'!J$4,0)+
IF('U10'!$A$4="3ª",'U10'!J17*'U10'!J$4,0)+
IF('U11'!$A$4="3ª",'U11'!J17*'U11'!J$4,0)+
IF('U12'!$A$4="3ª",'U12'!J17*'U12'!J$4,0)+
IF('U13'!$A$4="3ª",'U13'!J17*'U13'!J$4,0)+
IF('U14'!$A$4="3ª",'U14'!J17*'U14'!J$4,0)+
IF('U15'!$A$4="3ª",'U15'!J17*'U15'!J$4,0)
)/'3ª EVA-solo'!$CD$5
/T$13)),0),0)</f>
        <v>0</v>
      </c>
      <c r="U33" s="25"/>
      <c r="V33" s="25">
        <f ca="1">IFERROR(IF(V$16&gt;0,
(
(
(
IF('U1'!$A$4="3ª",'U1'!K17*'U1'!K$4,0)+
IF('U2'!$A$4="3ª",'U2'!K17*'U2'!K$4,0)+
IF('U3'!$A$4="3ª",'U3'!K17*'U3'!K$4,0)+
IF('U4'!$A$4="3ª",'U4'!K17*'U4'!K$4,0)+
IF('U5'!$A$4="3ª",'U5'!K17*'U5'!K$4,0)+
IF('U6'!$A$4="3ª",'U6'!K17*'U6'!K$4,0)+
IF('U7'!$A$4="3ª",'U7'!K17*'U7'!K$4,0)+
IF('U8'!$A$4="3ª",'U8'!K17*'U8'!K$4,0)+
IF('U9'!$A$4="3ª",'U9'!K17*'U9'!K$4,0)+
IF('U10'!$A$4="3ª",'U10'!K17*'U10'!K$4,0)+
IF('U11'!$A$4="3ª",'U11'!K17*'U11'!K$4,0)+
IF('U12'!$A$4="3ª",'U12'!K17*'U12'!K$4,0)+
IF('U13'!$A$4="3ª",'U13'!K17*'U13'!K$4,0)+
IF('U14'!$A$4="3ª",'U14'!K17*'U14'!K$4,0)+
IF('U15'!$A$4="3ª",'U15'!K17*'U15'!K$4,0)
)/'3ª EVA-solo'!$CD$5
/V$13)),0),0)</f>
        <v>0</v>
      </c>
      <c r="W33" s="25"/>
      <c r="X33" s="25">
        <f ca="1">IFERROR(IF(X$16&gt;0,
(
(
(
IF('U1'!$A$4="3ª",'U1'!L17*'U1'!L$4,0)+
IF('U2'!$A$4="3ª",'U2'!L17*'U2'!L$4,0)+
IF('U3'!$A$4="3ª",'U3'!L17*'U3'!L$4,0)+
IF('U4'!$A$4="3ª",'U4'!L17*'U4'!L$4,0)+
IF('U5'!$A$4="3ª",'U5'!L17*'U5'!L$4,0)+
IF('U6'!$A$4="3ª",'U6'!L17*'U6'!L$4,0)+
IF('U7'!$A$4="3ª",'U7'!L17*'U7'!L$4,0)+
IF('U8'!$A$4="3ª",'U8'!L17*'U8'!L$4,0)+
IF('U9'!$A$4="3ª",'U9'!L17*'U9'!L$4,0)+
IF('U10'!$A$4="3ª",'U10'!L17*'U10'!L$4,0)+
IF('U11'!$A$4="3ª",'U11'!L17*'U11'!L$4,0)+
IF('U12'!$A$4="3ª",'U12'!L17*'U12'!L$4,0)+
IF('U13'!$A$4="3ª",'U13'!L17*'U13'!L$4,0)+
IF('U14'!$A$4="3ª",'U14'!L17*'U14'!L$4,0)+
IF('U15'!$A$4="3ª",'U15'!L17*'U15'!L$4,0)
)/'3ª EVA-solo'!$CD$5
/X$13)),0),0)</f>
        <v>0</v>
      </c>
      <c r="Y33" s="25"/>
      <c r="Z33" s="25">
        <f>IFERROR(IF(Z$16&gt;0,
(
(
(
IF('U1'!$A$4="3ª",'U1'!M17*'U1'!M$4,0)+
IF('U2'!$A$4="3ª",'U2'!M17*'U2'!M$4,0)+
IF('U3'!$A$4="3ª",'U3'!M17*'U3'!M$4,0)+
IF('U4'!$A$4="3ª",'U4'!M17*'U4'!M$4,0)+
IF('U5'!$A$4="3ª",'U5'!M17*'U5'!M$4,0)+
IF('U6'!$A$4="3ª",'U6'!M17*'U6'!M$4,0)+
IF('U7'!$A$4="3ª",'U7'!M17*'U7'!M$4,0)+
IF('U8'!$A$4="3ª",'U8'!M17*'U8'!M$4,0)+
IF('U9'!$A$4="3ª",'U9'!M17*'U9'!M$4,0)+
IF('U10'!$A$4="3ª",'U10'!M17*'U10'!M$4,0)+
IF('U11'!$A$4="3ª",'U11'!M17*'U11'!M$4,0)+
IF('U12'!$A$4="3ª",'U12'!M17*'U12'!M$4,0)+
IF('U13'!$A$4="3ª",'U13'!M17*'U13'!M$4,0)+
IF('U14'!$A$4="3ª",'U14'!M17*'U14'!M$4,0)+
IF('U15'!$A$4="3ª",'U15'!M17*'U15'!M$4,0)
)/'3ª EVA-solo'!$CD$5
/Z$13)),0),0)</f>
        <v>0</v>
      </c>
      <c r="AA33" s="25"/>
      <c r="AB33" s="72"/>
      <c r="AC33" s="25">
        <f ca="1">IFERROR(IF(AC$16&gt;0,
(
(
(
IF('U1'!$A$4="3ª",'U1'!N17*'U1'!N$4,0)+
IF('U2'!$A$4="3ª",'U2'!N17*'U2'!N$4,0)+
IF('U3'!$A$4="3ª",'U3'!N17*'U3'!N$4,0)+
IF('U4'!$A$4="3ª",'U4'!N17*'U4'!N$4,0)+
IF('U5'!$A$4="3ª",'U5'!N17*'U5'!N$4,0)+
IF('U6'!$A$4="3ª",'U6'!N17*'U6'!N$4,0)+
IF('U7'!$A$4="3ª",'U7'!N17*'U7'!N$4,0)+
IF('U8'!$A$4="3ª",'U8'!N17*'U8'!N$4,0)+
IF('U9'!$A$4="3ª",'U9'!N17*'U9'!N$4,0)+
IF('U10'!$A$4="3ª",'U10'!N17*'U10'!N$4,0)+
IF('U11'!$A$4="3ª",'U11'!N17*'U11'!N$4,0)+
IF('U12'!$A$4="3ª",'U12'!N17*'U12'!N$4,0)+
IF('U13'!$A$4="3ª",'U13'!N17*'U13'!N$4,0)+
IF('U14'!$A$4="3ª",'U14'!N17*'U14'!N$4,0)+
IF('U15'!$A$4="3ª",'U15'!N17*'U15'!N$4,0)
)/'3ª EVA-solo'!$CD$5
/AC$13)),0),0)</f>
        <v>0</v>
      </c>
      <c r="AD33" s="25"/>
      <c r="AE33" s="25">
        <f>IFERROR(IF(AE$16&gt;0,
(
(
(
IF('U1'!$A$4="3ª",'U1'!O17*'U1'!O$4,0)+
IF('U2'!$A$4="3ª",'U2'!O17*'U2'!O$4,0)+
IF('U3'!$A$4="3ª",'U3'!O17*'U3'!O$4,0)+
IF('U4'!$A$4="3ª",'U4'!O17*'U4'!O$4,0)+
IF('U5'!$A$4="3ª",'U5'!O17*'U5'!O$4,0)+
IF('U6'!$A$4="3ª",'U6'!O17*'U6'!O$4,0)+
IF('U7'!$A$4="3ª",'U7'!O17*'U7'!O$4,0)+
IF('U8'!$A$4="3ª",'U8'!O17*'U8'!O$4,0)+
IF('U9'!$A$4="3ª",'U9'!O17*'U9'!O$4,0)+
IF('U10'!$A$4="3ª",'U10'!O17*'U10'!O$4,0)+
IF('U11'!$A$4="3ª",'U11'!O17*'U11'!O$4,0)+
IF('U12'!$A$4="3ª",'U12'!O17*'U12'!O$4,0)+
IF('U13'!$A$4="3ª",'U13'!O17*'U13'!O$4,0)+
IF('U14'!$A$4="3ª",'U14'!O17*'U14'!O$4,0)+
IF('U15'!$A$4="3ª",'U15'!O17*'U15'!O$4,0)
)/'3ª EVA-solo'!$CD$5
/AE$13)),0),0)</f>
        <v>0</v>
      </c>
      <c r="AF33" s="25"/>
      <c r="AG33" s="25">
        <f ca="1">IFERROR(IF(AG$16&gt;0,
(
(
(
IF('U1'!$A$4="3ª",'U1'!P17*'U1'!P$4,0)+
IF('U2'!$A$4="3ª",'U2'!P17*'U2'!P$4,0)+
IF('U3'!$A$4="3ª",'U3'!P17*'U3'!P$4,0)+
IF('U4'!$A$4="3ª",'U4'!P17*'U4'!P$4,0)+
IF('U5'!$A$4="3ª",'U5'!P17*'U5'!P$4,0)+
IF('U6'!$A$4="3ª",'U6'!P17*'U6'!P$4,0)+
IF('U7'!$A$4="3ª",'U7'!P17*'U7'!P$4,0)+
IF('U8'!$A$4="3ª",'U8'!P17*'U8'!P$4,0)+
IF('U9'!$A$4="3ª",'U9'!P17*'U9'!P$4,0)+
IF('U10'!$A$4="3ª",'U10'!P17*'U10'!P$4,0)+
IF('U11'!$A$4="3ª",'U11'!P17*'U11'!P$4,0)+
IF('U12'!$A$4="3ª",'U12'!P17*'U12'!P$4,0)+
IF('U13'!$A$4="3ª",'U13'!P17*'U13'!P$4,0)+
IF('U14'!$A$4="3ª",'U14'!P17*'U14'!P$4,0)+
IF('U15'!$A$4="3ª",'U15'!P17*'U15'!P$4,0)
)/'3ª EVA-solo'!$CD$5
/AG$13)),0),0)</f>
        <v>0</v>
      </c>
      <c r="AH33" s="25"/>
      <c r="AI33" s="25">
        <f>IFERROR(IF(AH$16&gt;0,
(
(
(
IF('U1'!$A$4="3ª",'U1'!Q17*'U1'!Q$4,0)+
IF('U2'!$A$4="3ª",'U2'!Q17*'U2'!Q$4,0)+
IF('U3'!$A$4="3ª",'U3'!Q17*'U3'!Q$4,0)+
IF('U4'!$A$4="3ª",'U4'!Q17*'U4'!Q$4,0)+
IF('U5'!$A$4="3ª",'U5'!Q17*'U5'!Q$4,0)+
IF('U6'!$A$4="3ª",'U6'!Q17*'U6'!Q$4,0)+
IF('U7'!$A$4="3ª",'U7'!Q17*'U7'!Q$4,0)+
IF('U8'!$A$4="3ª",'U8'!Q17*'U8'!Q$4,0)+
IF('U9'!$A$4="3ª",'U9'!Q17*'U9'!Q$4,0)+
IF('U10'!$A$4="3ª",'U10'!Q17*'U10'!Q$4,0)+
IF('U11'!$A$4="3ª",'U11'!Q17*'U11'!Q$4,0)+
IF('U12'!$A$4="3ª",'U12'!Q17*'U12'!Q$4,0)+
IF('U13'!$A$4="3ª",'U13'!Q17*'U13'!Q$4,0)+
IF('U14'!$A$4="3ª",'U14'!Q17*'U14'!Q$4,0)+
IF('U15'!$A$4="3ª",'U15'!Q17*'U15'!Q$4,0)
)/'3ª EVA-solo'!$CD$5
/AH$13)),0),0)</f>
        <v>0</v>
      </c>
      <c r="AJ33" s="25"/>
      <c r="AK33" s="25">
        <f ca="1">IFERROR(IF(AK$16&gt;0,
(
(
(
IF('U1'!$A$4="3ª",'U1'!R17*'U1'!R$4,0)+
IF('U2'!$A$4="3ª",'U2'!R17*'U2'!R$4,0)+
IF('U3'!$A$4="3ª",'U3'!R17*'U3'!R$4,0)+
IF('U4'!$A$4="3ª",'U4'!R17*'U4'!R$4,0)+
IF('U5'!$A$4="3ª",'U5'!R17*'U5'!R$4,0)+
IF('U6'!$A$4="3ª",'U6'!R17*'U6'!R$4,0)+
IF('U7'!$A$4="3ª",'U7'!R17*'U7'!R$4,0)+
IF('U8'!$A$4="3ª",'U8'!R17*'U8'!R$4,0)+
IF('U9'!$A$4="3ª",'U9'!R17*'U9'!R$4,0)+
IF('U10'!$A$4="3ª",'U10'!R17*'U10'!R$4,0)+
IF('U11'!$A$4="3ª",'U11'!R17*'U11'!R$4,0)+
IF('U12'!$A$4="3ª",'U12'!R17*'U12'!R$4,0)+
IF('U13'!$A$4="3ª",'U13'!R17*'U13'!R$4,0)+
IF('U14'!$A$4="3ª",'U14'!R17*'U14'!R$4,0)+
IF('U15'!$A$4="3ª",'U15'!R17*'U15'!R$4,0)
)/'3ª EVA-solo'!$CD$5
/AK$13)),0),0)</f>
        <v>0</v>
      </c>
      <c r="AL33" s="25"/>
      <c r="AM33" s="129">
        <f>IFERROR(IF(AM$16&gt;0,
(
(
(
IF('U1'!$A$4="3ª",'U1'!S17*'U1'!S$4,0)+
IF('U2'!$A$4="3ª",'U2'!S17*'U2'!S$4,0)+
IF('U3'!$A$4="3ª",'U3'!S17*'U3'!S$4,0)+
IF('U4'!$A$4="3ª",'U4'!S17*'U4'!S$4,0)+
IF('U5'!$A$4="3ª",'U5'!S17*'U5'!S$4,0)+
IF('U6'!$A$4="3ª",'U6'!S17*'U6'!S$4,0)+
IF('U7'!$A$4="3ª",'U7'!S17*'U7'!S$4,0)+
IF('U8'!$A$4="3ª",'U8'!S17*'U8'!S$4,0)+
IF('U9'!$A$4="3ª",'U9'!S17*'U9'!S$4,0)+
IF('U10'!$A$4="3ª",'U10'!S17*'U10'!S$4,0)+
IF('U11'!$A$4="3ª",'U11'!S17*'U11'!S$4,0)+
IF('U12'!$A$4="3ª",'U12'!S17*'U12'!S$4,0)+
IF('U13'!$A$4="3ª",'U13'!S17*'U13'!S$4,0)+
IF('U14'!$A$4="3ª",'U14'!S17*'U14'!S$4,0)+
IF('U15'!$A$4="3ª",'U15'!S17*'U15'!S$4,0)
)/'3ª EVA-solo'!$CD$5
/AM$13)),0),0)</f>
        <v>0</v>
      </c>
      <c r="AN33" s="102"/>
      <c r="AO33" s="72"/>
      <c r="AP33" s="25">
        <f ca="1">IFERROR(IF(AP$16&gt;0,
(
(
(
IF('U1'!$A$4="3ª",'U1'!T17*'U1'!T$4,0)+
IF('U2'!$A$4="3ª",'U2'!T17*'U2'!T$4,0)+
IF('U3'!$A$4="3ª",'U3'!T17*'U3'!T$4,0)+
IF('U4'!$A$4="3ª",'U4'!T17*'U4'!T$4,0)+
IF('U5'!$A$4="3ª",'U5'!T17*'U5'!T$4,0)+
IF('U6'!$A$4="3ª",'U6'!T17*'U6'!T$4,0)+
IF('U7'!$A$4="3ª",'U7'!T17*'U7'!T$4,0)+
IF('U8'!$A$4="3ª",'U8'!T17*'U8'!T$4,0)+
IF('U9'!$A$4="3ª",'U9'!T17*'U9'!T$4,0)+
IF('U10'!$A$4="3ª",'U10'!T17*'U10'!T$4,0)+
IF('U11'!$A$4="3ª",'U11'!T17*'U11'!T$4,0)+
IF('U12'!$A$4="3ª",'U12'!T17*'U12'!T$4,0)+
IF('U13'!$A$4="3ª",'U13'!T17*'U13'!T$4,0)+
IF('U14'!$A$4="3ª",'U14'!T17*'U14'!T$4,0)+
IF('U15'!$A$4="3ª",'U15'!T17*'U15'!T$4,0)
)/'3ª EVA-solo'!$CD$5
/AP$13)),0),0)</f>
        <v>0</v>
      </c>
      <c r="AQ33" s="25"/>
      <c r="AR33" s="25">
        <f ca="1">IFERROR(IF(AR$16&gt;0,
(
(
(
IF('U1'!$A$4="3ª",'U1'!U17*'U1'!U$4,0)+
IF('U2'!$A$4="3ª",'U2'!U17*'U2'!U$4,0)+
IF('U3'!$A$4="3ª",'U3'!U17*'U3'!U$4,0)+
IF('U4'!$A$4="3ª",'U4'!U17*'U4'!U$4,0)+
IF('U5'!$A$4="3ª",'U5'!U17*'U5'!U$4,0)+
IF('U6'!$A$4="3ª",'U6'!U17*'U6'!U$4,0)+
IF('U7'!$A$4="3ª",'U7'!U17*'U7'!U$4,0)+
IF('U8'!$A$4="3ª",'U8'!U17*'U8'!U$4,0)+
IF('U9'!$A$4="3ª",'U9'!U17*'U9'!U$4,0)+
IF('U10'!$A$4="3ª",'U10'!U17*'U10'!U$4,0)+
IF('U11'!$A$4="3ª",'U11'!U17*'U11'!U$4,0)+
IF('U12'!$A$4="3ª",'U12'!U17*'U12'!U$4,0)+
IF('U13'!$A$4="3ª",'U13'!U17*'U13'!U$4,0)+
IF('U14'!$A$4="3ª",'U14'!U17*'U14'!U$4,0)+
IF('U15'!$A$4="3ª",'U15'!U17*'U15'!U$4,0)
)/'3ª EVA-solo'!$CD$5
/AR$13)),0),0)</f>
        <v>0</v>
      </c>
      <c r="AS33" s="25"/>
      <c r="AT33" s="25">
        <f ca="1">IFERROR(IF(AT$16&gt;0,
(
(
(
IF('U1'!$A$4="3ª",'U1'!V17*'U1'!V$4,0)+
IF('U2'!$A$4="3ª",'U2'!V17*'U2'!V$4,0)+
IF('U3'!$A$4="3ª",'U3'!V17*'U3'!V$4,0)+
IF('U4'!$A$4="3ª",'U4'!V17*'U4'!V$4,0)+
IF('U5'!$A$4="3ª",'U5'!V17*'U5'!V$4,0)+
IF('U6'!$A$4="3ª",'U6'!V17*'U6'!V$4,0)+
IF('U7'!$A$4="3ª",'U7'!V17*'U7'!V$4,0)+
IF('U8'!$A$4="3ª",'U8'!V17*'U8'!V$4,0)+
IF('U9'!$A$4="3ª",'U9'!V17*'U9'!V$4,0)+
IF('U10'!$A$4="3ª",'U10'!V17*'U10'!V$4,0)+
IF('U11'!$A$4="3ª",'U11'!V17*'U11'!V$4,0)+
IF('U12'!$A$4="3ª",'U12'!V17*'U12'!V$4,0)+
IF('U13'!$A$4="3ª",'U13'!V17*'U13'!V$4,0)+
IF('U14'!$A$4="3ª",'U14'!V17*'U14'!V$4,0)+
IF('U15'!$A$4="3ª",'U15'!V17*'U15'!V$4,0)
)/'3ª EVA-solo'!$CD$5
/AT$13)),0),0)</f>
        <v>0</v>
      </c>
      <c r="AU33" s="25"/>
      <c r="AV33" s="25">
        <f ca="1">IFERROR(IF(AV$16&gt;0,
(
(
(
IF('U1'!$A$4="3ª",'U1'!W17*'U1'!W$4,0)+
IF('U2'!$A$4="3ª",'U2'!W17*'U2'!W$4,0)+
IF('U3'!$A$4="3ª",'U3'!W17*'U3'!W$4,0)+
IF('U4'!$A$4="3ª",'U4'!W17*'U4'!W$4,0)+
IF('U5'!$A$4="3ª",'U5'!W17*'U5'!W$4,0)+
IF('U6'!$A$4="3ª",'U6'!W17*'U6'!W$4,0)+
IF('U7'!$A$4="3ª",'U7'!W17*'U7'!W$4,0)+
IF('U8'!$A$4="3ª",'U8'!W17*'U8'!W$4,0)+
IF('U9'!$A$4="3ª",'U9'!W17*'U9'!W$4,0)+
IF('U10'!$A$4="3ª",'U10'!W17*'U10'!W$4,0)+
IF('U11'!$A$4="3ª",'U11'!W17*'U11'!W$4,0)+
IF('U12'!$A$4="3ª",'U12'!W17*'U12'!W$4,0)+
IF('U13'!$A$4="3ª",'U13'!W17*'U13'!W$4,0)+
IF('U14'!$A$4="3ª",'U14'!W17*'U14'!W$4,0)+
IF('U15'!$A$4="3ª",'U15'!W17*'U15'!W$4,0)
)/'3ª EVA-solo'!$CD$5
/AV$13)),0),0)</f>
        <v>0</v>
      </c>
      <c r="AW33" s="25"/>
      <c r="AX33" s="25">
        <f ca="1">IFERROR(IF(AX$16&gt;0,
(
(
(
IF('U1'!$A$4="3ª",'U1'!X17*'U1'!X$4,0)+
IF('U2'!$A$4="3ª",'U2'!X17*'U2'!X$4,0)+
IF('U3'!$A$4="3ª",'U3'!X17*'U3'!X$4,0)+
IF('U4'!$A$4="3ª",'U4'!X17*'U4'!X$4,0)+
IF('U5'!$A$4="3ª",'U5'!X17*'U5'!X$4,0)+
IF('U6'!$A$4="3ª",'U6'!X17*'U6'!X$4,0)+
IF('U7'!$A$4="3ª",'U7'!X17*'U7'!X$4,0)+
IF('U8'!$A$4="3ª",'U8'!X17*'U8'!X$4,0)+
IF('U9'!$A$4="3ª",'U9'!X17*'U9'!X$4,0)+
IF('U10'!$A$4="3ª",'U10'!X17*'U10'!X$4,0)+
IF('U11'!$A$4="3ª",'U11'!X17*'U11'!X$4,0)+
IF('U12'!$A$4="3ª",'U12'!X17*'U12'!X$4,0)+
IF('U13'!$A$4="3ª",'U13'!X17*'U13'!X$4,0)+
IF('U14'!$A$4="3ª",'U14'!X17*'U14'!X$4,0)+
IF('U15'!$A$4="3ª",'U15'!X17*'U15'!X$4,0)
)/'3ª EVA-solo'!$CD$5
/AX$13)),0),0)</f>
        <v>0</v>
      </c>
      <c r="AY33" s="25"/>
      <c r="AZ33" s="25">
        <f>IFERROR(IF(AZ$16&gt;0,
(
(
(
IF('U1'!$A$4="3ª",'U1'!Y17*'U1'!Y$4,0)+
IF('U2'!$A$4="3ª",'U2'!Y17*'U2'!Y$4,0)+
IF('U3'!$A$4="3ª",'U3'!Y17*'U3'!Y$4,0)+
IF('U4'!$A$4="3ª",'U4'!Y17*'U4'!Y$4,0)+
IF('U5'!$A$4="3ª",'U5'!Y17*'U5'!Y$4,0)+
IF('U6'!$A$4="3ª",'U6'!Y17*'U6'!Y$4,0)+
IF('U7'!$A$4="3ª",'U7'!Y17*'U7'!Y$4,0)+
IF('U8'!$A$4="3ª",'U8'!Y17*'U8'!Y$4,0)+
IF('U9'!$A$4="3ª",'U9'!Y17*'U9'!Y$4,0)+
IF('U10'!$A$4="3ª",'U10'!Y17*'U10'!Y$4,0)+
IF('U11'!$A$4="3ª",'U11'!Y17*'U11'!Y$4,0)+
IF('U12'!$A$4="3ª",'U12'!Y17*'U12'!Y$4,0)+
IF('U13'!$A$4="3ª",'U13'!Y17*'U13'!Y$4,0)+
IF('U14'!$A$4="3ª",'U14'!Y17*'U14'!Y$4,0)+
IF('U15'!$A$4="3ª",'U15'!Y17*'U15'!Y$4,0)
)/'3ª EVA-solo'!$CD$5
/AZ$13)),0),0)</f>
        <v>0</v>
      </c>
      <c r="BA33" s="25"/>
      <c r="BB33" s="72"/>
      <c r="BC33" s="25">
        <f ca="1">IFERROR(IF(BC$16&gt;0,
(
(
(
IF('U1'!$A$4="2ª",'U1'!Z17*'U1'!Z$4,0)+
IF('U2'!$A$4="2ª",'U2'!Z17*'U2'!Z$4,0)+
IF('U3'!$A$4="2ª",'U3'!Z17*'U3'!Z$4,0)+
IF('U4'!$A$4="2ª",'U4'!Z17*'U4'!Z$4,0)+
IF('U5'!$A$4="2ª",'U5'!Z17*'U5'!Z$4,0)+
IF('U6'!$A$4="2ª",'U6'!Z17*'U6'!Z$4,0)+
IF('U7'!$A$4="2ª",'U7'!Z17*'U7'!Z$4,0)+
IF('U8'!$A$4="2ª",'U8'!Z17*'U8'!Z$4,0)+
IF('U9'!$A$4="2ª",'U9'!Z17*'U9'!Z$4,0)+
IF('U10'!$A$4="2ª",'U10'!Z17*'U10'!Z$4,0)+
IF('U11'!$A$4="2ª",'U11'!Z17*'U11'!Z$4,0)+
IF('U12'!$A$4="2ª",'U12'!Z17*'U12'!Z$4,0)+
IF('U13'!$A$4="2ª",'U13'!Z17*'U13'!Z$4,0)+
IF('U14'!$A$4="2ª",'U14'!Z17*'U14'!Z$4,0)+
IF('U15'!$A$4="2ª",'U15'!Z17*'U15'!Z$4,0)
)/'2ª EVA-solo'!$CD$5
/BC$13)),0),0)</f>
        <v>0</v>
      </c>
      <c r="BD33" s="25"/>
      <c r="BE33" s="25">
        <f ca="1">IFERROR(IF(BE$16&gt;0,
(
(
(
IF('U1'!$A$4="3ª",'U1'!AA17*'U1'!AA$4,0)+
IF('U2'!$A$4="3ª",'U2'!AA17*'U2'!AA$4,0)+
IF('U3'!$A$4="3ª",'U3'!AA17*'U3'!AA$4,0)+
IF('U4'!$A$4="3ª",'U4'!AA17*'U4'!AA$4,0)+
IF('U5'!$A$4="3ª",'U5'!AA17*'U5'!AA$4,0)+
IF('U6'!$A$4="3ª",'U6'!AA17*'U6'!AA$4,0)+
IF('U7'!$A$4="3ª",'U7'!AA17*'U7'!AA$4,0)+
IF('U8'!$A$4="3ª",'U8'!AA17*'U8'!AA$4,0)+
IF('U9'!$A$4="3ª",'U9'!AA17*'U9'!AA$4,0)+
IF('U10'!$A$4="3ª",'U10'!AA17*'U10'!AA$4,0)+
IF('U11'!$A$4="3ª",'U11'!AA17*'U11'!AA$4,0)+
IF('U12'!$A$4="3ª",'U12'!AA17*'U12'!AA$4,0)+
IF('U13'!$A$4="3ª",'U13'!AA17*'U13'!AA$4,0)+
IF('U14'!$A$4="3ª",'U14'!AA17*'U14'!AA$4,0)+
IF('U15'!$A$4="3ª",'U15'!AA17*'U15'!AE$4,0)
)/'3ª EVA-solo'!$CD$5
/BE$13)),0),0)</f>
        <v>0</v>
      </c>
      <c r="BF33" s="25"/>
      <c r="BG33" s="25">
        <f ca="1">IFERROR(IF(BG$16&gt;0,
(
(
(
IF('U1'!$A$4="3ª",'U1'!AB17*'U1'!AB$4,0)+
IF('U2'!$A$4="3ª",'U2'!AB17*'U2'!AB$4,0)+
IF('U3'!$A$4="3ª",'U3'!AB17*'U3'!AB$4,0)+
IF('U4'!$A$4="3ª",'U4'!AB17*'U4'!AB$4,0)+
IF('U5'!$A$4="3ª",'U5'!AB17*'U5'!AB$4,0)+
IF('U6'!$A$4="3ª",'U6'!AB17*'U6'!AB$4,0)+
IF('U7'!$A$4="3ª",'U7'!AB17*'U7'!AB$4,0)+
IF('U8'!$A$4="3ª",'U8'!AB17*'U8'!AB$4,0)+
IF('U9'!$A$4="3ª",'U9'!AB17*'U9'!AB$4,0)+
IF('U10'!$A$4="3ª",'U10'!AB17*'U10'!AB$4,0)+
IF('U11'!$A$4="3ª",'U11'!AB17*'U11'!AB$4,0)+
IF('U12'!$A$4="3ª",'U12'!AB17*'U12'!AB$4,0)+
IF('U13'!$A$4="3ª",'U13'!AB17*'U13'!AB$4,0)+
IF('U14'!$A$4="3ª",'U14'!AB17*'U14'!AB$4,0)+
IF('U15'!$A$4="3ª",'U15'!AB17*'U15'!AF$4,0)
)/'3ª EVA-solo'!$CD$5
/BG$13)),0),0)</f>
        <v>0</v>
      </c>
      <c r="BH33" s="25"/>
      <c r="BI33" s="25">
        <f>IFERROR(IF(BH$16&gt;0,
(
(
(
IF('U1'!$A$4="3ª",'U1'!AC17*'U1'!AC$4,0)+
IF('U2'!$A$4="3ª",'U2'!AC17*'U2'!AC$4,0)+
IF('U3'!$A$4="3ª",'U3'!AC17*'U3'!AC$4,0)+
IF('U4'!$A$4="3ª",'U4'!AC17*'U4'!AC$4,0)+
IF('U5'!$A$4="3ª",'U5'!AC17*'U5'!AC$4,0)+
IF('U6'!$A$4="3ª",'U6'!AC17*'U6'!AC$4,0)+
IF('U7'!$A$4="3ª",'U7'!AC17*'U7'!AC$4,0)+
IF('U8'!$A$4="3ª",'U8'!AC17*'U8'!AC$4,0)+
IF('U9'!$A$4="3ª",'U9'!AC17*'U9'!AC$4,0)+
IF('U10'!$A$4="3ª",'U10'!AC17*'U10'!AC$4,0)+
IF('U11'!$A$4="3ª",'U11'!AC17*'U11'!AC$4,0)+
IF('U12'!$A$4="3ª",'U12'!AC17*'U12'!AC$4,0)+
IF('U13'!$A$4="3ª",'U13'!AC17*'U13'!AC$4,0)+
IF('U14'!$A$4="3ª",'U14'!AC17*'U14'!AC$4,0)+
IF('U15'!$A$4="3ª",'U15'!AC17*'U15'!AG$4,0)
)/'3ª EVA-solo'!$CD$5
/BH$13)),0),0)</f>
        <v>0</v>
      </c>
      <c r="BJ33" s="25"/>
      <c r="BK33" s="25">
        <f>IFERROR(IF(BK$16&gt;0,
(
(
(
IF('U1'!$A$4="3ª",'U1'!AD17*'U1'!AD$4,0)+
IF('U2'!$A$4="3ª",'U2'!AD17*'U2'!AD$4,0)+
IF('U3'!$A$4="3ª",'U3'!AD17*'U3'!AD$4,0)+
IF('U4'!$A$4="3ª",'U4'!AD17*'U4'!AD$4,0)+
IF('U5'!$A$4="3ª",'U5'!AD17*'U5'!AD$4,0)+
IF('U6'!$A$4="3ª",'U6'!AD17*'U6'!AD$4,0)+
IF('U7'!$A$4="3ª",'U7'!AD17*'U7'!AD$4,0)+
IF('U8'!$A$4="3ª",'U8'!AD17*'U8'!AD$4,0)+
IF('U9'!$A$4="3ª",'U9'!AD17*'U9'!AD$4,0)+
IF('U10'!$A$4="3ª",'U10'!AD17*'U10'!AD$4,0)+
IF('U11'!$A$4="3ª",'U11'!AD17*'U11'!AD$4,0)+
IF('U12'!$A$4="3ª",'U12'!AD17*'U12'!AD$4,0)+
IF('U13'!$A$4="3ª",'U13'!AD17*'U13'!AD$4,0)+
IF('U14'!$A$4="3ª",'U14'!AD17*'U14'!AD$4,0)+
IF('U15'!$A$4="3ª",'U15'!AD17*'U15'!AH$4,0)
)/'3ª EVA-solo'!$CD$5
/BK$13)),0),0)</f>
        <v>0</v>
      </c>
      <c r="BL33" s="25"/>
      <c r="BM33" s="25">
        <f>IFERROR(IF(BM$16&gt;0,
(
(
(
IF('U1'!$A$4="2ª",'U1'!AE17*'U1'!AE$4,0)+
IF('U2'!$A$4="2ª",'U2'!AE17*'U2'!AE$4,0)+
IF('U3'!$A$4="2ª",'U3'!AE17*'U3'!AE$4,0)+
IF('U4'!$A$4="2ª",'U4'!AE17*'U4'!AE$4,0)+
IF('U5'!$A$4="2ª",'U5'!AE17*'U5'!AE$4,0)+
IF('U6'!$A$4="2ª",'U6'!AE17*'U6'!AE$4,0)+
IF('U7'!$A$4="2ª",'U7'!AE17*'U7'!AE$4,0)+
IF('U8'!$A$4="2ª",'U8'!AE17*'U8'!AE$4,0)+
IF('U9'!$A$4="2ª",'U9'!AE17*'U9'!AE$4,0)+
IF('U10'!$A$4="2ª",'U10'!AE17*'U10'!AE$4,0)+
IF('U11'!$A$4="2ª",'U11'!AE17*'U11'!AE$4,0)+
IF('U12'!$A$4="2ª",'U12'!AE17*'U12'!AE$4,0)+
IF('U13'!$A$4="2ª",'U13'!AE17*'U13'!AE$4,0)+
IF('U14'!$A$4="2ª",'U14'!AE17*'U14'!AE$4,0)+
IF('U15'!$A$4="2ª",'U15'!AE17*'U15'!AE$4,0)
)/'2ª EVA-solo'!$CD$5
/BM$13)),0),0)</f>
        <v>0</v>
      </c>
      <c r="BN33" s="25"/>
      <c r="BO33" s="72"/>
      <c r="BP33" s="25">
        <f ca="1">IFERROR(IF(BP$16&gt;0,
(
(
(
IF('U1'!$A$4="3ª",'U1'!AF17*'U1'!AF$4,0)+
IF('U2'!$A$4="3ª",'U2'!AF17*'U2'!AF$4,0)+
IF('U3'!$A$4="3ª",'U3'!AF17*'U3'!AF$4,0)+
IF('U4'!$A$4="3ª",'U4'!AF17*'U4'!AF$4,0)+
IF('U5'!$A$4="3ª",'U5'!AF17*'U5'!AF$4,0)+
IF('U6'!$A$4="3ª",'U6'!AF17*'U6'!AF$4,0)+
IF('U7'!$A$4="3ª",'U7'!AF17*'U7'!AF$4,0)+
IF('U8'!$A$4="3ª",'U8'!AF17*'U8'!AF$4,0)+
IF('U9'!$A$4="3ª",'U9'!AF17*'U9'!AF$4,0)+
IF('U10'!$A$4="3ª",'U10'!AF17*'U10'!AF$4,0)+
IF('U11'!$A$4="3ª",'U11'!AF17*'U11'!AF$4,0)+
IF('U12'!$A$4="3ª",'U12'!AF17*'U12'!AF$4,0)+
IF('U13'!$A$4="3ª",'U13'!AF17*'U13'!AF$4,0)+
IF('U14'!$A$4="3ª",'U14'!AF17*'U14'!AF$4,0)+
IF('U15'!$A$4="3ª",'U15'!AF17*'U15'!AF$4,0)
)/'3ª EVA-solo'!$CD$5
/BP$13)),0),0)</f>
        <v>0</v>
      </c>
      <c r="BQ33" s="25"/>
      <c r="BR33" s="25">
        <f>IFERROR(IF(BR$16&gt;0,
(
(
(
IF('U1'!$A$4="3ª",'U1'!AG17*'U1'!AG$4,0)+
IF('U2'!$A$4="3ª",'U2'!AG17*'U2'!AG$4,0)+
IF('U3'!$A$4="3ª",'U3'!AG17*'U3'!AG$4,0)+
IF('U4'!$A$4="3ª",'U4'!AG17*'U4'!AG$4,0)+
IF('U5'!$A$4="3ª",'U5'!AG17*'U5'!AG$4,0)+
IF('U6'!$A$4="3ª",'U6'!AG17*'U6'!AG$4,0)+
IF('U7'!$A$4="3ª",'U7'!AG17*'U7'!AG$4,0)+
IF('U8'!$A$4="3ª",'U8'!AG17*'U8'!AG$4,0)+
IF('U9'!$A$4="3ª",'U9'!AG17*'U9'!AG$4,0)+
IF('U10'!$A$4="3ª",'U10'!AG17*'U10'!AG$4,0)+
IF('U11'!$A$4="3ª",'U11'!AG17*'U11'!AG$4,0)+
IF('U12'!$A$4="3ª",'U12'!AG17*'U12'!AG$4,0)+
IF('U13'!$A$4="3ª",'U13'!AG17*'U13'!AG$4,0)+
IF('U14'!$A$4="3ª",'U14'!AG17*'U14'!AG$4,0)+
IF('U15'!$A$4="3ª",'U15'!AG17*'U15'!AG$4,0)
)/'3ª EVA-solo'!$CD$5
/BR$13)),0),0)</f>
        <v>0</v>
      </c>
      <c r="BS33" s="25"/>
      <c r="BT33" s="25">
        <f>IFERROR(IF(BT$16&gt;0,
(
(
(
IF('U1'!$A$4="3ª",'U1'!AH17*'U1'!AH$4,0)+
IF('U2'!$A$4="3ª",'U2'!AH17*'U2'!AH$4,0)+
IF('U3'!$A$4="3ª",'U3'!AH17*'U3'!AH$4,0)+
IF('U4'!$A$4="3ª",'U4'!AH17*'U4'!AH$4,0)+
IF('U5'!$A$4="3ª",'U5'!AH17*'U5'!AH$4,0)+
IF('U6'!$A$4="3ª",'U6'!AH17*'U6'!AH$4,0)+
IF('U7'!$A$4="3ª",'U7'!AH17*'U7'!AH$4,0)+
IF('U8'!$A$4="3ª",'U8'!AH17*'U8'!AH$4,0)+
IF('U9'!$A$4="3ª",'U9'!AH17*'U9'!AH$4,0)+
IF('U10'!$A$4="3ª",'U10'!AH17*'U10'!AH$4,0)+
IF('U11'!$A$4="3ª",'U11'!AH17*'U11'!AH$4,0)+
IF('U12'!$A$4="3ª",'U12'!AH17*'U12'!AH$4,0)+
IF('U13'!$A$4="3ª",'U13'!AH17*'U13'!AH$4,0)+
IF('U14'!$A$4="3ª",'U14'!AH17*'U14'!AH$4,0)+
IF('U15'!$A$4="3ª",'U15'!AH17*'U15'!AH$4,0)
)/'3ª EVA-solo'!$CD$5
/BT$13)),0),0)</f>
        <v>0</v>
      </c>
      <c r="BU33" s="25"/>
      <c r="BV33" s="25">
        <f>IFERROR(IF(BV$16&gt;0,
(
(
(
IF('U1'!$A$4="3ª",'U1'!AI17*'U1'!AI$4,0)+
IF('U2'!$A$4="3ª",'U2'!AI17*'U2'!AI$4,0)+
IF('U3'!$A$4="3ª",'U3'!AI17*'U3'!AI$4,0)+
IF('U4'!$A$4="3ª",'U4'!AI17*'U4'!AI$4,0)+
IF('U5'!$A$4="3ª",'U5'!AI17*'U5'!AI$4,0)+
IF('U6'!$A$4="3ª",'U6'!AI17*'U6'!AI$4,0)+
IF('U7'!$A$4="3ª",'U7'!AI17*'U7'!AI$4,0)+
IF('U8'!$A$4="3ª",'U8'!AI17*'U8'!AI$4,0)+
IF('U9'!$A$4="3ª",'U9'!AI17*'U9'!AI$4,0)+
IF('U10'!$A$4="3ª",'U10'!AI17*'U10'!AI$4,0)+
IF('U11'!$A$4="3ª",'U11'!AI17*'U11'!AI$4,0)+
IF('U12'!$A$4="3ª",'U12'!AI17*'U12'!AI$4,0)+
IF('U13'!$A$4="3ª",'U13'!AI17*'U13'!AI$4,0)+
IF('U14'!$A$4="3ª",'U14'!AI17*'U14'!AI$4,0)+
IF('U15'!$A$4="3ª",'U15'!AI17*'U15'!AI$4,0)
)/'3ª EVA-solo'!$CD$5
/BV$13)),0),0)</f>
        <v>0</v>
      </c>
      <c r="BW33" s="25"/>
      <c r="BX33" s="25">
        <f>IFERROR(IF(BX$16&gt;0,
(
(
(
IF('U1'!$A$4="3ª",'U1'!AJ17*'U1'!AJ$4,0)+
IF('U2'!$A$4="3ª",'U2'!AJ17*'U2'!AJ$4,0)+
IF('U3'!$A$4="3ª",'U3'!AJ17*'U3'!AJ$4,0)+
IF('U4'!$A$4="3ª",'U4'!AJ17*'U4'!AJ$4,0)+
IF('U5'!$A$4="3ª",'U5'!AJ17*'U5'!AJ$4,0)+
IF('U6'!$A$4="3ª",'U6'!AJ17*'U6'!AJ$4,0)+
IF('U7'!$A$4="3ª",'U7'!AJ17*'U7'!AJ$4,0)+
IF('U8'!$A$4="3ª",'U8'!AJ17*'U8'!AJ$4,0)+
IF('U9'!$A$4="3ª",'U9'!AJ17*'U9'!AJ$4,0)+
IF('U10'!$A$4="3ª",'U10'!AJ17*'U10'!AJ$4,0)+
IF('U11'!$A$4="3ª",'U11'!AJ17*'U11'!AJ$4,0)+
IF('U12'!$A$4="3ª",'U12'!AJ17*'U12'!AJ$4,0)+
IF('U13'!$A$4="3ª",'U13'!AJ17*'U13'!AJ$4,0)+
IF('U14'!$A$4="3ª",'U14'!AJ17*'U14'!AJ$4,0)+
IF('U15'!$A$4="3ª",'U15'!AJ17*'U15'!AJ$4,0)
)/'3ª EVA-solo'!$CD$5
/BX$13)),0),0)</f>
        <v>0</v>
      </c>
      <c r="BY33" s="25"/>
      <c r="BZ33" s="129">
        <f>IFERROR(IF(BZ$16&gt;0,
(
(
(
IF('U1'!$A$4="3ª",'U1'!AK17*'U1'!AK$4,0)+
IF('U2'!$A$4="3ª",'U2'!AK17*'U2'!AK$4,0)+
IF('U3'!$A$4="3ª",'U3'!AK17*'U3'!AK$4,0)+
IF('U4'!$A$4="3ª",'U4'!AK17*'U4'!AK$4,0)+
IF('U5'!$A$4="3ª",'U5'!AK17*'U5'!AK$4,0)+
IF('U6'!$A$4="3ª",'U6'!AK17*'U6'!AK$4,0)+
IF('U7'!$A$4="3ª",'U7'!AK17*'U7'!AK$4,0)+
IF('U8'!$A$4="3ª",'U8'!AK17*'U8'!AK$4,0)+
IF('U9'!$A$4="3ª",'U9'!AK17*'U9'!AK$4,0)+
IF('U10'!$A$4="3ª",'U10'!AK17*'U10'!AK$4,0)+
IF('U11'!$A$4="3ª",'U11'!AK17*'U11'!AK$4,0)+
IF('U12'!$A$4="3ª",'U12'!AK17*'U12'!AK$4,0)+
IF('U13'!$A$4="3ª",'U13'!AK17*'U13'!AK$4,0)+
IF('U14'!$A$4="3ª",'U14'!AK17*'U14'!AK$4,0)+
IF('U15'!$A$4="3ª",'U15'!AK17*'U15'!AK$4,0)
)/'3ª EVA-solo'!$CD$5
/BZ$13)),0),0)</f>
        <v>0</v>
      </c>
      <c r="CA33" s="25"/>
      <c r="CB33" s="71"/>
    </row>
    <row r="34" spans="1:80" ht="18" x14ac:dyDescent="0.25">
      <c r="A34" s="65" t="str">
        <v>Moreno Ortega, Adrian</v>
      </c>
      <c r="B34" s="72"/>
      <c r="C34" s="25">
        <f ca="1">IFERROR(IF(C$16&gt;0,
(
(
(
IF('U1'!$A$4="3ª",'U1'!B18*'U1'!B$4,0)+
IF('U2'!$A$4="3ª",'U2'!B18*'U2'!B$4,0)+
IF('U3'!$A$4="3ª",'U3'!B18*'U3'!B$4,0)+
IF('U4'!$A$4="3ª",'U4'!B18*'U4'!B$4,0)+
IF('U5'!$A$4="3ª",'U5'!B18*'U5'!B$4,0)+
IF('U6'!$A$4="3ª",'U6'!B18*'U6'!B$4,0)+
IF('U7'!$A$4="3ª",'U7'!B18*'U7'!B$4,0)+
IF('U8'!$A$4="3ª",'U8'!B18*'U8'!B$4,0)+
IF('U9'!$A$4="3ª",'U9'!B18*'U9'!B$4,0)+
IF('U10'!$A$4="3ª",'U10'!B18*'U10'!B$4,0)+
IF('U11'!$A$4="3ª",'U11'!B18*'U11'!B$4,0)+
IF('U12'!$A$4="3ª",'U12'!B18*'U12'!B$4,0)+
IF('U13'!$A$4="3ª",'U13'!B18*'U13'!B$4,0)+
IF('U14'!$A$4="3ª",'U14'!B18*'U14'!B$4,0)+
IF('U15'!$A$4="3ª",'U15'!B18*'U15'!B$4,0)
)/'3ª EVA-solo'!$CD$5
/C$13)),0),0)</f>
        <v>0</v>
      </c>
      <c r="D34" s="25"/>
      <c r="E34" s="25">
        <f ca="1">IFERROR(IF(E$16&gt;0,
(
(
(
IF('U1'!$A$4="3ª",'U1'!C18*'U1'!C$4,0)+
IF('U2'!$A$4="3ª",'U2'!C18*'U2'!C$4,0)+
IF('U3'!$A$4="3ª",'U3'!C18*'U3'!C$4,0)+
IF('U4'!$A$4="3ª",'U4'!C18*'U4'!C$4,0)+
IF('U5'!$A$4="3ª",'U5'!C18*'U5'!C$4,0)+
IF('U6'!$A$4="3ª",'U6'!C18*'U6'!C$4,0)+
IF('U7'!$A$4="3ª",'U7'!C18*'U7'!C$4,0)+
IF('U8'!$A$4="3ª",'U8'!C18*'U8'!C$4,0)+
IF('U9'!$A$4="3ª",'U9'!C18*'U9'!C$4,0)+
IF('U10'!$A$4="3ª",'U10'!C18*'U10'!C$4,0)+
IF('U11'!$A$4="3ª",'U11'!C18*'U11'!C$4,0)+
IF('U12'!$A$4="3ª",'U12'!C18*'U12'!C$4,0)+
IF('U13'!$A$4="3ª",'U13'!C18*'U13'!C$4,0)+
IF('U14'!$A$4="3ª",'U14'!C18*'U14'!C$4,0)+
IF('U15'!$A$4="3ª",'U15'!C18*'U15'!C$4,0)
)/'3ª EVA-solo'!$CD$5
/E$13)),0),0)</f>
        <v>0</v>
      </c>
      <c r="F34" s="25"/>
      <c r="G34" s="25">
        <f ca="1">IFERROR(IF(G$16&gt;0,
(
(
(
IF('U1'!$A$4="3ª",'U1'!D18*'U1'!D$4,0)+
IF('U2'!$A$4="3ª",'U2'!D18*'U2'!D$4,0)+
IF('U3'!$A$4="3ª",'U3'!D18*'U3'!D$4,0)+
IF('U4'!$A$4="3ª",'U4'!D18*'U4'!D$4,0)+
IF('U5'!$A$4="3ª",'U5'!D18*'U5'!D$4,0)+
IF('U6'!$A$4="3ª",'U6'!D18*'U6'!D$4,0)+
IF('U7'!$A$4="3ª",'U7'!D18*'U7'!D$4,0)+
IF('U8'!$A$4="3ª",'U8'!D18*'U8'!D$4,0)+
IF('U9'!$A$4="3ª",'U9'!D18*'U9'!D$4,0)+
IF('U10'!$A$4="3ª",'U10'!D18*'U10'!D$4,0)+
IF('U11'!$A$4="3ª",'U11'!D18*'U11'!D$4,0)+
IF('U12'!$A$4="3ª",'U12'!D18*'U12'!D$4,0)+
IF('U13'!$A$4="3ª",'U13'!D18*'U13'!D$4,0)+
IF('U14'!$A$4="3ª",'U14'!D18*'U14'!D$4,0)+
IF('U15'!$A$4="3ª",'U15'!D18*'U15'!D$4,0)
)/'3ª EVA-solo'!$CD$5
/G$13)),0),0)</f>
        <v>0</v>
      </c>
      <c r="H34" s="25"/>
      <c r="I34" s="25">
        <f ca="1">IFERROR(IF(I$16&gt;0,
(
(
(
IF('U1'!$A$4="3ª",'U1'!E18*'U1'!E$4,0)+
IF('U2'!$A$4="3ª",'U2'!E18*'U2'!E$4,0)+
IF('U3'!$A$4="3ª",'U3'!E18*'U3'!E$4,0)+
IF('U4'!$A$4="3ª",'U4'!E18*'U4'!E$4,0)+
IF('U5'!$A$4="3ª",'U5'!E18*'U5'!E$4,0)+
IF('U6'!$A$4="3ª",'U6'!E18*'U6'!E$4,0)+
IF('U7'!$A$4="3ª",'U7'!E18*'U7'!E$4,0)+
IF('U8'!$A$4="3ª",'U8'!E18*'U8'!E$4,0)+
IF('U9'!$A$4="3ª",'U9'!E18*'U9'!E$4,0)+
IF('U10'!$A$4="3ª",'U10'!E18*'U10'!E$4,0)+
IF('U11'!$A$4="3ª",'U11'!E18*'U11'!E$4,0)+
IF('U12'!$A$4="3ª",'U12'!E18*'U12'!E$4,0)+
IF('U13'!$A$4="3ª",'U13'!E18*'U13'!E$4,0)+
IF('U14'!$A$4="3ª",'U14'!E18*'U14'!E$4,0)+
IF('U15'!$A$4="3ª",'U15'!E18*'U15'!E$4,0)
)/'3ª EVA-solo'!$CD$5
/H$13)),0),0)</f>
        <v>0</v>
      </c>
      <c r="J34" s="25"/>
      <c r="K34" s="25">
        <f ca="1">IFERROR(IF(K$16&gt;0,
(
(
(
IF('U1'!$A$4="3ª",'U1'!F18*'U1'!F$4,0)+
IF('U2'!$A$4="3ª",'U2'!F18*'U2'!F$4,0)+
IF('U3'!$A$4="3ª",'U3'!F18*'U3'!F$4,0)+
IF('U4'!$A$4="3ª",'U4'!F18*'U4'!F$4,0)+
IF('U5'!$A$4="3ª",'U5'!F18*'U5'!F$4,0)+
IF('U6'!$A$4="3ª",'U6'!F18*'U6'!F$4,0)+
IF('U7'!$A$4="3ª",'U7'!F18*'U7'!F$4,0)+
IF('U8'!$A$4="3ª",'U8'!F18*'U8'!F$4,0)+
IF('U9'!$A$4="3ª",'U9'!F18*'U9'!F$4,0)+
IF('U10'!$A$4="3ª",'U10'!F18*'U10'!F$4,0)+
IF('U11'!$A$4="3ª",'U11'!F18*'U11'!F$4,0)+
IF('U12'!$A$4="3ª",'U12'!F18*'U12'!F$4,0)+
IF('U13'!$A$4="3ª",'U13'!F18*'U13'!F$4,0)+
IF('U14'!$A$4="3ª",'U14'!F18*'U14'!F$4,0)+
IF('U15'!$A$4="3ª",'U15'!F18*'U15'!F$4,0)
)/'3ª EVA-solo'!$CD$5
/K$13)),0),0)</f>
        <v>0</v>
      </c>
      <c r="L34" s="98"/>
      <c r="M34" s="25">
        <f>IFERROR(IF(M$16&gt;0,
(
(
(
IF('U1'!$A$4="3ª",'U1'!G18*'U1'!G$4,0)+
IF('U2'!$A$4="3ª",'U2'!G18*'U2'!G$4,0)+
IF('U3'!$A$4="3ª",'U3'!G18*'U3'!G$4,0)+
IF('U4'!$A$4="3ª",'U4'!G18*'U4'!G$4,0)+
IF('U5'!$A$4="3ª",'U5'!G18*'U5'!G$4,0)+
IF('U6'!$A$4="3ª",'U6'!G18*'U6'!G$4,0)+
IF('U7'!$A$4="3ª",'U7'!G18*'U7'!G$4,0)+
IF('U8'!$A$4="3ª",'U8'!G18*'U8'!G$4,0)+
IF('U9'!$A$4="3ª",'U9'!G18*'U9'!G$4,0)+
IF('U10'!$A$4="3ª",'U10'!G18*'U10'!G$4,0)+
IF('U11'!$A$4="3ª",'U11'!G18*'U11'!G$4,0)+
IF('U12'!$A$4="3ª",'U12'!G18*'U12'!G$4,0)+
IF('U13'!$A$4="3ª",'U13'!G18*'U13'!G$4,0)+
IF('U14'!$A$4="3ª",'U14'!G18*'U14'!G$4,0)+
IF('U15'!$A$4="3ª",'U15'!G18*'U15'!G$4,0)
)/'3ª EVA-solo'!$CD$5
/M$13)),0),0)</f>
        <v>0</v>
      </c>
      <c r="N34" s="102"/>
      <c r="O34" s="72"/>
      <c r="P34" s="25">
        <f ca="1">IFERROR(IF(P$16&gt;0,
(
(
(
IF('U1'!$A$4="3ª",'U1'!H18*'U1'!H$4,0)+
IF('U2'!$A$4="3ª",'U2'!H18*'U2'!H$4,0)+
IF('U3'!$A$4="3ª",'U3'!H18*'U3'!H$4,0)+
IF('U4'!$A$4="3ª",'U4'!H18*'U4'!H$4,0)+
IF('U5'!$A$4="3ª",'U5'!H18*'U5'!H$4,0)+
IF('U6'!$A$4="3ª",'U6'!H18*'U6'!H$4,0)+
IF('U7'!$A$4="3ª",'U7'!H18*'U7'!H$4,0)+
IF('U8'!$A$4="3ª",'U8'!H18*'U8'!H$4,0)+
IF('U9'!$A$4="3ª",'U9'!H18*'U9'!H$4,0)+
IF('U10'!$A$4="3ª",'U10'!H18*'U10'!H$4,0)+
IF('U11'!$A$4="3ª",'U11'!H18*'U11'!H$4,0)+
IF('U12'!$A$4="3ª",'U12'!H18*'U12'!H$4,0)+
IF('U13'!$A$4="3ª",'U13'!H18*'U13'!H$4,0)+
IF('U14'!$A$4="3ª",'U14'!H18*'U14'!H$4,0)+
IF('U15'!$A$4="3ª",'U15'!H18*'U15'!H$4,0)
)/'3ª EVA-solo'!$CD$5
/P$13)),0),0)</f>
        <v>0</v>
      </c>
      <c r="Q34" s="25"/>
      <c r="R34" s="25">
        <f ca="1">IFERROR(IF(R$16&gt;0,
(
(
(
IF('U1'!$A$4="3ª",'U1'!I18*'U1'!I$4,0)+
IF('U2'!$A$4="3ª",'U2'!I18*'U2'!I$4,0)+
IF('U3'!$A$4="3ª",'U3'!I18*'U3'!I$4,0)+
IF('U4'!$A$4="3ª",'U4'!I18*'U4'!I$4,0)+
IF('U5'!$A$4="3ª",'U5'!I18*'U5'!I$4,0)+
IF('U6'!$A$4="3ª",'U6'!I18*'U6'!I$4,0)+
IF('U7'!$A$4="3ª",'U7'!I18*'U7'!I$4,0)+
IF('U8'!$A$4="3ª",'U8'!I18*'U8'!I$4,0)+
IF('U9'!$A$4="3ª",'U9'!I18*'U9'!I$4,0)+
IF('U10'!$A$4="3ª",'U10'!I18*'U10'!I$4,0)+
IF('U11'!$A$4="3ª",'U11'!I18*'U11'!I$4,0)+
IF('U12'!$A$4="3ª",'U12'!I18*'U12'!I$4,0)+
IF('U13'!$A$4="3ª",'U13'!I18*'U13'!I$4,0)+
IF('U14'!$A$4="3ª",'U14'!I18*'U14'!I$4,0)+
IF('U15'!$A$4="3ª",'U15'!I18*'U15'!I$4,0)
)/'3ª EVA-solo'!$CD$5
/R$13)),0),0)</f>
        <v>0</v>
      </c>
      <c r="S34" s="25"/>
      <c r="T34" s="25">
        <f ca="1">IFERROR(IF(T$16&gt;0,
(
(
(
IF('U1'!$A$4="3ª",'U1'!J18*'U1'!J$4,0)+
IF('U2'!$A$4="3ª",'U2'!J18*'U2'!J$4,0)+
IF('U3'!$A$4="3ª",'U3'!J18*'U3'!J$4,0)+
IF('U4'!$A$4="3ª",'U4'!J18*'U4'!J$4,0)+
IF('U5'!$A$4="3ª",'U5'!J18*'U5'!J$4,0)+
IF('U6'!$A$4="3ª",'U6'!J18*'U6'!J$4,0)+
IF('U7'!$A$4="3ª",'U7'!J18*'U7'!J$4,0)+
IF('U8'!$A$4="3ª",'U8'!J18*'U8'!J$4,0)+
IF('U9'!$A$4="3ª",'U9'!J18*'U9'!J$4,0)+
IF('U10'!$A$4="3ª",'U10'!J18*'U10'!J$4,0)+
IF('U11'!$A$4="3ª",'U11'!J18*'U11'!J$4,0)+
IF('U12'!$A$4="3ª",'U12'!J18*'U12'!J$4,0)+
IF('U13'!$A$4="3ª",'U13'!J18*'U13'!J$4,0)+
IF('U14'!$A$4="3ª",'U14'!J18*'U14'!J$4,0)+
IF('U15'!$A$4="3ª",'U15'!J18*'U15'!J$4,0)
)/'3ª EVA-solo'!$CD$5
/T$13)),0),0)</f>
        <v>0</v>
      </c>
      <c r="U34" s="25"/>
      <c r="V34" s="25">
        <f ca="1">IFERROR(IF(V$16&gt;0,
(
(
(
IF('U1'!$A$4="3ª",'U1'!K18*'U1'!K$4,0)+
IF('U2'!$A$4="3ª",'U2'!K18*'U2'!K$4,0)+
IF('U3'!$A$4="3ª",'U3'!K18*'U3'!K$4,0)+
IF('U4'!$A$4="3ª",'U4'!K18*'U4'!K$4,0)+
IF('U5'!$A$4="3ª",'U5'!K18*'U5'!K$4,0)+
IF('U6'!$A$4="3ª",'U6'!K18*'U6'!K$4,0)+
IF('U7'!$A$4="3ª",'U7'!K18*'U7'!K$4,0)+
IF('U8'!$A$4="3ª",'U8'!K18*'U8'!K$4,0)+
IF('U9'!$A$4="3ª",'U9'!K18*'U9'!K$4,0)+
IF('U10'!$A$4="3ª",'U10'!K18*'U10'!K$4,0)+
IF('U11'!$A$4="3ª",'U11'!K18*'U11'!K$4,0)+
IF('U12'!$A$4="3ª",'U12'!K18*'U12'!K$4,0)+
IF('U13'!$A$4="3ª",'U13'!K18*'U13'!K$4,0)+
IF('U14'!$A$4="3ª",'U14'!K18*'U14'!K$4,0)+
IF('U15'!$A$4="3ª",'U15'!K18*'U15'!K$4,0)
)/'3ª EVA-solo'!$CD$5
/V$13)),0),0)</f>
        <v>0</v>
      </c>
      <c r="W34" s="25"/>
      <c r="X34" s="25">
        <f ca="1">IFERROR(IF(X$16&gt;0,
(
(
(
IF('U1'!$A$4="3ª",'U1'!L18*'U1'!L$4,0)+
IF('U2'!$A$4="3ª",'U2'!L18*'U2'!L$4,0)+
IF('U3'!$A$4="3ª",'U3'!L18*'U3'!L$4,0)+
IF('U4'!$A$4="3ª",'U4'!L18*'U4'!L$4,0)+
IF('U5'!$A$4="3ª",'U5'!L18*'U5'!L$4,0)+
IF('U6'!$A$4="3ª",'U6'!L18*'U6'!L$4,0)+
IF('U7'!$A$4="3ª",'U7'!L18*'U7'!L$4,0)+
IF('U8'!$A$4="3ª",'U8'!L18*'U8'!L$4,0)+
IF('U9'!$A$4="3ª",'U9'!L18*'U9'!L$4,0)+
IF('U10'!$A$4="3ª",'U10'!L18*'U10'!L$4,0)+
IF('U11'!$A$4="3ª",'U11'!L18*'U11'!L$4,0)+
IF('U12'!$A$4="3ª",'U12'!L18*'U12'!L$4,0)+
IF('U13'!$A$4="3ª",'U13'!L18*'U13'!L$4,0)+
IF('U14'!$A$4="3ª",'U14'!L18*'U14'!L$4,0)+
IF('U15'!$A$4="3ª",'U15'!L18*'U15'!L$4,0)
)/'3ª EVA-solo'!$CD$5
/X$13)),0),0)</f>
        <v>0</v>
      </c>
      <c r="Y34" s="25"/>
      <c r="Z34" s="25">
        <f>IFERROR(IF(Z$16&gt;0,
(
(
(
IF('U1'!$A$4="3ª",'U1'!M18*'U1'!M$4,0)+
IF('U2'!$A$4="3ª",'U2'!M18*'U2'!M$4,0)+
IF('U3'!$A$4="3ª",'U3'!M18*'U3'!M$4,0)+
IF('U4'!$A$4="3ª",'U4'!M18*'U4'!M$4,0)+
IF('U5'!$A$4="3ª",'U5'!M18*'U5'!M$4,0)+
IF('U6'!$A$4="3ª",'U6'!M18*'U6'!M$4,0)+
IF('U7'!$A$4="3ª",'U7'!M18*'U7'!M$4,0)+
IF('U8'!$A$4="3ª",'U8'!M18*'U8'!M$4,0)+
IF('U9'!$A$4="3ª",'U9'!M18*'U9'!M$4,0)+
IF('U10'!$A$4="3ª",'U10'!M18*'U10'!M$4,0)+
IF('U11'!$A$4="3ª",'U11'!M18*'U11'!M$4,0)+
IF('U12'!$A$4="3ª",'U12'!M18*'U12'!M$4,0)+
IF('U13'!$A$4="3ª",'U13'!M18*'U13'!M$4,0)+
IF('U14'!$A$4="3ª",'U14'!M18*'U14'!M$4,0)+
IF('U15'!$A$4="3ª",'U15'!M18*'U15'!M$4,0)
)/'3ª EVA-solo'!$CD$5
/Z$13)),0),0)</f>
        <v>0</v>
      </c>
      <c r="AA34" s="25"/>
      <c r="AB34" s="72"/>
      <c r="AC34" s="25">
        <f ca="1">IFERROR(IF(AC$16&gt;0,
(
(
(
IF('U1'!$A$4="3ª",'U1'!N18*'U1'!N$4,0)+
IF('U2'!$A$4="3ª",'U2'!N18*'U2'!N$4,0)+
IF('U3'!$A$4="3ª",'U3'!N18*'U3'!N$4,0)+
IF('U4'!$A$4="3ª",'U4'!N18*'U4'!N$4,0)+
IF('U5'!$A$4="3ª",'U5'!N18*'U5'!N$4,0)+
IF('U6'!$A$4="3ª",'U6'!N18*'U6'!N$4,0)+
IF('U7'!$A$4="3ª",'U7'!N18*'U7'!N$4,0)+
IF('U8'!$A$4="3ª",'U8'!N18*'U8'!N$4,0)+
IF('U9'!$A$4="3ª",'U9'!N18*'U9'!N$4,0)+
IF('U10'!$A$4="3ª",'U10'!N18*'U10'!N$4,0)+
IF('U11'!$A$4="3ª",'U11'!N18*'U11'!N$4,0)+
IF('U12'!$A$4="3ª",'U12'!N18*'U12'!N$4,0)+
IF('U13'!$A$4="3ª",'U13'!N18*'U13'!N$4,0)+
IF('U14'!$A$4="3ª",'U14'!N18*'U14'!N$4,0)+
IF('U15'!$A$4="3ª",'U15'!N18*'U15'!N$4,0)
)/'3ª EVA-solo'!$CD$5
/AC$13)),0),0)</f>
        <v>0</v>
      </c>
      <c r="AD34" s="25"/>
      <c r="AE34" s="25">
        <f>IFERROR(IF(AE$16&gt;0,
(
(
(
IF('U1'!$A$4="3ª",'U1'!O18*'U1'!O$4,0)+
IF('U2'!$A$4="3ª",'U2'!O18*'U2'!O$4,0)+
IF('U3'!$A$4="3ª",'U3'!O18*'U3'!O$4,0)+
IF('U4'!$A$4="3ª",'U4'!O18*'U4'!O$4,0)+
IF('U5'!$A$4="3ª",'U5'!O18*'U5'!O$4,0)+
IF('U6'!$A$4="3ª",'U6'!O18*'U6'!O$4,0)+
IF('U7'!$A$4="3ª",'U7'!O18*'U7'!O$4,0)+
IF('U8'!$A$4="3ª",'U8'!O18*'U8'!O$4,0)+
IF('U9'!$A$4="3ª",'U9'!O18*'U9'!O$4,0)+
IF('U10'!$A$4="3ª",'U10'!O18*'U10'!O$4,0)+
IF('U11'!$A$4="3ª",'U11'!O18*'U11'!O$4,0)+
IF('U12'!$A$4="3ª",'U12'!O18*'U12'!O$4,0)+
IF('U13'!$A$4="3ª",'U13'!O18*'U13'!O$4,0)+
IF('U14'!$A$4="3ª",'U14'!O18*'U14'!O$4,0)+
IF('U15'!$A$4="3ª",'U15'!O18*'U15'!O$4,0)
)/'3ª EVA-solo'!$CD$5
/AE$13)),0),0)</f>
        <v>0</v>
      </c>
      <c r="AF34" s="25"/>
      <c r="AG34" s="25">
        <f ca="1">IFERROR(IF(AG$16&gt;0,
(
(
(
IF('U1'!$A$4="3ª",'U1'!P18*'U1'!P$4,0)+
IF('U2'!$A$4="3ª",'U2'!P18*'U2'!P$4,0)+
IF('U3'!$A$4="3ª",'U3'!P18*'U3'!P$4,0)+
IF('U4'!$A$4="3ª",'U4'!P18*'U4'!P$4,0)+
IF('U5'!$A$4="3ª",'U5'!P18*'U5'!P$4,0)+
IF('U6'!$A$4="3ª",'U6'!P18*'U6'!P$4,0)+
IF('U7'!$A$4="3ª",'U7'!P18*'U7'!P$4,0)+
IF('U8'!$A$4="3ª",'U8'!P18*'U8'!P$4,0)+
IF('U9'!$A$4="3ª",'U9'!P18*'U9'!P$4,0)+
IF('U10'!$A$4="3ª",'U10'!P18*'U10'!P$4,0)+
IF('U11'!$A$4="3ª",'U11'!P18*'U11'!P$4,0)+
IF('U12'!$A$4="3ª",'U12'!P18*'U12'!P$4,0)+
IF('U13'!$A$4="3ª",'U13'!P18*'U13'!P$4,0)+
IF('U14'!$A$4="3ª",'U14'!P18*'U14'!P$4,0)+
IF('U15'!$A$4="3ª",'U15'!P18*'U15'!P$4,0)
)/'3ª EVA-solo'!$CD$5
/AG$13)),0),0)</f>
        <v>0</v>
      </c>
      <c r="AH34" s="25"/>
      <c r="AI34" s="25">
        <f>IFERROR(IF(AH$16&gt;0,
(
(
(
IF('U1'!$A$4="3ª",'U1'!Q18*'U1'!Q$4,0)+
IF('U2'!$A$4="3ª",'U2'!Q18*'U2'!Q$4,0)+
IF('U3'!$A$4="3ª",'U3'!Q18*'U3'!Q$4,0)+
IF('U4'!$A$4="3ª",'U4'!Q18*'U4'!Q$4,0)+
IF('U5'!$A$4="3ª",'U5'!Q18*'U5'!Q$4,0)+
IF('U6'!$A$4="3ª",'U6'!Q18*'U6'!Q$4,0)+
IF('U7'!$A$4="3ª",'U7'!Q18*'U7'!Q$4,0)+
IF('U8'!$A$4="3ª",'U8'!Q18*'U8'!Q$4,0)+
IF('U9'!$A$4="3ª",'U9'!Q18*'U9'!Q$4,0)+
IF('U10'!$A$4="3ª",'U10'!Q18*'U10'!Q$4,0)+
IF('U11'!$A$4="3ª",'U11'!Q18*'U11'!Q$4,0)+
IF('U12'!$A$4="3ª",'U12'!Q18*'U12'!Q$4,0)+
IF('U13'!$A$4="3ª",'U13'!Q18*'U13'!Q$4,0)+
IF('U14'!$A$4="3ª",'U14'!Q18*'U14'!Q$4,0)+
IF('U15'!$A$4="3ª",'U15'!Q18*'U15'!Q$4,0)
)/'3ª EVA-solo'!$CD$5
/AH$13)),0),0)</f>
        <v>0</v>
      </c>
      <c r="AJ34" s="25"/>
      <c r="AK34" s="25">
        <f ca="1">IFERROR(IF(AK$16&gt;0,
(
(
(
IF('U1'!$A$4="3ª",'U1'!R18*'U1'!R$4,0)+
IF('U2'!$A$4="3ª",'U2'!R18*'U2'!R$4,0)+
IF('U3'!$A$4="3ª",'U3'!R18*'U3'!R$4,0)+
IF('U4'!$A$4="3ª",'U4'!R18*'U4'!R$4,0)+
IF('U5'!$A$4="3ª",'U5'!R18*'U5'!R$4,0)+
IF('U6'!$A$4="3ª",'U6'!R18*'U6'!R$4,0)+
IF('U7'!$A$4="3ª",'U7'!R18*'U7'!R$4,0)+
IF('U8'!$A$4="3ª",'U8'!R18*'U8'!R$4,0)+
IF('U9'!$A$4="3ª",'U9'!R18*'U9'!R$4,0)+
IF('U10'!$A$4="3ª",'U10'!R18*'U10'!R$4,0)+
IF('U11'!$A$4="3ª",'U11'!R18*'U11'!R$4,0)+
IF('U12'!$A$4="3ª",'U12'!R18*'U12'!R$4,0)+
IF('U13'!$A$4="3ª",'U13'!R18*'U13'!R$4,0)+
IF('U14'!$A$4="3ª",'U14'!R18*'U14'!R$4,0)+
IF('U15'!$A$4="3ª",'U15'!R18*'U15'!R$4,0)
)/'3ª EVA-solo'!$CD$5
/AK$13)),0),0)</f>
        <v>0</v>
      </c>
      <c r="AL34" s="25"/>
      <c r="AM34" s="129">
        <f>IFERROR(IF(AM$16&gt;0,
(
(
(
IF('U1'!$A$4="3ª",'U1'!S18*'U1'!S$4,0)+
IF('U2'!$A$4="3ª",'U2'!S18*'U2'!S$4,0)+
IF('U3'!$A$4="3ª",'U3'!S18*'U3'!S$4,0)+
IF('U4'!$A$4="3ª",'U4'!S18*'U4'!S$4,0)+
IF('U5'!$A$4="3ª",'U5'!S18*'U5'!S$4,0)+
IF('U6'!$A$4="3ª",'U6'!S18*'U6'!S$4,0)+
IF('U7'!$A$4="3ª",'U7'!S18*'U7'!S$4,0)+
IF('U8'!$A$4="3ª",'U8'!S18*'U8'!S$4,0)+
IF('U9'!$A$4="3ª",'U9'!S18*'U9'!S$4,0)+
IF('U10'!$A$4="3ª",'U10'!S18*'U10'!S$4,0)+
IF('U11'!$A$4="3ª",'U11'!S18*'U11'!S$4,0)+
IF('U12'!$A$4="3ª",'U12'!S18*'U12'!S$4,0)+
IF('U13'!$A$4="3ª",'U13'!S18*'U13'!S$4,0)+
IF('U14'!$A$4="3ª",'U14'!S18*'U14'!S$4,0)+
IF('U15'!$A$4="3ª",'U15'!S18*'U15'!S$4,0)
)/'3ª EVA-solo'!$CD$5
/AM$13)),0),0)</f>
        <v>0</v>
      </c>
      <c r="AN34" s="102"/>
      <c r="AO34" s="72"/>
      <c r="AP34" s="25">
        <f ca="1">IFERROR(IF(AP$16&gt;0,
(
(
(
IF('U1'!$A$4="3ª",'U1'!T18*'U1'!T$4,0)+
IF('U2'!$A$4="3ª",'U2'!T18*'U2'!T$4,0)+
IF('U3'!$A$4="3ª",'U3'!T18*'U3'!T$4,0)+
IF('U4'!$A$4="3ª",'U4'!T18*'U4'!T$4,0)+
IF('U5'!$A$4="3ª",'U5'!T18*'U5'!T$4,0)+
IF('U6'!$A$4="3ª",'U6'!T18*'U6'!T$4,0)+
IF('U7'!$A$4="3ª",'U7'!T18*'U7'!T$4,0)+
IF('U8'!$A$4="3ª",'U8'!T18*'U8'!T$4,0)+
IF('U9'!$A$4="3ª",'U9'!T18*'U9'!T$4,0)+
IF('U10'!$A$4="3ª",'U10'!T18*'U10'!T$4,0)+
IF('U11'!$A$4="3ª",'U11'!T18*'U11'!T$4,0)+
IF('U12'!$A$4="3ª",'U12'!T18*'U12'!T$4,0)+
IF('U13'!$A$4="3ª",'U13'!T18*'U13'!T$4,0)+
IF('U14'!$A$4="3ª",'U14'!T18*'U14'!T$4,0)+
IF('U15'!$A$4="3ª",'U15'!T18*'U15'!T$4,0)
)/'3ª EVA-solo'!$CD$5
/AP$13)),0),0)</f>
        <v>0</v>
      </c>
      <c r="AQ34" s="25"/>
      <c r="AR34" s="25">
        <f ca="1">IFERROR(IF(AR$16&gt;0,
(
(
(
IF('U1'!$A$4="3ª",'U1'!U18*'U1'!U$4,0)+
IF('U2'!$A$4="3ª",'U2'!U18*'U2'!U$4,0)+
IF('U3'!$A$4="3ª",'U3'!U18*'U3'!U$4,0)+
IF('U4'!$A$4="3ª",'U4'!U18*'U4'!U$4,0)+
IF('U5'!$A$4="3ª",'U5'!U18*'U5'!U$4,0)+
IF('U6'!$A$4="3ª",'U6'!U18*'U6'!U$4,0)+
IF('U7'!$A$4="3ª",'U7'!U18*'U7'!U$4,0)+
IF('U8'!$A$4="3ª",'U8'!U18*'U8'!U$4,0)+
IF('U9'!$A$4="3ª",'U9'!U18*'U9'!U$4,0)+
IF('U10'!$A$4="3ª",'U10'!U18*'U10'!U$4,0)+
IF('U11'!$A$4="3ª",'U11'!U18*'U11'!U$4,0)+
IF('U12'!$A$4="3ª",'U12'!U18*'U12'!U$4,0)+
IF('U13'!$A$4="3ª",'U13'!U18*'U13'!U$4,0)+
IF('U14'!$A$4="3ª",'U14'!U18*'U14'!U$4,0)+
IF('U15'!$A$4="3ª",'U15'!U18*'U15'!U$4,0)
)/'3ª EVA-solo'!$CD$5
/AR$13)),0),0)</f>
        <v>0</v>
      </c>
      <c r="AS34" s="25"/>
      <c r="AT34" s="25">
        <f ca="1">IFERROR(IF(AT$16&gt;0,
(
(
(
IF('U1'!$A$4="3ª",'U1'!V18*'U1'!V$4,0)+
IF('U2'!$A$4="3ª",'U2'!V18*'U2'!V$4,0)+
IF('U3'!$A$4="3ª",'U3'!V18*'U3'!V$4,0)+
IF('U4'!$A$4="3ª",'U4'!V18*'U4'!V$4,0)+
IF('U5'!$A$4="3ª",'U5'!V18*'U5'!V$4,0)+
IF('U6'!$A$4="3ª",'U6'!V18*'U6'!V$4,0)+
IF('U7'!$A$4="3ª",'U7'!V18*'U7'!V$4,0)+
IF('U8'!$A$4="3ª",'U8'!V18*'U8'!V$4,0)+
IF('U9'!$A$4="3ª",'U9'!V18*'U9'!V$4,0)+
IF('U10'!$A$4="3ª",'U10'!V18*'U10'!V$4,0)+
IF('U11'!$A$4="3ª",'U11'!V18*'U11'!V$4,0)+
IF('U12'!$A$4="3ª",'U12'!V18*'U12'!V$4,0)+
IF('U13'!$A$4="3ª",'U13'!V18*'U13'!V$4,0)+
IF('U14'!$A$4="3ª",'U14'!V18*'U14'!V$4,0)+
IF('U15'!$A$4="3ª",'U15'!V18*'U15'!V$4,0)
)/'3ª EVA-solo'!$CD$5
/AT$13)),0),0)</f>
        <v>0</v>
      </c>
      <c r="AU34" s="25"/>
      <c r="AV34" s="25">
        <f ca="1">IFERROR(IF(AV$16&gt;0,
(
(
(
IF('U1'!$A$4="3ª",'U1'!W18*'U1'!W$4,0)+
IF('U2'!$A$4="3ª",'U2'!W18*'U2'!W$4,0)+
IF('U3'!$A$4="3ª",'U3'!W18*'U3'!W$4,0)+
IF('U4'!$A$4="3ª",'U4'!W18*'U4'!W$4,0)+
IF('U5'!$A$4="3ª",'U5'!W18*'U5'!W$4,0)+
IF('U6'!$A$4="3ª",'U6'!W18*'U6'!W$4,0)+
IF('U7'!$A$4="3ª",'U7'!W18*'U7'!W$4,0)+
IF('U8'!$A$4="3ª",'U8'!W18*'U8'!W$4,0)+
IF('U9'!$A$4="3ª",'U9'!W18*'U9'!W$4,0)+
IF('U10'!$A$4="3ª",'U10'!W18*'U10'!W$4,0)+
IF('U11'!$A$4="3ª",'U11'!W18*'U11'!W$4,0)+
IF('U12'!$A$4="3ª",'U12'!W18*'U12'!W$4,0)+
IF('U13'!$A$4="3ª",'U13'!W18*'U13'!W$4,0)+
IF('U14'!$A$4="3ª",'U14'!W18*'U14'!W$4,0)+
IF('U15'!$A$4="3ª",'U15'!W18*'U15'!W$4,0)
)/'3ª EVA-solo'!$CD$5
/AV$13)),0),0)</f>
        <v>0</v>
      </c>
      <c r="AW34" s="25"/>
      <c r="AX34" s="25">
        <f ca="1">IFERROR(IF(AX$16&gt;0,
(
(
(
IF('U1'!$A$4="3ª",'U1'!X18*'U1'!X$4,0)+
IF('U2'!$A$4="3ª",'U2'!X18*'U2'!X$4,0)+
IF('U3'!$A$4="3ª",'U3'!X18*'U3'!X$4,0)+
IF('U4'!$A$4="3ª",'U4'!X18*'U4'!X$4,0)+
IF('U5'!$A$4="3ª",'U5'!X18*'U5'!X$4,0)+
IF('U6'!$A$4="3ª",'U6'!X18*'U6'!X$4,0)+
IF('U7'!$A$4="3ª",'U7'!X18*'U7'!X$4,0)+
IF('U8'!$A$4="3ª",'U8'!X18*'U8'!X$4,0)+
IF('U9'!$A$4="3ª",'U9'!X18*'U9'!X$4,0)+
IF('U10'!$A$4="3ª",'U10'!X18*'U10'!X$4,0)+
IF('U11'!$A$4="3ª",'U11'!X18*'U11'!X$4,0)+
IF('U12'!$A$4="3ª",'U12'!X18*'U12'!X$4,0)+
IF('U13'!$A$4="3ª",'U13'!X18*'U13'!X$4,0)+
IF('U14'!$A$4="3ª",'U14'!X18*'U14'!X$4,0)+
IF('U15'!$A$4="3ª",'U15'!X18*'U15'!X$4,0)
)/'3ª EVA-solo'!$CD$5
/AX$13)),0),0)</f>
        <v>0</v>
      </c>
      <c r="AY34" s="25"/>
      <c r="AZ34" s="25">
        <f>IFERROR(IF(AZ$16&gt;0,
(
(
(
IF('U1'!$A$4="3ª",'U1'!Y18*'U1'!Y$4,0)+
IF('U2'!$A$4="3ª",'U2'!Y18*'U2'!Y$4,0)+
IF('U3'!$A$4="3ª",'U3'!Y18*'U3'!Y$4,0)+
IF('U4'!$A$4="3ª",'U4'!Y18*'U4'!Y$4,0)+
IF('U5'!$A$4="3ª",'U5'!Y18*'U5'!Y$4,0)+
IF('U6'!$A$4="3ª",'U6'!Y18*'U6'!Y$4,0)+
IF('U7'!$A$4="3ª",'U7'!Y18*'U7'!Y$4,0)+
IF('U8'!$A$4="3ª",'U8'!Y18*'U8'!Y$4,0)+
IF('U9'!$A$4="3ª",'U9'!Y18*'U9'!Y$4,0)+
IF('U10'!$A$4="3ª",'U10'!Y18*'U10'!Y$4,0)+
IF('U11'!$A$4="3ª",'U11'!Y18*'U11'!Y$4,0)+
IF('U12'!$A$4="3ª",'U12'!Y18*'U12'!Y$4,0)+
IF('U13'!$A$4="3ª",'U13'!Y18*'U13'!Y$4,0)+
IF('U14'!$A$4="3ª",'U14'!Y18*'U14'!Y$4,0)+
IF('U15'!$A$4="3ª",'U15'!Y18*'U15'!Y$4,0)
)/'3ª EVA-solo'!$CD$5
/AZ$13)),0),0)</f>
        <v>0</v>
      </c>
      <c r="BA34" s="25"/>
      <c r="BB34" s="72"/>
      <c r="BC34" s="25">
        <f ca="1">IFERROR(IF(BC$16&gt;0,
(
(
(
IF('U1'!$A$4="2ª",'U1'!Z18*'U1'!Z$4,0)+
IF('U2'!$A$4="2ª",'U2'!Z18*'U2'!Z$4,0)+
IF('U3'!$A$4="2ª",'U3'!Z18*'U3'!Z$4,0)+
IF('U4'!$A$4="2ª",'U4'!Z18*'U4'!Z$4,0)+
IF('U5'!$A$4="2ª",'U5'!Z18*'U5'!Z$4,0)+
IF('U6'!$A$4="2ª",'U6'!Z18*'U6'!Z$4,0)+
IF('U7'!$A$4="2ª",'U7'!Z18*'U7'!Z$4,0)+
IF('U8'!$A$4="2ª",'U8'!Z18*'U8'!Z$4,0)+
IF('U9'!$A$4="2ª",'U9'!Z18*'U9'!Z$4,0)+
IF('U10'!$A$4="2ª",'U10'!Z18*'U10'!Z$4,0)+
IF('U11'!$A$4="2ª",'U11'!Z18*'U11'!Z$4,0)+
IF('U12'!$A$4="2ª",'U12'!Z18*'U12'!Z$4,0)+
IF('U13'!$A$4="2ª",'U13'!Z18*'U13'!Z$4,0)+
IF('U14'!$A$4="2ª",'U14'!Z18*'U14'!Z$4,0)+
IF('U15'!$A$4="2ª",'U15'!Z18*'U15'!Z$4,0)
)/'2ª EVA-solo'!$CD$5
/BC$13)),0),0)</f>
        <v>0</v>
      </c>
      <c r="BD34" s="25"/>
      <c r="BE34" s="25">
        <f ca="1">IFERROR(IF(BE$16&gt;0,
(
(
(
IF('U1'!$A$4="3ª",'U1'!AA18*'U1'!AA$4,0)+
IF('U2'!$A$4="3ª",'U2'!AA18*'U2'!AA$4,0)+
IF('U3'!$A$4="3ª",'U3'!AA18*'U3'!AA$4,0)+
IF('U4'!$A$4="3ª",'U4'!AA18*'U4'!AA$4,0)+
IF('U5'!$A$4="3ª",'U5'!AA18*'U5'!AA$4,0)+
IF('U6'!$A$4="3ª",'U6'!AA18*'U6'!AA$4,0)+
IF('U7'!$A$4="3ª",'U7'!AA18*'U7'!AA$4,0)+
IF('U8'!$A$4="3ª",'U8'!AA18*'U8'!AA$4,0)+
IF('U9'!$A$4="3ª",'U9'!AA18*'U9'!AA$4,0)+
IF('U10'!$A$4="3ª",'U10'!AA18*'U10'!AA$4,0)+
IF('U11'!$A$4="3ª",'U11'!AA18*'U11'!AA$4,0)+
IF('U12'!$A$4="3ª",'U12'!AA18*'U12'!AA$4,0)+
IF('U13'!$A$4="3ª",'U13'!AA18*'U13'!AA$4,0)+
IF('U14'!$A$4="3ª",'U14'!AA18*'U14'!AA$4,0)+
IF('U15'!$A$4="3ª",'U15'!AA18*'U15'!AE$4,0)
)/'3ª EVA-solo'!$CD$5
/BE$13)),0),0)</f>
        <v>0</v>
      </c>
      <c r="BF34" s="25"/>
      <c r="BG34" s="25">
        <f ca="1">IFERROR(IF(BG$16&gt;0,
(
(
(
IF('U1'!$A$4="3ª",'U1'!AB18*'U1'!AB$4,0)+
IF('U2'!$A$4="3ª",'U2'!AB18*'U2'!AB$4,0)+
IF('U3'!$A$4="3ª",'U3'!AB18*'U3'!AB$4,0)+
IF('U4'!$A$4="3ª",'U4'!AB18*'U4'!AB$4,0)+
IF('U5'!$A$4="3ª",'U5'!AB18*'U5'!AB$4,0)+
IF('U6'!$A$4="3ª",'U6'!AB18*'U6'!AB$4,0)+
IF('U7'!$A$4="3ª",'U7'!AB18*'U7'!AB$4,0)+
IF('U8'!$A$4="3ª",'U8'!AB18*'U8'!AB$4,0)+
IF('U9'!$A$4="3ª",'U9'!AB18*'U9'!AB$4,0)+
IF('U10'!$A$4="3ª",'U10'!AB18*'U10'!AB$4,0)+
IF('U11'!$A$4="3ª",'U11'!AB18*'U11'!AB$4,0)+
IF('U12'!$A$4="3ª",'U12'!AB18*'U12'!AB$4,0)+
IF('U13'!$A$4="3ª",'U13'!AB18*'U13'!AB$4,0)+
IF('U14'!$A$4="3ª",'U14'!AB18*'U14'!AB$4,0)+
IF('U15'!$A$4="3ª",'U15'!AB18*'U15'!AF$4,0)
)/'3ª EVA-solo'!$CD$5
/BG$13)),0),0)</f>
        <v>0</v>
      </c>
      <c r="BH34" s="25"/>
      <c r="BI34" s="25">
        <f>IFERROR(IF(BH$16&gt;0,
(
(
(
IF('U1'!$A$4="3ª",'U1'!AC18*'U1'!AC$4,0)+
IF('U2'!$A$4="3ª",'U2'!AC18*'U2'!AC$4,0)+
IF('U3'!$A$4="3ª",'U3'!AC18*'U3'!AC$4,0)+
IF('U4'!$A$4="3ª",'U4'!AC18*'U4'!AC$4,0)+
IF('U5'!$A$4="3ª",'U5'!AC18*'U5'!AC$4,0)+
IF('U6'!$A$4="3ª",'U6'!AC18*'U6'!AC$4,0)+
IF('U7'!$A$4="3ª",'U7'!AC18*'U7'!AC$4,0)+
IF('U8'!$A$4="3ª",'U8'!AC18*'U8'!AC$4,0)+
IF('U9'!$A$4="3ª",'U9'!AC18*'U9'!AC$4,0)+
IF('U10'!$A$4="3ª",'U10'!AC18*'U10'!AC$4,0)+
IF('U11'!$A$4="3ª",'U11'!AC18*'U11'!AC$4,0)+
IF('U12'!$A$4="3ª",'U12'!AC18*'U12'!AC$4,0)+
IF('U13'!$A$4="3ª",'U13'!AC18*'U13'!AC$4,0)+
IF('U14'!$A$4="3ª",'U14'!AC18*'U14'!AC$4,0)+
IF('U15'!$A$4="3ª",'U15'!AC18*'U15'!AG$4,0)
)/'3ª EVA-solo'!$CD$5
/BH$13)),0),0)</f>
        <v>0</v>
      </c>
      <c r="BJ34" s="25"/>
      <c r="BK34" s="25">
        <f>IFERROR(IF(BK$16&gt;0,
(
(
(
IF('U1'!$A$4="3ª",'U1'!AD18*'U1'!AD$4,0)+
IF('U2'!$A$4="3ª",'U2'!AD18*'U2'!AD$4,0)+
IF('U3'!$A$4="3ª",'U3'!AD18*'U3'!AD$4,0)+
IF('U4'!$A$4="3ª",'U4'!AD18*'U4'!AD$4,0)+
IF('U5'!$A$4="3ª",'U5'!AD18*'U5'!AD$4,0)+
IF('U6'!$A$4="3ª",'U6'!AD18*'U6'!AD$4,0)+
IF('U7'!$A$4="3ª",'U7'!AD18*'U7'!AD$4,0)+
IF('U8'!$A$4="3ª",'U8'!AD18*'U8'!AD$4,0)+
IF('U9'!$A$4="3ª",'U9'!AD18*'U9'!AD$4,0)+
IF('U10'!$A$4="3ª",'U10'!AD18*'U10'!AD$4,0)+
IF('U11'!$A$4="3ª",'U11'!AD18*'U11'!AD$4,0)+
IF('U12'!$A$4="3ª",'U12'!AD18*'U12'!AD$4,0)+
IF('U13'!$A$4="3ª",'U13'!AD18*'U13'!AD$4,0)+
IF('U14'!$A$4="3ª",'U14'!AD18*'U14'!AD$4,0)+
IF('U15'!$A$4="3ª",'U15'!AD18*'U15'!AH$4,0)
)/'3ª EVA-solo'!$CD$5
/BK$13)),0),0)</f>
        <v>0</v>
      </c>
      <c r="BL34" s="25"/>
      <c r="BM34" s="25">
        <f>IFERROR(IF(BM$16&gt;0,
(
(
(
IF('U1'!$A$4="2ª",'U1'!AE18*'U1'!AE$4,0)+
IF('U2'!$A$4="2ª",'U2'!AE18*'U2'!AE$4,0)+
IF('U3'!$A$4="2ª",'U3'!AE18*'U3'!AE$4,0)+
IF('U4'!$A$4="2ª",'U4'!AE18*'U4'!AE$4,0)+
IF('U5'!$A$4="2ª",'U5'!AE18*'U5'!AE$4,0)+
IF('U6'!$A$4="2ª",'U6'!AE18*'U6'!AE$4,0)+
IF('U7'!$A$4="2ª",'U7'!AE18*'U7'!AE$4,0)+
IF('U8'!$A$4="2ª",'U8'!AE18*'U8'!AE$4,0)+
IF('U9'!$A$4="2ª",'U9'!AE18*'U9'!AE$4,0)+
IF('U10'!$A$4="2ª",'U10'!AE18*'U10'!AE$4,0)+
IF('U11'!$A$4="2ª",'U11'!AE18*'U11'!AE$4,0)+
IF('U12'!$A$4="2ª",'U12'!AE18*'U12'!AE$4,0)+
IF('U13'!$A$4="2ª",'U13'!AE18*'U13'!AE$4,0)+
IF('U14'!$A$4="2ª",'U14'!AE18*'U14'!AE$4,0)+
IF('U15'!$A$4="2ª",'U15'!AE18*'U15'!AE$4,0)
)/'2ª EVA-solo'!$CD$5
/BM$13)),0),0)</f>
        <v>0</v>
      </c>
      <c r="BN34" s="25"/>
      <c r="BO34" s="72"/>
      <c r="BP34" s="25">
        <f ca="1">IFERROR(IF(BP$16&gt;0,
(
(
(
IF('U1'!$A$4="3ª",'U1'!AF18*'U1'!AF$4,0)+
IF('U2'!$A$4="3ª",'U2'!AF18*'U2'!AF$4,0)+
IF('U3'!$A$4="3ª",'U3'!AF18*'U3'!AF$4,0)+
IF('U4'!$A$4="3ª",'U4'!AF18*'U4'!AF$4,0)+
IF('U5'!$A$4="3ª",'U5'!AF18*'U5'!AF$4,0)+
IF('U6'!$A$4="3ª",'U6'!AF18*'U6'!AF$4,0)+
IF('U7'!$A$4="3ª",'U7'!AF18*'U7'!AF$4,0)+
IF('U8'!$A$4="3ª",'U8'!AF18*'U8'!AF$4,0)+
IF('U9'!$A$4="3ª",'U9'!AF18*'U9'!AF$4,0)+
IF('U10'!$A$4="3ª",'U10'!AF18*'U10'!AF$4,0)+
IF('U11'!$A$4="3ª",'U11'!AF18*'U11'!AF$4,0)+
IF('U12'!$A$4="3ª",'U12'!AF18*'U12'!AF$4,0)+
IF('U13'!$A$4="3ª",'U13'!AF18*'U13'!AF$4,0)+
IF('U14'!$A$4="3ª",'U14'!AF18*'U14'!AF$4,0)+
IF('U15'!$A$4="3ª",'U15'!AF18*'U15'!AF$4,0)
)/'3ª EVA-solo'!$CD$5
/BP$13)),0),0)</f>
        <v>0</v>
      </c>
      <c r="BQ34" s="25"/>
      <c r="BR34" s="25">
        <f>IFERROR(IF(BR$16&gt;0,
(
(
(
IF('U1'!$A$4="3ª",'U1'!AG18*'U1'!AG$4,0)+
IF('U2'!$A$4="3ª",'U2'!AG18*'U2'!AG$4,0)+
IF('U3'!$A$4="3ª",'U3'!AG18*'U3'!AG$4,0)+
IF('U4'!$A$4="3ª",'U4'!AG18*'U4'!AG$4,0)+
IF('U5'!$A$4="3ª",'U5'!AG18*'U5'!AG$4,0)+
IF('U6'!$A$4="3ª",'U6'!AG18*'U6'!AG$4,0)+
IF('U7'!$A$4="3ª",'U7'!AG18*'U7'!AG$4,0)+
IF('U8'!$A$4="3ª",'U8'!AG18*'U8'!AG$4,0)+
IF('U9'!$A$4="3ª",'U9'!AG18*'U9'!AG$4,0)+
IF('U10'!$A$4="3ª",'U10'!AG18*'U10'!AG$4,0)+
IF('U11'!$A$4="3ª",'U11'!AG18*'U11'!AG$4,0)+
IF('U12'!$A$4="3ª",'U12'!AG18*'U12'!AG$4,0)+
IF('U13'!$A$4="3ª",'U13'!AG18*'U13'!AG$4,0)+
IF('U14'!$A$4="3ª",'U14'!AG18*'U14'!AG$4,0)+
IF('U15'!$A$4="3ª",'U15'!AG18*'U15'!AG$4,0)
)/'3ª EVA-solo'!$CD$5
/BR$13)),0),0)</f>
        <v>0</v>
      </c>
      <c r="BS34" s="25"/>
      <c r="BT34" s="25">
        <f>IFERROR(IF(BT$16&gt;0,
(
(
(
IF('U1'!$A$4="3ª",'U1'!AH18*'U1'!AH$4,0)+
IF('U2'!$A$4="3ª",'U2'!AH18*'U2'!AH$4,0)+
IF('U3'!$A$4="3ª",'U3'!AH18*'U3'!AH$4,0)+
IF('U4'!$A$4="3ª",'U4'!AH18*'U4'!AH$4,0)+
IF('U5'!$A$4="3ª",'U5'!AH18*'U5'!AH$4,0)+
IF('U6'!$A$4="3ª",'U6'!AH18*'U6'!AH$4,0)+
IF('U7'!$A$4="3ª",'U7'!AH18*'U7'!AH$4,0)+
IF('U8'!$A$4="3ª",'U8'!AH18*'U8'!AH$4,0)+
IF('U9'!$A$4="3ª",'U9'!AH18*'U9'!AH$4,0)+
IF('U10'!$A$4="3ª",'U10'!AH18*'U10'!AH$4,0)+
IF('U11'!$A$4="3ª",'U11'!AH18*'U11'!AH$4,0)+
IF('U12'!$A$4="3ª",'U12'!AH18*'U12'!AH$4,0)+
IF('U13'!$A$4="3ª",'U13'!AH18*'U13'!AH$4,0)+
IF('U14'!$A$4="3ª",'U14'!AH18*'U14'!AH$4,0)+
IF('U15'!$A$4="3ª",'U15'!AH18*'U15'!AH$4,0)
)/'3ª EVA-solo'!$CD$5
/BT$13)),0),0)</f>
        <v>0</v>
      </c>
      <c r="BU34" s="25"/>
      <c r="BV34" s="25">
        <f>IFERROR(IF(BV$16&gt;0,
(
(
(
IF('U1'!$A$4="3ª",'U1'!AI18*'U1'!AI$4,0)+
IF('U2'!$A$4="3ª",'U2'!AI18*'U2'!AI$4,0)+
IF('U3'!$A$4="3ª",'U3'!AI18*'U3'!AI$4,0)+
IF('U4'!$A$4="3ª",'U4'!AI18*'U4'!AI$4,0)+
IF('U5'!$A$4="3ª",'U5'!AI18*'U5'!AI$4,0)+
IF('U6'!$A$4="3ª",'U6'!AI18*'U6'!AI$4,0)+
IF('U7'!$A$4="3ª",'U7'!AI18*'U7'!AI$4,0)+
IF('U8'!$A$4="3ª",'U8'!AI18*'U8'!AI$4,0)+
IF('U9'!$A$4="3ª",'U9'!AI18*'U9'!AI$4,0)+
IF('U10'!$A$4="3ª",'U10'!AI18*'U10'!AI$4,0)+
IF('U11'!$A$4="3ª",'U11'!AI18*'U11'!AI$4,0)+
IF('U12'!$A$4="3ª",'U12'!AI18*'U12'!AI$4,0)+
IF('U13'!$A$4="3ª",'U13'!AI18*'U13'!AI$4,0)+
IF('U14'!$A$4="3ª",'U14'!AI18*'U14'!AI$4,0)+
IF('U15'!$A$4="3ª",'U15'!AI18*'U15'!AI$4,0)
)/'3ª EVA-solo'!$CD$5
/BV$13)),0),0)</f>
        <v>0</v>
      </c>
      <c r="BW34" s="25"/>
      <c r="BX34" s="25">
        <f>IFERROR(IF(BX$16&gt;0,
(
(
(
IF('U1'!$A$4="3ª",'U1'!AJ18*'U1'!AJ$4,0)+
IF('U2'!$A$4="3ª",'U2'!AJ18*'U2'!AJ$4,0)+
IF('U3'!$A$4="3ª",'U3'!AJ18*'U3'!AJ$4,0)+
IF('U4'!$A$4="3ª",'U4'!AJ18*'U4'!AJ$4,0)+
IF('U5'!$A$4="3ª",'U5'!AJ18*'U5'!AJ$4,0)+
IF('U6'!$A$4="3ª",'U6'!AJ18*'U6'!AJ$4,0)+
IF('U7'!$A$4="3ª",'U7'!AJ18*'U7'!AJ$4,0)+
IF('U8'!$A$4="3ª",'U8'!AJ18*'U8'!AJ$4,0)+
IF('U9'!$A$4="3ª",'U9'!AJ18*'U9'!AJ$4,0)+
IF('U10'!$A$4="3ª",'U10'!AJ18*'U10'!AJ$4,0)+
IF('U11'!$A$4="3ª",'U11'!AJ18*'U11'!AJ$4,0)+
IF('U12'!$A$4="3ª",'U12'!AJ18*'U12'!AJ$4,0)+
IF('U13'!$A$4="3ª",'U13'!AJ18*'U13'!AJ$4,0)+
IF('U14'!$A$4="3ª",'U14'!AJ18*'U14'!AJ$4,0)+
IF('U15'!$A$4="3ª",'U15'!AJ18*'U15'!AJ$4,0)
)/'3ª EVA-solo'!$CD$5
/BX$13)),0),0)</f>
        <v>0</v>
      </c>
      <c r="BY34" s="25"/>
      <c r="BZ34" s="129">
        <f>IFERROR(IF(BZ$16&gt;0,
(
(
(
IF('U1'!$A$4="3ª",'U1'!AK18*'U1'!AK$4,0)+
IF('U2'!$A$4="3ª",'U2'!AK18*'U2'!AK$4,0)+
IF('U3'!$A$4="3ª",'U3'!AK18*'U3'!AK$4,0)+
IF('U4'!$A$4="3ª",'U4'!AK18*'U4'!AK$4,0)+
IF('U5'!$A$4="3ª",'U5'!AK18*'U5'!AK$4,0)+
IF('U6'!$A$4="3ª",'U6'!AK18*'U6'!AK$4,0)+
IF('U7'!$A$4="3ª",'U7'!AK18*'U7'!AK$4,0)+
IF('U8'!$A$4="3ª",'U8'!AK18*'U8'!AK$4,0)+
IF('U9'!$A$4="3ª",'U9'!AK18*'U9'!AK$4,0)+
IF('U10'!$A$4="3ª",'U10'!AK18*'U10'!AK$4,0)+
IF('U11'!$A$4="3ª",'U11'!AK18*'U11'!AK$4,0)+
IF('U12'!$A$4="3ª",'U12'!AK18*'U12'!AK$4,0)+
IF('U13'!$A$4="3ª",'U13'!AK18*'U13'!AK$4,0)+
IF('U14'!$A$4="3ª",'U14'!AK18*'U14'!AK$4,0)+
IF('U15'!$A$4="3ª",'U15'!AK18*'U15'!AK$4,0)
)/'3ª EVA-solo'!$CD$5
/BZ$13)),0),0)</f>
        <v>0</v>
      </c>
      <c r="CA34" s="25"/>
      <c r="CB34" s="71"/>
    </row>
    <row r="35" spans="1:80" ht="18" x14ac:dyDescent="0.25">
      <c r="A35" s="65" t="str">
        <v>Jimaanez Ramos, Valentina</v>
      </c>
      <c r="B35" s="72"/>
      <c r="C35" s="25">
        <f ca="1">IFERROR(IF(C$16&gt;0,
(
(
(
IF('U1'!$A$4="3ª",'U1'!B19*'U1'!B$4,0)+
IF('U2'!$A$4="3ª",'U2'!B19*'U2'!B$4,0)+
IF('U3'!$A$4="3ª",'U3'!B19*'U3'!B$4,0)+
IF('U4'!$A$4="3ª",'U4'!B19*'U4'!B$4,0)+
IF('U5'!$A$4="3ª",'U5'!B19*'U5'!B$4,0)+
IF('U6'!$A$4="3ª",'U6'!B19*'U6'!B$4,0)+
IF('U7'!$A$4="3ª",'U7'!B19*'U7'!B$4,0)+
IF('U8'!$A$4="3ª",'U8'!B19*'U8'!B$4,0)+
IF('U9'!$A$4="3ª",'U9'!B19*'U9'!B$4,0)+
IF('U10'!$A$4="3ª",'U10'!B19*'U10'!B$4,0)+
IF('U11'!$A$4="3ª",'U11'!B19*'U11'!B$4,0)+
IF('U12'!$A$4="3ª",'U12'!B19*'U12'!B$4,0)+
IF('U13'!$A$4="3ª",'U13'!B19*'U13'!B$4,0)+
IF('U14'!$A$4="3ª",'U14'!B19*'U14'!B$4,0)+
IF('U15'!$A$4="3ª",'U15'!B19*'U15'!B$4,0)
)/'3ª EVA-solo'!$CD$5
/C$13)),0),0)</f>
        <v>0</v>
      </c>
      <c r="D35" s="25"/>
      <c r="E35" s="25">
        <f ca="1">IFERROR(IF(E$16&gt;0,
(
(
(
IF('U1'!$A$4="3ª",'U1'!C19*'U1'!C$4,0)+
IF('U2'!$A$4="3ª",'U2'!C19*'U2'!C$4,0)+
IF('U3'!$A$4="3ª",'U3'!C19*'U3'!C$4,0)+
IF('U4'!$A$4="3ª",'U4'!C19*'U4'!C$4,0)+
IF('U5'!$A$4="3ª",'U5'!C19*'U5'!C$4,0)+
IF('U6'!$A$4="3ª",'U6'!C19*'U6'!C$4,0)+
IF('U7'!$A$4="3ª",'U7'!C19*'U7'!C$4,0)+
IF('U8'!$A$4="3ª",'U8'!C19*'U8'!C$4,0)+
IF('U9'!$A$4="3ª",'U9'!C19*'U9'!C$4,0)+
IF('U10'!$A$4="3ª",'U10'!C19*'U10'!C$4,0)+
IF('U11'!$A$4="3ª",'U11'!C19*'U11'!C$4,0)+
IF('U12'!$A$4="3ª",'U12'!C19*'U12'!C$4,0)+
IF('U13'!$A$4="3ª",'U13'!C19*'U13'!C$4,0)+
IF('U14'!$A$4="3ª",'U14'!C19*'U14'!C$4,0)+
IF('U15'!$A$4="3ª",'U15'!C19*'U15'!C$4,0)
)/'3ª EVA-solo'!$CD$5
/E$13)),0),0)</f>
        <v>0</v>
      </c>
      <c r="F35" s="25"/>
      <c r="G35" s="25">
        <f ca="1">IFERROR(IF(G$16&gt;0,
(
(
(
IF('U1'!$A$4="3ª",'U1'!D19*'U1'!D$4,0)+
IF('U2'!$A$4="3ª",'U2'!D19*'U2'!D$4,0)+
IF('U3'!$A$4="3ª",'U3'!D19*'U3'!D$4,0)+
IF('U4'!$A$4="3ª",'U4'!D19*'U4'!D$4,0)+
IF('U5'!$A$4="3ª",'U5'!D19*'U5'!D$4,0)+
IF('U6'!$A$4="3ª",'U6'!D19*'U6'!D$4,0)+
IF('U7'!$A$4="3ª",'U7'!D19*'U7'!D$4,0)+
IF('U8'!$A$4="3ª",'U8'!D19*'U8'!D$4,0)+
IF('U9'!$A$4="3ª",'U9'!D19*'U9'!D$4,0)+
IF('U10'!$A$4="3ª",'U10'!D19*'U10'!D$4,0)+
IF('U11'!$A$4="3ª",'U11'!D19*'U11'!D$4,0)+
IF('U12'!$A$4="3ª",'U12'!D19*'U12'!D$4,0)+
IF('U13'!$A$4="3ª",'U13'!D19*'U13'!D$4,0)+
IF('U14'!$A$4="3ª",'U14'!D19*'U14'!D$4,0)+
IF('U15'!$A$4="3ª",'U15'!D19*'U15'!D$4,0)
)/'3ª EVA-solo'!$CD$5
/G$13)),0),0)</f>
        <v>0</v>
      </c>
      <c r="H35" s="25"/>
      <c r="I35" s="25">
        <f ca="1">IFERROR(IF(I$16&gt;0,
(
(
(
IF('U1'!$A$4="3ª",'U1'!E19*'U1'!E$4,0)+
IF('U2'!$A$4="3ª",'U2'!E19*'U2'!E$4,0)+
IF('U3'!$A$4="3ª",'U3'!E19*'U3'!E$4,0)+
IF('U4'!$A$4="3ª",'U4'!E19*'U4'!E$4,0)+
IF('U5'!$A$4="3ª",'U5'!E19*'U5'!E$4,0)+
IF('U6'!$A$4="3ª",'U6'!E19*'U6'!E$4,0)+
IF('U7'!$A$4="3ª",'U7'!E19*'U7'!E$4,0)+
IF('U8'!$A$4="3ª",'U8'!E19*'U8'!E$4,0)+
IF('U9'!$A$4="3ª",'U9'!E19*'U9'!E$4,0)+
IF('U10'!$A$4="3ª",'U10'!E19*'U10'!E$4,0)+
IF('U11'!$A$4="3ª",'U11'!E19*'U11'!E$4,0)+
IF('U12'!$A$4="3ª",'U12'!E19*'U12'!E$4,0)+
IF('U13'!$A$4="3ª",'U13'!E19*'U13'!E$4,0)+
IF('U14'!$A$4="3ª",'U14'!E19*'U14'!E$4,0)+
IF('U15'!$A$4="3ª",'U15'!E19*'U15'!E$4,0)
)/'3ª EVA-solo'!$CD$5
/H$13)),0),0)</f>
        <v>0</v>
      </c>
      <c r="J35" s="25"/>
      <c r="K35" s="25">
        <f ca="1">IFERROR(IF(K$16&gt;0,
(
(
(
IF('U1'!$A$4="3ª",'U1'!F19*'U1'!F$4,0)+
IF('U2'!$A$4="3ª",'U2'!F19*'U2'!F$4,0)+
IF('U3'!$A$4="3ª",'U3'!F19*'U3'!F$4,0)+
IF('U4'!$A$4="3ª",'U4'!F19*'U4'!F$4,0)+
IF('U5'!$A$4="3ª",'U5'!F19*'U5'!F$4,0)+
IF('U6'!$A$4="3ª",'U6'!F19*'U6'!F$4,0)+
IF('U7'!$A$4="3ª",'U7'!F19*'U7'!F$4,0)+
IF('U8'!$A$4="3ª",'U8'!F19*'U8'!F$4,0)+
IF('U9'!$A$4="3ª",'U9'!F19*'U9'!F$4,0)+
IF('U10'!$A$4="3ª",'U10'!F19*'U10'!F$4,0)+
IF('U11'!$A$4="3ª",'U11'!F19*'U11'!F$4,0)+
IF('U12'!$A$4="3ª",'U12'!F19*'U12'!F$4,0)+
IF('U13'!$A$4="3ª",'U13'!F19*'U13'!F$4,0)+
IF('U14'!$A$4="3ª",'U14'!F19*'U14'!F$4,0)+
IF('U15'!$A$4="3ª",'U15'!F19*'U15'!F$4,0)
)/'3ª EVA-solo'!$CD$5
/K$13)),0),0)</f>
        <v>0</v>
      </c>
      <c r="L35" s="98"/>
      <c r="M35" s="25">
        <f>IFERROR(IF(M$16&gt;0,
(
(
(
IF('U1'!$A$4="3ª",'U1'!G19*'U1'!G$4,0)+
IF('U2'!$A$4="3ª",'U2'!G19*'U2'!G$4,0)+
IF('U3'!$A$4="3ª",'U3'!G19*'U3'!G$4,0)+
IF('U4'!$A$4="3ª",'U4'!G19*'U4'!G$4,0)+
IF('U5'!$A$4="3ª",'U5'!G19*'U5'!G$4,0)+
IF('U6'!$A$4="3ª",'U6'!G19*'U6'!G$4,0)+
IF('U7'!$A$4="3ª",'U7'!G19*'U7'!G$4,0)+
IF('U8'!$A$4="3ª",'U8'!G19*'U8'!G$4,0)+
IF('U9'!$A$4="3ª",'U9'!G19*'U9'!G$4,0)+
IF('U10'!$A$4="3ª",'U10'!G19*'U10'!G$4,0)+
IF('U11'!$A$4="3ª",'U11'!G19*'U11'!G$4,0)+
IF('U12'!$A$4="3ª",'U12'!G19*'U12'!G$4,0)+
IF('U13'!$A$4="3ª",'U13'!G19*'U13'!G$4,0)+
IF('U14'!$A$4="3ª",'U14'!G19*'U14'!G$4,0)+
IF('U15'!$A$4="3ª",'U15'!G19*'U15'!G$4,0)
)/'3ª EVA-solo'!$CD$5
/M$13)),0),0)</f>
        <v>0</v>
      </c>
      <c r="N35" s="102"/>
      <c r="O35" s="72"/>
      <c r="P35" s="25">
        <f ca="1">IFERROR(IF(P$16&gt;0,
(
(
(
IF('U1'!$A$4="3ª",'U1'!H19*'U1'!H$4,0)+
IF('U2'!$A$4="3ª",'U2'!H19*'U2'!H$4,0)+
IF('U3'!$A$4="3ª",'U3'!H19*'U3'!H$4,0)+
IF('U4'!$A$4="3ª",'U4'!H19*'U4'!H$4,0)+
IF('U5'!$A$4="3ª",'U5'!H19*'U5'!H$4,0)+
IF('U6'!$A$4="3ª",'U6'!H19*'U6'!H$4,0)+
IF('U7'!$A$4="3ª",'U7'!H19*'U7'!H$4,0)+
IF('U8'!$A$4="3ª",'U8'!H19*'U8'!H$4,0)+
IF('U9'!$A$4="3ª",'U9'!H19*'U9'!H$4,0)+
IF('U10'!$A$4="3ª",'U10'!H19*'U10'!H$4,0)+
IF('U11'!$A$4="3ª",'U11'!H19*'U11'!H$4,0)+
IF('U12'!$A$4="3ª",'U12'!H19*'U12'!H$4,0)+
IF('U13'!$A$4="3ª",'U13'!H19*'U13'!H$4,0)+
IF('U14'!$A$4="3ª",'U14'!H19*'U14'!H$4,0)+
IF('U15'!$A$4="3ª",'U15'!H19*'U15'!H$4,0)
)/'3ª EVA-solo'!$CD$5
/P$13)),0),0)</f>
        <v>0</v>
      </c>
      <c r="Q35" s="25"/>
      <c r="R35" s="25">
        <f ca="1">IFERROR(IF(R$16&gt;0,
(
(
(
IF('U1'!$A$4="3ª",'U1'!I19*'U1'!I$4,0)+
IF('U2'!$A$4="3ª",'U2'!I19*'U2'!I$4,0)+
IF('U3'!$A$4="3ª",'U3'!I19*'U3'!I$4,0)+
IF('U4'!$A$4="3ª",'U4'!I19*'U4'!I$4,0)+
IF('U5'!$A$4="3ª",'U5'!I19*'U5'!I$4,0)+
IF('U6'!$A$4="3ª",'U6'!I19*'U6'!I$4,0)+
IF('U7'!$A$4="3ª",'U7'!I19*'U7'!I$4,0)+
IF('U8'!$A$4="3ª",'U8'!I19*'U8'!I$4,0)+
IF('U9'!$A$4="3ª",'U9'!I19*'U9'!I$4,0)+
IF('U10'!$A$4="3ª",'U10'!I19*'U10'!I$4,0)+
IF('U11'!$A$4="3ª",'U11'!I19*'U11'!I$4,0)+
IF('U12'!$A$4="3ª",'U12'!I19*'U12'!I$4,0)+
IF('U13'!$A$4="3ª",'U13'!I19*'U13'!I$4,0)+
IF('U14'!$A$4="3ª",'U14'!I19*'U14'!I$4,0)+
IF('U15'!$A$4="3ª",'U15'!I19*'U15'!I$4,0)
)/'3ª EVA-solo'!$CD$5
/R$13)),0),0)</f>
        <v>0</v>
      </c>
      <c r="S35" s="25"/>
      <c r="T35" s="25">
        <f ca="1">IFERROR(IF(T$16&gt;0,
(
(
(
IF('U1'!$A$4="3ª",'U1'!J19*'U1'!J$4,0)+
IF('U2'!$A$4="3ª",'U2'!J19*'U2'!J$4,0)+
IF('U3'!$A$4="3ª",'U3'!J19*'U3'!J$4,0)+
IF('U4'!$A$4="3ª",'U4'!J19*'U4'!J$4,0)+
IF('U5'!$A$4="3ª",'U5'!J19*'U5'!J$4,0)+
IF('U6'!$A$4="3ª",'U6'!J19*'U6'!J$4,0)+
IF('U7'!$A$4="3ª",'U7'!J19*'U7'!J$4,0)+
IF('U8'!$A$4="3ª",'U8'!J19*'U8'!J$4,0)+
IF('U9'!$A$4="3ª",'U9'!J19*'U9'!J$4,0)+
IF('U10'!$A$4="3ª",'U10'!J19*'U10'!J$4,0)+
IF('U11'!$A$4="3ª",'U11'!J19*'U11'!J$4,0)+
IF('U12'!$A$4="3ª",'U12'!J19*'U12'!J$4,0)+
IF('U13'!$A$4="3ª",'U13'!J19*'U13'!J$4,0)+
IF('U14'!$A$4="3ª",'U14'!J19*'U14'!J$4,0)+
IF('U15'!$A$4="3ª",'U15'!J19*'U15'!J$4,0)
)/'3ª EVA-solo'!$CD$5
/T$13)),0),0)</f>
        <v>0</v>
      </c>
      <c r="U35" s="25"/>
      <c r="V35" s="25">
        <f ca="1">IFERROR(IF(V$16&gt;0,
(
(
(
IF('U1'!$A$4="3ª",'U1'!K19*'U1'!K$4,0)+
IF('U2'!$A$4="3ª",'U2'!K19*'U2'!K$4,0)+
IF('U3'!$A$4="3ª",'U3'!K19*'U3'!K$4,0)+
IF('U4'!$A$4="3ª",'U4'!K19*'U4'!K$4,0)+
IF('U5'!$A$4="3ª",'U5'!K19*'U5'!K$4,0)+
IF('U6'!$A$4="3ª",'U6'!K19*'U6'!K$4,0)+
IF('U7'!$A$4="3ª",'U7'!K19*'U7'!K$4,0)+
IF('U8'!$A$4="3ª",'U8'!K19*'U8'!K$4,0)+
IF('U9'!$A$4="3ª",'U9'!K19*'U9'!K$4,0)+
IF('U10'!$A$4="3ª",'U10'!K19*'U10'!K$4,0)+
IF('U11'!$A$4="3ª",'U11'!K19*'U11'!K$4,0)+
IF('U12'!$A$4="3ª",'U12'!K19*'U12'!K$4,0)+
IF('U13'!$A$4="3ª",'U13'!K19*'U13'!K$4,0)+
IF('U14'!$A$4="3ª",'U14'!K19*'U14'!K$4,0)+
IF('U15'!$A$4="3ª",'U15'!K19*'U15'!K$4,0)
)/'3ª EVA-solo'!$CD$5
/V$13)),0),0)</f>
        <v>0</v>
      </c>
      <c r="W35" s="25"/>
      <c r="X35" s="25">
        <f ca="1">IFERROR(IF(X$16&gt;0,
(
(
(
IF('U1'!$A$4="3ª",'U1'!L19*'U1'!L$4,0)+
IF('U2'!$A$4="3ª",'U2'!L19*'U2'!L$4,0)+
IF('U3'!$A$4="3ª",'U3'!L19*'U3'!L$4,0)+
IF('U4'!$A$4="3ª",'U4'!L19*'U4'!L$4,0)+
IF('U5'!$A$4="3ª",'U5'!L19*'U5'!L$4,0)+
IF('U6'!$A$4="3ª",'U6'!L19*'U6'!L$4,0)+
IF('U7'!$A$4="3ª",'U7'!L19*'U7'!L$4,0)+
IF('U8'!$A$4="3ª",'U8'!L19*'U8'!L$4,0)+
IF('U9'!$A$4="3ª",'U9'!L19*'U9'!L$4,0)+
IF('U10'!$A$4="3ª",'U10'!L19*'U10'!L$4,0)+
IF('U11'!$A$4="3ª",'U11'!L19*'U11'!L$4,0)+
IF('U12'!$A$4="3ª",'U12'!L19*'U12'!L$4,0)+
IF('U13'!$A$4="3ª",'U13'!L19*'U13'!L$4,0)+
IF('U14'!$A$4="3ª",'U14'!L19*'U14'!L$4,0)+
IF('U15'!$A$4="3ª",'U15'!L19*'U15'!L$4,0)
)/'3ª EVA-solo'!$CD$5
/X$13)),0),0)</f>
        <v>0</v>
      </c>
      <c r="Y35" s="25"/>
      <c r="Z35" s="25">
        <f>IFERROR(IF(Z$16&gt;0,
(
(
(
IF('U1'!$A$4="3ª",'U1'!M19*'U1'!M$4,0)+
IF('U2'!$A$4="3ª",'U2'!M19*'U2'!M$4,0)+
IF('U3'!$A$4="3ª",'U3'!M19*'U3'!M$4,0)+
IF('U4'!$A$4="3ª",'U4'!M19*'U4'!M$4,0)+
IF('U5'!$A$4="3ª",'U5'!M19*'U5'!M$4,0)+
IF('U6'!$A$4="3ª",'U6'!M19*'U6'!M$4,0)+
IF('U7'!$A$4="3ª",'U7'!M19*'U7'!M$4,0)+
IF('U8'!$A$4="3ª",'U8'!M19*'U8'!M$4,0)+
IF('U9'!$A$4="3ª",'U9'!M19*'U9'!M$4,0)+
IF('U10'!$A$4="3ª",'U10'!M19*'U10'!M$4,0)+
IF('U11'!$A$4="3ª",'U11'!M19*'U11'!M$4,0)+
IF('U12'!$A$4="3ª",'U12'!M19*'U12'!M$4,0)+
IF('U13'!$A$4="3ª",'U13'!M19*'U13'!M$4,0)+
IF('U14'!$A$4="3ª",'U14'!M19*'U14'!M$4,0)+
IF('U15'!$A$4="3ª",'U15'!M19*'U15'!M$4,0)
)/'3ª EVA-solo'!$CD$5
/Z$13)),0),0)</f>
        <v>0</v>
      </c>
      <c r="AA35" s="25"/>
      <c r="AB35" s="72"/>
      <c r="AC35" s="25">
        <f ca="1">IFERROR(IF(AC$16&gt;0,
(
(
(
IF('U1'!$A$4="3ª",'U1'!N19*'U1'!N$4,0)+
IF('U2'!$A$4="3ª",'U2'!N19*'U2'!N$4,0)+
IF('U3'!$A$4="3ª",'U3'!N19*'U3'!N$4,0)+
IF('U4'!$A$4="3ª",'U4'!N19*'U4'!N$4,0)+
IF('U5'!$A$4="3ª",'U5'!N19*'U5'!N$4,0)+
IF('U6'!$A$4="3ª",'U6'!N19*'U6'!N$4,0)+
IF('U7'!$A$4="3ª",'U7'!N19*'U7'!N$4,0)+
IF('U8'!$A$4="3ª",'U8'!N19*'U8'!N$4,0)+
IF('U9'!$A$4="3ª",'U9'!N19*'U9'!N$4,0)+
IF('U10'!$A$4="3ª",'U10'!N19*'U10'!N$4,0)+
IF('U11'!$A$4="3ª",'U11'!N19*'U11'!N$4,0)+
IF('U12'!$A$4="3ª",'U12'!N19*'U12'!N$4,0)+
IF('U13'!$A$4="3ª",'U13'!N19*'U13'!N$4,0)+
IF('U14'!$A$4="3ª",'U14'!N19*'U14'!N$4,0)+
IF('U15'!$A$4="3ª",'U15'!N19*'U15'!N$4,0)
)/'3ª EVA-solo'!$CD$5
/AC$13)),0),0)</f>
        <v>0</v>
      </c>
      <c r="AD35" s="25"/>
      <c r="AE35" s="25">
        <f>IFERROR(IF(AE$16&gt;0,
(
(
(
IF('U1'!$A$4="3ª",'U1'!O19*'U1'!O$4,0)+
IF('U2'!$A$4="3ª",'U2'!O19*'U2'!O$4,0)+
IF('U3'!$A$4="3ª",'U3'!O19*'U3'!O$4,0)+
IF('U4'!$A$4="3ª",'U4'!O19*'U4'!O$4,0)+
IF('U5'!$A$4="3ª",'U5'!O19*'U5'!O$4,0)+
IF('U6'!$A$4="3ª",'U6'!O19*'U6'!O$4,0)+
IF('U7'!$A$4="3ª",'U7'!O19*'U7'!O$4,0)+
IF('U8'!$A$4="3ª",'U8'!O19*'U8'!O$4,0)+
IF('U9'!$A$4="3ª",'U9'!O19*'U9'!O$4,0)+
IF('U10'!$A$4="3ª",'U10'!O19*'U10'!O$4,0)+
IF('U11'!$A$4="3ª",'U11'!O19*'U11'!O$4,0)+
IF('U12'!$A$4="3ª",'U12'!O19*'U12'!O$4,0)+
IF('U13'!$A$4="3ª",'U13'!O19*'U13'!O$4,0)+
IF('U14'!$A$4="3ª",'U14'!O19*'U14'!O$4,0)+
IF('U15'!$A$4="3ª",'U15'!O19*'U15'!O$4,0)
)/'3ª EVA-solo'!$CD$5
/AE$13)),0),0)</f>
        <v>0</v>
      </c>
      <c r="AF35" s="25"/>
      <c r="AG35" s="25">
        <f ca="1">IFERROR(IF(AG$16&gt;0,
(
(
(
IF('U1'!$A$4="3ª",'U1'!P19*'U1'!P$4,0)+
IF('U2'!$A$4="3ª",'U2'!P19*'U2'!P$4,0)+
IF('U3'!$A$4="3ª",'U3'!P19*'U3'!P$4,0)+
IF('U4'!$A$4="3ª",'U4'!P19*'U4'!P$4,0)+
IF('U5'!$A$4="3ª",'U5'!P19*'U5'!P$4,0)+
IF('U6'!$A$4="3ª",'U6'!P19*'U6'!P$4,0)+
IF('U7'!$A$4="3ª",'U7'!P19*'U7'!P$4,0)+
IF('U8'!$A$4="3ª",'U8'!P19*'U8'!P$4,0)+
IF('U9'!$A$4="3ª",'U9'!P19*'U9'!P$4,0)+
IF('U10'!$A$4="3ª",'U10'!P19*'U10'!P$4,0)+
IF('U11'!$A$4="3ª",'U11'!P19*'U11'!P$4,0)+
IF('U12'!$A$4="3ª",'U12'!P19*'U12'!P$4,0)+
IF('U13'!$A$4="3ª",'U13'!P19*'U13'!P$4,0)+
IF('U14'!$A$4="3ª",'U14'!P19*'U14'!P$4,0)+
IF('U15'!$A$4="3ª",'U15'!P19*'U15'!P$4,0)
)/'3ª EVA-solo'!$CD$5
/AG$13)),0),0)</f>
        <v>0</v>
      </c>
      <c r="AH35" s="25"/>
      <c r="AI35" s="25">
        <f>IFERROR(IF(AH$16&gt;0,
(
(
(
IF('U1'!$A$4="3ª",'U1'!Q19*'U1'!Q$4,0)+
IF('U2'!$A$4="3ª",'U2'!Q19*'U2'!Q$4,0)+
IF('U3'!$A$4="3ª",'U3'!Q19*'U3'!Q$4,0)+
IF('U4'!$A$4="3ª",'U4'!Q19*'U4'!Q$4,0)+
IF('U5'!$A$4="3ª",'U5'!Q19*'U5'!Q$4,0)+
IF('U6'!$A$4="3ª",'U6'!Q19*'U6'!Q$4,0)+
IF('U7'!$A$4="3ª",'U7'!Q19*'U7'!Q$4,0)+
IF('U8'!$A$4="3ª",'U8'!Q19*'U8'!Q$4,0)+
IF('U9'!$A$4="3ª",'U9'!Q19*'U9'!Q$4,0)+
IF('U10'!$A$4="3ª",'U10'!Q19*'U10'!Q$4,0)+
IF('U11'!$A$4="3ª",'U11'!Q19*'U11'!Q$4,0)+
IF('U12'!$A$4="3ª",'U12'!Q19*'U12'!Q$4,0)+
IF('U13'!$A$4="3ª",'U13'!Q19*'U13'!Q$4,0)+
IF('U14'!$A$4="3ª",'U14'!Q19*'U14'!Q$4,0)+
IF('U15'!$A$4="3ª",'U15'!Q19*'U15'!Q$4,0)
)/'3ª EVA-solo'!$CD$5
/AH$13)),0),0)</f>
        <v>0</v>
      </c>
      <c r="AJ35" s="25"/>
      <c r="AK35" s="25">
        <f ca="1">IFERROR(IF(AK$16&gt;0,
(
(
(
IF('U1'!$A$4="3ª",'U1'!R19*'U1'!R$4,0)+
IF('U2'!$A$4="3ª",'U2'!R19*'U2'!R$4,0)+
IF('U3'!$A$4="3ª",'U3'!R19*'U3'!R$4,0)+
IF('U4'!$A$4="3ª",'U4'!R19*'U4'!R$4,0)+
IF('U5'!$A$4="3ª",'U5'!R19*'U5'!R$4,0)+
IF('U6'!$A$4="3ª",'U6'!R19*'U6'!R$4,0)+
IF('U7'!$A$4="3ª",'U7'!R19*'U7'!R$4,0)+
IF('U8'!$A$4="3ª",'U8'!R19*'U8'!R$4,0)+
IF('U9'!$A$4="3ª",'U9'!R19*'U9'!R$4,0)+
IF('U10'!$A$4="3ª",'U10'!R19*'U10'!R$4,0)+
IF('U11'!$A$4="3ª",'U11'!R19*'U11'!R$4,0)+
IF('U12'!$A$4="3ª",'U12'!R19*'U12'!R$4,0)+
IF('U13'!$A$4="3ª",'U13'!R19*'U13'!R$4,0)+
IF('U14'!$A$4="3ª",'U14'!R19*'U14'!R$4,0)+
IF('U15'!$A$4="3ª",'U15'!R19*'U15'!R$4,0)
)/'3ª EVA-solo'!$CD$5
/AK$13)),0),0)</f>
        <v>0</v>
      </c>
      <c r="AL35" s="25"/>
      <c r="AM35" s="129">
        <f>IFERROR(IF(AM$16&gt;0,
(
(
(
IF('U1'!$A$4="3ª",'U1'!S19*'U1'!S$4,0)+
IF('U2'!$A$4="3ª",'U2'!S19*'U2'!S$4,0)+
IF('U3'!$A$4="3ª",'U3'!S19*'U3'!S$4,0)+
IF('U4'!$A$4="3ª",'U4'!S19*'U4'!S$4,0)+
IF('U5'!$A$4="3ª",'U5'!S19*'U5'!S$4,0)+
IF('U6'!$A$4="3ª",'U6'!S19*'U6'!S$4,0)+
IF('U7'!$A$4="3ª",'U7'!S19*'U7'!S$4,0)+
IF('U8'!$A$4="3ª",'U8'!S19*'U8'!S$4,0)+
IF('U9'!$A$4="3ª",'U9'!S19*'U9'!S$4,0)+
IF('U10'!$A$4="3ª",'U10'!S19*'U10'!S$4,0)+
IF('U11'!$A$4="3ª",'U11'!S19*'U11'!S$4,0)+
IF('U12'!$A$4="3ª",'U12'!S19*'U12'!S$4,0)+
IF('U13'!$A$4="3ª",'U13'!S19*'U13'!S$4,0)+
IF('U14'!$A$4="3ª",'U14'!S19*'U14'!S$4,0)+
IF('U15'!$A$4="3ª",'U15'!S19*'U15'!S$4,0)
)/'3ª EVA-solo'!$CD$5
/AM$13)),0),0)</f>
        <v>0</v>
      </c>
      <c r="AN35" s="102"/>
      <c r="AO35" s="72"/>
      <c r="AP35" s="25">
        <f ca="1">IFERROR(IF(AP$16&gt;0,
(
(
(
IF('U1'!$A$4="3ª",'U1'!T19*'U1'!T$4,0)+
IF('U2'!$A$4="3ª",'U2'!T19*'U2'!T$4,0)+
IF('U3'!$A$4="3ª",'U3'!T19*'U3'!T$4,0)+
IF('U4'!$A$4="3ª",'U4'!T19*'U4'!T$4,0)+
IF('U5'!$A$4="3ª",'U5'!T19*'U5'!T$4,0)+
IF('U6'!$A$4="3ª",'U6'!T19*'U6'!T$4,0)+
IF('U7'!$A$4="3ª",'U7'!T19*'U7'!T$4,0)+
IF('U8'!$A$4="3ª",'U8'!T19*'U8'!T$4,0)+
IF('U9'!$A$4="3ª",'U9'!T19*'U9'!T$4,0)+
IF('U10'!$A$4="3ª",'U10'!T19*'U10'!T$4,0)+
IF('U11'!$A$4="3ª",'U11'!T19*'U11'!T$4,0)+
IF('U12'!$A$4="3ª",'U12'!T19*'U12'!T$4,0)+
IF('U13'!$A$4="3ª",'U13'!T19*'U13'!T$4,0)+
IF('U14'!$A$4="3ª",'U14'!T19*'U14'!T$4,0)+
IF('U15'!$A$4="3ª",'U15'!T19*'U15'!T$4,0)
)/'3ª EVA-solo'!$CD$5
/AP$13)),0),0)</f>
        <v>0</v>
      </c>
      <c r="AQ35" s="25"/>
      <c r="AR35" s="25">
        <f ca="1">IFERROR(IF(AR$16&gt;0,
(
(
(
IF('U1'!$A$4="3ª",'U1'!U19*'U1'!U$4,0)+
IF('U2'!$A$4="3ª",'U2'!U19*'U2'!U$4,0)+
IF('U3'!$A$4="3ª",'U3'!U19*'U3'!U$4,0)+
IF('U4'!$A$4="3ª",'U4'!U19*'U4'!U$4,0)+
IF('U5'!$A$4="3ª",'U5'!U19*'U5'!U$4,0)+
IF('U6'!$A$4="3ª",'U6'!U19*'U6'!U$4,0)+
IF('U7'!$A$4="3ª",'U7'!U19*'U7'!U$4,0)+
IF('U8'!$A$4="3ª",'U8'!U19*'U8'!U$4,0)+
IF('U9'!$A$4="3ª",'U9'!U19*'U9'!U$4,0)+
IF('U10'!$A$4="3ª",'U10'!U19*'U10'!U$4,0)+
IF('U11'!$A$4="3ª",'U11'!U19*'U11'!U$4,0)+
IF('U12'!$A$4="3ª",'U12'!U19*'U12'!U$4,0)+
IF('U13'!$A$4="3ª",'U13'!U19*'U13'!U$4,0)+
IF('U14'!$A$4="3ª",'U14'!U19*'U14'!U$4,0)+
IF('U15'!$A$4="3ª",'U15'!U19*'U15'!U$4,0)
)/'3ª EVA-solo'!$CD$5
/AR$13)),0),0)</f>
        <v>0</v>
      </c>
      <c r="AS35" s="25"/>
      <c r="AT35" s="25">
        <f ca="1">IFERROR(IF(AT$16&gt;0,
(
(
(
IF('U1'!$A$4="3ª",'U1'!V19*'U1'!V$4,0)+
IF('U2'!$A$4="3ª",'U2'!V19*'U2'!V$4,0)+
IF('U3'!$A$4="3ª",'U3'!V19*'U3'!V$4,0)+
IF('U4'!$A$4="3ª",'U4'!V19*'U4'!V$4,0)+
IF('U5'!$A$4="3ª",'U5'!V19*'U5'!V$4,0)+
IF('U6'!$A$4="3ª",'U6'!V19*'U6'!V$4,0)+
IF('U7'!$A$4="3ª",'U7'!V19*'U7'!V$4,0)+
IF('U8'!$A$4="3ª",'U8'!V19*'U8'!V$4,0)+
IF('U9'!$A$4="3ª",'U9'!V19*'U9'!V$4,0)+
IF('U10'!$A$4="3ª",'U10'!V19*'U10'!V$4,0)+
IF('U11'!$A$4="3ª",'U11'!V19*'U11'!V$4,0)+
IF('U12'!$A$4="3ª",'U12'!V19*'U12'!V$4,0)+
IF('U13'!$A$4="3ª",'U13'!V19*'U13'!V$4,0)+
IF('U14'!$A$4="3ª",'U14'!V19*'U14'!V$4,0)+
IF('U15'!$A$4="3ª",'U15'!V19*'U15'!V$4,0)
)/'3ª EVA-solo'!$CD$5
/AT$13)),0),0)</f>
        <v>0</v>
      </c>
      <c r="AU35" s="25"/>
      <c r="AV35" s="25">
        <f ca="1">IFERROR(IF(AV$16&gt;0,
(
(
(
IF('U1'!$A$4="3ª",'U1'!W19*'U1'!W$4,0)+
IF('U2'!$A$4="3ª",'U2'!W19*'U2'!W$4,0)+
IF('U3'!$A$4="3ª",'U3'!W19*'U3'!W$4,0)+
IF('U4'!$A$4="3ª",'U4'!W19*'U4'!W$4,0)+
IF('U5'!$A$4="3ª",'U5'!W19*'U5'!W$4,0)+
IF('U6'!$A$4="3ª",'U6'!W19*'U6'!W$4,0)+
IF('U7'!$A$4="3ª",'U7'!W19*'U7'!W$4,0)+
IF('U8'!$A$4="3ª",'U8'!W19*'U8'!W$4,0)+
IF('U9'!$A$4="3ª",'U9'!W19*'U9'!W$4,0)+
IF('U10'!$A$4="3ª",'U10'!W19*'U10'!W$4,0)+
IF('U11'!$A$4="3ª",'U11'!W19*'U11'!W$4,0)+
IF('U12'!$A$4="3ª",'U12'!W19*'U12'!W$4,0)+
IF('U13'!$A$4="3ª",'U13'!W19*'U13'!W$4,0)+
IF('U14'!$A$4="3ª",'U14'!W19*'U14'!W$4,0)+
IF('U15'!$A$4="3ª",'U15'!W19*'U15'!W$4,0)
)/'3ª EVA-solo'!$CD$5
/AV$13)),0),0)</f>
        <v>0</v>
      </c>
      <c r="AW35" s="25"/>
      <c r="AX35" s="25">
        <f ca="1">IFERROR(IF(AX$16&gt;0,
(
(
(
IF('U1'!$A$4="3ª",'U1'!X19*'U1'!X$4,0)+
IF('U2'!$A$4="3ª",'U2'!X19*'U2'!X$4,0)+
IF('U3'!$A$4="3ª",'U3'!X19*'U3'!X$4,0)+
IF('U4'!$A$4="3ª",'U4'!X19*'U4'!X$4,0)+
IF('U5'!$A$4="3ª",'U5'!X19*'U5'!X$4,0)+
IF('U6'!$A$4="3ª",'U6'!X19*'U6'!X$4,0)+
IF('U7'!$A$4="3ª",'U7'!X19*'U7'!X$4,0)+
IF('U8'!$A$4="3ª",'U8'!X19*'U8'!X$4,0)+
IF('U9'!$A$4="3ª",'U9'!X19*'U9'!X$4,0)+
IF('U10'!$A$4="3ª",'U10'!X19*'U10'!X$4,0)+
IF('U11'!$A$4="3ª",'U11'!X19*'U11'!X$4,0)+
IF('U12'!$A$4="3ª",'U12'!X19*'U12'!X$4,0)+
IF('U13'!$A$4="3ª",'U13'!X19*'U13'!X$4,0)+
IF('U14'!$A$4="3ª",'U14'!X19*'U14'!X$4,0)+
IF('U15'!$A$4="3ª",'U15'!X19*'U15'!X$4,0)
)/'3ª EVA-solo'!$CD$5
/AX$13)),0),0)</f>
        <v>0</v>
      </c>
      <c r="AY35" s="25"/>
      <c r="AZ35" s="25">
        <f>IFERROR(IF(AZ$16&gt;0,
(
(
(
IF('U1'!$A$4="3ª",'U1'!Y19*'U1'!Y$4,0)+
IF('U2'!$A$4="3ª",'U2'!Y19*'U2'!Y$4,0)+
IF('U3'!$A$4="3ª",'U3'!Y19*'U3'!Y$4,0)+
IF('U4'!$A$4="3ª",'U4'!Y19*'U4'!Y$4,0)+
IF('U5'!$A$4="3ª",'U5'!Y19*'U5'!Y$4,0)+
IF('U6'!$A$4="3ª",'U6'!Y19*'U6'!Y$4,0)+
IF('U7'!$A$4="3ª",'U7'!Y19*'U7'!Y$4,0)+
IF('U8'!$A$4="3ª",'U8'!Y19*'U8'!Y$4,0)+
IF('U9'!$A$4="3ª",'U9'!Y19*'U9'!Y$4,0)+
IF('U10'!$A$4="3ª",'U10'!Y19*'U10'!Y$4,0)+
IF('U11'!$A$4="3ª",'U11'!Y19*'U11'!Y$4,0)+
IF('U12'!$A$4="3ª",'U12'!Y19*'U12'!Y$4,0)+
IF('U13'!$A$4="3ª",'U13'!Y19*'U13'!Y$4,0)+
IF('U14'!$A$4="3ª",'U14'!Y19*'U14'!Y$4,0)+
IF('U15'!$A$4="3ª",'U15'!Y19*'U15'!Y$4,0)
)/'3ª EVA-solo'!$CD$5
/AZ$13)),0),0)</f>
        <v>0</v>
      </c>
      <c r="BA35" s="25"/>
      <c r="BB35" s="72"/>
      <c r="BC35" s="25">
        <f ca="1">IFERROR(IF(BC$16&gt;0,
(
(
(
IF('U1'!$A$4="2ª",'U1'!Z19*'U1'!Z$4,0)+
IF('U2'!$A$4="2ª",'U2'!Z19*'U2'!Z$4,0)+
IF('U3'!$A$4="2ª",'U3'!Z19*'U3'!Z$4,0)+
IF('U4'!$A$4="2ª",'U4'!Z19*'U4'!Z$4,0)+
IF('U5'!$A$4="2ª",'U5'!Z19*'U5'!Z$4,0)+
IF('U6'!$A$4="2ª",'U6'!Z19*'U6'!Z$4,0)+
IF('U7'!$A$4="2ª",'U7'!Z19*'U7'!Z$4,0)+
IF('U8'!$A$4="2ª",'U8'!Z19*'U8'!Z$4,0)+
IF('U9'!$A$4="2ª",'U9'!Z19*'U9'!Z$4,0)+
IF('U10'!$A$4="2ª",'U10'!Z19*'U10'!Z$4,0)+
IF('U11'!$A$4="2ª",'U11'!Z19*'U11'!Z$4,0)+
IF('U12'!$A$4="2ª",'U12'!Z19*'U12'!Z$4,0)+
IF('U13'!$A$4="2ª",'U13'!Z19*'U13'!Z$4,0)+
IF('U14'!$A$4="2ª",'U14'!Z19*'U14'!Z$4,0)+
IF('U15'!$A$4="2ª",'U15'!Z19*'U15'!Z$4,0)
)/'2ª EVA-solo'!$CD$5
/BC$13)),0),0)</f>
        <v>0</v>
      </c>
      <c r="BD35" s="25"/>
      <c r="BE35" s="25">
        <f ca="1">IFERROR(IF(BE$16&gt;0,
(
(
(
IF('U1'!$A$4="3ª",'U1'!AA19*'U1'!AA$4,0)+
IF('U2'!$A$4="3ª",'U2'!AA19*'U2'!AA$4,0)+
IF('U3'!$A$4="3ª",'U3'!AA19*'U3'!AA$4,0)+
IF('U4'!$A$4="3ª",'U4'!AA19*'U4'!AA$4,0)+
IF('U5'!$A$4="3ª",'U5'!AA19*'U5'!AA$4,0)+
IF('U6'!$A$4="3ª",'U6'!AA19*'U6'!AA$4,0)+
IF('U7'!$A$4="3ª",'U7'!AA19*'U7'!AA$4,0)+
IF('U8'!$A$4="3ª",'U8'!AA19*'U8'!AA$4,0)+
IF('U9'!$A$4="3ª",'U9'!AA19*'U9'!AA$4,0)+
IF('U10'!$A$4="3ª",'U10'!AA19*'U10'!AA$4,0)+
IF('U11'!$A$4="3ª",'U11'!AA19*'U11'!AA$4,0)+
IF('U12'!$A$4="3ª",'U12'!AA19*'U12'!AA$4,0)+
IF('U13'!$A$4="3ª",'U13'!AA19*'U13'!AA$4,0)+
IF('U14'!$A$4="3ª",'U14'!AA19*'U14'!AA$4,0)+
IF('U15'!$A$4="3ª",'U15'!AA19*'U15'!AE$4,0)
)/'3ª EVA-solo'!$CD$5
/BE$13)),0),0)</f>
        <v>0</v>
      </c>
      <c r="BF35" s="25"/>
      <c r="BG35" s="25">
        <f ca="1">IFERROR(IF(BG$16&gt;0,
(
(
(
IF('U1'!$A$4="3ª",'U1'!AB19*'U1'!AB$4,0)+
IF('U2'!$A$4="3ª",'U2'!AB19*'U2'!AB$4,0)+
IF('U3'!$A$4="3ª",'U3'!AB19*'U3'!AB$4,0)+
IF('U4'!$A$4="3ª",'U4'!AB19*'U4'!AB$4,0)+
IF('U5'!$A$4="3ª",'U5'!AB19*'U5'!AB$4,0)+
IF('U6'!$A$4="3ª",'U6'!AB19*'U6'!AB$4,0)+
IF('U7'!$A$4="3ª",'U7'!AB19*'U7'!AB$4,0)+
IF('U8'!$A$4="3ª",'U8'!AB19*'U8'!AB$4,0)+
IF('U9'!$A$4="3ª",'U9'!AB19*'U9'!AB$4,0)+
IF('U10'!$A$4="3ª",'U10'!AB19*'U10'!AB$4,0)+
IF('U11'!$A$4="3ª",'U11'!AB19*'U11'!AB$4,0)+
IF('U12'!$A$4="3ª",'U12'!AB19*'U12'!AB$4,0)+
IF('U13'!$A$4="3ª",'U13'!AB19*'U13'!AB$4,0)+
IF('U14'!$A$4="3ª",'U14'!AB19*'U14'!AB$4,0)+
IF('U15'!$A$4="3ª",'U15'!AB19*'U15'!AF$4,0)
)/'3ª EVA-solo'!$CD$5
/BG$13)),0),0)</f>
        <v>0</v>
      </c>
      <c r="BH35" s="25"/>
      <c r="BI35" s="25">
        <f>IFERROR(IF(BH$16&gt;0,
(
(
(
IF('U1'!$A$4="3ª",'U1'!AC19*'U1'!AC$4,0)+
IF('U2'!$A$4="3ª",'U2'!AC19*'U2'!AC$4,0)+
IF('U3'!$A$4="3ª",'U3'!AC19*'U3'!AC$4,0)+
IF('U4'!$A$4="3ª",'U4'!AC19*'U4'!AC$4,0)+
IF('U5'!$A$4="3ª",'U5'!AC19*'U5'!AC$4,0)+
IF('U6'!$A$4="3ª",'U6'!AC19*'U6'!AC$4,0)+
IF('U7'!$A$4="3ª",'U7'!AC19*'U7'!AC$4,0)+
IF('U8'!$A$4="3ª",'U8'!AC19*'U8'!AC$4,0)+
IF('U9'!$A$4="3ª",'U9'!AC19*'U9'!AC$4,0)+
IF('U10'!$A$4="3ª",'U10'!AC19*'U10'!AC$4,0)+
IF('U11'!$A$4="3ª",'U11'!AC19*'U11'!AC$4,0)+
IF('U12'!$A$4="3ª",'U12'!AC19*'U12'!AC$4,0)+
IF('U13'!$A$4="3ª",'U13'!AC19*'U13'!AC$4,0)+
IF('U14'!$A$4="3ª",'U14'!AC19*'U14'!AC$4,0)+
IF('U15'!$A$4="3ª",'U15'!AC19*'U15'!AG$4,0)
)/'3ª EVA-solo'!$CD$5
/BH$13)),0),0)</f>
        <v>0</v>
      </c>
      <c r="BJ35" s="25"/>
      <c r="BK35" s="25">
        <f>IFERROR(IF(BK$16&gt;0,
(
(
(
IF('U1'!$A$4="3ª",'U1'!AD19*'U1'!AD$4,0)+
IF('U2'!$A$4="3ª",'U2'!AD19*'U2'!AD$4,0)+
IF('U3'!$A$4="3ª",'U3'!AD19*'U3'!AD$4,0)+
IF('U4'!$A$4="3ª",'U4'!AD19*'U4'!AD$4,0)+
IF('U5'!$A$4="3ª",'U5'!AD19*'U5'!AD$4,0)+
IF('U6'!$A$4="3ª",'U6'!AD19*'U6'!AD$4,0)+
IF('U7'!$A$4="3ª",'U7'!AD19*'U7'!AD$4,0)+
IF('U8'!$A$4="3ª",'U8'!AD19*'U8'!AD$4,0)+
IF('U9'!$A$4="3ª",'U9'!AD19*'U9'!AD$4,0)+
IF('U10'!$A$4="3ª",'U10'!AD19*'U10'!AD$4,0)+
IF('U11'!$A$4="3ª",'U11'!AD19*'U11'!AD$4,0)+
IF('U12'!$A$4="3ª",'U12'!AD19*'U12'!AD$4,0)+
IF('U13'!$A$4="3ª",'U13'!AD19*'U13'!AD$4,0)+
IF('U14'!$A$4="3ª",'U14'!AD19*'U14'!AD$4,0)+
IF('U15'!$A$4="3ª",'U15'!AD19*'U15'!AH$4,0)
)/'3ª EVA-solo'!$CD$5
/BK$13)),0),0)</f>
        <v>0</v>
      </c>
      <c r="BL35" s="25"/>
      <c r="BM35" s="25">
        <f>IFERROR(IF(BM$16&gt;0,
(
(
(
IF('U1'!$A$4="2ª",'U1'!AE19*'U1'!AE$4,0)+
IF('U2'!$A$4="2ª",'U2'!AE19*'U2'!AE$4,0)+
IF('U3'!$A$4="2ª",'U3'!AE19*'U3'!AE$4,0)+
IF('U4'!$A$4="2ª",'U4'!AE19*'U4'!AE$4,0)+
IF('U5'!$A$4="2ª",'U5'!AE19*'U5'!AE$4,0)+
IF('U6'!$A$4="2ª",'U6'!AE19*'U6'!AE$4,0)+
IF('U7'!$A$4="2ª",'U7'!AE19*'U7'!AE$4,0)+
IF('U8'!$A$4="2ª",'U8'!AE19*'U8'!AE$4,0)+
IF('U9'!$A$4="2ª",'U9'!AE19*'U9'!AE$4,0)+
IF('U10'!$A$4="2ª",'U10'!AE19*'U10'!AE$4,0)+
IF('U11'!$A$4="2ª",'U11'!AE19*'U11'!AE$4,0)+
IF('U12'!$A$4="2ª",'U12'!AE19*'U12'!AE$4,0)+
IF('U13'!$A$4="2ª",'U13'!AE19*'U13'!AE$4,0)+
IF('U14'!$A$4="2ª",'U14'!AE19*'U14'!AE$4,0)+
IF('U15'!$A$4="2ª",'U15'!AE19*'U15'!AE$4,0)
)/'2ª EVA-solo'!$CD$5
/BM$13)),0),0)</f>
        <v>0</v>
      </c>
      <c r="BN35" s="25"/>
      <c r="BO35" s="72"/>
      <c r="BP35" s="25">
        <f ca="1">IFERROR(IF(BP$16&gt;0,
(
(
(
IF('U1'!$A$4="3ª",'U1'!AF19*'U1'!AF$4,0)+
IF('U2'!$A$4="3ª",'U2'!AF19*'U2'!AF$4,0)+
IF('U3'!$A$4="3ª",'U3'!AF19*'U3'!AF$4,0)+
IF('U4'!$A$4="3ª",'U4'!AF19*'U4'!AF$4,0)+
IF('U5'!$A$4="3ª",'U5'!AF19*'U5'!AF$4,0)+
IF('U6'!$A$4="3ª",'U6'!AF19*'U6'!AF$4,0)+
IF('U7'!$A$4="3ª",'U7'!AF19*'U7'!AF$4,0)+
IF('U8'!$A$4="3ª",'U8'!AF19*'U8'!AF$4,0)+
IF('U9'!$A$4="3ª",'U9'!AF19*'U9'!AF$4,0)+
IF('U10'!$A$4="3ª",'U10'!AF19*'U10'!AF$4,0)+
IF('U11'!$A$4="3ª",'U11'!AF19*'U11'!AF$4,0)+
IF('U12'!$A$4="3ª",'U12'!AF19*'U12'!AF$4,0)+
IF('U13'!$A$4="3ª",'U13'!AF19*'U13'!AF$4,0)+
IF('U14'!$A$4="3ª",'U14'!AF19*'U14'!AF$4,0)+
IF('U15'!$A$4="3ª",'U15'!AF19*'U15'!AF$4,0)
)/'3ª EVA-solo'!$CD$5
/BP$13)),0),0)</f>
        <v>0</v>
      </c>
      <c r="BQ35" s="25"/>
      <c r="BR35" s="25">
        <f>IFERROR(IF(BR$16&gt;0,
(
(
(
IF('U1'!$A$4="3ª",'U1'!AG19*'U1'!AG$4,0)+
IF('U2'!$A$4="3ª",'U2'!AG19*'U2'!AG$4,0)+
IF('U3'!$A$4="3ª",'U3'!AG19*'U3'!AG$4,0)+
IF('U4'!$A$4="3ª",'U4'!AG19*'U4'!AG$4,0)+
IF('U5'!$A$4="3ª",'U5'!AG19*'U5'!AG$4,0)+
IF('U6'!$A$4="3ª",'U6'!AG19*'U6'!AG$4,0)+
IF('U7'!$A$4="3ª",'U7'!AG19*'U7'!AG$4,0)+
IF('U8'!$A$4="3ª",'U8'!AG19*'U8'!AG$4,0)+
IF('U9'!$A$4="3ª",'U9'!AG19*'U9'!AG$4,0)+
IF('U10'!$A$4="3ª",'U10'!AG19*'U10'!AG$4,0)+
IF('U11'!$A$4="3ª",'U11'!AG19*'U11'!AG$4,0)+
IF('U12'!$A$4="3ª",'U12'!AG19*'U12'!AG$4,0)+
IF('U13'!$A$4="3ª",'U13'!AG19*'U13'!AG$4,0)+
IF('U14'!$A$4="3ª",'U14'!AG19*'U14'!AG$4,0)+
IF('U15'!$A$4="3ª",'U15'!AG19*'U15'!AG$4,0)
)/'3ª EVA-solo'!$CD$5
/BR$13)),0),0)</f>
        <v>0</v>
      </c>
      <c r="BS35" s="25"/>
      <c r="BT35" s="25">
        <f>IFERROR(IF(BT$16&gt;0,
(
(
(
IF('U1'!$A$4="3ª",'U1'!AH19*'U1'!AH$4,0)+
IF('U2'!$A$4="3ª",'U2'!AH19*'U2'!AH$4,0)+
IF('U3'!$A$4="3ª",'U3'!AH19*'U3'!AH$4,0)+
IF('U4'!$A$4="3ª",'U4'!AH19*'U4'!AH$4,0)+
IF('U5'!$A$4="3ª",'U5'!AH19*'U5'!AH$4,0)+
IF('U6'!$A$4="3ª",'U6'!AH19*'U6'!AH$4,0)+
IF('U7'!$A$4="3ª",'U7'!AH19*'U7'!AH$4,0)+
IF('U8'!$A$4="3ª",'U8'!AH19*'U8'!AH$4,0)+
IF('U9'!$A$4="3ª",'U9'!AH19*'U9'!AH$4,0)+
IF('U10'!$A$4="3ª",'U10'!AH19*'U10'!AH$4,0)+
IF('U11'!$A$4="3ª",'U11'!AH19*'U11'!AH$4,0)+
IF('U12'!$A$4="3ª",'U12'!AH19*'U12'!AH$4,0)+
IF('U13'!$A$4="3ª",'U13'!AH19*'U13'!AH$4,0)+
IF('U14'!$A$4="3ª",'U14'!AH19*'U14'!AH$4,0)+
IF('U15'!$A$4="3ª",'U15'!AH19*'U15'!AH$4,0)
)/'3ª EVA-solo'!$CD$5
/BT$13)),0),0)</f>
        <v>0</v>
      </c>
      <c r="BU35" s="25"/>
      <c r="BV35" s="25">
        <f>IFERROR(IF(BV$16&gt;0,
(
(
(
IF('U1'!$A$4="3ª",'U1'!AI19*'U1'!AI$4,0)+
IF('U2'!$A$4="3ª",'U2'!AI19*'U2'!AI$4,0)+
IF('U3'!$A$4="3ª",'U3'!AI19*'U3'!AI$4,0)+
IF('U4'!$A$4="3ª",'U4'!AI19*'U4'!AI$4,0)+
IF('U5'!$A$4="3ª",'U5'!AI19*'U5'!AI$4,0)+
IF('U6'!$A$4="3ª",'U6'!AI19*'U6'!AI$4,0)+
IF('U7'!$A$4="3ª",'U7'!AI19*'U7'!AI$4,0)+
IF('U8'!$A$4="3ª",'U8'!AI19*'U8'!AI$4,0)+
IF('U9'!$A$4="3ª",'U9'!AI19*'U9'!AI$4,0)+
IF('U10'!$A$4="3ª",'U10'!AI19*'U10'!AI$4,0)+
IF('U11'!$A$4="3ª",'U11'!AI19*'U11'!AI$4,0)+
IF('U12'!$A$4="3ª",'U12'!AI19*'U12'!AI$4,0)+
IF('U13'!$A$4="3ª",'U13'!AI19*'U13'!AI$4,0)+
IF('U14'!$A$4="3ª",'U14'!AI19*'U14'!AI$4,0)+
IF('U15'!$A$4="3ª",'U15'!AI19*'U15'!AI$4,0)
)/'3ª EVA-solo'!$CD$5
/BV$13)),0),0)</f>
        <v>0</v>
      </c>
      <c r="BW35" s="25"/>
      <c r="BX35" s="25">
        <f>IFERROR(IF(BX$16&gt;0,
(
(
(
IF('U1'!$A$4="3ª",'U1'!AJ19*'U1'!AJ$4,0)+
IF('U2'!$A$4="3ª",'U2'!AJ19*'U2'!AJ$4,0)+
IF('U3'!$A$4="3ª",'U3'!AJ19*'U3'!AJ$4,0)+
IF('U4'!$A$4="3ª",'U4'!AJ19*'U4'!AJ$4,0)+
IF('U5'!$A$4="3ª",'U5'!AJ19*'U5'!AJ$4,0)+
IF('U6'!$A$4="3ª",'U6'!AJ19*'U6'!AJ$4,0)+
IF('U7'!$A$4="3ª",'U7'!AJ19*'U7'!AJ$4,0)+
IF('U8'!$A$4="3ª",'U8'!AJ19*'U8'!AJ$4,0)+
IF('U9'!$A$4="3ª",'U9'!AJ19*'U9'!AJ$4,0)+
IF('U10'!$A$4="3ª",'U10'!AJ19*'U10'!AJ$4,0)+
IF('U11'!$A$4="3ª",'U11'!AJ19*'U11'!AJ$4,0)+
IF('U12'!$A$4="3ª",'U12'!AJ19*'U12'!AJ$4,0)+
IF('U13'!$A$4="3ª",'U13'!AJ19*'U13'!AJ$4,0)+
IF('U14'!$A$4="3ª",'U14'!AJ19*'U14'!AJ$4,0)+
IF('U15'!$A$4="3ª",'U15'!AJ19*'U15'!AJ$4,0)
)/'3ª EVA-solo'!$CD$5
/BX$13)),0),0)</f>
        <v>0</v>
      </c>
      <c r="BY35" s="25"/>
      <c r="BZ35" s="129">
        <f>IFERROR(IF(BZ$16&gt;0,
(
(
(
IF('U1'!$A$4="3ª",'U1'!AK19*'U1'!AK$4,0)+
IF('U2'!$A$4="3ª",'U2'!AK19*'U2'!AK$4,0)+
IF('U3'!$A$4="3ª",'U3'!AK19*'U3'!AK$4,0)+
IF('U4'!$A$4="3ª",'U4'!AK19*'U4'!AK$4,0)+
IF('U5'!$A$4="3ª",'U5'!AK19*'U5'!AK$4,0)+
IF('U6'!$A$4="3ª",'U6'!AK19*'U6'!AK$4,0)+
IF('U7'!$A$4="3ª",'U7'!AK19*'U7'!AK$4,0)+
IF('U8'!$A$4="3ª",'U8'!AK19*'U8'!AK$4,0)+
IF('U9'!$A$4="3ª",'U9'!AK19*'U9'!AK$4,0)+
IF('U10'!$A$4="3ª",'U10'!AK19*'U10'!AK$4,0)+
IF('U11'!$A$4="3ª",'U11'!AK19*'U11'!AK$4,0)+
IF('U12'!$A$4="3ª",'U12'!AK19*'U12'!AK$4,0)+
IF('U13'!$A$4="3ª",'U13'!AK19*'U13'!AK$4,0)+
IF('U14'!$A$4="3ª",'U14'!AK19*'U14'!AK$4,0)+
IF('U15'!$A$4="3ª",'U15'!AK19*'U15'!AK$4,0)
)/'3ª EVA-solo'!$CD$5
/BZ$13)),0),0)</f>
        <v>0</v>
      </c>
      <c r="CA35" s="25"/>
      <c r="CB35" s="71"/>
    </row>
    <row r="36" spans="1:80" ht="18" x14ac:dyDescent="0.25">
      <c r="A36" s="65" t="str">
        <v>Ruiz Guerrero, Hugo</v>
      </c>
      <c r="B36" s="72"/>
      <c r="C36" s="25">
        <f ca="1">IFERROR(IF(C$16&gt;0,
(
(
(
IF('U1'!$A$4="3ª",'U1'!B20*'U1'!B$4,0)+
IF('U2'!$A$4="3ª",'U2'!B20*'U2'!B$4,0)+
IF('U3'!$A$4="3ª",'U3'!B20*'U3'!B$4,0)+
IF('U4'!$A$4="3ª",'U4'!B20*'U4'!B$4,0)+
IF('U5'!$A$4="3ª",'U5'!B20*'U5'!B$4,0)+
IF('U6'!$A$4="3ª",'U6'!B20*'U6'!B$4,0)+
IF('U7'!$A$4="3ª",'U7'!B20*'U7'!B$4,0)+
IF('U8'!$A$4="3ª",'U8'!B20*'U8'!B$4,0)+
IF('U9'!$A$4="3ª",'U9'!B20*'U9'!B$4,0)+
IF('U10'!$A$4="3ª",'U10'!B20*'U10'!B$4,0)+
IF('U11'!$A$4="3ª",'U11'!B20*'U11'!B$4,0)+
IF('U12'!$A$4="3ª",'U12'!B20*'U12'!B$4,0)+
IF('U13'!$A$4="3ª",'U13'!B20*'U13'!B$4,0)+
IF('U14'!$A$4="3ª",'U14'!B20*'U14'!B$4,0)+
IF('U15'!$A$4="3ª",'U15'!B20*'U15'!B$4,0)
)/'3ª EVA-solo'!$CD$5
/C$13)),0),0)</f>
        <v>0</v>
      </c>
      <c r="D36" s="25"/>
      <c r="E36" s="25">
        <f ca="1">IFERROR(IF(E$16&gt;0,
(
(
(
IF('U1'!$A$4="3ª",'U1'!C20*'U1'!C$4,0)+
IF('U2'!$A$4="3ª",'U2'!C20*'U2'!C$4,0)+
IF('U3'!$A$4="3ª",'U3'!C20*'U3'!C$4,0)+
IF('U4'!$A$4="3ª",'U4'!C20*'U4'!C$4,0)+
IF('U5'!$A$4="3ª",'U5'!C20*'U5'!C$4,0)+
IF('U6'!$A$4="3ª",'U6'!C20*'U6'!C$4,0)+
IF('U7'!$A$4="3ª",'U7'!C20*'U7'!C$4,0)+
IF('U8'!$A$4="3ª",'U8'!C20*'U8'!C$4,0)+
IF('U9'!$A$4="3ª",'U9'!C20*'U9'!C$4,0)+
IF('U10'!$A$4="3ª",'U10'!C20*'U10'!C$4,0)+
IF('U11'!$A$4="3ª",'U11'!C20*'U11'!C$4,0)+
IF('U12'!$A$4="3ª",'U12'!C20*'U12'!C$4,0)+
IF('U13'!$A$4="3ª",'U13'!C20*'U13'!C$4,0)+
IF('U14'!$A$4="3ª",'U14'!C20*'U14'!C$4,0)+
IF('U15'!$A$4="3ª",'U15'!C20*'U15'!C$4,0)
)/'3ª EVA-solo'!$CD$5
/E$13)),0),0)</f>
        <v>0</v>
      </c>
      <c r="F36" s="25"/>
      <c r="G36" s="25">
        <f ca="1">IFERROR(IF(G$16&gt;0,
(
(
(
IF('U1'!$A$4="3ª",'U1'!D20*'U1'!D$4,0)+
IF('U2'!$A$4="3ª",'U2'!D20*'U2'!D$4,0)+
IF('U3'!$A$4="3ª",'U3'!D20*'U3'!D$4,0)+
IF('U4'!$A$4="3ª",'U4'!D20*'U4'!D$4,0)+
IF('U5'!$A$4="3ª",'U5'!D20*'U5'!D$4,0)+
IF('U6'!$A$4="3ª",'U6'!D20*'U6'!D$4,0)+
IF('U7'!$A$4="3ª",'U7'!D20*'U7'!D$4,0)+
IF('U8'!$A$4="3ª",'U8'!D20*'U8'!D$4,0)+
IF('U9'!$A$4="3ª",'U9'!D20*'U9'!D$4,0)+
IF('U10'!$A$4="3ª",'U10'!D20*'U10'!D$4,0)+
IF('U11'!$A$4="3ª",'U11'!D20*'U11'!D$4,0)+
IF('U12'!$A$4="3ª",'U12'!D20*'U12'!D$4,0)+
IF('U13'!$A$4="3ª",'U13'!D20*'U13'!D$4,0)+
IF('U14'!$A$4="3ª",'U14'!D20*'U14'!D$4,0)+
IF('U15'!$A$4="3ª",'U15'!D20*'U15'!D$4,0)
)/'3ª EVA-solo'!$CD$5
/G$13)),0),0)</f>
        <v>0</v>
      </c>
      <c r="H36" s="25"/>
      <c r="I36" s="25">
        <f ca="1">IFERROR(IF(I$16&gt;0,
(
(
(
IF('U1'!$A$4="3ª",'U1'!E20*'U1'!E$4,0)+
IF('U2'!$A$4="3ª",'U2'!E20*'U2'!E$4,0)+
IF('U3'!$A$4="3ª",'U3'!E20*'U3'!E$4,0)+
IF('U4'!$A$4="3ª",'U4'!E20*'U4'!E$4,0)+
IF('U5'!$A$4="3ª",'U5'!E20*'U5'!E$4,0)+
IF('U6'!$A$4="3ª",'U6'!E20*'U6'!E$4,0)+
IF('U7'!$A$4="3ª",'U7'!E20*'U7'!E$4,0)+
IF('U8'!$A$4="3ª",'U8'!E20*'U8'!E$4,0)+
IF('U9'!$A$4="3ª",'U9'!E20*'U9'!E$4,0)+
IF('U10'!$A$4="3ª",'U10'!E20*'U10'!E$4,0)+
IF('U11'!$A$4="3ª",'U11'!E20*'U11'!E$4,0)+
IF('U12'!$A$4="3ª",'U12'!E20*'U12'!E$4,0)+
IF('U13'!$A$4="3ª",'U13'!E20*'U13'!E$4,0)+
IF('U14'!$A$4="3ª",'U14'!E20*'U14'!E$4,0)+
IF('U15'!$A$4="3ª",'U15'!E20*'U15'!E$4,0)
)/'3ª EVA-solo'!$CD$5
/H$13)),0),0)</f>
        <v>0</v>
      </c>
      <c r="J36" s="25"/>
      <c r="K36" s="25">
        <f ca="1">IFERROR(IF(K$16&gt;0,
(
(
(
IF('U1'!$A$4="3ª",'U1'!F20*'U1'!F$4,0)+
IF('U2'!$A$4="3ª",'U2'!F20*'U2'!F$4,0)+
IF('U3'!$A$4="3ª",'U3'!F20*'U3'!F$4,0)+
IF('U4'!$A$4="3ª",'U4'!F20*'U4'!F$4,0)+
IF('U5'!$A$4="3ª",'U5'!F20*'U5'!F$4,0)+
IF('U6'!$A$4="3ª",'U6'!F20*'U6'!F$4,0)+
IF('U7'!$A$4="3ª",'U7'!F20*'U7'!F$4,0)+
IF('U8'!$A$4="3ª",'U8'!F20*'U8'!F$4,0)+
IF('U9'!$A$4="3ª",'U9'!F20*'U9'!F$4,0)+
IF('U10'!$A$4="3ª",'U10'!F20*'U10'!F$4,0)+
IF('U11'!$A$4="3ª",'U11'!F20*'U11'!F$4,0)+
IF('U12'!$A$4="3ª",'U12'!F20*'U12'!F$4,0)+
IF('U13'!$A$4="3ª",'U13'!F20*'U13'!F$4,0)+
IF('U14'!$A$4="3ª",'U14'!F20*'U14'!F$4,0)+
IF('U15'!$A$4="3ª",'U15'!F20*'U15'!F$4,0)
)/'3ª EVA-solo'!$CD$5
/K$13)),0),0)</f>
        <v>0</v>
      </c>
      <c r="L36" s="98"/>
      <c r="M36" s="25">
        <f>IFERROR(IF(M$16&gt;0,
(
(
(
IF('U1'!$A$4="3ª",'U1'!G20*'U1'!G$4,0)+
IF('U2'!$A$4="3ª",'U2'!G20*'U2'!G$4,0)+
IF('U3'!$A$4="3ª",'U3'!G20*'U3'!G$4,0)+
IF('U4'!$A$4="3ª",'U4'!G20*'U4'!G$4,0)+
IF('U5'!$A$4="3ª",'U5'!G20*'U5'!G$4,0)+
IF('U6'!$A$4="3ª",'U6'!G20*'U6'!G$4,0)+
IF('U7'!$A$4="3ª",'U7'!G20*'U7'!G$4,0)+
IF('U8'!$A$4="3ª",'U8'!G20*'U8'!G$4,0)+
IF('U9'!$A$4="3ª",'U9'!G20*'U9'!G$4,0)+
IF('U10'!$A$4="3ª",'U10'!G20*'U10'!G$4,0)+
IF('U11'!$A$4="3ª",'U11'!G20*'U11'!G$4,0)+
IF('U12'!$A$4="3ª",'U12'!G20*'U12'!G$4,0)+
IF('U13'!$A$4="3ª",'U13'!G20*'U13'!G$4,0)+
IF('U14'!$A$4="3ª",'U14'!G20*'U14'!G$4,0)+
IF('U15'!$A$4="3ª",'U15'!G20*'U15'!G$4,0)
)/'3ª EVA-solo'!$CD$5
/M$13)),0),0)</f>
        <v>0</v>
      </c>
      <c r="N36" s="102"/>
      <c r="O36" s="72"/>
      <c r="P36" s="25">
        <f ca="1">IFERROR(IF(P$16&gt;0,
(
(
(
IF('U1'!$A$4="3ª",'U1'!H20*'U1'!H$4,0)+
IF('U2'!$A$4="3ª",'U2'!H20*'U2'!H$4,0)+
IF('U3'!$A$4="3ª",'U3'!H20*'U3'!H$4,0)+
IF('U4'!$A$4="3ª",'U4'!H20*'U4'!H$4,0)+
IF('U5'!$A$4="3ª",'U5'!H20*'U5'!H$4,0)+
IF('U6'!$A$4="3ª",'U6'!H20*'U6'!H$4,0)+
IF('U7'!$A$4="3ª",'U7'!H20*'U7'!H$4,0)+
IF('U8'!$A$4="3ª",'U8'!H20*'U8'!H$4,0)+
IF('U9'!$A$4="3ª",'U9'!H20*'U9'!H$4,0)+
IF('U10'!$A$4="3ª",'U10'!H20*'U10'!H$4,0)+
IF('U11'!$A$4="3ª",'U11'!H20*'U11'!H$4,0)+
IF('U12'!$A$4="3ª",'U12'!H20*'U12'!H$4,0)+
IF('U13'!$A$4="3ª",'U13'!H20*'U13'!H$4,0)+
IF('U14'!$A$4="3ª",'U14'!H20*'U14'!H$4,0)+
IF('U15'!$A$4="3ª",'U15'!H20*'U15'!H$4,0)
)/'3ª EVA-solo'!$CD$5
/P$13)),0),0)</f>
        <v>0</v>
      </c>
      <c r="Q36" s="25"/>
      <c r="R36" s="25">
        <f ca="1">IFERROR(IF(R$16&gt;0,
(
(
(
IF('U1'!$A$4="3ª",'U1'!I20*'U1'!I$4,0)+
IF('U2'!$A$4="3ª",'U2'!I20*'U2'!I$4,0)+
IF('U3'!$A$4="3ª",'U3'!I20*'U3'!I$4,0)+
IF('U4'!$A$4="3ª",'U4'!I20*'U4'!I$4,0)+
IF('U5'!$A$4="3ª",'U5'!I20*'U5'!I$4,0)+
IF('U6'!$A$4="3ª",'U6'!I20*'U6'!I$4,0)+
IF('U7'!$A$4="3ª",'U7'!I20*'U7'!I$4,0)+
IF('U8'!$A$4="3ª",'U8'!I20*'U8'!I$4,0)+
IF('U9'!$A$4="3ª",'U9'!I20*'U9'!I$4,0)+
IF('U10'!$A$4="3ª",'U10'!I20*'U10'!I$4,0)+
IF('U11'!$A$4="3ª",'U11'!I20*'U11'!I$4,0)+
IF('U12'!$A$4="3ª",'U12'!I20*'U12'!I$4,0)+
IF('U13'!$A$4="3ª",'U13'!I20*'U13'!I$4,0)+
IF('U14'!$A$4="3ª",'U14'!I20*'U14'!I$4,0)+
IF('U15'!$A$4="3ª",'U15'!I20*'U15'!I$4,0)
)/'3ª EVA-solo'!$CD$5
/R$13)),0),0)</f>
        <v>0</v>
      </c>
      <c r="S36" s="25"/>
      <c r="T36" s="25">
        <f ca="1">IFERROR(IF(T$16&gt;0,
(
(
(
IF('U1'!$A$4="3ª",'U1'!J20*'U1'!J$4,0)+
IF('U2'!$A$4="3ª",'U2'!J20*'U2'!J$4,0)+
IF('U3'!$A$4="3ª",'U3'!J20*'U3'!J$4,0)+
IF('U4'!$A$4="3ª",'U4'!J20*'U4'!J$4,0)+
IF('U5'!$A$4="3ª",'U5'!J20*'U5'!J$4,0)+
IF('U6'!$A$4="3ª",'U6'!J20*'U6'!J$4,0)+
IF('U7'!$A$4="3ª",'U7'!J20*'U7'!J$4,0)+
IF('U8'!$A$4="3ª",'U8'!J20*'U8'!J$4,0)+
IF('U9'!$A$4="3ª",'U9'!J20*'U9'!J$4,0)+
IF('U10'!$A$4="3ª",'U10'!J20*'U10'!J$4,0)+
IF('U11'!$A$4="3ª",'U11'!J20*'U11'!J$4,0)+
IF('U12'!$A$4="3ª",'U12'!J20*'U12'!J$4,0)+
IF('U13'!$A$4="3ª",'U13'!J20*'U13'!J$4,0)+
IF('U14'!$A$4="3ª",'U14'!J20*'U14'!J$4,0)+
IF('U15'!$A$4="3ª",'U15'!J20*'U15'!J$4,0)
)/'3ª EVA-solo'!$CD$5
/T$13)),0),0)</f>
        <v>0</v>
      </c>
      <c r="U36" s="25"/>
      <c r="V36" s="25">
        <f ca="1">IFERROR(IF(V$16&gt;0,
(
(
(
IF('U1'!$A$4="3ª",'U1'!K20*'U1'!K$4,0)+
IF('U2'!$A$4="3ª",'U2'!K20*'U2'!K$4,0)+
IF('U3'!$A$4="3ª",'U3'!K20*'U3'!K$4,0)+
IF('U4'!$A$4="3ª",'U4'!K20*'U4'!K$4,0)+
IF('U5'!$A$4="3ª",'U5'!K20*'U5'!K$4,0)+
IF('U6'!$A$4="3ª",'U6'!K20*'U6'!K$4,0)+
IF('U7'!$A$4="3ª",'U7'!K20*'U7'!K$4,0)+
IF('U8'!$A$4="3ª",'U8'!K20*'U8'!K$4,0)+
IF('U9'!$A$4="3ª",'U9'!K20*'U9'!K$4,0)+
IF('U10'!$A$4="3ª",'U10'!K20*'U10'!K$4,0)+
IF('U11'!$A$4="3ª",'U11'!K20*'U11'!K$4,0)+
IF('U12'!$A$4="3ª",'U12'!K20*'U12'!K$4,0)+
IF('U13'!$A$4="3ª",'U13'!K20*'U13'!K$4,0)+
IF('U14'!$A$4="3ª",'U14'!K20*'U14'!K$4,0)+
IF('U15'!$A$4="3ª",'U15'!K20*'U15'!K$4,0)
)/'3ª EVA-solo'!$CD$5
/V$13)),0),0)</f>
        <v>0</v>
      </c>
      <c r="W36" s="25"/>
      <c r="X36" s="25">
        <f ca="1">IFERROR(IF(X$16&gt;0,
(
(
(
IF('U1'!$A$4="3ª",'U1'!L20*'U1'!L$4,0)+
IF('U2'!$A$4="3ª",'U2'!L20*'U2'!L$4,0)+
IF('U3'!$A$4="3ª",'U3'!L20*'U3'!L$4,0)+
IF('U4'!$A$4="3ª",'U4'!L20*'U4'!L$4,0)+
IF('U5'!$A$4="3ª",'U5'!L20*'U5'!L$4,0)+
IF('U6'!$A$4="3ª",'U6'!L20*'U6'!L$4,0)+
IF('U7'!$A$4="3ª",'U7'!L20*'U7'!L$4,0)+
IF('U8'!$A$4="3ª",'U8'!L20*'U8'!L$4,0)+
IF('U9'!$A$4="3ª",'U9'!L20*'U9'!L$4,0)+
IF('U10'!$A$4="3ª",'U10'!L20*'U10'!L$4,0)+
IF('U11'!$A$4="3ª",'U11'!L20*'U11'!L$4,0)+
IF('U12'!$A$4="3ª",'U12'!L20*'U12'!L$4,0)+
IF('U13'!$A$4="3ª",'U13'!L20*'U13'!L$4,0)+
IF('U14'!$A$4="3ª",'U14'!L20*'U14'!L$4,0)+
IF('U15'!$A$4="3ª",'U15'!L20*'U15'!L$4,0)
)/'3ª EVA-solo'!$CD$5
/X$13)),0),0)</f>
        <v>0</v>
      </c>
      <c r="Y36" s="25"/>
      <c r="Z36" s="25">
        <f>IFERROR(IF(Z$16&gt;0,
(
(
(
IF('U1'!$A$4="3ª",'U1'!M20*'U1'!M$4,0)+
IF('U2'!$A$4="3ª",'U2'!M20*'U2'!M$4,0)+
IF('U3'!$A$4="3ª",'U3'!M20*'U3'!M$4,0)+
IF('U4'!$A$4="3ª",'U4'!M20*'U4'!M$4,0)+
IF('U5'!$A$4="3ª",'U5'!M20*'U5'!M$4,0)+
IF('U6'!$A$4="3ª",'U6'!M20*'U6'!M$4,0)+
IF('U7'!$A$4="3ª",'U7'!M20*'U7'!M$4,0)+
IF('U8'!$A$4="3ª",'U8'!M20*'U8'!M$4,0)+
IF('U9'!$A$4="3ª",'U9'!M20*'U9'!M$4,0)+
IF('U10'!$A$4="3ª",'U10'!M20*'U10'!M$4,0)+
IF('U11'!$A$4="3ª",'U11'!M20*'U11'!M$4,0)+
IF('U12'!$A$4="3ª",'U12'!M20*'U12'!M$4,0)+
IF('U13'!$A$4="3ª",'U13'!M20*'U13'!M$4,0)+
IF('U14'!$A$4="3ª",'U14'!M20*'U14'!M$4,0)+
IF('U15'!$A$4="3ª",'U15'!M20*'U15'!M$4,0)
)/'3ª EVA-solo'!$CD$5
/Z$13)),0),0)</f>
        <v>0</v>
      </c>
      <c r="AA36" s="25"/>
      <c r="AB36" s="72"/>
      <c r="AC36" s="25">
        <f ca="1">IFERROR(IF(AC$16&gt;0,
(
(
(
IF('U1'!$A$4="3ª",'U1'!N20*'U1'!N$4,0)+
IF('U2'!$A$4="3ª",'U2'!N20*'U2'!N$4,0)+
IF('U3'!$A$4="3ª",'U3'!N20*'U3'!N$4,0)+
IF('U4'!$A$4="3ª",'U4'!N20*'U4'!N$4,0)+
IF('U5'!$A$4="3ª",'U5'!N20*'U5'!N$4,0)+
IF('U6'!$A$4="3ª",'U6'!N20*'U6'!N$4,0)+
IF('U7'!$A$4="3ª",'U7'!N20*'U7'!N$4,0)+
IF('U8'!$A$4="3ª",'U8'!N20*'U8'!N$4,0)+
IF('U9'!$A$4="3ª",'U9'!N20*'U9'!N$4,0)+
IF('U10'!$A$4="3ª",'U10'!N20*'U10'!N$4,0)+
IF('U11'!$A$4="3ª",'U11'!N20*'U11'!N$4,0)+
IF('U12'!$A$4="3ª",'U12'!N20*'U12'!N$4,0)+
IF('U13'!$A$4="3ª",'U13'!N20*'U13'!N$4,0)+
IF('U14'!$A$4="3ª",'U14'!N20*'U14'!N$4,0)+
IF('U15'!$A$4="3ª",'U15'!N20*'U15'!N$4,0)
)/'3ª EVA-solo'!$CD$5
/AC$13)),0),0)</f>
        <v>0</v>
      </c>
      <c r="AD36" s="25"/>
      <c r="AE36" s="25">
        <f>IFERROR(IF(AE$16&gt;0,
(
(
(
IF('U1'!$A$4="3ª",'U1'!O20*'U1'!O$4,0)+
IF('U2'!$A$4="3ª",'U2'!O20*'U2'!O$4,0)+
IF('U3'!$A$4="3ª",'U3'!O20*'U3'!O$4,0)+
IF('U4'!$A$4="3ª",'U4'!O20*'U4'!O$4,0)+
IF('U5'!$A$4="3ª",'U5'!O20*'U5'!O$4,0)+
IF('U6'!$A$4="3ª",'U6'!O20*'U6'!O$4,0)+
IF('U7'!$A$4="3ª",'U7'!O20*'U7'!O$4,0)+
IF('U8'!$A$4="3ª",'U8'!O20*'U8'!O$4,0)+
IF('U9'!$A$4="3ª",'U9'!O20*'U9'!O$4,0)+
IF('U10'!$A$4="3ª",'U10'!O20*'U10'!O$4,0)+
IF('U11'!$A$4="3ª",'U11'!O20*'U11'!O$4,0)+
IF('U12'!$A$4="3ª",'U12'!O20*'U12'!O$4,0)+
IF('U13'!$A$4="3ª",'U13'!O20*'U13'!O$4,0)+
IF('U14'!$A$4="3ª",'U14'!O20*'U14'!O$4,0)+
IF('U15'!$A$4="3ª",'U15'!O20*'U15'!O$4,0)
)/'3ª EVA-solo'!$CD$5
/AE$13)),0),0)</f>
        <v>0</v>
      </c>
      <c r="AF36" s="25"/>
      <c r="AG36" s="25">
        <f ca="1">IFERROR(IF(AG$16&gt;0,
(
(
(
IF('U1'!$A$4="3ª",'U1'!P20*'U1'!P$4,0)+
IF('U2'!$A$4="3ª",'U2'!P20*'U2'!P$4,0)+
IF('U3'!$A$4="3ª",'U3'!P20*'U3'!P$4,0)+
IF('U4'!$A$4="3ª",'U4'!P20*'U4'!P$4,0)+
IF('U5'!$A$4="3ª",'U5'!P20*'U5'!P$4,0)+
IF('U6'!$A$4="3ª",'U6'!P20*'U6'!P$4,0)+
IF('U7'!$A$4="3ª",'U7'!P20*'U7'!P$4,0)+
IF('U8'!$A$4="3ª",'U8'!P20*'U8'!P$4,0)+
IF('U9'!$A$4="3ª",'U9'!P20*'U9'!P$4,0)+
IF('U10'!$A$4="3ª",'U10'!P20*'U10'!P$4,0)+
IF('U11'!$A$4="3ª",'U11'!P20*'U11'!P$4,0)+
IF('U12'!$A$4="3ª",'U12'!P20*'U12'!P$4,0)+
IF('U13'!$A$4="3ª",'U13'!P20*'U13'!P$4,0)+
IF('U14'!$A$4="3ª",'U14'!P20*'U14'!P$4,0)+
IF('U15'!$A$4="3ª",'U15'!P20*'U15'!P$4,0)
)/'3ª EVA-solo'!$CD$5
/AG$13)),0),0)</f>
        <v>0</v>
      </c>
      <c r="AH36" s="25"/>
      <c r="AI36" s="25">
        <f>IFERROR(IF(AH$16&gt;0,
(
(
(
IF('U1'!$A$4="3ª",'U1'!Q20*'U1'!Q$4,0)+
IF('U2'!$A$4="3ª",'U2'!Q20*'U2'!Q$4,0)+
IF('U3'!$A$4="3ª",'U3'!Q20*'U3'!Q$4,0)+
IF('U4'!$A$4="3ª",'U4'!Q20*'U4'!Q$4,0)+
IF('U5'!$A$4="3ª",'U5'!Q20*'U5'!Q$4,0)+
IF('U6'!$A$4="3ª",'U6'!Q20*'U6'!Q$4,0)+
IF('U7'!$A$4="3ª",'U7'!Q20*'U7'!Q$4,0)+
IF('U8'!$A$4="3ª",'U8'!Q20*'U8'!Q$4,0)+
IF('U9'!$A$4="3ª",'U9'!Q20*'U9'!Q$4,0)+
IF('U10'!$A$4="3ª",'U10'!Q20*'U10'!Q$4,0)+
IF('U11'!$A$4="3ª",'U11'!Q20*'U11'!Q$4,0)+
IF('U12'!$A$4="3ª",'U12'!Q20*'U12'!Q$4,0)+
IF('U13'!$A$4="3ª",'U13'!Q20*'U13'!Q$4,0)+
IF('U14'!$A$4="3ª",'U14'!Q20*'U14'!Q$4,0)+
IF('U15'!$A$4="3ª",'U15'!Q20*'U15'!Q$4,0)
)/'3ª EVA-solo'!$CD$5
/AH$13)),0),0)</f>
        <v>0</v>
      </c>
      <c r="AJ36" s="25"/>
      <c r="AK36" s="25">
        <f ca="1">IFERROR(IF(AK$16&gt;0,
(
(
(
IF('U1'!$A$4="3ª",'U1'!R20*'U1'!R$4,0)+
IF('U2'!$A$4="3ª",'U2'!R20*'U2'!R$4,0)+
IF('U3'!$A$4="3ª",'U3'!R20*'U3'!R$4,0)+
IF('U4'!$A$4="3ª",'U4'!R20*'U4'!R$4,0)+
IF('U5'!$A$4="3ª",'U5'!R20*'U5'!R$4,0)+
IF('U6'!$A$4="3ª",'U6'!R20*'U6'!R$4,0)+
IF('U7'!$A$4="3ª",'U7'!R20*'U7'!R$4,0)+
IF('U8'!$A$4="3ª",'U8'!R20*'U8'!R$4,0)+
IF('U9'!$A$4="3ª",'U9'!R20*'U9'!R$4,0)+
IF('U10'!$A$4="3ª",'U10'!R20*'U10'!R$4,0)+
IF('U11'!$A$4="3ª",'U11'!R20*'U11'!R$4,0)+
IF('U12'!$A$4="3ª",'U12'!R20*'U12'!R$4,0)+
IF('U13'!$A$4="3ª",'U13'!R20*'U13'!R$4,0)+
IF('U14'!$A$4="3ª",'U14'!R20*'U14'!R$4,0)+
IF('U15'!$A$4="3ª",'U15'!R20*'U15'!R$4,0)
)/'3ª EVA-solo'!$CD$5
/AK$13)),0),0)</f>
        <v>0</v>
      </c>
      <c r="AL36" s="25"/>
      <c r="AM36" s="129">
        <f>IFERROR(IF(AM$16&gt;0,
(
(
(
IF('U1'!$A$4="3ª",'U1'!S20*'U1'!S$4,0)+
IF('U2'!$A$4="3ª",'U2'!S20*'U2'!S$4,0)+
IF('U3'!$A$4="3ª",'U3'!S20*'U3'!S$4,0)+
IF('U4'!$A$4="3ª",'U4'!S20*'U4'!S$4,0)+
IF('U5'!$A$4="3ª",'U5'!S20*'U5'!S$4,0)+
IF('U6'!$A$4="3ª",'U6'!S20*'U6'!S$4,0)+
IF('U7'!$A$4="3ª",'U7'!S20*'U7'!S$4,0)+
IF('U8'!$A$4="3ª",'U8'!S20*'U8'!S$4,0)+
IF('U9'!$A$4="3ª",'U9'!S20*'U9'!S$4,0)+
IF('U10'!$A$4="3ª",'U10'!S20*'U10'!S$4,0)+
IF('U11'!$A$4="3ª",'U11'!S20*'U11'!S$4,0)+
IF('U12'!$A$4="3ª",'U12'!S20*'U12'!S$4,0)+
IF('U13'!$A$4="3ª",'U13'!S20*'U13'!S$4,0)+
IF('U14'!$A$4="3ª",'U14'!S20*'U14'!S$4,0)+
IF('U15'!$A$4="3ª",'U15'!S20*'U15'!S$4,0)
)/'3ª EVA-solo'!$CD$5
/AM$13)),0),0)</f>
        <v>0</v>
      </c>
      <c r="AN36" s="102"/>
      <c r="AO36" s="72"/>
      <c r="AP36" s="25">
        <f ca="1">IFERROR(IF(AP$16&gt;0,
(
(
(
IF('U1'!$A$4="3ª",'U1'!T20*'U1'!T$4,0)+
IF('U2'!$A$4="3ª",'U2'!T20*'U2'!T$4,0)+
IF('U3'!$A$4="3ª",'U3'!T20*'U3'!T$4,0)+
IF('U4'!$A$4="3ª",'U4'!T20*'U4'!T$4,0)+
IF('U5'!$A$4="3ª",'U5'!T20*'U5'!T$4,0)+
IF('U6'!$A$4="3ª",'U6'!T20*'U6'!T$4,0)+
IF('U7'!$A$4="3ª",'U7'!T20*'U7'!T$4,0)+
IF('U8'!$A$4="3ª",'U8'!T20*'U8'!T$4,0)+
IF('U9'!$A$4="3ª",'U9'!T20*'U9'!T$4,0)+
IF('U10'!$A$4="3ª",'U10'!T20*'U10'!T$4,0)+
IF('U11'!$A$4="3ª",'U11'!T20*'U11'!T$4,0)+
IF('U12'!$A$4="3ª",'U12'!T20*'U12'!T$4,0)+
IF('U13'!$A$4="3ª",'U13'!T20*'U13'!T$4,0)+
IF('U14'!$A$4="3ª",'U14'!T20*'U14'!T$4,0)+
IF('U15'!$A$4="3ª",'U15'!T20*'U15'!T$4,0)
)/'3ª EVA-solo'!$CD$5
/AP$13)),0),0)</f>
        <v>0</v>
      </c>
      <c r="AQ36" s="25"/>
      <c r="AR36" s="25">
        <f ca="1">IFERROR(IF(AR$16&gt;0,
(
(
(
IF('U1'!$A$4="3ª",'U1'!U20*'U1'!U$4,0)+
IF('U2'!$A$4="3ª",'U2'!U20*'U2'!U$4,0)+
IF('U3'!$A$4="3ª",'U3'!U20*'U3'!U$4,0)+
IF('U4'!$A$4="3ª",'U4'!U20*'U4'!U$4,0)+
IF('U5'!$A$4="3ª",'U5'!U20*'U5'!U$4,0)+
IF('U6'!$A$4="3ª",'U6'!U20*'U6'!U$4,0)+
IF('U7'!$A$4="3ª",'U7'!U20*'U7'!U$4,0)+
IF('U8'!$A$4="3ª",'U8'!U20*'U8'!U$4,0)+
IF('U9'!$A$4="3ª",'U9'!U20*'U9'!U$4,0)+
IF('U10'!$A$4="3ª",'U10'!U20*'U10'!U$4,0)+
IF('U11'!$A$4="3ª",'U11'!U20*'U11'!U$4,0)+
IF('U12'!$A$4="3ª",'U12'!U20*'U12'!U$4,0)+
IF('U13'!$A$4="3ª",'U13'!U20*'U13'!U$4,0)+
IF('U14'!$A$4="3ª",'U14'!U20*'U14'!U$4,0)+
IF('U15'!$A$4="3ª",'U15'!U20*'U15'!U$4,0)
)/'3ª EVA-solo'!$CD$5
/AR$13)),0),0)</f>
        <v>0</v>
      </c>
      <c r="AS36" s="25"/>
      <c r="AT36" s="25">
        <f ca="1">IFERROR(IF(AT$16&gt;0,
(
(
(
IF('U1'!$A$4="3ª",'U1'!V20*'U1'!V$4,0)+
IF('U2'!$A$4="3ª",'U2'!V20*'U2'!V$4,0)+
IF('U3'!$A$4="3ª",'U3'!V20*'U3'!V$4,0)+
IF('U4'!$A$4="3ª",'U4'!V20*'U4'!V$4,0)+
IF('U5'!$A$4="3ª",'U5'!V20*'U5'!V$4,0)+
IF('U6'!$A$4="3ª",'U6'!V20*'U6'!V$4,0)+
IF('U7'!$A$4="3ª",'U7'!V20*'U7'!V$4,0)+
IF('U8'!$A$4="3ª",'U8'!V20*'U8'!V$4,0)+
IF('U9'!$A$4="3ª",'U9'!V20*'U9'!V$4,0)+
IF('U10'!$A$4="3ª",'U10'!V20*'U10'!V$4,0)+
IF('U11'!$A$4="3ª",'U11'!V20*'U11'!V$4,0)+
IF('U12'!$A$4="3ª",'U12'!V20*'U12'!V$4,0)+
IF('U13'!$A$4="3ª",'U13'!V20*'U13'!V$4,0)+
IF('U14'!$A$4="3ª",'U14'!V20*'U14'!V$4,0)+
IF('U15'!$A$4="3ª",'U15'!V20*'U15'!V$4,0)
)/'3ª EVA-solo'!$CD$5
/AT$13)),0),0)</f>
        <v>0</v>
      </c>
      <c r="AU36" s="25"/>
      <c r="AV36" s="25">
        <f ca="1">IFERROR(IF(AV$16&gt;0,
(
(
(
IF('U1'!$A$4="3ª",'U1'!W20*'U1'!W$4,0)+
IF('U2'!$A$4="3ª",'U2'!W20*'U2'!W$4,0)+
IF('U3'!$A$4="3ª",'U3'!W20*'U3'!W$4,0)+
IF('U4'!$A$4="3ª",'U4'!W20*'U4'!W$4,0)+
IF('U5'!$A$4="3ª",'U5'!W20*'U5'!W$4,0)+
IF('U6'!$A$4="3ª",'U6'!W20*'U6'!W$4,0)+
IF('U7'!$A$4="3ª",'U7'!W20*'U7'!W$4,0)+
IF('U8'!$A$4="3ª",'U8'!W20*'U8'!W$4,0)+
IF('U9'!$A$4="3ª",'U9'!W20*'U9'!W$4,0)+
IF('U10'!$A$4="3ª",'U10'!W20*'U10'!W$4,0)+
IF('U11'!$A$4="3ª",'U11'!W20*'U11'!W$4,0)+
IF('U12'!$A$4="3ª",'U12'!W20*'U12'!W$4,0)+
IF('U13'!$A$4="3ª",'U13'!W20*'U13'!W$4,0)+
IF('U14'!$A$4="3ª",'U14'!W20*'U14'!W$4,0)+
IF('U15'!$A$4="3ª",'U15'!W20*'U15'!W$4,0)
)/'3ª EVA-solo'!$CD$5
/AV$13)),0),0)</f>
        <v>0</v>
      </c>
      <c r="AW36" s="25"/>
      <c r="AX36" s="25">
        <f ca="1">IFERROR(IF(AX$16&gt;0,
(
(
(
IF('U1'!$A$4="3ª",'U1'!X20*'U1'!X$4,0)+
IF('U2'!$A$4="3ª",'U2'!X20*'U2'!X$4,0)+
IF('U3'!$A$4="3ª",'U3'!X20*'U3'!X$4,0)+
IF('U4'!$A$4="3ª",'U4'!X20*'U4'!X$4,0)+
IF('U5'!$A$4="3ª",'U5'!X20*'U5'!X$4,0)+
IF('U6'!$A$4="3ª",'U6'!X20*'U6'!X$4,0)+
IF('U7'!$A$4="3ª",'U7'!X20*'U7'!X$4,0)+
IF('U8'!$A$4="3ª",'U8'!X20*'U8'!X$4,0)+
IF('U9'!$A$4="3ª",'U9'!X20*'U9'!X$4,0)+
IF('U10'!$A$4="3ª",'U10'!X20*'U10'!X$4,0)+
IF('U11'!$A$4="3ª",'U11'!X20*'U11'!X$4,0)+
IF('U12'!$A$4="3ª",'U12'!X20*'U12'!X$4,0)+
IF('U13'!$A$4="3ª",'U13'!X20*'U13'!X$4,0)+
IF('U14'!$A$4="3ª",'U14'!X20*'U14'!X$4,0)+
IF('U15'!$A$4="3ª",'U15'!X20*'U15'!X$4,0)
)/'3ª EVA-solo'!$CD$5
/AX$13)),0),0)</f>
        <v>0</v>
      </c>
      <c r="AY36" s="25"/>
      <c r="AZ36" s="25">
        <f>IFERROR(IF(AZ$16&gt;0,
(
(
(
IF('U1'!$A$4="3ª",'U1'!Y20*'U1'!Y$4,0)+
IF('U2'!$A$4="3ª",'U2'!Y20*'U2'!Y$4,0)+
IF('U3'!$A$4="3ª",'U3'!Y20*'U3'!Y$4,0)+
IF('U4'!$A$4="3ª",'U4'!Y20*'U4'!Y$4,0)+
IF('U5'!$A$4="3ª",'U5'!Y20*'U5'!Y$4,0)+
IF('U6'!$A$4="3ª",'U6'!Y20*'U6'!Y$4,0)+
IF('U7'!$A$4="3ª",'U7'!Y20*'U7'!Y$4,0)+
IF('U8'!$A$4="3ª",'U8'!Y20*'U8'!Y$4,0)+
IF('U9'!$A$4="3ª",'U9'!Y20*'U9'!Y$4,0)+
IF('U10'!$A$4="3ª",'U10'!Y20*'U10'!Y$4,0)+
IF('U11'!$A$4="3ª",'U11'!Y20*'U11'!Y$4,0)+
IF('U12'!$A$4="3ª",'U12'!Y20*'U12'!Y$4,0)+
IF('U13'!$A$4="3ª",'U13'!Y20*'U13'!Y$4,0)+
IF('U14'!$A$4="3ª",'U14'!Y20*'U14'!Y$4,0)+
IF('U15'!$A$4="3ª",'U15'!Y20*'U15'!Y$4,0)
)/'3ª EVA-solo'!$CD$5
/AZ$13)),0),0)</f>
        <v>0</v>
      </c>
      <c r="BA36" s="25"/>
      <c r="BB36" s="72"/>
      <c r="BC36" s="25">
        <f ca="1">IFERROR(IF(BC$16&gt;0,
(
(
(
IF('U1'!$A$4="2ª",'U1'!Z20*'U1'!Z$4,0)+
IF('U2'!$A$4="2ª",'U2'!Z20*'U2'!Z$4,0)+
IF('U3'!$A$4="2ª",'U3'!Z20*'U3'!Z$4,0)+
IF('U4'!$A$4="2ª",'U4'!Z20*'U4'!Z$4,0)+
IF('U5'!$A$4="2ª",'U5'!Z20*'U5'!Z$4,0)+
IF('U6'!$A$4="2ª",'U6'!Z20*'U6'!Z$4,0)+
IF('U7'!$A$4="2ª",'U7'!Z20*'U7'!Z$4,0)+
IF('U8'!$A$4="2ª",'U8'!Z20*'U8'!Z$4,0)+
IF('U9'!$A$4="2ª",'U9'!Z20*'U9'!Z$4,0)+
IF('U10'!$A$4="2ª",'U10'!Z20*'U10'!Z$4,0)+
IF('U11'!$A$4="2ª",'U11'!Z20*'U11'!Z$4,0)+
IF('U12'!$A$4="2ª",'U12'!Z20*'U12'!Z$4,0)+
IF('U13'!$A$4="2ª",'U13'!Z20*'U13'!Z$4,0)+
IF('U14'!$A$4="2ª",'U14'!Z20*'U14'!Z$4,0)+
IF('U15'!$A$4="2ª",'U15'!Z20*'U15'!Z$4,0)
)/'2ª EVA-solo'!$CD$5
/BC$13)),0),0)</f>
        <v>0</v>
      </c>
      <c r="BD36" s="25"/>
      <c r="BE36" s="25">
        <f ca="1">IFERROR(IF(BE$16&gt;0,
(
(
(
IF('U1'!$A$4="3ª",'U1'!AA20*'U1'!AA$4,0)+
IF('U2'!$A$4="3ª",'U2'!AA20*'U2'!AA$4,0)+
IF('U3'!$A$4="3ª",'U3'!AA20*'U3'!AA$4,0)+
IF('U4'!$A$4="3ª",'U4'!AA20*'U4'!AA$4,0)+
IF('U5'!$A$4="3ª",'U5'!AA20*'U5'!AA$4,0)+
IF('U6'!$A$4="3ª",'U6'!AA20*'U6'!AA$4,0)+
IF('U7'!$A$4="3ª",'U7'!AA20*'U7'!AA$4,0)+
IF('U8'!$A$4="3ª",'U8'!AA20*'U8'!AA$4,0)+
IF('U9'!$A$4="3ª",'U9'!AA20*'U9'!AA$4,0)+
IF('U10'!$A$4="3ª",'U10'!AA20*'U10'!AA$4,0)+
IF('U11'!$A$4="3ª",'U11'!AA20*'U11'!AA$4,0)+
IF('U12'!$A$4="3ª",'U12'!AA20*'U12'!AA$4,0)+
IF('U13'!$A$4="3ª",'U13'!AA20*'U13'!AA$4,0)+
IF('U14'!$A$4="3ª",'U14'!AA20*'U14'!AA$4,0)+
IF('U15'!$A$4="3ª",'U15'!AA20*'U15'!AE$4,0)
)/'3ª EVA-solo'!$CD$5
/BE$13)),0),0)</f>
        <v>0</v>
      </c>
      <c r="BF36" s="25"/>
      <c r="BG36" s="25">
        <f ca="1">IFERROR(IF(BG$16&gt;0,
(
(
(
IF('U1'!$A$4="3ª",'U1'!AB20*'U1'!AB$4,0)+
IF('U2'!$A$4="3ª",'U2'!AB20*'U2'!AB$4,0)+
IF('U3'!$A$4="3ª",'U3'!AB20*'U3'!AB$4,0)+
IF('U4'!$A$4="3ª",'U4'!AB20*'U4'!AB$4,0)+
IF('U5'!$A$4="3ª",'U5'!AB20*'U5'!AB$4,0)+
IF('U6'!$A$4="3ª",'U6'!AB20*'U6'!AB$4,0)+
IF('U7'!$A$4="3ª",'U7'!AB20*'U7'!AB$4,0)+
IF('U8'!$A$4="3ª",'U8'!AB20*'U8'!AB$4,0)+
IF('U9'!$A$4="3ª",'U9'!AB20*'U9'!AB$4,0)+
IF('U10'!$A$4="3ª",'U10'!AB20*'U10'!AB$4,0)+
IF('U11'!$A$4="3ª",'U11'!AB20*'U11'!AB$4,0)+
IF('U12'!$A$4="3ª",'U12'!AB20*'U12'!AB$4,0)+
IF('U13'!$A$4="3ª",'U13'!AB20*'U13'!AB$4,0)+
IF('U14'!$A$4="3ª",'U14'!AB20*'U14'!AB$4,0)+
IF('U15'!$A$4="3ª",'U15'!AB20*'U15'!AF$4,0)
)/'3ª EVA-solo'!$CD$5
/BG$13)),0),0)</f>
        <v>0</v>
      </c>
      <c r="BH36" s="25"/>
      <c r="BI36" s="25">
        <f>IFERROR(IF(BH$16&gt;0,
(
(
(
IF('U1'!$A$4="3ª",'U1'!AC20*'U1'!AC$4,0)+
IF('U2'!$A$4="3ª",'U2'!AC20*'U2'!AC$4,0)+
IF('U3'!$A$4="3ª",'U3'!AC20*'U3'!AC$4,0)+
IF('U4'!$A$4="3ª",'U4'!AC20*'U4'!AC$4,0)+
IF('U5'!$A$4="3ª",'U5'!AC20*'U5'!AC$4,0)+
IF('U6'!$A$4="3ª",'U6'!AC20*'U6'!AC$4,0)+
IF('U7'!$A$4="3ª",'U7'!AC20*'U7'!AC$4,0)+
IF('U8'!$A$4="3ª",'U8'!AC20*'U8'!AC$4,0)+
IF('U9'!$A$4="3ª",'U9'!AC20*'U9'!AC$4,0)+
IF('U10'!$A$4="3ª",'U10'!AC20*'U10'!AC$4,0)+
IF('U11'!$A$4="3ª",'U11'!AC20*'U11'!AC$4,0)+
IF('U12'!$A$4="3ª",'U12'!AC20*'U12'!AC$4,0)+
IF('U13'!$A$4="3ª",'U13'!AC20*'U13'!AC$4,0)+
IF('U14'!$A$4="3ª",'U14'!AC20*'U14'!AC$4,0)+
IF('U15'!$A$4="3ª",'U15'!AC20*'U15'!AG$4,0)
)/'3ª EVA-solo'!$CD$5
/BH$13)),0),0)</f>
        <v>0</v>
      </c>
      <c r="BJ36" s="25"/>
      <c r="BK36" s="25">
        <f>IFERROR(IF(BK$16&gt;0,
(
(
(
IF('U1'!$A$4="3ª",'U1'!AD20*'U1'!AD$4,0)+
IF('U2'!$A$4="3ª",'U2'!AD20*'U2'!AD$4,0)+
IF('U3'!$A$4="3ª",'U3'!AD20*'U3'!AD$4,0)+
IF('U4'!$A$4="3ª",'U4'!AD20*'U4'!AD$4,0)+
IF('U5'!$A$4="3ª",'U5'!AD20*'U5'!AD$4,0)+
IF('U6'!$A$4="3ª",'U6'!AD20*'U6'!AD$4,0)+
IF('U7'!$A$4="3ª",'U7'!AD20*'U7'!AD$4,0)+
IF('U8'!$A$4="3ª",'U8'!AD20*'U8'!AD$4,0)+
IF('U9'!$A$4="3ª",'U9'!AD20*'U9'!AD$4,0)+
IF('U10'!$A$4="3ª",'U10'!AD20*'U10'!AD$4,0)+
IF('U11'!$A$4="3ª",'U11'!AD20*'U11'!AD$4,0)+
IF('U12'!$A$4="3ª",'U12'!AD20*'U12'!AD$4,0)+
IF('U13'!$A$4="3ª",'U13'!AD20*'U13'!AD$4,0)+
IF('U14'!$A$4="3ª",'U14'!AD20*'U14'!AD$4,0)+
IF('U15'!$A$4="3ª",'U15'!AD20*'U15'!AH$4,0)
)/'3ª EVA-solo'!$CD$5
/BK$13)),0),0)</f>
        <v>0</v>
      </c>
      <c r="BL36" s="25"/>
      <c r="BM36" s="25">
        <f>IFERROR(IF(BM$16&gt;0,
(
(
(
IF('U1'!$A$4="2ª",'U1'!AE20*'U1'!AE$4,0)+
IF('U2'!$A$4="2ª",'U2'!AE20*'U2'!AE$4,0)+
IF('U3'!$A$4="2ª",'U3'!AE20*'U3'!AE$4,0)+
IF('U4'!$A$4="2ª",'U4'!AE20*'U4'!AE$4,0)+
IF('U5'!$A$4="2ª",'U5'!AE20*'U5'!AE$4,0)+
IF('U6'!$A$4="2ª",'U6'!AE20*'U6'!AE$4,0)+
IF('U7'!$A$4="2ª",'U7'!AE20*'U7'!AE$4,0)+
IF('U8'!$A$4="2ª",'U8'!AE20*'U8'!AE$4,0)+
IF('U9'!$A$4="2ª",'U9'!AE20*'U9'!AE$4,0)+
IF('U10'!$A$4="2ª",'U10'!AE20*'U10'!AE$4,0)+
IF('U11'!$A$4="2ª",'U11'!AE20*'U11'!AE$4,0)+
IF('U12'!$A$4="2ª",'U12'!AE20*'U12'!AE$4,0)+
IF('U13'!$A$4="2ª",'U13'!AE20*'U13'!AE$4,0)+
IF('U14'!$A$4="2ª",'U14'!AE20*'U14'!AE$4,0)+
IF('U15'!$A$4="2ª",'U15'!AE20*'U15'!AE$4,0)
)/'2ª EVA-solo'!$CD$5
/BM$13)),0),0)</f>
        <v>0</v>
      </c>
      <c r="BN36" s="25"/>
      <c r="BO36" s="72"/>
      <c r="BP36" s="25">
        <f ca="1">IFERROR(IF(BP$16&gt;0,
(
(
(
IF('U1'!$A$4="3ª",'U1'!AF20*'U1'!AF$4,0)+
IF('U2'!$A$4="3ª",'U2'!AF20*'U2'!AF$4,0)+
IF('U3'!$A$4="3ª",'U3'!AF20*'U3'!AF$4,0)+
IF('U4'!$A$4="3ª",'U4'!AF20*'U4'!AF$4,0)+
IF('U5'!$A$4="3ª",'U5'!AF20*'U5'!AF$4,0)+
IF('U6'!$A$4="3ª",'U6'!AF20*'U6'!AF$4,0)+
IF('U7'!$A$4="3ª",'U7'!AF20*'U7'!AF$4,0)+
IF('U8'!$A$4="3ª",'U8'!AF20*'U8'!AF$4,0)+
IF('U9'!$A$4="3ª",'U9'!AF20*'U9'!AF$4,0)+
IF('U10'!$A$4="3ª",'U10'!AF20*'U10'!AF$4,0)+
IF('U11'!$A$4="3ª",'U11'!AF20*'U11'!AF$4,0)+
IF('U12'!$A$4="3ª",'U12'!AF20*'U12'!AF$4,0)+
IF('U13'!$A$4="3ª",'U13'!AF20*'U13'!AF$4,0)+
IF('U14'!$A$4="3ª",'U14'!AF20*'U14'!AF$4,0)+
IF('U15'!$A$4="3ª",'U15'!AF20*'U15'!AF$4,0)
)/'3ª EVA-solo'!$CD$5
/BP$13)),0),0)</f>
        <v>0</v>
      </c>
      <c r="BQ36" s="25"/>
      <c r="BR36" s="25">
        <f>IFERROR(IF(BR$16&gt;0,
(
(
(
IF('U1'!$A$4="3ª",'U1'!AG20*'U1'!AG$4,0)+
IF('U2'!$A$4="3ª",'U2'!AG20*'U2'!AG$4,0)+
IF('U3'!$A$4="3ª",'U3'!AG20*'U3'!AG$4,0)+
IF('U4'!$A$4="3ª",'U4'!AG20*'U4'!AG$4,0)+
IF('U5'!$A$4="3ª",'U5'!AG20*'U5'!AG$4,0)+
IF('U6'!$A$4="3ª",'U6'!AG20*'U6'!AG$4,0)+
IF('U7'!$A$4="3ª",'U7'!AG20*'U7'!AG$4,0)+
IF('U8'!$A$4="3ª",'U8'!AG20*'U8'!AG$4,0)+
IF('U9'!$A$4="3ª",'U9'!AG20*'U9'!AG$4,0)+
IF('U10'!$A$4="3ª",'U10'!AG20*'U10'!AG$4,0)+
IF('U11'!$A$4="3ª",'U11'!AG20*'U11'!AG$4,0)+
IF('U12'!$A$4="3ª",'U12'!AG20*'U12'!AG$4,0)+
IF('U13'!$A$4="3ª",'U13'!AG20*'U13'!AG$4,0)+
IF('U14'!$A$4="3ª",'U14'!AG20*'U14'!AG$4,0)+
IF('U15'!$A$4="3ª",'U15'!AG20*'U15'!AG$4,0)
)/'3ª EVA-solo'!$CD$5
/BR$13)),0),0)</f>
        <v>0</v>
      </c>
      <c r="BS36" s="25"/>
      <c r="BT36" s="25">
        <f>IFERROR(IF(BT$16&gt;0,
(
(
(
IF('U1'!$A$4="3ª",'U1'!AH20*'U1'!AH$4,0)+
IF('U2'!$A$4="3ª",'U2'!AH20*'U2'!AH$4,0)+
IF('U3'!$A$4="3ª",'U3'!AH20*'U3'!AH$4,0)+
IF('U4'!$A$4="3ª",'U4'!AH20*'U4'!AH$4,0)+
IF('U5'!$A$4="3ª",'U5'!AH20*'U5'!AH$4,0)+
IF('U6'!$A$4="3ª",'U6'!AH20*'U6'!AH$4,0)+
IF('U7'!$A$4="3ª",'U7'!AH20*'U7'!AH$4,0)+
IF('U8'!$A$4="3ª",'U8'!AH20*'U8'!AH$4,0)+
IF('U9'!$A$4="3ª",'U9'!AH20*'U9'!AH$4,0)+
IF('U10'!$A$4="3ª",'U10'!AH20*'U10'!AH$4,0)+
IF('U11'!$A$4="3ª",'U11'!AH20*'U11'!AH$4,0)+
IF('U12'!$A$4="3ª",'U12'!AH20*'U12'!AH$4,0)+
IF('U13'!$A$4="3ª",'U13'!AH20*'U13'!AH$4,0)+
IF('U14'!$A$4="3ª",'U14'!AH20*'U14'!AH$4,0)+
IF('U15'!$A$4="3ª",'U15'!AH20*'U15'!AH$4,0)
)/'3ª EVA-solo'!$CD$5
/BT$13)),0),0)</f>
        <v>0</v>
      </c>
      <c r="BU36" s="25"/>
      <c r="BV36" s="25">
        <f>IFERROR(IF(BV$16&gt;0,
(
(
(
IF('U1'!$A$4="3ª",'U1'!AI20*'U1'!AI$4,0)+
IF('U2'!$A$4="3ª",'U2'!AI20*'U2'!AI$4,0)+
IF('U3'!$A$4="3ª",'U3'!AI20*'U3'!AI$4,0)+
IF('U4'!$A$4="3ª",'U4'!AI20*'U4'!AI$4,0)+
IF('U5'!$A$4="3ª",'U5'!AI20*'U5'!AI$4,0)+
IF('U6'!$A$4="3ª",'U6'!AI20*'U6'!AI$4,0)+
IF('U7'!$A$4="3ª",'U7'!AI20*'U7'!AI$4,0)+
IF('U8'!$A$4="3ª",'U8'!AI20*'U8'!AI$4,0)+
IF('U9'!$A$4="3ª",'U9'!AI20*'U9'!AI$4,0)+
IF('U10'!$A$4="3ª",'U10'!AI20*'U10'!AI$4,0)+
IF('U11'!$A$4="3ª",'U11'!AI20*'U11'!AI$4,0)+
IF('U12'!$A$4="3ª",'U12'!AI20*'U12'!AI$4,0)+
IF('U13'!$A$4="3ª",'U13'!AI20*'U13'!AI$4,0)+
IF('U14'!$A$4="3ª",'U14'!AI20*'U14'!AI$4,0)+
IF('U15'!$A$4="3ª",'U15'!AI20*'U15'!AI$4,0)
)/'3ª EVA-solo'!$CD$5
/BV$13)),0),0)</f>
        <v>0</v>
      </c>
      <c r="BW36" s="25"/>
      <c r="BX36" s="25">
        <f>IFERROR(IF(BX$16&gt;0,
(
(
(
IF('U1'!$A$4="3ª",'U1'!AJ20*'U1'!AJ$4,0)+
IF('U2'!$A$4="3ª",'U2'!AJ20*'U2'!AJ$4,0)+
IF('U3'!$A$4="3ª",'U3'!AJ20*'U3'!AJ$4,0)+
IF('U4'!$A$4="3ª",'U4'!AJ20*'U4'!AJ$4,0)+
IF('U5'!$A$4="3ª",'U5'!AJ20*'U5'!AJ$4,0)+
IF('U6'!$A$4="3ª",'U6'!AJ20*'U6'!AJ$4,0)+
IF('U7'!$A$4="3ª",'U7'!AJ20*'U7'!AJ$4,0)+
IF('U8'!$A$4="3ª",'U8'!AJ20*'U8'!AJ$4,0)+
IF('U9'!$A$4="3ª",'U9'!AJ20*'U9'!AJ$4,0)+
IF('U10'!$A$4="3ª",'U10'!AJ20*'U10'!AJ$4,0)+
IF('U11'!$A$4="3ª",'U11'!AJ20*'U11'!AJ$4,0)+
IF('U12'!$A$4="3ª",'U12'!AJ20*'U12'!AJ$4,0)+
IF('U13'!$A$4="3ª",'U13'!AJ20*'U13'!AJ$4,0)+
IF('U14'!$A$4="3ª",'U14'!AJ20*'U14'!AJ$4,0)+
IF('U15'!$A$4="3ª",'U15'!AJ20*'U15'!AJ$4,0)
)/'3ª EVA-solo'!$CD$5
/BX$13)),0),0)</f>
        <v>0</v>
      </c>
      <c r="BY36" s="25"/>
      <c r="BZ36" s="129">
        <f>IFERROR(IF(BZ$16&gt;0,
(
(
(
IF('U1'!$A$4="3ª",'U1'!AK20*'U1'!AK$4,0)+
IF('U2'!$A$4="3ª",'U2'!AK20*'U2'!AK$4,0)+
IF('U3'!$A$4="3ª",'U3'!AK20*'U3'!AK$4,0)+
IF('U4'!$A$4="3ª",'U4'!AK20*'U4'!AK$4,0)+
IF('U5'!$A$4="3ª",'U5'!AK20*'U5'!AK$4,0)+
IF('U6'!$A$4="3ª",'U6'!AK20*'U6'!AK$4,0)+
IF('U7'!$A$4="3ª",'U7'!AK20*'U7'!AK$4,0)+
IF('U8'!$A$4="3ª",'U8'!AK20*'U8'!AK$4,0)+
IF('U9'!$A$4="3ª",'U9'!AK20*'U9'!AK$4,0)+
IF('U10'!$A$4="3ª",'U10'!AK20*'U10'!AK$4,0)+
IF('U11'!$A$4="3ª",'U11'!AK20*'U11'!AK$4,0)+
IF('U12'!$A$4="3ª",'U12'!AK20*'U12'!AK$4,0)+
IF('U13'!$A$4="3ª",'U13'!AK20*'U13'!AK$4,0)+
IF('U14'!$A$4="3ª",'U14'!AK20*'U14'!AK$4,0)+
IF('U15'!$A$4="3ª",'U15'!AK20*'U15'!AK$4,0)
)/'3ª EVA-solo'!$CD$5
/BZ$13)),0),0)</f>
        <v>0</v>
      </c>
      <c r="CA36" s="25"/>
      <c r="CB36" s="71"/>
    </row>
    <row r="37" spans="1:80" ht="18" x14ac:dyDescent="0.25">
      <c r="A37" s="65" t="str">
        <v>Flores Medina, Natalia</v>
      </c>
      <c r="B37" s="72"/>
      <c r="C37" s="25">
        <f ca="1">IFERROR(IF(C$16&gt;0,
(
(
(
IF('U1'!$A$4="3ª",'U1'!B21*'U1'!B$4,0)+
IF('U2'!$A$4="3ª",'U2'!B21*'U2'!B$4,0)+
IF('U3'!$A$4="3ª",'U3'!B21*'U3'!B$4,0)+
IF('U4'!$A$4="3ª",'U4'!B21*'U4'!B$4,0)+
IF('U5'!$A$4="3ª",'U5'!B21*'U5'!B$4,0)+
IF('U6'!$A$4="3ª",'U6'!B21*'U6'!B$4,0)+
IF('U7'!$A$4="3ª",'U7'!B21*'U7'!B$4,0)+
IF('U8'!$A$4="3ª",'U8'!B21*'U8'!B$4,0)+
IF('U9'!$A$4="3ª",'U9'!B21*'U9'!B$4,0)+
IF('U10'!$A$4="3ª",'U10'!B21*'U10'!B$4,0)+
IF('U11'!$A$4="3ª",'U11'!B21*'U11'!B$4,0)+
IF('U12'!$A$4="3ª",'U12'!B21*'U12'!B$4,0)+
IF('U13'!$A$4="3ª",'U13'!B21*'U13'!B$4,0)+
IF('U14'!$A$4="3ª",'U14'!B21*'U14'!B$4,0)+
IF('U15'!$A$4="3ª",'U15'!B21*'U15'!B$4,0)
)/'3ª EVA-solo'!$CD$5
/C$13)),0),0)</f>
        <v>0</v>
      </c>
      <c r="D37" s="25"/>
      <c r="E37" s="25">
        <f ca="1">IFERROR(IF(E$16&gt;0,
(
(
(
IF('U1'!$A$4="3ª",'U1'!C21*'U1'!C$4,0)+
IF('U2'!$A$4="3ª",'U2'!C21*'U2'!C$4,0)+
IF('U3'!$A$4="3ª",'U3'!C21*'U3'!C$4,0)+
IF('U4'!$A$4="3ª",'U4'!C21*'U4'!C$4,0)+
IF('U5'!$A$4="3ª",'U5'!C21*'U5'!C$4,0)+
IF('U6'!$A$4="3ª",'U6'!C21*'U6'!C$4,0)+
IF('U7'!$A$4="3ª",'U7'!C21*'U7'!C$4,0)+
IF('U8'!$A$4="3ª",'U8'!C21*'U8'!C$4,0)+
IF('U9'!$A$4="3ª",'U9'!C21*'U9'!C$4,0)+
IF('U10'!$A$4="3ª",'U10'!C21*'U10'!C$4,0)+
IF('U11'!$A$4="3ª",'U11'!C21*'U11'!C$4,0)+
IF('U12'!$A$4="3ª",'U12'!C21*'U12'!C$4,0)+
IF('U13'!$A$4="3ª",'U13'!C21*'U13'!C$4,0)+
IF('U14'!$A$4="3ª",'U14'!C21*'U14'!C$4,0)+
IF('U15'!$A$4="3ª",'U15'!C21*'U15'!C$4,0)
)/'3ª EVA-solo'!$CD$5
/E$13)),0),0)</f>
        <v>0</v>
      </c>
      <c r="F37" s="25"/>
      <c r="G37" s="25">
        <f ca="1">IFERROR(IF(G$16&gt;0,
(
(
(
IF('U1'!$A$4="3ª",'U1'!D21*'U1'!D$4,0)+
IF('U2'!$A$4="3ª",'U2'!D21*'U2'!D$4,0)+
IF('U3'!$A$4="3ª",'U3'!D21*'U3'!D$4,0)+
IF('U4'!$A$4="3ª",'U4'!D21*'U4'!D$4,0)+
IF('U5'!$A$4="3ª",'U5'!D21*'U5'!D$4,0)+
IF('U6'!$A$4="3ª",'U6'!D21*'U6'!D$4,0)+
IF('U7'!$A$4="3ª",'U7'!D21*'U7'!D$4,0)+
IF('U8'!$A$4="3ª",'U8'!D21*'U8'!D$4,0)+
IF('U9'!$A$4="3ª",'U9'!D21*'U9'!D$4,0)+
IF('U10'!$A$4="3ª",'U10'!D21*'U10'!D$4,0)+
IF('U11'!$A$4="3ª",'U11'!D21*'U11'!D$4,0)+
IF('U12'!$A$4="3ª",'U12'!D21*'U12'!D$4,0)+
IF('U13'!$A$4="3ª",'U13'!D21*'U13'!D$4,0)+
IF('U14'!$A$4="3ª",'U14'!D21*'U14'!D$4,0)+
IF('U15'!$A$4="3ª",'U15'!D21*'U15'!D$4,0)
)/'3ª EVA-solo'!$CD$5
/G$13)),0),0)</f>
        <v>0</v>
      </c>
      <c r="H37" s="25"/>
      <c r="I37" s="25">
        <f ca="1">IFERROR(IF(I$16&gt;0,
(
(
(
IF('U1'!$A$4="3ª",'U1'!E21*'U1'!E$4,0)+
IF('U2'!$A$4="3ª",'U2'!E21*'U2'!E$4,0)+
IF('U3'!$A$4="3ª",'U3'!E21*'U3'!E$4,0)+
IF('U4'!$A$4="3ª",'U4'!E21*'U4'!E$4,0)+
IF('U5'!$A$4="3ª",'U5'!E21*'U5'!E$4,0)+
IF('U6'!$A$4="3ª",'U6'!E21*'U6'!E$4,0)+
IF('U7'!$A$4="3ª",'U7'!E21*'U7'!E$4,0)+
IF('U8'!$A$4="3ª",'U8'!E21*'U8'!E$4,0)+
IF('U9'!$A$4="3ª",'U9'!E21*'U9'!E$4,0)+
IF('U10'!$A$4="3ª",'U10'!E21*'U10'!E$4,0)+
IF('U11'!$A$4="3ª",'U11'!E21*'U11'!E$4,0)+
IF('U12'!$A$4="3ª",'U12'!E21*'U12'!E$4,0)+
IF('U13'!$A$4="3ª",'U13'!E21*'U13'!E$4,0)+
IF('U14'!$A$4="3ª",'U14'!E21*'U14'!E$4,0)+
IF('U15'!$A$4="3ª",'U15'!E21*'U15'!E$4,0)
)/'3ª EVA-solo'!$CD$5
/H$13)),0),0)</f>
        <v>0</v>
      </c>
      <c r="J37" s="25"/>
      <c r="K37" s="25">
        <f ca="1">IFERROR(IF(K$16&gt;0,
(
(
(
IF('U1'!$A$4="3ª",'U1'!F21*'U1'!F$4,0)+
IF('U2'!$A$4="3ª",'U2'!F21*'U2'!F$4,0)+
IF('U3'!$A$4="3ª",'U3'!F21*'U3'!F$4,0)+
IF('U4'!$A$4="3ª",'U4'!F21*'U4'!F$4,0)+
IF('U5'!$A$4="3ª",'U5'!F21*'U5'!F$4,0)+
IF('U6'!$A$4="3ª",'U6'!F21*'U6'!F$4,0)+
IF('U7'!$A$4="3ª",'U7'!F21*'U7'!F$4,0)+
IF('U8'!$A$4="3ª",'U8'!F21*'U8'!F$4,0)+
IF('U9'!$A$4="3ª",'U9'!F21*'U9'!F$4,0)+
IF('U10'!$A$4="3ª",'U10'!F21*'U10'!F$4,0)+
IF('U11'!$A$4="3ª",'U11'!F21*'U11'!F$4,0)+
IF('U12'!$A$4="3ª",'U12'!F21*'U12'!F$4,0)+
IF('U13'!$A$4="3ª",'U13'!F21*'U13'!F$4,0)+
IF('U14'!$A$4="3ª",'U14'!F21*'U14'!F$4,0)+
IF('U15'!$A$4="3ª",'U15'!F21*'U15'!F$4,0)
)/'3ª EVA-solo'!$CD$5
/K$13)),0),0)</f>
        <v>0</v>
      </c>
      <c r="L37" s="98"/>
      <c r="M37" s="25">
        <f>IFERROR(IF(M$16&gt;0,
(
(
(
IF('U1'!$A$4="3ª",'U1'!G21*'U1'!G$4,0)+
IF('U2'!$A$4="3ª",'U2'!G21*'U2'!G$4,0)+
IF('U3'!$A$4="3ª",'U3'!G21*'U3'!G$4,0)+
IF('U4'!$A$4="3ª",'U4'!G21*'U4'!G$4,0)+
IF('U5'!$A$4="3ª",'U5'!G21*'U5'!G$4,0)+
IF('U6'!$A$4="3ª",'U6'!G21*'U6'!G$4,0)+
IF('U7'!$A$4="3ª",'U7'!G21*'U7'!G$4,0)+
IF('U8'!$A$4="3ª",'U8'!G21*'U8'!G$4,0)+
IF('U9'!$A$4="3ª",'U9'!G21*'U9'!G$4,0)+
IF('U10'!$A$4="3ª",'U10'!G21*'U10'!G$4,0)+
IF('U11'!$A$4="3ª",'U11'!G21*'U11'!G$4,0)+
IF('U12'!$A$4="3ª",'U12'!G21*'U12'!G$4,0)+
IF('U13'!$A$4="3ª",'U13'!G21*'U13'!G$4,0)+
IF('U14'!$A$4="3ª",'U14'!G21*'U14'!G$4,0)+
IF('U15'!$A$4="3ª",'U15'!G21*'U15'!G$4,0)
)/'3ª EVA-solo'!$CD$5
/M$13)),0),0)</f>
        <v>0</v>
      </c>
      <c r="N37" s="102"/>
      <c r="O37" s="72"/>
      <c r="P37" s="25">
        <f ca="1">IFERROR(IF(P$16&gt;0,
(
(
(
IF('U1'!$A$4="3ª",'U1'!H21*'U1'!H$4,0)+
IF('U2'!$A$4="3ª",'U2'!H21*'U2'!H$4,0)+
IF('U3'!$A$4="3ª",'U3'!H21*'U3'!H$4,0)+
IF('U4'!$A$4="3ª",'U4'!H21*'U4'!H$4,0)+
IF('U5'!$A$4="3ª",'U5'!H21*'U5'!H$4,0)+
IF('U6'!$A$4="3ª",'U6'!H21*'U6'!H$4,0)+
IF('U7'!$A$4="3ª",'U7'!H21*'U7'!H$4,0)+
IF('U8'!$A$4="3ª",'U8'!H21*'U8'!H$4,0)+
IF('U9'!$A$4="3ª",'U9'!H21*'U9'!H$4,0)+
IF('U10'!$A$4="3ª",'U10'!H21*'U10'!H$4,0)+
IF('U11'!$A$4="3ª",'U11'!H21*'U11'!H$4,0)+
IF('U12'!$A$4="3ª",'U12'!H21*'U12'!H$4,0)+
IF('U13'!$A$4="3ª",'U13'!H21*'U13'!H$4,0)+
IF('U14'!$A$4="3ª",'U14'!H21*'U14'!H$4,0)+
IF('U15'!$A$4="3ª",'U15'!H21*'U15'!H$4,0)
)/'3ª EVA-solo'!$CD$5
/P$13)),0),0)</f>
        <v>0</v>
      </c>
      <c r="Q37" s="25"/>
      <c r="R37" s="25">
        <f ca="1">IFERROR(IF(R$16&gt;0,
(
(
(
IF('U1'!$A$4="3ª",'U1'!I21*'U1'!I$4,0)+
IF('U2'!$A$4="3ª",'U2'!I21*'U2'!I$4,0)+
IF('U3'!$A$4="3ª",'U3'!I21*'U3'!I$4,0)+
IF('U4'!$A$4="3ª",'U4'!I21*'U4'!I$4,0)+
IF('U5'!$A$4="3ª",'U5'!I21*'U5'!I$4,0)+
IF('U6'!$A$4="3ª",'U6'!I21*'U6'!I$4,0)+
IF('U7'!$A$4="3ª",'U7'!I21*'U7'!I$4,0)+
IF('U8'!$A$4="3ª",'U8'!I21*'U8'!I$4,0)+
IF('U9'!$A$4="3ª",'U9'!I21*'U9'!I$4,0)+
IF('U10'!$A$4="3ª",'U10'!I21*'U10'!I$4,0)+
IF('U11'!$A$4="3ª",'U11'!I21*'U11'!I$4,0)+
IF('U12'!$A$4="3ª",'U12'!I21*'U12'!I$4,0)+
IF('U13'!$A$4="3ª",'U13'!I21*'U13'!I$4,0)+
IF('U14'!$A$4="3ª",'U14'!I21*'U14'!I$4,0)+
IF('U15'!$A$4="3ª",'U15'!I21*'U15'!I$4,0)
)/'3ª EVA-solo'!$CD$5
/R$13)),0),0)</f>
        <v>0</v>
      </c>
      <c r="S37" s="25"/>
      <c r="T37" s="25">
        <f ca="1">IFERROR(IF(T$16&gt;0,
(
(
(
IF('U1'!$A$4="3ª",'U1'!J21*'U1'!J$4,0)+
IF('U2'!$A$4="3ª",'U2'!J21*'U2'!J$4,0)+
IF('U3'!$A$4="3ª",'U3'!J21*'U3'!J$4,0)+
IF('U4'!$A$4="3ª",'U4'!J21*'U4'!J$4,0)+
IF('U5'!$A$4="3ª",'U5'!J21*'U5'!J$4,0)+
IF('U6'!$A$4="3ª",'U6'!J21*'U6'!J$4,0)+
IF('U7'!$A$4="3ª",'U7'!J21*'U7'!J$4,0)+
IF('U8'!$A$4="3ª",'U8'!J21*'U8'!J$4,0)+
IF('U9'!$A$4="3ª",'U9'!J21*'U9'!J$4,0)+
IF('U10'!$A$4="3ª",'U10'!J21*'U10'!J$4,0)+
IF('U11'!$A$4="3ª",'U11'!J21*'U11'!J$4,0)+
IF('U12'!$A$4="3ª",'U12'!J21*'U12'!J$4,0)+
IF('U13'!$A$4="3ª",'U13'!J21*'U13'!J$4,0)+
IF('U14'!$A$4="3ª",'U14'!J21*'U14'!J$4,0)+
IF('U15'!$A$4="3ª",'U15'!J21*'U15'!J$4,0)
)/'3ª EVA-solo'!$CD$5
/T$13)),0),0)</f>
        <v>0</v>
      </c>
      <c r="U37" s="25"/>
      <c r="V37" s="25">
        <f ca="1">IFERROR(IF(V$16&gt;0,
(
(
(
IF('U1'!$A$4="3ª",'U1'!K21*'U1'!K$4,0)+
IF('U2'!$A$4="3ª",'U2'!K21*'U2'!K$4,0)+
IF('U3'!$A$4="3ª",'U3'!K21*'U3'!K$4,0)+
IF('U4'!$A$4="3ª",'U4'!K21*'U4'!K$4,0)+
IF('U5'!$A$4="3ª",'U5'!K21*'U5'!K$4,0)+
IF('U6'!$A$4="3ª",'U6'!K21*'U6'!K$4,0)+
IF('U7'!$A$4="3ª",'U7'!K21*'U7'!K$4,0)+
IF('U8'!$A$4="3ª",'U8'!K21*'U8'!K$4,0)+
IF('U9'!$A$4="3ª",'U9'!K21*'U9'!K$4,0)+
IF('U10'!$A$4="3ª",'U10'!K21*'U10'!K$4,0)+
IF('U11'!$A$4="3ª",'U11'!K21*'U11'!K$4,0)+
IF('U12'!$A$4="3ª",'U12'!K21*'U12'!K$4,0)+
IF('U13'!$A$4="3ª",'U13'!K21*'U13'!K$4,0)+
IF('U14'!$A$4="3ª",'U14'!K21*'U14'!K$4,0)+
IF('U15'!$A$4="3ª",'U15'!K21*'U15'!K$4,0)
)/'3ª EVA-solo'!$CD$5
/V$13)),0),0)</f>
        <v>0</v>
      </c>
      <c r="W37" s="25"/>
      <c r="X37" s="25">
        <f ca="1">IFERROR(IF(X$16&gt;0,
(
(
(
IF('U1'!$A$4="3ª",'U1'!L21*'U1'!L$4,0)+
IF('U2'!$A$4="3ª",'U2'!L21*'U2'!L$4,0)+
IF('U3'!$A$4="3ª",'U3'!L21*'U3'!L$4,0)+
IF('U4'!$A$4="3ª",'U4'!L21*'U4'!L$4,0)+
IF('U5'!$A$4="3ª",'U5'!L21*'U5'!L$4,0)+
IF('U6'!$A$4="3ª",'U6'!L21*'U6'!L$4,0)+
IF('U7'!$A$4="3ª",'U7'!L21*'U7'!L$4,0)+
IF('U8'!$A$4="3ª",'U8'!L21*'U8'!L$4,0)+
IF('U9'!$A$4="3ª",'U9'!L21*'U9'!L$4,0)+
IF('U10'!$A$4="3ª",'U10'!L21*'U10'!L$4,0)+
IF('U11'!$A$4="3ª",'U11'!L21*'U11'!L$4,0)+
IF('U12'!$A$4="3ª",'U12'!L21*'U12'!L$4,0)+
IF('U13'!$A$4="3ª",'U13'!L21*'U13'!L$4,0)+
IF('U14'!$A$4="3ª",'U14'!L21*'U14'!L$4,0)+
IF('U15'!$A$4="3ª",'U15'!L21*'U15'!L$4,0)
)/'3ª EVA-solo'!$CD$5
/X$13)),0),0)</f>
        <v>0</v>
      </c>
      <c r="Y37" s="25"/>
      <c r="Z37" s="25">
        <f>IFERROR(IF(Z$16&gt;0,
(
(
(
IF('U1'!$A$4="3ª",'U1'!M21*'U1'!M$4,0)+
IF('U2'!$A$4="3ª",'U2'!M21*'U2'!M$4,0)+
IF('U3'!$A$4="3ª",'U3'!M21*'U3'!M$4,0)+
IF('U4'!$A$4="3ª",'U4'!M21*'U4'!M$4,0)+
IF('U5'!$A$4="3ª",'U5'!M21*'U5'!M$4,0)+
IF('U6'!$A$4="3ª",'U6'!M21*'U6'!M$4,0)+
IF('U7'!$A$4="3ª",'U7'!M21*'U7'!M$4,0)+
IF('U8'!$A$4="3ª",'U8'!M21*'U8'!M$4,0)+
IF('U9'!$A$4="3ª",'U9'!M21*'U9'!M$4,0)+
IF('U10'!$A$4="3ª",'U10'!M21*'U10'!M$4,0)+
IF('U11'!$A$4="3ª",'U11'!M21*'U11'!M$4,0)+
IF('U12'!$A$4="3ª",'U12'!M21*'U12'!M$4,0)+
IF('U13'!$A$4="3ª",'U13'!M21*'U13'!M$4,0)+
IF('U14'!$A$4="3ª",'U14'!M21*'U14'!M$4,0)+
IF('U15'!$A$4="3ª",'U15'!M21*'U15'!M$4,0)
)/'3ª EVA-solo'!$CD$5
/Z$13)),0),0)</f>
        <v>0</v>
      </c>
      <c r="AA37" s="25"/>
      <c r="AB37" s="72"/>
      <c r="AC37" s="25">
        <f ca="1">IFERROR(IF(AC$16&gt;0,
(
(
(
IF('U1'!$A$4="3ª",'U1'!N21*'U1'!N$4,0)+
IF('U2'!$A$4="3ª",'U2'!N21*'U2'!N$4,0)+
IF('U3'!$A$4="3ª",'U3'!N21*'U3'!N$4,0)+
IF('U4'!$A$4="3ª",'U4'!N21*'U4'!N$4,0)+
IF('U5'!$A$4="3ª",'U5'!N21*'U5'!N$4,0)+
IF('U6'!$A$4="3ª",'U6'!N21*'U6'!N$4,0)+
IF('U7'!$A$4="3ª",'U7'!N21*'U7'!N$4,0)+
IF('U8'!$A$4="3ª",'U8'!N21*'U8'!N$4,0)+
IF('U9'!$A$4="3ª",'U9'!N21*'U9'!N$4,0)+
IF('U10'!$A$4="3ª",'U10'!N21*'U10'!N$4,0)+
IF('U11'!$A$4="3ª",'U11'!N21*'U11'!N$4,0)+
IF('U12'!$A$4="3ª",'U12'!N21*'U12'!N$4,0)+
IF('U13'!$A$4="3ª",'U13'!N21*'U13'!N$4,0)+
IF('U14'!$A$4="3ª",'U14'!N21*'U14'!N$4,0)+
IF('U15'!$A$4="3ª",'U15'!N21*'U15'!N$4,0)
)/'3ª EVA-solo'!$CD$5
/AC$13)),0),0)</f>
        <v>0</v>
      </c>
      <c r="AD37" s="25"/>
      <c r="AE37" s="25">
        <f>IFERROR(IF(AE$16&gt;0,
(
(
(
IF('U1'!$A$4="3ª",'U1'!O21*'U1'!O$4,0)+
IF('U2'!$A$4="3ª",'U2'!O21*'U2'!O$4,0)+
IF('U3'!$A$4="3ª",'U3'!O21*'U3'!O$4,0)+
IF('U4'!$A$4="3ª",'U4'!O21*'U4'!O$4,0)+
IF('U5'!$A$4="3ª",'U5'!O21*'U5'!O$4,0)+
IF('U6'!$A$4="3ª",'U6'!O21*'U6'!O$4,0)+
IF('U7'!$A$4="3ª",'U7'!O21*'U7'!O$4,0)+
IF('U8'!$A$4="3ª",'U8'!O21*'U8'!O$4,0)+
IF('U9'!$A$4="3ª",'U9'!O21*'U9'!O$4,0)+
IF('U10'!$A$4="3ª",'U10'!O21*'U10'!O$4,0)+
IF('U11'!$A$4="3ª",'U11'!O21*'U11'!O$4,0)+
IF('U12'!$A$4="3ª",'U12'!O21*'U12'!O$4,0)+
IF('U13'!$A$4="3ª",'U13'!O21*'U13'!O$4,0)+
IF('U14'!$A$4="3ª",'U14'!O21*'U14'!O$4,0)+
IF('U15'!$A$4="3ª",'U15'!O21*'U15'!O$4,0)
)/'3ª EVA-solo'!$CD$5
/AE$13)),0),0)</f>
        <v>0</v>
      </c>
      <c r="AF37" s="25"/>
      <c r="AG37" s="25">
        <f ca="1">IFERROR(IF(AG$16&gt;0,
(
(
(
IF('U1'!$A$4="3ª",'U1'!P21*'U1'!P$4,0)+
IF('U2'!$A$4="3ª",'U2'!P21*'U2'!P$4,0)+
IF('U3'!$A$4="3ª",'U3'!P21*'U3'!P$4,0)+
IF('U4'!$A$4="3ª",'U4'!P21*'U4'!P$4,0)+
IF('U5'!$A$4="3ª",'U5'!P21*'U5'!P$4,0)+
IF('U6'!$A$4="3ª",'U6'!P21*'U6'!P$4,0)+
IF('U7'!$A$4="3ª",'U7'!P21*'U7'!P$4,0)+
IF('U8'!$A$4="3ª",'U8'!P21*'U8'!P$4,0)+
IF('U9'!$A$4="3ª",'U9'!P21*'U9'!P$4,0)+
IF('U10'!$A$4="3ª",'U10'!P21*'U10'!P$4,0)+
IF('U11'!$A$4="3ª",'U11'!P21*'U11'!P$4,0)+
IF('U12'!$A$4="3ª",'U12'!P21*'U12'!P$4,0)+
IF('U13'!$A$4="3ª",'U13'!P21*'U13'!P$4,0)+
IF('U14'!$A$4="3ª",'U14'!P21*'U14'!P$4,0)+
IF('U15'!$A$4="3ª",'U15'!P21*'U15'!P$4,0)
)/'3ª EVA-solo'!$CD$5
/AG$13)),0),0)</f>
        <v>0</v>
      </c>
      <c r="AH37" s="25"/>
      <c r="AI37" s="25">
        <f>IFERROR(IF(AH$16&gt;0,
(
(
(
IF('U1'!$A$4="3ª",'U1'!Q21*'U1'!Q$4,0)+
IF('U2'!$A$4="3ª",'U2'!Q21*'U2'!Q$4,0)+
IF('U3'!$A$4="3ª",'U3'!Q21*'U3'!Q$4,0)+
IF('U4'!$A$4="3ª",'U4'!Q21*'U4'!Q$4,0)+
IF('U5'!$A$4="3ª",'U5'!Q21*'U5'!Q$4,0)+
IF('U6'!$A$4="3ª",'U6'!Q21*'U6'!Q$4,0)+
IF('U7'!$A$4="3ª",'U7'!Q21*'U7'!Q$4,0)+
IF('U8'!$A$4="3ª",'U8'!Q21*'U8'!Q$4,0)+
IF('U9'!$A$4="3ª",'U9'!Q21*'U9'!Q$4,0)+
IF('U10'!$A$4="3ª",'U10'!Q21*'U10'!Q$4,0)+
IF('U11'!$A$4="3ª",'U11'!Q21*'U11'!Q$4,0)+
IF('U12'!$A$4="3ª",'U12'!Q21*'U12'!Q$4,0)+
IF('U13'!$A$4="3ª",'U13'!Q21*'U13'!Q$4,0)+
IF('U14'!$A$4="3ª",'U14'!Q21*'U14'!Q$4,0)+
IF('U15'!$A$4="3ª",'U15'!Q21*'U15'!Q$4,0)
)/'3ª EVA-solo'!$CD$5
/AH$13)),0),0)</f>
        <v>0</v>
      </c>
      <c r="AJ37" s="25"/>
      <c r="AK37" s="25">
        <f ca="1">IFERROR(IF(AK$16&gt;0,
(
(
(
IF('U1'!$A$4="3ª",'U1'!R21*'U1'!R$4,0)+
IF('U2'!$A$4="3ª",'U2'!R21*'U2'!R$4,0)+
IF('U3'!$A$4="3ª",'U3'!R21*'U3'!R$4,0)+
IF('U4'!$A$4="3ª",'U4'!R21*'U4'!R$4,0)+
IF('U5'!$A$4="3ª",'U5'!R21*'U5'!R$4,0)+
IF('U6'!$A$4="3ª",'U6'!R21*'U6'!R$4,0)+
IF('U7'!$A$4="3ª",'U7'!R21*'U7'!R$4,0)+
IF('U8'!$A$4="3ª",'U8'!R21*'U8'!R$4,0)+
IF('U9'!$A$4="3ª",'U9'!R21*'U9'!R$4,0)+
IF('U10'!$A$4="3ª",'U10'!R21*'U10'!R$4,0)+
IF('U11'!$A$4="3ª",'U11'!R21*'U11'!R$4,0)+
IF('U12'!$A$4="3ª",'U12'!R21*'U12'!R$4,0)+
IF('U13'!$A$4="3ª",'U13'!R21*'U13'!R$4,0)+
IF('U14'!$A$4="3ª",'U14'!R21*'U14'!R$4,0)+
IF('U15'!$A$4="3ª",'U15'!R21*'U15'!R$4,0)
)/'3ª EVA-solo'!$CD$5
/AK$13)),0),0)</f>
        <v>0</v>
      </c>
      <c r="AL37" s="25"/>
      <c r="AM37" s="129">
        <f>IFERROR(IF(AM$16&gt;0,
(
(
(
IF('U1'!$A$4="3ª",'U1'!S21*'U1'!S$4,0)+
IF('U2'!$A$4="3ª",'U2'!S21*'U2'!S$4,0)+
IF('U3'!$A$4="3ª",'U3'!S21*'U3'!S$4,0)+
IF('U4'!$A$4="3ª",'U4'!S21*'U4'!S$4,0)+
IF('U5'!$A$4="3ª",'U5'!S21*'U5'!S$4,0)+
IF('U6'!$A$4="3ª",'U6'!S21*'U6'!S$4,0)+
IF('U7'!$A$4="3ª",'U7'!S21*'U7'!S$4,0)+
IF('U8'!$A$4="3ª",'U8'!S21*'U8'!S$4,0)+
IF('U9'!$A$4="3ª",'U9'!S21*'U9'!S$4,0)+
IF('U10'!$A$4="3ª",'U10'!S21*'U10'!S$4,0)+
IF('U11'!$A$4="3ª",'U11'!S21*'U11'!S$4,0)+
IF('U12'!$A$4="3ª",'U12'!S21*'U12'!S$4,0)+
IF('U13'!$A$4="3ª",'U13'!S21*'U13'!S$4,0)+
IF('U14'!$A$4="3ª",'U14'!S21*'U14'!S$4,0)+
IF('U15'!$A$4="3ª",'U15'!S21*'U15'!S$4,0)
)/'3ª EVA-solo'!$CD$5
/AM$13)),0),0)</f>
        <v>0</v>
      </c>
      <c r="AN37" s="102"/>
      <c r="AO37" s="72"/>
      <c r="AP37" s="25">
        <f ca="1">IFERROR(IF(AP$16&gt;0,
(
(
(
IF('U1'!$A$4="3ª",'U1'!T21*'U1'!T$4,0)+
IF('U2'!$A$4="3ª",'U2'!T21*'U2'!T$4,0)+
IF('U3'!$A$4="3ª",'U3'!T21*'U3'!T$4,0)+
IF('U4'!$A$4="3ª",'U4'!T21*'U4'!T$4,0)+
IF('U5'!$A$4="3ª",'U5'!T21*'U5'!T$4,0)+
IF('U6'!$A$4="3ª",'U6'!T21*'U6'!T$4,0)+
IF('U7'!$A$4="3ª",'U7'!T21*'U7'!T$4,0)+
IF('U8'!$A$4="3ª",'U8'!T21*'U8'!T$4,0)+
IF('U9'!$A$4="3ª",'U9'!T21*'U9'!T$4,0)+
IF('U10'!$A$4="3ª",'U10'!T21*'U10'!T$4,0)+
IF('U11'!$A$4="3ª",'U11'!T21*'U11'!T$4,0)+
IF('U12'!$A$4="3ª",'U12'!T21*'U12'!T$4,0)+
IF('U13'!$A$4="3ª",'U13'!T21*'U13'!T$4,0)+
IF('U14'!$A$4="3ª",'U14'!T21*'U14'!T$4,0)+
IF('U15'!$A$4="3ª",'U15'!T21*'U15'!T$4,0)
)/'3ª EVA-solo'!$CD$5
/AP$13)),0),0)</f>
        <v>0</v>
      </c>
      <c r="AQ37" s="25"/>
      <c r="AR37" s="25">
        <f ca="1">IFERROR(IF(AR$16&gt;0,
(
(
(
IF('U1'!$A$4="3ª",'U1'!U21*'U1'!U$4,0)+
IF('U2'!$A$4="3ª",'U2'!U21*'U2'!U$4,0)+
IF('U3'!$A$4="3ª",'U3'!U21*'U3'!U$4,0)+
IF('U4'!$A$4="3ª",'U4'!U21*'U4'!U$4,0)+
IF('U5'!$A$4="3ª",'U5'!U21*'U5'!U$4,0)+
IF('U6'!$A$4="3ª",'U6'!U21*'U6'!U$4,0)+
IF('U7'!$A$4="3ª",'U7'!U21*'U7'!U$4,0)+
IF('U8'!$A$4="3ª",'U8'!U21*'U8'!U$4,0)+
IF('U9'!$A$4="3ª",'U9'!U21*'U9'!U$4,0)+
IF('U10'!$A$4="3ª",'U10'!U21*'U10'!U$4,0)+
IF('U11'!$A$4="3ª",'U11'!U21*'U11'!U$4,0)+
IF('U12'!$A$4="3ª",'U12'!U21*'U12'!U$4,0)+
IF('U13'!$A$4="3ª",'U13'!U21*'U13'!U$4,0)+
IF('U14'!$A$4="3ª",'U14'!U21*'U14'!U$4,0)+
IF('U15'!$A$4="3ª",'U15'!U21*'U15'!U$4,0)
)/'3ª EVA-solo'!$CD$5
/AR$13)),0),0)</f>
        <v>0</v>
      </c>
      <c r="AS37" s="25"/>
      <c r="AT37" s="25">
        <f ca="1">IFERROR(IF(AT$16&gt;0,
(
(
(
IF('U1'!$A$4="3ª",'U1'!V21*'U1'!V$4,0)+
IF('U2'!$A$4="3ª",'U2'!V21*'U2'!V$4,0)+
IF('U3'!$A$4="3ª",'U3'!V21*'U3'!V$4,0)+
IF('U4'!$A$4="3ª",'U4'!V21*'U4'!V$4,0)+
IF('U5'!$A$4="3ª",'U5'!V21*'U5'!V$4,0)+
IF('U6'!$A$4="3ª",'U6'!V21*'U6'!V$4,0)+
IF('U7'!$A$4="3ª",'U7'!V21*'U7'!V$4,0)+
IF('U8'!$A$4="3ª",'U8'!V21*'U8'!V$4,0)+
IF('U9'!$A$4="3ª",'U9'!V21*'U9'!V$4,0)+
IF('U10'!$A$4="3ª",'U10'!V21*'U10'!V$4,0)+
IF('U11'!$A$4="3ª",'U11'!V21*'U11'!V$4,0)+
IF('U12'!$A$4="3ª",'U12'!V21*'U12'!V$4,0)+
IF('U13'!$A$4="3ª",'U13'!V21*'U13'!V$4,0)+
IF('U14'!$A$4="3ª",'U14'!V21*'U14'!V$4,0)+
IF('U15'!$A$4="3ª",'U15'!V21*'U15'!V$4,0)
)/'3ª EVA-solo'!$CD$5
/AT$13)),0),0)</f>
        <v>0</v>
      </c>
      <c r="AU37" s="25"/>
      <c r="AV37" s="25">
        <f ca="1">IFERROR(IF(AV$16&gt;0,
(
(
(
IF('U1'!$A$4="3ª",'U1'!W21*'U1'!W$4,0)+
IF('U2'!$A$4="3ª",'U2'!W21*'U2'!W$4,0)+
IF('U3'!$A$4="3ª",'U3'!W21*'U3'!W$4,0)+
IF('U4'!$A$4="3ª",'U4'!W21*'U4'!W$4,0)+
IF('U5'!$A$4="3ª",'U5'!W21*'U5'!W$4,0)+
IF('U6'!$A$4="3ª",'U6'!W21*'U6'!W$4,0)+
IF('U7'!$A$4="3ª",'U7'!W21*'U7'!W$4,0)+
IF('U8'!$A$4="3ª",'U8'!W21*'U8'!W$4,0)+
IF('U9'!$A$4="3ª",'U9'!W21*'U9'!W$4,0)+
IF('U10'!$A$4="3ª",'U10'!W21*'U10'!W$4,0)+
IF('U11'!$A$4="3ª",'U11'!W21*'U11'!W$4,0)+
IF('U12'!$A$4="3ª",'U12'!W21*'U12'!W$4,0)+
IF('U13'!$A$4="3ª",'U13'!W21*'U13'!W$4,0)+
IF('U14'!$A$4="3ª",'U14'!W21*'U14'!W$4,0)+
IF('U15'!$A$4="3ª",'U15'!W21*'U15'!W$4,0)
)/'3ª EVA-solo'!$CD$5
/AV$13)),0),0)</f>
        <v>0</v>
      </c>
      <c r="AW37" s="25"/>
      <c r="AX37" s="25">
        <f ca="1">IFERROR(IF(AX$16&gt;0,
(
(
(
IF('U1'!$A$4="3ª",'U1'!X21*'U1'!X$4,0)+
IF('U2'!$A$4="3ª",'U2'!X21*'U2'!X$4,0)+
IF('U3'!$A$4="3ª",'U3'!X21*'U3'!X$4,0)+
IF('U4'!$A$4="3ª",'U4'!X21*'U4'!X$4,0)+
IF('U5'!$A$4="3ª",'U5'!X21*'U5'!X$4,0)+
IF('U6'!$A$4="3ª",'U6'!X21*'U6'!X$4,0)+
IF('U7'!$A$4="3ª",'U7'!X21*'U7'!X$4,0)+
IF('U8'!$A$4="3ª",'U8'!X21*'U8'!X$4,0)+
IF('U9'!$A$4="3ª",'U9'!X21*'U9'!X$4,0)+
IF('U10'!$A$4="3ª",'U10'!X21*'U10'!X$4,0)+
IF('U11'!$A$4="3ª",'U11'!X21*'U11'!X$4,0)+
IF('U12'!$A$4="3ª",'U12'!X21*'U12'!X$4,0)+
IF('U13'!$A$4="3ª",'U13'!X21*'U13'!X$4,0)+
IF('U14'!$A$4="3ª",'U14'!X21*'U14'!X$4,0)+
IF('U15'!$A$4="3ª",'U15'!X21*'U15'!X$4,0)
)/'3ª EVA-solo'!$CD$5
/AX$13)),0),0)</f>
        <v>0</v>
      </c>
      <c r="AY37" s="25"/>
      <c r="AZ37" s="25">
        <f>IFERROR(IF(AZ$16&gt;0,
(
(
(
IF('U1'!$A$4="3ª",'U1'!Y21*'U1'!Y$4,0)+
IF('U2'!$A$4="3ª",'U2'!Y21*'U2'!Y$4,0)+
IF('U3'!$A$4="3ª",'U3'!Y21*'U3'!Y$4,0)+
IF('U4'!$A$4="3ª",'U4'!Y21*'U4'!Y$4,0)+
IF('U5'!$A$4="3ª",'U5'!Y21*'U5'!Y$4,0)+
IF('U6'!$A$4="3ª",'U6'!Y21*'U6'!Y$4,0)+
IF('U7'!$A$4="3ª",'U7'!Y21*'U7'!Y$4,0)+
IF('U8'!$A$4="3ª",'U8'!Y21*'U8'!Y$4,0)+
IF('U9'!$A$4="3ª",'U9'!Y21*'U9'!Y$4,0)+
IF('U10'!$A$4="3ª",'U10'!Y21*'U10'!Y$4,0)+
IF('U11'!$A$4="3ª",'U11'!Y21*'U11'!Y$4,0)+
IF('U12'!$A$4="3ª",'U12'!Y21*'U12'!Y$4,0)+
IF('U13'!$A$4="3ª",'U13'!Y21*'U13'!Y$4,0)+
IF('U14'!$A$4="3ª",'U14'!Y21*'U14'!Y$4,0)+
IF('U15'!$A$4="3ª",'U15'!Y21*'U15'!Y$4,0)
)/'3ª EVA-solo'!$CD$5
/AZ$13)),0),0)</f>
        <v>0</v>
      </c>
      <c r="BA37" s="25"/>
      <c r="BB37" s="72"/>
      <c r="BC37" s="25">
        <f ca="1">IFERROR(IF(BC$16&gt;0,
(
(
(
IF('U1'!$A$4="2ª",'U1'!Z21*'U1'!Z$4,0)+
IF('U2'!$A$4="2ª",'U2'!Z21*'U2'!Z$4,0)+
IF('U3'!$A$4="2ª",'U3'!Z21*'U3'!Z$4,0)+
IF('U4'!$A$4="2ª",'U4'!Z21*'U4'!Z$4,0)+
IF('U5'!$A$4="2ª",'U5'!Z21*'U5'!Z$4,0)+
IF('U6'!$A$4="2ª",'U6'!Z21*'U6'!Z$4,0)+
IF('U7'!$A$4="2ª",'U7'!Z21*'U7'!Z$4,0)+
IF('U8'!$A$4="2ª",'U8'!Z21*'U8'!Z$4,0)+
IF('U9'!$A$4="2ª",'U9'!Z21*'U9'!Z$4,0)+
IF('U10'!$A$4="2ª",'U10'!Z21*'U10'!Z$4,0)+
IF('U11'!$A$4="2ª",'U11'!Z21*'U11'!Z$4,0)+
IF('U12'!$A$4="2ª",'U12'!Z21*'U12'!Z$4,0)+
IF('U13'!$A$4="2ª",'U13'!Z21*'U13'!Z$4,0)+
IF('U14'!$A$4="2ª",'U14'!Z21*'U14'!Z$4,0)+
IF('U15'!$A$4="2ª",'U15'!Z21*'U15'!Z$4,0)
)/'2ª EVA-solo'!$CD$5
/BC$13)),0),0)</f>
        <v>0</v>
      </c>
      <c r="BD37" s="25"/>
      <c r="BE37" s="25">
        <f ca="1">IFERROR(IF(BE$16&gt;0,
(
(
(
IF('U1'!$A$4="3ª",'U1'!AA21*'U1'!AA$4,0)+
IF('U2'!$A$4="3ª",'U2'!AA21*'U2'!AA$4,0)+
IF('U3'!$A$4="3ª",'U3'!AA21*'U3'!AA$4,0)+
IF('U4'!$A$4="3ª",'U4'!AA21*'U4'!AA$4,0)+
IF('U5'!$A$4="3ª",'U5'!AA21*'U5'!AA$4,0)+
IF('U6'!$A$4="3ª",'U6'!AA21*'U6'!AA$4,0)+
IF('U7'!$A$4="3ª",'U7'!AA21*'U7'!AA$4,0)+
IF('U8'!$A$4="3ª",'U8'!AA21*'U8'!AA$4,0)+
IF('U9'!$A$4="3ª",'U9'!AA21*'U9'!AA$4,0)+
IF('U10'!$A$4="3ª",'U10'!AA21*'U10'!AA$4,0)+
IF('U11'!$A$4="3ª",'U11'!AA21*'U11'!AA$4,0)+
IF('U12'!$A$4="3ª",'U12'!AA21*'U12'!AA$4,0)+
IF('U13'!$A$4="3ª",'U13'!AA21*'U13'!AA$4,0)+
IF('U14'!$A$4="3ª",'U14'!AA21*'U14'!AA$4,0)+
IF('U15'!$A$4="3ª",'U15'!AA21*'U15'!AE$4,0)
)/'3ª EVA-solo'!$CD$5
/BE$13)),0),0)</f>
        <v>0</v>
      </c>
      <c r="BF37" s="25"/>
      <c r="BG37" s="25">
        <f ca="1">IFERROR(IF(BG$16&gt;0,
(
(
(
IF('U1'!$A$4="3ª",'U1'!AB21*'U1'!AB$4,0)+
IF('U2'!$A$4="3ª",'U2'!AB21*'U2'!AB$4,0)+
IF('U3'!$A$4="3ª",'U3'!AB21*'U3'!AB$4,0)+
IF('U4'!$A$4="3ª",'U4'!AB21*'U4'!AB$4,0)+
IF('U5'!$A$4="3ª",'U5'!AB21*'U5'!AB$4,0)+
IF('U6'!$A$4="3ª",'U6'!AB21*'U6'!AB$4,0)+
IF('U7'!$A$4="3ª",'U7'!AB21*'U7'!AB$4,0)+
IF('U8'!$A$4="3ª",'U8'!AB21*'U8'!AB$4,0)+
IF('U9'!$A$4="3ª",'U9'!AB21*'U9'!AB$4,0)+
IF('U10'!$A$4="3ª",'U10'!AB21*'U10'!AB$4,0)+
IF('U11'!$A$4="3ª",'U11'!AB21*'U11'!AB$4,0)+
IF('U12'!$A$4="3ª",'U12'!AB21*'U12'!AB$4,0)+
IF('U13'!$A$4="3ª",'U13'!AB21*'U13'!AB$4,0)+
IF('U14'!$A$4="3ª",'U14'!AB21*'U14'!AB$4,0)+
IF('U15'!$A$4="3ª",'U15'!AB21*'U15'!AF$4,0)
)/'3ª EVA-solo'!$CD$5
/BG$13)),0),0)</f>
        <v>0</v>
      </c>
      <c r="BH37" s="25"/>
      <c r="BI37" s="25">
        <f>IFERROR(IF(BH$16&gt;0,
(
(
(
IF('U1'!$A$4="3ª",'U1'!AC21*'U1'!AC$4,0)+
IF('U2'!$A$4="3ª",'U2'!AC21*'U2'!AC$4,0)+
IF('U3'!$A$4="3ª",'U3'!AC21*'U3'!AC$4,0)+
IF('U4'!$A$4="3ª",'U4'!AC21*'U4'!AC$4,0)+
IF('U5'!$A$4="3ª",'U5'!AC21*'U5'!AC$4,0)+
IF('U6'!$A$4="3ª",'U6'!AC21*'U6'!AC$4,0)+
IF('U7'!$A$4="3ª",'U7'!AC21*'U7'!AC$4,0)+
IF('U8'!$A$4="3ª",'U8'!AC21*'U8'!AC$4,0)+
IF('U9'!$A$4="3ª",'U9'!AC21*'U9'!AC$4,0)+
IF('U10'!$A$4="3ª",'U10'!AC21*'U10'!AC$4,0)+
IF('U11'!$A$4="3ª",'U11'!AC21*'U11'!AC$4,0)+
IF('U12'!$A$4="3ª",'U12'!AC21*'U12'!AC$4,0)+
IF('U13'!$A$4="3ª",'U13'!AC21*'U13'!AC$4,0)+
IF('U14'!$A$4="3ª",'U14'!AC21*'U14'!AC$4,0)+
IF('U15'!$A$4="3ª",'U15'!AC21*'U15'!AG$4,0)
)/'3ª EVA-solo'!$CD$5
/BH$13)),0),0)</f>
        <v>0</v>
      </c>
      <c r="BJ37" s="25"/>
      <c r="BK37" s="25">
        <f>IFERROR(IF(BK$16&gt;0,
(
(
(
IF('U1'!$A$4="3ª",'U1'!AD21*'U1'!AD$4,0)+
IF('U2'!$A$4="3ª",'U2'!AD21*'U2'!AD$4,0)+
IF('U3'!$A$4="3ª",'U3'!AD21*'U3'!AD$4,0)+
IF('U4'!$A$4="3ª",'U4'!AD21*'U4'!AD$4,0)+
IF('U5'!$A$4="3ª",'U5'!AD21*'U5'!AD$4,0)+
IF('U6'!$A$4="3ª",'U6'!AD21*'U6'!AD$4,0)+
IF('U7'!$A$4="3ª",'U7'!AD21*'U7'!AD$4,0)+
IF('U8'!$A$4="3ª",'U8'!AD21*'U8'!AD$4,0)+
IF('U9'!$A$4="3ª",'U9'!AD21*'U9'!AD$4,0)+
IF('U10'!$A$4="3ª",'U10'!AD21*'U10'!AD$4,0)+
IF('U11'!$A$4="3ª",'U11'!AD21*'U11'!AD$4,0)+
IF('U12'!$A$4="3ª",'U12'!AD21*'U12'!AD$4,0)+
IF('U13'!$A$4="3ª",'U13'!AD21*'U13'!AD$4,0)+
IF('U14'!$A$4="3ª",'U14'!AD21*'U14'!AD$4,0)+
IF('U15'!$A$4="3ª",'U15'!AD21*'U15'!AH$4,0)
)/'3ª EVA-solo'!$CD$5
/BK$13)),0),0)</f>
        <v>0</v>
      </c>
      <c r="BL37" s="25"/>
      <c r="BM37" s="25">
        <f>IFERROR(IF(BM$16&gt;0,
(
(
(
IF('U1'!$A$4="2ª",'U1'!AE21*'U1'!AE$4,0)+
IF('U2'!$A$4="2ª",'U2'!AE21*'U2'!AE$4,0)+
IF('U3'!$A$4="2ª",'U3'!AE21*'U3'!AE$4,0)+
IF('U4'!$A$4="2ª",'U4'!AE21*'U4'!AE$4,0)+
IF('U5'!$A$4="2ª",'U5'!AE21*'U5'!AE$4,0)+
IF('U6'!$A$4="2ª",'U6'!AE21*'U6'!AE$4,0)+
IF('U7'!$A$4="2ª",'U7'!AE21*'U7'!AE$4,0)+
IF('U8'!$A$4="2ª",'U8'!AE21*'U8'!AE$4,0)+
IF('U9'!$A$4="2ª",'U9'!AE21*'U9'!AE$4,0)+
IF('U10'!$A$4="2ª",'U10'!AE21*'U10'!AE$4,0)+
IF('U11'!$A$4="2ª",'U11'!AE21*'U11'!AE$4,0)+
IF('U12'!$A$4="2ª",'U12'!AE21*'U12'!AE$4,0)+
IF('U13'!$A$4="2ª",'U13'!AE21*'U13'!AE$4,0)+
IF('U14'!$A$4="2ª",'U14'!AE21*'U14'!AE$4,0)+
IF('U15'!$A$4="2ª",'U15'!AE21*'U15'!AE$4,0)
)/'2ª EVA-solo'!$CD$5
/BM$13)),0),0)</f>
        <v>0</v>
      </c>
      <c r="BN37" s="25"/>
      <c r="BO37" s="72"/>
      <c r="BP37" s="25">
        <f ca="1">IFERROR(IF(BP$16&gt;0,
(
(
(
IF('U1'!$A$4="3ª",'U1'!AF21*'U1'!AF$4,0)+
IF('U2'!$A$4="3ª",'U2'!AF21*'U2'!AF$4,0)+
IF('U3'!$A$4="3ª",'U3'!AF21*'U3'!AF$4,0)+
IF('U4'!$A$4="3ª",'U4'!AF21*'U4'!AF$4,0)+
IF('U5'!$A$4="3ª",'U5'!AF21*'U5'!AF$4,0)+
IF('U6'!$A$4="3ª",'U6'!AF21*'U6'!AF$4,0)+
IF('U7'!$A$4="3ª",'U7'!AF21*'U7'!AF$4,0)+
IF('U8'!$A$4="3ª",'U8'!AF21*'U8'!AF$4,0)+
IF('U9'!$A$4="3ª",'U9'!AF21*'U9'!AF$4,0)+
IF('U10'!$A$4="3ª",'U10'!AF21*'U10'!AF$4,0)+
IF('U11'!$A$4="3ª",'U11'!AF21*'U11'!AF$4,0)+
IF('U12'!$A$4="3ª",'U12'!AF21*'U12'!AF$4,0)+
IF('U13'!$A$4="3ª",'U13'!AF21*'U13'!AF$4,0)+
IF('U14'!$A$4="3ª",'U14'!AF21*'U14'!AF$4,0)+
IF('U15'!$A$4="3ª",'U15'!AF21*'U15'!AF$4,0)
)/'3ª EVA-solo'!$CD$5
/BP$13)),0),0)</f>
        <v>0</v>
      </c>
      <c r="BQ37" s="25"/>
      <c r="BR37" s="25">
        <f>IFERROR(IF(BR$16&gt;0,
(
(
(
IF('U1'!$A$4="3ª",'U1'!AG21*'U1'!AG$4,0)+
IF('U2'!$A$4="3ª",'U2'!AG21*'U2'!AG$4,0)+
IF('U3'!$A$4="3ª",'U3'!AG21*'U3'!AG$4,0)+
IF('U4'!$A$4="3ª",'U4'!AG21*'U4'!AG$4,0)+
IF('U5'!$A$4="3ª",'U5'!AG21*'U5'!AG$4,0)+
IF('U6'!$A$4="3ª",'U6'!AG21*'U6'!AG$4,0)+
IF('U7'!$A$4="3ª",'U7'!AG21*'U7'!AG$4,0)+
IF('U8'!$A$4="3ª",'U8'!AG21*'U8'!AG$4,0)+
IF('U9'!$A$4="3ª",'U9'!AG21*'U9'!AG$4,0)+
IF('U10'!$A$4="3ª",'U10'!AG21*'U10'!AG$4,0)+
IF('U11'!$A$4="3ª",'U11'!AG21*'U11'!AG$4,0)+
IF('U12'!$A$4="3ª",'U12'!AG21*'U12'!AG$4,0)+
IF('U13'!$A$4="3ª",'U13'!AG21*'U13'!AG$4,0)+
IF('U14'!$A$4="3ª",'U14'!AG21*'U14'!AG$4,0)+
IF('U15'!$A$4="3ª",'U15'!AG21*'U15'!AG$4,0)
)/'3ª EVA-solo'!$CD$5
/BR$13)),0),0)</f>
        <v>0</v>
      </c>
      <c r="BS37" s="25"/>
      <c r="BT37" s="25">
        <f>IFERROR(IF(BT$16&gt;0,
(
(
(
IF('U1'!$A$4="3ª",'U1'!AH21*'U1'!AH$4,0)+
IF('U2'!$A$4="3ª",'U2'!AH21*'U2'!AH$4,0)+
IF('U3'!$A$4="3ª",'U3'!AH21*'U3'!AH$4,0)+
IF('U4'!$A$4="3ª",'U4'!AH21*'U4'!AH$4,0)+
IF('U5'!$A$4="3ª",'U5'!AH21*'U5'!AH$4,0)+
IF('U6'!$A$4="3ª",'U6'!AH21*'U6'!AH$4,0)+
IF('U7'!$A$4="3ª",'U7'!AH21*'U7'!AH$4,0)+
IF('U8'!$A$4="3ª",'U8'!AH21*'U8'!AH$4,0)+
IF('U9'!$A$4="3ª",'U9'!AH21*'U9'!AH$4,0)+
IF('U10'!$A$4="3ª",'U10'!AH21*'U10'!AH$4,0)+
IF('U11'!$A$4="3ª",'U11'!AH21*'U11'!AH$4,0)+
IF('U12'!$A$4="3ª",'U12'!AH21*'U12'!AH$4,0)+
IF('U13'!$A$4="3ª",'U13'!AH21*'U13'!AH$4,0)+
IF('U14'!$A$4="3ª",'U14'!AH21*'U14'!AH$4,0)+
IF('U15'!$A$4="3ª",'U15'!AH21*'U15'!AH$4,0)
)/'3ª EVA-solo'!$CD$5
/BT$13)),0),0)</f>
        <v>0</v>
      </c>
      <c r="BU37" s="25"/>
      <c r="BV37" s="25">
        <f>IFERROR(IF(BV$16&gt;0,
(
(
(
IF('U1'!$A$4="3ª",'U1'!AI21*'U1'!AI$4,0)+
IF('U2'!$A$4="3ª",'U2'!AI21*'U2'!AI$4,0)+
IF('U3'!$A$4="3ª",'U3'!AI21*'U3'!AI$4,0)+
IF('U4'!$A$4="3ª",'U4'!AI21*'U4'!AI$4,0)+
IF('U5'!$A$4="3ª",'U5'!AI21*'U5'!AI$4,0)+
IF('U6'!$A$4="3ª",'U6'!AI21*'U6'!AI$4,0)+
IF('U7'!$A$4="3ª",'U7'!AI21*'U7'!AI$4,0)+
IF('U8'!$A$4="3ª",'U8'!AI21*'U8'!AI$4,0)+
IF('U9'!$A$4="3ª",'U9'!AI21*'U9'!AI$4,0)+
IF('U10'!$A$4="3ª",'U10'!AI21*'U10'!AI$4,0)+
IF('U11'!$A$4="3ª",'U11'!AI21*'U11'!AI$4,0)+
IF('U12'!$A$4="3ª",'U12'!AI21*'U12'!AI$4,0)+
IF('U13'!$A$4="3ª",'U13'!AI21*'U13'!AI$4,0)+
IF('U14'!$A$4="3ª",'U14'!AI21*'U14'!AI$4,0)+
IF('U15'!$A$4="3ª",'U15'!AI21*'U15'!AI$4,0)
)/'3ª EVA-solo'!$CD$5
/BV$13)),0),0)</f>
        <v>0</v>
      </c>
      <c r="BW37" s="25"/>
      <c r="BX37" s="25">
        <f>IFERROR(IF(BX$16&gt;0,
(
(
(
IF('U1'!$A$4="3ª",'U1'!AJ21*'U1'!AJ$4,0)+
IF('U2'!$A$4="3ª",'U2'!AJ21*'U2'!AJ$4,0)+
IF('U3'!$A$4="3ª",'U3'!AJ21*'U3'!AJ$4,0)+
IF('U4'!$A$4="3ª",'U4'!AJ21*'U4'!AJ$4,0)+
IF('U5'!$A$4="3ª",'U5'!AJ21*'U5'!AJ$4,0)+
IF('U6'!$A$4="3ª",'U6'!AJ21*'U6'!AJ$4,0)+
IF('U7'!$A$4="3ª",'U7'!AJ21*'U7'!AJ$4,0)+
IF('U8'!$A$4="3ª",'U8'!AJ21*'U8'!AJ$4,0)+
IF('U9'!$A$4="3ª",'U9'!AJ21*'U9'!AJ$4,0)+
IF('U10'!$A$4="3ª",'U10'!AJ21*'U10'!AJ$4,0)+
IF('U11'!$A$4="3ª",'U11'!AJ21*'U11'!AJ$4,0)+
IF('U12'!$A$4="3ª",'U12'!AJ21*'U12'!AJ$4,0)+
IF('U13'!$A$4="3ª",'U13'!AJ21*'U13'!AJ$4,0)+
IF('U14'!$A$4="3ª",'U14'!AJ21*'U14'!AJ$4,0)+
IF('U15'!$A$4="3ª",'U15'!AJ21*'U15'!AJ$4,0)
)/'3ª EVA-solo'!$CD$5
/BX$13)),0),0)</f>
        <v>0</v>
      </c>
      <c r="BY37" s="25"/>
      <c r="BZ37" s="129">
        <f>IFERROR(IF(BZ$16&gt;0,
(
(
(
IF('U1'!$A$4="3ª",'U1'!AK21*'U1'!AK$4,0)+
IF('U2'!$A$4="3ª",'U2'!AK21*'U2'!AK$4,0)+
IF('U3'!$A$4="3ª",'U3'!AK21*'U3'!AK$4,0)+
IF('U4'!$A$4="3ª",'U4'!AK21*'U4'!AK$4,0)+
IF('U5'!$A$4="3ª",'U5'!AK21*'U5'!AK$4,0)+
IF('U6'!$A$4="3ª",'U6'!AK21*'U6'!AK$4,0)+
IF('U7'!$A$4="3ª",'U7'!AK21*'U7'!AK$4,0)+
IF('U8'!$A$4="3ª",'U8'!AK21*'U8'!AK$4,0)+
IF('U9'!$A$4="3ª",'U9'!AK21*'U9'!AK$4,0)+
IF('U10'!$A$4="3ª",'U10'!AK21*'U10'!AK$4,0)+
IF('U11'!$A$4="3ª",'U11'!AK21*'U11'!AK$4,0)+
IF('U12'!$A$4="3ª",'U12'!AK21*'U12'!AK$4,0)+
IF('U13'!$A$4="3ª",'U13'!AK21*'U13'!AK$4,0)+
IF('U14'!$A$4="3ª",'U14'!AK21*'U14'!AK$4,0)+
IF('U15'!$A$4="3ª",'U15'!AK21*'U15'!AK$4,0)
)/'3ª EVA-solo'!$CD$5
/BZ$13)),0),0)</f>
        <v>0</v>
      </c>
      <c r="CA37" s="25"/>
      <c r="CB37" s="71"/>
    </row>
    <row r="38" spans="1:80" ht="18" x14ac:dyDescent="0.25">
      <c r="A38" s="65" t="str">
        <v>Vargas Delgado, Sergio</v>
      </c>
      <c r="B38" s="72"/>
      <c r="C38" s="25">
        <f ca="1">IFERROR(IF(C$16&gt;0,
(
(
(
IF('U1'!$A$4="3ª",'U1'!B22*'U1'!B$4,0)+
IF('U2'!$A$4="3ª",'U2'!B22*'U2'!B$4,0)+
IF('U3'!$A$4="3ª",'U3'!B22*'U3'!B$4,0)+
IF('U4'!$A$4="3ª",'U4'!B22*'U4'!B$4,0)+
IF('U5'!$A$4="3ª",'U5'!B22*'U5'!B$4,0)+
IF('U6'!$A$4="3ª",'U6'!B22*'U6'!B$4,0)+
IF('U7'!$A$4="3ª",'U7'!B22*'U7'!B$4,0)+
IF('U8'!$A$4="3ª",'U8'!B22*'U8'!B$4,0)+
IF('U9'!$A$4="3ª",'U9'!B22*'U9'!B$4,0)+
IF('U10'!$A$4="3ª",'U10'!B22*'U10'!B$4,0)+
IF('U11'!$A$4="3ª",'U11'!B22*'U11'!B$4,0)+
IF('U12'!$A$4="3ª",'U12'!B22*'U12'!B$4,0)+
IF('U13'!$A$4="3ª",'U13'!B22*'U13'!B$4,0)+
IF('U14'!$A$4="3ª",'U14'!B22*'U14'!B$4,0)+
IF('U15'!$A$4="3ª",'U15'!B22*'U15'!B$4,0)
)/'3ª EVA-solo'!$CD$5
/C$13)),0),0)</f>
        <v>0</v>
      </c>
      <c r="D38" s="25"/>
      <c r="E38" s="25">
        <f ca="1">IFERROR(IF(E$16&gt;0,
(
(
(
IF('U1'!$A$4="3ª",'U1'!C22*'U1'!C$4,0)+
IF('U2'!$A$4="3ª",'U2'!C22*'U2'!C$4,0)+
IF('U3'!$A$4="3ª",'U3'!C22*'U3'!C$4,0)+
IF('U4'!$A$4="3ª",'U4'!C22*'U4'!C$4,0)+
IF('U5'!$A$4="3ª",'U5'!C22*'U5'!C$4,0)+
IF('U6'!$A$4="3ª",'U6'!C22*'U6'!C$4,0)+
IF('U7'!$A$4="3ª",'U7'!C22*'U7'!C$4,0)+
IF('U8'!$A$4="3ª",'U8'!C22*'U8'!C$4,0)+
IF('U9'!$A$4="3ª",'U9'!C22*'U9'!C$4,0)+
IF('U10'!$A$4="3ª",'U10'!C22*'U10'!C$4,0)+
IF('U11'!$A$4="3ª",'U11'!C22*'U11'!C$4,0)+
IF('U12'!$A$4="3ª",'U12'!C22*'U12'!C$4,0)+
IF('U13'!$A$4="3ª",'U13'!C22*'U13'!C$4,0)+
IF('U14'!$A$4="3ª",'U14'!C22*'U14'!C$4,0)+
IF('U15'!$A$4="3ª",'U15'!C22*'U15'!C$4,0)
)/'3ª EVA-solo'!$CD$5
/E$13)),0),0)</f>
        <v>0</v>
      </c>
      <c r="F38" s="25"/>
      <c r="G38" s="25">
        <f ca="1">IFERROR(IF(G$16&gt;0,
(
(
(
IF('U1'!$A$4="3ª",'U1'!D22*'U1'!D$4,0)+
IF('U2'!$A$4="3ª",'U2'!D22*'U2'!D$4,0)+
IF('U3'!$A$4="3ª",'U3'!D22*'U3'!D$4,0)+
IF('U4'!$A$4="3ª",'U4'!D22*'U4'!D$4,0)+
IF('U5'!$A$4="3ª",'U5'!D22*'U5'!D$4,0)+
IF('U6'!$A$4="3ª",'U6'!D22*'U6'!D$4,0)+
IF('U7'!$A$4="3ª",'U7'!D22*'U7'!D$4,0)+
IF('U8'!$A$4="3ª",'U8'!D22*'U8'!D$4,0)+
IF('U9'!$A$4="3ª",'U9'!D22*'U9'!D$4,0)+
IF('U10'!$A$4="3ª",'U10'!D22*'U10'!D$4,0)+
IF('U11'!$A$4="3ª",'U11'!D22*'U11'!D$4,0)+
IF('U12'!$A$4="3ª",'U12'!D22*'U12'!D$4,0)+
IF('U13'!$A$4="3ª",'U13'!D22*'U13'!D$4,0)+
IF('U14'!$A$4="3ª",'U14'!D22*'U14'!D$4,0)+
IF('U15'!$A$4="3ª",'U15'!D22*'U15'!D$4,0)
)/'3ª EVA-solo'!$CD$5
/G$13)),0),0)</f>
        <v>0</v>
      </c>
      <c r="H38" s="25"/>
      <c r="I38" s="25">
        <f ca="1">IFERROR(IF(I$16&gt;0,
(
(
(
IF('U1'!$A$4="3ª",'U1'!E22*'U1'!E$4,0)+
IF('U2'!$A$4="3ª",'U2'!E22*'U2'!E$4,0)+
IF('U3'!$A$4="3ª",'U3'!E22*'U3'!E$4,0)+
IF('U4'!$A$4="3ª",'U4'!E22*'U4'!E$4,0)+
IF('U5'!$A$4="3ª",'U5'!E22*'U5'!E$4,0)+
IF('U6'!$A$4="3ª",'U6'!E22*'U6'!E$4,0)+
IF('U7'!$A$4="3ª",'U7'!E22*'U7'!E$4,0)+
IF('U8'!$A$4="3ª",'U8'!E22*'U8'!E$4,0)+
IF('U9'!$A$4="3ª",'U9'!E22*'U9'!E$4,0)+
IF('U10'!$A$4="3ª",'U10'!E22*'U10'!E$4,0)+
IF('U11'!$A$4="3ª",'U11'!E22*'U11'!E$4,0)+
IF('U12'!$A$4="3ª",'U12'!E22*'U12'!E$4,0)+
IF('U13'!$A$4="3ª",'U13'!E22*'U13'!E$4,0)+
IF('U14'!$A$4="3ª",'U14'!E22*'U14'!E$4,0)+
IF('U15'!$A$4="3ª",'U15'!E22*'U15'!E$4,0)
)/'3ª EVA-solo'!$CD$5
/H$13)),0),0)</f>
        <v>0</v>
      </c>
      <c r="J38" s="25"/>
      <c r="K38" s="25">
        <f ca="1">IFERROR(IF(K$16&gt;0,
(
(
(
IF('U1'!$A$4="3ª",'U1'!F22*'U1'!F$4,0)+
IF('U2'!$A$4="3ª",'U2'!F22*'U2'!F$4,0)+
IF('U3'!$A$4="3ª",'U3'!F22*'U3'!F$4,0)+
IF('U4'!$A$4="3ª",'U4'!F22*'U4'!F$4,0)+
IF('U5'!$A$4="3ª",'U5'!F22*'U5'!F$4,0)+
IF('U6'!$A$4="3ª",'U6'!F22*'U6'!F$4,0)+
IF('U7'!$A$4="3ª",'U7'!F22*'U7'!F$4,0)+
IF('U8'!$A$4="3ª",'U8'!F22*'U8'!F$4,0)+
IF('U9'!$A$4="3ª",'U9'!F22*'U9'!F$4,0)+
IF('U10'!$A$4="3ª",'U10'!F22*'U10'!F$4,0)+
IF('U11'!$A$4="3ª",'U11'!F22*'U11'!F$4,0)+
IF('U12'!$A$4="3ª",'U12'!F22*'U12'!F$4,0)+
IF('U13'!$A$4="3ª",'U13'!F22*'U13'!F$4,0)+
IF('U14'!$A$4="3ª",'U14'!F22*'U14'!F$4,0)+
IF('U15'!$A$4="3ª",'U15'!F22*'U15'!F$4,0)
)/'3ª EVA-solo'!$CD$5
/K$13)),0),0)</f>
        <v>0</v>
      </c>
      <c r="L38" s="98"/>
      <c r="M38" s="25">
        <f>IFERROR(IF(M$16&gt;0,
(
(
(
IF('U1'!$A$4="3ª",'U1'!G22*'U1'!G$4,0)+
IF('U2'!$A$4="3ª",'U2'!G22*'U2'!G$4,0)+
IF('U3'!$A$4="3ª",'U3'!G22*'U3'!G$4,0)+
IF('U4'!$A$4="3ª",'U4'!G22*'U4'!G$4,0)+
IF('U5'!$A$4="3ª",'U5'!G22*'U5'!G$4,0)+
IF('U6'!$A$4="3ª",'U6'!G22*'U6'!G$4,0)+
IF('U7'!$A$4="3ª",'U7'!G22*'U7'!G$4,0)+
IF('U8'!$A$4="3ª",'U8'!G22*'U8'!G$4,0)+
IF('U9'!$A$4="3ª",'U9'!G22*'U9'!G$4,0)+
IF('U10'!$A$4="3ª",'U10'!G22*'U10'!G$4,0)+
IF('U11'!$A$4="3ª",'U11'!G22*'U11'!G$4,0)+
IF('U12'!$A$4="3ª",'U12'!G22*'U12'!G$4,0)+
IF('U13'!$A$4="3ª",'U13'!G22*'U13'!G$4,0)+
IF('U14'!$A$4="3ª",'U14'!G22*'U14'!G$4,0)+
IF('U15'!$A$4="3ª",'U15'!G22*'U15'!G$4,0)
)/'3ª EVA-solo'!$CD$5
/M$13)),0),0)</f>
        <v>0</v>
      </c>
      <c r="N38" s="102"/>
      <c r="O38" s="72"/>
      <c r="P38" s="25">
        <f ca="1">IFERROR(IF(P$16&gt;0,
(
(
(
IF('U1'!$A$4="3ª",'U1'!H22*'U1'!H$4,0)+
IF('U2'!$A$4="3ª",'U2'!H22*'U2'!H$4,0)+
IF('U3'!$A$4="3ª",'U3'!H22*'U3'!H$4,0)+
IF('U4'!$A$4="3ª",'U4'!H22*'U4'!H$4,0)+
IF('U5'!$A$4="3ª",'U5'!H22*'U5'!H$4,0)+
IF('U6'!$A$4="3ª",'U6'!H22*'U6'!H$4,0)+
IF('U7'!$A$4="3ª",'U7'!H22*'U7'!H$4,0)+
IF('U8'!$A$4="3ª",'U8'!H22*'U8'!H$4,0)+
IF('U9'!$A$4="3ª",'U9'!H22*'U9'!H$4,0)+
IF('U10'!$A$4="3ª",'U10'!H22*'U10'!H$4,0)+
IF('U11'!$A$4="3ª",'U11'!H22*'U11'!H$4,0)+
IF('U12'!$A$4="3ª",'U12'!H22*'U12'!H$4,0)+
IF('U13'!$A$4="3ª",'U13'!H22*'U13'!H$4,0)+
IF('U14'!$A$4="3ª",'U14'!H22*'U14'!H$4,0)+
IF('U15'!$A$4="3ª",'U15'!H22*'U15'!H$4,0)
)/'3ª EVA-solo'!$CD$5
/P$13)),0),0)</f>
        <v>0</v>
      </c>
      <c r="Q38" s="25"/>
      <c r="R38" s="25">
        <f ca="1">IFERROR(IF(R$16&gt;0,
(
(
(
IF('U1'!$A$4="3ª",'U1'!I22*'U1'!I$4,0)+
IF('U2'!$A$4="3ª",'U2'!I22*'U2'!I$4,0)+
IF('U3'!$A$4="3ª",'U3'!I22*'U3'!I$4,0)+
IF('U4'!$A$4="3ª",'U4'!I22*'U4'!I$4,0)+
IF('U5'!$A$4="3ª",'U5'!I22*'U5'!I$4,0)+
IF('U6'!$A$4="3ª",'U6'!I22*'U6'!I$4,0)+
IF('U7'!$A$4="3ª",'U7'!I22*'U7'!I$4,0)+
IF('U8'!$A$4="3ª",'U8'!I22*'U8'!I$4,0)+
IF('U9'!$A$4="3ª",'U9'!I22*'U9'!I$4,0)+
IF('U10'!$A$4="3ª",'U10'!I22*'U10'!I$4,0)+
IF('U11'!$A$4="3ª",'U11'!I22*'U11'!I$4,0)+
IF('U12'!$A$4="3ª",'U12'!I22*'U12'!I$4,0)+
IF('U13'!$A$4="3ª",'U13'!I22*'U13'!I$4,0)+
IF('U14'!$A$4="3ª",'U14'!I22*'U14'!I$4,0)+
IF('U15'!$A$4="3ª",'U15'!I22*'U15'!I$4,0)
)/'3ª EVA-solo'!$CD$5
/R$13)),0),0)</f>
        <v>0</v>
      </c>
      <c r="S38" s="25"/>
      <c r="T38" s="25">
        <f ca="1">IFERROR(IF(T$16&gt;0,
(
(
(
IF('U1'!$A$4="3ª",'U1'!J22*'U1'!J$4,0)+
IF('U2'!$A$4="3ª",'U2'!J22*'U2'!J$4,0)+
IF('U3'!$A$4="3ª",'U3'!J22*'U3'!J$4,0)+
IF('U4'!$A$4="3ª",'U4'!J22*'U4'!J$4,0)+
IF('U5'!$A$4="3ª",'U5'!J22*'U5'!J$4,0)+
IF('U6'!$A$4="3ª",'U6'!J22*'U6'!J$4,0)+
IF('U7'!$A$4="3ª",'U7'!J22*'U7'!J$4,0)+
IF('U8'!$A$4="3ª",'U8'!J22*'U8'!J$4,0)+
IF('U9'!$A$4="3ª",'U9'!J22*'U9'!J$4,0)+
IF('U10'!$A$4="3ª",'U10'!J22*'U10'!J$4,0)+
IF('U11'!$A$4="3ª",'U11'!J22*'U11'!J$4,0)+
IF('U12'!$A$4="3ª",'U12'!J22*'U12'!J$4,0)+
IF('U13'!$A$4="3ª",'U13'!J22*'U13'!J$4,0)+
IF('U14'!$A$4="3ª",'U14'!J22*'U14'!J$4,0)+
IF('U15'!$A$4="3ª",'U15'!J22*'U15'!J$4,0)
)/'3ª EVA-solo'!$CD$5
/T$13)),0),0)</f>
        <v>0</v>
      </c>
      <c r="U38" s="25"/>
      <c r="V38" s="25">
        <f ca="1">IFERROR(IF(V$16&gt;0,
(
(
(
IF('U1'!$A$4="3ª",'U1'!K22*'U1'!K$4,0)+
IF('U2'!$A$4="3ª",'U2'!K22*'U2'!K$4,0)+
IF('U3'!$A$4="3ª",'U3'!K22*'U3'!K$4,0)+
IF('U4'!$A$4="3ª",'U4'!K22*'U4'!K$4,0)+
IF('U5'!$A$4="3ª",'U5'!K22*'U5'!K$4,0)+
IF('U6'!$A$4="3ª",'U6'!K22*'U6'!K$4,0)+
IF('U7'!$A$4="3ª",'U7'!K22*'U7'!K$4,0)+
IF('U8'!$A$4="3ª",'U8'!K22*'U8'!K$4,0)+
IF('U9'!$A$4="3ª",'U9'!K22*'U9'!K$4,0)+
IF('U10'!$A$4="3ª",'U10'!K22*'U10'!K$4,0)+
IF('U11'!$A$4="3ª",'U11'!K22*'U11'!K$4,0)+
IF('U12'!$A$4="3ª",'U12'!K22*'U12'!K$4,0)+
IF('U13'!$A$4="3ª",'U13'!K22*'U13'!K$4,0)+
IF('U14'!$A$4="3ª",'U14'!K22*'U14'!K$4,0)+
IF('U15'!$A$4="3ª",'U15'!K22*'U15'!K$4,0)
)/'3ª EVA-solo'!$CD$5
/V$13)),0),0)</f>
        <v>0</v>
      </c>
      <c r="W38" s="25"/>
      <c r="X38" s="25">
        <f ca="1">IFERROR(IF(X$16&gt;0,
(
(
(
IF('U1'!$A$4="3ª",'U1'!L22*'U1'!L$4,0)+
IF('U2'!$A$4="3ª",'U2'!L22*'U2'!L$4,0)+
IF('U3'!$A$4="3ª",'U3'!L22*'U3'!L$4,0)+
IF('U4'!$A$4="3ª",'U4'!L22*'U4'!L$4,0)+
IF('U5'!$A$4="3ª",'U5'!L22*'U5'!L$4,0)+
IF('U6'!$A$4="3ª",'U6'!L22*'U6'!L$4,0)+
IF('U7'!$A$4="3ª",'U7'!L22*'U7'!L$4,0)+
IF('U8'!$A$4="3ª",'U8'!L22*'U8'!L$4,0)+
IF('U9'!$A$4="3ª",'U9'!L22*'U9'!L$4,0)+
IF('U10'!$A$4="3ª",'U10'!L22*'U10'!L$4,0)+
IF('U11'!$A$4="3ª",'U11'!L22*'U11'!L$4,0)+
IF('U12'!$A$4="3ª",'U12'!L22*'U12'!L$4,0)+
IF('U13'!$A$4="3ª",'U13'!L22*'U13'!L$4,0)+
IF('U14'!$A$4="3ª",'U14'!L22*'U14'!L$4,0)+
IF('U15'!$A$4="3ª",'U15'!L22*'U15'!L$4,0)
)/'3ª EVA-solo'!$CD$5
/X$13)),0),0)</f>
        <v>0</v>
      </c>
      <c r="Y38" s="25"/>
      <c r="Z38" s="25">
        <f>IFERROR(IF(Z$16&gt;0,
(
(
(
IF('U1'!$A$4="3ª",'U1'!M22*'U1'!M$4,0)+
IF('U2'!$A$4="3ª",'U2'!M22*'U2'!M$4,0)+
IF('U3'!$A$4="3ª",'U3'!M22*'U3'!M$4,0)+
IF('U4'!$A$4="3ª",'U4'!M22*'U4'!M$4,0)+
IF('U5'!$A$4="3ª",'U5'!M22*'U5'!M$4,0)+
IF('U6'!$A$4="3ª",'U6'!M22*'U6'!M$4,0)+
IF('U7'!$A$4="3ª",'U7'!M22*'U7'!M$4,0)+
IF('U8'!$A$4="3ª",'U8'!M22*'U8'!M$4,0)+
IF('U9'!$A$4="3ª",'U9'!M22*'U9'!M$4,0)+
IF('U10'!$A$4="3ª",'U10'!M22*'U10'!M$4,0)+
IF('U11'!$A$4="3ª",'U11'!M22*'U11'!M$4,0)+
IF('U12'!$A$4="3ª",'U12'!M22*'U12'!M$4,0)+
IF('U13'!$A$4="3ª",'U13'!M22*'U13'!M$4,0)+
IF('U14'!$A$4="3ª",'U14'!M22*'U14'!M$4,0)+
IF('U15'!$A$4="3ª",'U15'!M22*'U15'!M$4,0)
)/'3ª EVA-solo'!$CD$5
/Z$13)),0),0)</f>
        <v>0</v>
      </c>
      <c r="AA38" s="25"/>
      <c r="AB38" s="72"/>
      <c r="AC38" s="25">
        <f ca="1">IFERROR(IF(AC$16&gt;0,
(
(
(
IF('U1'!$A$4="3ª",'U1'!N22*'U1'!N$4,0)+
IF('U2'!$A$4="3ª",'U2'!N22*'U2'!N$4,0)+
IF('U3'!$A$4="3ª",'U3'!N22*'U3'!N$4,0)+
IF('U4'!$A$4="3ª",'U4'!N22*'U4'!N$4,0)+
IF('U5'!$A$4="3ª",'U5'!N22*'U5'!N$4,0)+
IF('U6'!$A$4="3ª",'U6'!N22*'U6'!N$4,0)+
IF('U7'!$A$4="3ª",'U7'!N22*'U7'!N$4,0)+
IF('U8'!$A$4="3ª",'U8'!N22*'U8'!N$4,0)+
IF('U9'!$A$4="3ª",'U9'!N22*'U9'!N$4,0)+
IF('U10'!$A$4="3ª",'U10'!N22*'U10'!N$4,0)+
IF('U11'!$A$4="3ª",'U11'!N22*'U11'!N$4,0)+
IF('U12'!$A$4="3ª",'U12'!N22*'U12'!N$4,0)+
IF('U13'!$A$4="3ª",'U13'!N22*'U13'!N$4,0)+
IF('U14'!$A$4="3ª",'U14'!N22*'U14'!N$4,0)+
IF('U15'!$A$4="3ª",'U15'!N22*'U15'!N$4,0)
)/'3ª EVA-solo'!$CD$5
/AC$13)),0),0)</f>
        <v>0</v>
      </c>
      <c r="AD38" s="25"/>
      <c r="AE38" s="25">
        <f>IFERROR(IF(AE$16&gt;0,
(
(
(
IF('U1'!$A$4="3ª",'U1'!O22*'U1'!O$4,0)+
IF('U2'!$A$4="3ª",'U2'!O22*'U2'!O$4,0)+
IF('U3'!$A$4="3ª",'U3'!O22*'U3'!O$4,0)+
IF('U4'!$A$4="3ª",'U4'!O22*'U4'!O$4,0)+
IF('U5'!$A$4="3ª",'U5'!O22*'U5'!O$4,0)+
IF('U6'!$A$4="3ª",'U6'!O22*'U6'!O$4,0)+
IF('U7'!$A$4="3ª",'U7'!O22*'U7'!O$4,0)+
IF('U8'!$A$4="3ª",'U8'!O22*'U8'!O$4,0)+
IF('U9'!$A$4="3ª",'U9'!O22*'U9'!O$4,0)+
IF('U10'!$A$4="3ª",'U10'!O22*'U10'!O$4,0)+
IF('U11'!$A$4="3ª",'U11'!O22*'U11'!O$4,0)+
IF('U12'!$A$4="3ª",'U12'!O22*'U12'!O$4,0)+
IF('U13'!$A$4="3ª",'U13'!O22*'U13'!O$4,0)+
IF('U14'!$A$4="3ª",'U14'!O22*'U14'!O$4,0)+
IF('U15'!$A$4="3ª",'U15'!O22*'U15'!O$4,0)
)/'3ª EVA-solo'!$CD$5
/AE$13)),0),0)</f>
        <v>0</v>
      </c>
      <c r="AF38" s="25"/>
      <c r="AG38" s="25">
        <f ca="1">IFERROR(IF(AG$16&gt;0,
(
(
(
IF('U1'!$A$4="3ª",'U1'!P22*'U1'!P$4,0)+
IF('U2'!$A$4="3ª",'U2'!P22*'U2'!P$4,0)+
IF('U3'!$A$4="3ª",'U3'!P22*'U3'!P$4,0)+
IF('U4'!$A$4="3ª",'U4'!P22*'U4'!P$4,0)+
IF('U5'!$A$4="3ª",'U5'!P22*'U5'!P$4,0)+
IF('U6'!$A$4="3ª",'U6'!P22*'U6'!P$4,0)+
IF('U7'!$A$4="3ª",'U7'!P22*'U7'!P$4,0)+
IF('U8'!$A$4="3ª",'U8'!P22*'U8'!P$4,0)+
IF('U9'!$A$4="3ª",'U9'!P22*'U9'!P$4,0)+
IF('U10'!$A$4="3ª",'U10'!P22*'U10'!P$4,0)+
IF('U11'!$A$4="3ª",'U11'!P22*'U11'!P$4,0)+
IF('U12'!$A$4="3ª",'U12'!P22*'U12'!P$4,0)+
IF('U13'!$A$4="3ª",'U13'!P22*'U13'!P$4,0)+
IF('U14'!$A$4="3ª",'U14'!P22*'U14'!P$4,0)+
IF('U15'!$A$4="3ª",'U15'!P22*'U15'!P$4,0)
)/'3ª EVA-solo'!$CD$5
/AG$13)),0),0)</f>
        <v>0</v>
      </c>
      <c r="AH38" s="25"/>
      <c r="AI38" s="25">
        <f>IFERROR(IF(AH$16&gt;0,
(
(
(
IF('U1'!$A$4="3ª",'U1'!Q22*'U1'!Q$4,0)+
IF('U2'!$A$4="3ª",'U2'!Q22*'U2'!Q$4,0)+
IF('U3'!$A$4="3ª",'U3'!Q22*'U3'!Q$4,0)+
IF('U4'!$A$4="3ª",'U4'!Q22*'U4'!Q$4,0)+
IF('U5'!$A$4="3ª",'U5'!Q22*'U5'!Q$4,0)+
IF('U6'!$A$4="3ª",'U6'!Q22*'U6'!Q$4,0)+
IF('U7'!$A$4="3ª",'U7'!Q22*'U7'!Q$4,0)+
IF('U8'!$A$4="3ª",'U8'!Q22*'U8'!Q$4,0)+
IF('U9'!$A$4="3ª",'U9'!Q22*'U9'!Q$4,0)+
IF('U10'!$A$4="3ª",'U10'!Q22*'U10'!Q$4,0)+
IF('U11'!$A$4="3ª",'U11'!Q22*'U11'!Q$4,0)+
IF('U12'!$A$4="3ª",'U12'!Q22*'U12'!Q$4,0)+
IF('U13'!$A$4="3ª",'U13'!Q22*'U13'!Q$4,0)+
IF('U14'!$A$4="3ª",'U14'!Q22*'U14'!Q$4,0)+
IF('U15'!$A$4="3ª",'U15'!Q22*'U15'!Q$4,0)
)/'3ª EVA-solo'!$CD$5
/AH$13)),0),0)</f>
        <v>0</v>
      </c>
      <c r="AJ38" s="25"/>
      <c r="AK38" s="25">
        <f ca="1">IFERROR(IF(AK$16&gt;0,
(
(
(
IF('U1'!$A$4="3ª",'U1'!R22*'U1'!R$4,0)+
IF('U2'!$A$4="3ª",'U2'!R22*'U2'!R$4,0)+
IF('U3'!$A$4="3ª",'U3'!R22*'U3'!R$4,0)+
IF('U4'!$A$4="3ª",'U4'!R22*'U4'!R$4,0)+
IF('U5'!$A$4="3ª",'U5'!R22*'U5'!R$4,0)+
IF('U6'!$A$4="3ª",'U6'!R22*'U6'!R$4,0)+
IF('U7'!$A$4="3ª",'U7'!R22*'U7'!R$4,0)+
IF('U8'!$A$4="3ª",'U8'!R22*'U8'!R$4,0)+
IF('U9'!$A$4="3ª",'U9'!R22*'U9'!R$4,0)+
IF('U10'!$A$4="3ª",'U10'!R22*'U10'!R$4,0)+
IF('U11'!$A$4="3ª",'U11'!R22*'U11'!R$4,0)+
IF('U12'!$A$4="3ª",'U12'!R22*'U12'!R$4,0)+
IF('U13'!$A$4="3ª",'U13'!R22*'U13'!R$4,0)+
IF('U14'!$A$4="3ª",'U14'!R22*'U14'!R$4,0)+
IF('U15'!$A$4="3ª",'U15'!R22*'U15'!R$4,0)
)/'3ª EVA-solo'!$CD$5
/AK$13)),0),0)</f>
        <v>0</v>
      </c>
      <c r="AL38" s="25"/>
      <c r="AM38" s="129">
        <f>IFERROR(IF(AM$16&gt;0,
(
(
(
IF('U1'!$A$4="3ª",'U1'!S22*'U1'!S$4,0)+
IF('U2'!$A$4="3ª",'U2'!S22*'U2'!S$4,0)+
IF('U3'!$A$4="3ª",'U3'!S22*'U3'!S$4,0)+
IF('U4'!$A$4="3ª",'U4'!S22*'U4'!S$4,0)+
IF('U5'!$A$4="3ª",'U5'!S22*'U5'!S$4,0)+
IF('U6'!$A$4="3ª",'U6'!S22*'U6'!S$4,0)+
IF('U7'!$A$4="3ª",'U7'!S22*'U7'!S$4,0)+
IF('U8'!$A$4="3ª",'U8'!S22*'U8'!S$4,0)+
IF('U9'!$A$4="3ª",'U9'!S22*'U9'!S$4,0)+
IF('U10'!$A$4="3ª",'U10'!S22*'U10'!S$4,0)+
IF('U11'!$A$4="3ª",'U11'!S22*'U11'!S$4,0)+
IF('U12'!$A$4="3ª",'U12'!S22*'U12'!S$4,0)+
IF('U13'!$A$4="3ª",'U13'!S22*'U13'!S$4,0)+
IF('U14'!$A$4="3ª",'U14'!S22*'U14'!S$4,0)+
IF('U15'!$A$4="3ª",'U15'!S22*'U15'!S$4,0)
)/'3ª EVA-solo'!$CD$5
/AM$13)),0),0)</f>
        <v>0</v>
      </c>
      <c r="AN38" s="102"/>
      <c r="AO38" s="72"/>
      <c r="AP38" s="25">
        <f ca="1">IFERROR(IF(AP$16&gt;0,
(
(
(
IF('U1'!$A$4="3ª",'U1'!T22*'U1'!T$4,0)+
IF('U2'!$A$4="3ª",'U2'!T22*'U2'!T$4,0)+
IF('U3'!$A$4="3ª",'U3'!T22*'U3'!T$4,0)+
IF('U4'!$A$4="3ª",'U4'!T22*'U4'!T$4,0)+
IF('U5'!$A$4="3ª",'U5'!T22*'U5'!T$4,0)+
IF('U6'!$A$4="3ª",'U6'!T22*'U6'!T$4,0)+
IF('U7'!$A$4="3ª",'U7'!T22*'U7'!T$4,0)+
IF('U8'!$A$4="3ª",'U8'!T22*'U8'!T$4,0)+
IF('U9'!$A$4="3ª",'U9'!T22*'U9'!T$4,0)+
IF('U10'!$A$4="3ª",'U10'!T22*'U10'!T$4,0)+
IF('U11'!$A$4="3ª",'U11'!T22*'U11'!T$4,0)+
IF('U12'!$A$4="3ª",'U12'!T22*'U12'!T$4,0)+
IF('U13'!$A$4="3ª",'U13'!T22*'U13'!T$4,0)+
IF('U14'!$A$4="3ª",'U14'!T22*'U14'!T$4,0)+
IF('U15'!$A$4="3ª",'U15'!T22*'U15'!T$4,0)
)/'3ª EVA-solo'!$CD$5
/AP$13)),0),0)</f>
        <v>0</v>
      </c>
      <c r="AQ38" s="25"/>
      <c r="AR38" s="25">
        <f ca="1">IFERROR(IF(AR$16&gt;0,
(
(
(
IF('U1'!$A$4="3ª",'U1'!U22*'U1'!U$4,0)+
IF('U2'!$A$4="3ª",'U2'!U22*'U2'!U$4,0)+
IF('U3'!$A$4="3ª",'U3'!U22*'U3'!U$4,0)+
IF('U4'!$A$4="3ª",'U4'!U22*'U4'!U$4,0)+
IF('U5'!$A$4="3ª",'U5'!U22*'U5'!U$4,0)+
IF('U6'!$A$4="3ª",'U6'!U22*'U6'!U$4,0)+
IF('U7'!$A$4="3ª",'U7'!U22*'U7'!U$4,0)+
IF('U8'!$A$4="3ª",'U8'!U22*'U8'!U$4,0)+
IF('U9'!$A$4="3ª",'U9'!U22*'U9'!U$4,0)+
IF('U10'!$A$4="3ª",'U10'!U22*'U10'!U$4,0)+
IF('U11'!$A$4="3ª",'U11'!U22*'U11'!U$4,0)+
IF('U12'!$A$4="3ª",'U12'!U22*'U12'!U$4,0)+
IF('U13'!$A$4="3ª",'U13'!U22*'U13'!U$4,0)+
IF('U14'!$A$4="3ª",'U14'!U22*'U14'!U$4,0)+
IF('U15'!$A$4="3ª",'U15'!U22*'U15'!U$4,0)
)/'3ª EVA-solo'!$CD$5
/AR$13)),0),0)</f>
        <v>0</v>
      </c>
      <c r="AS38" s="25"/>
      <c r="AT38" s="25">
        <f ca="1">IFERROR(IF(AT$16&gt;0,
(
(
(
IF('U1'!$A$4="3ª",'U1'!V22*'U1'!V$4,0)+
IF('U2'!$A$4="3ª",'U2'!V22*'U2'!V$4,0)+
IF('U3'!$A$4="3ª",'U3'!V22*'U3'!V$4,0)+
IF('U4'!$A$4="3ª",'U4'!V22*'U4'!V$4,0)+
IF('U5'!$A$4="3ª",'U5'!V22*'U5'!V$4,0)+
IF('U6'!$A$4="3ª",'U6'!V22*'U6'!V$4,0)+
IF('U7'!$A$4="3ª",'U7'!V22*'U7'!V$4,0)+
IF('U8'!$A$4="3ª",'U8'!V22*'U8'!V$4,0)+
IF('U9'!$A$4="3ª",'U9'!V22*'U9'!V$4,0)+
IF('U10'!$A$4="3ª",'U10'!V22*'U10'!V$4,0)+
IF('U11'!$A$4="3ª",'U11'!V22*'U11'!V$4,0)+
IF('U12'!$A$4="3ª",'U12'!V22*'U12'!V$4,0)+
IF('U13'!$A$4="3ª",'U13'!V22*'U13'!V$4,0)+
IF('U14'!$A$4="3ª",'U14'!V22*'U14'!V$4,0)+
IF('U15'!$A$4="3ª",'U15'!V22*'U15'!V$4,0)
)/'3ª EVA-solo'!$CD$5
/AT$13)),0),0)</f>
        <v>0</v>
      </c>
      <c r="AU38" s="25"/>
      <c r="AV38" s="25">
        <f ca="1">IFERROR(IF(AV$16&gt;0,
(
(
(
IF('U1'!$A$4="3ª",'U1'!W22*'U1'!W$4,0)+
IF('U2'!$A$4="3ª",'U2'!W22*'U2'!W$4,0)+
IF('U3'!$A$4="3ª",'U3'!W22*'U3'!W$4,0)+
IF('U4'!$A$4="3ª",'U4'!W22*'U4'!W$4,0)+
IF('U5'!$A$4="3ª",'U5'!W22*'U5'!W$4,0)+
IF('U6'!$A$4="3ª",'U6'!W22*'U6'!W$4,0)+
IF('U7'!$A$4="3ª",'U7'!W22*'U7'!W$4,0)+
IF('U8'!$A$4="3ª",'U8'!W22*'U8'!W$4,0)+
IF('U9'!$A$4="3ª",'U9'!W22*'U9'!W$4,0)+
IF('U10'!$A$4="3ª",'U10'!W22*'U10'!W$4,0)+
IF('U11'!$A$4="3ª",'U11'!W22*'U11'!W$4,0)+
IF('U12'!$A$4="3ª",'U12'!W22*'U12'!W$4,0)+
IF('U13'!$A$4="3ª",'U13'!W22*'U13'!W$4,0)+
IF('U14'!$A$4="3ª",'U14'!W22*'U14'!W$4,0)+
IF('U15'!$A$4="3ª",'U15'!W22*'U15'!W$4,0)
)/'3ª EVA-solo'!$CD$5
/AV$13)),0),0)</f>
        <v>0</v>
      </c>
      <c r="AW38" s="25"/>
      <c r="AX38" s="25">
        <f ca="1">IFERROR(IF(AX$16&gt;0,
(
(
(
IF('U1'!$A$4="3ª",'U1'!X22*'U1'!X$4,0)+
IF('U2'!$A$4="3ª",'U2'!X22*'U2'!X$4,0)+
IF('U3'!$A$4="3ª",'U3'!X22*'U3'!X$4,0)+
IF('U4'!$A$4="3ª",'U4'!X22*'U4'!X$4,0)+
IF('U5'!$A$4="3ª",'U5'!X22*'U5'!X$4,0)+
IF('U6'!$A$4="3ª",'U6'!X22*'U6'!X$4,0)+
IF('U7'!$A$4="3ª",'U7'!X22*'U7'!X$4,0)+
IF('U8'!$A$4="3ª",'U8'!X22*'U8'!X$4,0)+
IF('U9'!$A$4="3ª",'U9'!X22*'U9'!X$4,0)+
IF('U10'!$A$4="3ª",'U10'!X22*'U10'!X$4,0)+
IF('U11'!$A$4="3ª",'U11'!X22*'U11'!X$4,0)+
IF('U12'!$A$4="3ª",'U12'!X22*'U12'!X$4,0)+
IF('U13'!$A$4="3ª",'U13'!X22*'U13'!X$4,0)+
IF('U14'!$A$4="3ª",'U14'!X22*'U14'!X$4,0)+
IF('U15'!$A$4="3ª",'U15'!X22*'U15'!X$4,0)
)/'3ª EVA-solo'!$CD$5
/AX$13)),0),0)</f>
        <v>0</v>
      </c>
      <c r="AY38" s="25"/>
      <c r="AZ38" s="25">
        <f>IFERROR(IF(AZ$16&gt;0,
(
(
(
IF('U1'!$A$4="3ª",'U1'!Y22*'U1'!Y$4,0)+
IF('U2'!$A$4="3ª",'U2'!Y22*'U2'!Y$4,0)+
IF('U3'!$A$4="3ª",'U3'!Y22*'U3'!Y$4,0)+
IF('U4'!$A$4="3ª",'U4'!Y22*'U4'!Y$4,0)+
IF('U5'!$A$4="3ª",'U5'!Y22*'U5'!Y$4,0)+
IF('U6'!$A$4="3ª",'U6'!Y22*'U6'!Y$4,0)+
IF('U7'!$A$4="3ª",'U7'!Y22*'U7'!Y$4,0)+
IF('U8'!$A$4="3ª",'U8'!Y22*'U8'!Y$4,0)+
IF('U9'!$A$4="3ª",'U9'!Y22*'U9'!Y$4,0)+
IF('U10'!$A$4="3ª",'U10'!Y22*'U10'!Y$4,0)+
IF('U11'!$A$4="3ª",'U11'!Y22*'U11'!Y$4,0)+
IF('U12'!$A$4="3ª",'U12'!Y22*'U12'!Y$4,0)+
IF('U13'!$A$4="3ª",'U13'!Y22*'U13'!Y$4,0)+
IF('U14'!$A$4="3ª",'U14'!Y22*'U14'!Y$4,0)+
IF('U15'!$A$4="3ª",'U15'!Y22*'U15'!Y$4,0)
)/'3ª EVA-solo'!$CD$5
/AZ$13)),0),0)</f>
        <v>0</v>
      </c>
      <c r="BA38" s="25"/>
      <c r="BB38" s="72"/>
      <c r="BC38" s="25">
        <f ca="1">IFERROR(IF(BC$16&gt;0,
(
(
(
IF('U1'!$A$4="2ª",'U1'!Z22*'U1'!Z$4,0)+
IF('U2'!$A$4="2ª",'U2'!Z22*'U2'!Z$4,0)+
IF('U3'!$A$4="2ª",'U3'!Z22*'U3'!Z$4,0)+
IF('U4'!$A$4="2ª",'U4'!Z22*'U4'!Z$4,0)+
IF('U5'!$A$4="2ª",'U5'!Z22*'U5'!Z$4,0)+
IF('U6'!$A$4="2ª",'U6'!Z22*'U6'!Z$4,0)+
IF('U7'!$A$4="2ª",'U7'!Z22*'U7'!Z$4,0)+
IF('U8'!$A$4="2ª",'U8'!Z22*'U8'!Z$4,0)+
IF('U9'!$A$4="2ª",'U9'!Z22*'U9'!Z$4,0)+
IF('U10'!$A$4="2ª",'U10'!Z22*'U10'!Z$4,0)+
IF('U11'!$A$4="2ª",'U11'!Z22*'U11'!Z$4,0)+
IF('U12'!$A$4="2ª",'U12'!Z22*'U12'!Z$4,0)+
IF('U13'!$A$4="2ª",'U13'!Z22*'U13'!Z$4,0)+
IF('U14'!$A$4="2ª",'U14'!Z22*'U14'!Z$4,0)+
IF('U15'!$A$4="2ª",'U15'!Z22*'U15'!Z$4,0)
)/'2ª EVA-solo'!$CD$5
/BC$13)),0),0)</f>
        <v>0</v>
      </c>
      <c r="BD38" s="25"/>
      <c r="BE38" s="25">
        <f ca="1">IFERROR(IF(BE$16&gt;0,
(
(
(
IF('U1'!$A$4="3ª",'U1'!AA22*'U1'!AA$4,0)+
IF('U2'!$A$4="3ª",'U2'!AA22*'U2'!AA$4,0)+
IF('U3'!$A$4="3ª",'U3'!AA22*'U3'!AA$4,0)+
IF('U4'!$A$4="3ª",'U4'!AA22*'U4'!AA$4,0)+
IF('U5'!$A$4="3ª",'U5'!AA22*'U5'!AA$4,0)+
IF('U6'!$A$4="3ª",'U6'!AA22*'U6'!AA$4,0)+
IF('U7'!$A$4="3ª",'U7'!AA22*'U7'!AA$4,0)+
IF('U8'!$A$4="3ª",'U8'!AA22*'U8'!AA$4,0)+
IF('U9'!$A$4="3ª",'U9'!AA22*'U9'!AA$4,0)+
IF('U10'!$A$4="3ª",'U10'!AA22*'U10'!AA$4,0)+
IF('U11'!$A$4="3ª",'U11'!AA22*'U11'!AA$4,0)+
IF('U12'!$A$4="3ª",'U12'!AA22*'U12'!AA$4,0)+
IF('U13'!$A$4="3ª",'U13'!AA22*'U13'!AA$4,0)+
IF('U14'!$A$4="3ª",'U14'!AA22*'U14'!AA$4,0)+
IF('U15'!$A$4="3ª",'U15'!AA22*'U15'!AE$4,0)
)/'3ª EVA-solo'!$CD$5
/BE$13)),0),0)</f>
        <v>0</v>
      </c>
      <c r="BF38" s="25"/>
      <c r="BG38" s="25">
        <f ca="1">IFERROR(IF(BG$16&gt;0,
(
(
(
IF('U1'!$A$4="3ª",'U1'!AB22*'U1'!AB$4,0)+
IF('U2'!$A$4="3ª",'U2'!AB22*'U2'!AB$4,0)+
IF('U3'!$A$4="3ª",'U3'!AB22*'U3'!AB$4,0)+
IF('U4'!$A$4="3ª",'U4'!AB22*'U4'!AB$4,0)+
IF('U5'!$A$4="3ª",'U5'!AB22*'U5'!AB$4,0)+
IF('U6'!$A$4="3ª",'U6'!AB22*'U6'!AB$4,0)+
IF('U7'!$A$4="3ª",'U7'!AB22*'U7'!AB$4,0)+
IF('U8'!$A$4="3ª",'U8'!AB22*'U8'!AB$4,0)+
IF('U9'!$A$4="3ª",'U9'!AB22*'U9'!AB$4,0)+
IF('U10'!$A$4="3ª",'U10'!AB22*'U10'!AB$4,0)+
IF('U11'!$A$4="3ª",'U11'!AB22*'U11'!AB$4,0)+
IF('U12'!$A$4="3ª",'U12'!AB22*'U12'!AB$4,0)+
IF('U13'!$A$4="3ª",'U13'!AB22*'U13'!AB$4,0)+
IF('U14'!$A$4="3ª",'U14'!AB22*'U14'!AB$4,0)+
IF('U15'!$A$4="3ª",'U15'!AB22*'U15'!AF$4,0)
)/'3ª EVA-solo'!$CD$5
/BG$13)),0),0)</f>
        <v>0</v>
      </c>
      <c r="BH38" s="25"/>
      <c r="BI38" s="25">
        <f>IFERROR(IF(BH$16&gt;0,
(
(
(
IF('U1'!$A$4="3ª",'U1'!AC22*'U1'!AC$4,0)+
IF('U2'!$A$4="3ª",'U2'!AC22*'U2'!AC$4,0)+
IF('U3'!$A$4="3ª",'U3'!AC22*'U3'!AC$4,0)+
IF('U4'!$A$4="3ª",'U4'!AC22*'U4'!AC$4,0)+
IF('U5'!$A$4="3ª",'U5'!AC22*'U5'!AC$4,0)+
IF('U6'!$A$4="3ª",'U6'!AC22*'U6'!AC$4,0)+
IF('U7'!$A$4="3ª",'U7'!AC22*'U7'!AC$4,0)+
IF('U8'!$A$4="3ª",'U8'!AC22*'U8'!AC$4,0)+
IF('U9'!$A$4="3ª",'U9'!AC22*'U9'!AC$4,0)+
IF('U10'!$A$4="3ª",'U10'!AC22*'U10'!AC$4,0)+
IF('U11'!$A$4="3ª",'U11'!AC22*'U11'!AC$4,0)+
IF('U12'!$A$4="3ª",'U12'!AC22*'U12'!AC$4,0)+
IF('U13'!$A$4="3ª",'U13'!AC22*'U13'!AC$4,0)+
IF('U14'!$A$4="3ª",'U14'!AC22*'U14'!AC$4,0)+
IF('U15'!$A$4="3ª",'U15'!AC22*'U15'!AG$4,0)
)/'3ª EVA-solo'!$CD$5
/BH$13)),0),0)</f>
        <v>0</v>
      </c>
      <c r="BJ38" s="25"/>
      <c r="BK38" s="25">
        <f>IFERROR(IF(BK$16&gt;0,
(
(
(
IF('U1'!$A$4="3ª",'U1'!AD22*'U1'!AD$4,0)+
IF('U2'!$A$4="3ª",'U2'!AD22*'U2'!AD$4,0)+
IF('U3'!$A$4="3ª",'U3'!AD22*'U3'!AD$4,0)+
IF('U4'!$A$4="3ª",'U4'!AD22*'U4'!AD$4,0)+
IF('U5'!$A$4="3ª",'U5'!AD22*'U5'!AD$4,0)+
IF('U6'!$A$4="3ª",'U6'!AD22*'U6'!AD$4,0)+
IF('U7'!$A$4="3ª",'U7'!AD22*'U7'!AD$4,0)+
IF('U8'!$A$4="3ª",'U8'!AD22*'U8'!AD$4,0)+
IF('U9'!$A$4="3ª",'U9'!AD22*'U9'!AD$4,0)+
IF('U10'!$A$4="3ª",'U10'!AD22*'U10'!AD$4,0)+
IF('U11'!$A$4="3ª",'U11'!AD22*'U11'!AD$4,0)+
IF('U12'!$A$4="3ª",'U12'!AD22*'U12'!AD$4,0)+
IF('U13'!$A$4="3ª",'U13'!AD22*'U13'!AD$4,0)+
IF('U14'!$A$4="3ª",'U14'!AD22*'U14'!AD$4,0)+
IF('U15'!$A$4="3ª",'U15'!AD22*'U15'!AH$4,0)
)/'3ª EVA-solo'!$CD$5
/BK$13)),0),0)</f>
        <v>0</v>
      </c>
      <c r="BL38" s="25"/>
      <c r="BM38" s="25">
        <f>IFERROR(IF(BM$16&gt;0,
(
(
(
IF('U1'!$A$4="2ª",'U1'!AE22*'U1'!AE$4,0)+
IF('U2'!$A$4="2ª",'U2'!AE22*'U2'!AE$4,0)+
IF('U3'!$A$4="2ª",'U3'!AE22*'U3'!AE$4,0)+
IF('U4'!$A$4="2ª",'U4'!AE22*'U4'!AE$4,0)+
IF('U5'!$A$4="2ª",'U5'!AE22*'U5'!AE$4,0)+
IF('U6'!$A$4="2ª",'U6'!AE22*'U6'!AE$4,0)+
IF('U7'!$A$4="2ª",'U7'!AE22*'U7'!AE$4,0)+
IF('U8'!$A$4="2ª",'U8'!AE22*'U8'!AE$4,0)+
IF('U9'!$A$4="2ª",'U9'!AE22*'U9'!AE$4,0)+
IF('U10'!$A$4="2ª",'U10'!AE22*'U10'!AE$4,0)+
IF('U11'!$A$4="2ª",'U11'!AE22*'U11'!AE$4,0)+
IF('U12'!$A$4="2ª",'U12'!AE22*'U12'!AE$4,0)+
IF('U13'!$A$4="2ª",'U13'!AE22*'U13'!AE$4,0)+
IF('U14'!$A$4="2ª",'U14'!AE22*'U14'!AE$4,0)+
IF('U15'!$A$4="2ª",'U15'!AE22*'U15'!AE$4,0)
)/'2ª EVA-solo'!$CD$5
/BM$13)),0),0)</f>
        <v>0</v>
      </c>
      <c r="BN38" s="25"/>
      <c r="BO38" s="72"/>
      <c r="BP38" s="25">
        <f ca="1">IFERROR(IF(BP$16&gt;0,
(
(
(
IF('U1'!$A$4="3ª",'U1'!AF22*'U1'!AF$4,0)+
IF('U2'!$A$4="3ª",'U2'!AF22*'U2'!AF$4,0)+
IF('U3'!$A$4="3ª",'U3'!AF22*'U3'!AF$4,0)+
IF('U4'!$A$4="3ª",'U4'!AF22*'U4'!AF$4,0)+
IF('U5'!$A$4="3ª",'U5'!AF22*'U5'!AF$4,0)+
IF('U6'!$A$4="3ª",'U6'!AF22*'U6'!AF$4,0)+
IF('U7'!$A$4="3ª",'U7'!AF22*'U7'!AF$4,0)+
IF('U8'!$A$4="3ª",'U8'!AF22*'U8'!AF$4,0)+
IF('U9'!$A$4="3ª",'U9'!AF22*'U9'!AF$4,0)+
IF('U10'!$A$4="3ª",'U10'!AF22*'U10'!AF$4,0)+
IF('U11'!$A$4="3ª",'U11'!AF22*'U11'!AF$4,0)+
IF('U12'!$A$4="3ª",'U12'!AF22*'U12'!AF$4,0)+
IF('U13'!$A$4="3ª",'U13'!AF22*'U13'!AF$4,0)+
IF('U14'!$A$4="3ª",'U14'!AF22*'U14'!AF$4,0)+
IF('U15'!$A$4="3ª",'U15'!AF22*'U15'!AF$4,0)
)/'3ª EVA-solo'!$CD$5
/BP$13)),0),0)</f>
        <v>0</v>
      </c>
      <c r="BQ38" s="25"/>
      <c r="BR38" s="25">
        <f>IFERROR(IF(BR$16&gt;0,
(
(
(
IF('U1'!$A$4="3ª",'U1'!AG22*'U1'!AG$4,0)+
IF('U2'!$A$4="3ª",'U2'!AG22*'U2'!AG$4,0)+
IF('U3'!$A$4="3ª",'U3'!AG22*'U3'!AG$4,0)+
IF('U4'!$A$4="3ª",'U4'!AG22*'U4'!AG$4,0)+
IF('U5'!$A$4="3ª",'U5'!AG22*'U5'!AG$4,0)+
IF('U6'!$A$4="3ª",'U6'!AG22*'U6'!AG$4,0)+
IF('U7'!$A$4="3ª",'U7'!AG22*'U7'!AG$4,0)+
IF('U8'!$A$4="3ª",'U8'!AG22*'U8'!AG$4,0)+
IF('U9'!$A$4="3ª",'U9'!AG22*'U9'!AG$4,0)+
IF('U10'!$A$4="3ª",'U10'!AG22*'U10'!AG$4,0)+
IF('U11'!$A$4="3ª",'U11'!AG22*'U11'!AG$4,0)+
IF('U12'!$A$4="3ª",'U12'!AG22*'U12'!AG$4,0)+
IF('U13'!$A$4="3ª",'U13'!AG22*'U13'!AG$4,0)+
IF('U14'!$A$4="3ª",'U14'!AG22*'U14'!AG$4,0)+
IF('U15'!$A$4="3ª",'U15'!AG22*'U15'!AG$4,0)
)/'3ª EVA-solo'!$CD$5
/BR$13)),0),0)</f>
        <v>0</v>
      </c>
      <c r="BS38" s="25"/>
      <c r="BT38" s="25">
        <f>IFERROR(IF(BT$16&gt;0,
(
(
(
IF('U1'!$A$4="3ª",'U1'!AH22*'U1'!AH$4,0)+
IF('U2'!$A$4="3ª",'U2'!AH22*'U2'!AH$4,0)+
IF('U3'!$A$4="3ª",'U3'!AH22*'U3'!AH$4,0)+
IF('U4'!$A$4="3ª",'U4'!AH22*'U4'!AH$4,0)+
IF('U5'!$A$4="3ª",'U5'!AH22*'U5'!AH$4,0)+
IF('U6'!$A$4="3ª",'U6'!AH22*'U6'!AH$4,0)+
IF('U7'!$A$4="3ª",'U7'!AH22*'U7'!AH$4,0)+
IF('U8'!$A$4="3ª",'U8'!AH22*'U8'!AH$4,0)+
IF('U9'!$A$4="3ª",'U9'!AH22*'U9'!AH$4,0)+
IF('U10'!$A$4="3ª",'U10'!AH22*'U10'!AH$4,0)+
IF('U11'!$A$4="3ª",'U11'!AH22*'U11'!AH$4,0)+
IF('U12'!$A$4="3ª",'U12'!AH22*'U12'!AH$4,0)+
IF('U13'!$A$4="3ª",'U13'!AH22*'U13'!AH$4,0)+
IF('U14'!$A$4="3ª",'U14'!AH22*'U14'!AH$4,0)+
IF('U15'!$A$4="3ª",'U15'!AH22*'U15'!AH$4,0)
)/'3ª EVA-solo'!$CD$5
/BT$13)),0),0)</f>
        <v>0</v>
      </c>
      <c r="BU38" s="25"/>
      <c r="BV38" s="25">
        <f>IFERROR(IF(BV$16&gt;0,
(
(
(
IF('U1'!$A$4="3ª",'U1'!AI22*'U1'!AI$4,0)+
IF('U2'!$A$4="3ª",'U2'!AI22*'U2'!AI$4,0)+
IF('U3'!$A$4="3ª",'U3'!AI22*'U3'!AI$4,0)+
IF('U4'!$A$4="3ª",'U4'!AI22*'U4'!AI$4,0)+
IF('U5'!$A$4="3ª",'U5'!AI22*'U5'!AI$4,0)+
IF('U6'!$A$4="3ª",'U6'!AI22*'U6'!AI$4,0)+
IF('U7'!$A$4="3ª",'U7'!AI22*'U7'!AI$4,0)+
IF('U8'!$A$4="3ª",'U8'!AI22*'U8'!AI$4,0)+
IF('U9'!$A$4="3ª",'U9'!AI22*'U9'!AI$4,0)+
IF('U10'!$A$4="3ª",'U10'!AI22*'U10'!AI$4,0)+
IF('U11'!$A$4="3ª",'U11'!AI22*'U11'!AI$4,0)+
IF('U12'!$A$4="3ª",'U12'!AI22*'U12'!AI$4,0)+
IF('U13'!$A$4="3ª",'U13'!AI22*'U13'!AI$4,0)+
IF('U14'!$A$4="3ª",'U14'!AI22*'U14'!AI$4,0)+
IF('U15'!$A$4="3ª",'U15'!AI22*'U15'!AI$4,0)
)/'3ª EVA-solo'!$CD$5
/BV$13)),0),0)</f>
        <v>0</v>
      </c>
      <c r="BW38" s="25"/>
      <c r="BX38" s="25">
        <f>IFERROR(IF(BX$16&gt;0,
(
(
(
IF('U1'!$A$4="3ª",'U1'!AJ22*'U1'!AJ$4,0)+
IF('U2'!$A$4="3ª",'U2'!AJ22*'U2'!AJ$4,0)+
IF('U3'!$A$4="3ª",'U3'!AJ22*'U3'!AJ$4,0)+
IF('U4'!$A$4="3ª",'U4'!AJ22*'U4'!AJ$4,0)+
IF('U5'!$A$4="3ª",'U5'!AJ22*'U5'!AJ$4,0)+
IF('U6'!$A$4="3ª",'U6'!AJ22*'U6'!AJ$4,0)+
IF('U7'!$A$4="3ª",'U7'!AJ22*'U7'!AJ$4,0)+
IF('U8'!$A$4="3ª",'U8'!AJ22*'U8'!AJ$4,0)+
IF('U9'!$A$4="3ª",'U9'!AJ22*'U9'!AJ$4,0)+
IF('U10'!$A$4="3ª",'U10'!AJ22*'U10'!AJ$4,0)+
IF('U11'!$A$4="3ª",'U11'!AJ22*'U11'!AJ$4,0)+
IF('U12'!$A$4="3ª",'U12'!AJ22*'U12'!AJ$4,0)+
IF('U13'!$A$4="3ª",'U13'!AJ22*'U13'!AJ$4,0)+
IF('U14'!$A$4="3ª",'U14'!AJ22*'U14'!AJ$4,0)+
IF('U15'!$A$4="3ª",'U15'!AJ22*'U15'!AJ$4,0)
)/'3ª EVA-solo'!$CD$5
/BX$13)),0),0)</f>
        <v>0</v>
      </c>
      <c r="BY38" s="25"/>
      <c r="BZ38" s="129">
        <f>IFERROR(IF(BZ$16&gt;0,
(
(
(
IF('U1'!$A$4="3ª",'U1'!AK22*'U1'!AK$4,0)+
IF('U2'!$A$4="3ª",'U2'!AK22*'U2'!AK$4,0)+
IF('U3'!$A$4="3ª",'U3'!AK22*'U3'!AK$4,0)+
IF('U4'!$A$4="3ª",'U4'!AK22*'U4'!AK$4,0)+
IF('U5'!$A$4="3ª",'U5'!AK22*'U5'!AK$4,0)+
IF('U6'!$A$4="3ª",'U6'!AK22*'U6'!AK$4,0)+
IF('U7'!$A$4="3ª",'U7'!AK22*'U7'!AK$4,0)+
IF('U8'!$A$4="3ª",'U8'!AK22*'U8'!AK$4,0)+
IF('U9'!$A$4="3ª",'U9'!AK22*'U9'!AK$4,0)+
IF('U10'!$A$4="3ª",'U10'!AK22*'U10'!AK$4,0)+
IF('U11'!$A$4="3ª",'U11'!AK22*'U11'!AK$4,0)+
IF('U12'!$A$4="3ª",'U12'!AK22*'U12'!AK$4,0)+
IF('U13'!$A$4="3ª",'U13'!AK22*'U13'!AK$4,0)+
IF('U14'!$A$4="3ª",'U14'!AK22*'U14'!AK$4,0)+
IF('U15'!$A$4="3ª",'U15'!AK22*'U15'!AK$4,0)
)/'3ª EVA-solo'!$CD$5
/BZ$13)),0),0)</f>
        <v>0</v>
      </c>
      <c r="CA38" s="25"/>
      <c r="CB38" s="71"/>
    </row>
    <row r="39" spans="1:80" ht="18" x14ac:dyDescent="0.25">
      <c r="A39" s="65" t="str">
        <v>Torres Herrera, Patricia</v>
      </c>
      <c r="B39" s="72"/>
      <c r="C39" s="25">
        <f ca="1">IFERROR(IF(C$16&gt;0,
(
(
(
IF('U1'!$A$4="3ª",'U1'!B23*'U1'!B$4,0)+
IF('U2'!$A$4="3ª",'U2'!B23*'U2'!B$4,0)+
IF('U3'!$A$4="3ª",'U3'!B23*'U3'!B$4,0)+
IF('U4'!$A$4="3ª",'U4'!B23*'U4'!B$4,0)+
IF('U5'!$A$4="3ª",'U5'!B23*'U5'!B$4,0)+
IF('U6'!$A$4="3ª",'U6'!B23*'U6'!B$4,0)+
IF('U7'!$A$4="3ª",'U7'!B23*'U7'!B$4,0)+
IF('U8'!$A$4="3ª",'U8'!B23*'U8'!B$4,0)+
IF('U9'!$A$4="3ª",'U9'!B23*'U9'!B$4,0)+
IF('U10'!$A$4="3ª",'U10'!B23*'U10'!B$4,0)+
IF('U11'!$A$4="3ª",'U11'!B23*'U11'!B$4,0)+
IF('U12'!$A$4="3ª",'U12'!B23*'U12'!B$4,0)+
IF('U13'!$A$4="3ª",'U13'!B23*'U13'!B$4,0)+
IF('U14'!$A$4="3ª",'U14'!B23*'U14'!B$4,0)+
IF('U15'!$A$4="3ª",'U15'!B23*'U15'!B$4,0)
)/'3ª EVA-solo'!$CD$5
/C$13)),0),0)</f>
        <v>0</v>
      </c>
      <c r="D39" s="25"/>
      <c r="E39" s="25">
        <f ca="1">IFERROR(IF(E$16&gt;0,
(
(
(
IF('U1'!$A$4="3ª",'U1'!C23*'U1'!C$4,0)+
IF('U2'!$A$4="3ª",'U2'!C23*'U2'!C$4,0)+
IF('U3'!$A$4="3ª",'U3'!C23*'U3'!C$4,0)+
IF('U4'!$A$4="3ª",'U4'!C23*'U4'!C$4,0)+
IF('U5'!$A$4="3ª",'U5'!C23*'U5'!C$4,0)+
IF('U6'!$A$4="3ª",'U6'!C23*'U6'!C$4,0)+
IF('U7'!$A$4="3ª",'U7'!C23*'U7'!C$4,0)+
IF('U8'!$A$4="3ª",'U8'!C23*'U8'!C$4,0)+
IF('U9'!$A$4="3ª",'U9'!C23*'U9'!C$4,0)+
IF('U10'!$A$4="3ª",'U10'!C23*'U10'!C$4,0)+
IF('U11'!$A$4="3ª",'U11'!C23*'U11'!C$4,0)+
IF('U12'!$A$4="3ª",'U12'!C23*'U12'!C$4,0)+
IF('U13'!$A$4="3ª",'U13'!C23*'U13'!C$4,0)+
IF('U14'!$A$4="3ª",'U14'!C23*'U14'!C$4,0)+
IF('U15'!$A$4="3ª",'U15'!C23*'U15'!C$4,0)
)/'3ª EVA-solo'!$CD$5
/E$13)),0),0)</f>
        <v>0</v>
      </c>
      <c r="F39" s="25"/>
      <c r="G39" s="25">
        <f ca="1">IFERROR(IF(G$16&gt;0,
(
(
(
IF('U1'!$A$4="3ª",'U1'!D23*'U1'!D$4,0)+
IF('U2'!$A$4="3ª",'U2'!D23*'U2'!D$4,0)+
IF('U3'!$A$4="3ª",'U3'!D23*'U3'!D$4,0)+
IF('U4'!$A$4="3ª",'U4'!D23*'U4'!D$4,0)+
IF('U5'!$A$4="3ª",'U5'!D23*'U5'!D$4,0)+
IF('U6'!$A$4="3ª",'U6'!D23*'U6'!D$4,0)+
IF('U7'!$A$4="3ª",'U7'!D23*'U7'!D$4,0)+
IF('U8'!$A$4="3ª",'U8'!D23*'U8'!D$4,0)+
IF('U9'!$A$4="3ª",'U9'!D23*'U9'!D$4,0)+
IF('U10'!$A$4="3ª",'U10'!D23*'U10'!D$4,0)+
IF('U11'!$A$4="3ª",'U11'!D23*'U11'!D$4,0)+
IF('U12'!$A$4="3ª",'U12'!D23*'U12'!D$4,0)+
IF('U13'!$A$4="3ª",'U13'!D23*'U13'!D$4,0)+
IF('U14'!$A$4="3ª",'U14'!D23*'U14'!D$4,0)+
IF('U15'!$A$4="3ª",'U15'!D23*'U15'!D$4,0)
)/'3ª EVA-solo'!$CD$5
/G$13)),0),0)</f>
        <v>0</v>
      </c>
      <c r="H39" s="25"/>
      <c r="I39" s="25">
        <f ca="1">IFERROR(IF(I$16&gt;0,
(
(
(
IF('U1'!$A$4="3ª",'U1'!E23*'U1'!E$4,0)+
IF('U2'!$A$4="3ª",'U2'!E23*'U2'!E$4,0)+
IF('U3'!$A$4="3ª",'U3'!E23*'U3'!E$4,0)+
IF('U4'!$A$4="3ª",'U4'!E23*'U4'!E$4,0)+
IF('U5'!$A$4="3ª",'U5'!E23*'U5'!E$4,0)+
IF('U6'!$A$4="3ª",'U6'!E23*'U6'!E$4,0)+
IF('U7'!$A$4="3ª",'U7'!E23*'U7'!E$4,0)+
IF('U8'!$A$4="3ª",'U8'!E23*'U8'!E$4,0)+
IF('U9'!$A$4="3ª",'U9'!E23*'U9'!E$4,0)+
IF('U10'!$A$4="3ª",'U10'!E23*'U10'!E$4,0)+
IF('U11'!$A$4="3ª",'U11'!E23*'U11'!E$4,0)+
IF('U12'!$A$4="3ª",'U12'!E23*'U12'!E$4,0)+
IF('U13'!$A$4="3ª",'U13'!E23*'U13'!E$4,0)+
IF('U14'!$A$4="3ª",'U14'!E23*'U14'!E$4,0)+
IF('U15'!$A$4="3ª",'U15'!E23*'U15'!E$4,0)
)/'3ª EVA-solo'!$CD$5
/H$13)),0),0)</f>
        <v>0</v>
      </c>
      <c r="J39" s="25"/>
      <c r="K39" s="25">
        <f ca="1">IFERROR(IF(K$16&gt;0,
(
(
(
IF('U1'!$A$4="3ª",'U1'!F23*'U1'!F$4,0)+
IF('U2'!$A$4="3ª",'U2'!F23*'U2'!F$4,0)+
IF('U3'!$A$4="3ª",'U3'!F23*'U3'!F$4,0)+
IF('U4'!$A$4="3ª",'U4'!F23*'U4'!F$4,0)+
IF('U5'!$A$4="3ª",'U5'!F23*'U5'!F$4,0)+
IF('U6'!$A$4="3ª",'U6'!F23*'U6'!F$4,0)+
IF('U7'!$A$4="3ª",'U7'!F23*'U7'!F$4,0)+
IF('U8'!$A$4="3ª",'U8'!F23*'U8'!F$4,0)+
IF('U9'!$A$4="3ª",'U9'!F23*'U9'!F$4,0)+
IF('U10'!$A$4="3ª",'U10'!F23*'U10'!F$4,0)+
IF('U11'!$A$4="3ª",'U11'!F23*'U11'!F$4,0)+
IF('U12'!$A$4="3ª",'U12'!F23*'U12'!F$4,0)+
IF('U13'!$A$4="3ª",'U13'!F23*'U13'!F$4,0)+
IF('U14'!$A$4="3ª",'U14'!F23*'U14'!F$4,0)+
IF('U15'!$A$4="3ª",'U15'!F23*'U15'!F$4,0)
)/'3ª EVA-solo'!$CD$5
/K$13)),0),0)</f>
        <v>0</v>
      </c>
      <c r="L39" s="98"/>
      <c r="M39" s="25">
        <f>IFERROR(IF(M$16&gt;0,
(
(
(
IF('U1'!$A$4="3ª",'U1'!G23*'U1'!G$4,0)+
IF('U2'!$A$4="3ª",'U2'!G23*'U2'!G$4,0)+
IF('U3'!$A$4="3ª",'U3'!G23*'U3'!G$4,0)+
IF('U4'!$A$4="3ª",'U4'!G23*'U4'!G$4,0)+
IF('U5'!$A$4="3ª",'U5'!G23*'U5'!G$4,0)+
IF('U6'!$A$4="3ª",'U6'!G23*'U6'!G$4,0)+
IF('U7'!$A$4="3ª",'U7'!G23*'U7'!G$4,0)+
IF('U8'!$A$4="3ª",'U8'!G23*'U8'!G$4,0)+
IF('U9'!$A$4="3ª",'U9'!G23*'U9'!G$4,0)+
IF('U10'!$A$4="3ª",'U10'!G23*'U10'!G$4,0)+
IF('U11'!$A$4="3ª",'U11'!G23*'U11'!G$4,0)+
IF('U12'!$A$4="3ª",'U12'!G23*'U12'!G$4,0)+
IF('U13'!$A$4="3ª",'U13'!G23*'U13'!G$4,0)+
IF('U14'!$A$4="3ª",'U14'!G23*'U14'!G$4,0)+
IF('U15'!$A$4="3ª",'U15'!G23*'U15'!G$4,0)
)/'3ª EVA-solo'!$CD$5
/M$13)),0),0)</f>
        <v>0</v>
      </c>
      <c r="N39" s="102"/>
      <c r="O39" s="72"/>
      <c r="P39" s="25">
        <f ca="1">IFERROR(IF(P$16&gt;0,
(
(
(
IF('U1'!$A$4="3ª",'U1'!H23*'U1'!H$4,0)+
IF('U2'!$A$4="3ª",'U2'!H23*'U2'!H$4,0)+
IF('U3'!$A$4="3ª",'U3'!H23*'U3'!H$4,0)+
IF('U4'!$A$4="3ª",'U4'!H23*'U4'!H$4,0)+
IF('U5'!$A$4="3ª",'U5'!H23*'U5'!H$4,0)+
IF('U6'!$A$4="3ª",'U6'!H23*'U6'!H$4,0)+
IF('U7'!$A$4="3ª",'U7'!H23*'U7'!H$4,0)+
IF('U8'!$A$4="3ª",'U8'!H23*'U8'!H$4,0)+
IF('U9'!$A$4="3ª",'U9'!H23*'U9'!H$4,0)+
IF('U10'!$A$4="3ª",'U10'!H23*'U10'!H$4,0)+
IF('U11'!$A$4="3ª",'U11'!H23*'U11'!H$4,0)+
IF('U12'!$A$4="3ª",'U12'!H23*'U12'!H$4,0)+
IF('U13'!$A$4="3ª",'U13'!H23*'U13'!H$4,0)+
IF('U14'!$A$4="3ª",'U14'!H23*'U14'!H$4,0)+
IF('U15'!$A$4="3ª",'U15'!H23*'U15'!H$4,0)
)/'3ª EVA-solo'!$CD$5
/P$13)),0),0)</f>
        <v>0</v>
      </c>
      <c r="Q39" s="25"/>
      <c r="R39" s="25">
        <f ca="1">IFERROR(IF(R$16&gt;0,
(
(
(
IF('U1'!$A$4="3ª",'U1'!I23*'U1'!I$4,0)+
IF('U2'!$A$4="3ª",'U2'!I23*'U2'!I$4,0)+
IF('U3'!$A$4="3ª",'U3'!I23*'U3'!I$4,0)+
IF('U4'!$A$4="3ª",'U4'!I23*'U4'!I$4,0)+
IF('U5'!$A$4="3ª",'U5'!I23*'U5'!I$4,0)+
IF('U6'!$A$4="3ª",'U6'!I23*'U6'!I$4,0)+
IF('U7'!$A$4="3ª",'U7'!I23*'U7'!I$4,0)+
IF('U8'!$A$4="3ª",'U8'!I23*'U8'!I$4,0)+
IF('U9'!$A$4="3ª",'U9'!I23*'U9'!I$4,0)+
IF('U10'!$A$4="3ª",'U10'!I23*'U10'!I$4,0)+
IF('U11'!$A$4="3ª",'U11'!I23*'U11'!I$4,0)+
IF('U12'!$A$4="3ª",'U12'!I23*'U12'!I$4,0)+
IF('U13'!$A$4="3ª",'U13'!I23*'U13'!I$4,0)+
IF('U14'!$A$4="3ª",'U14'!I23*'U14'!I$4,0)+
IF('U15'!$A$4="3ª",'U15'!I23*'U15'!I$4,0)
)/'3ª EVA-solo'!$CD$5
/R$13)),0),0)</f>
        <v>0</v>
      </c>
      <c r="S39" s="25"/>
      <c r="T39" s="25">
        <f ca="1">IFERROR(IF(T$16&gt;0,
(
(
(
IF('U1'!$A$4="3ª",'U1'!J23*'U1'!J$4,0)+
IF('U2'!$A$4="3ª",'U2'!J23*'U2'!J$4,0)+
IF('U3'!$A$4="3ª",'U3'!J23*'U3'!J$4,0)+
IF('U4'!$A$4="3ª",'U4'!J23*'U4'!J$4,0)+
IF('U5'!$A$4="3ª",'U5'!J23*'U5'!J$4,0)+
IF('U6'!$A$4="3ª",'U6'!J23*'U6'!J$4,0)+
IF('U7'!$A$4="3ª",'U7'!J23*'U7'!J$4,0)+
IF('U8'!$A$4="3ª",'U8'!J23*'U8'!J$4,0)+
IF('U9'!$A$4="3ª",'U9'!J23*'U9'!J$4,0)+
IF('U10'!$A$4="3ª",'U10'!J23*'U10'!J$4,0)+
IF('U11'!$A$4="3ª",'U11'!J23*'U11'!J$4,0)+
IF('U12'!$A$4="3ª",'U12'!J23*'U12'!J$4,0)+
IF('U13'!$A$4="3ª",'U13'!J23*'U13'!J$4,0)+
IF('U14'!$A$4="3ª",'U14'!J23*'U14'!J$4,0)+
IF('U15'!$A$4="3ª",'U15'!J23*'U15'!J$4,0)
)/'3ª EVA-solo'!$CD$5
/T$13)),0),0)</f>
        <v>0</v>
      </c>
      <c r="U39" s="25"/>
      <c r="V39" s="25">
        <f ca="1">IFERROR(IF(V$16&gt;0,
(
(
(
IF('U1'!$A$4="3ª",'U1'!K23*'U1'!K$4,0)+
IF('U2'!$A$4="3ª",'U2'!K23*'U2'!K$4,0)+
IF('U3'!$A$4="3ª",'U3'!K23*'U3'!K$4,0)+
IF('U4'!$A$4="3ª",'U4'!K23*'U4'!K$4,0)+
IF('U5'!$A$4="3ª",'U5'!K23*'U5'!K$4,0)+
IF('U6'!$A$4="3ª",'U6'!K23*'U6'!K$4,0)+
IF('U7'!$A$4="3ª",'U7'!K23*'U7'!K$4,0)+
IF('U8'!$A$4="3ª",'U8'!K23*'U8'!K$4,0)+
IF('U9'!$A$4="3ª",'U9'!K23*'U9'!K$4,0)+
IF('U10'!$A$4="3ª",'U10'!K23*'U10'!K$4,0)+
IF('U11'!$A$4="3ª",'U11'!K23*'U11'!K$4,0)+
IF('U12'!$A$4="3ª",'U12'!K23*'U12'!K$4,0)+
IF('U13'!$A$4="3ª",'U13'!K23*'U13'!K$4,0)+
IF('U14'!$A$4="3ª",'U14'!K23*'U14'!K$4,0)+
IF('U15'!$A$4="3ª",'U15'!K23*'U15'!K$4,0)
)/'3ª EVA-solo'!$CD$5
/V$13)),0),0)</f>
        <v>0</v>
      </c>
      <c r="W39" s="25"/>
      <c r="X39" s="25">
        <f ca="1">IFERROR(IF(X$16&gt;0,
(
(
(
IF('U1'!$A$4="3ª",'U1'!L23*'U1'!L$4,0)+
IF('U2'!$A$4="3ª",'U2'!L23*'U2'!L$4,0)+
IF('U3'!$A$4="3ª",'U3'!L23*'U3'!L$4,0)+
IF('U4'!$A$4="3ª",'U4'!L23*'U4'!L$4,0)+
IF('U5'!$A$4="3ª",'U5'!L23*'U5'!L$4,0)+
IF('U6'!$A$4="3ª",'U6'!L23*'U6'!L$4,0)+
IF('U7'!$A$4="3ª",'U7'!L23*'U7'!L$4,0)+
IF('U8'!$A$4="3ª",'U8'!L23*'U8'!L$4,0)+
IF('U9'!$A$4="3ª",'U9'!L23*'U9'!L$4,0)+
IF('U10'!$A$4="3ª",'U10'!L23*'U10'!L$4,0)+
IF('U11'!$A$4="3ª",'U11'!L23*'U11'!L$4,0)+
IF('U12'!$A$4="3ª",'U12'!L23*'U12'!L$4,0)+
IF('U13'!$A$4="3ª",'U13'!L23*'U13'!L$4,0)+
IF('U14'!$A$4="3ª",'U14'!L23*'U14'!L$4,0)+
IF('U15'!$A$4="3ª",'U15'!L23*'U15'!L$4,0)
)/'3ª EVA-solo'!$CD$5
/X$13)),0),0)</f>
        <v>0</v>
      </c>
      <c r="Y39" s="25"/>
      <c r="Z39" s="25">
        <f>IFERROR(IF(Z$16&gt;0,
(
(
(
IF('U1'!$A$4="3ª",'U1'!M23*'U1'!M$4,0)+
IF('U2'!$A$4="3ª",'U2'!M23*'U2'!M$4,0)+
IF('U3'!$A$4="3ª",'U3'!M23*'U3'!M$4,0)+
IF('U4'!$A$4="3ª",'U4'!M23*'U4'!M$4,0)+
IF('U5'!$A$4="3ª",'U5'!M23*'U5'!M$4,0)+
IF('U6'!$A$4="3ª",'U6'!M23*'U6'!M$4,0)+
IF('U7'!$A$4="3ª",'U7'!M23*'U7'!M$4,0)+
IF('U8'!$A$4="3ª",'U8'!M23*'U8'!M$4,0)+
IF('U9'!$A$4="3ª",'U9'!M23*'U9'!M$4,0)+
IF('U10'!$A$4="3ª",'U10'!M23*'U10'!M$4,0)+
IF('U11'!$A$4="3ª",'U11'!M23*'U11'!M$4,0)+
IF('U12'!$A$4="3ª",'U12'!M23*'U12'!M$4,0)+
IF('U13'!$A$4="3ª",'U13'!M23*'U13'!M$4,0)+
IF('U14'!$A$4="3ª",'U14'!M23*'U14'!M$4,0)+
IF('U15'!$A$4="3ª",'U15'!M23*'U15'!M$4,0)
)/'3ª EVA-solo'!$CD$5
/Z$13)),0),0)</f>
        <v>0</v>
      </c>
      <c r="AA39" s="25"/>
      <c r="AB39" s="72"/>
      <c r="AC39" s="25">
        <f ca="1">IFERROR(IF(AC$16&gt;0,
(
(
(
IF('U1'!$A$4="3ª",'U1'!N23*'U1'!N$4,0)+
IF('U2'!$A$4="3ª",'U2'!N23*'U2'!N$4,0)+
IF('U3'!$A$4="3ª",'U3'!N23*'U3'!N$4,0)+
IF('U4'!$A$4="3ª",'U4'!N23*'U4'!N$4,0)+
IF('U5'!$A$4="3ª",'U5'!N23*'U5'!N$4,0)+
IF('U6'!$A$4="3ª",'U6'!N23*'U6'!N$4,0)+
IF('U7'!$A$4="3ª",'U7'!N23*'U7'!N$4,0)+
IF('U8'!$A$4="3ª",'U8'!N23*'U8'!N$4,0)+
IF('U9'!$A$4="3ª",'U9'!N23*'U9'!N$4,0)+
IF('U10'!$A$4="3ª",'U10'!N23*'U10'!N$4,0)+
IF('U11'!$A$4="3ª",'U11'!N23*'U11'!N$4,0)+
IF('U12'!$A$4="3ª",'U12'!N23*'U12'!N$4,0)+
IF('U13'!$A$4="3ª",'U13'!N23*'U13'!N$4,0)+
IF('U14'!$A$4="3ª",'U14'!N23*'U14'!N$4,0)+
IF('U15'!$A$4="3ª",'U15'!N23*'U15'!N$4,0)
)/'3ª EVA-solo'!$CD$5
/AC$13)),0),0)</f>
        <v>0</v>
      </c>
      <c r="AD39" s="25"/>
      <c r="AE39" s="25">
        <f>IFERROR(IF(AE$16&gt;0,
(
(
(
IF('U1'!$A$4="3ª",'U1'!O23*'U1'!O$4,0)+
IF('U2'!$A$4="3ª",'U2'!O23*'U2'!O$4,0)+
IF('U3'!$A$4="3ª",'U3'!O23*'U3'!O$4,0)+
IF('U4'!$A$4="3ª",'U4'!O23*'U4'!O$4,0)+
IF('U5'!$A$4="3ª",'U5'!O23*'U5'!O$4,0)+
IF('U6'!$A$4="3ª",'U6'!O23*'U6'!O$4,0)+
IF('U7'!$A$4="3ª",'U7'!O23*'U7'!O$4,0)+
IF('U8'!$A$4="3ª",'U8'!O23*'U8'!O$4,0)+
IF('U9'!$A$4="3ª",'U9'!O23*'U9'!O$4,0)+
IF('U10'!$A$4="3ª",'U10'!O23*'U10'!O$4,0)+
IF('U11'!$A$4="3ª",'U11'!O23*'U11'!O$4,0)+
IF('U12'!$A$4="3ª",'U12'!O23*'U12'!O$4,0)+
IF('U13'!$A$4="3ª",'U13'!O23*'U13'!O$4,0)+
IF('U14'!$A$4="3ª",'U14'!O23*'U14'!O$4,0)+
IF('U15'!$A$4="3ª",'U15'!O23*'U15'!O$4,0)
)/'3ª EVA-solo'!$CD$5
/AE$13)),0),0)</f>
        <v>0</v>
      </c>
      <c r="AF39" s="25"/>
      <c r="AG39" s="25">
        <f ca="1">IFERROR(IF(AG$16&gt;0,
(
(
(
IF('U1'!$A$4="3ª",'U1'!P23*'U1'!P$4,0)+
IF('U2'!$A$4="3ª",'U2'!P23*'U2'!P$4,0)+
IF('U3'!$A$4="3ª",'U3'!P23*'U3'!P$4,0)+
IF('U4'!$A$4="3ª",'U4'!P23*'U4'!P$4,0)+
IF('U5'!$A$4="3ª",'U5'!P23*'U5'!P$4,0)+
IF('U6'!$A$4="3ª",'U6'!P23*'U6'!P$4,0)+
IF('U7'!$A$4="3ª",'U7'!P23*'U7'!P$4,0)+
IF('U8'!$A$4="3ª",'U8'!P23*'U8'!P$4,0)+
IF('U9'!$A$4="3ª",'U9'!P23*'U9'!P$4,0)+
IF('U10'!$A$4="3ª",'U10'!P23*'U10'!P$4,0)+
IF('U11'!$A$4="3ª",'U11'!P23*'U11'!P$4,0)+
IF('U12'!$A$4="3ª",'U12'!P23*'U12'!P$4,0)+
IF('U13'!$A$4="3ª",'U13'!P23*'U13'!P$4,0)+
IF('U14'!$A$4="3ª",'U14'!P23*'U14'!P$4,0)+
IF('U15'!$A$4="3ª",'U15'!P23*'U15'!P$4,0)
)/'3ª EVA-solo'!$CD$5
/AG$13)),0),0)</f>
        <v>0</v>
      </c>
      <c r="AH39" s="25"/>
      <c r="AI39" s="25">
        <f>IFERROR(IF(AH$16&gt;0,
(
(
(
IF('U1'!$A$4="3ª",'U1'!Q23*'U1'!Q$4,0)+
IF('U2'!$A$4="3ª",'U2'!Q23*'U2'!Q$4,0)+
IF('U3'!$A$4="3ª",'U3'!Q23*'U3'!Q$4,0)+
IF('U4'!$A$4="3ª",'U4'!Q23*'U4'!Q$4,0)+
IF('U5'!$A$4="3ª",'U5'!Q23*'U5'!Q$4,0)+
IF('U6'!$A$4="3ª",'U6'!Q23*'U6'!Q$4,0)+
IF('U7'!$A$4="3ª",'U7'!Q23*'U7'!Q$4,0)+
IF('U8'!$A$4="3ª",'U8'!Q23*'U8'!Q$4,0)+
IF('U9'!$A$4="3ª",'U9'!Q23*'U9'!Q$4,0)+
IF('U10'!$A$4="3ª",'U10'!Q23*'U10'!Q$4,0)+
IF('U11'!$A$4="3ª",'U11'!Q23*'U11'!Q$4,0)+
IF('U12'!$A$4="3ª",'U12'!Q23*'U12'!Q$4,0)+
IF('U13'!$A$4="3ª",'U13'!Q23*'U13'!Q$4,0)+
IF('U14'!$A$4="3ª",'U14'!Q23*'U14'!Q$4,0)+
IF('U15'!$A$4="3ª",'U15'!Q23*'U15'!Q$4,0)
)/'3ª EVA-solo'!$CD$5
/AH$13)),0),0)</f>
        <v>0</v>
      </c>
      <c r="AJ39" s="25"/>
      <c r="AK39" s="25">
        <f ca="1">IFERROR(IF(AK$16&gt;0,
(
(
(
IF('U1'!$A$4="3ª",'U1'!R23*'U1'!R$4,0)+
IF('U2'!$A$4="3ª",'U2'!R23*'U2'!R$4,0)+
IF('U3'!$A$4="3ª",'U3'!R23*'U3'!R$4,0)+
IF('U4'!$A$4="3ª",'U4'!R23*'U4'!R$4,0)+
IF('U5'!$A$4="3ª",'U5'!R23*'U5'!R$4,0)+
IF('U6'!$A$4="3ª",'U6'!R23*'U6'!R$4,0)+
IF('U7'!$A$4="3ª",'U7'!R23*'U7'!R$4,0)+
IF('U8'!$A$4="3ª",'U8'!R23*'U8'!R$4,0)+
IF('U9'!$A$4="3ª",'U9'!R23*'U9'!R$4,0)+
IF('U10'!$A$4="3ª",'U10'!R23*'U10'!R$4,0)+
IF('U11'!$A$4="3ª",'U11'!R23*'U11'!R$4,0)+
IF('U12'!$A$4="3ª",'U12'!R23*'U12'!R$4,0)+
IF('U13'!$A$4="3ª",'U13'!R23*'U13'!R$4,0)+
IF('U14'!$A$4="3ª",'U14'!R23*'U14'!R$4,0)+
IF('U15'!$A$4="3ª",'U15'!R23*'U15'!R$4,0)
)/'3ª EVA-solo'!$CD$5
/AK$13)),0),0)</f>
        <v>0</v>
      </c>
      <c r="AL39" s="25"/>
      <c r="AM39" s="129">
        <f>IFERROR(IF(AM$16&gt;0,
(
(
(
IF('U1'!$A$4="3ª",'U1'!S23*'U1'!S$4,0)+
IF('U2'!$A$4="3ª",'U2'!S23*'U2'!S$4,0)+
IF('U3'!$A$4="3ª",'U3'!S23*'U3'!S$4,0)+
IF('U4'!$A$4="3ª",'U4'!S23*'U4'!S$4,0)+
IF('U5'!$A$4="3ª",'U5'!S23*'U5'!S$4,0)+
IF('U6'!$A$4="3ª",'U6'!S23*'U6'!S$4,0)+
IF('U7'!$A$4="3ª",'U7'!S23*'U7'!S$4,0)+
IF('U8'!$A$4="3ª",'U8'!S23*'U8'!S$4,0)+
IF('U9'!$A$4="3ª",'U9'!S23*'U9'!S$4,0)+
IF('U10'!$A$4="3ª",'U10'!S23*'U10'!S$4,0)+
IF('U11'!$A$4="3ª",'U11'!S23*'U11'!S$4,0)+
IF('U12'!$A$4="3ª",'U12'!S23*'U12'!S$4,0)+
IF('U13'!$A$4="3ª",'U13'!S23*'U13'!S$4,0)+
IF('U14'!$A$4="3ª",'U14'!S23*'U14'!S$4,0)+
IF('U15'!$A$4="3ª",'U15'!S23*'U15'!S$4,0)
)/'3ª EVA-solo'!$CD$5
/AM$13)),0),0)</f>
        <v>0</v>
      </c>
      <c r="AN39" s="102"/>
      <c r="AO39" s="72"/>
      <c r="AP39" s="25">
        <f ca="1">IFERROR(IF(AP$16&gt;0,
(
(
(
IF('U1'!$A$4="3ª",'U1'!T23*'U1'!T$4,0)+
IF('U2'!$A$4="3ª",'U2'!T23*'U2'!T$4,0)+
IF('U3'!$A$4="3ª",'U3'!T23*'U3'!T$4,0)+
IF('U4'!$A$4="3ª",'U4'!T23*'U4'!T$4,0)+
IF('U5'!$A$4="3ª",'U5'!T23*'U5'!T$4,0)+
IF('U6'!$A$4="3ª",'U6'!T23*'U6'!T$4,0)+
IF('U7'!$A$4="3ª",'U7'!T23*'U7'!T$4,0)+
IF('U8'!$A$4="3ª",'U8'!T23*'U8'!T$4,0)+
IF('U9'!$A$4="3ª",'U9'!T23*'U9'!T$4,0)+
IF('U10'!$A$4="3ª",'U10'!T23*'U10'!T$4,0)+
IF('U11'!$A$4="3ª",'U11'!T23*'U11'!T$4,0)+
IF('U12'!$A$4="3ª",'U12'!T23*'U12'!T$4,0)+
IF('U13'!$A$4="3ª",'U13'!T23*'U13'!T$4,0)+
IF('U14'!$A$4="3ª",'U14'!T23*'U14'!T$4,0)+
IF('U15'!$A$4="3ª",'U15'!T23*'U15'!T$4,0)
)/'3ª EVA-solo'!$CD$5
/AP$13)),0),0)</f>
        <v>0</v>
      </c>
      <c r="AQ39" s="25"/>
      <c r="AR39" s="25">
        <f ca="1">IFERROR(IF(AR$16&gt;0,
(
(
(
IF('U1'!$A$4="3ª",'U1'!U23*'U1'!U$4,0)+
IF('U2'!$A$4="3ª",'U2'!U23*'U2'!U$4,0)+
IF('U3'!$A$4="3ª",'U3'!U23*'U3'!U$4,0)+
IF('U4'!$A$4="3ª",'U4'!U23*'U4'!U$4,0)+
IF('U5'!$A$4="3ª",'U5'!U23*'U5'!U$4,0)+
IF('U6'!$A$4="3ª",'U6'!U23*'U6'!U$4,0)+
IF('U7'!$A$4="3ª",'U7'!U23*'U7'!U$4,0)+
IF('U8'!$A$4="3ª",'U8'!U23*'U8'!U$4,0)+
IF('U9'!$A$4="3ª",'U9'!U23*'U9'!U$4,0)+
IF('U10'!$A$4="3ª",'U10'!U23*'U10'!U$4,0)+
IF('U11'!$A$4="3ª",'U11'!U23*'U11'!U$4,0)+
IF('U12'!$A$4="3ª",'U12'!U23*'U12'!U$4,0)+
IF('U13'!$A$4="3ª",'U13'!U23*'U13'!U$4,0)+
IF('U14'!$A$4="3ª",'U14'!U23*'U14'!U$4,0)+
IF('U15'!$A$4="3ª",'U15'!U23*'U15'!U$4,0)
)/'3ª EVA-solo'!$CD$5
/AR$13)),0),0)</f>
        <v>0</v>
      </c>
      <c r="AS39" s="25"/>
      <c r="AT39" s="25">
        <f ca="1">IFERROR(IF(AT$16&gt;0,
(
(
(
IF('U1'!$A$4="3ª",'U1'!V23*'U1'!V$4,0)+
IF('U2'!$A$4="3ª",'U2'!V23*'U2'!V$4,0)+
IF('U3'!$A$4="3ª",'U3'!V23*'U3'!V$4,0)+
IF('U4'!$A$4="3ª",'U4'!V23*'U4'!V$4,0)+
IF('U5'!$A$4="3ª",'U5'!V23*'U5'!V$4,0)+
IF('U6'!$A$4="3ª",'U6'!V23*'U6'!V$4,0)+
IF('U7'!$A$4="3ª",'U7'!V23*'U7'!V$4,0)+
IF('U8'!$A$4="3ª",'U8'!V23*'U8'!V$4,0)+
IF('U9'!$A$4="3ª",'U9'!V23*'U9'!V$4,0)+
IF('U10'!$A$4="3ª",'U10'!V23*'U10'!V$4,0)+
IF('U11'!$A$4="3ª",'U11'!V23*'U11'!V$4,0)+
IF('U12'!$A$4="3ª",'U12'!V23*'U12'!V$4,0)+
IF('U13'!$A$4="3ª",'U13'!V23*'U13'!V$4,0)+
IF('U14'!$A$4="3ª",'U14'!V23*'U14'!V$4,0)+
IF('U15'!$A$4="3ª",'U15'!V23*'U15'!V$4,0)
)/'3ª EVA-solo'!$CD$5
/AT$13)),0),0)</f>
        <v>0</v>
      </c>
      <c r="AU39" s="25"/>
      <c r="AV39" s="25">
        <f ca="1">IFERROR(IF(AV$16&gt;0,
(
(
(
IF('U1'!$A$4="3ª",'U1'!W23*'U1'!W$4,0)+
IF('U2'!$A$4="3ª",'U2'!W23*'U2'!W$4,0)+
IF('U3'!$A$4="3ª",'U3'!W23*'U3'!W$4,0)+
IF('U4'!$A$4="3ª",'U4'!W23*'U4'!W$4,0)+
IF('U5'!$A$4="3ª",'U5'!W23*'U5'!W$4,0)+
IF('U6'!$A$4="3ª",'U6'!W23*'U6'!W$4,0)+
IF('U7'!$A$4="3ª",'U7'!W23*'U7'!W$4,0)+
IF('U8'!$A$4="3ª",'U8'!W23*'U8'!W$4,0)+
IF('U9'!$A$4="3ª",'U9'!W23*'U9'!W$4,0)+
IF('U10'!$A$4="3ª",'U10'!W23*'U10'!W$4,0)+
IF('U11'!$A$4="3ª",'U11'!W23*'U11'!W$4,0)+
IF('U12'!$A$4="3ª",'U12'!W23*'U12'!W$4,0)+
IF('U13'!$A$4="3ª",'U13'!W23*'U13'!W$4,0)+
IF('U14'!$A$4="3ª",'U14'!W23*'U14'!W$4,0)+
IF('U15'!$A$4="3ª",'U15'!W23*'U15'!W$4,0)
)/'3ª EVA-solo'!$CD$5
/AV$13)),0),0)</f>
        <v>0</v>
      </c>
      <c r="AW39" s="25"/>
      <c r="AX39" s="25">
        <f ca="1">IFERROR(IF(AX$16&gt;0,
(
(
(
IF('U1'!$A$4="3ª",'U1'!X23*'U1'!X$4,0)+
IF('U2'!$A$4="3ª",'U2'!X23*'U2'!X$4,0)+
IF('U3'!$A$4="3ª",'U3'!X23*'U3'!X$4,0)+
IF('U4'!$A$4="3ª",'U4'!X23*'U4'!X$4,0)+
IF('U5'!$A$4="3ª",'U5'!X23*'U5'!X$4,0)+
IF('U6'!$A$4="3ª",'U6'!X23*'U6'!X$4,0)+
IF('U7'!$A$4="3ª",'U7'!X23*'U7'!X$4,0)+
IF('U8'!$A$4="3ª",'U8'!X23*'U8'!X$4,0)+
IF('U9'!$A$4="3ª",'U9'!X23*'U9'!X$4,0)+
IF('U10'!$A$4="3ª",'U10'!X23*'U10'!X$4,0)+
IF('U11'!$A$4="3ª",'U11'!X23*'U11'!X$4,0)+
IF('U12'!$A$4="3ª",'U12'!X23*'U12'!X$4,0)+
IF('U13'!$A$4="3ª",'U13'!X23*'U13'!X$4,0)+
IF('U14'!$A$4="3ª",'U14'!X23*'U14'!X$4,0)+
IF('U15'!$A$4="3ª",'U15'!X23*'U15'!X$4,0)
)/'3ª EVA-solo'!$CD$5
/AX$13)),0),0)</f>
        <v>0</v>
      </c>
      <c r="AY39" s="25"/>
      <c r="AZ39" s="25">
        <f>IFERROR(IF(AZ$16&gt;0,
(
(
(
IF('U1'!$A$4="3ª",'U1'!Y23*'U1'!Y$4,0)+
IF('U2'!$A$4="3ª",'U2'!Y23*'U2'!Y$4,0)+
IF('U3'!$A$4="3ª",'U3'!Y23*'U3'!Y$4,0)+
IF('U4'!$A$4="3ª",'U4'!Y23*'U4'!Y$4,0)+
IF('U5'!$A$4="3ª",'U5'!Y23*'U5'!Y$4,0)+
IF('U6'!$A$4="3ª",'U6'!Y23*'U6'!Y$4,0)+
IF('U7'!$A$4="3ª",'U7'!Y23*'U7'!Y$4,0)+
IF('U8'!$A$4="3ª",'U8'!Y23*'U8'!Y$4,0)+
IF('U9'!$A$4="3ª",'U9'!Y23*'U9'!Y$4,0)+
IF('U10'!$A$4="3ª",'U10'!Y23*'U10'!Y$4,0)+
IF('U11'!$A$4="3ª",'U11'!Y23*'U11'!Y$4,0)+
IF('U12'!$A$4="3ª",'U12'!Y23*'U12'!Y$4,0)+
IF('U13'!$A$4="3ª",'U13'!Y23*'U13'!Y$4,0)+
IF('U14'!$A$4="3ª",'U14'!Y23*'U14'!Y$4,0)+
IF('U15'!$A$4="3ª",'U15'!Y23*'U15'!Y$4,0)
)/'3ª EVA-solo'!$CD$5
/AZ$13)),0),0)</f>
        <v>0</v>
      </c>
      <c r="BA39" s="25"/>
      <c r="BB39" s="72"/>
      <c r="BC39" s="25">
        <f ca="1">IFERROR(IF(BC$16&gt;0,
(
(
(
IF('U1'!$A$4="2ª",'U1'!Z23*'U1'!Z$4,0)+
IF('U2'!$A$4="2ª",'U2'!Z23*'U2'!Z$4,0)+
IF('U3'!$A$4="2ª",'U3'!Z23*'U3'!Z$4,0)+
IF('U4'!$A$4="2ª",'U4'!Z23*'U4'!Z$4,0)+
IF('U5'!$A$4="2ª",'U5'!Z23*'U5'!Z$4,0)+
IF('U6'!$A$4="2ª",'U6'!Z23*'U6'!Z$4,0)+
IF('U7'!$A$4="2ª",'U7'!Z23*'U7'!Z$4,0)+
IF('U8'!$A$4="2ª",'U8'!Z23*'U8'!Z$4,0)+
IF('U9'!$A$4="2ª",'U9'!Z23*'U9'!Z$4,0)+
IF('U10'!$A$4="2ª",'U10'!Z23*'U10'!Z$4,0)+
IF('U11'!$A$4="2ª",'U11'!Z23*'U11'!Z$4,0)+
IF('U12'!$A$4="2ª",'U12'!Z23*'U12'!Z$4,0)+
IF('U13'!$A$4="2ª",'U13'!Z23*'U13'!Z$4,0)+
IF('U14'!$A$4="2ª",'U14'!Z23*'U14'!Z$4,0)+
IF('U15'!$A$4="2ª",'U15'!Z23*'U15'!Z$4,0)
)/'2ª EVA-solo'!$CD$5
/BC$13)),0),0)</f>
        <v>0</v>
      </c>
      <c r="BD39" s="25"/>
      <c r="BE39" s="25">
        <f ca="1">IFERROR(IF(BE$16&gt;0,
(
(
(
IF('U1'!$A$4="3ª",'U1'!AA23*'U1'!AA$4,0)+
IF('U2'!$A$4="3ª",'U2'!AA23*'U2'!AA$4,0)+
IF('U3'!$A$4="3ª",'U3'!AA23*'U3'!AA$4,0)+
IF('U4'!$A$4="3ª",'U4'!AA23*'U4'!AA$4,0)+
IF('U5'!$A$4="3ª",'U5'!AA23*'U5'!AA$4,0)+
IF('U6'!$A$4="3ª",'U6'!AA23*'U6'!AA$4,0)+
IF('U7'!$A$4="3ª",'U7'!AA23*'U7'!AA$4,0)+
IF('U8'!$A$4="3ª",'U8'!AA23*'U8'!AA$4,0)+
IF('U9'!$A$4="3ª",'U9'!AA23*'U9'!AA$4,0)+
IF('U10'!$A$4="3ª",'U10'!AA23*'U10'!AA$4,0)+
IF('U11'!$A$4="3ª",'U11'!AA23*'U11'!AA$4,0)+
IF('U12'!$A$4="3ª",'U12'!AA23*'U12'!AA$4,0)+
IF('U13'!$A$4="3ª",'U13'!AA23*'U13'!AA$4,0)+
IF('U14'!$A$4="3ª",'U14'!AA23*'U14'!AA$4,0)+
IF('U15'!$A$4="3ª",'U15'!AA23*'U15'!AE$4,0)
)/'3ª EVA-solo'!$CD$5
/BE$13)),0),0)</f>
        <v>0</v>
      </c>
      <c r="BF39" s="25"/>
      <c r="BG39" s="25">
        <f ca="1">IFERROR(IF(BG$16&gt;0,
(
(
(
IF('U1'!$A$4="3ª",'U1'!AB23*'U1'!AB$4,0)+
IF('U2'!$A$4="3ª",'U2'!AB23*'U2'!AB$4,0)+
IF('U3'!$A$4="3ª",'U3'!AB23*'U3'!AB$4,0)+
IF('U4'!$A$4="3ª",'U4'!AB23*'U4'!AB$4,0)+
IF('U5'!$A$4="3ª",'U5'!AB23*'U5'!AB$4,0)+
IF('U6'!$A$4="3ª",'U6'!AB23*'U6'!AB$4,0)+
IF('U7'!$A$4="3ª",'U7'!AB23*'U7'!AB$4,0)+
IF('U8'!$A$4="3ª",'U8'!AB23*'U8'!AB$4,0)+
IF('U9'!$A$4="3ª",'U9'!AB23*'U9'!AB$4,0)+
IF('U10'!$A$4="3ª",'U10'!AB23*'U10'!AB$4,0)+
IF('U11'!$A$4="3ª",'U11'!AB23*'U11'!AB$4,0)+
IF('U12'!$A$4="3ª",'U12'!AB23*'U12'!AB$4,0)+
IF('U13'!$A$4="3ª",'U13'!AB23*'U13'!AB$4,0)+
IF('U14'!$A$4="3ª",'U14'!AB23*'U14'!AB$4,0)+
IF('U15'!$A$4="3ª",'U15'!AB23*'U15'!AF$4,0)
)/'3ª EVA-solo'!$CD$5
/BG$13)),0),0)</f>
        <v>0</v>
      </c>
      <c r="BH39" s="25"/>
      <c r="BI39" s="25">
        <f>IFERROR(IF(BH$16&gt;0,
(
(
(
IF('U1'!$A$4="3ª",'U1'!AC23*'U1'!AC$4,0)+
IF('U2'!$A$4="3ª",'U2'!AC23*'U2'!AC$4,0)+
IF('U3'!$A$4="3ª",'U3'!AC23*'U3'!AC$4,0)+
IF('U4'!$A$4="3ª",'U4'!AC23*'U4'!AC$4,0)+
IF('U5'!$A$4="3ª",'U5'!AC23*'U5'!AC$4,0)+
IF('U6'!$A$4="3ª",'U6'!AC23*'U6'!AC$4,0)+
IF('U7'!$A$4="3ª",'U7'!AC23*'U7'!AC$4,0)+
IF('U8'!$A$4="3ª",'U8'!AC23*'U8'!AC$4,0)+
IF('U9'!$A$4="3ª",'U9'!AC23*'U9'!AC$4,0)+
IF('U10'!$A$4="3ª",'U10'!AC23*'U10'!AC$4,0)+
IF('U11'!$A$4="3ª",'U11'!AC23*'U11'!AC$4,0)+
IF('U12'!$A$4="3ª",'U12'!AC23*'U12'!AC$4,0)+
IF('U13'!$A$4="3ª",'U13'!AC23*'U13'!AC$4,0)+
IF('U14'!$A$4="3ª",'U14'!AC23*'U14'!AC$4,0)+
IF('U15'!$A$4="3ª",'U15'!AC23*'U15'!AG$4,0)
)/'3ª EVA-solo'!$CD$5
/BH$13)),0),0)</f>
        <v>0</v>
      </c>
      <c r="BJ39" s="25"/>
      <c r="BK39" s="25">
        <f>IFERROR(IF(BK$16&gt;0,
(
(
(
IF('U1'!$A$4="3ª",'U1'!AD23*'U1'!AD$4,0)+
IF('U2'!$A$4="3ª",'U2'!AD23*'U2'!AD$4,0)+
IF('U3'!$A$4="3ª",'U3'!AD23*'U3'!AD$4,0)+
IF('U4'!$A$4="3ª",'U4'!AD23*'U4'!AD$4,0)+
IF('U5'!$A$4="3ª",'U5'!AD23*'U5'!AD$4,0)+
IF('U6'!$A$4="3ª",'U6'!AD23*'U6'!AD$4,0)+
IF('U7'!$A$4="3ª",'U7'!AD23*'U7'!AD$4,0)+
IF('U8'!$A$4="3ª",'U8'!AD23*'U8'!AD$4,0)+
IF('U9'!$A$4="3ª",'U9'!AD23*'U9'!AD$4,0)+
IF('U10'!$A$4="3ª",'U10'!AD23*'U10'!AD$4,0)+
IF('U11'!$A$4="3ª",'U11'!AD23*'U11'!AD$4,0)+
IF('U12'!$A$4="3ª",'U12'!AD23*'U12'!AD$4,0)+
IF('U13'!$A$4="3ª",'U13'!AD23*'U13'!AD$4,0)+
IF('U14'!$A$4="3ª",'U14'!AD23*'U14'!AD$4,0)+
IF('U15'!$A$4="3ª",'U15'!AD23*'U15'!AH$4,0)
)/'3ª EVA-solo'!$CD$5
/BK$13)),0),0)</f>
        <v>0</v>
      </c>
      <c r="BL39" s="25"/>
      <c r="BM39" s="25">
        <f>IFERROR(IF(BM$16&gt;0,
(
(
(
IF('U1'!$A$4="2ª",'U1'!AE23*'U1'!AE$4,0)+
IF('U2'!$A$4="2ª",'U2'!AE23*'U2'!AE$4,0)+
IF('U3'!$A$4="2ª",'U3'!AE23*'U3'!AE$4,0)+
IF('U4'!$A$4="2ª",'U4'!AE23*'U4'!AE$4,0)+
IF('U5'!$A$4="2ª",'U5'!AE23*'U5'!AE$4,0)+
IF('U6'!$A$4="2ª",'U6'!AE23*'U6'!AE$4,0)+
IF('U7'!$A$4="2ª",'U7'!AE23*'U7'!AE$4,0)+
IF('U8'!$A$4="2ª",'U8'!AE23*'U8'!AE$4,0)+
IF('U9'!$A$4="2ª",'U9'!AE23*'U9'!AE$4,0)+
IF('U10'!$A$4="2ª",'U10'!AE23*'U10'!AE$4,0)+
IF('U11'!$A$4="2ª",'U11'!AE23*'U11'!AE$4,0)+
IF('U12'!$A$4="2ª",'U12'!AE23*'U12'!AE$4,0)+
IF('U13'!$A$4="2ª",'U13'!AE23*'U13'!AE$4,0)+
IF('U14'!$A$4="2ª",'U14'!AE23*'U14'!AE$4,0)+
IF('U15'!$A$4="2ª",'U15'!AE23*'U15'!AE$4,0)
)/'2ª EVA-solo'!$CD$5
/BM$13)),0),0)</f>
        <v>0</v>
      </c>
      <c r="BN39" s="25"/>
      <c r="BO39" s="72"/>
      <c r="BP39" s="25">
        <f ca="1">IFERROR(IF(BP$16&gt;0,
(
(
(
IF('U1'!$A$4="3ª",'U1'!AF23*'U1'!AF$4,0)+
IF('U2'!$A$4="3ª",'U2'!AF23*'U2'!AF$4,0)+
IF('U3'!$A$4="3ª",'U3'!AF23*'U3'!AF$4,0)+
IF('U4'!$A$4="3ª",'U4'!AF23*'U4'!AF$4,0)+
IF('U5'!$A$4="3ª",'U5'!AF23*'U5'!AF$4,0)+
IF('U6'!$A$4="3ª",'U6'!AF23*'U6'!AF$4,0)+
IF('U7'!$A$4="3ª",'U7'!AF23*'U7'!AF$4,0)+
IF('U8'!$A$4="3ª",'U8'!AF23*'U8'!AF$4,0)+
IF('U9'!$A$4="3ª",'U9'!AF23*'U9'!AF$4,0)+
IF('U10'!$A$4="3ª",'U10'!AF23*'U10'!AF$4,0)+
IF('U11'!$A$4="3ª",'U11'!AF23*'U11'!AF$4,0)+
IF('U12'!$A$4="3ª",'U12'!AF23*'U12'!AF$4,0)+
IF('U13'!$A$4="3ª",'U13'!AF23*'U13'!AF$4,0)+
IF('U14'!$A$4="3ª",'U14'!AF23*'U14'!AF$4,0)+
IF('U15'!$A$4="3ª",'U15'!AF23*'U15'!AF$4,0)
)/'3ª EVA-solo'!$CD$5
/BP$13)),0),0)</f>
        <v>0</v>
      </c>
      <c r="BQ39" s="25"/>
      <c r="BR39" s="25">
        <f>IFERROR(IF(BR$16&gt;0,
(
(
(
IF('U1'!$A$4="3ª",'U1'!AG23*'U1'!AG$4,0)+
IF('U2'!$A$4="3ª",'U2'!AG23*'U2'!AG$4,0)+
IF('U3'!$A$4="3ª",'U3'!AG23*'U3'!AG$4,0)+
IF('U4'!$A$4="3ª",'U4'!AG23*'U4'!AG$4,0)+
IF('U5'!$A$4="3ª",'U5'!AG23*'U5'!AG$4,0)+
IF('U6'!$A$4="3ª",'U6'!AG23*'U6'!AG$4,0)+
IF('U7'!$A$4="3ª",'U7'!AG23*'U7'!AG$4,0)+
IF('U8'!$A$4="3ª",'U8'!AG23*'U8'!AG$4,0)+
IF('U9'!$A$4="3ª",'U9'!AG23*'U9'!AG$4,0)+
IF('U10'!$A$4="3ª",'U10'!AG23*'U10'!AG$4,0)+
IF('U11'!$A$4="3ª",'U11'!AG23*'U11'!AG$4,0)+
IF('U12'!$A$4="3ª",'U12'!AG23*'U12'!AG$4,0)+
IF('U13'!$A$4="3ª",'U13'!AG23*'U13'!AG$4,0)+
IF('U14'!$A$4="3ª",'U14'!AG23*'U14'!AG$4,0)+
IF('U15'!$A$4="3ª",'U15'!AG23*'U15'!AG$4,0)
)/'3ª EVA-solo'!$CD$5
/BR$13)),0),0)</f>
        <v>0</v>
      </c>
      <c r="BS39" s="25"/>
      <c r="BT39" s="25">
        <f>IFERROR(IF(BT$16&gt;0,
(
(
(
IF('U1'!$A$4="3ª",'U1'!AH23*'U1'!AH$4,0)+
IF('U2'!$A$4="3ª",'U2'!AH23*'U2'!AH$4,0)+
IF('U3'!$A$4="3ª",'U3'!AH23*'U3'!AH$4,0)+
IF('U4'!$A$4="3ª",'U4'!AH23*'U4'!AH$4,0)+
IF('U5'!$A$4="3ª",'U5'!AH23*'U5'!AH$4,0)+
IF('U6'!$A$4="3ª",'U6'!AH23*'U6'!AH$4,0)+
IF('U7'!$A$4="3ª",'U7'!AH23*'U7'!AH$4,0)+
IF('U8'!$A$4="3ª",'U8'!AH23*'U8'!AH$4,0)+
IF('U9'!$A$4="3ª",'U9'!AH23*'U9'!AH$4,0)+
IF('U10'!$A$4="3ª",'U10'!AH23*'U10'!AH$4,0)+
IF('U11'!$A$4="3ª",'U11'!AH23*'U11'!AH$4,0)+
IF('U12'!$A$4="3ª",'U12'!AH23*'U12'!AH$4,0)+
IF('U13'!$A$4="3ª",'U13'!AH23*'U13'!AH$4,0)+
IF('U14'!$A$4="3ª",'U14'!AH23*'U14'!AH$4,0)+
IF('U15'!$A$4="3ª",'U15'!AH23*'U15'!AH$4,0)
)/'3ª EVA-solo'!$CD$5
/BT$13)),0),0)</f>
        <v>0</v>
      </c>
      <c r="BU39" s="25"/>
      <c r="BV39" s="25">
        <f>IFERROR(IF(BV$16&gt;0,
(
(
(
IF('U1'!$A$4="3ª",'U1'!AI23*'U1'!AI$4,0)+
IF('U2'!$A$4="3ª",'U2'!AI23*'U2'!AI$4,0)+
IF('U3'!$A$4="3ª",'U3'!AI23*'U3'!AI$4,0)+
IF('U4'!$A$4="3ª",'U4'!AI23*'U4'!AI$4,0)+
IF('U5'!$A$4="3ª",'U5'!AI23*'U5'!AI$4,0)+
IF('U6'!$A$4="3ª",'U6'!AI23*'U6'!AI$4,0)+
IF('U7'!$A$4="3ª",'U7'!AI23*'U7'!AI$4,0)+
IF('U8'!$A$4="3ª",'U8'!AI23*'U8'!AI$4,0)+
IF('U9'!$A$4="3ª",'U9'!AI23*'U9'!AI$4,0)+
IF('U10'!$A$4="3ª",'U10'!AI23*'U10'!AI$4,0)+
IF('U11'!$A$4="3ª",'U11'!AI23*'U11'!AI$4,0)+
IF('U12'!$A$4="3ª",'U12'!AI23*'U12'!AI$4,0)+
IF('U13'!$A$4="3ª",'U13'!AI23*'U13'!AI$4,0)+
IF('U14'!$A$4="3ª",'U14'!AI23*'U14'!AI$4,0)+
IF('U15'!$A$4="3ª",'U15'!AI23*'U15'!AI$4,0)
)/'3ª EVA-solo'!$CD$5
/BV$13)),0),0)</f>
        <v>0</v>
      </c>
      <c r="BW39" s="25"/>
      <c r="BX39" s="25">
        <f>IFERROR(IF(BX$16&gt;0,
(
(
(
IF('U1'!$A$4="3ª",'U1'!AJ23*'U1'!AJ$4,0)+
IF('U2'!$A$4="3ª",'U2'!AJ23*'U2'!AJ$4,0)+
IF('U3'!$A$4="3ª",'U3'!AJ23*'U3'!AJ$4,0)+
IF('U4'!$A$4="3ª",'U4'!AJ23*'U4'!AJ$4,0)+
IF('U5'!$A$4="3ª",'U5'!AJ23*'U5'!AJ$4,0)+
IF('U6'!$A$4="3ª",'U6'!AJ23*'U6'!AJ$4,0)+
IF('U7'!$A$4="3ª",'U7'!AJ23*'U7'!AJ$4,0)+
IF('U8'!$A$4="3ª",'U8'!AJ23*'U8'!AJ$4,0)+
IF('U9'!$A$4="3ª",'U9'!AJ23*'U9'!AJ$4,0)+
IF('U10'!$A$4="3ª",'U10'!AJ23*'U10'!AJ$4,0)+
IF('U11'!$A$4="3ª",'U11'!AJ23*'U11'!AJ$4,0)+
IF('U12'!$A$4="3ª",'U12'!AJ23*'U12'!AJ$4,0)+
IF('U13'!$A$4="3ª",'U13'!AJ23*'U13'!AJ$4,0)+
IF('U14'!$A$4="3ª",'U14'!AJ23*'U14'!AJ$4,0)+
IF('U15'!$A$4="3ª",'U15'!AJ23*'U15'!AJ$4,0)
)/'3ª EVA-solo'!$CD$5
/BX$13)),0),0)</f>
        <v>0</v>
      </c>
      <c r="BY39" s="25"/>
      <c r="BZ39" s="129">
        <f>IFERROR(IF(BZ$16&gt;0,
(
(
(
IF('U1'!$A$4="3ª",'U1'!AK23*'U1'!AK$4,0)+
IF('U2'!$A$4="3ª",'U2'!AK23*'U2'!AK$4,0)+
IF('U3'!$A$4="3ª",'U3'!AK23*'U3'!AK$4,0)+
IF('U4'!$A$4="3ª",'U4'!AK23*'U4'!AK$4,0)+
IF('U5'!$A$4="3ª",'U5'!AK23*'U5'!AK$4,0)+
IF('U6'!$A$4="3ª",'U6'!AK23*'U6'!AK$4,0)+
IF('U7'!$A$4="3ª",'U7'!AK23*'U7'!AK$4,0)+
IF('U8'!$A$4="3ª",'U8'!AK23*'U8'!AK$4,0)+
IF('U9'!$A$4="3ª",'U9'!AK23*'U9'!AK$4,0)+
IF('U10'!$A$4="3ª",'U10'!AK23*'U10'!AK$4,0)+
IF('U11'!$A$4="3ª",'U11'!AK23*'U11'!AK$4,0)+
IF('U12'!$A$4="3ª",'U12'!AK23*'U12'!AK$4,0)+
IF('U13'!$A$4="3ª",'U13'!AK23*'U13'!AK$4,0)+
IF('U14'!$A$4="3ª",'U14'!AK23*'U14'!AK$4,0)+
IF('U15'!$A$4="3ª",'U15'!AK23*'U15'!AK$4,0)
)/'3ª EVA-solo'!$CD$5
/BZ$13)),0),0)</f>
        <v>0</v>
      </c>
      <c r="CA39" s="25"/>
      <c r="CB39" s="71"/>
    </row>
    <row r="40" spans="1:80" ht="18" x14ac:dyDescent="0.25">
      <c r="A40" s="65" t="str">
        <v>Castillo Reyes, Daniel</v>
      </c>
      <c r="B40" s="72"/>
      <c r="C40" s="25">
        <f ca="1">IFERROR(IF(C$16&gt;0,
(
(
(
IF('U1'!$A$4="3ª",'U1'!B24*'U1'!B$4,0)+
IF('U2'!$A$4="3ª",'U2'!B24*'U2'!B$4,0)+
IF('U3'!$A$4="3ª",'U3'!B24*'U3'!B$4,0)+
IF('U4'!$A$4="3ª",'U4'!B24*'U4'!B$4,0)+
IF('U5'!$A$4="3ª",'U5'!B24*'U5'!B$4,0)+
IF('U6'!$A$4="3ª",'U6'!B24*'U6'!B$4,0)+
IF('U7'!$A$4="3ª",'U7'!B24*'U7'!B$4,0)+
IF('U8'!$A$4="3ª",'U8'!B24*'U8'!B$4,0)+
IF('U9'!$A$4="3ª",'U9'!B24*'U9'!B$4,0)+
IF('U10'!$A$4="3ª",'U10'!B24*'U10'!B$4,0)+
IF('U11'!$A$4="3ª",'U11'!B24*'U11'!B$4,0)+
IF('U12'!$A$4="3ª",'U12'!B24*'U12'!B$4,0)+
IF('U13'!$A$4="3ª",'U13'!B24*'U13'!B$4,0)+
IF('U14'!$A$4="3ª",'U14'!B24*'U14'!B$4,0)+
IF('U15'!$A$4="3ª",'U15'!B24*'U15'!B$4,0)
)/'3ª EVA-solo'!$CD$5
/C$13)),0),0)</f>
        <v>0</v>
      </c>
      <c r="D40" s="25"/>
      <c r="E40" s="25">
        <f ca="1">IFERROR(IF(E$16&gt;0,
(
(
(
IF('U1'!$A$4="3ª",'U1'!C24*'U1'!C$4,0)+
IF('U2'!$A$4="3ª",'U2'!C24*'U2'!C$4,0)+
IF('U3'!$A$4="3ª",'U3'!C24*'U3'!C$4,0)+
IF('U4'!$A$4="3ª",'U4'!C24*'U4'!C$4,0)+
IF('U5'!$A$4="3ª",'U5'!C24*'U5'!C$4,0)+
IF('U6'!$A$4="3ª",'U6'!C24*'U6'!C$4,0)+
IF('U7'!$A$4="3ª",'U7'!C24*'U7'!C$4,0)+
IF('U8'!$A$4="3ª",'U8'!C24*'U8'!C$4,0)+
IF('U9'!$A$4="3ª",'U9'!C24*'U9'!C$4,0)+
IF('U10'!$A$4="3ª",'U10'!C24*'U10'!C$4,0)+
IF('U11'!$A$4="3ª",'U11'!C24*'U11'!C$4,0)+
IF('U12'!$A$4="3ª",'U12'!C24*'U12'!C$4,0)+
IF('U13'!$A$4="3ª",'U13'!C24*'U13'!C$4,0)+
IF('U14'!$A$4="3ª",'U14'!C24*'U14'!C$4,0)+
IF('U15'!$A$4="3ª",'U15'!C24*'U15'!C$4,0)
)/'3ª EVA-solo'!$CD$5
/E$13)),0),0)</f>
        <v>0</v>
      </c>
      <c r="F40" s="25"/>
      <c r="G40" s="25">
        <f ca="1">IFERROR(IF(G$16&gt;0,
(
(
(
IF('U1'!$A$4="3ª",'U1'!D24*'U1'!D$4,0)+
IF('U2'!$A$4="3ª",'U2'!D24*'U2'!D$4,0)+
IF('U3'!$A$4="3ª",'U3'!D24*'U3'!D$4,0)+
IF('U4'!$A$4="3ª",'U4'!D24*'U4'!D$4,0)+
IF('U5'!$A$4="3ª",'U5'!D24*'U5'!D$4,0)+
IF('U6'!$A$4="3ª",'U6'!D24*'U6'!D$4,0)+
IF('U7'!$A$4="3ª",'U7'!D24*'U7'!D$4,0)+
IF('U8'!$A$4="3ª",'U8'!D24*'U8'!D$4,0)+
IF('U9'!$A$4="3ª",'U9'!D24*'U9'!D$4,0)+
IF('U10'!$A$4="3ª",'U10'!D24*'U10'!D$4,0)+
IF('U11'!$A$4="3ª",'U11'!D24*'U11'!D$4,0)+
IF('U12'!$A$4="3ª",'U12'!D24*'U12'!D$4,0)+
IF('U13'!$A$4="3ª",'U13'!D24*'U13'!D$4,0)+
IF('U14'!$A$4="3ª",'U14'!D24*'U14'!D$4,0)+
IF('U15'!$A$4="3ª",'U15'!D24*'U15'!D$4,0)
)/'3ª EVA-solo'!$CD$5
/G$13)),0),0)</f>
        <v>0</v>
      </c>
      <c r="H40" s="25"/>
      <c r="I40" s="25">
        <f ca="1">IFERROR(IF(I$16&gt;0,
(
(
(
IF('U1'!$A$4="3ª",'U1'!E24*'U1'!E$4,0)+
IF('U2'!$A$4="3ª",'U2'!E24*'U2'!E$4,0)+
IF('U3'!$A$4="3ª",'U3'!E24*'U3'!E$4,0)+
IF('U4'!$A$4="3ª",'U4'!E24*'U4'!E$4,0)+
IF('U5'!$A$4="3ª",'U5'!E24*'U5'!E$4,0)+
IF('U6'!$A$4="3ª",'U6'!E24*'U6'!E$4,0)+
IF('U7'!$A$4="3ª",'U7'!E24*'U7'!E$4,0)+
IF('U8'!$A$4="3ª",'U8'!E24*'U8'!E$4,0)+
IF('U9'!$A$4="3ª",'U9'!E24*'U9'!E$4,0)+
IF('U10'!$A$4="3ª",'U10'!E24*'U10'!E$4,0)+
IF('U11'!$A$4="3ª",'U11'!E24*'U11'!E$4,0)+
IF('U12'!$A$4="3ª",'U12'!E24*'U12'!E$4,0)+
IF('U13'!$A$4="3ª",'U13'!E24*'U13'!E$4,0)+
IF('U14'!$A$4="3ª",'U14'!E24*'U14'!E$4,0)+
IF('U15'!$A$4="3ª",'U15'!E24*'U15'!E$4,0)
)/'3ª EVA-solo'!$CD$5
/H$13)),0),0)</f>
        <v>0</v>
      </c>
      <c r="J40" s="25"/>
      <c r="K40" s="25">
        <f ca="1">IFERROR(IF(K$16&gt;0,
(
(
(
IF('U1'!$A$4="3ª",'U1'!F24*'U1'!F$4,0)+
IF('U2'!$A$4="3ª",'U2'!F24*'U2'!F$4,0)+
IF('U3'!$A$4="3ª",'U3'!F24*'U3'!F$4,0)+
IF('U4'!$A$4="3ª",'U4'!F24*'U4'!F$4,0)+
IF('U5'!$A$4="3ª",'U5'!F24*'U5'!F$4,0)+
IF('U6'!$A$4="3ª",'U6'!F24*'U6'!F$4,0)+
IF('U7'!$A$4="3ª",'U7'!F24*'U7'!F$4,0)+
IF('U8'!$A$4="3ª",'U8'!F24*'U8'!F$4,0)+
IF('U9'!$A$4="3ª",'U9'!F24*'U9'!F$4,0)+
IF('U10'!$A$4="3ª",'U10'!F24*'U10'!F$4,0)+
IF('U11'!$A$4="3ª",'U11'!F24*'U11'!F$4,0)+
IF('U12'!$A$4="3ª",'U12'!F24*'U12'!F$4,0)+
IF('U13'!$A$4="3ª",'U13'!F24*'U13'!F$4,0)+
IF('U14'!$A$4="3ª",'U14'!F24*'U14'!F$4,0)+
IF('U15'!$A$4="3ª",'U15'!F24*'U15'!F$4,0)
)/'3ª EVA-solo'!$CD$5
/K$13)),0),0)</f>
        <v>0</v>
      </c>
      <c r="L40" s="98"/>
      <c r="M40" s="25">
        <f>IFERROR(IF(M$16&gt;0,
(
(
(
IF('U1'!$A$4="3ª",'U1'!G24*'U1'!G$4,0)+
IF('U2'!$A$4="3ª",'U2'!G24*'U2'!G$4,0)+
IF('U3'!$A$4="3ª",'U3'!G24*'U3'!G$4,0)+
IF('U4'!$A$4="3ª",'U4'!G24*'U4'!G$4,0)+
IF('U5'!$A$4="3ª",'U5'!G24*'U5'!G$4,0)+
IF('U6'!$A$4="3ª",'U6'!G24*'U6'!G$4,0)+
IF('U7'!$A$4="3ª",'U7'!G24*'U7'!G$4,0)+
IF('U8'!$A$4="3ª",'U8'!G24*'U8'!G$4,0)+
IF('U9'!$A$4="3ª",'U9'!G24*'U9'!G$4,0)+
IF('U10'!$A$4="3ª",'U10'!G24*'U10'!G$4,0)+
IF('U11'!$A$4="3ª",'U11'!G24*'U11'!G$4,0)+
IF('U12'!$A$4="3ª",'U12'!G24*'U12'!G$4,0)+
IF('U13'!$A$4="3ª",'U13'!G24*'U13'!G$4,0)+
IF('U14'!$A$4="3ª",'U14'!G24*'U14'!G$4,0)+
IF('U15'!$A$4="3ª",'U15'!G24*'U15'!G$4,0)
)/'3ª EVA-solo'!$CD$5
/M$13)),0),0)</f>
        <v>0</v>
      </c>
      <c r="N40" s="102"/>
      <c r="O40" s="72"/>
      <c r="P40" s="25">
        <f ca="1">IFERROR(IF(P$16&gt;0,
(
(
(
IF('U1'!$A$4="3ª",'U1'!H24*'U1'!H$4,0)+
IF('U2'!$A$4="3ª",'U2'!H24*'U2'!H$4,0)+
IF('U3'!$A$4="3ª",'U3'!H24*'U3'!H$4,0)+
IF('U4'!$A$4="3ª",'U4'!H24*'U4'!H$4,0)+
IF('U5'!$A$4="3ª",'U5'!H24*'U5'!H$4,0)+
IF('U6'!$A$4="3ª",'U6'!H24*'U6'!H$4,0)+
IF('U7'!$A$4="3ª",'U7'!H24*'U7'!H$4,0)+
IF('U8'!$A$4="3ª",'U8'!H24*'U8'!H$4,0)+
IF('U9'!$A$4="3ª",'U9'!H24*'U9'!H$4,0)+
IF('U10'!$A$4="3ª",'U10'!H24*'U10'!H$4,0)+
IF('U11'!$A$4="3ª",'U11'!H24*'U11'!H$4,0)+
IF('U12'!$A$4="3ª",'U12'!H24*'U12'!H$4,0)+
IF('U13'!$A$4="3ª",'U13'!H24*'U13'!H$4,0)+
IF('U14'!$A$4="3ª",'U14'!H24*'U14'!H$4,0)+
IF('U15'!$A$4="3ª",'U15'!H24*'U15'!H$4,0)
)/'3ª EVA-solo'!$CD$5
/P$13)),0),0)</f>
        <v>0</v>
      </c>
      <c r="Q40" s="25"/>
      <c r="R40" s="25">
        <f ca="1">IFERROR(IF(R$16&gt;0,
(
(
(
IF('U1'!$A$4="3ª",'U1'!I24*'U1'!I$4,0)+
IF('U2'!$A$4="3ª",'U2'!I24*'U2'!I$4,0)+
IF('U3'!$A$4="3ª",'U3'!I24*'U3'!I$4,0)+
IF('U4'!$A$4="3ª",'U4'!I24*'U4'!I$4,0)+
IF('U5'!$A$4="3ª",'U5'!I24*'U5'!I$4,0)+
IF('U6'!$A$4="3ª",'U6'!I24*'U6'!I$4,0)+
IF('U7'!$A$4="3ª",'U7'!I24*'U7'!I$4,0)+
IF('U8'!$A$4="3ª",'U8'!I24*'U8'!I$4,0)+
IF('U9'!$A$4="3ª",'U9'!I24*'U9'!I$4,0)+
IF('U10'!$A$4="3ª",'U10'!I24*'U10'!I$4,0)+
IF('U11'!$A$4="3ª",'U11'!I24*'U11'!I$4,0)+
IF('U12'!$A$4="3ª",'U12'!I24*'U12'!I$4,0)+
IF('U13'!$A$4="3ª",'U13'!I24*'U13'!I$4,0)+
IF('U14'!$A$4="3ª",'U14'!I24*'U14'!I$4,0)+
IF('U15'!$A$4="3ª",'U15'!I24*'U15'!I$4,0)
)/'3ª EVA-solo'!$CD$5
/R$13)),0),0)</f>
        <v>0</v>
      </c>
      <c r="S40" s="25"/>
      <c r="T40" s="25">
        <f ca="1">IFERROR(IF(T$16&gt;0,
(
(
(
IF('U1'!$A$4="3ª",'U1'!J24*'U1'!J$4,0)+
IF('U2'!$A$4="3ª",'U2'!J24*'U2'!J$4,0)+
IF('U3'!$A$4="3ª",'U3'!J24*'U3'!J$4,0)+
IF('U4'!$A$4="3ª",'U4'!J24*'U4'!J$4,0)+
IF('U5'!$A$4="3ª",'U5'!J24*'U5'!J$4,0)+
IF('U6'!$A$4="3ª",'U6'!J24*'U6'!J$4,0)+
IF('U7'!$A$4="3ª",'U7'!J24*'U7'!J$4,0)+
IF('U8'!$A$4="3ª",'U8'!J24*'U8'!J$4,0)+
IF('U9'!$A$4="3ª",'U9'!J24*'U9'!J$4,0)+
IF('U10'!$A$4="3ª",'U10'!J24*'U10'!J$4,0)+
IF('U11'!$A$4="3ª",'U11'!J24*'U11'!J$4,0)+
IF('U12'!$A$4="3ª",'U12'!J24*'U12'!J$4,0)+
IF('U13'!$A$4="3ª",'U13'!J24*'U13'!J$4,0)+
IF('U14'!$A$4="3ª",'U14'!J24*'U14'!J$4,0)+
IF('U15'!$A$4="3ª",'U15'!J24*'U15'!J$4,0)
)/'3ª EVA-solo'!$CD$5
/T$13)),0),0)</f>
        <v>0</v>
      </c>
      <c r="U40" s="25"/>
      <c r="V40" s="25">
        <f ca="1">IFERROR(IF(V$16&gt;0,
(
(
(
IF('U1'!$A$4="3ª",'U1'!K24*'U1'!K$4,0)+
IF('U2'!$A$4="3ª",'U2'!K24*'U2'!K$4,0)+
IF('U3'!$A$4="3ª",'U3'!K24*'U3'!K$4,0)+
IF('U4'!$A$4="3ª",'U4'!K24*'U4'!K$4,0)+
IF('U5'!$A$4="3ª",'U5'!K24*'U5'!K$4,0)+
IF('U6'!$A$4="3ª",'U6'!K24*'U6'!K$4,0)+
IF('U7'!$A$4="3ª",'U7'!K24*'U7'!K$4,0)+
IF('U8'!$A$4="3ª",'U8'!K24*'U8'!K$4,0)+
IF('U9'!$A$4="3ª",'U9'!K24*'U9'!K$4,0)+
IF('U10'!$A$4="3ª",'U10'!K24*'U10'!K$4,0)+
IF('U11'!$A$4="3ª",'U11'!K24*'U11'!K$4,0)+
IF('U12'!$A$4="3ª",'U12'!K24*'U12'!K$4,0)+
IF('U13'!$A$4="3ª",'U13'!K24*'U13'!K$4,0)+
IF('U14'!$A$4="3ª",'U14'!K24*'U14'!K$4,0)+
IF('U15'!$A$4="3ª",'U15'!K24*'U15'!K$4,0)
)/'3ª EVA-solo'!$CD$5
/V$13)),0),0)</f>
        <v>0</v>
      </c>
      <c r="W40" s="25"/>
      <c r="X40" s="25">
        <f ca="1">IFERROR(IF(X$16&gt;0,
(
(
(
IF('U1'!$A$4="3ª",'U1'!L24*'U1'!L$4,0)+
IF('U2'!$A$4="3ª",'U2'!L24*'U2'!L$4,0)+
IF('U3'!$A$4="3ª",'U3'!L24*'U3'!L$4,0)+
IF('U4'!$A$4="3ª",'U4'!L24*'U4'!L$4,0)+
IF('U5'!$A$4="3ª",'U5'!L24*'U5'!L$4,0)+
IF('U6'!$A$4="3ª",'U6'!L24*'U6'!L$4,0)+
IF('U7'!$A$4="3ª",'U7'!L24*'U7'!L$4,0)+
IF('U8'!$A$4="3ª",'U8'!L24*'U8'!L$4,0)+
IF('U9'!$A$4="3ª",'U9'!L24*'U9'!L$4,0)+
IF('U10'!$A$4="3ª",'U10'!L24*'U10'!L$4,0)+
IF('U11'!$A$4="3ª",'U11'!L24*'U11'!L$4,0)+
IF('U12'!$A$4="3ª",'U12'!L24*'U12'!L$4,0)+
IF('U13'!$A$4="3ª",'U13'!L24*'U13'!L$4,0)+
IF('U14'!$A$4="3ª",'U14'!L24*'U14'!L$4,0)+
IF('U15'!$A$4="3ª",'U15'!L24*'U15'!L$4,0)
)/'3ª EVA-solo'!$CD$5
/X$13)),0),0)</f>
        <v>0</v>
      </c>
      <c r="Y40" s="25"/>
      <c r="Z40" s="25">
        <f>IFERROR(IF(Z$16&gt;0,
(
(
(
IF('U1'!$A$4="3ª",'U1'!M24*'U1'!M$4,0)+
IF('U2'!$A$4="3ª",'U2'!M24*'U2'!M$4,0)+
IF('U3'!$A$4="3ª",'U3'!M24*'U3'!M$4,0)+
IF('U4'!$A$4="3ª",'U4'!M24*'U4'!M$4,0)+
IF('U5'!$A$4="3ª",'U5'!M24*'U5'!M$4,0)+
IF('U6'!$A$4="3ª",'U6'!M24*'U6'!M$4,0)+
IF('U7'!$A$4="3ª",'U7'!M24*'U7'!M$4,0)+
IF('U8'!$A$4="3ª",'U8'!M24*'U8'!M$4,0)+
IF('U9'!$A$4="3ª",'U9'!M24*'U9'!M$4,0)+
IF('U10'!$A$4="3ª",'U10'!M24*'U10'!M$4,0)+
IF('U11'!$A$4="3ª",'U11'!M24*'U11'!M$4,0)+
IF('U12'!$A$4="3ª",'U12'!M24*'U12'!M$4,0)+
IF('U13'!$A$4="3ª",'U13'!M24*'U13'!M$4,0)+
IF('U14'!$A$4="3ª",'U14'!M24*'U14'!M$4,0)+
IF('U15'!$A$4="3ª",'U15'!M24*'U15'!M$4,0)
)/'3ª EVA-solo'!$CD$5
/Z$13)),0),0)</f>
        <v>0</v>
      </c>
      <c r="AA40" s="25"/>
      <c r="AB40" s="72"/>
      <c r="AC40" s="25">
        <f ca="1">IFERROR(IF(AC$16&gt;0,
(
(
(
IF('U1'!$A$4="3ª",'U1'!N24*'U1'!N$4,0)+
IF('U2'!$A$4="3ª",'U2'!N24*'U2'!N$4,0)+
IF('U3'!$A$4="3ª",'U3'!N24*'U3'!N$4,0)+
IF('U4'!$A$4="3ª",'U4'!N24*'U4'!N$4,0)+
IF('U5'!$A$4="3ª",'U5'!N24*'U5'!N$4,0)+
IF('U6'!$A$4="3ª",'U6'!N24*'U6'!N$4,0)+
IF('U7'!$A$4="3ª",'U7'!N24*'U7'!N$4,0)+
IF('U8'!$A$4="3ª",'U8'!N24*'U8'!N$4,0)+
IF('U9'!$A$4="3ª",'U9'!N24*'U9'!N$4,0)+
IF('U10'!$A$4="3ª",'U10'!N24*'U10'!N$4,0)+
IF('U11'!$A$4="3ª",'U11'!N24*'U11'!N$4,0)+
IF('U12'!$A$4="3ª",'U12'!N24*'U12'!N$4,0)+
IF('U13'!$A$4="3ª",'U13'!N24*'U13'!N$4,0)+
IF('U14'!$A$4="3ª",'U14'!N24*'U14'!N$4,0)+
IF('U15'!$A$4="3ª",'U15'!N24*'U15'!N$4,0)
)/'3ª EVA-solo'!$CD$5
/AC$13)),0),0)</f>
        <v>0</v>
      </c>
      <c r="AD40" s="25"/>
      <c r="AE40" s="25">
        <f>IFERROR(IF(AE$16&gt;0,
(
(
(
IF('U1'!$A$4="3ª",'U1'!O24*'U1'!O$4,0)+
IF('U2'!$A$4="3ª",'U2'!O24*'U2'!O$4,0)+
IF('U3'!$A$4="3ª",'U3'!O24*'U3'!O$4,0)+
IF('U4'!$A$4="3ª",'U4'!O24*'U4'!O$4,0)+
IF('U5'!$A$4="3ª",'U5'!O24*'U5'!O$4,0)+
IF('U6'!$A$4="3ª",'U6'!O24*'U6'!O$4,0)+
IF('U7'!$A$4="3ª",'U7'!O24*'U7'!O$4,0)+
IF('U8'!$A$4="3ª",'U8'!O24*'U8'!O$4,0)+
IF('U9'!$A$4="3ª",'U9'!O24*'U9'!O$4,0)+
IF('U10'!$A$4="3ª",'U10'!O24*'U10'!O$4,0)+
IF('U11'!$A$4="3ª",'U11'!O24*'U11'!O$4,0)+
IF('U12'!$A$4="3ª",'U12'!O24*'U12'!O$4,0)+
IF('U13'!$A$4="3ª",'U13'!O24*'U13'!O$4,0)+
IF('U14'!$A$4="3ª",'U14'!O24*'U14'!O$4,0)+
IF('U15'!$A$4="3ª",'U15'!O24*'U15'!O$4,0)
)/'3ª EVA-solo'!$CD$5
/AE$13)),0),0)</f>
        <v>0</v>
      </c>
      <c r="AF40" s="25"/>
      <c r="AG40" s="25">
        <f ca="1">IFERROR(IF(AG$16&gt;0,
(
(
(
IF('U1'!$A$4="3ª",'U1'!P24*'U1'!P$4,0)+
IF('U2'!$A$4="3ª",'U2'!P24*'U2'!P$4,0)+
IF('U3'!$A$4="3ª",'U3'!P24*'U3'!P$4,0)+
IF('U4'!$A$4="3ª",'U4'!P24*'U4'!P$4,0)+
IF('U5'!$A$4="3ª",'U5'!P24*'U5'!P$4,0)+
IF('U6'!$A$4="3ª",'U6'!P24*'U6'!P$4,0)+
IF('U7'!$A$4="3ª",'U7'!P24*'U7'!P$4,0)+
IF('U8'!$A$4="3ª",'U8'!P24*'U8'!P$4,0)+
IF('U9'!$A$4="3ª",'U9'!P24*'U9'!P$4,0)+
IF('U10'!$A$4="3ª",'U10'!P24*'U10'!P$4,0)+
IF('U11'!$A$4="3ª",'U11'!P24*'U11'!P$4,0)+
IF('U12'!$A$4="3ª",'U12'!P24*'U12'!P$4,0)+
IF('U13'!$A$4="3ª",'U13'!P24*'U13'!P$4,0)+
IF('U14'!$A$4="3ª",'U14'!P24*'U14'!P$4,0)+
IF('U15'!$A$4="3ª",'U15'!P24*'U15'!P$4,0)
)/'3ª EVA-solo'!$CD$5
/AG$13)),0),0)</f>
        <v>0</v>
      </c>
      <c r="AH40" s="25"/>
      <c r="AI40" s="25">
        <f>IFERROR(IF(AH$16&gt;0,
(
(
(
IF('U1'!$A$4="3ª",'U1'!Q24*'U1'!Q$4,0)+
IF('U2'!$A$4="3ª",'U2'!Q24*'U2'!Q$4,0)+
IF('U3'!$A$4="3ª",'U3'!Q24*'U3'!Q$4,0)+
IF('U4'!$A$4="3ª",'U4'!Q24*'U4'!Q$4,0)+
IF('U5'!$A$4="3ª",'U5'!Q24*'U5'!Q$4,0)+
IF('U6'!$A$4="3ª",'U6'!Q24*'U6'!Q$4,0)+
IF('U7'!$A$4="3ª",'U7'!Q24*'U7'!Q$4,0)+
IF('U8'!$A$4="3ª",'U8'!Q24*'U8'!Q$4,0)+
IF('U9'!$A$4="3ª",'U9'!Q24*'U9'!Q$4,0)+
IF('U10'!$A$4="3ª",'U10'!Q24*'U10'!Q$4,0)+
IF('U11'!$A$4="3ª",'U11'!Q24*'U11'!Q$4,0)+
IF('U12'!$A$4="3ª",'U12'!Q24*'U12'!Q$4,0)+
IF('U13'!$A$4="3ª",'U13'!Q24*'U13'!Q$4,0)+
IF('U14'!$A$4="3ª",'U14'!Q24*'U14'!Q$4,0)+
IF('U15'!$A$4="3ª",'U15'!Q24*'U15'!Q$4,0)
)/'3ª EVA-solo'!$CD$5
/AH$13)),0),0)</f>
        <v>0</v>
      </c>
      <c r="AJ40" s="25"/>
      <c r="AK40" s="25">
        <f ca="1">IFERROR(IF(AK$16&gt;0,
(
(
(
IF('U1'!$A$4="3ª",'U1'!R24*'U1'!R$4,0)+
IF('U2'!$A$4="3ª",'U2'!R24*'U2'!R$4,0)+
IF('U3'!$A$4="3ª",'U3'!R24*'U3'!R$4,0)+
IF('U4'!$A$4="3ª",'U4'!R24*'U4'!R$4,0)+
IF('U5'!$A$4="3ª",'U5'!R24*'U5'!R$4,0)+
IF('U6'!$A$4="3ª",'U6'!R24*'U6'!R$4,0)+
IF('U7'!$A$4="3ª",'U7'!R24*'U7'!R$4,0)+
IF('U8'!$A$4="3ª",'U8'!R24*'U8'!R$4,0)+
IF('U9'!$A$4="3ª",'U9'!R24*'U9'!R$4,0)+
IF('U10'!$A$4="3ª",'U10'!R24*'U10'!R$4,0)+
IF('U11'!$A$4="3ª",'U11'!R24*'U11'!R$4,0)+
IF('U12'!$A$4="3ª",'U12'!R24*'U12'!R$4,0)+
IF('U13'!$A$4="3ª",'U13'!R24*'U13'!R$4,0)+
IF('U14'!$A$4="3ª",'U14'!R24*'U14'!R$4,0)+
IF('U15'!$A$4="3ª",'U15'!R24*'U15'!R$4,0)
)/'3ª EVA-solo'!$CD$5
/AK$13)),0),0)</f>
        <v>0</v>
      </c>
      <c r="AL40" s="25"/>
      <c r="AM40" s="129">
        <f>IFERROR(IF(AM$16&gt;0,
(
(
(
IF('U1'!$A$4="3ª",'U1'!S24*'U1'!S$4,0)+
IF('U2'!$A$4="3ª",'U2'!S24*'U2'!S$4,0)+
IF('U3'!$A$4="3ª",'U3'!S24*'U3'!S$4,0)+
IF('U4'!$A$4="3ª",'U4'!S24*'U4'!S$4,0)+
IF('U5'!$A$4="3ª",'U5'!S24*'U5'!S$4,0)+
IF('U6'!$A$4="3ª",'U6'!S24*'U6'!S$4,0)+
IF('U7'!$A$4="3ª",'U7'!S24*'U7'!S$4,0)+
IF('U8'!$A$4="3ª",'U8'!S24*'U8'!S$4,0)+
IF('U9'!$A$4="3ª",'U9'!S24*'U9'!S$4,0)+
IF('U10'!$A$4="3ª",'U10'!S24*'U10'!S$4,0)+
IF('U11'!$A$4="3ª",'U11'!S24*'U11'!S$4,0)+
IF('U12'!$A$4="3ª",'U12'!S24*'U12'!S$4,0)+
IF('U13'!$A$4="3ª",'U13'!S24*'U13'!S$4,0)+
IF('U14'!$A$4="3ª",'U14'!S24*'U14'!S$4,0)+
IF('U15'!$A$4="3ª",'U15'!S24*'U15'!S$4,0)
)/'3ª EVA-solo'!$CD$5
/AM$13)),0),0)</f>
        <v>0</v>
      </c>
      <c r="AN40" s="102"/>
      <c r="AO40" s="72"/>
      <c r="AP40" s="25">
        <f ca="1">IFERROR(IF(AP$16&gt;0,
(
(
(
IF('U1'!$A$4="3ª",'U1'!T24*'U1'!T$4,0)+
IF('U2'!$A$4="3ª",'U2'!T24*'U2'!T$4,0)+
IF('U3'!$A$4="3ª",'U3'!T24*'U3'!T$4,0)+
IF('U4'!$A$4="3ª",'U4'!T24*'U4'!T$4,0)+
IF('U5'!$A$4="3ª",'U5'!T24*'U5'!T$4,0)+
IF('U6'!$A$4="3ª",'U6'!T24*'U6'!T$4,0)+
IF('U7'!$A$4="3ª",'U7'!T24*'U7'!T$4,0)+
IF('U8'!$A$4="3ª",'U8'!T24*'U8'!T$4,0)+
IF('U9'!$A$4="3ª",'U9'!T24*'U9'!T$4,0)+
IF('U10'!$A$4="3ª",'U10'!T24*'U10'!T$4,0)+
IF('U11'!$A$4="3ª",'U11'!T24*'U11'!T$4,0)+
IF('U12'!$A$4="3ª",'U12'!T24*'U12'!T$4,0)+
IF('U13'!$A$4="3ª",'U13'!T24*'U13'!T$4,0)+
IF('U14'!$A$4="3ª",'U14'!T24*'U14'!T$4,0)+
IF('U15'!$A$4="3ª",'U15'!T24*'U15'!T$4,0)
)/'3ª EVA-solo'!$CD$5
/AP$13)),0),0)</f>
        <v>0</v>
      </c>
      <c r="AQ40" s="25"/>
      <c r="AR40" s="25">
        <f ca="1">IFERROR(IF(AR$16&gt;0,
(
(
(
IF('U1'!$A$4="3ª",'U1'!U24*'U1'!U$4,0)+
IF('U2'!$A$4="3ª",'U2'!U24*'U2'!U$4,0)+
IF('U3'!$A$4="3ª",'U3'!U24*'U3'!U$4,0)+
IF('U4'!$A$4="3ª",'U4'!U24*'U4'!U$4,0)+
IF('U5'!$A$4="3ª",'U5'!U24*'U5'!U$4,0)+
IF('U6'!$A$4="3ª",'U6'!U24*'U6'!U$4,0)+
IF('U7'!$A$4="3ª",'U7'!U24*'U7'!U$4,0)+
IF('U8'!$A$4="3ª",'U8'!U24*'U8'!U$4,0)+
IF('U9'!$A$4="3ª",'U9'!U24*'U9'!U$4,0)+
IF('U10'!$A$4="3ª",'U10'!U24*'U10'!U$4,0)+
IF('U11'!$A$4="3ª",'U11'!U24*'U11'!U$4,0)+
IF('U12'!$A$4="3ª",'U12'!U24*'U12'!U$4,0)+
IF('U13'!$A$4="3ª",'U13'!U24*'U13'!U$4,0)+
IF('U14'!$A$4="3ª",'U14'!U24*'U14'!U$4,0)+
IF('U15'!$A$4="3ª",'U15'!U24*'U15'!U$4,0)
)/'3ª EVA-solo'!$CD$5
/AR$13)),0),0)</f>
        <v>0</v>
      </c>
      <c r="AS40" s="25"/>
      <c r="AT40" s="25">
        <f ca="1">IFERROR(IF(AT$16&gt;0,
(
(
(
IF('U1'!$A$4="3ª",'U1'!V24*'U1'!V$4,0)+
IF('U2'!$A$4="3ª",'U2'!V24*'U2'!V$4,0)+
IF('U3'!$A$4="3ª",'U3'!V24*'U3'!V$4,0)+
IF('U4'!$A$4="3ª",'U4'!V24*'U4'!V$4,0)+
IF('U5'!$A$4="3ª",'U5'!V24*'U5'!V$4,0)+
IF('U6'!$A$4="3ª",'U6'!V24*'U6'!V$4,0)+
IF('U7'!$A$4="3ª",'U7'!V24*'U7'!V$4,0)+
IF('U8'!$A$4="3ª",'U8'!V24*'U8'!V$4,0)+
IF('U9'!$A$4="3ª",'U9'!V24*'U9'!V$4,0)+
IF('U10'!$A$4="3ª",'U10'!V24*'U10'!V$4,0)+
IF('U11'!$A$4="3ª",'U11'!V24*'U11'!V$4,0)+
IF('U12'!$A$4="3ª",'U12'!V24*'U12'!V$4,0)+
IF('U13'!$A$4="3ª",'U13'!V24*'U13'!V$4,0)+
IF('U14'!$A$4="3ª",'U14'!V24*'U14'!V$4,0)+
IF('U15'!$A$4="3ª",'U15'!V24*'U15'!V$4,0)
)/'3ª EVA-solo'!$CD$5
/AT$13)),0),0)</f>
        <v>0</v>
      </c>
      <c r="AU40" s="25"/>
      <c r="AV40" s="25">
        <f ca="1">IFERROR(IF(AV$16&gt;0,
(
(
(
IF('U1'!$A$4="3ª",'U1'!W24*'U1'!W$4,0)+
IF('U2'!$A$4="3ª",'U2'!W24*'U2'!W$4,0)+
IF('U3'!$A$4="3ª",'U3'!W24*'U3'!W$4,0)+
IF('U4'!$A$4="3ª",'U4'!W24*'U4'!W$4,0)+
IF('U5'!$A$4="3ª",'U5'!W24*'U5'!W$4,0)+
IF('U6'!$A$4="3ª",'U6'!W24*'U6'!W$4,0)+
IF('U7'!$A$4="3ª",'U7'!W24*'U7'!W$4,0)+
IF('U8'!$A$4="3ª",'U8'!W24*'U8'!W$4,0)+
IF('U9'!$A$4="3ª",'U9'!W24*'U9'!W$4,0)+
IF('U10'!$A$4="3ª",'U10'!W24*'U10'!W$4,0)+
IF('U11'!$A$4="3ª",'U11'!W24*'U11'!W$4,0)+
IF('U12'!$A$4="3ª",'U12'!W24*'U12'!W$4,0)+
IF('U13'!$A$4="3ª",'U13'!W24*'U13'!W$4,0)+
IF('U14'!$A$4="3ª",'U14'!W24*'U14'!W$4,0)+
IF('U15'!$A$4="3ª",'U15'!W24*'U15'!W$4,0)
)/'3ª EVA-solo'!$CD$5
/AV$13)),0),0)</f>
        <v>0</v>
      </c>
      <c r="AW40" s="25"/>
      <c r="AX40" s="25">
        <f ca="1">IFERROR(IF(AX$16&gt;0,
(
(
(
IF('U1'!$A$4="3ª",'U1'!X24*'U1'!X$4,0)+
IF('U2'!$A$4="3ª",'U2'!X24*'U2'!X$4,0)+
IF('U3'!$A$4="3ª",'U3'!X24*'U3'!X$4,0)+
IF('U4'!$A$4="3ª",'U4'!X24*'U4'!X$4,0)+
IF('U5'!$A$4="3ª",'U5'!X24*'U5'!X$4,0)+
IF('U6'!$A$4="3ª",'U6'!X24*'U6'!X$4,0)+
IF('U7'!$A$4="3ª",'U7'!X24*'U7'!X$4,0)+
IF('U8'!$A$4="3ª",'U8'!X24*'U8'!X$4,0)+
IF('U9'!$A$4="3ª",'U9'!X24*'U9'!X$4,0)+
IF('U10'!$A$4="3ª",'U10'!X24*'U10'!X$4,0)+
IF('U11'!$A$4="3ª",'U11'!X24*'U11'!X$4,0)+
IF('U12'!$A$4="3ª",'U12'!X24*'U12'!X$4,0)+
IF('U13'!$A$4="3ª",'U13'!X24*'U13'!X$4,0)+
IF('U14'!$A$4="3ª",'U14'!X24*'U14'!X$4,0)+
IF('U15'!$A$4="3ª",'U15'!X24*'U15'!X$4,0)
)/'3ª EVA-solo'!$CD$5
/AX$13)),0),0)</f>
        <v>0</v>
      </c>
      <c r="AY40" s="25"/>
      <c r="AZ40" s="25">
        <f>IFERROR(IF(AZ$16&gt;0,
(
(
(
IF('U1'!$A$4="3ª",'U1'!Y24*'U1'!Y$4,0)+
IF('U2'!$A$4="3ª",'U2'!Y24*'U2'!Y$4,0)+
IF('U3'!$A$4="3ª",'U3'!Y24*'U3'!Y$4,0)+
IF('U4'!$A$4="3ª",'U4'!Y24*'U4'!Y$4,0)+
IF('U5'!$A$4="3ª",'U5'!Y24*'U5'!Y$4,0)+
IF('U6'!$A$4="3ª",'U6'!Y24*'U6'!Y$4,0)+
IF('U7'!$A$4="3ª",'U7'!Y24*'U7'!Y$4,0)+
IF('U8'!$A$4="3ª",'U8'!Y24*'U8'!Y$4,0)+
IF('U9'!$A$4="3ª",'U9'!Y24*'U9'!Y$4,0)+
IF('U10'!$A$4="3ª",'U10'!Y24*'U10'!Y$4,0)+
IF('U11'!$A$4="3ª",'U11'!Y24*'U11'!Y$4,0)+
IF('U12'!$A$4="3ª",'U12'!Y24*'U12'!Y$4,0)+
IF('U13'!$A$4="3ª",'U13'!Y24*'U13'!Y$4,0)+
IF('U14'!$A$4="3ª",'U14'!Y24*'U14'!Y$4,0)+
IF('U15'!$A$4="3ª",'U15'!Y24*'U15'!Y$4,0)
)/'3ª EVA-solo'!$CD$5
/AZ$13)),0),0)</f>
        <v>0</v>
      </c>
      <c r="BA40" s="25"/>
      <c r="BB40" s="72"/>
      <c r="BC40" s="25">
        <f ca="1">IFERROR(IF(BC$16&gt;0,
(
(
(
IF('U1'!$A$4="2ª",'U1'!Z24*'U1'!Z$4,0)+
IF('U2'!$A$4="2ª",'U2'!Z24*'U2'!Z$4,0)+
IF('U3'!$A$4="2ª",'U3'!Z24*'U3'!Z$4,0)+
IF('U4'!$A$4="2ª",'U4'!Z24*'U4'!Z$4,0)+
IF('U5'!$A$4="2ª",'U5'!Z24*'U5'!Z$4,0)+
IF('U6'!$A$4="2ª",'U6'!Z24*'U6'!Z$4,0)+
IF('U7'!$A$4="2ª",'U7'!Z24*'U7'!Z$4,0)+
IF('U8'!$A$4="2ª",'U8'!Z24*'U8'!Z$4,0)+
IF('U9'!$A$4="2ª",'U9'!Z24*'U9'!Z$4,0)+
IF('U10'!$A$4="2ª",'U10'!Z24*'U10'!Z$4,0)+
IF('U11'!$A$4="2ª",'U11'!Z24*'U11'!Z$4,0)+
IF('U12'!$A$4="2ª",'U12'!Z24*'U12'!Z$4,0)+
IF('U13'!$A$4="2ª",'U13'!Z24*'U13'!Z$4,0)+
IF('U14'!$A$4="2ª",'U14'!Z24*'U14'!Z$4,0)+
IF('U15'!$A$4="2ª",'U15'!Z24*'U15'!Z$4,0)
)/'2ª EVA-solo'!$CD$5
/BC$13)),0),0)</f>
        <v>0</v>
      </c>
      <c r="BD40" s="25"/>
      <c r="BE40" s="25">
        <f ca="1">IFERROR(IF(BE$16&gt;0,
(
(
(
IF('U1'!$A$4="3ª",'U1'!AA24*'U1'!AA$4,0)+
IF('U2'!$A$4="3ª",'U2'!AA24*'U2'!AA$4,0)+
IF('U3'!$A$4="3ª",'U3'!AA24*'U3'!AA$4,0)+
IF('U4'!$A$4="3ª",'U4'!AA24*'U4'!AA$4,0)+
IF('U5'!$A$4="3ª",'U5'!AA24*'U5'!AA$4,0)+
IF('U6'!$A$4="3ª",'U6'!AA24*'U6'!AA$4,0)+
IF('U7'!$A$4="3ª",'U7'!AA24*'U7'!AA$4,0)+
IF('U8'!$A$4="3ª",'U8'!AA24*'U8'!AA$4,0)+
IF('U9'!$A$4="3ª",'U9'!AA24*'U9'!AA$4,0)+
IF('U10'!$A$4="3ª",'U10'!AA24*'U10'!AA$4,0)+
IF('U11'!$A$4="3ª",'U11'!AA24*'U11'!AA$4,0)+
IF('U12'!$A$4="3ª",'U12'!AA24*'U12'!AA$4,0)+
IF('U13'!$A$4="3ª",'U13'!AA24*'U13'!AA$4,0)+
IF('U14'!$A$4="3ª",'U14'!AA24*'U14'!AA$4,0)+
IF('U15'!$A$4="3ª",'U15'!AA24*'U15'!AE$4,0)
)/'3ª EVA-solo'!$CD$5
/BE$13)),0),0)</f>
        <v>0</v>
      </c>
      <c r="BF40" s="25"/>
      <c r="BG40" s="25">
        <f ca="1">IFERROR(IF(BG$16&gt;0,
(
(
(
IF('U1'!$A$4="3ª",'U1'!AB24*'U1'!AB$4,0)+
IF('U2'!$A$4="3ª",'U2'!AB24*'U2'!AB$4,0)+
IF('U3'!$A$4="3ª",'U3'!AB24*'U3'!AB$4,0)+
IF('U4'!$A$4="3ª",'U4'!AB24*'U4'!AB$4,0)+
IF('U5'!$A$4="3ª",'U5'!AB24*'U5'!AB$4,0)+
IF('U6'!$A$4="3ª",'U6'!AB24*'U6'!AB$4,0)+
IF('U7'!$A$4="3ª",'U7'!AB24*'U7'!AB$4,0)+
IF('U8'!$A$4="3ª",'U8'!AB24*'U8'!AB$4,0)+
IF('U9'!$A$4="3ª",'U9'!AB24*'U9'!AB$4,0)+
IF('U10'!$A$4="3ª",'U10'!AB24*'U10'!AB$4,0)+
IF('U11'!$A$4="3ª",'U11'!AB24*'U11'!AB$4,0)+
IF('U12'!$A$4="3ª",'U12'!AB24*'U12'!AB$4,0)+
IF('U13'!$A$4="3ª",'U13'!AB24*'U13'!AB$4,0)+
IF('U14'!$A$4="3ª",'U14'!AB24*'U14'!AB$4,0)+
IF('U15'!$A$4="3ª",'U15'!AB24*'U15'!AF$4,0)
)/'3ª EVA-solo'!$CD$5
/BG$13)),0),0)</f>
        <v>0</v>
      </c>
      <c r="BH40" s="25"/>
      <c r="BI40" s="25">
        <f>IFERROR(IF(BH$16&gt;0,
(
(
(
IF('U1'!$A$4="3ª",'U1'!AC24*'U1'!AC$4,0)+
IF('U2'!$A$4="3ª",'U2'!AC24*'U2'!AC$4,0)+
IF('U3'!$A$4="3ª",'U3'!AC24*'U3'!AC$4,0)+
IF('U4'!$A$4="3ª",'U4'!AC24*'U4'!AC$4,0)+
IF('U5'!$A$4="3ª",'U5'!AC24*'U5'!AC$4,0)+
IF('U6'!$A$4="3ª",'U6'!AC24*'U6'!AC$4,0)+
IF('U7'!$A$4="3ª",'U7'!AC24*'U7'!AC$4,0)+
IF('U8'!$A$4="3ª",'U8'!AC24*'U8'!AC$4,0)+
IF('U9'!$A$4="3ª",'U9'!AC24*'U9'!AC$4,0)+
IF('U10'!$A$4="3ª",'U10'!AC24*'U10'!AC$4,0)+
IF('U11'!$A$4="3ª",'U11'!AC24*'U11'!AC$4,0)+
IF('U12'!$A$4="3ª",'U12'!AC24*'U12'!AC$4,0)+
IF('U13'!$A$4="3ª",'U13'!AC24*'U13'!AC$4,0)+
IF('U14'!$A$4="3ª",'U14'!AC24*'U14'!AC$4,0)+
IF('U15'!$A$4="3ª",'U15'!AC24*'U15'!AG$4,0)
)/'3ª EVA-solo'!$CD$5
/BH$13)),0),0)</f>
        <v>0</v>
      </c>
      <c r="BJ40" s="25"/>
      <c r="BK40" s="25">
        <f>IFERROR(IF(BK$16&gt;0,
(
(
(
IF('U1'!$A$4="3ª",'U1'!AD24*'U1'!AD$4,0)+
IF('U2'!$A$4="3ª",'U2'!AD24*'U2'!AD$4,0)+
IF('U3'!$A$4="3ª",'U3'!AD24*'U3'!AD$4,0)+
IF('U4'!$A$4="3ª",'U4'!AD24*'U4'!AD$4,0)+
IF('U5'!$A$4="3ª",'U5'!AD24*'U5'!AD$4,0)+
IF('U6'!$A$4="3ª",'U6'!AD24*'U6'!AD$4,0)+
IF('U7'!$A$4="3ª",'U7'!AD24*'U7'!AD$4,0)+
IF('U8'!$A$4="3ª",'U8'!AD24*'U8'!AD$4,0)+
IF('U9'!$A$4="3ª",'U9'!AD24*'U9'!AD$4,0)+
IF('U10'!$A$4="3ª",'U10'!AD24*'U10'!AD$4,0)+
IF('U11'!$A$4="3ª",'U11'!AD24*'U11'!AD$4,0)+
IF('U12'!$A$4="3ª",'U12'!AD24*'U12'!AD$4,0)+
IF('U13'!$A$4="3ª",'U13'!AD24*'U13'!AD$4,0)+
IF('U14'!$A$4="3ª",'U14'!AD24*'U14'!AD$4,0)+
IF('U15'!$A$4="3ª",'U15'!AD24*'U15'!AH$4,0)
)/'3ª EVA-solo'!$CD$5
/BK$13)),0),0)</f>
        <v>0</v>
      </c>
      <c r="BL40" s="25"/>
      <c r="BM40" s="25">
        <f>IFERROR(IF(BM$16&gt;0,
(
(
(
IF('U1'!$A$4="2ª",'U1'!AE24*'U1'!AE$4,0)+
IF('U2'!$A$4="2ª",'U2'!AE24*'U2'!AE$4,0)+
IF('U3'!$A$4="2ª",'U3'!AE24*'U3'!AE$4,0)+
IF('U4'!$A$4="2ª",'U4'!AE24*'U4'!AE$4,0)+
IF('U5'!$A$4="2ª",'U5'!AE24*'U5'!AE$4,0)+
IF('U6'!$A$4="2ª",'U6'!AE24*'U6'!AE$4,0)+
IF('U7'!$A$4="2ª",'U7'!AE24*'U7'!AE$4,0)+
IF('U8'!$A$4="2ª",'U8'!AE24*'U8'!AE$4,0)+
IF('U9'!$A$4="2ª",'U9'!AE24*'U9'!AE$4,0)+
IF('U10'!$A$4="2ª",'U10'!AE24*'U10'!AE$4,0)+
IF('U11'!$A$4="2ª",'U11'!AE24*'U11'!AE$4,0)+
IF('U12'!$A$4="2ª",'U12'!AE24*'U12'!AE$4,0)+
IF('U13'!$A$4="2ª",'U13'!AE24*'U13'!AE$4,0)+
IF('U14'!$A$4="2ª",'U14'!AE24*'U14'!AE$4,0)+
IF('U15'!$A$4="2ª",'U15'!AE24*'U15'!AE$4,0)
)/'2ª EVA-solo'!$CD$5
/BM$13)),0),0)</f>
        <v>0</v>
      </c>
      <c r="BN40" s="25"/>
      <c r="BO40" s="72"/>
      <c r="BP40" s="25">
        <f ca="1">IFERROR(IF(BP$16&gt;0,
(
(
(
IF('U1'!$A$4="3ª",'U1'!AF24*'U1'!AF$4,0)+
IF('U2'!$A$4="3ª",'U2'!AF24*'U2'!AF$4,0)+
IF('U3'!$A$4="3ª",'U3'!AF24*'U3'!AF$4,0)+
IF('U4'!$A$4="3ª",'U4'!AF24*'U4'!AF$4,0)+
IF('U5'!$A$4="3ª",'U5'!AF24*'U5'!AF$4,0)+
IF('U6'!$A$4="3ª",'U6'!AF24*'U6'!AF$4,0)+
IF('U7'!$A$4="3ª",'U7'!AF24*'U7'!AF$4,0)+
IF('U8'!$A$4="3ª",'U8'!AF24*'U8'!AF$4,0)+
IF('U9'!$A$4="3ª",'U9'!AF24*'U9'!AF$4,0)+
IF('U10'!$A$4="3ª",'U10'!AF24*'U10'!AF$4,0)+
IF('U11'!$A$4="3ª",'U11'!AF24*'U11'!AF$4,0)+
IF('U12'!$A$4="3ª",'U12'!AF24*'U12'!AF$4,0)+
IF('U13'!$A$4="3ª",'U13'!AF24*'U13'!AF$4,0)+
IF('U14'!$A$4="3ª",'U14'!AF24*'U14'!AF$4,0)+
IF('U15'!$A$4="3ª",'U15'!AF24*'U15'!AF$4,0)
)/'3ª EVA-solo'!$CD$5
/BP$13)),0),0)</f>
        <v>0</v>
      </c>
      <c r="BQ40" s="25"/>
      <c r="BR40" s="25">
        <f>IFERROR(IF(BR$16&gt;0,
(
(
(
IF('U1'!$A$4="3ª",'U1'!AG24*'U1'!AG$4,0)+
IF('U2'!$A$4="3ª",'U2'!AG24*'U2'!AG$4,0)+
IF('U3'!$A$4="3ª",'U3'!AG24*'U3'!AG$4,0)+
IF('U4'!$A$4="3ª",'U4'!AG24*'U4'!AG$4,0)+
IF('U5'!$A$4="3ª",'U5'!AG24*'U5'!AG$4,0)+
IF('U6'!$A$4="3ª",'U6'!AG24*'U6'!AG$4,0)+
IF('U7'!$A$4="3ª",'U7'!AG24*'U7'!AG$4,0)+
IF('U8'!$A$4="3ª",'U8'!AG24*'U8'!AG$4,0)+
IF('U9'!$A$4="3ª",'U9'!AG24*'U9'!AG$4,0)+
IF('U10'!$A$4="3ª",'U10'!AG24*'U10'!AG$4,0)+
IF('U11'!$A$4="3ª",'U11'!AG24*'U11'!AG$4,0)+
IF('U12'!$A$4="3ª",'U12'!AG24*'U12'!AG$4,0)+
IF('U13'!$A$4="3ª",'U13'!AG24*'U13'!AG$4,0)+
IF('U14'!$A$4="3ª",'U14'!AG24*'U14'!AG$4,0)+
IF('U15'!$A$4="3ª",'U15'!AG24*'U15'!AG$4,0)
)/'3ª EVA-solo'!$CD$5
/BR$13)),0),0)</f>
        <v>0</v>
      </c>
      <c r="BS40" s="25"/>
      <c r="BT40" s="25">
        <f>IFERROR(IF(BT$16&gt;0,
(
(
(
IF('U1'!$A$4="3ª",'U1'!AH24*'U1'!AH$4,0)+
IF('U2'!$A$4="3ª",'U2'!AH24*'U2'!AH$4,0)+
IF('U3'!$A$4="3ª",'U3'!AH24*'U3'!AH$4,0)+
IF('U4'!$A$4="3ª",'U4'!AH24*'U4'!AH$4,0)+
IF('U5'!$A$4="3ª",'U5'!AH24*'U5'!AH$4,0)+
IF('U6'!$A$4="3ª",'U6'!AH24*'U6'!AH$4,0)+
IF('U7'!$A$4="3ª",'U7'!AH24*'U7'!AH$4,0)+
IF('U8'!$A$4="3ª",'U8'!AH24*'U8'!AH$4,0)+
IF('U9'!$A$4="3ª",'U9'!AH24*'U9'!AH$4,0)+
IF('U10'!$A$4="3ª",'U10'!AH24*'U10'!AH$4,0)+
IF('U11'!$A$4="3ª",'U11'!AH24*'U11'!AH$4,0)+
IF('U12'!$A$4="3ª",'U12'!AH24*'U12'!AH$4,0)+
IF('U13'!$A$4="3ª",'U13'!AH24*'U13'!AH$4,0)+
IF('U14'!$A$4="3ª",'U14'!AH24*'U14'!AH$4,0)+
IF('U15'!$A$4="3ª",'U15'!AH24*'U15'!AH$4,0)
)/'3ª EVA-solo'!$CD$5
/BT$13)),0),0)</f>
        <v>0</v>
      </c>
      <c r="BU40" s="25"/>
      <c r="BV40" s="25">
        <f>IFERROR(IF(BV$16&gt;0,
(
(
(
IF('U1'!$A$4="3ª",'U1'!AI24*'U1'!AI$4,0)+
IF('U2'!$A$4="3ª",'U2'!AI24*'U2'!AI$4,0)+
IF('U3'!$A$4="3ª",'U3'!AI24*'U3'!AI$4,0)+
IF('U4'!$A$4="3ª",'U4'!AI24*'U4'!AI$4,0)+
IF('U5'!$A$4="3ª",'U5'!AI24*'U5'!AI$4,0)+
IF('U6'!$A$4="3ª",'U6'!AI24*'U6'!AI$4,0)+
IF('U7'!$A$4="3ª",'U7'!AI24*'U7'!AI$4,0)+
IF('U8'!$A$4="3ª",'U8'!AI24*'U8'!AI$4,0)+
IF('U9'!$A$4="3ª",'U9'!AI24*'U9'!AI$4,0)+
IF('U10'!$A$4="3ª",'U10'!AI24*'U10'!AI$4,0)+
IF('U11'!$A$4="3ª",'U11'!AI24*'U11'!AI$4,0)+
IF('U12'!$A$4="3ª",'U12'!AI24*'U12'!AI$4,0)+
IF('U13'!$A$4="3ª",'U13'!AI24*'U13'!AI$4,0)+
IF('U14'!$A$4="3ª",'U14'!AI24*'U14'!AI$4,0)+
IF('U15'!$A$4="3ª",'U15'!AI24*'U15'!AI$4,0)
)/'3ª EVA-solo'!$CD$5
/BV$13)),0),0)</f>
        <v>0</v>
      </c>
      <c r="BW40" s="25"/>
      <c r="BX40" s="25">
        <f>IFERROR(IF(BX$16&gt;0,
(
(
(
IF('U1'!$A$4="3ª",'U1'!AJ24*'U1'!AJ$4,0)+
IF('U2'!$A$4="3ª",'U2'!AJ24*'U2'!AJ$4,0)+
IF('U3'!$A$4="3ª",'U3'!AJ24*'U3'!AJ$4,0)+
IF('U4'!$A$4="3ª",'U4'!AJ24*'U4'!AJ$4,0)+
IF('U5'!$A$4="3ª",'U5'!AJ24*'U5'!AJ$4,0)+
IF('U6'!$A$4="3ª",'U6'!AJ24*'U6'!AJ$4,0)+
IF('U7'!$A$4="3ª",'U7'!AJ24*'U7'!AJ$4,0)+
IF('U8'!$A$4="3ª",'U8'!AJ24*'U8'!AJ$4,0)+
IF('U9'!$A$4="3ª",'U9'!AJ24*'U9'!AJ$4,0)+
IF('U10'!$A$4="3ª",'U10'!AJ24*'U10'!AJ$4,0)+
IF('U11'!$A$4="3ª",'U11'!AJ24*'U11'!AJ$4,0)+
IF('U12'!$A$4="3ª",'U12'!AJ24*'U12'!AJ$4,0)+
IF('U13'!$A$4="3ª",'U13'!AJ24*'U13'!AJ$4,0)+
IF('U14'!$A$4="3ª",'U14'!AJ24*'U14'!AJ$4,0)+
IF('U15'!$A$4="3ª",'U15'!AJ24*'U15'!AJ$4,0)
)/'3ª EVA-solo'!$CD$5
/BX$13)),0),0)</f>
        <v>0</v>
      </c>
      <c r="BY40" s="25"/>
      <c r="BZ40" s="129">
        <f>IFERROR(IF(BZ$16&gt;0,
(
(
(
IF('U1'!$A$4="3ª",'U1'!AK24*'U1'!AK$4,0)+
IF('U2'!$A$4="3ª",'U2'!AK24*'U2'!AK$4,0)+
IF('U3'!$A$4="3ª",'U3'!AK24*'U3'!AK$4,0)+
IF('U4'!$A$4="3ª",'U4'!AK24*'U4'!AK$4,0)+
IF('U5'!$A$4="3ª",'U5'!AK24*'U5'!AK$4,0)+
IF('U6'!$A$4="3ª",'U6'!AK24*'U6'!AK$4,0)+
IF('U7'!$A$4="3ª",'U7'!AK24*'U7'!AK$4,0)+
IF('U8'!$A$4="3ª",'U8'!AK24*'U8'!AK$4,0)+
IF('U9'!$A$4="3ª",'U9'!AK24*'U9'!AK$4,0)+
IF('U10'!$A$4="3ª",'U10'!AK24*'U10'!AK$4,0)+
IF('U11'!$A$4="3ª",'U11'!AK24*'U11'!AK$4,0)+
IF('U12'!$A$4="3ª",'U12'!AK24*'U12'!AK$4,0)+
IF('U13'!$A$4="3ª",'U13'!AK24*'U13'!AK$4,0)+
IF('U14'!$A$4="3ª",'U14'!AK24*'U14'!AK$4,0)+
IF('U15'!$A$4="3ª",'U15'!AK24*'U15'!AK$4,0)
)/'3ª EVA-solo'!$CD$5
/BZ$13)),0),0)</f>
        <v>0</v>
      </c>
      <c r="CA40" s="25"/>
      <c r="CB40" s="71"/>
    </row>
    <row r="41" spans="1:80" ht="18" x14ac:dyDescent="0.25">
      <c r="A41" s="65" t="str">
        <v>Luis pepe peres</v>
      </c>
      <c r="B41" s="72"/>
      <c r="C41" s="25">
        <f ca="1">IFERROR(IF(C$16&gt;0,
(
(
(
IF('U1'!$A$4="3ª",'U1'!B25*'U1'!B$4,0)+
IF('U2'!$A$4="3ª",'U2'!B25*'U2'!B$4,0)+
IF('U3'!$A$4="3ª",'U3'!B25*'U3'!B$4,0)+
IF('U4'!$A$4="3ª",'U4'!B25*'U4'!B$4,0)+
IF('U5'!$A$4="3ª",'U5'!B25*'U5'!B$4,0)+
IF('U6'!$A$4="3ª",'U6'!B25*'U6'!B$4,0)+
IF('U7'!$A$4="3ª",'U7'!B25*'U7'!B$4,0)+
IF('U8'!$A$4="3ª",'U8'!B25*'U8'!B$4,0)+
IF('U9'!$A$4="3ª",'U9'!B25*'U9'!B$4,0)+
IF('U10'!$A$4="3ª",'U10'!B25*'U10'!B$4,0)+
IF('U11'!$A$4="3ª",'U11'!B25*'U11'!B$4,0)+
IF('U12'!$A$4="3ª",'U12'!B25*'U12'!B$4,0)+
IF('U13'!$A$4="3ª",'U13'!B25*'U13'!B$4,0)+
IF('U14'!$A$4="3ª",'U14'!B25*'U14'!B$4,0)+
IF('U15'!$A$4="3ª",'U15'!B25*'U15'!B$4,0)
)/'3ª EVA-solo'!$CD$5
/C$13)),0),0)</f>
        <v>0</v>
      </c>
      <c r="D41" s="25"/>
      <c r="E41" s="25">
        <f ca="1">IFERROR(IF(E$16&gt;0,
(
(
(
IF('U1'!$A$4="3ª",'U1'!C25*'U1'!C$4,0)+
IF('U2'!$A$4="3ª",'U2'!C25*'U2'!C$4,0)+
IF('U3'!$A$4="3ª",'U3'!C25*'U3'!C$4,0)+
IF('U4'!$A$4="3ª",'U4'!C25*'U4'!C$4,0)+
IF('U5'!$A$4="3ª",'U5'!C25*'U5'!C$4,0)+
IF('U6'!$A$4="3ª",'U6'!C25*'U6'!C$4,0)+
IF('U7'!$A$4="3ª",'U7'!C25*'U7'!C$4,0)+
IF('U8'!$A$4="3ª",'U8'!C25*'U8'!C$4,0)+
IF('U9'!$A$4="3ª",'U9'!C25*'U9'!C$4,0)+
IF('U10'!$A$4="3ª",'U10'!C25*'U10'!C$4,0)+
IF('U11'!$A$4="3ª",'U11'!C25*'U11'!C$4,0)+
IF('U12'!$A$4="3ª",'U12'!C25*'U12'!C$4,0)+
IF('U13'!$A$4="3ª",'U13'!C25*'U13'!C$4,0)+
IF('U14'!$A$4="3ª",'U14'!C25*'U14'!C$4,0)+
IF('U15'!$A$4="3ª",'U15'!C25*'U15'!C$4,0)
)/'3ª EVA-solo'!$CD$5
/E$13)),0),0)</f>
        <v>0</v>
      </c>
      <c r="F41" s="25"/>
      <c r="G41" s="25">
        <f ca="1">IFERROR(IF(G$16&gt;0,
(
(
(
IF('U1'!$A$4="3ª",'U1'!D25*'U1'!D$4,0)+
IF('U2'!$A$4="3ª",'U2'!D25*'U2'!D$4,0)+
IF('U3'!$A$4="3ª",'U3'!D25*'U3'!D$4,0)+
IF('U4'!$A$4="3ª",'U4'!D25*'U4'!D$4,0)+
IF('U5'!$A$4="3ª",'U5'!D25*'U5'!D$4,0)+
IF('U6'!$A$4="3ª",'U6'!D25*'U6'!D$4,0)+
IF('U7'!$A$4="3ª",'U7'!D25*'U7'!D$4,0)+
IF('U8'!$A$4="3ª",'U8'!D25*'U8'!D$4,0)+
IF('U9'!$A$4="3ª",'U9'!D25*'U9'!D$4,0)+
IF('U10'!$A$4="3ª",'U10'!D25*'U10'!D$4,0)+
IF('U11'!$A$4="3ª",'U11'!D25*'U11'!D$4,0)+
IF('U12'!$A$4="3ª",'U12'!D25*'U12'!D$4,0)+
IF('U13'!$A$4="3ª",'U13'!D25*'U13'!D$4,0)+
IF('U14'!$A$4="3ª",'U14'!D25*'U14'!D$4,0)+
IF('U15'!$A$4="3ª",'U15'!D25*'U15'!D$4,0)
)/'3ª EVA-solo'!$CD$5
/G$13)),0),0)</f>
        <v>0</v>
      </c>
      <c r="H41" s="25"/>
      <c r="I41" s="25">
        <f ca="1">IFERROR(IF(I$16&gt;0,
(
(
(
IF('U1'!$A$4="3ª",'U1'!E25*'U1'!E$4,0)+
IF('U2'!$A$4="3ª",'U2'!E25*'U2'!E$4,0)+
IF('U3'!$A$4="3ª",'U3'!E25*'U3'!E$4,0)+
IF('U4'!$A$4="3ª",'U4'!E25*'U4'!E$4,0)+
IF('U5'!$A$4="3ª",'U5'!E25*'U5'!E$4,0)+
IF('U6'!$A$4="3ª",'U6'!E25*'U6'!E$4,0)+
IF('U7'!$A$4="3ª",'U7'!E25*'U7'!E$4,0)+
IF('U8'!$A$4="3ª",'U8'!E25*'U8'!E$4,0)+
IF('U9'!$A$4="3ª",'U9'!E25*'U9'!E$4,0)+
IF('U10'!$A$4="3ª",'U10'!E25*'U10'!E$4,0)+
IF('U11'!$A$4="3ª",'U11'!E25*'U11'!E$4,0)+
IF('U12'!$A$4="3ª",'U12'!E25*'U12'!E$4,0)+
IF('U13'!$A$4="3ª",'U13'!E25*'U13'!E$4,0)+
IF('U14'!$A$4="3ª",'U14'!E25*'U14'!E$4,0)+
IF('U15'!$A$4="3ª",'U15'!E25*'U15'!E$4,0)
)/'3ª EVA-solo'!$CD$5
/H$13)),0),0)</f>
        <v>0</v>
      </c>
      <c r="J41" s="25"/>
      <c r="K41" s="25">
        <f ca="1">IFERROR(IF(K$16&gt;0,
(
(
(
IF('U1'!$A$4="3ª",'U1'!F25*'U1'!F$4,0)+
IF('U2'!$A$4="3ª",'U2'!F25*'U2'!F$4,0)+
IF('U3'!$A$4="3ª",'U3'!F25*'U3'!F$4,0)+
IF('U4'!$A$4="3ª",'U4'!F25*'U4'!F$4,0)+
IF('U5'!$A$4="3ª",'U5'!F25*'U5'!F$4,0)+
IF('U6'!$A$4="3ª",'U6'!F25*'U6'!F$4,0)+
IF('U7'!$A$4="3ª",'U7'!F25*'U7'!F$4,0)+
IF('U8'!$A$4="3ª",'U8'!F25*'U8'!F$4,0)+
IF('U9'!$A$4="3ª",'U9'!F25*'U9'!F$4,0)+
IF('U10'!$A$4="3ª",'U10'!F25*'U10'!F$4,0)+
IF('U11'!$A$4="3ª",'U11'!F25*'U11'!F$4,0)+
IF('U12'!$A$4="3ª",'U12'!F25*'U12'!F$4,0)+
IF('U13'!$A$4="3ª",'U13'!F25*'U13'!F$4,0)+
IF('U14'!$A$4="3ª",'U14'!F25*'U14'!F$4,0)+
IF('U15'!$A$4="3ª",'U15'!F25*'U15'!F$4,0)
)/'3ª EVA-solo'!$CD$5
/K$13)),0),0)</f>
        <v>0</v>
      </c>
      <c r="L41" s="98"/>
      <c r="M41" s="25">
        <f>IFERROR(IF(M$16&gt;0,
(
(
(
IF('U1'!$A$4="3ª",'U1'!G25*'U1'!G$4,0)+
IF('U2'!$A$4="3ª",'U2'!G25*'U2'!G$4,0)+
IF('U3'!$A$4="3ª",'U3'!G25*'U3'!G$4,0)+
IF('U4'!$A$4="3ª",'U4'!G25*'U4'!G$4,0)+
IF('U5'!$A$4="3ª",'U5'!G25*'U5'!G$4,0)+
IF('U6'!$A$4="3ª",'U6'!G25*'U6'!G$4,0)+
IF('U7'!$A$4="3ª",'U7'!G25*'U7'!G$4,0)+
IF('U8'!$A$4="3ª",'U8'!G25*'U8'!G$4,0)+
IF('U9'!$A$4="3ª",'U9'!G25*'U9'!G$4,0)+
IF('U10'!$A$4="3ª",'U10'!G25*'U10'!G$4,0)+
IF('U11'!$A$4="3ª",'U11'!G25*'U11'!G$4,0)+
IF('U12'!$A$4="3ª",'U12'!G25*'U12'!G$4,0)+
IF('U13'!$A$4="3ª",'U13'!G25*'U13'!G$4,0)+
IF('U14'!$A$4="3ª",'U14'!G25*'U14'!G$4,0)+
IF('U15'!$A$4="3ª",'U15'!G25*'U15'!G$4,0)
)/'3ª EVA-solo'!$CD$5
/M$13)),0),0)</f>
        <v>0</v>
      </c>
      <c r="N41" s="102"/>
      <c r="O41" s="72"/>
      <c r="P41" s="25">
        <f ca="1">IFERROR(IF(P$16&gt;0,
(
(
(
IF('U1'!$A$4="3ª",'U1'!H25*'U1'!H$4,0)+
IF('U2'!$A$4="3ª",'U2'!H25*'U2'!H$4,0)+
IF('U3'!$A$4="3ª",'U3'!H25*'U3'!H$4,0)+
IF('U4'!$A$4="3ª",'U4'!H25*'U4'!H$4,0)+
IF('U5'!$A$4="3ª",'U5'!H25*'U5'!H$4,0)+
IF('U6'!$A$4="3ª",'U6'!H25*'U6'!H$4,0)+
IF('U7'!$A$4="3ª",'U7'!H25*'U7'!H$4,0)+
IF('U8'!$A$4="3ª",'U8'!H25*'U8'!H$4,0)+
IF('U9'!$A$4="3ª",'U9'!H25*'U9'!H$4,0)+
IF('U10'!$A$4="3ª",'U10'!H25*'U10'!H$4,0)+
IF('U11'!$A$4="3ª",'U11'!H25*'U11'!H$4,0)+
IF('U12'!$A$4="3ª",'U12'!H25*'U12'!H$4,0)+
IF('U13'!$A$4="3ª",'U13'!H25*'U13'!H$4,0)+
IF('U14'!$A$4="3ª",'U14'!H25*'U14'!H$4,0)+
IF('U15'!$A$4="3ª",'U15'!H25*'U15'!H$4,0)
)/'3ª EVA-solo'!$CD$5
/P$13)),0),0)</f>
        <v>0</v>
      </c>
      <c r="Q41" s="25"/>
      <c r="R41" s="25">
        <f ca="1">IFERROR(IF(R$16&gt;0,
(
(
(
IF('U1'!$A$4="3ª",'U1'!I25*'U1'!I$4,0)+
IF('U2'!$A$4="3ª",'U2'!I25*'U2'!I$4,0)+
IF('U3'!$A$4="3ª",'U3'!I25*'U3'!I$4,0)+
IF('U4'!$A$4="3ª",'U4'!I25*'U4'!I$4,0)+
IF('U5'!$A$4="3ª",'U5'!I25*'U5'!I$4,0)+
IF('U6'!$A$4="3ª",'U6'!I25*'U6'!I$4,0)+
IF('U7'!$A$4="3ª",'U7'!I25*'U7'!I$4,0)+
IF('U8'!$A$4="3ª",'U8'!I25*'U8'!I$4,0)+
IF('U9'!$A$4="3ª",'U9'!I25*'U9'!I$4,0)+
IF('U10'!$A$4="3ª",'U10'!I25*'U10'!I$4,0)+
IF('U11'!$A$4="3ª",'U11'!I25*'U11'!I$4,0)+
IF('U12'!$A$4="3ª",'U12'!I25*'U12'!I$4,0)+
IF('U13'!$A$4="3ª",'U13'!I25*'U13'!I$4,0)+
IF('U14'!$A$4="3ª",'U14'!I25*'U14'!I$4,0)+
IF('U15'!$A$4="3ª",'U15'!I25*'U15'!I$4,0)
)/'3ª EVA-solo'!$CD$5
/R$13)),0),0)</f>
        <v>0</v>
      </c>
      <c r="S41" s="25"/>
      <c r="T41" s="25">
        <f ca="1">IFERROR(IF(T$16&gt;0,
(
(
(
IF('U1'!$A$4="3ª",'U1'!J25*'U1'!J$4,0)+
IF('U2'!$A$4="3ª",'U2'!J25*'U2'!J$4,0)+
IF('U3'!$A$4="3ª",'U3'!J25*'U3'!J$4,0)+
IF('U4'!$A$4="3ª",'U4'!J25*'U4'!J$4,0)+
IF('U5'!$A$4="3ª",'U5'!J25*'U5'!J$4,0)+
IF('U6'!$A$4="3ª",'U6'!J25*'U6'!J$4,0)+
IF('U7'!$A$4="3ª",'U7'!J25*'U7'!J$4,0)+
IF('U8'!$A$4="3ª",'U8'!J25*'U8'!J$4,0)+
IF('U9'!$A$4="3ª",'U9'!J25*'U9'!J$4,0)+
IF('U10'!$A$4="3ª",'U10'!J25*'U10'!J$4,0)+
IF('U11'!$A$4="3ª",'U11'!J25*'U11'!J$4,0)+
IF('U12'!$A$4="3ª",'U12'!J25*'U12'!J$4,0)+
IF('U13'!$A$4="3ª",'U13'!J25*'U13'!J$4,0)+
IF('U14'!$A$4="3ª",'U14'!J25*'U14'!J$4,0)+
IF('U15'!$A$4="3ª",'U15'!J25*'U15'!J$4,0)
)/'3ª EVA-solo'!$CD$5
/T$13)),0),0)</f>
        <v>0</v>
      </c>
      <c r="U41" s="25"/>
      <c r="V41" s="25">
        <f ca="1">IFERROR(IF(V$16&gt;0,
(
(
(
IF('U1'!$A$4="3ª",'U1'!K25*'U1'!K$4,0)+
IF('U2'!$A$4="3ª",'U2'!K25*'U2'!K$4,0)+
IF('U3'!$A$4="3ª",'U3'!K25*'U3'!K$4,0)+
IF('U4'!$A$4="3ª",'U4'!K25*'U4'!K$4,0)+
IF('U5'!$A$4="3ª",'U5'!K25*'U5'!K$4,0)+
IF('U6'!$A$4="3ª",'U6'!K25*'U6'!K$4,0)+
IF('U7'!$A$4="3ª",'U7'!K25*'U7'!K$4,0)+
IF('U8'!$A$4="3ª",'U8'!K25*'U8'!K$4,0)+
IF('U9'!$A$4="3ª",'U9'!K25*'U9'!K$4,0)+
IF('U10'!$A$4="3ª",'U10'!K25*'U10'!K$4,0)+
IF('U11'!$A$4="3ª",'U11'!K25*'U11'!K$4,0)+
IF('U12'!$A$4="3ª",'U12'!K25*'U12'!K$4,0)+
IF('U13'!$A$4="3ª",'U13'!K25*'U13'!K$4,0)+
IF('U14'!$A$4="3ª",'U14'!K25*'U14'!K$4,0)+
IF('U15'!$A$4="3ª",'U15'!K25*'U15'!K$4,0)
)/'3ª EVA-solo'!$CD$5
/V$13)),0),0)</f>
        <v>0</v>
      </c>
      <c r="W41" s="25"/>
      <c r="X41" s="25">
        <f ca="1">IFERROR(IF(X$16&gt;0,
(
(
(
IF('U1'!$A$4="3ª",'U1'!L25*'U1'!L$4,0)+
IF('U2'!$A$4="3ª",'U2'!L25*'U2'!L$4,0)+
IF('U3'!$A$4="3ª",'U3'!L25*'U3'!L$4,0)+
IF('U4'!$A$4="3ª",'U4'!L25*'U4'!L$4,0)+
IF('U5'!$A$4="3ª",'U5'!L25*'U5'!L$4,0)+
IF('U6'!$A$4="3ª",'U6'!L25*'U6'!L$4,0)+
IF('U7'!$A$4="3ª",'U7'!L25*'U7'!L$4,0)+
IF('U8'!$A$4="3ª",'U8'!L25*'U8'!L$4,0)+
IF('U9'!$A$4="3ª",'U9'!L25*'U9'!L$4,0)+
IF('U10'!$A$4="3ª",'U10'!L25*'U10'!L$4,0)+
IF('U11'!$A$4="3ª",'U11'!L25*'U11'!L$4,0)+
IF('U12'!$A$4="3ª",'U12'!L25*'U12'!L$4,0)+
IF('U13'!$A$4="3ª",'U13'!L25*'U13'!L$4,0)+
IF('U14'!$A$4="3ª",'U14'!L25*'U14'!L$4,0)+
IF('U15'!$A$4="3ª",'U15'!L25*'U15'!L$4,0)
)/'3ª EVA-solo'!$CD$5
/X$13)),0),0)</f>
        <v>0</v>
      </c>
      <c r="Y41" s="25"/>
      <c r="Z41" s="25">
        <f>IFERROR(IF(Z$16&gt;0,
(
(
(
IF('U1'!$A$4="3ª",'U1'!M25*'U1'!M$4,0)+
IF('U2'!$A$4="3ª",'U2'!M25*'U2'!M$4,0)+
IF('U3'!$A$4="3ª",'U3'!M25*'U3'!M$4,0)+
IF('U4'!$A$4="3ª",'U4'!M25*'U4'!M$4,0)+
IF('U5'!$A$4="3ª",'U5'!M25*'U5'!M$4,0)+
IF('U6'!$A$4="3ª",'U6'!M25*'U6'!M$4,0)+
IF('U7'!$A$4="3ª",'U7'!M25*'U7'!M$4,0)+
IF('U8'!$A$4="3ª",'U8'!M25*'U8'!M$4,0)+
IF('U9'!$A$4="3ª",'U9'!M25*'U9'!M$4,0)+
IF('U10'!$A$4="3ª",'U10'!M25*'U10'!M$4,0)+
IF('U11'!$A$4="3ª",'U11'!M25*'U11'!M$4,0)+
IF('U12'!$A$4="3ª",'U12'!M25*'U12'!M$4,0)+
IF('U13'!$A$4="3ª",'U13'!M25*'U13'!M$4,0)+
IF('U14'!$A$4="3ª",'U14'!M25*'U14'!M$4,0)+
IF('U15'!$A$4="3ª",'U15'!M25*'U15'!M$4,0)
)/'3ª EVA-solo'!$CD$5
/Z$13)),0),0)</f>
        <v>0</v>
      </c>
      <c r="AA41" s="25"/>
      <c r="AB41" s="72"/>
      <c r="AC41" s="25">
        <f ca="1">IFERROR(IF(AC$16&gt;0,
(
(
(
IF('U1'!$A$4="3ª",'U1'!N25*'U1'!N$4,0)+
IF('U2'!$A$4="3ª",'U2'!N25*'U2'!N$4,0)+
IF('U3'!$A$4="3ª",'U3'!N25*'U3'!N$4,0)+
IF('U4'!$A$4="3ª",'U4'!N25*'U4'!N$4,0)+
IF('U5'!$A$4="3ª",'U5'!N25*'U5'!N$4,0)+
IF('U6'!$A$4="3ª",'U6'!N25*'U6'!N$4,0)+
IF('U7'!$A$4="3ª",'U7'!N25*'U7'!N$4,0)+
IF('U8'!$A$4="3ª",'U8'!N25*'U8'!N$4,0)+
IF('U9'!$A$4="3ª",'U9'!N25*'U9'!N$4,0)+
IF('U10'!$A$4="3ª",'U10'!N25*'U10'!N$4,0)+
IF('U11'!$A$4="3ª",'U11'!N25*'U11'!N$4,0)+
IF('U12'!$A$4="3ª",'U12'!N25*'U12'!N$4,0)+
IF('U13'!$A$4="3ª",'U13'!N25*'U13'!N$4,0)+
IF('U14'!$A$4="3ª",'U14'!N25*'U14'!N$4,0)+
IF('U15'!$A$4="3ª",'U15'!N25*'U15'!N$4,0)
)/'3ª EVA-solo'!$CD$5
/AC$13)),0),0)</f>
        <v>0</v>
      </c>
      <c r="AD41" s="25"/>
      <c r="AE41" s="25">
        <f>IFERROR(IF(AE$16&gt;0,
(
(
(
IF('U1'!$A$4="3ª",'U1'!O25*'U1'!O$4,0)+
IF('U2'!$A$4="3ª",'U2'!O25*'U2'!O$4,0)+
IF('U3'!$A$4="3ª",'U3'!O25*'U3'!O$4,0)+
IF('U4'!$A$4="3ª",'U4'!O25*'U4'!O$4,0)+
IF('U5'!$A$4="3ª",'U5'!O25*'U5'!O$4,0)+
IF('U6'!$A$4="3ª",'U6'!O25*'U6'!O$4,0)+
IF('U7'!$A$4="3ª",'U7'!O25*'U7'!O$4,0)+
IF('U8'!$A$4="3ª",'U8'!O25*'U8'!O$4,0)+
IF('U9'!$A$4="3ª",'U9'!O25*'U9'!O$4,0)+
IF('U10'!$A$4="3ª",'U10'!O25*'U10'!O$4,0)+
IF('U11'!$A$4="3ª",'U11'!O25*'U11'!O$4,0)+
IF('U12'!$A$4="3ª",'U12'!O25*'U12'!O$4,0)+
IF('U13'!$A$4="3ª",'U13'!O25*'U13'!O$4,0)+
IF('U14'!$A$4="3ª",'U14'!O25*'U14'!O$4,0)+
IF('U15'!$A$4="3ª",'U15'!O25*'U15'!O$4,0)
)/'3ª EVA-solo'!$CD$5
/AE$13)),0),0)</f>
        <v>0</v>
      </c>
      <c r="AF41" s="25"/>
      <c r="AG41" s="25">
        <f ca="1">IFERROR(IF(AG$16&gt;0,
(
(
(
IF('U1'!$A$4="3ª",'U1'!P25*'U1'!P$4,0)+
IF('U2'!$A$4="3ª",'U2'!P25*'U2'!P$4,0)+
IF('U3'!$A$4="3ª",'U3'!P25*'U3'!P$4,0)+
IF('U4'!$A$4="3ª",'U4'!P25*'U4'!P$4,0)+
IF('U5'!$A$4="3ª",'U5'!P25*'U5'!P$4,0)+
IF('U6'!$A$4="3ª",'U6'!P25*'U6'!P$4,0)+
IF('U7'!$A$4="3ª",'U7'!P25*'U7'!P$4,0)+
IF('U8'!$A$4="3ª",'U8'!P25*'U8'!P$4,0)+
IF('U9'!$A$4="3ª",'U9'!P25*'U9'!P$4,0)+
IF('U10'!$A$4="3ª",'U10'!P25*'U10'!P$4,0)+
IF('U11'!$A$4="3ª",'U11'!P25*'U11'!P$4,0)+
IF('U12'!$A$4="3ª",'U12'!P25*'U12'!P$4,0)+
IF('U13'!$A$4="3ª",'U13'!P25*'U13'!P$4,0)+
IF('U14'!$A$4="3ª",'U14'!P25*'U14'!P$4,0)+
IF('U15'!$A$4="3ª",'U15'!P25*'U15'!P$4,0)
)/'3ª EVA-solo'!$CD$5
/AG$13)),0),0)</f>
        <v>0</v>
      </c>
      <c r="AH41" s="25"/>
      <c r="AI41" s="25">
        <f>IFERROR(IF(AH$16&gt;0,
(
(
(
IF('U1'!$A$4="3ª",'U1'!Q25*'U1'!Q$4,0)+
IF('U2'!$A$4="3ª",'U2'!Q25*'U2'!Q$4,0)+
IF('U3'!$A$4="3ª",'U3'!Q25*'U3'!Q$4,0)+
IF('U4'!$A$4="3ª",'U4'!Q25*'U4'!Q$4,0)+
IF('U5'!$A$4="3ª",'U5'!Q25*'U5'!Q$4,0)+
IF('U6'!$A$4="3ª",'U6'!Q25*'U6'!Q$4,0)+
IF('U7'!$A$4="3ª",'U7'!Q25*'U7'!Q$4,0)+
IF('U8'!$A$4="3ª",'U8'!Q25*'U8'!Q$4,0)+
IF('U9'!$A$4="3ª",'U9'!Q25*'U9'!Q$4,0)+
IF('U10'!$A$4="3ª",'U10'!Q25*'U10'!Q$4,0)+
IF('U11'!$A$4="3ª",'U11'!Q25*'U11'!Q$4,0)+
IF('U12'!$A$4="3ª",'U12'!Q25*'U12'!Q$4,0)+
IF('U13'!$A$4="3ª",'U13'!Q25*'U13'!Q$4,0)+
IF('U14'!$A$4="3ª",'U14'!Q25*'U14'!Q$4,0)+
IF('U15'!$A$4="3ª",'U15'!Q25*'U15'!Q$4,0)
)/'3ª EVA-solo'!$CD$5
/AH$13)),0),0)</f>
        <v>0</v>
      </c>
      <c r="AJ41" s="25"/>
      <c r="AK41" s="25">
        <f ca="1">IFERROR(IF(AK$16&gt;0,
(
(
(
IF('U1'!$A$4="3ª",'U1'!R25*'U1'!R$4,0)+
IF('U2'!$A$4="3ª",'U2'!R25*'U2'!R$4,0)+
IF('U3'!$A$4="3ª",'U3'!R25*'U3'!R$4,0)+
IF('U4'!$A$4="3ª",'U4'!R25*'U4'!R$4,0)+
IF('U5'!$A$4="3ª",'U5'!R25*'U5'!R$4,0)+
IF('U6'!$A$4="3ª",'U6'!R25*'U6'!R$4,0)+
IF('U7'!$A$4="3ª",'U7'!R25*'U7'!R$4,0)+
IF('U8'!$A$4="3ª",'U8'!R25*'U8'!R$4,0)+
IF('U9'!$A$4="3ª",'U9'!R25*'U9'!R$4,0)+
IF('U10'!$A$4="3ª",'U10'!R25*'U10'!R$4,0)+
IF('U11'!$A$4="3ª",'U11'!R25*'U11'!R$4,0)+
IF('U12'!$A$4="3ª",'U12'!R25*'U12'!R$4,0)+
IF('U13'!$A$4="3ª",'U13'!R25*'U13'!R$4,0)+
IF('U14'!$A$4="3ª",'U14'!R25*'U14'!R$4,0)+
IF('U15'!$A$4="3ª",'U15'!R25*'U15'!R$4,0)
)/'3ª EVA-solo'!$CD$5
/AK$13)),0),0)</f>
        <v>0</v>
      </c>
      <c r="AL41" s="25"/>
      <c r="AM41" s="129">
        <f>IFERROR(IF(AM$16&gt;0,
(
(
(
IF('U1'!$A$4="3ª",'U1'!S25*'U1'!S$4,0)+
IF('U2'!$A$4="3ª",'U2'!S25*'U2'!S$4,0)+
IF('U3'!$A$4="3ª",'U3'!S25*'U3'!S$4,0)+
IF('U4'!$A$4="3ª",'U4'!S25*'U4'!S$4,0)+
IF('U5'!$A$4="3ª",'U5'!S25*'U5'!S$4,0)+
IF('U6'!$A$4="3ª",'U6'!S25*'U6'!S$4,0)+
IF('U7'!$A$4="3ª",'U7'!S25*'U7'!S$4,0)+
IF('U8'!$A$4="3ª",'U8'!S25*'U8'!S$4,0)+
IF('U9'!$A$4="3ª",'U9'!S25*'U9'!S$4,0)+
IF('U10'!$A$4="3ª",'U10'!S25*'U10'!S$4,0)+
IF('U11'!$A$4="3ª",'U11'!S25*'U11'!S$4,0)+
IF('U12'!$A$4="3ª",'U12'!S25*'U12'!S$4,0)+
IF('U13'!$A$4="3ª",'U13'!S25*'U13'!S$4,0)+
IF('U14'!$A$4="3ª",'U14'!S25*'U14'!S$4,0)+
IF('U15'!$A$4="3ª",'U15'!S25*'U15'!S$4,0)
)/'3ª EVA-solo'!$CD$5
/AM$13)),0),0)</f>
        <v>0</v>
      </c>
      <c r="AN41" s="102"/>
      <c r="AO41" s="72"/>
      <c r="AP41" s="25">
        <f ca="1">IFERROR(IF(AP$16&gt;0,
(
(
(
IF('U1'!$A$4="3ª",'U1'!T25*'U1'!T$4,0)+
IF('U2'!$A$4="3ª",'U2'!T25*'U2'!T$4,0)+
IF('U3'!$A$4="3ª",'U3'!T25*'U3'!T$4,0)+
IF('U4'!$A$4="3ª",'U4'!T25*'U4'!T$4,0)+
IF('U5'!$A$4="3ª",'U5'!T25*'U5'!T$4,0)+
IF('U6'!$A$4="3ª",'U6'!T25*'U6'!T$4,0)+
IF('U7'!$A$4="3ª",'U7'!T25*'U7'!T$4,0)+
IF('U8'!$A$4="3ª",'U8'!T25*'U8'!T$4,0)+
IF('U9'!$A$4="3ª",'U9'!T25*'U9'!T$4,0)+
IF('U10'!$A$4="3ª",'U10'!T25*'U10'!T$4,0)+
IF('U11'!$A$4="3ª",'U11'!T25*'U11'!T$4,0)+
IF('U12'!$A$4="3ª",'U12'!T25*'U12'!T$4,0)+
IF('U13'!$A$4="3ª",'U13'!T25*'U13'!T$4,0)+
IF('U14'!$A$4="3ª",'U14'!T25*'U14'!T$4,0)+
IF('U15'!$A$4="3ª",'U15'!T25*'U15'!T$4,0)
)/'3ª EVA-solo'!$CD$5
/AP$13)),0),0)</f>
        <v>0</v>
      </c>
      <c r="AQ41" s="25"/>
      <c r="AR41" s="25">
        <f ca="1">IFERROR(IF(AR$16&gt;0,
(
(
(
IF('U1'!$A$4="3ª",'U1'!U25*'U1'!U$4,0)+
IF('U2'!$A$4="3ª",'U2'!U25*'U2'!U$4,0)+
IF('U3'!$A$4="3ª",'U3'!U25*'U3'!U$4,0)+
IF('U4'!$A$4="3ª",'U4'!U25*'U4'!U$4,0)+
IF('U5'!$A$4="3ª",'U5'!U25*'U5'!U$4,0)+
IF('U6'!$A$4="3ª",'U6'!U25*'U6'!U$4,0)+
IF('U7'!$A$4="3ª",'U7'!U25*'U7'!U$4,0)+
IF('U8'!$A$4="3ª",'U8'!U25*'U8'!U$4,0)+
IF('U9'!$A$4="3ª",'U9'!U25*'U9'!U$4,0)+
IF('U10'!$A$4="3ª",'U10'!U25*'U10'!U$4,0)+
IF('U11'!$A$4="3ª",'U11'!U25*'U11'!U$4,0)+
IF('U12'!$A$4="3ª",'U12'!U25*'U12'!U$4,0)+
IF('U13'!$A$4="3ª",'U13'!U25*'U13'!U$4,0)+
IF('U14'!$A$4="3ª",'U14'!U25*'U14'!U$4,0)+
IF('U15'!$A$4="3ª",'U15'!U25*'U15'!U$4,0)
)/'3ª EVA-solo'!$CD$5
/AR$13)),0),0)</f>
        <v>0</v>
      </c>
      <c r="AS41" s="25"/>
      <c r="AT41" s="25">
        <f ca="1">IFERROR(IF(AT$16&gt;0,
(
(
(
IF('U1'!$A$4="3ª",'U1'!V25*'U1'!V$4,0)+
IF('U2'!$A$4="3ª",'U2'!V25*'U2'!V$4,0)+
IF('U3'!$A$4="3ª",'U3'!V25*'U3'!V$4,0)+
IF('U4'!$A$4="3ª",'U4'!V25*'U4'!V$4,0)+
IF('U5'!$A$4="3ª",'U5'!V25*'U5'!V$4,0)+
IF('U6'!$A$4="3ª",'U6'!V25*'U6'!V$4,0)+
IF('U7'!$A$4="3ª",'U7'!V25*'U7'!V$4,0)+
IF('U8'!$A$4="3ª",'U8'!V25*'U8'!V$4,0)+
IF('U9'!$A$4="3ª",'U9'!V25*'U9'!V$4,0)+
IF('U10'!$A$4="3ª",'U10'!V25*'U10'!V$4,0)+
IF('U11'!$A$4="3ª",'U11'!V25*'U11'!V$4,0)+
IF('U12'!$A$4="3ª",'U12'!V25*'U12'!V$4,0)+
IF('U13'!$A$4="3ª",'U13'!V25*'U13'!V$4,0)+
IF('U14'!$A$4="3ª",'U14'!V25*'U14'!V$4,0)+
IF('U15'!$A$4="3ª",'U15'!V25*'U15'!V$4,0)
)/'3ª EVA-solo'!$CD$5
/AT$13)),0),0)</f>
        <v>0</v>
      </c>
      <c r="AU41" s="25"/>
      <c r="AV41" s="25">
        <f ca="1">IFERROR(IF(AV$16&gt;0,
(
(
(
IF('U1'!$A$4="3ª",'U1'!W25*'U1'!W$4,0)+
IF('U2'!$A$4="3ª",'U2'!W25*'U2'!W$4,0)+
IF('U3'!$A$4="3ª",'U3'!W25*'U3'!W$4,0)+
IF('U4'!$A$4="3ª",'U4'!W25*'U4'!W$4,0)+
IF('U5'!$A$4="3ª",'U5'!W25*'U5'!W$4,0)+
IF('U6'!$A$4="3ª",'U6'!W25*'U6'!W$4,0)+
IF('U7'!$A$4="3ª",'U7'!W25*'U7'!W$4,0)+
IF('U8'!$A$4="3ª",'U8'!W25*'U8'!W$4,0)+
IF('U9'!$A$4="3ª",'U9'!W25*'U9'!W$4,0)+
IF('U10'!$A$4="3ª",'U10'!W25*'U10'!W$4,0)+
IF('U11'!$A$4="3ª",'U11'!W25*'U11'!W$4,0)+
IF('U12'!$A$4="3ª",'U12'!W25*'U12'!W$4,0)+
IF('U13'!$A$4="3ª",'U13'!W25*'U13'!W$4,0)+
IF('U14'!$A$4="3ª",'U14'!W25*'U14'!W$4,0)+
IF('U15'!$A$4="3ª",'U15'!W25*'U15'!W$4,0)
)/'3ª EVA-solo'!$CD$5
/AV$13)),0),0)</f>
        <v>0</v>
      </c>
      <c r="AW41" s="25"/>
      <c r="AX41" s="25">
        <f ca="1">IFERROR(IF(AX$16&gt;0,
(
(
(
IF('U1'!$A$4="3ª",'U1'!X25*'U1'!X$4,0)+
IF('U2'!$A$4="3ª",'U2'!X25*'U2'!X$4,0)+
IF('U3'!$A$4="3ª",'U3'!X25*'U3'!X$4,0)+
IF('U4'!$A$4="3ª",'U4'!X25*'U4'!X$4,0)+
IF('U5'!$A$4="3ª",'U5'!X25*'U5'!X$4,0)+
IF('U6'!$A$4="3ª",'U6'!X25*'U6'!X$4,0)+
IF('U7'!$A$4="3ª",'U7'!X25*'U7'!X$4,0)+
IF('U8'!$A$4="3ª",'U8'!X25*'U8'!X$4,0)+
IF('U9'!$A$4="3ª",'U9'!X25*'U9'!X$4,0)+
IF('U10'!$A$4="3ª",'U10'!X25*'U10'!X$4,0)+
IF('U11'!$A$4="3ª",'U11'!X25*'U11'!X$4,0)+
IF('U12'!$A$4="3ª",'U12'!X25*'U12'!X$4,0)+
IF('U13'!$A$4="3ª",'U13'!X25*'U13'!X$4,0)+
IF('U14'!$A$4="3ª",'U14'!X25*'U14'!X$4,0)+
IF('U15'!$A$4="3ª",'U15'!X25*'U15'!X$4,0)
)/'3ª EVA-solo'!$CD$5
/AX$13)),0),0)</f>
        <v>0</v>
      </c>
      <c r="AY41" s="25"/>
      <c r="AZ41" s="25">
        <f>IFERROR(IF(AZ$16&gt;0,
(
(
(
IF('U1'!$A$4="3ª",'U1'!Y25*'U1'!Y$4,0)+
IF('U2'!$A$4="3ª",'U2'!Y25*'U2'!Y$4,0)+
IF('U3'!$A$4="3ª",'U3'!Y25*'U3'!Y$4,0)+
IF('U4'!$A$4="3ª",'U4'!Y25*'U4'!Y$4,0)+
IF('U5'!$A$4="3ª",'U5'!Y25*'U5'!Y$4,0)+
IF('U6'!$A$4="3ª",'U6'!Y25*'U6'!Y$4,0)+
IF('U7'!$A$4="3ª",'U7'!Y25*'U7'!Y$4,0)+
IF('U8'!$A$4="3ª",'U8'!Y25*'U8'!Y$4,0)+
IF('U9'!$A$4="3ª",'U9'!Y25*'U9'!Y$4,0)+
IF('U10'!$A$4="3ª",'U10'!Y25*'U10'!Y$4,0)+
IF('U11'!$A$4="3ª",'U11'!Y25*'U11'!Y$4,0)+
IF('U12'!$A$4="3ª",'U12'!Y25*'U12'!Y$4,0)+
IF('U13'!$A$4="3ª",'U13'!Y25*'U13'!Y$4,0)+
IF('U14'!$A$4="3ª",'U14'!Y25*'U14'!Y$4,0)+
IF('U15'!$A$4="3ª",'U15'!Y25*'U15'!Y$4,0)
)/'3ª EVA-solo'!$CD$5
/AZ$13)),0),0)</f>
        <v>0</v>
      </c>
      <c r="BA41" s="25"/>
      <c r="BB41" s="72"/>
      <c r="BC41" s="25">
        <f ca="1">IFERROR(IF(BC$16&gt;0,
(
(
(
IF('U1'!$A$4="2ª",'U1'!Z25*'U1'!Z$4,0)+
IF('U2'!$A$4="2ª",'U2'!Z25*'U2'!Z$4,0)+
IF('U3'!$A$4="2ª",'U3'!Z25*'U3'!Z$4,0)+
IF('U4'!$A$4="2ª",'U4'!Z25*'U4'!Z$4,0)+
IF('U5'!$A$4="2ª",'U5'!Z25*'U5'!Z$4,0)+
IF('U6'!$A$4="2ª",'U6'!Z25*'U6'!Z$4,0)+
IF('U7'!$A$4="2ª",'U7'!Z25*'U7'!Z$4,0)+
IF('U8'!$A$4="2ª",'U8'!Z25*'U8'!Z$4,0)+
IF('U9'!$A$4="2ª",'U9'!Z25*'U9'!Z$4,0)+
IF('U10'!$A$4="2ª",'U10'!Z25*'U10'!Z$4,0)+
IF('U11'!$A$4="2ª",'U11'!Z25*'U11'!Z$4,0)+
IF('U12'!$A$4="2ª",'U12'!Z25*'U12'!Z$4,0)+
IF('U13'!$A$4="2ª",'U13'!Z25*'U13'!Z$4,0)+
IF('U14'!$A$4="2ª",'U14'!Z25*'U14'!Z$4,0)+
IF('U15'!$A$4="2ª",'U15'!Z25*'U15'!Z$4,0)
)/'2ª EVA-solo'!$CD$5
/BC$13)),0),0)</f>
        <v>0</v>
      </c>
      <c r="BD41" s="25"/>
      <c r="BE41" s="25">
        <f ca="1">IFERROR(IF(BE$16&gt;0,
(
(
(
IF('U1'!$A$4="3ª",'U1'!AA25*'U1'!AA$4,0)+
IF('U2'!$A$4="3ª",'U2'!AA25*'U2'!AA$4,0)+
IF('U3'!$A$4="3ª",'U3'!AA25*'U3'!AA$4,0)+
IF('U4'!$A$4="3ª",'U4'!AA25*'U4'!AA$4,0)+
IF('U5'!$A$4="3ª",'U5'!AA25*'U5'!AA$4,0)+
IF('U6'!$A$4="3ª",'U6'!AA25*'U6'!AA$4,0)+
IF('U7'!$A$4="3ª",'U7'!AA25*'U7'!AA$4,0)+
IF('U8'!$A$4="3ª",'U8'!AA25*'U8'!AA$4,0)+
IF('U9'!$A$4="3ª",'U9'!AA25*'U9'!AA$4,0)+
IF('U10'!$A$4="3ª",'U10'!AA25*'U10'!AA$4,0)+
IF('U11'!$A$4="3ª",'U11'!AA25*'U11'!AA$4,0)+
IF('U12'!$A$4="3ª",'U12'!AA25*'U12'!AA$4,0)+
IF('U13'!$A$4="3ª",'U13'!AA25*'U13'!AA$4,0)+
IF('U14'!$A$4="3ª",'U14'!AA25*'U14'!AA$4,0)+
IF('U15'!$A$4="3ª",'U15'!AA25*'U15'!AE$4,0)
)/'3ª EVA-solo'!$CD$5
/BE$13)),0),0)</f>
        <v>0</v>
      </c>
      <c r="BF41" s="25"/>
      <c r="BG41" s="25">
        <f ca="1">IFERROR(IF(BG$16&gt;0,
(
(
(
IF('U1'!$A$4="3ª",'U1'!AB25*'U1'!AB$4,0)+
IF('U2'!$A$4="3ª",'U2'!AB25*'U2'!AB$4,0)+
IF('U3'!$A$4="3ª",'U3'!AB25*'U3'!AB$4,0)+
IF('U4'!$A$4="3ª",'U4'!AB25*'U4'!AB$4,0)+
IF('U5'!$A$4="3ª",'U5'!AB25*'U5'!AB$4,0)+
IF('U6'!$A$4="3ª",'U6'!AB25*'U6'!AB$4,0)+
IF('U7'!$A$4="3ª",'U7'!AB25*'U7'!AB$4,0)+
IF('U8'!$A$4="3ª",'U8'!AB25*'U8'!AB$4,0)+
IF('U9'!$A$4="3ª",'U9'!AB25*'U9'!AB$4,0)+
IF('U10'!$A$4="3ª",'U10'!AB25*'U10'!AB$4,0)+
IF('U11'!$A$4="3ª",'U11'!AB25*'U11'!AB$4,0)+
IF('U12'!$A$4="3ª",'U12'!AB25*'U12'!AB$4,0)+
IF('U13'!$A$4="3ª",'U13'!AB25*'U13'!AB$4,0)+
IF('U14'!$A$4="3ª",'U14'!AB25*'U14'!AB$4,0)+
IF('U15'!$A$4="3ª",'U15'!AB25*'U15'!AF$4,0)
)/'3ª EVA-solo'!$CD$5
/BG$13)),0),0)</f>
        <v>0</v>
      </c>
      <c r="BH41" s="25"/>
      <c r="BI41" s="25">
        <f>IFERROR(IF(BH$16&gt;0,
(
(
(
IF('U1'!$A$4="3ª",'U1'!AC25*'U1'!AC$4,0)+
IF('U2'!$A$4="3ª",'U2'!AC25*'U2'!AC$4,0)+
IF('U3'!$A$4="3ª",'U3'!AC25*'U3'!AC$4,0)+
IF('U4'!$A$4="3ª",'U4'!AC25*'U4'!AC$4,0)+
IF('U5'!$A$4="3ª",'U5'!AC25*'U5'!AC$4,0)+
IF('U6'!$A$4="3ª",'U6'!AC25*'U6'!AC$4,0)+
IF('U7'!$A$4="3ª",'U7'!AC25*'U7'!AC$4,0)+
IF('U8'!$A$4="3ª",'U8'!AC25*'U8'!AC$4,0)+
IF('U9'!$A$4="3ª",'U9'!AC25*'U9'!AC$4,0)+
IF('U10'!$A$4="3ª",'U10'!AC25*'U10'!AC$4,0)+
IF('U11'!$A$4="3ª",'U11'!AC25*'U11'!AC$4,0)+
IF('U12'!$A$4="3ª",'U12'!AC25*'U12'!AC$4,0)+
IF('U13'!$A$4="3ª",'U13'!AC25*'U13'!AC$4,0)+
IF('U14'!$A$4="3ª",'U14'!AC25*'U14'!AC$4,0)+
IF('U15'!$A$4="3ª",'U15'!AC25*'U15'!AG$4,0)
)/'3ª EVA-solo'!$CD$5
/BH$13)),0),0)</f>
        <v>0</v>
      </c>
      <c r="BJ41" s="25"/>
      <c r="BK41" s="25">
        <f>IFERROR(IF(BK$16&gt;0,
(
(
(
IF('U1'!$A$4="3ª",'U1'!AD25*'U1'!AD$4,0)+
IF('U2'!$A$4="3ª",'U2'!AD25*'U2'!AD$4,0)+
IF('U3'!$A$4="3ª",'U3'!AD25*'U3'!AD$4,0)+
IF('U4'!$A$4="3ª",'U4'!AD25*'U4'!AD$4,0)+
IF('U5'!$A$4="3ª",'U5'!AD25*'U5'!AD$4,0)+
IF('U6'!$A$4="3ª",'U6'!AD25*'U6'!AD$4,0)+
IF('U7'!$A$4="3ª",'U7'!AD25*'U7'!AD$4,0)+
IF('U8'!$A$4="3ª",'U8'!AD25*'U8'!AD$4,0)+
IF('U9'!$A$4="3ª",'U9'!AD25*'U9'!AD$4,0)+
IF('U10'!$A$4="3ª",'U10'!AD25*'U10'!AD$4,0)+
IF('U11'!$A$4="3ª",'U11'!AD25*'U11'!AD$4,0)+
IF('U12'!$A$4="3ª",'U12'!AD25*'U12'!AD$4,0)+
IF('U13'!$A$4="3ª",'U13'!AD25*'U13'!AD$4,0)+
IF('U14'!$A$4="3ª",'U14'!AD25*'U14'!AD$4,0)+
IF('U15'!$A$4="3ª",'U15'!AD25*'U15'!AH$4,0)
)/'3ª EVA-solo'!$CD$5
/BK$13)),0),0)</f>
        <v>0</v>
      </c>
      <c r="BL41" s="25"/>
      <c r="BM41" s="25">
        <f>IFERROR(IF(BM$16&gt;0,
(
(
(
IF('U1'!$A$4="2ª",'U1'!AE25*'U1'!AE$4,0)+
IF('U2'!$A$4="2ª",'U2'!AE25*'U2'!AE$4,0)+
IF('U3'!$A$4="2ª",'U3'!AE25*'U3'!AE$4,0)+
IF('U4'!$A$4="2ª",'U4'!AE25*'U4'!AE$4,0)+
IF('U5'!$A$4="2ª",'U5'!AE25*'U5'!AE$4,0)+
IF('U6'!$A$4="2ª",'U6'!AE25*'U6'!AE$4,0)+
IF('U7'!$A$4="2ª",'U7'!AE25*'U7'!AE$4,0)+
IF('U8'!$A$4="2ª",'U8'!AE25*'U8'!AE$4,0)+
IF('U9'!$A$4="2ª",'U9'!AE25*'U9'!AE$4,0)+
IF('U10'!$A$4="2ª",'U10'!AE25*'U10'!AE$4,0)+
IF('U11'!$A$4="2ª",'U11'!AE25*'U11'!AE$4,0)+
IF('U12'!$A$4="2ª",'U12'!AE25*'U12'!AE$4,0)+
IF('U13'!$A$4="2ª",'U13'!AE25*'U13'!AE$4,0)+
IF('U14'!$A$4="2ª",'U14'!AE25*'U14'!AE$4,0)+
IF('U15'!$A$4="2ª",'U15'!AE25*'U15'!AE$4,0)
)/'2ª EVA-solo'!$CD$5
/BM$13)),0),0)</f>
        <v>0</v>
      </c>
      <c r="BN41" s="25"/>
      <c r="BO41" s="72"/>
      <c r="BP41" s="25">
        <f ca="1">IFERROR(IF(BP$16&gt;0,
(
(
(
IF('U1'!$A$4="3ª",'U1'!AF25*'U1'!AF$4,0)+
IF('U2'!$A$4="3ª",'U2'!AF25*'U2'!AF$4,0)+
IF('U3'!$A$4="3ª",'U3'!AF25*'U3'!AF$4,0)+
IF('U4'!$A$4="3ª",'U4'!AF25*'U4'!AF$4,0)+
IF('U5'!$A$4="3ª",'U5'!AF25*'U5'!AF$4,0)+
IF('U6'!$A$4="3ª",'U6'!AF25*'U6'!AF$4,0)+
IF('U7'!$A$4="3ª",'U7'!AF25*'U7'!AF$4,0)+
IF('U8'!$A$4="3ª",'U8'!AF25*'U8'!AF$4,0)+
IF('U9'!$A$4="3ª",'U9'!AF25*'U9'!AF$4,0)+
IF('U10'!$A$4="3ª",'U10'!AF25*'U10'!AF$4,0)+
IF('U11'!$A$4="3ª",'U11'!AF25*'U11'!AF$4,0)+
IF('U12'!$A$4="3ª",'U12'!AF25*'U12'!AF$4,0)+
IF('U13'!$A$4="3ª",'U13'!AF25*'U13'!AF$4,0)+
IF('U14'!$A$4="3ª",'U14'!AF25*'U14'!AF$4,0)+
IF('U15'!$A$4="3ª",'U15'!AF25*'U15'!AF$4,0)
)/'3ª EVA-solo'!$CD$5
/BP$13)),0),0)</f>
        <v>0</v>
      </c>
      <c r="BQ41" s="25"/>
      <c r="BR41" s="25">
        <f>IFERROR(IF(BR$16&gt;0,
(
(
(
IF('U1'!$A$4="3ª",'U1'!AG25*'U1'!AG$4,0)+
IF('U2'!$A$4="3ª",'U2'!AG25*'U2'!AG$4,0)+
IF('U3'!$A$4="3ª",'U3'!AG25*'U3'!AG$4,0)+
IF('U4'!$A$4="3ª",'U4'!AG25*'U4'!AG$4,0)+
IF('U5'!$A$4="3ª",'U5'!AG25*'U5'!AG$4,0)+
IF('U6'!$A$4="3ª",'U6'!AG25*'U6'!AG$4,0)+
IF('U7'!$A$4="3ª",'U7'!AG25*'U7'!AG$4,0)+
IF('U8'!$A$4="3ª",'U8'!AG25*'U8'!AG$4,0)+
IF('U9'!$A$4="3ª",'U9'!AG25*'U9'!AG$4,0)+
IF('U10'!$A$4="3ª",'U10'!AG25*'U10'!AG$4,0)+
IF('U11'!$A$4="3ª",'U11'!AG25*'U11'!AG$4,0)+
IF('U12'!$A$4="3ª",'U12'!AG25*'U12'!AG$4,0)+
IF('U13'!$A$4="3ª",'U13'!AG25*'U13'!AG$4,0)+
IF('U14'!$A$4="3ª",'U14'!AG25*'U14'!AG$4,0)+
IF('U15'!$A$4="3ª",'U15'!AG25*'U15'!AG$4,0)
)/'3ª EVA-solo'!$CD$5
/BR$13)),0),0)</f>
        <v>0</v>
      </c>
      <c r="BS41" s="25"/>
      <c r="BT41" s="25">
        <f>IFERROR(IF(BT$16&gt;0,
(
(
(
IF('U1'!$A$4="3ª",'U1'!AH25*'U1'!AH$4,0)+
IF('U2'!$A$4="3ª",'U2'!AH25*'U2'!AH$4,0)+
IF('U3'!$A$4="3ª",'U3'!AH25*'U3'!AH$4,0)+
IF('U4'!$A$4="3ª",'U4'!AH25*'U4'!AH$4,0)+
IF('U5'!$A$4="3ª",'U5'!AH25*'U5'!AH$4,0)+
IF('U6'!$A$4="3ª",'U6'!AH25*'U6'!AH$4,0)+
IF('U7'!$A$4="3ª",'U7'!AH25*'U7'!AH$4,0)+
IF('U8'!$A$4="3ª",'U8'!AH25*'U8'!AH$4,0)+
IF('U9'!$A$4="3ª",'U9'!AH25*'U9'!AH$4,0)+
IF('U10'!$A$4="3ª",'U10'!AH25*'U10'!AH$4,0)+
IF('U11'!$A$4="3ª",'U11'!AH25*'U11'!AH$4,0)+
IF('U12'!$A$4="3ª",'U12'!AH25*'U12'!AH$4,0)+
IF('U13'!$A$4="3ª",'U13'!AH25*'U13'!AH$4,0)+
IF('U14'!$A$4="3ª",'U14'!AH25*'U14'!AH$4,0)+
IF('U15'!$A$4="3ª",'U15'!AH25*'U15'!AH$4,0)
)/'3ª EVA-solo'!$CD$5
/BT$13)),0),0)</f>
        <v>0</v>
      </c>
      <c r="BU41" s="25"/>
      <c r="BV41" s="25">
        <f>IFERROR(IF(BV$16&gt;0,
(
(
(
IF('U1'!$A$4="3ª",'U1'!AI25*'U1'!AI$4,0)+
IF('U2'!$A$4="3ª",'U2'!AI25*'U2'!AI$4,0)+
IF('U3'!$A$4="3ª",'U3'!AI25*'U3'!AI$4,0)+
IF('U4'!$A$4="3ª",'U4'!AI25*'U4'!AI$4,0)+
IF('U5'!$A$4="3ª",'U5'!AI25*'U5'!AI$4,0)+
IF('U6'!$A$4="3ª",'U6'!AI25*'U6'!AI$4,0)+
IF('U7'!$A$4="3ª",'U7'!AI25*'U7'!AI$4,0)+
IF('U8'!$A$4="3ª",'U8'!AI25*'U8'!AI$4,0)+
IF('U9'!$A$4="3ª",'U9'!AI25*'U9'!AI$4,0)+
IF('U10'!$A$4="3ª",'U10'!AI25*'U10'!AI$4,0)+
IF('U11'!$A$4="3ª",'U11'!AI25*'U11'!AI$4,0)+
IF('U12'!$A$4="3ª",'U12'!AI25*'U12'!AI$4,0)+
IF('U13'!$A$4="3ª",'U13'!AI25*'U13'!AI$4,0)+
IF('U14'!$A$4="3ª",'U14'!AI25*'U14'!AI$4,0)+
IF('U15'!$A$4="3ª",'U15'!AI25*'U15'!AI$4,0)
)/'3ª EVA-solo'!$CD$5
/BV$13)),0),0)</f>
        <v>0</v>
      </c>
      <c r="BW41" s="25"/>
      <c r="BX41" s="25">
        <f>IFERROR(IF(BX$16&gt;0,
(
(
(
IF('U1'!$A$4="3ª",'U1'!AJ25*'U1'!AJ$4,0)+
IF('U2'!$A$4="3ª",'U2'!AJ25*'U2'!AJ$4,0)+
IF('U3'!$A$4="3ª",'U3'!AJ25*'U3'!AJ$4,0)+
IF('U4'!$A$4="3ª",'U4'!AJ25*'U4'!AJ$4,0)+
IF('U5'!$A$4="3ª",'U5'!AJ25*'U5'!AJ$4,0)+
IF('U6'!$A$4="3ª",'U6'!AJ25*'U6'!AJ$4,0)+
IF('U7'!$A$4="3ª",'U7'!AJ25*'U7'!AJ$4,0)+
IF('U8'!$A$4="3ª",'U8'!AJ25*'U8'!AJ$4,0)+
IF('U9'!$A$4="3ª",'U9'!AJ25*'U9'!AJ$4,0)+
IF('U10'!$A$4="3ª",'U10'!AJ25*'U10'!AJ$4,0)+
IF('U11'!$A$4="3ª",'U11'!AJ25*'U11'!AJ$4,0)+
IF('U12'!$A$4="3ª",'U12'!AJ25*'U12'!AJ$4,0)+
IF('U13'!$A$4="3ª",'U13'!AJ25*'U13'!AJ$4,0)+
IF('U14'!$A$4="3ª",'U14'!AJ25*'U14'!AJ$4,0)+
IF('U15'!$A$4="3ª",'U15'!AJ25*'U15'!AJ$4,0)
)/'3ª EVA-solo'!$CD$5
/BX$13)),0),0)</f>
        <v>0</v>
      </c>
      <c r="BY41" s="25"/>
      <c r="BZ41" s="129">
        <f>IFERROR(IF(BZ$16&gt;0,
(
(
(
IF('U1'!$A$4="3ª",'U1'!AK25*'U1'!AK$4,0)+
IF('U2'!$A$4="3ª",'U2'!AK25*'U2'!AK$4,0)+
IF('U3'!$A$4="3ª",'U3'!AK25*'U3'!AK$4,0)+
IF('U4'!$A$4="3ª",'U4'!AK25*'U4'!AK$4,0)+
IF('U5'!$A$4="3ª",'U5'!AK25*'U5'!AK$4,0)+
IF('U6'!$A$4="3ª",'U6'!AK25*'U6'!AK$4,0)+
IF('U7'!$A$4="3ª",'U7'!AK25*'U7'!AK$4,0)+
IF('U8'!$A$4="3ª",'U8'!AK25*'U8'!AK$4,0)+
IF('U9'!$A$4="3ª",'U9'!AK25*'U9'!AK$4,0)+
IF('U10'!$A$4="3ª",'U10'!AK25*'U10'!AK$4,0)+
IF('U11'!$A$4="3ª",'U11'!AK25*'U11'!AK$4,0)+
IF('U12'!$A$4="3ª",'U12'!AK25*'U12'!AK$4,0)+
IF('U13'!$A$4="3ª",'U13'!AK25*'U13'!AK$4,0)+
IF('U14'!$A$4="3ª",'U14'!AK25*'U14'!AK$4,0)+
IF('U15'!$A$4="3ª",'U15'!AK25*'U15'!AK$4,0)
)/'3ª EVA-solo'!$CD$5
/BZ$13)),0),0)</f>
        <v>0</v>
      </c>
      <c r="CA41" s="25"/>
      <c r="CB41" s="71"/>
    </row>
    <row r="42" spans="1:80" ht="18" x14ac:dyDescent="0.25">
      <c r="A42" s="65">
        <v>0</v>
      </c>
      <c r="B42" s="72"/>
      <c r="C42" s="25">
        <f ca="1">IFERROR(IF(C$16&gt;0,
(
(
(
IF('U1'!$A$4="3ª",'U1'!B26*'U1'!B$4,0)+
IF('U2'!$A$4="3ª",'U2'!B26*'U2'!B$4,0)+
IF('U3'!$A$4="3ª",'U3'!B26*'U3'!B$4,0)+
IF('U4'!$A$4="3ª",'U4'!B26*'U4'!B$4,0)+
IF('U5'!$A$4="3ª",'U5'!B26*'U5'!B$4,0)+
IF('U6'!$A$4="3ª",'U6'!B26*'U6'!B$4,0)+
IF('U7'!$A$4="3ª",'U7'!B26*'U7'!B$4,0)+
IF('U8'!$A$4="3ª",'U8'!B26*'U8'!B$4,0)+
IF('U9'!$A$4="3ª",'U9'!B26*'U9'!B$4,0)+
IF('U10'!$A$4="3ª",'U10'!B26*'U10'!B$4,0)+
IF('U11'!$A$4="3ª",'U11'!B26*'U11'!B$4,0)+
IF('U12'!$A$4="3ª",'U12'!B26*'U12'!B$4,0)+
IF('U13'!$A$4="3ª",'U13'!B26*'U13'!B$4,0)+
IF('U14'!$A$4="3ª",'U14'!B26*'U14'!B$4,0)+
IF('U15'!$A$4="3ª",'U15'!B26*'U15'!B$4,0)
)/'3ª EVA-solo'!$CD$5
/C$13)),0),0)</f>
        <v>0</v>
      </c>
      <c r="D42" s="25"/>
      <c r="E42" s="25">
        <f ca="1">IFERROR(IF(E$16&gt;0,
(
(
(
IF('U1'!$A$4="3ª",'U1'!C26*'U1'!C$4,0)+
IF('U2'!$A$4="3ª",'U2'!C26*'U2'!C$4,0)+
IF('U3'!$A$4="3ª",'U3'!C26*'U3'!C$4,0)+
IF('U4'!$A$4="3ª",'U4'!C26*'U4'!C$4,0)+
IF('U5'!$A$4="3ª",'U5'!C26*'U5'!C$4,0)+
IF('U6'!$A$4="3ª",'U6'!C26*'U6'!C$4,0)+
IF('U7'!$A$4="3ª",'U7'!C26*'U7'!C$4,0)+
IF('U8'!$A$4="3ª",'U8'!C26*'U8'!C$4,0)+
IF('U9'!$A$4="3ª",'U9'!C26*'U9'!C$4,0)+
IF('U10'!$A$4="3ª",'U10'!C26*'U10'!C$4,0)+
IF('U11'!$A$4="3ª",'U11'!C26*'U11'!C$4,0)+
IF('U12'!$A$4="3ª",'U12'!C26*'U12'!C$4,0)+
IF('U13'!$A$4="3ª",'U13'!C26*'U13'!C$4,0)+
IF('U14'!$A$4="3ª",'U14'!C26*'U14'!C$4,0)+
IF('U15'!$A$4="3ª",'U15'!C26*'U15'!C$4,0)
)/'3ª EVA-solo'!$CD$5
/E$13)),0),0)</f>
        <v>0</v>
      </c>
      <c r="F42" s="25"/>
      <c r="G42" s="25">
        <f ca="1">IFERROR(IF(G$16&gt;0,
(
(
(
IF('U1'!$A$4="3ª",'U1'!D26*'U1'!D$4,0)+
IF('U2'!$A$4="3ª",'U2'!D26*'U2'!D$4,0)+
IF('U3'!$A$4="3ª",'U3'!D26*'U3'!D$4,0)+
IF('U4'!$A$4="3ª",'U4'!D26*'U4'!D$4,0)+
IF('U5'!$A$4="3ª",'U5'!D26*'U5'!D$4,0)+
IF('U6'!$A$4="3ª",'U6'!D26*'U6'!D$4,0)+
IF('U7'!$A$4="3ª",'U7'!D26*'U7'!D$4,0)+
IF('U8'!$A$4="3ª",'U8'!D26*'U8'!D$4,0)+
IF('U9'!$A$4="3ª",'U9'!D26*'U9'!D$4,0)+
IF('U10'!$A$4="3ª",'U10'!D26*'U10'!D$4,0)+
IF('U11'!$A$4="3ª",'U11'!D26*'U11'!D$4,0)+
IF('U12'!$A$4="3ª",'U12'!D26*'U12'!D$4,0)+
IF('U13'!$A$4="3ª",'U13'!D26*'U13'!D$4,0)+
IF('U14'!$A$4="3ª",'U14'!D26*'U14'!D$4,0)+
IF('U15'!$A$4="3ª",'U15'!D26*'U15'!D$4,0)
)/'3ª EVA-solo'!$CD$5
/G$13)),0),0)</f>
        <v>0</v>
      </c>
      <c r="H42" s="25"/>
      <c r="I42" s="25">
        <f ca="1">IFERROR(IF(I$16&gt;0,
(
(
(
IF('U1'!$A$4="3ª",'U1'!E26*'U1'!E$4,0)+
IF('U2'!$A$4="3ª",'U2'!E26*'U2'!E$4,0)+
IF('U3'!$A$4="3ª",'U3'!E26*'U3'!E$4,0)+
IF('U4'!$A$4="3ª",'U4'!E26*'U4'!E$4,0)+
IF('U5'!$A$4="3ª",'U5'!E26*'U5'!E$4,0)+
IF('U6'!$A$4="3ª",'U6'!E26*'U6'!E$4,0)+
IF('U7'!$A$4="3ª",'U7'!E26*'U7'!E$4,0)+
IF('U8'!$A$4="3ª",'U8'!E26*'U8'!E$4,0)+
IF('U9'!$A$4="3ª",'U9'!E26*'U9'!E$4,0)+
IF('U10'!$A$4="3ª",'U10'!E26*'U10'!E$4,0)+
IF('U11'!$A$4="3ª",'U11'!E26*'U11'!E$4,0)+
IF('U12'!$A$4="3ª",'U12'!E26*'U12'!E$4,0)+
IF('U13'!$A$4="3ª",'U13'!E26*'U13'!E$4,0)+
IF('U14'!$A$4="3ª",'U14'!E26*'U14'!E$4,0)+
IF('U15'!$A$4="3ª",'U15'!E26*'U15'!E$4,0)
)/'3ª EVA-solo'!$CD$5
/H$13)),0),0)</f>
        <v>0</v>
      </c>
      <c r="J42" s="25"/>
      <c r="K42" s="25">
        <f ca="1">IFERROR(IF(K$16&gt;0,
(
(
(
IF('U1'!$A$4="3ª",'U1'!F26*'U1'!F$4,0)+
IF('U2'!$A$4="3ª",'U2'!F26*'U2'!F$4,0)+
IF('U3'!$A$4="3ª",'U3'!F26*'U3'!F$4,0)+
IF('U4'!$A$4="3ª",'U4'!F26*'U4'!F$4,0)+
IF('U5'!$A$4="3ª",'U5'!F26*'U5'!F$4,0)+
IF('U6'!$A$4="3ª",'U6'!F26*'U6'!F$4,0)+
IF('U7'!$A$4="3ª",'U7'!F26*'U7'!F$4,0)+
IF('U8'!$A$4="3ª",'U8'!F26*'U8'!F$4,0)+
IF('U9'!$A$4="3ª",'U9'!F26*'U9'!F$4,0)+
IF('U10'!$A$4="3ª",'U10'!F26*'U10'!F$4,0)+
IF('U11'!$A$4="3ª",'U11'!F26*'U11'!F$4,0)+
IF('U12'!$A$4="3ª",'U12'!F26*'U12'!F$4,0)+
IF('U13'!$A$4="3ª",'U13'!F26*'U13'!F$4,0)+
IF('U14'!$A$4="3ª",'U14'!F26*'U14'!F$4,0)+
IF('U15'!$A$4="3ª",'U15'!F26*'U15'!F$4,0)
)/'3ª EVA-solo'!$CD$5
/K$13)),0),0)</f>
        <v>0</v>
      </c>
      <c r="L42" s="98"/>
      <c r="M42" s="25">
        <f>IFERROR(IF(M$16&gt;0,
(
(
(
IF('U1'!$A$4="3ª",'U1'!G26*'U1'!G$4,0)+
IF('U2'!$A$4="3ª",'U2'!G26*'U2'!G$4,0)+
IF('U3'!$A$4="3ª",'U3'!G26*'U3'!G$4,0)+
IF('U4'!$A$4="3ª",'U4'!G26*'U4'!G$4,0)+
IF('U5'!$A$4="3ª",'U5'!G26*'U5'!G$4,0)+
IF('U6'!$A$4="3ª",'U6'!G26*'U6'!G$4,0)+
IF('U7'!$A$4="3ª",'U7'!G26*'U7'!G$4,0)+
IF('U8'!$A$4="3ª",'U8'!G26*'U8'!G$4,0)+
IF('U9'!$A$4="3ª",'U9'!G26*'U9'!G$4,0)+
IF('U10'!$A$4="3ª",'U10'!G26*'U10'!G$4,0)+
IF('U11'!$A$4="3ª",'U11'!G26*'U11'!G$4,0)+
IF('U12'!$A$4="3ª",'U12'!G26*'U12'!G$4,0)+
IF('U13'!$A$4="3ª",'U13'!G26*'U13'!G$4,0)+
IF('U14'!$A$4="3ª",'U14'!G26*'U14'!G$4,0)+
IF('U15'!$A$4="3ª",'U15'!G26*'U15'!G$4,0)
)/'3ª EVA-solo'!$CD$5
/M$13)),0),0)</f>
        <v>0</v>
      </c>
      <c r="N42" s="102"/>
      <c r="O42" s="72"/>
      <c r="P42" s="25">
        <f ca="1">IFERROR(IF(P$16&gt;0,
(
(
(
IF('U1'!$A$4="3ª",'U1'!H26*'U1'!H$4,0)+
IF('U2'!$A$4="3ª",'U2'!H26*'U2'!H$4,0)+
IF('U3'!$A$4="3ª",'U3'!H26*'U3'!H$4,0)+
IF('U4'!$A$4="3ª",'U4'!H26*'U4'!H$4,0)+
IF('U5'!$A$4="3ª",'U5'!H26*'U5'!H$4,0)+
IF('U6'!$A$4="3ª",'U6'!H26*'U6'!H$4,0)+
IF('U7'!$A$4="3ª",'U7'!H26*'U7'!H$4,0)+
IF('U8'!$A$4="3ª",'U8'!H26*'U8'!H$4,0)+
IF('U9'!$A$4="3ª",'U9'!H26*'U9'!H$4,0)+
IF('U10'!$A$4="3ª",'U10'!H26*'U10'!H$4,0)+
IF('U11'!$A$4="3ª",'U11'!H26*'U11'!H$4,0)+
IF('U12'!$A$4="3ª",'U12'!H26*'U12'!H$4,0)+
IF('U13'!$A$4="3ª",'U13'!H26*'U13'!H$4,0)+
IF('U14'!$A$4="3ª",'U14'!H26*'U14'!H$4,0)+
IF('U15'!$A$4="3ª",'U15'!H26*'U15'!H$4,0)
)/'3ª EVA-solo'!$CD$5
/P$13)),0),0)</f>
        <v>0</v>
      </c>
      <c r="Q42" s="25"/>
      <c r="R42" s="25">
        <f ca="1">IFERROR(IF(R$16&gt;0,
(
(
(
IF('U1'!$A$4="3ª",'U1'!I26*'U1'!I$4,0)+
IF('U2'!$A$4="3ª",'U2'!I26*'U2'!I$4,0)+
IF('U3'!$A$4="3ª",'U3'!I26*'U3'!I$4,0)+
IF('U4'!$A$4="3ª",'U4'!I26*'U4'!I$4,0)+
IF('U5'!$A$4="3ª",'U5'!I26*'U5'!I$4,0)+
IF('U6'!$A$4="3ª",'U6'!I26*'U6'!I$4,0)+
IF('U7'!$A$4="3ª",'U7'!I26*'U7'!I$4,0)+
IF('U8'!$A$4="3ª",'U8'!I26*'U8'!I$4,0)+
IF('U9'!$A$4="3ª",'U9'!I26*'U9'!I$4,0)+
IF('U10'!$A$4="3ª",'U10'!I26*'U10'!I$4,0)+
IF('U11'!$A$4="3ª",'U11'!I26*'U11'!I$4,0)+
IF('U12'!$A$4="3ª",'U12'!I26*'U12'!I$4,0)+
IF('U13'!$A$4="3ª",'U13'!I26*'U13'!I$4,0)+
IF('U14'!$A$4="3ª",'U14'!I26*'U14'!I$4,0)+
IF('U15'!$A$4="3ª",'U15'!I26*'U15'!I$4,0)
)/'3ª EVA-solo'!$CD$5
/R$13)),0),0)</f>
        <v>0</v>
      </c>
      <c r="S42" s="25"/>
      <c r="T42" s="25">
        <f ca="1">IFERROR(IF(T$16&gt;0,
(
(
(
IF('U1'!$A$4="3ª",'U1'!J26*'U1'!J$4,0)+
IF('U2'!$A$4="3ª",'U2'!J26*'U2'!J$4,0)+
IF('U3'!$A$4="3ª",'U3'!J26*'U3'!J$4,0)+
IF('U4'!$A$4="3ª",'U4'!J26*'U4'!J$4,0)+
IF('U5'!$A$4="3ª",'U5'!J26*'U5'!J$4,0)+
IF('U6'!$A$4="3ª",'U6'!J26*'U6'!J$4,0)+
IF('U7'!$A$4="3ª",'U7'!J26*'U7'!J$4,0)+
IF('U8'!$A$4="3ª",'U8'!J26*'U8'!J$4,0)+
IF('U9'!$A$4="3ª",'U9'!J26*'U9'!J$4,0)+
IF('U10'!$A$4="3ª",'U10'!J26*'U10'!J$4,0)+
IF('U11'!$A$4="3ª",'U11'!J26*'U11'!J$4,0)+
IF('U12'!$A$4="3ª",'U12'!J26*'U12'!J$4,0)+
IF('U13'!$A$4="3ª",'U13'!J26*'U13'!J$4,0)+
IF('U14'!$A$4="3ª",'U14'!J26*'U14'!J$4,0)+
IF('U15'!$A$4="3ª",'U15'!J26*'U15'!J$4,0)
)/'3ª EVA-solo'!$CD$5
/T$13)),0),0)</f>
        <v>0</v>
      </c>
      <c r="U42" s="25"/>
      <c r="V42" s="25">
        <f ca="1">IFERROR(IF(V$16&gt;0,
(
(
(
IF('U1'!$A$4="3ª",'U1'!K26*'U1'!K$4,0)+
IF('U2'!$A$4="3ª",'U2'!K26*'U2'!K$4,0)+
IF('U3'!$A$4="3ª",'U3'!K26*'U3'!K$4,0)+
IF('U4'!$A$4="3ª",'U4'!K26*'U4'!K$4,0)+
IF('U5'!$A$4="3ª",'U5'!K26*'U5'!K$4,0)+
IF('U6'!$A$4="3ª",'U6'!K26*'U6'!K$4,0)+
IF('U7'!$A$4="3ª",'U7'!K26*'U7'!K$4,0)+
IF('U8'!$A$4="3ª",'U8'!K26*'U8'!K$4,0)+
IF('U9'!$A$4="3ª",'U9'!K26*'U9'!K$4,0)+
IF('U10'!$A$4="3ª",'U10'!K26*'U10'!K$4,0)+
IF('U11'!$A$4="3ª",'U11'!K26*'U11'!K$4,0)+
IF('U12'!$A$4="3ª",'U12'!K26*'U12'!K$4,0)+
IF('U13'!$A$4="3ª",'U13'!K26*'U13'!K$4,0)+
IF('U14'!$A$4="3ª",'U14'!K26*'U14'!K$4,0)+
IF('U15'!$A$4="3ª",'U15'!K26*'U15'!K$4,0)
)/'3ª EVA-solo'!$CD$5
/V$13)),0),0)</f>
        <v>0</v>
      </c>
      <c r="W42" s="25"/>
      <c r="X42" s="25">
        <f ca="1">IFERROR(IF(X$16&gt;0,
(
(
(
IF('U1'!$A$4="3ª",'U1'!L26*'U1'!L$4,0)+
IF('U2'!$A$4="3ª",'U2'!L26*'U2'!L$4,0)+
IF('U3'!$A$4="3ª",'U3'!L26*'U3'!L$4,0)+
IF('U4'!$A$4="3ª",'U4'!L26*'U4'!L$4,0)+
IF('U5'!$A$4="3ª",'U5'!L26*'U5'!L$4,0)+
IF('U6'!$A$4="3ª",'U6'!L26*'U6'!L$4,0)+
IF('U7'!$A$4="3ª",'U7'!L26*'U7'!L$4,0)+
IF('U8'!$A$4="3ª",'U8'!L26*'U8'!L$4,0)+
IF('U9'!$A$4="3ª",'U9'!L26*'U9'!L$4,0)+
IF('U10'!$A$4="3ª",'U10'!L26*'U10'!L$4,0)+
IF('U11'!$A$4="3ª",'U11'!L26*'U11'!L$4,0)+
IF('U12'!$A$4="3ª",'U12'!L26*'U12'!L$4,0)+
IF('U13'!$A$4="3ª",'U13'!L26*'U13'!L$4,0)+
IF('U14'!$A$4="3ª",'U14'!L26*'U14'!L$4,0)+
IF('U15'!$A$4="3ª",'U15'!L26*'U15'!L$4,0)
)/'3ª EVA-solo'!$CD$5
/X$13)),0),0)</f>
        <v>0</v>
      </c>
      <c r="Y42" s="25"/>
      <c r="Z42" s="25">
        <f>IFERROR(IF(Z$16&gt;0,
(
(
(
IF('U1'!$A$4="3ª",'U1'!M26*'U1'!M$4,0)+
IF('U2'!$A$4="3ª",'U2'!M26*'U2'!M$4,0)+
IF('U3'!$A$4="3ª",'U3'!M26*'U3'!M$4,0)+
IF('U4'!$A$4="3ª",'U4'!M26*'U4'!M$4,0)+
IF('U5'!$A$4="3ª",'U5'!M26*'U5'!M$4,0)+
IF('U6'!$A$4="3ª",'U6'!M26*'U6'!M$4,0)+
IF('U7'!$A$4="3ª",'U7'!M26*'U7'!M$4,0)+
IF('U8'!$A$4="3ª",'U8'!M26*'U8'!M$4,0)+
IF('U9'!$A$4="3ª",'U9'!M26*'U9'!M$4,0)+
IF('U10'!$A$4="3ª",'U10'!M26*'U10'!M$4,0)+
IF('U11'!$A$4="3ª",'U11'!M26*'U11'!M$4,0)+
IF('U12'!$A$4="3ª",'U12'!M26*'U12'!M$4,0)+
IF('U13'!$A$4="3ª",'U13'!M26*'U13'!M$4,0)+
IF('U14'!$A$4="3ª",'U14'!M26*'U14'!M$4,0)+
IF('U15'!$A$4="3ª",'U15'!M26*'U15'!M$4,0)
)/'3ª EVA-solo'!$CD$5
/Z$13)),0),0)</f>
        <v>0</v>
      </c>
      <c r="AA42" s="25"/>
      <c r="AB42" s="72"/>
      <c r="AC42" s="25">
        <f ca="1">IFERROR(IF(AC$16&gt;0,
(
(
(
IF('U1'!$A$4="3ª",'U1'!N26*'U1'!N$4,0)+
IF('U2'!$A$4="3ª",'U2'!N26*'U2'!N$4,0)+
IF('U3'!$A$4="3ª",'U3'!N26*'U3'!N$4,0)+
IF('U4'!$A$4="3ª",'U4'!N26*'U4'!N$4,0)+
IF('U5'!$A$4="3ª",'U5'!N26*'U5'!N$4,0)+
IF('U6'!$A$4="3ª",'U6'!N26*'U6'!N$4,0)+
IF('U7'!$A$4="3ª",'U7'!N26*'U7'!N$4,0)+
IF('U8'!$A$4="3ª",'U8'!N26*'U8'!N$4,0)+
IF('U9'!$A$4="3ª",'U9'!N26*'U9'!N$4,0)+
IF('U10'!$A$4="3ª",'U10'!N26*'U10'!N$4,0)+
IF('U11'!$A$4="3ª",'U11'!N26*'U11'!N$4,0)+
IF('U12'!$A$4="3ª",'U12'!N26*'U12'!N$4,0)+
IF('U13'!$A$4="3ª",'U13'!N26*'U13'!N$4,0)+
IF('U14'!$A$4="3ª",'U14'!N26*'U14'!N$4,0)+
IF('U15'!$A$4="3ª",'U15'!N26*'U15'!N$4,0)
)/'3ª EVA-solo'!$CD$5
/AC$13)),0),0)</f>
        <v>0</v>
      </c>
      <c r="AD42" s="25"/>
      <c r="AE42" s="25">
        <f>IFERROR(IF(AE$16&gt;0,
(
(
(
IF('U1'!$A$4="3ª",'U1'!O26*'U1'!O$4,0)+
IF('U2'!$A$4="3ª",'U2'!O26*'U2'!O$4,0)+
IF('U3'!$A$4="3ª",'U3'!O26*'U3'!O$4,0)+
IF('U4'!$A$4="3ª",'U4'!O26*'U4'!O$4,0)+
IF('U5'!$A$4="3ª",'U5'!O26*'U5'!O$4,0)+
IF('U6'!$A$4="3ª",'U6'!O26*'U6'!O$4,0)+
IF('U7'!$A$4="3ª",'U7'!O26*'U7'!O$4,0)+
IF('U8'!$A$4="3ª",'U8'!O26*'U8'!O$4,0)+
IF('U9'!$A$4="3ª",'U9'!O26*'U9'!O$4,0)+
IF('U10'!$A$4="3ª",'U10'!O26*'U10'!O$4,0)+
IF('U11'!$A$4="3ª",'U11'!O26*'U11'!O$4,0)+
IF('U12'!$A$4="3ª",'U12'!O26*'U12'!O$4,0)+
IF('U13'!$A$4="3ª",'U13'!O26*'U13'!O$4,0)+
IF('U14'!$A$4="3ª",'U14'!O26*'U14'!O$4,0)+
IF('U15'!$A$4="3ª",'U15'!O26*'U15'!O$4,0)
)/'3ª EVA-solo'!$CD$5
/AE$13)),0),0)</f>
        <v>0</v>
      </c>
      <c r="AF42" s="25"/>
      <c r="AG42" s="25">
        <f ca="1">IFERROR(IF(AG$16&gt;0,
(
(
(
IF('U1'!$A$4="3ª",'U1'!P26*'U1'!P$4,0)+
IF('U2'!$A$4="3ª",'U2'!P26*'U2'!P$4,0)+
IF('U3'!$A$4="3ª",'U3'!P26*'U3'!P$4,0)+
IF('U4'!$A$4="3ª",'U4'!P26*'U4'!P$4,0)+
IF('U5'!$A$4="3ª",'U5'!P26*'U5'!P$4,0)+
IF('U6'!$A$4="3ª",'U6'!P26*'U6'!P$4,0)+
IF('U7'!$A$4="3ª",'U7'!P26*'U7'!P$4,0)+
IF('U8'!$A$4="3ª",'U8'!P26*'U8'!P$4,0)+
IF('U9'!$A$4="3ª",'U9'!P26*'U9'!P$4,0)+
IF('U10'!$A$4="3ª",'U10'!P26*'U10'!P$4,0)+
IF('U11'!$A$4="3ª",'U11'!P26*'U11'!P$4,0)+
IF('U12'!$A$4="3ª",'U12'!P26*'U12'!P$4,0)+
IF('U13'!$A$4="3ª",'U13'!P26*'U13'!P$4,0)+
IF('U14'!$A$4="3ª",'U14'!P26*'U14'!P$4,0)+
IF('U15'!$A$4="3ª",'U15'!P26*'U15'!P$4,0)
)/'3ª EVA-solo'!$CD$5
/AG$13)),0),0)</f>
        <v>0</v>
      </c>
      <c r="AH42" s="25"/>
      <c r="AI42" s="25">
        <f>IFERROR(IF(AH$16&gt;0,
(
(
(
IF('U1'!$A$4="3ª",'U1'!Q26*'U1'!Q$4,0)+
IF('U2'!$A$4="3ª",'U2'!Q26*'U2'!Q$4,0)+
IF('U3'!$A$4="3ª",'U3'!Q26*'U3'!Q$4,0)+
IF('U4'!$A$4="3ª",'U4'!Q26*'U4'!Q$4,0)+
IF('U5'!$A$4="3ª",'U5'!Q26*'U5'!Q$4,0)+
IF('U6'!$A$4="3ª",'U6'!Q26*'U6'!Q$4,0)+
IF('U7'!$A$4="3ª",'U7'!Q26*'U7'!Q$4,0)+
IF('U8'!$A$4="3ª",'U8'!Q26*'U8'!Q$4,0)+
IF('U9'!$A$4="3ª",'U9'!Q26*'U9'!Q$4,0)+
IF('U10'!$A$4="3ª",'U10'!Q26*'U10'!Q$4,0)+
IF('U11'!$A$4="3ª",'U11'!Q26*'U11'!Q$4,0)+
IF('U12'!$A$4="3ª",'U12'!Q26*'U12'!Q$4,0)+
IF('U13'!$A$4="3ª",'U13'!Q26*'U13'!Q$4,0)+
IF('U14'!$A$4="3ª",'U14'!Q26*'U14'!Q$4,0)+
IF('U15'!$A$4="3ª",'U15'!Q26*'U15'!Q$4,0)
)/'3ª EVA-solo'!$CD$5
/AH$13)),0),0)</f>
        <v>0</v>
      </c>
      <c r="AJ42" s="25"/>
      <c r="AK42" s="25">
        <f ca="1">IFERROR(IF(AK$16&gt;0,
(
(
(
IF('U1'!$A$4="3ª",'U1'!R26*'U1'!R$4,0)+
IF('U2'!$A$4="3ª",'U2'!R26*'U2'!R$4,0)+
IF('U3'!$A$4="3ª",'U3'!R26*'U3'!R$4,0)+
IF('U4'!$A$4="3ª",'U4'!R26*'U4'!R$4,0)+
IF('U5'!$A$4="3ª",'U5'!R26*'U5'!R$4,0)+
IF('U6'!$A$4="3ª",'U6'!R26*'U6'!R$4,0)+
IF('U7'!$A$4="3ª",'U7'!R26*'U7'!R$4,0)+
IF('U8'!$A$4="3ª",'U8'!R26*'U8'!R$4,0)+
IF('U9'!$A$4="3ª",'U9'!R26*'U9'!R$4,0)+
IF('U10'!$A$4="3ª",'U10'!R26*'U10'!R$4,0)+
IF('U11'!$A$4="3ª",'U11'!R26*'U11'!R$4,0)+
IF('U12'!$A$4="3ª",'U12'!R26*'U12'!R$4,0)+
IF('U13'!$A$4="3ª",'U13'!R26*'U13'!R$4,0)+
IF('U14'!$A$4="3ª",'U14'!R26*'U14'!R$4,0)+
IF('U15'!$A$4="3ª",'U15'!R26*'U15'!R$4,0)
)/'3ª EVA-solo'!$CD$5
/AK$13)),0),0)</f>
        <v>0</v>
      </c>
      <c r="AL42" s="25"/>
      <c r="AM42" s="129">
        <f>IFERROR(IF(AM$16&gt;0,
(
(
(
IF('U1'!$A$4="3ª",'U1'!S26*'U1'!S$4,0)+
IF('U2'!$A$4="3ª",'U2'!S26*'U2'!S$4,0)+
IF('U3'!$A$4="3ª",'U3'!S26*'U3'!S$4,0)+
IF('U4'!$A$4="3ª",'U4'!S26*'U4'!S$4,0)+
IF('U5'!$A$4="3ª",'U5'!S26*'U5'!S$4,0)+
IF('U6'!$A$4="3ª",'U6'!S26*'U6'!S$4,0)+
IF('U7'!$A$4="3ª",'U7'!S26*'U7'!S$4,0)+
IF('U8'!$A$4="3ª",'U8'!S26*'U8'!S$4,0)+
IF('U9'!$A$4="3ª",'U9'!S26*'U9'!S$4,0)+
IF('U10'!$A$4="3ª",'U10'!S26*'U10'!S$4,0)+
IF('U11'!$A$4="3ª",'U11'!S26*'U11'!S$4,0)+
IF('U12'!$A$4="3ª",'U12'!S26*'U12'!S$4,0)+
IF('U13'!$A$4="3ª",'U13'!S26*'U13'!S$4,0)+
IF('U14'!$A$4="3ª",'U14'!S26*'U14'!S$4,0)+
IF('U15'!$A$4="3ª",'U15'!S26*'U15'!S$4,0)
)/'3ª EVA-solo'!$CD$5
/AM$13)),0),0)</f>
        <v>0</v>
      </c>
      <c r="AN42" s="102"/>
      <c r="AO42" s="72"/>
      <c r="AP42" s="25">
        <f ca="1">IFERROR(IF(AP$16&gt;0,
(
(
(
IF('U1'!$A$4="3ª",'U1'!T26*'U1'!T$4,0)+
IF('U2'!$A$4="3ª",'U2'!T26*'U2'!T$4,0)+
IF('U3'!$A$4="3ª",'U3'!T26*'U3'!T$4,0)+
IF('U4'!$A$4="3ª",'U4'!T26*'U4'!T$4,0)+
IF('U5'!$A$4="3ª",'U5'!T26*'U5'!T$4,0)+
IF('U6'!$A$4="3ª",'U6'!T26*'U6'!T$4,0)+
IF('U7'!$A$4="3ª",'U7'!T26*'U7'!T$4,0)+
IF('U8'!$A$4="3ª",'U8'!T26*'U8'!T$4,0)+
IF('U9'!$A$4="3ª",'U9'!T26*'U9'!T$4,0)+
IF('U10'!$A$4="3ª",'U10'!T26*'U10'!T$4,0)+
IF('U11'!$A$4="3ª",'U11'!T26*'U11'!T$4,0)+
IF('U12'!$A$4="3ª",'U12'!T26*'U12'!T$4,0)+
IF('U13'!$A$4="3ª",'U13'!T26*'U13'!T$4,0)+
IF('U14'!$A$4="3ª",'U14'!T26*'U14'!T$4,0)+
IF('U15'!$A$4="3ª",'U15'!T26*'U15'!T$4,0)
)/'3ª EVA-solo'!$CD$5
/AP$13)),0),0)</f>
        <v>0</v>
      </c>
      <c r="AQ42" s="25"/>
      <c r="AR42" s="25">
        <f ca="1">IFERROR(IF(AR$16&gt;0,
(
(
(
IF('U1'!$A$4="3ª",'U1'!U26*'U1'!U$4,0)+
IF('U2'!$A$4="3ª",'U2'!U26*'U2'!U$4,0)+
IF('U3'!$A$4="3ª",'U3'!U26*'U3'!U$4,0)+
IF('U4'!$A$4="3ª",'U4'!U26*'U4'!U$4,0)+
IF('U5'!$A$4="3ª",'U5'!U26*'U5'!U$4,0)+
IF('U6'!$A$4="3ª",'U6'!U26*'U6'!U$4,0)+
IF('U7'!$A$4="3ª",'U7'!U26*'U7'!U$4,0)+
IF('U8'!$A$4="3ª",'U8'!U26*'U8'!U$4,0)+
IF('U9'!$A$4="3ª",'U9'!U26*'U9'!U$4,0)+
IF('U10'!$A$4="3ª",'U10'!U26*'U10'!U$4,0)+
IF('U11'!$A$4="3ª",'U11'!U26*'U11'!U$4,0)+
IF('U12'!$A$4="3ª",'U12'!U26*'U12'!U$4,0)+
IF('U13'!$A$4="3ª",'U13'!U26*'U13'!U$4,0)+
IF('U14'!$A$4="3ª",'U14'!U26*'U14'!U$4,0)+
IF('U15'!$A$4="3ª",'U15'!U26*'U15'!U$4,0)
)/'3ª EVA-solo'!$CD$5
/AR$13)),0),0)</f>
        <v>0</v>
      </c>
      <c r="AS42" s="25"/>
      <c r="AT42" s="25">
        <f ca="1">IFERROR(IF(AT$16&gt;0,
(
(
(
IF('U1'!$A$4="3ª",'U1'!V26*'U1'!V$4,0)+
IF('U2'!$A$4="3ª",'U2'!V26*'U2'!V$4,0)+
IF('U3'!$A$4="3ª",'U3'!V26*'U3'!V$4,0)+
IF('U4'!$A$4="3ª",'U4'!V26*'U4'!V$4,0)+
IF('U5'!$A$4="3ª",'U5'!V26*'U5'!V$4,0)+
IF('U6'!$A$4="3ª",'U6'!V26*'U6'!V$4,0)+
IF('U7'!$A$4="3ª",'U7'!V26*'U7'!V$4,0)+
IF('U8'!$A$4="3ª",'U8'!V26*'U8'!V$4,0)+
IF('U9'!$A$4="3ª",'U9'!V26*'U9'!V$4,0)+
IF('U10'!$A$4="3ª",'U10'!V26*'U10'!V$4,0)+
IF('U11'!$A$4="3ª",'U11'!V26*'U11'!V$4,0)+
IF('U12'!$A$4="3ª",'U12'!V26*'U12'!V$4,0)+
IF('U13'!$A$4="3ª",'U13'!V26*'U13'!V$4,0)+
IF('U14'!$A$4="3ª",'U14'!V26*'U14'!V$4,0)+
IF('U15'!$A$4="3ª",'U15'!V26*'U15'!V$4,0)
)/'3ª EVA-solo'!$CD$5
/AT$13)),0),0)</f>
        <v>0</v>
      </c>
      <c r="AU42" s="25"/>
      <c r="AV42" s="25">
        <f ca="1">IFERROR(IF(AV$16&gt;0,
(
(
(
IF('U1'!$A$4="3ª",'U1'!W26*'U1'!W$4,0)+
IF('U2'!$A$4="3ª",'U2'!W26*'U2'!W$4,0)+
IF('U3'!$A$4="3ª",'U3'!W26*'U3'!W$4,0)+
IF('U4'!$A$4="3ª",'U4'!W26*'U4'!W$4,0)+
IF('U5'!$A$4="3ª",'U5'!W26*'U5'!W$4,0)+
IF('U6'!$A$4="3ª",'U6'!W26*'U6'!W$4,0)+
IF('U7'!$A$4="3ª",'U7'!W26*'U7'!W$4,0)+
IF('U8'!$A$4="3ª",'U8'!W26*'U8'!W$4,0)+
IF('U9'!$A$4="3ª",'U9'!W26*'U9'!W$4,0)+
IF('U10'!$A$4="3ª",'U10'!W26*'U10'!W$4,0)+
IF('U11'!$A$4="3ª",'U11'!W26*'U11'!W$4,0)+
IF('U12'!$A$4="3ª",'U12'!W26*'U12'!W$4,0)+
IF('U13'!$A$4="3ª",'U13'!W26*'U13'!W$4,0)+
IF('U14'!$A$4="3ª",'U14'!W26*'U14'!W$4,0)+
IF('U15'!$A$4="3ª",'U15'!W26*'U15'!W$4,0)
)/'3ª EVA-solo'!$CD$5
/AV$13)),0),0)</f>
        <v>0</v>
      </c>
      <c r="AW42" s="25"/>
      <c r="AX42" s="25">
        <f ca="1">IFERROR(IF(AX$16&gt;0,
(
(
(
IF('U1'!$A$4="3ª",'U1'!X26*'U1'!X$4,0)+
IF('U2'!$A$4="3ª",'U2'!X26*'U2'!X$4,0)+
IF('U3'!$A$4="3ª",'U3'!X26*'U3'!X$4,0)+
IF('U4'!$A$4="3ª",'U4'!X26*'U4'!X$4,0)+
IF('U5'!$A$4="3ª",'U5'!X26*'U5'!X$4,0)+
IF('U6'!$A$4="3ª",'U6'!X26*'U6'!X$4,0)+
IF('U7'!$A$4="3ª",'U7'!X26*'U7'!X$4,0)+
IF('U8'!$A$4="3ª",'U8'!X26*'U8'!X$4,0)+
IF('U9'!$A$4="3ª",'U9'!X26*'U9'!X$4,0)+
IF('U10'!$A$4="3ª",'U10'!X26*'U10'!X$4,0)+
IF('U11'!$A$4="3ª",'U11'!X26*'U11'!X$4,0)+
IF('U12'!$A$4="3ª",'U12'!X26*'U12'!X$4,0)+
IF('U13'!$A$4="3ª",'U13'!X26*'U13'!X$4,0)+
IF('U14'!$A$4="3ª",'U14'!X26*'U14'!X$4,0)+
IF('U15'!$A$4="3ª",'U15'!X26*'U15'!X$4,0)
)/'3ª EVA-solo'!$CD$5
/AX$13)),0),0)</f>
        <v>0</v>
      </c>
      <c r="AY42" s="25"/>
      <c r="AZ42" s="25">
        <f>IFERROR(IF(AZ$16&gt;0,
(
(
(
IF('U1'!$A$4="3ª",'U1'!Y26*'U1'!Y$4,0)+
IF('U2'!$A$4="3ª",'U2'!Y26*'U2'!Y$4,0)+
IF('U3'!$A$4="3ª",'U3'!Y26*'U3'!Y$4,0)+
IF('U4'!$A$4="3ª",'U4'!Y26*'U4'!Y$4,0)+
IF('U5'!$A$4="3ª",'U5'!Y26*'U5'!Y$4,0)+
IF('U6'!$A$4="3ª",'U6'!Y26*'U6'!Y$4,0)+
IF('U7'!$A$4="3ª",'U7'!Y26*'U7'!Y$4,0)+
IF('U8'!$A$4="3ª",'U8'!Y26*'U8'!Y$4,0)+
IF('U9'!$A$4="3ª",'U9'!Y26*'U9'!Y$4,0)+
IF('U10'!$A$4="3ª",'U10'!Y26*'U10'!Y$4,0)+
IF('U11'!$A$4="3ª",'U11'!Y26*'U11'!Y$4,0)+
IF('U12'!$A$4="3ª",'U12'!Y26*'U12'!Y$4,0)+
IF('U13'!$A$4="3ª",'U13'!Y26*'U13'!Y$4,0)+
IF('U14'!$A$4="3ª",'U14'!Y26*'U14'!Y$4,0)+
IF('U15'!$A$4="3ª",'U15'!Y26*'U15'!Y$4,0)
)/'3ª EVA-solo'!$CD$5
/AZ$13)),0),0)</f>
        <v>0</v>
      </c>
      <c r="BA42" s="25"/>
      <c r="BB42" s="72"/>
      <c r="BC42" s="25">
        <f ca="1">IFERROR(IF(BC$16&gt;0,
(
(
(
IF('U1'!$A$4="2ª",'U1'!Z26*'U1'!Z$4,0)+
IF('U2'!$A$4="2ª",'U2'!Z26*'U2'!Z$4,0)+
IF('U3'!$A$4="2ª",'U3'!Z26*'U3'!Z$4,0)+
IF('U4'!$A$4="2ª",'U4'!Z26*'U4'!Z$4,0)+
IF('U5'!$A$4="2ª",'U5'!Z26*'U5'!Z$4,0)+
IF('U6'!$A$4="2ª",'U6'!Z26*'U6'!Z$4,0)+
IF('U7'!$A$4="2ª",'U7'!Z26*'U7'!Z$4,0)+
IF('U8'!$A$4="2ª",'U8'!Z26*'U8'!Z$4,0)+
IF('U9'!$A$4="2ª",'U9'!Z26*'U9'!Z$4,0)+
IF('U10'!$A$4="2ª",'U10'!Z26*'U10'!Z$4,0)+
IF('U11'!$A$4="2ª",'U11'!Z26*'U11'!Z$4,0)+
IF('U12'!$A$4="2ª",'U12'!Z26*'U12'!Z$4,0)+
IF('U13'!$A$4="2ª",'U13'!Z26*'U13'!Z$4,0)+
IF('U14'!$A$4="2ª",'U14'!Z26*'U14'!Z$4,0)+
IF('U15'!$A$4="2ª",'U15'!Z26*'U15'!Z$4,0)
)/'2ª EVA-solo'!$CD$5
/BC$13)),0),0)</f>
        <v>0</v>
      </c>
      <c r="BD42" s="25"/>
      <c r="BE42" s="25">
        <f ca="1">IFERROR(IF(BE$16&gt;0,
(
(
(
IF('U1'!$A$4="3ª",'U1'!AA26*'U1'!AA$4,0)+
IF('U2'!$A$4="3ª",'U2'!AA26*'U2'!AA$4,0)+
IF('U3'!$A$4="3ª",'U3'!AA26*'U3'!AA$4,0)+
IF('U4'!$A$4="3ª",'U4'!AA26*'U4'!AA$4,0)+
IF('U5'!$A$4="3ª",'U5'!AA26*'U5'!AA$4,0)+
IF('U6'!$A$4="3ª",'U6'!AA26*'U6'!AA$4,0)+
IF('U7'!$A$4="3ª",'U7'!AA26*'U7'!AA$4,0)+
IF('U8'!$A$4="3ª",'U8'!AA26*'U8'!AA$4,0)+
IF('U9'!$A$4="3ª",'U9'!AA26*'U9'!AA$4,0)+
IF('U10'!$A$4="3ª",'U10'!AA26*'U10'!AA$4,0)+
IF('U11'!$A$4="3ª",'U11'!AA26*'U11'!AA$4,0)+
IF('U12'!$A$4="3ª",'U12'!AA26*'U12'!AA$4,0)+
IF('U13'!$A$4="3ª",'U13'!AA26*'U13'!AA$4,0)+
IF('U14'!$A$4="3ª",'U14'!AA26*'U14'!AA$4,0)+
IF('U15'!$A$4="3ª",'U15'!AA26*'U15'!AE$4,0)
)/'3ª EVA-solo'!$CD$5
/BE$13)),0),0)</f>
        <v>0</v>
      </c>
      <c r="BF42" s="25"/>
      <c r="BG42" s="25">
        <f ca="1">IFERROR(IF(BG$16&gt;0,
(
(
(
IF('U1'!$A$4="3ª",'U1'!AB26*'U1'!AB$4,0)+
IF('U2'!$A$4="3ª",'U2'!AB26*'U2'!AB$4,0)+
IF('U3'!$A$4="3ª",'U3'!AB26*'U3'!AB$4,0)+
IF('U4'!$A$4="3ª",'U4'!AB26*'U4'!AB$4,0)+
IF('U5'!$A$4="3ª",'U5'!AB26*'U5'!AB$4,0)+
IF('U6'!$A$4="3ª",'U6'!AB26*'U6'!AB$4,0)+
IF('U7'!$A$4="3ª",'U7'!AB26*'U7'!AB$4,0)+
IF('U8'!$A$4="3ª",'U8'!AB26*'U8'!AB$4,0)+
IF('U9'!$A$4="3ª",'U9'!AB26*'U9'!AB$4,0)+
IF('U10'!$A$4="3ª",'U10'!AB26*'U10'!AB$4,0)+
IF('U11'!$A$4="3ª",'U11'!AB26*'U11'!AB$4,0)+
IF('U12'!$A$4="3ª",'U12'!AB26*'U12'!AB$4,0)+
IF('U13'!$A$4="3ª",'U13'!AB26*'U13'!AB$4,0)+
IF('U14'!$A$4="3ª",'U14'!AB26*'U14'!AB$4,0)+
IF('U15'!$A$4="3ª",'U15'!AB26*'U15'!AF$4,0)
)/'3ª EVA-solo'!$CD$5
/BG$13)),0),0)</f>
        <v>0</v>
      </c>
      <c r="BH42" s="25"/>
      <c r="BI42" s="25">
        <f>IFERROR(IF(BH$16&gt;0,
(
(
(
IF('U1'!$A$4="3ª",'U1'!AC26*'U1'!AC$4,0)+
IF('U2'!$A$4="3ª",'U2'!AC26*'U2'!AC$4,0)+
IF('U3'!$A$4="3ª",'U3'!AC26*'U3'!AC$4,0)+
IF('U4'!$A$4="3ª",'U4'!AC26*'U4'!AC$4,0)+
IF('U5'!$A$4="3ª",'U5'!AC26*'U5'!AC$4,0)+
IF('U6'!$A$4="3ª",'U6'!AC26*'U6'!AC$4,0)+
IF('U7'!$A$4="3ª",'U7'!AC26*'U7'!AC$4,0)+
IF('U8'!$A$4="3ª",'U8'!AC26*'U8'!AC$4,0)+
IF('U9'!$A$4="3ª",'U9'!AC26*'U9'!AC$4,0)+
IF('U10'!$A$4="3ª",'U10'!AC26*'U10'!AC$4,0)+
IF('U11'!$A$4="3ª",'U11'!AC26*'U11'!AC$4,0)+
IF('U12'!$A$4="3ª",'U12'!AC26*'U12'!AC$4,0)+
IF('U13'!$A$4="3ª",'U13'!AC26*'U13'!AC$4,0)+
IF('U14'!$A$4="3ª",'U14'!AC26*'U14'!AC$4,0)+
IF('U15'!$A$4="3ª",'U15'!AC26*'U15'!AG$4,0)
)/'3ª EVA-solo'!$CD$5
/BH$13)),0),0)</f>
        <v>0</v>
      </c>
      <c r="BJ42" s="25"/>
      <c r="BK42" s="25">
        <f>IFERROR(IF(BK$16&gt;0,
(
(
(
IF('U1'!$A$4="3ª",'U1'!AD26*'U1'!AD$4,0)+
IF('U2'!$A$4="3ª",'U2'!AD26*'U2'!AD$4,0)+
IF('U3'!$A$4="3ª",'U3'!AD26*'U3'!AD$4,0)+
IF('U4'!$A$4="3ª",'U4'!AD26*'U4'!AD$4,0)+
IF('U5'!$A$4="3ª",'U5'!AD26*'U5'!AD$4,0)+
IF('U6'!$A$4="3ª",'U6'!AD26*'U6'!AD$4,0)+
IF('U7'!$A$4="3ª",'U7'!AD26*'U7'!AD$4,0)+
IF('U8'!$A$4="3ª",'U8'!AD26*'U8'!AD$4,0)+
IF('U9'!$A$4="3ª",'U9'!AD26*'U9'!AD$4,0)+
IF('U10'!$A$4="3ª",'U10'!AD26*'U10'!AD$4,0)+
IF('U11'!$A$4="3ª",'U11'!AD26*'U11'!AD$4,0)+
IF('U12'!$A$4="3ª",'U12'!AD26*'U12'!AD$4,0)+
IF('U13'!$A$4="3ª",'U13'!AD26*'U13'!AD$4,0)+
IF('U14'!$A$4="3ª",'U14'!AD26*'U14'!AD$4,0)+
IF('U15'!$A$4="3ª",'U15'!AD26*'U15'!AH$4,0)
)/'3ª EVA-solo'!$CD$5
/BK$13)),0),0)</f>
        <v>0</v>
      </c>
      <c r="BL42" s="25"/>
      <c r="BM42" s="25">
        <f>IFERROR(IF(BM$16&gt;0,
(
(
(
IF('U1'!$A$4="2ª",'U1'!AE26*'U1'!AE$4,0)+
IF('U2'!$A$4="2ª",'U2'!AE26*'U2'!AE$4,0)+
IF('U3'!$A$4="2ª",'U3'!AE26*'U3'!AE$4,0)+
IF('U4'!$A$4="2ª",'U4'!AE26*'U4'!AE$4,0)+
IF('U5'!$A$4="2ª",'U5'!AE26*'U5'!AE$4,0)+
IF('U6'!$A$4="2ª",'U6'!AE26*'U6'!AE$4,0)+
IF('U7'!$A$4="2ª",'U7'!AE26*'U7'!AE$4,0)+
IF('U8'!$A$4="2ª",'U8'!AE26*'U8'!AE$4,0)+
IF('U9'!$A$4="2ª",'U9'!AE26*'U9'!AE$4,0)+
IF('U10'!$A$4="2ª",'U10'!AE26*'U10'!AE$4,0)+
IF('U11'!$A$4="2ª",'U11'!AE26*'U11'!AE$4,0)+
IF('U12'!$A$4="2ª",'U12'!AE26*'U12'!AE$4,0)+
IF('U13'!$A$4="2ª",'U13'!AE26*'U13'!AE$4,0)+
IF('U14'!$A$4="2ª",'U14'!AE26*'U14'!AE$4,0)+
IF('U15'!$A$4="2ª",'U15'!AE26*'U15'!AE$4,0)
)/'2ª EVA-solo'!$CD$5
/BM$13)),0),0)</f>
        <v>0</v>
      </c>
      <c r="BN42" s="25"/>
      <c r="BO42" s="72"/>
      <c r="BP42" s="25">
        <f ca="1">IFERROR(IF(BP$16&gt;0,
(
(
(
IF('U1'!$A$4="3ª",'U1'!AF26*'U1'!AF$4,0)+
IF('U2'!$A$4="3ª",'U2'!AF26*'U2'!AF$4,0)+
IF('U3'!$A$4="3ª",'U3'!AF26*'U3'!AF$4,0)+
IF('U4'!$A$4="3ª",'U4'!AF26*'U4'!AF$4,0)+
IF('U5'!$A$4="3ª",'U5'!AF26*'U5'!AF$4,0)+
IF('U6'!$A$4="3ª",'U6'!AF26*'U6'!AF$4,0)+
IF('U7'!$A$4="3ª",'U7'!AF26*'U7'!AF$4,0)+
IF('U8'!$A$4="3ª",'U8'!AF26*'U8'!AF$4,0)+
IF('U9'!$A$4="3ª",'U9'!AF26*'U9'!AF$4,0)+
IF('U10'!$A$4="3ª",'U10'!AF26*'U10'!AF$4,0)+
IF('U11'!$A$4="3ª",'U11'!AF26*'U11'!AF$4,0)+
IF('U12'!$A$4="3ª",'U12'!AF26*'U12'!AF$4,0)+
IF('U13'!$A$4="3ª",'U13'!AF26*'U13'!AF$4,0)+
IF('U14'!$A$4="3ª",'U14'!AF26*'U14'!AF$4,0)+
IF('U15'!$A$4="3ª",'U15'!AF26*'U15'!AF$4,0)
)/'3ª EVA-solo'!$CD$5
/BP$13)),0),0)</f>
        <v>0</v>
      </c>
      <c r="BQ42" s="25"/>
      <c r="BR42" s="25">
        <f>IFERROR(IF(BR$16&gt;0,
(
(
(
IF('U1'!$A$4="3ª",'U1'!AG26*'U1'!AG$4,0)+
IF('U2'!$A$4="3ª",'U2'!AG26*'U2'!AG$4,0)+
IF('U3'!$A$4="3ª",'U3'!AG26*'U3'!AG$4,0)+
IF('U4'!$A$4="3ª",'U4'!AG26*'U4'!AG$4,0)+
IF('U5'!$A$4="3ª",'U5'!AG26*'U5'!AG$4,0)+
IF('U6'!$A$4="3ª",'U6'!AG26*'U6'!AG$4,0)+
IF('U7'!$A$4="3ª",'U7'!AG26*'U7'!AG$4,0)+
IF('U8'!$A$4="3ª",'U8'!AG26*'U8'!AG$4,0)+
IF('U9'!$A$4="3ª",'U9'!AG26*'U9'!AG$4,0)+
IF('U10'!$A$4="3ª",'U10'!AG26*'U10'!AG$4,0)+
IF('U11'!$A$4="3ª",'U11'!AG26*'U11'!AG$4,0)+
IF('U12'!$A$4="3ª",'U12'!AG26*'U12'!AG$4,0)+
IF('U13'!$A$4="3ª",'U13'!AG26*'U13'!AG$4,0)+
IF('U14'!$A$4="3ª",'U14'!AG26*'U14'!AG$4,0)+
IF('U15'!$A$4="3ª",'U15'!AG26*'U15'!AG$4,0)
)/'3ª EVA-solo'!$CD$5
/BR$13)),0),0)</f>
        <v>0</v>
      </c>
      <c r="BS42" s="25"/>
      <c r="BT42" s="25">
        <f>IFERROR(IF(BT$16&gt;0,
(
(
(
IF('U1'!$A$4="3ª",'U1'!AH26*'U1'!AH$4,0)+
IF('U2'!$A$4="3ª",'U2'!AH26*'U2'!AH$4,0)+
IF('U3'!$A$4="3ª",'U3'!AH26*'U3'!AH$4,0)+
IF('U4'!$A$4="3ª",'U4'!AH26*'U4'!AH$4,0)+
IF('U5'!$A$4="3ª",'U5'!AH26*'U5'!AH$4,0)+
IF('U6'!$A$4="3ª",'U6'!AH26*'U6'!AH$4,0)+
IF('U7'!$A$4="3ª",'U7'!AH26*'U7'!AH$4,0)+
IF('U8'!$A$4="3ª",'U8'!AH26*'U8'!AH$4,0)+
IF('U9'!$A$4="3ª",'U9'!AH26*'U9'!AH$4,0)+
IF('U10'!$A$4="3ª",'U10'!AH26*'U10'!AH$4,0)+
IF('U11'!$A$4="3ª",'U11'!AH26*'U11'!AH$4,0)+
IF('U12'!$A$4="3ª",'U12'!AH26*'U12'!AH$4,0)+
IF('U13'!$A$4="3ª",'U13'!AH26*'U13'!AH$4,0)+
IF('U14'!$A$4="3ª",'U14'!AH26*'U14'!AH$4,0)+
IF('U15'!$A$4="3ª",'U15'!AH26*'U15'!AH$4,0)
)/'3ª EVA-solo'!$CD$5
/BT$13)),0),0)</f>
        <v>0</v>
      </c>
      <c r="BU42" s="25"/>
      <c r="BV42" s="25">
        <f>IFERROR(IF(BV$16&gt;0,
(
(
(
IF('U1'!$A$4="3ª",'U1'!AI26*'U1'!AI$4,0)+
IF('U2'!$A$4="3ª",'U2'!AI26*'U2'!AI$4,0)+
IF('U3'!$A$4="3ª",'U3'!AI26*'U3'!AI$4,0)+
IF('U4'!$A$4="3ª",'U4'!AI26*'U4'!AI$4,0)+
IF('U5'!$A$4="3ª",'U5'!AI26*'U5'!AI$4,0)+
IF('U6'!$A$4="3ª",'U6'!AI26*'U6'!AI$4,0)+
IF('U7'!$A$4="3ª",'U7'!AI26*'U7'!AI$4,0)+
IF('U8'!$A$4="3ª",'U8'!AI26*'U8'!AI$4,0)+
IF('U9'!$A$4="3ª",'U9'!AI26*'U9'!AI$4,0)+
IF('U10'!$A$4="3ª",'U10'!AI26*'U10'!AI$4,0)+
IF('U11'!$A$4="3ª",'U11'!AI26*'U11'!AI$4,0)+
IF('U12'!$A$4="3ª",'U12'!AI26*'U12'!AI$4,0)+
IF('U13'!$A$4="3ª",'U13'!AI26*'U13'!AI$4,0)+
IF('U14'!$A$4="3ª",'U14'!AI26*'U14'!AI$4,0)+
IF('U15'!$A$4="3ª",'U15'!AI26*'U15'!AI$4,0)
)/'3ª EVA-solo'!$CD$5
/BV$13)),0),0)</f>
        <v>0</v>
      </c>
      <c r="BW42" s="25"/>
      <c r="BX42" s="25">
        <f>IFERROR(IF(BX$16&gt;0,
(
(
(
IF('U1'!$A$4="3ª",'U1'!AJ26*'U1'!AJ$4,0)+
IF('U2'!$A$4="3ª",'U2'!AJ26*'U2'!AJ$4,0)+
IF('U3'!$A$4="3ª",'U3'!AJ26*'U3'!AJ$4,0)+
IF('U4'!$A$4="3ª",'U4'!AJ26*'U4'!AJ$4,0)+
IF('U5'!$A$4="3ª",'U5'!AJ26*'U5'!AJ$4,0)+
IF('U6'!$A$4="3ª",'U6'!AJ26*'U6'!AJ$4,0)+
IF('U7'!$A$4="3ª",'U7'!AJ26*'U7'!AJ$4,0)+
IF('U8'!$A$4="3ª",'U8'!AJ26*'U8'!AJ$4,0)+
IF('U9'!$A$4="3ª",'U9'!AJ26*'U9'!AJ$4,0)+
IF('U10'!$A$4="3ª",'U10'!AJ26*'U10'!AJ$4,0)+
IF('U11'!$A$4="3ª",'U11'!AJ26*'U11'!AJ$4,0)+
IF('U12'!$A$4="3ª",'U12'!AJ26*'U12'!AJ$4,0)+
IF('U13'!$A$4="3ª",'U13'!AJ26*'U13'!AJ$4,0)+
IF('U14'!$A$4="3ª",'U14'!AJ26*'U14'!AJ$4,0)+
IF('U15'!$A$4="3ª",'U15'!AJ26*'U15'!AJ$4,0)
)/'3ª EVA-solo'!$CD$5
/BX$13)),0),0)</f>
        <v>0</v>
      </c>
      <c r="BY42" s="25"/>
      <c r="BZ42" s="129">
        <f>IFERROR(IF(BZ$16&gt;0,
(
(
(
IF('U1'!$A$4="3ª",'U1'!AK26*'U1'!AK$4,0)+
IF('U2'!$A$4="3ª",'U2'!AK26*'U2'!AK$4,0)+
IF('U3'!$A$4="3ª",'U3'!AK26*'U3'!AK$4,0)+
IF('U4'!$A$4="3ª",'U4'!AK26*'U4'!AK$4,0)+
IF('U5'!$A$4="3ª",'U5'!AK26*'U5'!AK$4,0)+
IF('U6'!$A$4="3ª",'U6'!AK26*'U6'!AK$4,0)+
IF('U7'!$A$4="3ª",'U7'!AK26*'U7'!AK$4,0)+
IF('U8'!$A$4="3ª",'U8'!AK26*'U8'!AK$4,0)+
IF('U9'!$A$4="3ª",'U9'!AK26*'U9'!AK$4,0)+
IF('U10'!$A$4="3ª",'U10'!AK26*'U10'!AK$4,0)+
IF('U11'!$A$4="3ª",'U11'!AK26*'U11'!AK$4,0)+
IF('U12'!$A$4="3ª",'U12'!AK26*'U12'!AK$4,0)+
IF('U13'!$A$4="3ª",'U13'!AK26*'U13'!AK$4,0)+
IF('U14'!$A$4="3ª",'U14'!AK26*'U14'!AK$4,0)+
IF('U15'!$A$4="3ª",'U15'!AK26*'U15'!AK$4,0)
)/'3ª EVA-solo'!$CD$5
/BZ$13)),0),0)</f>
        <v>0</v>
      </c>
      <c r="CA42" s="25"/>
      <c r="CB42" s="71"/>
    </row>
    <row r="43" spans="1:80" ht="18" x14ac:dyDescent="0.25">
      <c r="A43" s="65">
        <v>0</v>
      </c>
      <c r="B43" s="72"/>
      <c r="C43" s="25">
        <f ca="1">IFERROR(IF(C$16&gt;0,
(
(
(
IF('U1'!$A$4="3ª",'U1'!B27*'U1'!B$4,0)+
IF('U2'!$A$4="3ª",'U2'!B27*'U2'!B$4,0)+
IF('U3'!$A$4="3ª",'U3'!B27*'U3'!B$4,0)+
IF('U4'!$A$4="3ª",'U4'!B27*'U4'!B$4,0)+
IF('U5'!$A$4="3ª",'U5'!B27*'U5'!B$4,0)+
IF('U6'!$A$4="3ª",'U6'!B27*'U6'!B$4,0)+
IF('U7'!$A$4="3ª",'U7'!B27*'U7'!B$4,0)+
IF('U8'!$A$4="3ª",'U8'!B27*'U8'!B$4,0)+
IF('U9'!$A$4="3ª",'U9'!B27*'U9'!B$4,0)+
IF('U10'!$A$4="3ª",'U10'!B27*'U10'!B$4,0)+
IF('U11'!$A$4="3ª",'U11'!B27*'U11'!B$4,0)+
IF('U12'!$A$4="3ª",'U12'!B27*'U12'!B$4,0)+
IF('U13'!$A$4="3ª",'U13'!B27*'U13'!B$4,0)+
IF('U14'!$A$4="3ª",'U14'!B27*'U14'!B$4,0)+
IF('U15'!$A$4="3ª",'U15'!B27*'U15'!B$4,0)
)/'3ª EVA-solo'!$CD$5
/C$13)),0),0)</f>
        <v>0</v>
      </c>
      <c r="D43" s="25"/>
      <c r="E43" s="25">
        <f ca="1">IFERROR(IF(E$16&gt;0,
(
(
(
IF('U1'!$A$4="3ª",'U1'!C27*'U1'!C$4,0)+
IF('U2'!$A$4="3ª",'U2'!C27*'U2'!C$4,0)+
IF('U3'!$A$4="3ª",'U3'!C27*'U3'!C$4,0)+
IF('U4'!$A$4="3ª",'U4'!C27*'U4'!C$4,0)+
IF('U5'!$A$4="3ª",'U5'!C27*'U5'!C$4,0)+
IF('U6'!$A$4="3ª",'U6'!C27*'U6'!C$4,0)+
IF('U7'!$A$4="3ª",'U7'!C27*'U7'!C$4,0)+
IF('U8'!$A$4="3ª",'U8'!C27*'U8'!C$4,0)+
IF('U9'!$A$4="3ª",'U9'!C27*'U9'!C$4,0)+
IF('U10'!$A$4="3ª",'U10'!C27*'U10'!C$4,0)+
IF('U11'!$A$4="3ª",'U11'!C27*'U11'!C$4,0)+
IF('U12'!$A$4="3ª",'U12'!C27*'U12'!C$4,0)+
IF('U13'!$A$4="3ª",'U13'!C27*'U13'!C$4,0)+
IF('U14'!$A$4="3ª",'U14'!C27*'U14'!C$4,0)+
IF('U15'!$A$4="3ª",'U15'!C27*'U15'!C$4,0)
)/'3ª EVA-solo'!$CD$5
/E$13)),0),0)</f>
        <v>0</v>
      </c>
      <c r="F43" s="25"/>
      <c r="G43" s="25">
        <f ca="1">IFERROR(IF(G$16&gt;0,
(
(
(
IF('U1'!$A$4="3ª",'U1'!D27*'U1'!D$4,0)+
IF('U2'!$A$4="3ª",'U2'!D27*'U2'!D$4,0)+
IF('U3'!$A$4="3ª",'U3'!D27*'U3'!D$4,0)+
IF('U4'!$A$4="3ª",'U4'!D27*'U4'!D$4,0)+
IF('U5'!$A$4="3ª",'U5'!D27*'U5'!D$4,0)+
IF('U6'!$A$4="3ª",'U6'!D27*'U6'!D$4,0)+
IF('U7'!$A$4="3ª",'U7'!D27*'U7'!D$4,0)+
IF('U8'!$A$4="3ª",'U8'!D27*'U8'!D$4,0)+
IF('U9'!$A$4="3ª",'U9'!D27*'U9'!D$4,0)+
IF('U10'!$A$4="3ª",'U10'!D27*'U10'!D$4,0)+
IF('U11'!$A$4="3ª",'U11'!D27*'U11'!D$4,0)+
IF('U12'!$A$4="3ª",'U12'!D27*'U12'!D$4,0)+
IF('U13'!$A$4="3ª",'U13'!D27*'U13'!D$4,0)+
IF('U14'!$A$4="3ª",'U14'!D27*'U14'!D$4,0)+
IF('U15'!$A$4="3ª",'U15'!D27*'U15'!D$4,0)
)/'3ª EVA-solo'!$CD$5
/G$13)),0),0)</f>
        <v>0</v>
      </c>
      <c r="H43" s="25"/>
      <c r="I43" s="25">
        <f ca="1">IFERROR(IF(I$16&gt;0,
(
(
(
IF('U1'!$A$4="3ª",'U1'!E27*'U1'!E$4,0)+
IF('U2'!$A$4="3ª",'U2'!E27*'U2'!E$4,0)+
IF('U3'!$A$4="3ª",'U3'!E27*'U3'!E$4,0)+
IF('U4'!$A$4="3ª",'U4'!E27*'U4'!E$4,0)+
IF('U5'!$A$4="3ª",'U5'!E27*'U5'!E$4,0)+
IF('U6'!$A$4="3ª",'U6'!E27*'U6'!E$4,0)+
IF('U7'!$A$4="3ª",'U7'!E27*'U7'!E$4,0)+
IF('U8'!$A$4="3ª",'U8'!E27*'U8'!E$4,0)+
IF('U9'!$A$4="3ª",'U9'!E27*'U9'!E$4,0)+
IF('U10'!$A$4="3ª",'U10'!E27*'U10'!E$4,0)+
IF('U11'!$A$4="3ª",'U11'!E27*'U11'!E$4,0)+
IF('U12'!$A$4="3ª",'U12'!E27*'U12'!E$4,0)+
IF('U13'!$A$4="3ª",'U13'!E27*'U13'!E$4,0)+
IF('U14'!$A$4="3ª",'U14'!E27*'U14'!E$4,0)+
IF('U15'!$A$4="3ª",'U15'!E27*'U15'!E$4,0)
)/'3ª EVA-solo'!$CD$5
/H$13)),0),0)</f>
        <v>0</v>
      </c>
      <c r="J43" s="25"/>
      <c r="K43" s="25">
        <f ca="1">IFERROR(IF(K$16&gt;0,
(
(
(
IF('U1'!$A$4="3ª",'U1'!F27*'U1'!F$4,0)+
IF('U2'!$A$4="3ª",'U2'!F27*'U2'!F$4,0)+
IF('U3'!$A$4="3ª",'U3'!F27*'U3'!F$4,0)+
IF('U4'!$A$4="3ª",'U4'!F27*'U4'!F$4,0)+
IF('U5'!$A$4="3ª",'U5'!F27*'U5'!F$4,0)+
IF('U6'!$A$4="3ª",'U6'!F27*'U6'!F$4,0)+
IF('U7'!$A$4="3ª",'U7'!F27*'U7'!F$4,0)+
IF('U8'!$A$4="3ª",'U8'!F27*'U8'!F$4,0)+
IF('U9'!$A$4="3ª",'U9'!F27*'U9'!F$4,0)+
IF('U10'!$A$4="3ª",'U10'!F27*'U10'!F$4,0)+
IF('U11'!$A$4="3ª",'U11'!F27*'U11'!F$4,0)+
IF('U12'!$A$4="3ª",'U12'!F27*'U12'!F$4,0)+
IF('U13'!$A$4="3ª",'U13'!F27*'U13'!F$4,0)+
IF('U14'!$A$4="3ª",'U14'!F27*'U14'!F$4,0)+
IF('U15'!$A$4="3ª",'U15'!F27*'U15'!F$4,0)
)/'3ª EVA-solo'!$CD$5
/K$13)),0),0)</f>
        <v>0</v>
      </c>
      <c r="L43" s="98"/>
      <c r="M43" s="25">
        <f>IFERROR(IF(M$16&gt;0,
(
(
(
IF('U1'!$A$4="3ª",'U1'!G27*'U1'!G$4,0)+
IF('U2'!$A$4="3ª",'U2'!G27*'U2'!G$4,0)+
IF('U3'!$A$4="3ª",'U3'!G27*'U3'!G$4,0)+
IF('U4'!$A$4="3ª",'U4'!G27*'U4'!G$4,0)+
IF('U5'!$A$4="3ª",'U5'!G27*'U5'!G$4,0)+
IF('U6'!$A$4="3ª",'U6'!G27*'U6'!G$4,0)+
IF('U7'!$A$4="3ª",'U7'!G27*'U7'!G$4,0)+
IF('U8'!$A$4="3ª",'U8'!G27*'U8'!G$4,0)+
IF('U9'!$A$4="3ª",'U9'!G27*'U9'!G$4,0)+
IF('U10'!$A$4="3ª",'U10'!G27*'U10'!G$4,0)+
IF('U11'!$A$4="3ª",'U11'!G27*'U11'!G$4,0)+
IF('U12'!$A$4="3ª",'U12'!G27*'U12'!G$4,0)+
IF('U13'!$A$4="3ª",'U13'!G27*'U13'!G$4,0)+
IF('U14'!$A$4="3ª",'U14'!G27*'U14'!G$4,0)+
IF('U15'!$A$4="3ª",'U15'!G27*'U15'!G$4,0)
)/'3ª EVA-solo'!$CD$5
/M$13)),0),0)</f>
        <v>0</v>
      </c>
      <c r="N43" s="102"/>
      <c r="O43" s="72"/>
      <c r="P43" s="25">
        <f ca="1">IFERROR(IF(P$16&gt;0,
(
(
(
IF('U1'!$A$4="3ª",'U1'!H27*'U1'!H$4,0)+
IF('U2'!$A$4="3ª",'U2'!H27*'U2'!H$4,0)+
IF('U3'!$A$4="3ª",'U3'!H27*'U3'!H$4,0)+
IF('U4'!$A$4="3ª",'U4'!H27*'U4'!H$4,0)+
IF('U5'!$A$4="3ª",'U5'!H27*'U5'!H$4,0)+
IF('U6'!$A$4="3ª",'U6'!H27*'U6'!H$4,0)+
IF('U7'!$A$4="3ª",'U7'!H27*'U7'!H$4,0)+
IF('U8'!$A$4="3ª",'U8'!H27*'U8'!H$4,0)+
IF('U9'!$A$4="3ª",'U9'!H27*'U9'!H$4,0)+
IF('U10'!$A$4="3ª",'U10'!H27*'U10'!H$4,0)+
IF('U11'!$A$4="3ª",'U11'!H27*'U11'!H$4,0)+
IF('U12'!$A$4="3ª",'U12'!H27*'U12'!H$4,0)+
IF('U13'!$A$4="3ª",'U13'!H27*'U13'!H$4,0)+
IF('U14'!$A$4="3ª",'U14'!H27*'U14'!H$4,0)+
IF('U15'!$A$4="3ª",'U15'!H27*'U15'!H$4,0)
)/'3ª EVA-solo'!$CD$5
/P$13)),0),0)</f>
        <v>0</v>
      </c>
      <c r="Q43" s="25"/>
      <c r="R43" s="25">
        <f ca="1">IFERROR(IF(R$16&gt;0,
(
(
(
IF('U1'!$A$4="3ª",'U1'!I27*'U1'!I$4,0)+
IF('U2'!$A$4="3ª",'U2'!I27*'U2'!I$4,0)+
IF('U3'!$A$4="3ª",'U3'!I27*'U3'!I$4,0)+
IF('U4'!$A$4="3ª",'U4'!I27*'U4'!I$4,0)+
IF('U5'!$A$4="3ª",'U5'!I27*'U5'!I$4,0)+
IF('U6'!$A$4="3ª",'U6'!I27*'U6'!I$4,0)+
IF('U7'!$A$4="3ª",'U7'!I27*'U7'!I$4,0)+
IF('U8'!$A$4="3ª",'U8'!I27*'U8'!I$4,0)+
IF('U9'!$A$4="3ª",'U9'!I27*'U9'!I$4,0)+
IF('U10'!$A$4="3ª",'U10'!I27*'U10'!I$4,0)+
IF('U11'!$A$4="3ª",'U11'!I27*'U11'!I$4,0)+
IF('U12'!$A$4="3ª",'U12'!I27*'U12'!I$4,0)+
IF('U13'!$A$4="3ª",'U13'!I27*'U13'!I$4,0)+
IF('U14'!$A$4="3ª",'U14'!I27*'U14'!I$4,0)+
IF('U15'!$A$4="3ª",'U15'!I27*'U15'!I$4,0)
)/'3ª EVA-solo'!$CD$5
/R$13)),0),0)</f>
        <v>0</v>
      </c>
      <c r="S43" s="25"/>
      <c r="T43" s="25">
        <f ca="1">IFERROR(IF(T$16&gt;0,
(
(
(
IF('U1'!$A$4="3ª",'U1'!J27*'U1'!J$4,0)+
IF('U2'!$A$4="3ª",'U2'!J27*'U2'!J$4,0)+
IF('U3'!$A$4="3ª",'U3'!J27*'U3'!J$4,0)+
IF('U4'!$A$4="3ª",'U4'!J27*'U4'!J$4,0)+
IF('U5'!$A$4="3ª",'U5'!J27*'U5'!J$4,0)+
IF('U6'!$A$4="3ª",'U6'!J27*'U6'!J$4,0)+
IF('U7'!$A$4="3ª",'U7'!J27*'U7'!J$4,0)+
IF('U8'!$A$4="3ª",'U8'!J27*'U8'!J$4,0)+
IF('U9'!$A$4="3ª",'U9'!J27*'U9'!J$4,0)+
IF('U10'!$A$4="3ª",'U10'!J27*'U10'!J$4,0)+
IF('U11'!$A$4="3ª",'U11'!J27*'U11'!J$4,0)+
IF('U12'!$A$4="3ª",'U12'!J27*'U12'!J$4,0)+
IF('U13'!$A$4="3ª",'U13'!J27*'U13'!J$4,0)+
IF('U14'!$A$4="3ª",'U14'!J27*'U14'!J$4,0)+
IF('U15'!$A$4="3ª",'U15'!J27*'U15'!J$4,0)
)/'3ª EVA-solo'!$CD$5
/T$13)),0),0)</f>
        <v>0</v>
      </c>
      <c r="U43" s="25"/>
      <c r="V43" s="25">
        <f ca="1">IFERROR(IF(V$16&gt;0,
(
(
(
IF('U1'!$A$4="3ª",'U1'!K27*'U1'!K$4,0)+
IF('U2'!$A$4="3ª",'U2'!K27*'U2'!K$4,0)+
IF('U3'!$A$4="3ª",'U3'!K27*'U3'!K$4,0)+
IF('U4'!$A$4="3ª",'U4'!K27*'U4'!K$4,0)+
IF('U5'!$A$4="3ª",'U5'!K27*'U5'!K$4,0)+
IF('U6'!$A$4="3ª",'U6'!K27*'U6'!K$4,0)+
IF('U7'!$A$4="3ª",'U7'!K27*'U7'!K$4,0)+
IF('U8'!$A$4="3ª",'U8'!K27*'U8'!K$4,0)+
IF('U9'!$A$4="3ª",'U9'!K27*'U9'!K$4,0)+
IF('U10'!$A$4="3ª",'U10'!K27*'U10'!K$4,0)+
IF('U11'!$A$4="3ª",'U11'!K27*'U11'!K$4,0)+
IF('U12'!$A$4="3ª",'U12'!K27*'U12'!K$4,0)+
IF('U13'!$A$4="3ª",'U13'!K27*'U13'!K$4,0)+
IF('U14'!$A$4="3ª",'U14'!K27*'U14'!K$4,0)+
IF('U15'!$A$4="3ª",'U15'!K27*'U15'!K$4,0)
)/'3ª EVA-solo'!$CD$5
/V$13)),0),0)</f>
        <v>0</v>
      </c>
      <c r="W43" s="25"/>
      <c r="X43" s="25">
        <f ca="1">IFERROR(IF(X$16&gt;0,
(
(
(
IF('U1'!$A$4="3ª",'U1'!L27*'U1'!L$4,0)+
IF('U2'!$A$4="3ª",'U2'!L27*'U2'!L$4,0)+
IF('U3'!$A$4="3ª",'U3'!L27*'U3'!L$4,0)+
IF('U4'!$A$4="3ª",'U4'!L27*'U4'!L$4,0)+
IF('U5'!$A$4="3ª",'U5'!L27*'U5'!L$4,0)+
IF('U6'!$A$4="3ª",'U6'!L27*'U6'!L$4,0)+
IF('U7'!$A$4="3ª",'U7'!L27*'U7'!L$4,0)+
IF('U8'!$A$4="3ª",'U8'!L27*'U8'!L$4,0)+
IF('U9'!$A$4="3ª",'U9'!L27*'U9'!L$4,0)+
IF('U10'!$A$4="3ª",'U10'!L27*'U10'!L$4,0)+
IF('U11'!$A$4="3ª",'U11'!L27*'U11'!L$4,0)+
IF('U12'!$A$4="3ª",'U12'!L27*'U12'!L$4,0)+
IF('U13'!$A$4="3ª",'U13'!L27*'U13'!L$4,0)+
IF('U14'!$A$4="3ª",'U14'!L27*'U14'!L$4,0)+
IF('U15'!$A$4="3ª",'U15'!L27*'U15'!L$4,0)
)/'3ª EVA-solo'!$CD$5
/X$13)),0),0)</f>
        <v>0</v>
      </c>
      <c r="Y43" s="25"/>
      <c r="Z43" s="25">
        <f>IFERROR(IF(Z$16&gt;0,
(
(
(
IF('U1'!$A$4="3ª",'U1'!M27*'U1'!M$4,0)+
IF('U2'!$A$4="3ª",'U2'!M27*'U2'!M$4,0)+
IF('U3'!$A$4="3ª",'U3'!M27*'U3'!M$4,0)+
IF('U4'!$A$4="3ª",'U4'!M27*'U4'!M$4,0)+
IF('U5'!$A$4="3ª",'U5'!M27*'U5'!M$4,0)+
IF('U6'!$A$4="3ª",'U6'!M27*'U6'!M$4,0)+
IF('U7'!$A$4="3ª",'U7'!M27*'U7'!M$4,0)+
IF('U8'!$A$4="3ª",'U8'!M27*'U8'!M$4,0)+
IF('U9'!$A$4="3ª",'U9'!M27*'U9'!M$4,0)+
IF('U10'!$A$4="3ª",'U10'!M27*'U10'!M$4,0)+
IF('U11'!$A$4="3ª",'U11'!M27*'U11'!M$4,0)+
IF('U12'!$A$4="3ª",'U12'!M27*'U12'!M$4,0)+
IF('U13'!$A$4="3ª",'U13'!M27*'U13'!M$4,0)+
IF('U14'!$A$4="3ª",'U14'!M27*'U14'!M$4,0)+
IF('U15'!$A$4="3ª",'U15'!M27*'U15'!M$4,0)
)/'3ª EVA-solo'!$CD$5
/Z$13)),0),0)</f>
        <v>0</v>
      </c>
      <c r="AA43" s="25"/>
      <c r="AB43" s="72"/>
      <c r="AC43" s="25">
        <f ca="1">IFERROR(IF(AC$16&gt;0,
(
(
(
IF('U1'!$A$4="3ª",'U1'!N27*'U1'!N$4,0)+
IF('U2'!$A$4="3ª",'U2'!N27*'U2'!N$4,0)+
IF('U3'!$A$4="3ª",'U3'!N27*'U3'!N$4,0)+
IF('U4'!$A$4="3ª",'U4'!N27*'U4'!N$4,0)+
IF('U5'!$A$4="3ª",'U5'!N27*'U5'!N$4,0)+
IF('U6'!$A$4="3ª",'U6'!N27*'U6'!N$4,0)+
IF('U7'!$A$4="3ª",'U7'!N27*'U7'!N$4,0)+
IF('U8'!$A$4="3ª",'U8'!N27*'U8'!N$4,0)+
IF('U9'!$A$4="3ª",'U9'!N27*'U9'!N$4,0)+
IF('U10'!$A$4="3ª",'U10'!N27*'U10'!N$4,0)+
IF('U11'!$A$4="3ª",'U11'!N27*'U11'!N$4,0)+
IF('U12'!$A$4="3ª",'U12'!N27*'U12'!N$4,0)+
IF('U13'!$A$4="3ª",'U13'!N27*'U13'!N$4,0)+
IF('U14'!$A$4="3ª",'U14'!N27*'U14'!N$4,0)+
IF('U15'!$A$4="3ª",'U15'!N27*'U15'!N$4,0)
)/'3ª EVA-solo'!$CD$5
/AC$13)),0),0)</f>
        <v>0</v>
      </c>
      <c r="AD43" s="25"/>
      <c r="AE43" s="25">
        <f>IFERROR(IF(AE$16&gt;0,
(
(
(
IF('U1'!$A$4="3ª",'U1'!O27*'U1'!O$4,0)+
IF('U2'!$A$4="3ª",'U2'!O27*'U2'!O$4,0)+
IF('U3'!$A$4="3ª",'U3'!O27*'U3'!O$4,0)+
IF('U4'!$A$4="3ª",'U4'!O27*'U4'!O$4,0)+
IF('U5'!$A$4="3ª",'U5'!O27*'U5'!O$4,0)+
IF('U6'!$A$4="3ª",'U6'!O27*'U6'!O$4,0)+
IF('U7'!$A$4="3ª",'U7'!O27*'U7'!O$4,0)+
IF('U8'!$A$4="3ª",'U8'!O27*'U8'!O$4,0)+
IF('U9'!$A$4="3ª",'U9'!O27*'U9'!O$4,0)+
IF('U10'!$A$4="3ª",'U10'!O27*'U10'!O$4,0)+
IF('U11'!$A$4="3ª",'U11'!O27*'U11'!O$4,0)+
IF('U12'!$A$4="3ª",'U12'!O27*'U12'!O$4,0)+
IF('U13'!$A$4="3ª",'U13'!O27*'U13'!O$4,0)+
IF('U14'!$A$4="3ª",'U14'!O27*'U14'!O$4,0)+
IF('U15'!$A$4="3ª",'U15'!O27*'U15'!O$4,0)
)/'3ª EVA-solo'!$CD$5
/AE$13)),0),0)</f>
        <v>0</v>
      </c>
      <c r="AF43" s="25"/>
      <c r="AG43" s="25">
        <f ca="1">IFERROR(IF(AG$16&gt;0,
(
(
(
IF('U1'!$A$4="3ª",'U1'!P27*'U1'!P$4,0)+
IF('U2'!$A$4="3ª",'U2'!P27*'U2'!P$4,0)+
IF('U3'!$A$4="3ª",'U3'!P27*'U3'!P$4,0)+
IF('U4'!$A$4="3ª",'U4'!P27*'U4'!P$4,0)+
IF('U5'!$A$4="3ª",'U5'!P27*'U5'!P$4,0)+
IF('U6'!$A$4="3ª",'U6'!P27*'U6'!P$4,0)+
IF('U7'!$A$4="3ª",'U7'!P27*'U7'!P$4,0)+
IF('U8'!$A$4="3ª",'U8'!P27*'U8'!P$4,0)+
IF('U9'!$A$4="3ª",'U9'!P27*'U9'!P$4,0)+
IF('U10'!$A$4="3ª",'U10'!P27*'U10'!P$4,0)+
IF('U11'!$A$4="3ª",'U11'!P27*'U11'!P$4,0)+
IF('U12'!$A$4="3ª",'U12'!P27*'U12'!P$4,0)+
IF('U13'!$A$4="3ª",'U13'!P27*'U13'!P$4,0)+
IF('U14'!$A$4="3ª",'U14'!P27*'U14'!P$4,0)+
IF('U15'!$A$4="3ª",'U15'!P27*'U15'!P$4,0)
)/'3ª EVA-solo'!$CD$5
/AG$13)),0),0)</f>
        <v>0</v>
      </c>
      <c r="AH43" s="25"/>
      <c r="AI43" s="25">
        <f>IFERROR(IF(AH$16&gt;0,
(
(
(
IF('U1'!$A$4="3ª",'U1'!Q27*'U1'!Q$4,0)+
IF('U2'!$A$4="3ª",'U2'!Q27*'U2'!Q$4,0)+
IF('U3'!$A$4="3ª",'U3'!Q27*'U3'!Q$4,0)+
IF('U4'!$A$4="3ª",'U4'!Q27*'U4'!Q$4,0)+
IF('U5'!$A$4="3ª",'U5'!Q27*'U5'!Q$4,0)+
IF('U6'!$A$4="3ª",'U6'!Q27*'U6'!Q$4,0)+
IF('U7'!$A$4="3ª",'U7'!Q27*'U7'!Q$4,0)+
IF('U8'!$A$4="3ª",'U8'!Q27*'U8'!Q$4,0)+
IF('U9'!$A$4="3ª",'U9'!Q27*'U9'!Q$4,0)+
IF('U10'!$A$4="3ª",'U10'!Q27*'U10'!Q$4,0)+
IF('U11'!$A$4="3ª",'U11'!Q27*'U11'!Q$4,0)+
IF('U12'!$A$4="3ª",'U12'!Q27*'U12'!Q$4,0)+
IF('U13'!$A$4="3ª",'U13'!Q27*'U13'!Q$4,0)+
IF('U14'!$A$4="3ª",'U14'!Q27*'U14'!Q$4,0)+
IF('U15'!$A$4="3ª",'U15'!Q27*'U15'!Q$4,0)
)/'3ª EVA-solo'!$CD$5
/AH$13)),0),0)</f>
        <v>0</v>
      </c>
      <c r="AJ43" s="25"/>
      <c r="AK43" s="25">
        <f ca="1">IFERROR(IF(AK$16&gt;0,
(
(
(
IF('U1'!$A$4="3ª",'U1'!R27*'U1'!R$4,0)+
IF('U2'!$A$4="3ª",'U2'!R27*'U2'!R$4,0)+
IF('U3'!$A$4="3ª",'U3'!R27*'U3'!R$4,0)+
IF('U4'!$A$4="3ª",'U4'!R27*'U4'!R$4,0)+
IF('U5'!$A$4="3ª",'U5'!R27*'U5'!R$4,0)+
IF('U6'!$A$4="3ª",'U6'!R27*'U6'!R$4,0)+
IF('U7'!$A$4="3ª",'U7'!R27*'U7'!R$4,0)+
IF('U8'!$A$4="3ª",'U8'!R27*'U8'!R$4,0)+
IF('U9'!$A$4="3ª",'U9'!R27*'U9'!R$4,0)+
IF('U10'!$A$4="3ª",'U10'!R27*'U10'!R$4,0)+
IF('U11'!$A$4="3ª",'U11'!R27*'U11'!R$4,0)+
IF('U12'!$A$4="3ª",'U12'!R27*'U12'!R$4,0)+
IF('U13'!$A$4="3ª",'U13'!R27*'U13'!R$4,0)+
IF('U14'!$A$4="3ª",'U14'!R27*'U14'!R$4,0)+
IF('U15'!$A$4="3ª",'U15'!R27*'U15'!R$4,0)
)/'3ª EVA-solo'!$CD$5
/AK$13)),0),0)</f>
        <v>0</v>
      </c>
      <c r="AL43" s="25"/>
      <c r="AM43" s="129">
        <f>IFERROR(IF(AM$16&gt;0,
(
(
(
IF('U1'!$A$4="3ª",'U1'!S27*'U1'!S$4,0)+
IF('U2'!$A$4="3ª",'U2'!S27*'U2'!S$4,0)+
IF('U3'!$A$4="3ª",'U3'!S27*'U3'!S$4,0)+
IF('U4'!$A$4="3ª",'U4'!S27*'U4'!S$4,0)+
IF('U5'!$A$4="3ª",'U5'!S27*'U5'!S$4,0)+
IF('U6'!$A$4="3ª",'U6'!S27*'U6'!S$4,0)+
IF('U7'!$A$4="3ª",'U7'!S27*'U7'!S$4,0)+
IF('U8'!$A$4="3ª",'U8'!S27*'U8'!S$4,0)+
IF('U9'!$A$4="3ª",'U9'!S27*'U9'!S$4,0)+
IF('U10'!$A$4="3ª",'U10'!S27*'U10'!S$4,0)+
IF('U11'!$A$4="3ª",'U11'!S27*'U11'!S$4,0)+
IF('U12'!$A$4="3ª",'U12'!S27*'U12'!S$4,0)+
IF('U13'!$A$4="3ª",'U13'!S27*'U13'!S$4,0)+
IF('U14'!$A$4="3ª",'U14'!S27*'U14'!S$4,0)+
IF('U15'!$A$4="3ª",'U15'!S27*'U15'!S$4,0)
)/'3ª EVA-solo'!$CD$5
/AM$13)),0),0)</f>
        <v>0</v>
      </c>
      <c r="AN43" s="102"/>
      <c r="AO43" s="72"/>
      <c r="AP43" s="25">
        <f ca="1">IFERROR(IF(AP$16&gt;0,
(
(
(
IF('U1'!$A$4="3ª",'U1'!T27*'U1'!T$4,0)+
IF('U2'!$A$4="3ª",'U2'!T27*'U2'!T$4,0)+
IF('U3'!$A$4="3ª",'U3'!T27*'U3'!T$4,0)+
IF('U4'!$A$4="3ª",'U4'!T27*'U4'!T$4,0)+
IF('U5'!$A$4="3ª",'U5'!T27*'U5'!T$4,0)+
IF('U6'!$A$4="3ª",'U6'!T27*'U6'!T$4,0)+
IF('U7'!$A$4="3ª",'U7'!T27*'U7'!T$4,0)+
IF('U8'!$A$4="3ª",'U8'!T27*'U8'!T$4,0)+
IF('U9'!$A$4="3ª",'U9'!T27*'U9'!T$4,0)+
IF('U10'!$A$4="3ª",'U10'!T27*'U10'!T$4,0)+
IF('U11'!$A$4="3ª",'U11'!T27*'U11'!T$4,0)+
IF('U12'!$A$4="3ª",'U12'!T27*'U12'!T$4,0)+
IF('U13'!$A$4="3ª",'U13'!T27*'U13'!T$4,0)+
IF('U14'!$A$4="3ª",'U14'!T27*'U14'!T$4,0)+
IF('U15'!$A$4="3ª",'U15'!T27*'U15'!T$4,0)
)/'3ª EVA-solo'!$CD$5
/AP$13)),0),0)</f>
        <v>0</v>
      </c>
      <c r="AQ43" s="25"/>
      <c r="AR43" s="25">
        <f ca="1">IFERROR(IF(AR$16&gt;0,
(
(
(
IF('U1'!$A$4="3ª",'U1'!U27*'U1'!U$4,0)+
IF('U2'!$A$4="3ª",'U2'!U27*'U2'!U$4,0)+
IF('U3'!$A$4="3ª",'U3'!U27*'U3'!U$4,0)+
IF('U4'!$A$4="3ª",'U4'!U27*'U4'!U$4,0)+
IF('U5'!$A$4="3ª",'U5'!U27*'U5'!U$4,0)+
IF('U6'!$A$4="3ª",'U6'!U27*'U6'!U$4,0)+
IF('U7'!$A$4="3ª",'U7'!U27*'U7'!U$4,0)+
IF('U8'!$A$4="3ª",'U8'!U27*'U8'!U$4,0)+
IF('U9'!$A$4="3ª",'U9'!U27*'U9'!U$4,0)+
IF('U10'!$A$4="3ª",'U10'!U27*'U10'!U$4,0)+
IF('U11'!$A$4="3ª",'U11'!U27*'U11'!U$4,0)+
IF('U12'!$A$4="3ª",'U12'!U27*'U12'!U$4,0)+
IF('U13'!$A$4="3ª",'U13'!U27*'U13'!U$4,0)+
IF('U14'!$A$4="3ª",'U14'!U27*'U14'!U$4,0)+
IF('U15'!$A$4="3ª",'U15'!U27*'U15'!U$4,0)
)/'3ª EVA-solo'!$CD$5
/AR$13)),0),0)</f>
        <v>0</v>
      </c>
      <c r="AS43" s="25"/>
      <c r="AT43" s="25">
        <f ca="1">IFERROR(IF(AT$16&gt;0,
(
(
(
IF('U1'!$A$4="3ª",'U1'!V27*'U1'!V$4,0)+
IF('U2'!$A$4="3ª",'U2'!V27*'U2'!V$4,0)+
IF('U3'!$A$4="3ª",'U3'!V27*'U3'!V$4,0)+
IF('U4'!$A$4="3ª",'U4'!V27*'U4'!V$4,0)+
IF('U5'!$A$4="3ª",'U5'!V27*'U5'!V$4,0)+
IF('U6'!$A$4="3ª",'U6'!V27*'U6'!V$4,0)+
IF('U7'!$A$4="3ª",'U7'!V27*'U7'!V$4,0)+
IF('U8'!$A$4="3ª",'U8'!V27*'U8'!V$4,0)+
IF('U9'!$A$4="3ª",'U9'!V27*'U9'!V$4,0)+
IF('U10'!$A$4="3ª",'U10'!V27*'U10'!V$4,0)+
IF('U11'!$A$4="3ª",'U11'!V27*'U11'!V$4,0)+
IF('U12'!$A$4="3ª",'U12'!V27*'U12'!V$4,0)+
IF('U13'!$A$4="3ª",'U13'!V27*'U13'!V$4,0)+
IF('U14'!$A$4="3ª",'U14'!V27*'U14'!V$4,0)+
IF('U15'!$A$4="3ª",'U15'!V27*'U15'!V$4,0)
)/'3ª EVA-solo'!$CD$5
/AT$13)),0),0)</f>
        <v>0</v>
      </c>
      <c r="AU43" s="25"/>
      <c r="AV43" s="25">
        <f ca="1">IFERROR(IF(AV$16&gt;0,
(
(
(
IF('U1'!$A$4="3ª",'U1'!W27*'U1'!W$4,0)+
IF('U2'!$A$4="3ª",'U2'!W27*'U2'!W$4,0)+
IF('U3'!$A$4="3ª",'U3'!W27*'U3'!W$4,0)+
IF('U4'!$A$4="3ª",'U4'!W27*'U4'!W$4,0)+
IF('U5'!$A$4="3ª",'U5'!W27*'U5'!W$4,0)+
IF('U6'!$A$4="3ª",'U6'!W27*'U6'!W$4,0)+
IF('U7'!$A$4="3ª",'U7'!W27*'U7'!W$4,0)+
IF('U8'!$A$4="3ª",'U8'!W27*'U8'!W$4,0)+
IF('U9'!$A$4="3ª",'U9'!W27*'U9'!W$4,0)+
IF('U10'!$A$4="3ª",'U10'!W27*'U10'!W$4,0)+
IF('U11'!$A$4="3ª",'U11'!W27*'U11'!W$4,0)+
IF('U12'!$A$4="3ª",'U12'!W27*'U12'!W$4,0)+
IF('U13'!$A$4="3ª",'U13'!W27*'U13'!W$4,0)+
IF('U14'!$A$4="3ª",'U14'!W27*'U14'!W$4,0)+
IF('U15'!$A$4="3ª",'U15'!W27*'U15'!W$4,0)
)/'3ª EVA-solo'!$CD$5
/AV$13)),0),0)</f>
        <v>0</v>
      </c>
      <c r="AW43" s="25"/>
      <c r="AX43" s="25">
        <f ca="1">IFERROR(IF(AX$16&gt;0,
(
(
(
IF('U1'!$A$4="3ª",'U1'!X27*'U1'!X$4,0)+
IF('U2'!$A$4="3ª",'U2'!X27*'U2'!X$4,0)+
IF('U3'!$A$4="3ª",'U3'!X27*'U3'!X$4,0)+
IF('U4'!$A$4="3ª",'U4'!X27*'U4'!X$4,0)+
IF('U5'!$A$4="3ª",'U5'!X27*'U5'!X$4,0)+
IF('U6'!$A$4="3ª",'U6'!X27*'U6'!X$4,0)+
IF('U7'!$A$4="3ª",'U7'!X27*'U7'!X$4,0)+
IF('U8'!$A$4="3ª",'U8'!X27*'U8'!X$4,0)+
IF('U9'!$A$4="3ª",'U9'!X27*'U9'!X$4,0)+
IF('U10'!$A$4="3ª",'U10'!X27*'U10'!X$4,0)+
IF('U11'!$A$4="3ª",'U11'!X27*'U11'!X$4,0)+
IF('U12'!$A$4="3ª",'U12'!X27*'U12'!X$4,0)+
IF('U13'!$A$4="3ª",'U13'!X27*'U13'!X$4,0)+
IF('U14'!$A$4="3ª",'U14'!X27*'U14'!X$4,0)+
IF('U15'!$A$4="3ª",'U15'!X27*'U15'!X$4,0)
)/'3ª EVA-solo'!$CD$5
/AX$13)),0),0)</f>
        <v>0</v>
      </c>
      <c r="AY43" s="25"/>
      <c r="AZ43" s="25">
        <f>IFERROR(IF(AZ$16&gt;0,
(
(
(
IF('U1'!$A$4="3ª",'U1'!Y27*'U1'!Y$4,0)+
IF('U2'!$A$4="3ª",'U2'!Y27*'U2'!Y$4,0)+
IF('U3'!$A$4="3ª",'U3'!Y27*'U3'!Y$4,0)+
IF('U4'!$A$4="3ª",'U4'!Y27*'U4'!Y$4,0)+
IF('U5'!$A$4="3ª",'U5'!Y27*'U5'!Y$4,0)+
IF('U6'!$A$4="3ª",'U6'!Y27*'U6'!Y$4,0)+
IF('U7'!$A$4="3ª",'U7'!Y27*'U7'!Y$4,0)+
IF('U8'!$A$4="3ª",'U8'!Y27*'U8'!Y$4,0)+
IF('U9'!$A$4="3ª",'U9'!Y27*'U9'!Y$4,0)+
IF('U10'!$A$4="3ª",'U10'!Y27*'U10'!Y$4,0)+
IF('U11'!$A$4="3ª",'U11'!Y27*'U11'!Y$4,0)+
IF('U12'!$A$4="3ª",'U12'!Y27*'U12'!Y$4,0)+
IF('U13'!$A$4="3ª",'U13'!Y27*'U13'!Y$4,0)+
IF('U14'!$A$4="3ª",'U14'!Y27*'U14'!Y$4,0)+
IF('U15'!$A$4="3ª",'U15'!Y27*'U15'!Y$4,0)
)/'3ª EVA-solo'!$CD$5
/AZ$13)),0),0)</f>
        <v>0</v>
      </c>
      <c r="BA43" s="25"/>
      <c r="BB43" s="72"/>
      <c r="BC43" s="25">
        <f ca="1">IFERROR(IF(BC$16&gt;0,
(
(
(
IF('U1'!$A$4="2ª",'U1'!Z27*'U1'!Z$4,0)+
IF('U2'!$A$4="2ª",'U2'!Z27*'U2'!Z$4,0)+
IF('U3'!$A$4="2ª",'U3'!Z27*'U3'!Z$4,0)+
IF('U4'!$A$4="2ª",'U4'!Z27*'U4'!Z$4,0)+
IF('U5'!$A$4="2ª",'U5'!Z27*'U5'!Z$4,0)+
IF('U6'!$A$4="2ª",'U6'!Z27*'U6'!Z$4,0)+
IF('U7'!$A$4="2ª",'U7'!Z27*'U7'!Z$4,0)+
IF('U8'!$A$4="2ª",'U8'!Z27*'U8'!Z$4,0)+
IF('U9'!$A$4="2ª",'U9'!Z27*'U9'!Z$4,0)+
IF('U10'!$A$4="2ª",'U10'!Z27*'U10'!Z$4,0)+
IF('U11'!$A$4="2ª",'U11'!Z27*'U11'!Z$4,0)+
IF('U12'!$A$4="2ª",'U12'!Z27*'U12'!Z$4,0)+
IF('U13'!$A$4="2ª",'U13'!Z27*'U13'!Z$4,0)+
IF('U14'!$A$4="2ª",'U14'!Z27*'U14'!Z$4,0)+
IF('U15'!$A$4="2ª",'U15'!Z27*'U15'!Z$4,0)
)/'2ª EVA-solo'!$CD$5
/BC$13)),0),0)</f>
        <v>0</v>
      </c>
      <c r="BD43" s="25"/>
      <c r="BE43" s="25">
        <f ca="1">IFERROR(IF(BE$16&gt;0,
(
(
(
IF('U1'!$A$4="3ª",'U1'!AA27*'U1'!AA$4,0)+
IF('U2'!$A$4="3ª",'U2'!AA27*'U2'!AA$4,0)+
IF('U3'!$A$4="3ª",'U3'!AA27*'U3'!AA$4,0)+
IF('U4'!$A$4="3ª",'U4'!AA27*'U4'!AA$4,0)+
IF('U5'!$A$4="3ª",'U5'!AA27*'U5'!AA$4,0)+
IF('U6'!$A$4="3ª",'U6'!AA27*'U6'!AA$4,0)+
IF('U7'!$A$4="3ª",'U7'!AA27*'U7'!AA$4,0)+
IF('U8'!$A$4="3ª",'U8'!AA27*'U8'!AA$4,0)+
IF('U9'!$A$4="3ª",'U9'!AA27*'U9'!AA$4,0)+
IF('U10'!$A$4="3ª",'U10'!AA27*'U10'!AA$4,0)+
IF('U11'!$A$4="3ª",'U11'!AA27*'U11'!AA$4,0)+
IF('U12'!$A$4="3ª",'U12'!AA27*'U12'!AA$4,0)+
IF('U13'!$A$4="3ª",'U13'!AA27*'U13'!AA$4,0)+
IF('U14'!$A$4="3ª",'U14'!AA27*'U14'!AA$4,0)+
IF('U15'!$A$4="3ª",'U15'!AA27*'U15'!AE$4,0)
)/'3ª EVA-solo'!$CD$5
/BE$13)),0),0)</f>
        <v>0</v>
      </c>
      <c r="BF43" s="25"/>
      <c r="BG43" s="25">
        <f ca="1">IFERROR(IF(BG$16&gt;0,
(
(
(
IF('U1'!$A$4="3ª",'U1'!AB27*'U1'!AB$4,0)+
IF('U2'!$A$4="3ª",'U2'!AB27*'U2'!AB$4,0)+
IF('U3'!$A$4="3ª",'U3'!AB27*'U3'!AB$4,0)+
IF('U4'!$A$4="3ª",'U4'!AB27*'U4'!AB$4,0)+
IF('U5'!$A$4="3ª",'U5'!AB27*'U5'!AB$4,0)+
IF('U6'!$A$4="3ª",'U6'!AB27*'U6'!AB$4,0)+
IF('U7'!$A$4="3ª",'U7'!AB27*'U7'!AB$4,0)+
IF('U8'!$A$4="3ª",'U8'!AB27*'U8'!AB$4,0)+
IF('U9'!$A$4="3ª",'U9'!AB27*'U9'!AB$4,0)+
IF('U10'!$A$4="3ª",'U10'!AB27*'U10'!AB$4,0)+
IF('U11'!$A$4="3ª",'U11'!AB27*'U11'!AB$4,0)+
IF('U12'!$A$4="3ª",'U12'!AB27*'U12'!AB$4,0)+
IF('U13'!$A$4="3ª",'U13'!AB27*'U13'!AB$4,0)+
IF('U14'!$A$4="3ª",'U14'!AB27*'U14'!AB$4,0)+
IF('U15'!$A$4="3ª",'U15'!AB27*'U15'!AF$4,0)
)/'3ª EVA-solo'!$CD$5
/BG$13)),0),0)</f>
        <v>0</v>
      </c>
      <c r="BH43" s="25"/>
      <c r="BI43" s="25">
        <f>IFERROR(IF(BH$16&gt;0,
(
(
(
IF('U1'!$A$4="3ª",'U1'!AC27*'U1'!AC$4,0)+
IF('U2'!$A$4="3ª",'U2'!AC27*'U2'!AC$4,0)+
IF('U3'!$A$4="3ª",'U3'!AC27*'U3'!AC$4,0)+
IF('U4'!$A$4="3ª",'U4'!AC27*'U4'!AC$4,0)+
IF('U5'!$A$4="3ª",'U5'!AC27*'U5'!AC$4,0)+
IF('U6'!$A$4="3ª",'U6'!AC27*'U6'!AC$4,0)+
IF('U7'!$A$4="3ª",'U7'!AC27*'U7'!AC$4,0)+
IF('U8'!$A$4="3ª",'U8'!AC27*'U8'!AC$4,0)+
IF('U9'!$A$4="3ª",'U9'!AC27*'U9'!AC$4,0)+
IF('U10'!$A$4="3ª",'U10'!AC27*'U10'!AC$4,0)+
IF('U11'!$A$4="3ª",'U11'!AC27*'U11'!AC$4,0)+
IF('U12'!$A$4="3ª",'U12'!AC27*'U12'!AC$4,0)+
IF('U13'!$A$4="3ª",'U13'!AC27*'U13'!AC$4,0)+
IF('U14'!$A$4="3ª",'U14'!AC27*'U14'!AC$4,0)+
IF('U15'!$A$4="3ª",'U15'!AC27*'U15'!AG$4,0)
)/'3ª EVA-solo'!$CD$5
/BH$13)),0),0)</f>
        <v>0</v>
      </c>
      <c r="BJ43" s="25"/>
      <c r="BK43" s="25">
        <f>IFERROR(IF(BK$16&gt;0,
(
(
(
IF('U1'!$A$4="3ª",'U1'!AD27*'U1'!AD$4,0)+
IF('U2'!$A$4="3ª",'U2'!AD27*'U2'!AD$4,0)+
IF('U3'!$A$4="3ª",'U3'!AD27*'U3'!AD$4,0)+
IF('U4'!$A$4="3ª",'U4'!AD27*'U4'!AD$4,0)+
IF('U5'!$A$4="3ª",'U5'!AD27*'U5'!AD$4,0)+
IF('U6'!$A$4="3ª",'U6'!AD27*'U6'!AD$4,0)+
IF('U7'!$A$4="3ª",'U7'!AD27*'U7'!AD$4,0)+
IF('U8'!$A$4="3ª",'U8'!AD27*'U8'!AD$4,0)+
IF('U9'!$A$4="3ª",'U9'!AD27*'U9'!AD$4,0)+
IF('U10'!$A$4="3ª",'U10'!AD27*'U10'!AD$4,0)+
IF('U11'!$A$4="3ª",'U11'!AD27*'U11'!AD$4,0)+
IF('U12'!$A$4="3ª",'U12'!AD27*'U12'!AD$4,0)+
IF('U13'!$A$4="3ª",'U13'!AD27*'U13'!AD$4,0)+
IF('U14'!$A$4="3ª",'U14'!AD27*'U14'!AD$4,0)+
IF('U15'!$A$4="3ª",'U15'!AD27*'U15'!AH$4,0)
)/'3ª EVA-solo'!$CD$5
/BK$13)),0),0)</f>
        <v>0</v>
      </c>
      <c r="BL43" s="25"/>
      <c r="BM43" s="25">
        <f>IFERROR(IF(BM$16&gt;0,
(
(
(
IF('U1'!$A$4="2ª",'U1'!AE27*'U1'!AE$4,0)+
IF('U2'!$A$4="2ª",'U2'!AE27*'U2'!AE$4,0)+
IF('U3'!$A$4="2ª",'U3'!AE27*'U3'!AE$4,0)+
IF('U4'!$A$4="2ª",'U4'!AE27*'U4'!AE$4,0)+
IF('U5'!$A$4="2ª",'U5'!AE27*'U5'!AE$4,0)+
IF('U6'!$A$4="2ª",'U6'!AE27*'U6'!AE$4,0)+
IF('U7'!$A$4="2ª",'U7'!AE27*'U7'!AE$4,0)+
IF('U8'!$A$4="2ª",'U8'!AE27*'U8'!AE$4,0)+
IF('U9'!$A$4="2ª",'U9'!AE27*'U9'!AE$4,0)+
IF('U10'!$A$4="2ª",'U10'!AE27*'U10'!AE$4,0)+
IF('U11'!$A$4="2ª",'U11'!AE27*'U11'!AE$4,0)+
IF('U12'!$A$4="2ª",'U12'!AE27*'U12'!AE$4,0)+
IF('U13'!$A$4="2ª",'U13'!AE27*'U13'!AE$4,0)+
IF('U14'!$A$4="2ª",'U14'!AE27*'U14'!AE$4,0)+
IF('U15'!$A$4="2ª",'U15'!AE27*'U15'!AE$4,0)
)/'2ª EVA-solo'!$CD$5
/BM$13)),0),0)</f>
        <v>0</v>
      </c>
      <c r="BN43" s="25"/>
      <c r="BO43" s="72"/>
      <c r="BP43" s="25">
        <f ca="1">IFERROR(IF(BP$16&gt;0,
(
(
(
IF('U1'!$A$4="3ª",'U1'!AF27*'U1'!AF$4,0)+
IF('U2'!$A$4="3ª",'U2'!AF27*'U2'!AF$4,0)+
IF('U3'!$A$4="3ª",'U3'!AF27*'U3'!AF$4,0)+
IF('U4'!$A$4="3ª",'U4'!AF27*'U4'!AF$4,0)+
IF('U5'!$A$4="3ª",'U5'!AF27*'U5'!AF$4,0)+
IF('U6'!$A$4="3ª",'U6'!AF27*'U6'!AF$4,0)+
IF('U7'!$A$4="3ª",'U7'!AF27*'U7'!AF$4,0)+
IF('U8'!$A$4="3ª",'U8'!AF27*'U8'!AF$4,0)+
IF('U9'!$A$4="3ª",'U9'!AF27*'U9'!AF$4,0)+
IF('U10'!$A$4="3ª",'U10'!AF27*'U10'!AF$4,0)+
IF('U11'!$A$4="3ª",'U11'!AF27*'U11'!AF$4,0)+
IF('U12'!$A$4="3ª",'U12'!AF27*'U12'!AF$4,0)+
IF('U13'!$A$4="3ª",'U13'!AF27*'U13'!AF$4,0)+
IF('U14'!$A$4="3ª",'U14'!AF27*'U14'!AF$4,0)+
IF('U15'!$A$4="3ª",'U15'!AF27*'U15'!AF$4,0)
)/'3ª EVA-solo'!$CD$5
/BP$13)),0),0)</f>
        <v>0</v>
      </c>
      <c r="BQ43" s="25"/>
      <c r="BR43" s="25">
        <f>IFERROR(IF(BR$16&gt;0,
(
(
(
IF('U1'!$A$4="3ª",'U1'!AG27*'U1'!AG$4,0)+
IF('U2'!$A$4="3ª",'U2'!AG27*'U2'!AG$4,0)+
IF('U3'!$A$4="3ª",'U3'!AG27*'U3'!AG$4,0)+
IF('U4'!$A$4="3ª",'U4'!AG27*'U4'!AG$4,0)+
IF('U5'!$A$4="3ª",'U5'!AG27*'U5'!AG$4,0)+
IF('U6'!$A$4="3ª",'U6'!AG27*'U6'!AG$4,0)+
IF('U7'!$A$4="3ª",'U7'!AG27*'U7'!AG$4,0)+
IF('U8'!$A$4="3ª",'U8'!AG27*'U8'!AG$4,0)+
IF('U9'!$A$4="3ª",'U9'!AG27*'U9'!AG$4,0)+
IF('U10'!$A$4="3ª",'U10'!AG27*'U10'!AG$4,0)+
IF('U11'!$A$4="3ª",'U11'!AG27*'U11'!AG$4,0)+
IF('U12'!$A$4="3ª",'U12'!AG27*'U12'!AG$4,0)+
IF('U13'!$A$4="3ª",'U13'!AG27*'U13'!AG$4,0)+
IF('U14'!$A$4="3ª",'U14'!AG27*'U14'!AG$4,0)+
IF('U15'!$A$4="3ª",'U15'!AG27*'U15'!AG$4,0)
)/'3ª EVA-solo'!$CD$5
/BR$13)),0),0)</f>
        <v>0</v>
      </c>
      <c r="BS43" s="25"/>
      <c r="BT43" s="25">
        <f>IFERROR(IF(BT$16&gt;0,
(
(
(
IF('U1'!$A$4="3ª",'U1'!AH27*'U1'!AH$4,0)+
IF('U2'!$A$4="3ª",'U2'!AH27*'U2'!AH$4,0)+
IF('U3'!$A$4="3ª",'U3'!AH27*'U3'!AH$4,0)+
IF('U4'!$A$4="3ª",'U4'!AH27*'U4'!AH$4,0)+
IF('U5'!$A$4="3ª",'U5'!AH27*'U5'!AH$4,0)+
IF('U6'!$A$4="3ª",'U6'!AH27*'U6'!AH$4,0)+
IF('U7'!$A$4="3ª",'U7'!AH27*'U7'!AH$4,0)+
IF('U8'!$A$4="3ª",'U8'!AH27*'U8'!AH$4,0)+
IF('U9'!$A$4="3ª",'U9'!AH27*'U9'!AH$4,0)+
IF('U10'!$A$4="3ª",'U10'!AH27*'U10'!AH$4,0)+
IF('U11'!$A$4="3ª",'U11'!AH27*'U11'!AH$4,0)+
IF('U12'!$A$4="3ª",'U12'!AH27*'U12'!AH$4,0)+
IF('U13'!$A$4="3ª",'U13'!AH27*'U13'!AH$4,0)+
IF('U14'!$A$4="3ª",'U14'!AH27*'U14'!AH$4,0)+
IF('U15'!$A$4="3ª",'U15'!AH27*'U15'!AH$4,0)
)/'3ª EVA-solo'!$CD$5
/BT$13)),0),0)</f>
        <v>0</v>
      </c>
      <c r="BU43" s="25"/>
      <c r="BV43" s="25">
        <f>IFERROR(IF(BV$16&gt;0,
(
(
(
IF('U1'!$A$4="3ª",'U1'!AI27*'U1'!AI$4,0)+
IF('U2'!$A$4="3ª",'U2'!AI27*'U2'!AI$4,0)+
IF('U3'!$A$4="3ª",'U3'!AI27*'U3'!AI$4,0)+
IF('U4'!$A$4="3ª",'U4'!AI27*'U4'!AI$4,0)+
IF('U5'!$A$4="3ª",'U5'!AI27*'U5'!AI$4,0)+
IF('U6'!$A$4="3ª",'U6'!AI27*'U6'!AI$4,0)+
IF('U7'!$A$4="3ª",'U7'!AI27*'U7'!AI$4,0)+
IF('U8'!$A$4="3ª",'U8'!AI27*'U8'!AI$4,0)+
IF('U9'!$A$4="3ª",'U9'!AI27*'U9'!AI$4,0)+
IF('U10'!$A$4="3ª",'U10'!AI27*'U10'!AI$4,0)+
IF('U11'!$A$4="3ª",'U11'!AI27*'U11'!AI$4,0)+
IF('U12'!$A$4="3ª",'U12'!AI27*'U12'!AI$4,0)+
IF('U13'!$A$4="3ª",'U13'!AI27*'U13'!AI$4,0)+
IF('U14'!$A$4="3ª",'U14'!AI27*'U14'!AI$4,0)+
IF('U15'!$A$4="3ª",'U15'!AI27*'U15'!AI$4,0)
)/'3ª EVA-solo'!$CD$5
/BV$13)),0),0)</f>
        <v>0</v>
      </c>
      <c r="BW43" s="25"/>
      <c r="BX43" s="25">
        <f>IFERROR(IF(BX$16&gt;0,
(
(
(
IF('U1'!$A$4="3ª",'U1'!AJ27*'U1'!AJ$4,0)+
IF('U2'!$A$4="3ª",'U2'!AJ27*'U2'!AJ$4,0)+
IF('U3'!$A$4="3ª",'U3'!AJ27*'U3'!AJ$4,0)+
IF('U4'!$A$4="3ª",'U4'!AJ27*'U4'!AJ$4,0)+
IF('U5'!$A$4="3ª",'U5'!AJ27*'U5'!AJ$4,0)+
IF('U6'!$A$4="3ª",'U6'!AJ27*'U6'!AJ$4,0)+
IF('U7'!$A$4="3ª",'U7'!AJ27*'U7'!AJ$4,0)+
IF('U8'!$A$4="3ª",'U8'!AJ27*'U8'!AJ$4,0)+
IF('U9'!$A$4="3ª",'U9'!AJ27*'U9'!AJ$4,0)+
IF('U10'!$A$4="3ª",'U10'!AJ27*'U10'!AJ$4,0)+
IF('U11'!$A$4="3ª",'U11'!AJ27*'U11'!AJ$4,0)+
IF('U12'!$A$4="3ª",'U12'!AJ27*'U12'!AJ$4,0)+
IF('U13'!$A$4="3ª",'U13'!AJ27*'U13'!AJ$4,0)+
IF('U14'!$A$4="3ª",'U14'!AJ27*'U14'!AJ$4,0)+
IF('U15'!$A$4="3ª",'U15'!AJ27*'U15'!AJ$4,0)
)/'3ª EVA-solo'!$CD$5
/BX$13)),0),0)</f>
        <v>0</v>
      </c>
      <c r="BY43" s="25"/>
      <c r="BZ43" s="129">
        <f>IFERROR(IF(BZ$16&gt;0,
(
(
(
IF('U1'!$A$4="3ª",'U1'!AK27*'U1'!AK$4,0)+
IF('U2'!$A$4="3ª",'U2'!AK27*'U2'!AK$4,0)+
IF('U3'!$A$4="3ª",'U3'!AK27*'U3'!AK$4,0)+
IF('U4'!$A$4="3ª",'U4'!AK27*'U4'!AK$4,0)+
IF('U5'!$A$4="3ª",'U5'!AK27*'U5'!AK$4,0)+
IF('U6'!$A$4="3ª",'U6'!AK27*'U6'!AK$4,0)+
IF('U7'!$A$4="3ª",'U7'!AK27*'U7'!AK$4,0)+
IF('U8'!$A$4="3ª",'U8'!AK27*'U8'!AK$4,0)+
IF('U9'!$A$4="3ª",'U9'!AK27*'U9'!AK$4,0)+
IF('U10'!$A$4="3ª",'U10'!AK27*'U10'!AK$4,0)+
IF('U11'!$A$4="3ª",'U11'!AK27*'U11'!AK$4,0)+
IF('U12'!$A$4="3ª",'U12'!AK27*'U12'!AK$4,0)+
IF('U13'!$A$4="3ª",'U13'!AK27*'U13'!AK$4,0)+
IF('U14'!$A$4="3ª",'U14'!AK27*'U14'!AK$4,0)+
IF('U15'!$A$4="3ª",'U15'!AK27*'U15'!AK$4,0)
)/'3ª EVA-solo'!$CD$5
/BZ$13)),0),0)</f>
        <v>0</v>
      </c>
      <c r="CA43" s="25"/>
      <c r="CB43" s="71"/>
    </row>
    <row r="44" spans="1:80" ht="18" x14ac:dyDescent="0.25">
      <c r="A44" s="65">
        <v>0</v>
      </c>
      <c r="B44" s="72"/>
      <c r="C44" s="25">
        <f ca="1">IFERROR(IF(C$16&gt;0,
(
(
(
IF('U1'!$A$4="3ª",'U1'!B28*'U1'!B$4,0)+
IF('U2'!$A$4="3ª",'U2'!B28*'U2'!B$4,0)+
IF('U3'!$A$4="3ª",'U3'!B28*'U3'!B$4,0)+
IF('U4'!$A$4="3ª",'U4'!B28*'U4'!B$4,0)+
IF('U5'!$A$4="3ª",'U5'!B28*'U5'!B$4,0)+
IF('U6'!$A$4="3ª",'U6'!B28*'U6'!B$4,0)+
IF('U7'!$A$4="3ª",'U7'!B28*'U7'!B$4,0)+
IF('U8'!$A$4="3ª",'U8'!B28*'U8'!B$4,0)+
IF('U9'!$A$4="3ª",'U9'!B28*'U9'!B$4,0)+
IF('U10'!$A$4="3ª",'U10'!B28*'U10'!B$4,0)+
IF('U11'!$A$4="3ª",'U11'!B28*'U11'!B$4,0)+
IF('U12'!$A$4="3ª",'U12'!B28*'U12'!B$4,0)+
IF('U13'!$A$4="3ª",'U13'!B28*'U13'!B$4,0)+
IF('U14'!$A$4="3ª",'U14'!B28*'U14'!B$4,0)+
IF('U15'!$A$4="3ª",'U15'!B28*'U15'!B$4,0)
)/'3ª EVA-solo'!$CD$5
/C$13)),0),0)</f>
        <v>0</v>
      </c>
      <c r="D44" s="25"/>
      <c r="E44" s="25">
        <f ca="1">IFERROR(IF(E$16&gt;0,
(
(
(
IF('U1'!$A$4="3ª",'U1'!C28*'U1'!C$4,0)+
IF('U2'!$A$4="3ª",'U2'!C28*'U2'!C$4,0)+
IF('U3'!$A$4="3ª",'U3'!C28*'U3'!C$4,0)+
IF('U4'!$A$4="3ª",'U4'!C28*'U4'!C$4,0)+
IF('U5'!$A$4="3ª",'U5'!C28*'U5'!C$4,0)+
IF('U6'!$A$4="3ª",'U6'!C28*'U6'!C$4,0)+
IF('U7'!$A$4="3ª",'U7'!C28*'U7'!C$4,0)+
IF('U8'!$A$4="3ª",'U8'!C28*'U8'!C$4,0)+
IF('U9'!$A$4="3ª",'U9'!C28*'U9'!C$4,0)+
IF('U10'!$A$4="3ª",'U10'!C28*'U10'!C$4,0)+
IF('U11'!$A$4="3ª",'U11'!C28*'U11'!C$4,0)+
IF('U12'!$A$4="3ª",'U12'!C28*'U12'!C$4,0)+
IF('U13'!$A$4="3ª",'U13'!C28*'U13'!C$4,0)+
IF('U14'!$A$4="3ª",'U14'!C28*'U14'!C$4,0)+
IF('U15'!$A$4="3ª",'U15'!C28*'U15'!C$4,0)
)/'3ª EVA-solo'!$CD$5
/E$13)),0),0)</f>
        <v>0</v>
      </c>
      <c r="F44" s="25"/>
      <c r="G44" s="25">
        <f ca="1">IFERROR(IF(G$16&gt;0,
(
(
(
IF('U1'!$A$4="3ª",'U1'!D28*'U1'!D$4,0)+
IF('U2'!$A$4="3ª",'U2'!D28*'U2'!D$4,0)+
IF('U3'!$A$4="3ª",'U3'!D28*'U3'!D$4,0)+
IF('U4'!$A$4="3ª",'U4'!D28*'U4'!D$4,0)+
IF('U5'!$A$4="3ª",'U5'!D28*'U5'!D$4,0)+
IF('U6'!$A$4="3ª",'U6'!D28*'U6'!D$4,0)+
IF('U7'!$A$4="3ª",'U7'!D28*'U7'!D$4,0)+
IF('U8'!$A$4="3ª",'U8'!D28*'U8'!D$4,0)+
IF('U9'!$A$4="3ª",'U9'!D28*'U9'!D$4,0)+
IF('U10'!$A$4="3ª",'U10'!D28*'U10'!D$4,0)+
IF('U11'!$A$4="3ª",'U11'!D28*'U11'!D$4,0)+
IF('U12'!$A$4="3ª",'U12'!D28*'U12'!D$4,0)+
IF('U13'!$A$4="3ª",'U13'!D28*'U13'!D$4,0)+
IF('U14'!$A$4="3ª",'U14'!D28*'U14'!D$4,0)+
IF('U15'!$A$4="3ª",'U15'!D28*'U15'!D$4,0)
)/'3ª EVA-solo'!$CD$5
/G$13)),0),0)</f>
        <v>0</v>
      </c>
      <c r="H44" s="25"/>
      <c r="I44" s="25">
        <f ca="1">IFERROR(IF(I$16&gt;0,
(
(
(
IF('U1'!$A$4="3ª",'U1'!E28*'U1'!E$4,0)+
IF('U2'!$A$4="3ª",'U2'!E28*'U2'!E$4,0)+
IF('U3'!$A$4="3ª",'U3'!E28*'U3'!E$4,0)+
IF('U4'!$A$4="3ª",'U4'!E28*'U4'!E$4,0)+
IF('U5'!$A$4="3ª",'U5'!E28*'U5'!E$4,0)+
IF('U6'!$A$4="3ª",'U6'!E28*'U6'!E$4,0)+
IF('U7'!$A$4="3ª",'U7'!E28*'U7'!E$4,0)+
IF('U8'!$A$4="3ª",'U8'!E28*'U8'!E$4,0)+
IF('U9'!$A$4="3ª",'U9'!E28*'U9'!E$4,0)+
IF('U10'!$A$4="3ª",'U10'!E28*'U10'!E$4,0)+
IF('U11'!$A$4="3ª",'U11'!E28*'U11'!E$4,0)+
IF('U12'!$A$4="3ª",'U12'!E28*'U12'!E$4,0)+
IF('U13'!$A$4="3ª",'U13'!E28*'U13'!E$4,0)+
IF('U14'!$A$4="3ª",'U14'!E28*'U14'!E$4,0)+
IF('U15'!$A$4="3ª",'U15'!E28*'U15'!E$4,0)
)/'3ª EVA-solo'!$CD$5
/H$13)),0),0)</f>
        <v>0</v>
      </c>
      <c r="J44" s="25"/>
      <c r="K44" s="25">
        <f ca="1">IFERROR(IF(K$16&gt;0,
(
(
(
IF('U1'!$A$4="3ª",'U1'!F28*'U1'!F$4,0)+
IF('U2'!$A$4="3ª",'U2'!F28*'U2'!F$4,0)+
IF('U3'!$A$4="3ª",'U3'!F28*'U3'!F$4,0)+
IF('U4'!$A$4="3ª",'U4'!F28*'U4'!F$4,0)+
IF('U5'!$A$4="3ª",'U5'!F28*'U5'!F$4,0)+
IF('U6'!$A$4="3ª",'U6'!F28*'U6'!F$4,0)+
IF('U7'!$A$4="3ª",'U7'!F28*'U7'!F$4,0)+
IF('U8'!$A$4="3ª",'U8'!F28*'U8'!F$4,0)+
IF('U9'!$A$4="3ª",'U9'!F28*'U9'!F$4,0)+
IF('U10'!$A$4="3ª",'U10'!F28*'U10'!F$4,0)+
IF('U11'!$A$4="3ª",'U11'!F28*'U11'!F$4,0)+
IF('U12'!$A$4="3ª",'U12'!F28*'U12'!F$4,0)+
IF('U13'!$A$4="3ª",'U13'!F28*'U13'!F$4,0)+
IF('U14'!$A$4="3ª",'U14'!F28*'U14'!F$4,0)+
IF('U15'!$A$4="3ª",'U15'!F28*'U15'!F$4,0)
)/'3ª EVA-solo'!$CD$5
/K$13)),0),0)</f>
        <v>0</v>
      </c>
      <c r="L44" s="98"/>
      <c r="M44" s="25">
        <f>IFERROR(IF(M$16&gt;0,
(
(
(
IF('U1'!$A$4="3ª",'U1'!G28*'U1'!G$4,0)+
IF('U2'!$A$4="3ª",'U2'!G28*'U2'!G$4,0)+
IF('U3'!$A$4="3ª",'U3'!G28*'U3'!G$4,0)+
IF('U4'!$A$4="3ª",'U4'!G28*'U4'!G$4,0)+
IF('U5'!$A$4="3ª",'U5'!G28*'U5'!G$4,0)+
IF('U6'!$A$4="3ª",'U6'!G28*'U6'!G$4,0)+
IF('U7'!$A$4="3ª",'U7'!G28*'U7'!G$4,0)+
IF('U8'!$A$4="3ª",'U8'!G28*'U8'!G$4,0)+
IF('U9'!$A$4="3ª",'U9'!G28*'U9'!G$4,0)+
IF('U10'!$A$4="3ª",'U10'!G28*'U10'!G$4,0)+
IF('U11'!$A$4="3ª",'U11'!G28*'U11'!G$4,0)+
IF('U12'!$A$4="3ª",'U12'!G28*'U12'!G$4,0)+
IF('U13'!$A$4="3ª",'U13'!G28*'U13'!G$4,0)+
IF('U14'!$A$4="3ª",'U14'!G28*'U14'!G$4,0)+
IF('U15'!$A$4="3ª",'U15'!G28*'U15'!G$4,0)
)/'3ª EVA-solo'!$CD$5
/M$13)),0),0)</f>
        <v>0</v>
      </c>
      <c r="N44" s="102"/>
      <c r="O44" s="72"/>
      <c r="P44" s="25">
        <f ca="1">IFERROR(IF(P$16&gt;0,
(
(
(
IF('U1'!$A$4="3ª",'U1'!H28*'U1'!H$4,0)+
IF('U2'!$A$4="3ª",'U2'!H28*'U2'!H$4,0)+
IF('U3'!$A$4="3ª",'U3'!H28*'U3'!H$4,0)+
IF('U4'!$A$4="3ª",'U4'!H28*'U4'!H$4,0)+
IF('U5'!$A$4="3ª",'U5'!H28*'U5'!H$4,0)+
IF('U6'!$A$4="3ª",'U6'!H28*'U6'!H$4,0)+
IF('U7'!$A$4="3ª",'U7'!H28*'U7'!H$4,0)+
IF('U8'!$A$4="3ª",'U8'!H28*'U8'!H$4,0)+
IF('U9'!$A$4="3ª",'U9'!H28*'U9'!H$4,0)+
IF('U10'!$A$4="3ª",'U10'!H28*'U10'!H$4,0)+
IF('U11'!$A$4="3ª",'U11'!H28*'U11'!H$4,0)+
IF('U12'!$A$4="3ª",'U12'!H28*'U12'!H$4,0)+
IF('U13'!$A$4="3ª",'U13'!H28*'U13'!H$4,0)+
IF('U14'!$A$4="3ª",'U14'!H28*'U14'!H$4,0)+
IF('U15'!$A$4="3ª",'U15'!H28*'U15'!H$4,0)
)/'3ª EVA-solo'!$CD$5
/P$13)),0),0)</f>
        <v>0</v>
      </c>
      <c r="Q44" s="25"/>
      <c r="R44" s="25">
        <f ca="1">IFERROR(IF(R$16&gt;0,
(
(
(
IF('U1'!$A$4="3ª",'U1'!I28*'U1'!I$4,0)+
IF('U2'!$A$4="3ª",'U2'!I28*'U2'!I$4,0)+
IF('U3'!$A$4="3ª",'U3'!I28*'U3'!I$4,0)+
IF('U4'!$A$4="3ª",'U4'!I28*'U4'!I$4,0)+
IF('U5'!$A$4="3ª",'U5'!I28*'U5'!I$4,0)+
IF('U6'!$A$4="3ª",'U6'!I28*'U6'!I$4,0)+
IF('U7'!$A$4="3ª",'U7'!I28*'U7'!I$4,0)+
IF('U8'!$A$4="3ª",'U8'!I28*'U8'!I$4,0)+
IF('U9'!$A$4="3ª",'U9'!I28*'U9'!I$4,0)+
IF('U10'!$A$4="3ª",'U10'!I28*'U10'!I$4,0)+
IF('U11'!$A$4="3ª",'U11'!I28*'U11'!I$4,0)+
IF('U12'!$A$4="3ª",'U12'!I28*'U12'!I$4,0)+
IF('U13'!$A$4="3ª",'U13'!I28*'U13'!I$4,0)+
IF('U14'!$A$4="3ª",'U14'!I28*'U14'!I$4,0)+
IF('U15'!$A$4="3ª",'U15'!I28*'U15'!I$4,0)
)/'3ª EVA-solo'!$CD$5
/R$13)),0),0)</f>
        <v>0</v>
      </c>
      <c r="S44" s="25"/>
      <c r="T44" s="25">
        <f ca="1">IFERROR(IF(T$16&gt;0,
(
(
(
IF('U1'!$A$4="3ª",'U1'!J28*'U1'!J$4,0)+
IF('U2'!$A$4="3ª",'U2'!J28*'U2'!J$4,0)+
IF('U3'!$A$4="3ª",'U3'!J28*'U3'!J$4,0)+
IF('U4'!$A$4="3ª",'U4'!J28*'U4'!J$4,0)+
IF('U5'!$A$4="3ª",'U5'!J28*'U5'!J$4,0)+
IF('U6'!$A$4="3ª",'U6'!J28*'U6'!J$4,0)+
IF('U7'!$A$4="3ª",'U7'!J28*'U7'!J$4,0)+
IF('U8'!$A$4="3ª",'U8'!J28*'U8'!J$4,0)+
IF('U9'!$A$4="3ª",'U9'!J28*'U9'!J$4,0)+
IF('U10'!$A$4="3ª",'U10'!J28*'U10'!J$4,0)+
IF('U11'!$A$4="3ª",'U11'!J28*'U11'!J$4,0)+
IF('U12'!$A$4="3ª",'U12'!J28*'U12'!J$4,0)+
IF('U13'!$A$4="3ª",'U13'!J28*'U13'!J$4,0)+
IF('U14'!$A$4="3ª",'U14'!J28*'U14'!J$4,0)+
IF('U15'!$A$4="3ª",'U15'!J28*'U15'!J$4,0)
)/'3ª EVA-solo'!$CD$5
/T$13)),0),0)</f>
        <v>0</v>
      </c>
      <c r="U44" s="25"/>
      <c r="V44" s="25">
        <f ca="1">IFERROR(IF(V$16&gt;0,
(
(
(
IF('U1'!$A$4="3ª",'U1'!K28*'U1'!K$4,0)+
IF('U2'!$A$4="3ª",'U2'!K28*'U2'!K$4,0)+
IF('U3'!$A$4="3ª",'U3'!K28*'U3'!K$4,0)+
IF('U4'!$A$4="3ª",'U4'!K28*'U4'!K$4,0)+
IF('U5'!$A$4="3ª",'U5'!K28*'U5'!K$4,0)+
IF('U6'!$A$4="3ª",'U6'!K28*'U6'!K$4,0)+
IF('U7'!$A$4="3ª",'U7'!K28*'U7'!K$4,0)+
IF('U8'!$A$4="3ª",'U8'!K28*'U8'!K$4,0)+
IF('U9'!$A$4="3ª",'U9'!K28*'U9'!K$4,0)+
IF('U10'!$A$4="3ª",'U10'!K28*'U10'!K$4,0)+
IF('U11'!$A$4="3ª",'U11'!K28*'U11'!K$4,0)+
IF('U12'!$A$4="3ª",'U12'!K28*'U12'!K$4,0)+
IF('U13'!$A$4="3ª",'U13'!K28*'U13'!K$4,0)+
IF('U14'!$A$4="3ª",'U14'!K28*'U14'!K$4,0)+
IF('U15'!$A$4="3ª",'U15'!K28*'U15'!K$4,0)
)/'3ª EVA-solo'!$CD$5
/V$13)),0),0)</f>
        <v>0</v>
      </c>
      <c r="W44" s="25"/>
      <c r="X44" s="25">
        <f ca="1">IFERROR(IF(X$16&gt;0,
(
(
(
IF('U1'!$A$4="3ª",'U1'!L28*'U1'!L$4,0)+
IF('U2'!$A$4="3ª",'U2'!L28*'U2'!L$4,0)+
IF('U3'!$A$4="3ª",'U3'!L28*'U3'!L$4,0)+
IF('U4'!$A$4="3ª",'U4'!L28*'U4'!L$4,0)+
IF('U5'!$A$4="3ª",'U5'!L28*'U5'!L$4,0)+
IF('U6'!$A$4="3ª",'U6'!L28*'U6'!L$4,0)+
IF('U7'!$A$4="3ª",'U7'!L28*'U7'!L$4,0)+
IF('U8'!$A$4="3ª",'U8'!L28*'U8'!L$4,0)+
IF('U9'!$A$4="3ª",'U9'!L28*'U9'!L$4,0)+
IF('U10'!$A$4="3ª",'U10'!L28*'U10'!L$4,0)+
IF('U11'!$A$4="3ª",'U11'!L28*'U11'!L$4,0)+
IF('U12'!$A$4="3ª",'U12'!L28*'U12'!L$4,0)+
IF('U13'!$A$4="3ª",'U13'!L28*'U13'!L$4,0)+
IF('U14'!$A$4="3ª",'U14'!L28*'U14'!L$4,0)+
IF('U15'!$A$4="3ª",'U15'!L28*'U15'!L$4,0)
)/'3ª EVA-solo'!$CD$5
/X$13)),0),0)</f>
        <v>0</v>
      </c>
      <c r="Y44" s="25"/>
      <c r="Z44" s="25">
        <f>IFERROR(IF(Z$16&gt;0,
(
(
(
IF('U1'!$A$4="3ª",'U1'!M28*'U1'!M$4,0)+
IF('U2'!$A$4="3ª",'U2'!M28*'U2'!M$4,0)+
IF('U3'!$A$4="3ª",'U3'!M28*'U3'!M$4,0)+
IF('U4'!$A$4="3ª",'U4'!M28*'U4'!M$4,0)+
IF('U5'!$A$4="3ª",'U5'!M28*'U5'!M$4,0)+
IF('U6'!$A$4="3ª",'U6'!M28*'U6'!M$4,0)+
IF('U7'!$A$4="3ª",'U7'!M28*'U7'!M$4,0)+
IF('U8'!$A$4="3ª",'U8'!M28*'U8'!M$4,0)+
IF('U9'!$A$4="3ª",'U9'!M28*'U9'!M$4,0)+
IF('U10'!$A$4="3ª",'U10'!M28*'U10'!M$4,0)+
IF('U11'!$A$4="3ª",'U11'!M28*'U11'!M$4,0)+
IF('U12'!$A$4="3ª",'U12'!M28*'U12'!M$4,0)+
IF('U13'!$A$4="3ª",'U13'!M28*'U13'!M$4,0)+
IF('U14'!$A$4="3ª",'U14'!M28*'U14'!M$4,0)+
IF('U15'!$A$4="3ª",'U15'!M28*'U15'!M$4,0)
)/'3ª EVA-solo'!$CD$5
/Z$13)),0),0)</f>
        <v>0</v>
      </c>
      <c r="AA44" s="25"/>
      <c r="AB44" s="72"/>
      <c r="AC44" s="25">
        <f ca="1">IFERROR(IF(AC$16&gt;0,
(
(
(
IF('U1'!$A$4="3ª",'U1'!N28*'U1'!N$4,0)+
IF('U2'!$A$4="3ª",'U2'!N28*'U2'!N$4,0)+
IF('U3'!$A$4="3ª",'U3'!N28*'U3'!N$4,0)+
IF('U4'!$A$4="3ª",'U4'!N28*'U4'!N$4,0)+
IF('U5'!$A$4="3ª",'U5'!N28*'U5'!N$4,0)+
IF('U6'!$A$4="3ª",'U6'!N28*'U6'!N$4,0)+
IF('U7'!$A$4="3ª",'U7'!N28*'U7'!N$4,0)+
IF('U8'!$A$4="3ª",'U8'!N28*'U8'!N$4,0)+
IF('U9'!$A$4="3ª",'U9'!N28*'U9'!N$4,0)+
IF('U10'!$A$4="3ª",'U10'!N28*'U10'!N$4,0)+
IF('U11'!$A$4="3ª",'U11'!N28*'U11'!N$4,0)+
IF('U12'!$A$4="3ª",'U12'!N28*'U12'!N$4,0)+
IF('U13'!$A$4="3ª",'U13'!N28*'U13'!N$4,0)+
IF('U14'!$A$4="3ª",'U14'!N28*'U14'!N$4,0)+
IF('U15'!$A$4="3ª",'U15'!N28*'U15'!N$4,0)
)/'3ª EVA-solo'!$CD$5
/AC$13)),0),0)</f>
        <v>0</v>
      </c>
      <c r="AD44" s="25"/>
      <c r="AE44" s="25">
        <f>IFERROR(IF(AE$16&gt;0,
(
(
(
IF('U1'!$A$4="3ª",'U1'!O28*'U1'!O$4,0)+
IF('U2'!$A$4="3ª",'U2'!O28*'U2'!O$4,0)+
IF('U3'!$A$4="3ª",'U3'!O28*'U3'!O$4,0)+
IF('U4'!$A$4="3ª",'U4'!O28*'U4'!O$4,0)+
IF('U5'!$A$4="3ª",'U5'!O28*'U5'!O$4,0)+
IF('U6'!$A$4="3ª",'U6'!O28*'U6'!O$4,0)+
IF('U7'!$A$4="3ª",'U7'!O28*'U7'!O$4,0)+
IF('U8'!$A$4="3ª",'U8'!O28*'U8'!O$4,0)+
IF('U9'!$A$4="3ª",'U9'!O28*'U9'!O$4,0)+
IF('U10'!$A$4="3ª",'U10'!O28*'U10'!O$4,0)+
IF('U11'!$A$4="3ª",'U11'!O28*'U11'!O$4,0)+
IF('U12'!$A$4="3ª",'U12'!O28*'U12'!O$4,0)+
IF('U13'!$A$4="3ª",'U13'!O28*'U13'!O$4,0)+
IF('U14'!$A$4="3ª",'U14'!O28*'U14'!O$4,0)+
IF('U15'!$A$4="3ª",'U15'!O28*'U15'!O$4,0)
)/'3ª EVA-solo'!$CD$5
/AE$13)),0),0)</f>
        <v>0</v>
      </c>
      <c r="AF44" s="25"/>
      <c r="AG44" s="25">
        <f ca="1">IFERROR(IF(AG$16&gt;0,
(
(
(
IF('U1'!$A$4="3ª",'U1'!P28*'U1'!P$4,0)+
IF('U2'!$A$4="3ª",'U2'!P28*'U2'!P$4,0)+
IF('U3'!$A$4="3ª",'U3'!P28*'U3'!P$4,0)+
IF('U4'!$A$4="3ª",'U4'!P28*'U4'!P$4,0)+
IF('U5'!$A$4="3ª",'U5'!P28*'U5'!P$4,0)+
IF('U6'!$A$4="3ª",'U6'!P28*'U6'!P$4,0)+
IF('U7'!$A$4="3ª",'U7'!P28*'U7'!P$4,0)+
IF('U8'!$A$4="3ª",'U8'!P28*'U8'!P$4,0)+
IF('U9'!$A$4="3ª",'U9'!P28*'U9'!P$4,0)+
IF('U10'!$A$4="3ª",'U10'!P28*'U10'!P$4,0)+
IF('U11'!$A$4="3ª",'U11'!P28*'U11'!P$4,0)+
IF('U12'!$A$4="3ª",'U12'!P28*'U12'!P$4,0)+
IF('U13'!$A$4="3ª",'U13'!P28*'U13'!P$4,0)+
IF('U14'!$A$4="3ª",'U14'!P28*'U14'!P$4,0)+
IF('U15'!$A$4="3ª",'U15'!P28*'U15'!P$4,0)
)/'3ª EVA-solo'!$CD$5
/AG$13)),0),0)</f>
        <v>0</v>
      </c>
      <c r="AH44" s="25"/>
      <c r="AI44" s="25">
        <f>IFERROR(IF(AH$16&gt;0,
(
(
(
IF('U1'!$A$4="3ª",'U1'!Q28*'U1'!Q$4,0)+
IF('U2'!$A$4="3ª",'U2'!Q28*'U2'!Q$4,0)+
IF('U3'!$A$4="3ª",'U3'!Q28*'U3'!Q$4,0)+
IF('U4'!$A$4="3ª",'U4'!Q28*'U4'!Q$4,0)+
IF('U5'!$A$4="3ª",'U5'!Q28*'U5'!Q$4,0)+
IF('U6'!$A$4="3ª",'U6'!Q28*'U6'!Q$4,0)+
IF('U7'!$A$4="3ª",'U7'!Q28*'U7'!Q$4,0)+
IF('U8'!$A$4="3ª",'U8'!Q28*'U8'!Q$4,0)+
IF('U9'!$A$4="3ª",'U9'!Q28*'U9'!Q$4,0)+
IF('U10'!$A$4="3ª",'U10'!Q28*'U10'!Q$4,0)+
IF('U11'!$A$4="3ª",'U11'!Q28*'U11'!Q$4,0)+
IF('U12'!$A$4="3ª",'U12'!Q28*'U12'!Q$4,0)+
IF('U13'!$A$4="3ª",'U13'!Q28*'U13'!Q$4,0)+
IF('U14'!$A$4="3ª",'U14'!Q28*'U14'!Q$4,0)+
IF('U15'!$A$4="3ª",'U15'!Q28*'U15'!Q$4,0)
)/'3ª EVA-solo'!$CD$5
/AH$13)),0),0)</f>
        <v>0</v>
      </c>
      <c r="AJ44" s="25"/>
      <c r="AK44" s="25">
        <f ca="1">IFERROR(IF(AK$16&gt;0,
(
(
(
IF('U1'!$A$4="3ª",'U1'!R28*'U1'!R$4,0)+
IF('U2'!$A$4="3ª",'U2'!R28*'U2'!R$4,0)+
IF('U3'!$A$4="3ª",'U3'!R28*'U3'!R$4,0)+
IF('U4'!$A$4="3ª",'U4'!R28*'U4'!R$4,0)+
IF('U5'!$A$4="3ª",'U5'!R28*'U5'!R$4,0)+
IF('U6'!$A$4="3ª",'U6'!R28*'U6'!R$4,0)+
IF('U7'!$A$4="3ª",'U7'!R28*'U7'!R$4,0)+
IF('U8'!$A$4="3ª",'U8'!R28*'U8'!R$4,0)+
IF('U9'!$A$4="3ª",'U9'!R28*'U9'!R$4,0)+
IF('U10'!$A$4="3ª",'U10'!R28*'U10'!R$4,0)+
IF('U11'!$A$4="3ª",'U11'!R28*'U11'!R$4,0)+
IF('U12'!$A$4="3ª",'U12'!R28*'U12'!R$4,0)+
IF('U13'!$A$4="3ª",'U13'!R28*'U13'!R$4,0)+
IF('U14'!$A$4="3ª",'U14'!R28*'U14'!R$4,0)+
IF('U15'!$A$4="3ª",'U15'!R28*'U15'!R$4,0)
)/'3ª EVA-solo'!$CD$5
/AK$13)),0),0)</f>
        <v>0</v>
      </c>
      <c r="AL44" s="25"/>
      <c r="AM44" s="129">
        <f>IFERROR(IF(AM$16&gt;0,
(
(
(
IF('U1'!$A$4="3ª",'U1'!S28*'U1'!S$4,0)+
IF('U2'!$A$4="3ª",'U2'!S28*'U2'!S$4,0)+
IF('U3'!$A$4="3ª",'U3'!S28*'U3'!S$4,0)+
IF('U4'!$A$4="3ª",'U4'!S28*'U4'!S$4,0)+
IF('U5'!$A$4="3ª",'U5'!S28*'U5'!S$4,0)+
IF('U6'!$A$4="3ª",'U6'!S28*'U6'!S$4,0)+
IF('U7'!$A$4="3ª",'U7'!S28*'U7'!S$4,0)+
IF('U8'!$A$4="3ª",'U8'!S28*'U8'!S$4,0)+
IF('U9'!$A$4="3ª",'U9'!S28*'U9'!S$4,0)+
IF('U10'!$A$4="3ª",'U10'!S28*'U10'!S$4,0)+
IF('U11'!$A$4="3ª",'U11'!S28*'U11'!S$4,0)+
IF('U12'!$A$4="3ª",'U12'!S28*'U12'!S$4,0)+
IF('U13'!$A$4="3ª",'U13'!S28*'U13'!S$4,0)+
IF('U14'!$A$4="3ª",'U14'!S28*'U14'!S$4,0)+
IF('U15'!$A$4="3ª",'U15'!S28*'U15'!S$4,0)
)/'3ª EVA-solo'!$CD$5
/AM$13)),0),0)</f>
        <v>0</v>
      </c>
      <c r="AN44" s="102"/>
      <c r="AO44" s="72"/>
      <c r="AP44" s="25">
        <f ca="1">IFERROR(IF(AP$16&gt;0,
(
(
(
IF('U1'!$A$4="3ª",'U1'!T28*'U1'!T$4,0)+
IF('U2'!$A$4="3ª",'U2'!T28*'U2'!T$4,0)+
IF('U3'!$A$4="3ª",'U3'!T28*'U3'!T$4,0)+
IF('U4'!$A$4="3ª",'U4'!T28*'U4'!T$4,0)+
IF('U5'!$A$4="3ª",'U5'!T28*'U5'!T$4,0)+
IF('U6'!$A$4="3ª",'U6'!T28*'U6'!T$4,0)+
IF('U7'!$A$4="3ª",'U7'!T28*'U7'!T$4,0)+
IF('U8'!$A$4="3ª",'U8'!T28*'U8'!T$4,0)+
IF('U9'!$A$4="3ª",'U9'!T28*'U9'!T$4,0)+
IF('U10'!$A$4="3ª",'U10'!T28*'U10'!T$4,0)+
IF('U11'!$A$4="3ª",'U11'!T28*'U11'!T$4,0)+
IF('U12'!$A$4="3ª",'U12'!T28*'U12'!T$4,0)+
IF('U13'!$A$4="3ª",'U13'!T28*'U13'!T$4,0)+
IF('U14'!$A$4="3ª",'U14'!T28*'U14'!T$4,0)+
IF('U15'!$A$4="3ª",'U15'!T28*'U15'!T$4,0)
)/'3ª EVA-solo'!$CD$5
/AP$13)),0),0)</f>
        <v>0</v>
      </c>
      <c r="AQ44" s="25"/>
      <c r="AR44" s="25">
        <f ca="1">IFERROR(IF(AR$16&gt;0,
(
(
(
IF('U1'!$A$4="3ª",'U1'!U28*'U1'!U$4,0)+
IF('U2'!$A$4="3ª",'U2'!U28*'U2'!U$4,0)+
IF('U3'!$A$4="3ª",'U3'!U28*'U3'!U$4,0)+
IF('U4'!$A$4="3ª",'U4'!U28*'U4'!U$4,0)+
IF('U5'!$A$4="3ª",'U5'!U28*'U5'!U$4,0)+
IF('U6'!$A$4="3ª",'U6'!U28*'U6'!U$4,0)+
IF('U7'!$A$4="3ª",'U7'!U28*'U7'!U$4,0)+
IF('U8'!$A$4="3ª",'U8'!U28*'U8'!U$4,0)+
IF('U9'!$A$4="3ª",'U9'!U28*'U9'!U$4,0)+
IF('U10'!$A$4="3ª",'U10'!U28*'U10'!U$4,0)+
IF('U11'!$A$4="3ª",'U11'!U28*'U11'!U$4,0)+
IF('U12'!$A$4="3ª",'U12'!U28*'U12'!U$4,0)+
IF('U13'!$A$4="3ª",'U13'!U28*'U13'!U$4,0)+
IF('U14'!$A$4="3ª",'U14'!U28*'U14'!U$4,0)+
IF('U15'!$A$4="3ª",'U15'!U28*'U15'!U$4,0)
)/'3ª EVA-solo'!$CD$5
/AR$13)),0),0)</f>
        <v>0</v>
      </c>
      <c r="AS44" s="25"/>
      <c r="AT44" s="25">
        <f ca="1">IFERROR(IF(AT$16&gt;0,
(
(
(
IF('U1'!$A$4="3ª",'U1'!V28*'U1'!V$4,0)+
IF('U2'!$A$4="3ª",'U2'!V28*'U2'!V$4,0)+
IF('U3'!$A$4="3ª",'U3'!V28*'U3'!V$4,0)+
IF('U4'!$A$4="3ª",'U4'!V28*'U4'!V$4,0)+
IF('U5'!$A$4="3ª",'U5'!V28*'U5'!V$4,0)+
IF('U6'!$A$4="3ª",'U6'!V28*'U6'!V$4,0)+
IF('U7'!$A$4="3ª",'U7'!V28*'U7'!V$4,0)+
IF('U8'!$A$4="3ª",'U8'!V28*'U8'!V$4,0)+
IF('U9'!$A$4="3ª",'U9'!V28*'U9'!V$4,0)+
IF('U10'!$A$4="3ª",'U10'!V28*'U10'!V$4,0)+
IF('U11'!$A$4="3ª",'U11'!V28*'U11'!V$4,0)+
IF('U12'!$A$4="3ª",'U12'!V28*'U12'!V$4,0)+
IF('U13'!$A$4="3ª",'U13'!V28*'U13'!V$4,0)+
IF('U14'!$A$4="3ª",'U14'!V28*'U14'!V$4,0)+
IF('U15'!$A$4="3ª",'U15'!V28*'U15'!V$4,0)
)/'3ª EVA-solo'!$CD$5
/AT$13)),0),0)</f>
        <v>0</v>
      </c>
      <c r="AU44" s="25"/>
      <c r="AV44" s="25">
        <f ca="1">IFERROR(IF(AV$16&gt;0,
(
(
(
IF('U1'!$A$4="3ª",'U1'!W28*'U1'!W$4,0)+
IF('U2'!$A$4="3ª",'U2'!W28*'U2'!W$4,0)+
IF('U3'!$A$4="3ª",'U3'!W28*'U3'!W$4,0)+
IF('U4'!$A$4="3ª",'U4'!W28*'U4'!W$4,0)+
IF('U5'!$A$4="3ª",'U5'!W28*'U5'!W$4,0)+
IF('U6'!$A$4="3ª",'U6'!W28*'U6'!W$4,0)+
IF('U7'!$A$4="3ª",'U7'!W28*'U7'!W$4,0)+
IF('U8'!$A$4="3ª",'U8'!W28*'U8'!W$4,0)+
IF('U9'!$A$4="3ª",'U9'!W28*'U9'!W$4,0)+
IF('U10'!$A$4="3ª",'U10'!W28*'U10'!W$4,0)+
IF('U11'!$A$4="3ª",'U11'!W28*'U11'!W$4,0)+
IF('U12'!$A$4="3ª",'U12'!W28*'U12'!W$4,0)+
IF('U13'!$A$4="3ª",'U13'!W28*'U13'!W$4,0)+
IF('U14'!$A$4="3ª",'U14'!W28*'U14'!W$4,0)+
IF('U15'!$A$4="3ª",'U15'!W28*'U15'!W$4,0)
)/'3ª EVA-solo'!$CD$5
/AV$13)),0),0)</f>
        <v>0</v>
      </c>
      <c r="AW44" s="25"/>
      <c r="AX44" s="25">
        <f ca="1">IFERROR(IF(AX$16&gt;0,
(
(
(
IF('U1'!$A$4="3ª",'U1'!X28*'U1'!X$4,0)+
IF('U2'!$A$4="3ª",'U2'!X28*'U2'!X$4,0)+
IF('U3'!$A$4="3ª",'U3'!X28*'U3'!X$4,0)+
IF('U4'!$A$4="3ª",'U4'!X28*'U4'!X$4,0)+
IF('U5'!$A$4="3ª",'U5'!X28*'U5'!X$4,0)+
IF('U6'!$A$4="3ª",'U6'!X28*'U6'!X$4,0)+
IF('U7'!$A$4="3ª",'U7'!X28*'U7'!X$4,0)+
IF('U8'!$A$4="3ª",'U8'!X28*'U8'!X$4,0)+
IF('U9'!$A$4="3ª",'U9'!X28*'U9'!X$4,0)+
IF('U10'!$A$4="3ª",'U10'!X28*'U10'!X$4,0)+
IF('U11'!$A$4="3ª",'U11'!X28*'U11'!X$4,0)+
IF('U12'!$A$4="3ª",'U12'!X28*'U12'!X$4,0)+
IF('U13'!$A$4="3ª",'U13'!X28*'U13'!X$4,0)+
IF('U14'!$A$4="3ª",'U14'!X28*'U14'!X$4,0)+
IF('U15'!$A$4="3ª",'U15'!X28*'U15'!X$4,0)
)/'3ª EVA-solo'!$CD$5
/AX$13)),0),0)</f>
        <v>0</v>
      </c>
      <c r="AY44" s="25"/>
      <c r="AZ44" s="25">
        <f>IFERROR(IF(AZ$16&gt;0,
(
(
(
IF('U1'!$A$4="3ª",'U1'!Y28*'U1'!Y$4,0)+
IF('U2'!$A$4="3ª",'U2'!Y28*'U2'!Y$4,0)+
IF('U3'!$A$4="3ª",'U3'!Y28*'U3'!Y$4,0)+
IF('U4'!$A$4="3ª",'U4'!Y28*'U4'!Y$4,0)+
IF('U5'!$A$4="3ª",'U5'!Y28*'U5'!Y$4,0)+
IF('U6'!$A$4="3ª",'U6'!Y28*'U6'!Y$4,0)+
IF('U7'!$A$4="3ª",'U7'!Y28*'U7'!Y$4,0)+
IF('U8'!$A$4="3ª",'U8'!Y28*'U8'!Y$4,0)+
IF('U9'!$A$4="3ª",'U9'!Y28*'U9'!Y$4,0)+
IF('U10'!$A$4="3ª",'U10'!Y28*'U10'!Y$4,0)+
IF('U11'!$A$4="3ª",'U11'!Y28*'U11'!Y$4,0)+
IF('U12'!$A$4="3ª",'U12'!Y28*'U12'!Y$4,0)+
IF('U13'!$A$4="3ª",'U13'!Y28*'U13'!Y$4,0)+
IF('U14'!$A$4="3ª",'U14'!Y28*'U14'!Y$4,0)+
IF('U15'!$A$4="3ª",'U15'!Y28*'U15'!Y$4,0)
)/'3ª EVA-solo'!$CD$5
/AZ$13)),0),0)</f>
        <v>0</v>
      </c>
      <c r="BA44" s="25"/>
      <c r="BB44" s="72"/>
      <c r="BC44" s="25">
        <f ca="1">IFERROR(IF(BC$16&gt;0,
(
(
(
IF('U1'!$A$4="2ª",'U1'!Z28*'U1'!Z$4,0)+
IF('U2'!$A$4="2ª",'U2'!Z28*'U2'!Z$4,0)+
IF('U3'!$A$4="2ª",'U3'!Z28*'U3'!Z$4,0)+
IF('U4'!$A$4="2ª",'U4'!Z28*'U4'!Z$4,0)+
IF('U5'!$A$4="2ª",'U5'!Z28*'U5'!Z$4,0)+
IF('U6'!$A$4="2ª",'U6'!Z28*'U6'!Z$4,0)+
IF('U7'!$A$4="2ª",'U7'!Z28*'U7'!Z$4,0)+
IF('U8'!$A$4="2ª",'U8'!Z28*'U8'!Z$4,0)+
IF('U9'!$A$4="2ª",'U9'!Z28*'U9'!Z$4,0)+
IF('U10'!$A$4="2ª",'U10'!Z28*'U10'!Z$4,0)+
IF('U11'!$A$4="2ª",'U11'!Z28*'U11'!Z$4,0)+
IF('U12'!$A$4="2ª",'U12'!Z28*'U12'!Z$4,0)+
IF('U13'!$A$4="2ª",'U13'!Z28*'U13'!Z$4,0)+
IF('U14'!$A$4="2ª",'U14'!Z28*'U14'!Z$4,0)+
IF('U15'!$A$4="2ª",'U15'!Z28*'U15'!Z$4,0)
)/'2ª EVA-solo'!$CD$5
/BC$13)),0),0)</f>
        <v>0</v>
      </c>
      <c r="BD44" s="25"/>
      <c r="BE44" s="25">
        <f ca="1">IFERROR(IF(BE$16&gt;0,
(
(
(
IF('U1'!$A$4="3ª",'U1'!AA28*'U1'!AA$4,0)+
IF('U2'!$A$4="3ª",'U2'!AA28*'U2'!AA$4,0)+
IF('U3'!$A$4="3ª",'U3'!AA28*'U3'!AA$4,0)+
IF('U4'!$A$4="3ª",'U4'!AA28*'U4'!AA$4,0)+
IF('U5'!$A$4="3ª",'U5'!AA28*'U5'!AA$4,0)+
IF('U6'!$A$4="3ª",'U6'!AA28*'U6'!AA$4,0)+
IF('U7'!$A$4="3ª",'U7'!AA28*'U7'!AA$4,0)+
IF('U8'!$A$4="3ª",'U8'!AA28*'U8'!AA$4,0)+
IF('U9'!$A$4="3ª",'U9'!AA28*'U9'!AA$4,0)+
IF('U10'!$A$4="3ª",'U10'!AA28*'U10'!AA$4,0)+
IF('U11'!$A$4="3ª",'U11'!AA28*'U11'!AA$4,0)+
IF('U12'!$A$4="3ª",'U12'!AA28*'U12'!AA$4,0)+
IF('U13'!$A$4="3ª",'U13'!AA28*'U13'!AA$4,0)+
IF('U14'!$A$4="3ª",'U14'!AA28*'U14'!AA$4,0)+
IF('U15'!$A$4="3ª",'U15'!AA28*'U15'!AE$4,0)
)/'3ª EVA-solo'!$CD$5
/BE$13)),0),0)</f>
        <v>0</v>
      </c>
      <c r="BF44" s="25"/>
      <c r="BG44" s="25">
        <f ca="1">IFERROR(IF(BG$16&gt;0,
(
(
(
IF('U1'!$A$4="3ª",'U1'!AB28*'U1'!AB$4,0)+
IF('U2'!$A$4="3ª",'U2'!AB28*'U2'!AB$4,0)+
IF('U3'!$A$4="3ª",'U3'!AB28*'U3'!AB$4,0)+
IF('U4'!$A$4="3ª",'U4'!AB28*'U4'!AB$4,0)+
IF('U5'!$A$4="3ª",'U5'!AB28*'U5'!AB$4,0)+
IF('U6'!$A$4="3ª",'U6'!AB28*'U6'!AB$4,0)+
IF('U7'!$A$4="3ª",'U7'!AB28*'U7'!AB$4,0)+
IF('U8'!$A$4="3ª",'U8'!AB28*'U8'!AB$4,0)+
IF('U9'!$A$4="3ª",'U9'!AB28*'U9'!AB$4,0)+
IF('U10'!$A$4="3ª",'U10'!AB28*'U10'!AB$4,0)+
IF('U11'!$A$4="3ª",'U11'!AB28*'U11'!AB$4,0)+
IF('U12'!$A$4="3ª",'U12'!AB28*'U12'!AB$4,0)+
IF('U13'!$A$4="3ª",'U13'!AB28*'U13'!AB$4,0)+
IF('U14'!$A$4="3ª",'U14'!AB28*'U14'!AB$4,0)+
IF('U15'!$A$4="3ª",'U15'!AB28*'U15'!AF$4,0)
)/'3ª EVA-solo'!$CD$5
/BG$13)),0),0)</f>
        <v>0</v>
      </c>
      <c r="BH44" s="25"/>
      <c r="BI44" s="25">
        <f>IFERROR(IF(BH$16&gt;0,
(
(
(
IF('U1'!$A$4="3ª",'U1'!AC28*'U1'!AC$4,0)+
IF('U2'!$A$4="3ª",'U2'!AC28*'U2'!AC$4,0)+
IF('U3'!$A$4="3ª",'U3'!AC28*'U3'!AC$4,0)+
IF('U4'!$A$4="3ª",'U4'!AC28*'U4'!AC$4,0)+
IF('U5'!$A$4="3ª",'U5'!AC28*'U5'!AC$4,0)+
IF('U6'!$A$4="3ª",'U6'!AC28*'U6'!AC$4,0)+
IF('U7'!$A$4="3ª",'U7'!AC28*'U7'!AC$4,0)+
IF('U8'!$A$4="3ª",'U8'!AC28*'U8'!AC$4,0)+
IF('U9'!$A$4="3ª",'U9'!AC28*'U9'!AC$4,0)+
IF('U10'!$A$4="3ª",'U10'!AC28*'U10'!AC$4,0)+
IF('U11'!$A$4="3ª",'U11'!AC28*'U11'!AC$4,0)+
IF('U12'!$A$4="3ª",'U12'!AC28*'U12'!AC$4,0)+
IF('U13'!$A$4="3ª",'U13'!AC28*'U13'!AC$4,0)+
IF('U14'!$A$4="3ª",'U14'!AC28*'U14'!AC$4,0)+
IF('U15'!$A$4="3ª",'U15'!AC28*'U15'!AG$4,0)
)/'3ª EVA-solo'!$CD$5
/BH$13)),0),0)</f>
        <v>0</v>
      </c>
      <c r="BJ44" s="25"/>
      <c r="BK44" s="25">
        <f>IFERROR(IF(BK$16&gt;0,
(
(
(
IF('U1'!$A$4="3ª",'U1'!AD28*'U1'!AD$4,0)+
IF('U2'!$A$4="3ª",'U2'!AD28*'U2'!AD$4,0)+
IF('U3'!$A$4="3ª",'U3'!AD28*'U3'!AD$4,0)+
IF('U4'!$A$4="3ª",'U4'!AD28*'U4'!AD$4,0)+
IF('U5'!$A$4="3ª",'U5'!AD28*'U5'!AD$4,0)+
IF('U6'!$A$4="3ª",'U6'!AD28*'U6'!AD$4,0)+
IF('U7'!$A$4="3ª",'U7'!AD28*'U7'!AD$4,0)+
IF('U8'!$A$4="3ª",'U8'!AD28*'U8'!AD$4,0)+
IF('U9'!$A$4="3ª",'U9'!AD28*'U9'!AD$4,0)+
IF('U10'!$A$4="3ª",'U10'!AD28*'U10'!AD$4,0)+
IF('U11'!$A$4="3ª",'U11'!AD28*'U11'!AD$4,0)+
IF('U12'!$A$4="3ª",'U12'!AD28*'U12'!AD$4,0)+
IF('U13'!$A$4="3ª",'U13'!AD28*'U13'!AD$4,0)+
IF('U14'!$A$4="3ª",'U14'!AD28*'U14'!AD$4,0)+
IF('U15'!$A$4="3ª",'U15'!AD28*'U15'!AH$4,0)
)/'3ª EVA-solo'!$CD$5
/BK$13)),0),0)</f>
        <v>0</v>
      </c>
      <c r="BL44" s="25"/>
      <c r="BM44" s="25">
        <f>IFERROR(IF(BM$16&gt;0,
(
(
(
IF('U1'!$A$4="2ª",'U1'!AE28*'U1'!AE$4,0)+
IF('U2'!$A$4="2ª",'U2'!AE28*'U2'!AE$4,0)+
IF('U3'!$A$4="2ª",'U3'!AE28*'U3'!AE$4,0)+
IF('U4'!$A$4="2ª",'U4'!AE28*'U4'!AE$4,0)+
IF('U5'!$A$4="2ª",'U5'!AE28*'U5'!AE$4,0)+
IF('U6'!$A$4="2ª",'U6'!AE28*'U6'!AE$4,0)+
IF('U7'!$A$4="2ª",'U7'!AE28*'U7'!AE$4,0)+
IF('U8'!$A$4="2ª",'U8'!AE28*'U8'!AE$4,0)+
IF('U9'!$A$4="2ª",'U9'!AE28*'U9'!AE$4,0)+
IF('U10'!$A$4="2ª",'U10'!AE28*'U10'!AE$4,0)+
IF('U11'!$A$4="2ª",'U11'!AE28*'U11'!AE$4,0)+
IF('U12'!$A$4="2ª",'U12'!AE28*'U12'!AE$4,0)+
IF('U13'!$A$4="2ª",'U13'!AE28*'U13'!AE$4,0)+
IF('U14'!$A$4="2ª",'U14'!AE28*'U14'!AE$4,0)+
IF('U15'!$A$4="2ª",'U15'!AE28*'U15'!AE$4,0)
)/'2ª EVA-solo'!$CD$5
/BM$13)),0),0)</f>
        <v>0</v>
      </c>
      <c r="BN44" s="25"/>
      <c r="BO44" s="72"/>
      <c r="BP44" s="25">
        <f ca="1">IFERROR(IF(BP$16&gt;0,
(
(
(
IF('U1'!$A$4="3ª",'U1'!AF28*'U1'!AF$4,0)+
IF('U2'!$A$4="3ª",'U2'!AF28*'U2'!AF$4,0)+
IF('U3'!$A$4="3ª",'U3'!AF28*'U3'!AF$4,0)+
IF('U4'!$A$4="3ª",'U4'!AF28*'U4'!AF$4,0)+
IF('U5'!$A$4="3ª",'U5'!AF28*'U5'!AF$4,0)+
IF('U6'!$A$4="3ª",'U6'!AF28*'U6'!AF$4,0)+
IF('U7'!$A$4="3ª",'U7'!AF28*'U7'!AF$4,0)+
IF('U8'!$A$4="3ª",'U8'!AF28*'U8'!AF$4,0)+
IF('U9'!$A$4="3ª",'U9'!AF28*'U9'!AF$4,0)+
IF('U10'!$A$4="3ª",'U10'!AF28*'U10'!AF$4,0)+
IF('U11'!$A$4="3ª",'U11'!AF28*'U11'!AF$4,0)+
IF('U12'!$A$4="3ª",'U12'!AF28*'U12'!AF$4,0)+
IF('U13'!$A$4="3ª",'U13'!AF28*'U13'!AF$4,0)+
IF('U14'!$A$4="3ª",'U14'!AF28*'U14'!AF$4,0)+
IF('U15'!$A$4="3ª",'U15'!AF28*'U15'!AF$4,0)
)/'3ª EVA-solo'!$CD$5
/BP$13)),0),0)</f>
        <v>0</v>
      </c>
      <c r="BQ44" s="25"/>
      <c r="BR44" s="25">
        <f>IFERROR(IF(BR$16&gt;0,
(
(
(
IF('U1'!$A$4="3ª",'U1'!AG28*'U1'!AG$4,0)+
IF('U2'!$A$4="3ª",'U2'!AG28*'U2'!AG$4,0)+
IF('U3'!$A$4="3ª",'U3'!AG28*'U3'!AG$4,0)+
IF('U4'!$A$4="3ª",'U4'!AG28*'U4'!AG$4,0)+
IF('U5'!$A$4="3ª",'U5'!AG28*'U5'!AG$4,0)+
IF('U6'!$A$4="3ª",'U6'!AG28*'U6'!AG$4,0)+
IF('U7'!$A$4="3ª",'U7'!AG28*'U7'!AG$4,0)+
IF('U8'!$A$4="3ª",'U8'!AG28*'U8'!AG$4,0)+
IF('U9'!$A$4="3ª",'U9'!AG28*'U9'!AG$4,0)+
IF('U10'!$A$4="3ª",'U10'!AG28*'U10'!AG$4,0)+
IF('U11'!$A$4="3ª",'U11'!AG28*'U11'!AG$4,0)+
IF('U12'!$A$4="3ª",'U12'!AG28*'U12'!AG$4,0)+
IF('U13'!$A$4="3ª",'U13'!AG28*'U13'!AG$4,0)+
IF('U14'!$A$4="3ª",'U14'!AG28*'U14'!AG$4,0)+
IF('U15'!$A$4="3ª",'U15'!AG28*'U15'!AG$4,0)
)/'3ª EVA-solo'!$CD$5
/BR$13)),0),0)</f>
        <v>0</v>
      </c>
      <c r="BS44" s="25"/>
      <c r="BT44" s="25">
        <f>IFERROR(IF(BT$16&gt;0,
(
(
(
IF('U1'!$A$4="3ª",'U1'!AH28*'U1'!AH$4,0)+
IF('U2'!$A$4="3ª",'U2'!AH28*'U2'!AH$4,0)+
IF('U3'!$A$4="3ª",'U3'!AH28*'U3'!AH$4,0)+
IF('U4'!$A$4="3ª",'U4'!AH28*'U4'!AH$4,0)+
IF('U5'!$A$4="3ª",'U5'!AH28*'U5'!AH$4,0)+
IF('U6'!$A$4="3ª",'U6'!AH28*'U6'!AH$4,0)+
IF('U7'!$A$4="3ª",'U7'!AH28*'U7'!AH$4,0)+
IF('U8'!$A$4="3ª",'U8'!AH28*'U8'!AH$4,0)+
IF('U9'!$A$4="3ª",'U9'!AH28*'U9'!AH$4,0)+
IF('U10'!$A$4="3ª",'U10'!AH28*'U10'!AH$4,0)+
IF('U11'!$A$4="3ª",'U11'!AH28*'U11'!AH$4,0)+
IF('U12'!$A$4="3ª",'U12'!AH28*'U12'!AH$4,0)+
IF('U13'!$A$4="3ª",'U13'!AH28*'U13'!AH$4,0)+
IF('U14'!$A$4="3ª",'U14'!AH28*'U14'!AH$4,0)+
IF('U15'!$A$4="3ª",'U15'!AH28*'U15'!AH$4,0)
)/'3ª EVA-solo'!$CD$5
/BT$13)),0),0)</f>
        <v>0</v>
      </c>
      <c r="BU44" s="25"/>
      <c r="BV44" s="25">
        <f>IFERROR(IF(BV$16&gt;0,
(
(
(
IF('U1'!$A$4="3ª",'U1'!AI28*'U1'!AI$4,0)+
IF('U2'!$A$4="3ª",'U2'!AI28*'U2'!AI$4,0)+
IF('U3'!$A$4="3ª",'U3'!AI28*'U3'!AI$4,0)+
IF('U4'!$A$4="3ª",'U4'!AI28*'U4'!AI$4,0)+
IF('U5'!$A$4="3ª",'U5'!AI28*'U5'!AI$4,0)+
IF('U6'!$A$4="3ª",'U6'!AI28*'U6'!AI$4,0)+
IF('U7'!$A$4="3ª",'U7'!AI28*'U7'!AI$4,0)+
IF('U8'!$A$4="3ª",'U8'!AI28*'U8'!AI$4,0)+
IF('U9'!$A$4="3ª",'U9'!AI28*'U9'!AI$4,0)+
IF('U10'!$A$4="3ª",'U10'!AI28*'U10'!AI$4,0)+
IF('U11'!$A$4="3ª",'U11'!AI28*'U11'!AI$4,0)+
IF('U12'!$A$4="3ª",'U12'!AI28*'U12'!AI$4,0)+
IF('U13'!$A$4="3ª",'U13'!AI28*'U13'!AI$4,0)+
IF('U14'!$A$4="3ª",'U14'!AI28*'U14'!AI$4,0)+
IF('U15'!$A$4="3ª",'U15'!AI28*'U15'!AI$4,0)
)/'3ª EVA-solo'!$CD$5
/BV$13)),0),0)</f>
        <v>0</v>
      </c>
      <c r="BW44" s="25"/>
      <c r="BX44" s="25">
        <f>IFERROR(IF(BX$16&gt;0,
(
(
(
IF('U1'!$A$4="3ª",'U1'!AJ28*'U1'!AJ$4,0)+
IF('U2'!$A$4="3ª",'U2'!AJ28*'U2'!AJ$4,0)+
IF('U3'!$A$4="3ª",'U3'!AJ28*'U3'!AJ$4,0)+
IF('U4'!$A$4="3ª",'U4'!AJ28*'U4'!AJ$4,0)+
IF('U5'!$A$4="3ª",'U5'!AJ28*'U5'!AJ$4,0)+
IF('U6'!$A$4="3ª",'U6'!AJ28*'U6'!AJ$4,0)+
IF('U7'!$A$4="3ª",'U7'!AJ28*'U7'!AJ$4,0)+
IF('U8'!$A$4="3ª",'U8'!AJ28*'U8'!AJ$4,0)+
IF('U9'!$A$4="3ª",'U9'!AJ28*'U9'!AJ$4,0)+
IF('U10'!$A$4="3ª",'U10'!AJ28*'U10'!AJ$4,0)+
IF('U11'!$A$4="3ª",'U11'!AJ28*'U11'!AJ$4,0)+
IF('U12'!$A$4="3ª",'U12'!AJ28*'U12'!AJ$4,0)+
IF('U13'!$A$4="3ª",'U13'!AJ28*'U13'!AJ$4,0)+
IF('U14'!$A$4="3ª",'U14'!AJ28*'U14'!AJ$4,0)+
IF('U15'!$A$4="3ª",'U15'!AJ28*'U15'!AJ$4,0)
)/'3ª EVA-solo'!$CD$5
/BX$13)),0),0)</f>
        <v>0</v>
      </c>
      <c r="BY44" s="25"/>
      <c r="BZ44" s="129">
        <f>IFERROR(IF(BZ$16&gt;0,
(
(
(
IF('U1'!$A$4="3ª",'U1'!AK28*'U1'!AK$4,0)+
IF('U2'!$A$4="3ª",'U2'!AK28*'U2'!AK$4,0)+
IF('U3'!$A$4="3ª",'U3'!AK28*'U3'!AK$4,0)+
IF('U4'!$A$4="3ª",'U4'!AK28*'U4'!AK$4,0)+
IF('U5'!$A$4="3ª",'U5'!AK28*'U5'!AK$4,0)+
IF('U6'!$A$4="3ª",'U6'!AK28*'U6'!AK$4,0)+
IF('U7'!$A$4="3ª",'U7'!AK28*'U7'!AK$4,0)+
IF('U8'!$A$4="3ª",'U8'!AK28*'U8'!AK$4,0)+
IF('U9'!$A$4="3ª",'U9'!AK28*'U9'!AK$4,0)+
IF('U10'!$A$4="3ª",'U10'!AK28*'U10'!AK$4,0)+
IF('U11'!$A$4="3ª",'U11'!AK28*'U11'!AK$4,0)+
IF('U12'!$A$4="3ª",'U12'!AK28*'U12'!AK$4,0)+
IF('U13'!$A$4="3ª",'U13'!AK28*'U13'!AK$4,0)+
IF('U14'!$A$4="3ª",'U14'!AK28*'U14'!AK$4,0)+
IF('U15'!$A$4="3ª",'U15'!AK28*'U15'!AK$4,0)
)/'3ª EVA-solo'!$CD$5
/BZ$13)),0),0)</f>
        <v>0</v>
      </c>
      <c r="CA44" s="25"/>
      <c r="CB44" s="71"/>
    </row>
    <row r="45" spans="1:80" ht="18" x14ac:dyDescent="0.25">
      <c r="A45" s="65">
        <v>0</v>
      </c>
      <c r="B45" s="72"/>
      <c r="C45" s="25">
        <f ca="1">IFERROR(IF(C$16&gt;0,
(
(
(
IF('U1'!$A$4="3ª",'U1'!B29*'U1'!B$4,0)+
IF('U2'!$A$4="3ª",'U2'!B29*'U2'!B$4,0)+
IF('U3'!$A$4="3ª",'U3'!B29*'U3'!B$4,0)+
IF('U4'!$A$4="3ª",'U4'!B29*'U4'!B$4,0)+
IF('U5'!$A$4="3ª",'U5'!B29*'U5'!B$4,0)+
IF('U6'!$A$4="3ª",'U6'!B29*'U6'!B$4,0)+
IF('U7'!$A$4="3ª",'U7'!B29*'U7'!B$4,0)+
IF('U8'!$A$4="3ª",'U8'!B29*'U8'!B$4,0)+
IF('U9'!$A$4="3ª",'U9'!B29*'U9'!B$4,0)+
IF('U10'!$A$4="3ª",'U10'!B29*'U10'!B$4,0)+
IF('U11'!$A$4="3ª",'U11'!B29*'U11'!B$4,0)+
IF('U12'!$A$4="3ª",'U12'!B29*'U12'!B$4,0)+
IF('U13'!$A$4="3ª",'U13'!B29*'U13'!B$4,0)+
IF('U14'!$A$4="3ª",'U14'!B29*'U14'!B$4,0)+
IF('U15'!$A$4="3ª",'U15'!B29*'U15'!B$4,0)
)/'3ª EVA-solo'!$CD$5
/C$13)),0),0)</f>
        <v>0</v>
      </c>
      <c r="D45" s="25"/>
      <c r="E45" s="25">
        <f ca="1">IFERROR(IF(E$16&gt;0,
(
(
(
IF('U1'!$A$4="3ª",'U1'!C29*'U1'!C$4,0)+
IF('U2'!$A$4="3ª",'U2'!C29*'U2'!C$4,0)+
IF('U3'!$A$4="3ª",'U3'!C29*'U3'!C$4,0)+
IF('U4'!$A$4="3ª",'U4'!C29*'U4'!C$4,0)+
IF('U5'!$A$4="3ª",'U5'!C29*'U5'!C$4,0)+
IF('U6'!$A$4="3ª",'U6'!C29*'U6'!C$4,0)+
IF('U7'!$A$4="3ª",'U7'!C29*'U7'!C$4,0)+
IF('U8'!$A$4="3ª",'U8'!C29*'U8'!C$4,0)+
IF('U9'!$A$4="3ª",'U9'!C29*'U9'!C$4,0)+
IF('U10'!$A$4="3ª",'U10'!C29*'U10'!C$4,0)+
IF('U11'!$A$4="3ª",'U11'!C29*'U11'!C$4,0)+
IF('U12'!$A$4="3ª",'U12'!C29*'U12'!C$4,0)+
IF('U13'!$A$4="3ª",'U13'!C29*'U13'!C$4,0)+
IF('U14'!$A$4="3ª",'U14'!C29*'U14'!C$4,0)+
IF('U15'!$A$4="3ª",'U15'!C29*'U15'!C$4,0)
)/'3ª EVA-solo'!$CD$5
/E$13)),0),0)</f>
        <v>0</v>
      </c>
      <c r="F45" s="25"/>
      <c r="G45" s="25">
        <f ca="1">IFERROR(IF(G$16&gt;0,
(
(
(
IF('U1'!$A$4="3ª",'U1'!D29*'U1'!D$4,0)+
IF('U2'!$A$4="3ª",'U2'!D29*'U2'!D$4,0)+
IF('U3'!$A$4="3ª",'U3'!D29*'U3'!D$4,0)+
IF('U4'!$A$4="3ª",'U4'!D29*'U4'!D$4,0)+
IF('U5'!$A$4="3ª",'U5'!D29*'U5'!D$4,0)+
IF('U6'!$A$4="3ª",'U6'!D29*'U6'!D$4,0)+
IF('U7'!$A$4="3ª",'U7'!D29*'U7'!D$4,0)+
IF('U8'!$A$4="3ª",'U8'!D29*'U8'!D$4,0)+
IF('U9'!$A$4="3ª",'U9'!D29*'U9'!D$4,0)+
IF('U10'!$A$4="3ª",'U10'!D29*'U10'!D$4,0)+
IF('U11'!$A$4="3ª",'U11'!D29*'U11'!D$4,0)+
IF('U12'!$A$4="3ª",'U12'!D29*'U12'!D$4,0)+
IF('U13'!$A$4="3ª",'U13'!D29*'U13'!D$4,0)+
IF('U14'!$A$4="3ª",'U14'!D29*'U14'!D$4,0)+
IF('U15'!$A$4="3ª",'U15'!D29*'U15'!D$4,0)
)/'3ª EVA-solo'!$CD$5
/G$13)),0),0)</f>
        <v>0</v>
      </c>
      <c r="H45" s="25"/>
      <c r="I45" s="25">
        <f ca="1">IFERROR(IF(I$16&gt;0,
(
(
(
IF('U1'!$A$4="3ª",'U1'!E29*'U1'!E$4,0)+
IF('U2'!$A$4="3ª",'U2'!E29*'U2'!E$4,0)+
IF('U3'!$A$4="3ª",'U3'!E29*'U3'!E$4,0)+
IF('U4'!$A$4="3ª",'U4'!E29*'U4'!E$4,0)+
IF('U5'!$A$4="3ª",'U5'!E29*'U5'!E$4,0)+
IF('U6'!$A$4="3ª",'U6'!E29*'U6'!E$4,0)+
IF('U7'!$A$4="3ª",'U7'!E29*'U7'!E$4,0)+
IF('U8'!$A$4="3ª",'U8'!E29*'U8'!E$4,0)+
IF('U9'!$A$4="3ª",'U9'!E29*'U9'!E$4,0)+
IF('U10'!$A$4="3ª",'U10'!E29*'U10'!E$4,0)+
IF('U11'!$A$4="3ª",'U11'!E29*'U11'!E$4,0)+
IF('U12'!$A$4="3ª",'U12'!E29*'U12'!E$4,0)+
IF('U13'!$A$4="3ª",'U13'!E29*'U13'!E$4,0)+
IF('U14'!$A$4="3ª",'U14'!E29*'U14'!E$4,0)+
IF('U15'!$A$4="3ª",'U15'!E29*'U15'!E$4,0)
)/'3ª EVA-solo'!$CD$5
/H$13)),0),0)</f>
        <v>0</v>
      </c>
      <c r="J45" s="25"/>
      <c r="K45" s="25">
        <f ca="1">IFERROR(IF(K$16&gt;0,
(
(
(
IF('U1'!$A$4="3ª",'U1'!F29*'U1'!F$4,0)+
IF('U2'!$A$4="3ª",'U2'!F29*'U2'!F$4,0)+
IF('U3'!$A$4="3ª",'U3'!F29*'U3'!F$4,0)+
IF('U4'!$A$4="3ª",'U4'!F29*'U4'!F$4,0)+
IF('U5'!$A$4="3ª",'U5'!F29*'U5'!F$4,0)+
IF('U6'!$A$4="3ª",'U6'!F29*'U6'!F$4,0)+
IF('U7'!$A$4="3ª",'U7'!F29*'U7'!F$4,0)+
IF('U8'!$A$4="3ª",'U8'!F29*'U8'!F$4,0)+
IF('U9'!$A$4="3ª",'U9'!F29*'U9'!F$4,0)+
IF('U10'!$A$4="3ª",'U10'!F29*'U10'!F$4,0)+
IF('U11'!$A$4="3ª",'U11'!F29*'U11'!F$4,0)+
IF('U12'!$A$4="3ª",'U12'!F29*'U12'!F$4,0)+
IF('U13'!$A$4="3ª",'U13'!F29*'U13'!F$4,0)+
IF('U14'!$A$4="3ª",'U14'!F29*'U14'!F$4,0)+
IF('U15'!$A$4="3ª",'U15'!F29*'U15'!F$4,0)
)/'3ª EVA-solo'!$CD$5
/K$13)),0),0)</f>
        <v>0</v>
      </c>
      <c r="L45" s="98"/>
      <c r="M45" s="25">
        <f>IFERROR(IF(M$16&gt;0,
(
(
(
IF('U1'!$A$4="3ª",'U1'!G29*'U1'!G$4,0)+
IF('U2'!$A$4="3ª",'U2'!G29*'U2'!G$4,0)+
IF('U3'!$A$4="3ª",'U3'!G29*'U3'!G$4,0)+
IF('U4'!$A$4="3ª",'U4'!G29*'U4'!G$4,0)+
IF('U5'!$A$4="3ª",'U5'!G29*'U5'!G$4,0)+
IF('U6'!$A$4="3ª",'U6'!G29*'U6'!G$4,0)+
IF('U7'!$A$4="3ª",'U7'!G29*'U7'!G$4,0)+
IF('U8'!$A$4="3ª",'U8'!G29*'U8'!G$4,0)+
IF('U9'!$A$4="3ª",'U9'!G29*'U9'!G$4,0)+
IF('U10'!$A$4="3ª",'U10'!G29*'U10'!G$4,0)+
IF('U11'!$A$4="3ª",'U11'!G29*'U11'!G$4,0)+
IF('U12'!$A$4="3ª",'U12'!G29*'U12'!G$4,0)+
IF('U13'!$A$4="3ª",'U13'!G29*'U13'!G$4,0)+
IF('U14'!$A$4="3ª",'U14'!G29*'U14'!G$4,0)+
IF('U15'!$A$4="3ª",'U15'!G29*'U15'!G$4,0)
)/'3ª EVA-solo'!$CD$5
/M$13)),0),0)</f>
        <v>0</v>
      </c>
      <c r="N45" s="102"/>
      <c r="O45" s="72"/>
      <c r="P45" s="25">
        <f ca="1">IFERROR(IF(P$16&gt;0,
(
(
(
IF('U1'!$A$4="3ª",'U1'!H29*'U1'!H$4,0)+
IF('U2'!$A$4="3ª",'U2'!H29*'U2'!H$4,0)+
IF('U3'!$A$4="3ª",'U3'!H29*'U3'!H$4,0)+
IF('U4'!$A$4="3ª",'U4'!H29*'U4'!H$4,0)+
IF('U5'!$A$4="3ª",'U5'!H29*'U5'!H$4,0)+
IF('U6'!$A$4="3ª",'U6'!H29*'U6'!H$4,0)+
IF('U7'!$A$4="3ª",'U7'!H29*'U7'!H$4,0)+
IF('U8'!$A$4="3ª",'U8'!H29*'U8'!H$4,0)+
IF('U9'!$A$4="3ª",'U9'!H29*'U9'!H$4,0)+
IF('U10'!$A$4="3ª",'U10'!H29*'U10'!H$4,0)+
IF('U11'!$A$4="3ª",'U11'!H29*'U11'!H$4,0)+
IF('U12'!$A$4="3ª",'U12'!H29*'U12'!H$4,0)+
IF('U13'!$A$4="3ª",'U13'!H29*'U13'!H$4,0)+
IF('U14'!$A$4="3ª",'U14'!H29*'U14'!H$4,0)+
IF('U15'!$A$4="3ª",'U15'!H29*'U15'!H$4,0)
)/'3ª EVA-solo'!$CD$5
/P$13)),0),0)</f>
        <v>0</v>
      </c>
      <c r="Q45" s="25"/>
      <c r="R45" s="25">
        <f ca="1">IFERROR(IF(R$16&gt;0,
(
(
(
IF('U1'!$A$4="3ª",'U1'!I29*'U1'!I$4,0)+
IF('U2'!$A$4="3ª",'U2'!I29*'U2'!I$4,0)+
IF('U3'!$A$4="3ª",'U3'!I29*'U3'!I$4,0)+
IF('U4'!$A$4="3ª",'U4'!I29*'U4'!I$4,0)+
IF('U5'!$A$4="3ª",'U5'!I29*'U5'!I$4,0)+
IF('U6'!$A$4="3ª",'U6'!I29*'U6'!I$4,0)+
IF('U7'!$A$4="3ª",'U7'!I29*'U7'!I$4,0)+
IF('U8'!$A$4="3ª",'U8'!I29*'U8'!I$4,0)+
IF('U9'!$A$4="3ª",'U9'!I29*'U9'!I$4,0)+
IF('U10'!$A$4="3ª",'U10'!I29*'U10'!I$4,0)+
IF('U11'!$A$4="3ª",'U11'!I29*'U11'!I$4,0)+
IF('U12'!$A$4="3ª",'U12'!I29*'U12'!I$4,0)+
IF('U13'!$A$4="3ª",'U13'!I29*'U13'!I$4,0)+
IF('U14'!$A$4="3ª",'U14'!I29*'U14'!I$4,0)+
IF('U15'!$A$4="3ª",'U15'!I29*'U15'!I$4,0)
)/'3ª EVA-solo'!$CD$5
/R$13)),0),0)</f>
        <v>0</v>
      </c>
      <c r="S45" s="25"/>
      <c r="T45" s="25">
        <f ca="1">IFERROR(IF(T$16&gt;0,
(
(
(
IF('U1'!$A$4="3ª",'U1'!J29*'U1'!J$4,0)+
IF('U2'!$A$4="3ª",'U2'!J29*'U2'!J$4,0)+
IF('U3'!$A$4="3ª",'U3'!J29*'U3'!J$4,0)+
IF('U4'!$A$4="3ª",'U4'!J29*'U4'!J$4,0)+
IF('U5'!$A$4="3ª",'U5'!J29*'U5'!J$4,0)+
IF('U6'!$A$4="3ª",'U6'!J29*'U6'!J$4,0)+
IF('U7'!$A$4="3ª",'U7'!J29*'U7'!J$4,0)+
IF('U8'!$A$4="3ª",'U8'!J29*'U8'!J$4,0)+
IF('U9'!$A$4="3ª",'U9'!J29*'U9'!J$4,0)+
IF('U10'!$A$4="3ª",'U10'!J29*'U10'!J$4,0)+
IF('U11'!$A$4="3ª",'U11'!J29*'U11'!J$4,0)+
IF('U12'!$A$4="3ª",'U12'!J29*'U12'!J$4,0)+
IF('U13'!$A$4="3ª",'U13'!J29*'U13'!J$4,0)+
IF('U14'!$A$4="3ª",'U14'!J29*'U14'!J$4,0)+
IF('U15'!$A$4="3ª",'U15'!J29*'U15'!J$4,0)
)/'3ª EVA-solo'!$CD$5
/T$13)),0),0)</f>
        <v>0</v>
      </c>
      <c r="U45" s="25"/>
      <c r="V45" s="25">
        <f ca="1">IFERROR(IF(V$16&gt;0,
(
(
(
IF('U1'!$A$4="3ª",'U1'!K29*'U1'!K$4,0)+
IF('U2'!$A$4="3ª",'U2'!K29*'U2'!K$4,0)+
IF('U3'!$A$4="3ª",'U3'!K29*'U3'!K$4,0)+
IF('U4'!$A$4="3ª",'U4'!K29*'U4'!K$4,0)+
IF('U5'!$A$4="3ª",'U5'!K29*'U5'!K$4,0)+
IF('U6'!$A$4="3ª",'U6'!K29*'U6'!K$4,0)+
IF('U7'!$A$4="3ª",'U7'!K29*'U7'!K$4,0)+
IF('U8'!$A$4="3ª",'U8'!K29*'U8'!K$4,0)+
IF('U9'!$A$4="3ª",'U9'!K29*'U9'!K$4,0)+
IF('U10'!$A$4="3ª",'U10'!K29*'U10'!K$4,0)+
IF('U11'!$A$4="3ª",'U11'!K29*'U11'!K$4,0)+
IF('U12'!$A$4="3ª",'U12'!K29*'U12'!K$4,0)+
IF('U13'!$A$4="3ª",'U13'!K29*'U13'!K$4,0)+
IF('U14'!$A$4="3ª",'U14'!K29*'U14'!K$4,0)+
IF('U15'!$A$4="3ª",'U15'!K29*'U15'!K$4,0)
)/'3ª EVA-solo'!$CD$5
/V$13)),0),0)</f>
        <v>0</v>
      </c>
      <c r="W45" s="25"/>
      <c r="X45" s="25">
        <f ca="1">IFERROR(IF(X$16&gt;0,
(
(
(
IF('U1'!$A$4="3ª",'U1'!L29*'U1'!L$4,0)+
IF('U2'!$A$4="3ª",'U2'!L29*'U2'!L$4,0)+
IF('U3'!$A$4="3ª",'U3'!L29*'U3'!L$4,0)+
IF('U4'!$A$4="3ª",'U4'!L29*'U4'!L$4,0)+
IF('U5'!$A$4="3ª",'U5'!L29*'U5'!L$4,0)+
IF('U6'!$A$4="3ª",'U6'!L29*'U6'!L$4,0)+
IF('U7'!$A$4="3ª",'U7'!L29*'U7'!L$4,0)+
IF('U8'!$A$4="3ª",'U8'!L29*'U8'!L$4,0)+
IF('U9'!$A$4="3ª",'U9'!L29*'U9'!L$4,0)+
IF('U10'!$A$4="3ª",'U10'!L29*'U10'!L$4,0)+
IF('U11'!$A$4="3ª",'U11'!L29*'U11'!L$4,0)+
IF('U12'!$A$4="3ª",'U12'!L29*'U12'!L$4,0)+
IF('U13'!$A$4="3ª",'U13'!L29*'U13'!L$4,0)+
IF('U14'!$A$4="3ª",'U14'!L29*'U14'!L$4,0)+
IF('U15'!$A$4="3ª",'U15'!L29*'U15'!L$4,0)
)/'3ª EVA-solo'!$CD$5
/X$13)),0),0)</f>
        <v>0</v>
      </c>
      <c r="Y45" s="25"/>
      <c r="Z45" s="25">
        <f>IFERROR(IF(Z$16&gt;0,
(
(
(
IF('U1'!$A$4="3ª",'U1'!M29*'U1'!M$4,0)+
IF('U2'!$A$4="3ª",'U2'!M29*'U2'!M$4,0)+
IF('U3'!$A$4="3ª",'U3'!M29*'U3'!M$4,0)+
IF('U4'!$A$4="3ª",'U4'!M29*'U4'!M$4,0)+
IF('U5'!$A$4="3ª",'U5'!M29*'U5'!M$4,0)+
IF('U6'!$A$4="3ª",'U6'!M29*'U6'!M$4,0)+
IF('U7'!$A$4="3ª",'U7'!M29*'U7'!M$4,0)+
IF('U8'!$A$4="3ª",'U8'!M29*'U8'!M$4,0)+
IF('U9'!$A$4="3ª",'U9'!M29*'U9'!M$4,0)+
IF('U10'!$A$4="3ª",'U10'!M29*'U10'!M$4,0)+
IF('U11'!$A$4="3ª",'U11'!M29*'U11'!M$4,0)+
IF('U12'!$A$4="3ª",'U12'!M29*'U12'!M$4,0)+
IF('U13'!$A$4="3ª",'U13'!M29*'U13'!M$4,0)+
IF('U14'!$A$4="3ª",'U14'!M29*'U14'!M$4,0)+
IF('U15'!$A$4="3ª",'U15'!M29*'U15'!M$4,0)
)/'3ª EVA-solo'!$CD$5
/Z$13)),0),0)</f>
        <v>0</v>
      </c>
      <c r="AA45" s="25"/>
      <c r="AB45" s="72"/>
      <c r="AC45" s="25">
        <f ca="1">IFERROR(IF(AC$16&gt;0,
(
(
(
IF('U1'!$A$4="3ª",'U1'!N29*'U1'!N$4,0)+
IF('U2'!$A$4="3ª",'U2'!N29*'U2'!N$4,0)+
IF('U3'!$A$4="3ª",'U3'!N29*'U3'!N$4,0)+
IF('U4'!$A$4="3ª",'U4'!N29*'U4'!N$4,0)+
IF('U5'!$A$4="3ª",'U5'!N29*'U5'!N$4,0)+
IF('U6'!$A$4="3ª",'U6'!N29*'U6'!N$4,0)+
IF('U7'!$A$4="3ª",'U7'!N29*'U7'!N$4,0)+
IF('U8'!$A$4="3ª",'U8'!N29*'U8'!N$4,0)+
IF('U9'!$A$4="3ª",'U9'!N29*'U9'!N$4,0)+
IF('U10'!$A$4="3ª",'U10'!N29*'U10'!N$4,0)+
IF('U11'!$A$4="3ª",'U11'!N29*'U11'!N$4,0)+
IF('U12'!$A$4="3ª",'U12'!N29*'U12'!N$4,0)+
IF('U13'!$A$4="3ª",'U13'!N29*'U13'!N$4,0)+
IF('U14'!$A$4="3ª",'U14'!N29*'U14'!N$4,0)+
IF('U15'!$A$4="3ª",'U15'!N29*'U15'!N$4,0)
)/'3ª EVA-solo'!$CD$5
/AC$13)),0),0)</f>
        <v>0</v>
      </c>
      <c r="AD45" s="25"/>
      <c r="AE45" s="25">
        <f>IFERROR(IF(AE$16&gt;0,
(
(
(
IF('U1'!$A$4="3ª",'U1'!O29*'U1'!O$4,0)+
IF('U2'!$A$4="3ª",'U2'!O29*'U2'!O$4,0)+
IF('U3'!$A$4="3ª",'U3'!O29*'U3'!O$4,0)+
IF('U4'!$A$4="3ª",'U4'!O29*'U4'!O$4,0)+
IF('U5'!$A$4="3ª",'U5'!O29*'U5'!O$4,0)+
IF('U6'!$A$4="3ª",'U6'!O29*'U6'!O$4,0)+
IF('U7'!$A$4="3ª",'U7'!O29*'U7'!O$4,0)+
IF('U8'!$A$4="3ª",'U8'!O29*'U8'!O$4,0)+
IF('U9'!$A$4="3ª",'U9'!O29*'U9'!O$4,0)+
IF('U10'!$A$4="3ª",'U10'!O29*'U10'!O$4,0)+
IF('U11'!$A$4="3ª",'U11'!O29*'U11'!O$4,0)+
IF('U12'!$A$4="3ª",'U12'!O29*'U12'!O$4,0)+
IF('U13'!$A$4="3ª",'U13'!O29*'U13'!O$4,0)+
IF('U14'!$A$4="3ª",'U14'!O29*'U14'!O$4,0)+
IF('U15'!$A$4="3ª",'U15'!O29*'U15'!O$4,0)
)/'3ª EVA-solo'!$CD$5
/AE$13)),0),0)</f>
        <v>0</v>
      </c>
      <c r="AF45" s="25"/>
      <c r="AG45" s="25">
        <f ca="1">IFERROR(IF(AG$16&gt;0,
(
(
(
IF('U1'!$A$4="3ª",'U1'!P29*'U1'!P$4,0)+
IF('U2'!$A$4="3ª",'U2'!P29*'U2'!P$4,0)+
IF('U3'!$A$4="3ª",'U3'!P29*'U3'!P$4,0)+
IF('U4'!$A$4="3ª",'U4'!P29*'U4'!P$4,0)+
IF('U5'!$A$4="3ª",'U5'!P29*'U5'!P$4,0)+
IF('U6'!$A$4="3ª",'U6'!P29*'U6'!P$4,0)+
IF('U7'!$A$4="3ª",'U7'!P29*'U7'!P$4,0)+
IF('U8'!$A$4="3ª",'U8'!P29*'U8'!P$4,0)+
IF('U9'!$A$4="3ª",'U9'!P29*'U9'!P$4,0)+
IF('U10'!$A$4="3ª",'U10'!P29*'U10'!P$4,0)+
IF('U11'!$A$4="3ª",'U11'!P29*'U11'!P$4,0)+
IF('U12'!$A$4="3ª",'U12'!P29*'U12'!P$4,0)+
IF('U13'!$A$4="3ª",'U13'!P29*'U13'!P$4,0)+
IF('U14'!$A$4="3ª",'U14'!P29*'U14'!P$4,0)+
IF('U15'!$A$4="3ª",'U15'!P29*'U15'!P$4,0)
)/'3ª EVA-solo'!$CD$5
/AG$13)),0),0)</f>
        <v>0</v>
      </c>
      <c r="AH45" s="25"/>
      <c r="AI45" s="25">
        <f>IFERROR(IF(AH$16&gt;0,
(
(
(
IF('U1'!$A$4="3ª",'U1'!Q29*'U1'!Q$4,0)+
IF('U2'!$A$4="3ª",'U2'!Q29*'U2'!Q$4,0)+
IF('U3'!$A$4="3ª",'U3'!Q29*'U3'!Q$4,0)+
IF('U4'!$A$4="3ª",'U4'!Q29*'U4'!Q$4,0)+
IF('U5'!$A$4="3ª",'U5'!Q29*'U5'!Q$4,0)+
IF('U6'!$A$4="3ª",'U6'!Q29*'U6'!Q$4,0)+
IF('U7'!$A$4="3ª",'U7'!Q29*'U7'!Q$4,0)+
IF('U8'!$A$4="3ª",'U8'!Q29*'U8'!Q$4,0)+
IF('U9'!$A$4="3ª",'U9'!Q29*'U9'!Q$4,0)+
IF('U10'!$A$4="3ª",'U10'!Q29*'U10'!Q$4,0)+
IF('U11'!$A$4="3ª",'U11'!Q29*'U11'!Q$4,0)+
IF('U12'!$A$4="3ª",'U12'!Q29*'U12'!Q$4,0)+
IF('U13'!$A$4="3ª",'U13'!Q29*'U13'!Q$4,0)+
IF('U14'!$A$4="3ª",'U14'!Q29*'U14'!Q$4,0)+
IF('U15'!$A$4="3ª",'U15'!Q29*'U15'!Q$4,0)
)/'3ª EVA-solo'!$CD$5
/AH$13)),0),0)</f>
        <v>0</v>
      </c>
      <c r="AJ45" s="25"/>
      <c r="AK45" s="25">
        <f ca="1">IFERROR(IF(AK$16&gt;0,
(
(
(
IF('U1'!$A$4="3ª",'U1'!R29*'U1'!R$4,0)+
IF('U2'!$A$4="3ª",'U2'!R29*'U2'!R$4,0)+
IF('U3'!$A$4="3ª",'U3'!R29*'U3'!R$4,0)+
IF('U4'!$A$4="3ª",'U4'!R29*'U4'!R$4,0)+
IF('U5'!$A$4="3ª",'U5'!R29*'U5'!R$4,0)+
IF('U6'!$A$4="3ª",'U6'!R29*'U6'!R$4,0)+
IF('U7'!$A$4="3ª",'U7'!R29*'U7'!R$4,0)+
IF('U8'!$A$4="3ª",'U8'!R29*'U8'!R$4,0)+
IF('U9'!$A$4="3ª",'U9'!R29*'U9'!R$4,0)+
IF('U10'!$A$4="3ª",'U10'!R29*'U10'!R$4,0)+
IF('U11'!$A$4="3ª",'U11'!R29*'U11'!R$4,0)+
IF('U12'!$A$4="3ª",'U12'!R29*'U12'!R$4,0)+
IF('U13'!$A$4="3ª",'U13'!R29*'U13'!R$4,0)+
IF('U14'!$A$4="3ª",'U14'!R29*'U14'!R$4,0)+
IF('U15'!$A$4="3ª",'U15'!R29*'U15'!R$4,0)
)/'3ª EVA-solo'!$CD$5
/AK$13)),0),0)</f>
        <v>0</v>
      </c>
      <c r="AL45" s="25"/>
      <c r="AM45" s="129">
        <f>IFERROR(IF(AM$16&gt;0,
(
(
(
IF('U1'!$A$4="3ª",'U1'!S29*'U1'!S$4,0)+
IF('U2'!$A$4="3ª",'U2'!S29*'U2'!S$4,0)+
IF('U3'!$A$4="3ª",'U3'!S29*'U3'!S$4,0)+
IF('U4'!$A$4="3ª",'U4'!S29*'U4'!S$4,0)+
IF('U5'!$A$4="3ª",'U5'!S29*'U5'!S$4,0)+
IF('U6'!$A$4="3ª",'U6'!S29*'U6'!S$4,0)+
IF('U7'!$A$4="3ª",'U7'!S29*'U7'!S$4,0)+
IF('U8'!$A$4="3ª",'U8'!S29*'U8'!S$4,0)+
IF('U9'!$A$4="3ª",'U9'!S29*'U9'!S$4,0)+
IF('U10'!$A$4="3ª",'U10'!S29*'U10'!S$4,0)+
IF('U11'!$A$4="3ª",'U11'!S29*'U11'!S$4,0)+
IF('U12'!$A$4="3ª",'U12'!S29*'U12'!S$4,0)+
IF('U13'!$A$4="3ª",'U13'!S29*'U13'!S$4,0)+
IF('U14'!$A$4="3ª",'U14'!S29*'U14'!S$4,0)+
IF('U15'!$A$4="3ª",'U15'!S29*'U15'!S$4,0)
)/'3ª EVA-solo'!$CD$5
/AM$13)),0),0)</f>
        <v>0</v>
      </c>
      <c r="AN45" s="102"/>
      <c r="AO45" s="72"/>
      <c r="AP45" s="25">
        <f ca="1">IFERROR(IF(AP$16&gt;0,
(
(
(
IF('U1'!$A$4="3ª",'U1'!T29*'U1'!T$4,0)+
IF('U2'!$A$4="3ª",'U2'!T29*'U2'!T$4,0)+
IF('U3'!$A$4="3ª",'U3'!T29*'U3'!T$4,0)+
IF('U4'!$A$4="3ª",'U4'!T29*'U4'!T$4,0)+
IF('U5'!$A$4="3ª",'U5'!T29*'U5'!T$4,0)+
IF('U6'!$A$4="3ª",'U6'!T29*'U6'!T$4,0)+
IF('U7'!$A$4="3ª",'U7'!T29*'U7'!T$4,0)+
IF('U8'!$A$4="3ª",'U8'!T29*'U8'!T$4,0)+
IF('U9'!$A$4="3ª",'U9'!T29*'U9'!T$4,0)+
IF('U10'!$A$4="3ª",'U10'!T29*'U10'!T$4,0)+
IF('U11'!$A$4="3ª",'U11'!T29*'U11'!T$4,0)+
IF('U12'!$A$4="3ª",'U12'!T29*'U12'!T$4,0)+
IF('U13'!$A$4="3ª",'U13'!T29*'U13'!T$4,0)+
IF('U14'!$A$4="3ª",'U14'!T29*'U14'!T$4,0)+
IF('U15'!$A$4="3ª",'U15'!T29*'U15'!T$4,0)
)/'3ª EVA-solo'!$CD$5
/AP$13)),0),0)</f>
        <v>0</v>
      </c>
      <c r="AQ45" s="25"/>
      <c r="AR45" s="25">
        <f ca="1">IFERROR(IF(AR$16&gt;0,
(
(
(
IF('U1'!$A$4="3ª",'U1'!U29*'U1'!U$4,0)+
IF('U2'!$A$4="3ª",'U2'!U29*'U2'!U$4,0)+
IF('U3'!$A$4="3ª",'U3'!U29*'U3'!U$4,0)+
IF('U4'!$A$4="3ª",'U4'!U29*'U4'!U$4,0)+
IF('U5'!$A$4="3ª",'U5'!U29*'U5'!U$4,0)+
IF('U6'!$A$4="3ª",'U6'!U29*'U6'!U$4,0)+
IF('U7'!$A$4="3ª",'U7'!U29*'U7'!U$4,0)+
IF('U8'!$A$4="3ª",'U8'!U29*'U8'!U$4,0)+
IF('U9'!$A$4="3ª",'U9'!U29*'U9'!U$4,0)+
IF('U10'!$A$4="3ª",'U10'!U29*'U10'!U$4,0)+
IF('U11'!$A$4="3ª",'U11'!U29*'U11'!U$4,0)+
IF('U12'!$A$4="3ª",'U12'!U29*'U12'!U$4,0)+
IF('U13'!$A$4="3ª",'U13'!U29*'U13'!U$4,0)+
IF('U14'!$A$4="3ª",'U14'!U29*'U14'!U$4,0)+
IF('U15'!$A$4="3ª",'U15'!U29*'U15'!U$4,0)
)/'3ª EVA-solo'!$CD$5
/AR$13)),0),0)</f>
        <v>0</v>
      </c>
      <c r="AS45" s="25"/>
      <c r="AT45" s="25">
        <f ca="1">IFERROR(IF(AT$16&gt;0,
(
(
(
IF('U1'!$A$4="3ª",'U1'!V29*'U1'!V$4,0)+
IF('U2'!$A$4="3ª",'U2'!V29*'U2'!V$4,0)+
IF('U3'!$A$4="3ª",'U3'!V29*'U3'!V$4,0)+
IF('U4'!$A$4="3ª",'U4'!V29*'U4'!V$4,0)+
IF('U5'!$A$4="3ª",'U5'!V29*'U5'!V$4,0)+
IF('U6'!$A$4="3ª",'U6'!V29*'U6'!V$4,0)+
IF('U7'!$A$4="3ª",'U7'!V29*'U7'!V$4,0)+
IF('U8'!$A$4="3ª",'U8'!V29*'U8'!V$4,0)+
IF('U9'!$A$4="3ª",'U9'!V29*'U9'!V$4,0)+
IF('U10'!$A$4="3ª",'U10'!V29*'U10'!V$4,0)+
IF('U11'!$A$4="3ª",'U11'!V29*'U11'!V$4,0)+
IF('U12'!$A$4="3ª",'U12'!V29*'U12'!V$4,0)+
IF('U13'!$A$4="3ª",'U13'!V29*'U13'!V$4,0)+
IF('U14'!$A$4="3ª",'U14'!V29*'U14'!V$4,0)+
IF('U15'!$A$4="3ª",'U15'!V29*'U15'!V$4,0)
)/'3ª EVA-solo'!$CD$5
/AT$13)),0),0)</f>
        <v>0</v>
      </c>
      <c r="AU45" s="25"/>
      <c r="AV45" s="25">
        <f ca="1">IFERROR(IF(AV$16&gt;0,
(
(
(
IF('U1'!$A$4="3ª",'U1'!W29*'U1'!W$4,0)+
IF('U2'!$A$4="3ª",'U2'!W29*'U2'!W$4,0)+
IF('U3'!$A$4="3ª",'U3'!W29*'U3'!W$4,0)+
IF('U4'!$A$4="3ª",'U4'!W29*'U4'!W$4,0)+
IF('U5'!$A$4="3ª",'U5'!W29*'U5'!W$4,0)+
IF('U6'!$A$4="3ª",'U6'!W29*'U6'!W$4,0)+
IF('U7'!$A$4="3ª",'U7'!W29*'U7'!W$4,0)+
IF('U8'!$A$4="3ª",'U8'!W29*'U8'!W$4,0)+
IF('U9'!$A$4="3ª",'U9'!W29*'U9'!W$4,0)+
IF('U10'!$A$4="3ª",'U10'!W29*'U10'!W$4,0)+
IF('U11'!$A$4="3ª",'U11'!W29*'U11'!W$4,0)+
IF('U12'!$A$4="3ª",'U12'!W29*'U12'!W$4,0)+
IF('U13'!$A$4="3ª",'U13'!W29*'U13'!W$4,0)+
IF('U14'!$A$4="3ª",'U14'!W29*'U14'!W$4,0)+
IF('U15'!$A$4="3ª",'U15'!W29*'U15'!W$4,0)
)/'3ª EVA-solo'!$CD$5
/AV$13)),0),0)</f>
        <v>0</v>
      </c>
      <c r="AW45" s="25"/>
      <c r="AX45" s="25">
        <f ca="1">IFERROR(IF(AX$16&gt;0,
(
(
(
IF('U1'!$A$4="3ª",'U1'!X29*'U1'!X$4,0)+
IF('U2'!$A$4="3ª",'U2'!X29*'U2'!X$4,0)+
IF('U3'!$A$4="3ª",'U3'!X29*'U3'!X$4,0)+
IF('U4'!$A$4="3ª",'U4'!X29*'U4'!X$4,0)+
IF('U5'!$A$4="3ª",'U5'!X29*'U5'!X$4,0)+
IF('U6'!$A$4="3ª",'U6'!X29*'U6'!X$4,0)+
IF('U7'!$A$4="3ª",'U7'!X29*'U7'!X$4,0)+
IF('U8'!$A$4="3ª",'U8'!X29*'U8'!X$4,0)+
IF('U9'!$A$4="3ª",'U9'!X29*'U9'!X$4,0)+
IF('U10'!$A$4="3ª",'U10'!X29*'U10'!X$4,0)+
IF('U11'!$A$4="3ª",'U11'!X29*'U11'!X$4,0)+
IF('U12'!$A$4="3ª",'U12'!X29*'U12'!X$4,0)+
IF('U13'!$A$4="3ª",'U13'!X29*'U13'!X$4,0)+
IF('U14'!$A$4="3ª",'U14'!X29*'U14'!X$4,0)+
IF('U15'!$A$4="3ª",'U15'!X29*'U15'!X$4,0)
)/'3ª EVA-solo'!$CD$5
/AX$13)),0),0)</f>
        <v>0</v>
      </c>
      <c r="AY45" s="25"/>
      <c r="AZ45" s="25">
        <f>IFERROR(IF(AZ$16&gt;0,
(
(
(
IF('U1'!$A$4="3ª",'U1'!Y29*'U1'!Y$4,0)+
IF('U2'!$A$4="3ª",'U2'!Y29*'U2'!Y$4,0)+
IF('U3'!$A$4="3ª",'U3'!Y29*'U3'!Y$4,0)+
IF('U4'!$A$4="3ª",'U4'!Y29*'U4'!Y$4,0)+
IF('U5'!$A$4="3ª",'U5'!Y29*'U5'!Y$4,0)+
IF('U6'!$A$4="3ª",'U6'!Y29*'U6'!Y$4,0)+
IF('U7'!$A$4="3ª",'U7'!Y29*'U7'!Y$4,0)+
IF('U8'!$A$4="3ª",'U8'!Y29*'U8'!Y$4,0)+
IF('U9'!$A$4="3ª",'U9'!Y29*'U9'!Y$4,0)+
IF('U10'!$A$4="3ª",'U10'!Y29*'U10'!Y$4,0)+
IF('U11'!$A$4="3ª",'U11'!Y29*'U11'!Y$4,0)+
IF('U12'!$A$4="3ª",'U12'!Y29*'U12'!Y$4,0)+
IF('U13'!$A$4="3ª",'U13'!Y29*'U13'!Y$4,0)+
IF('U14'!$A$4="3ª",'U14'!Y29*'U14'!Y$4,0)+
IF('U15'!$A$4="3ª",'U15'!Y29*'U15'!Y$4,0)
)/'3ª EVA-solo'!$CD$5
/AZ$13)),0),0)</f>
        <v>0</v>
      </c>
      <c r="BA45" s="25"/>
      <c r="BB45" s="72"/>
      <c r="BC45" s="25">
        <f ca="1">IFERROR(IF(BC$16&gt;0,
(
(
(
IF('U1'!$A$4="2ª",'U1'!Z29*'U1'!Z$4,0)+
IF('U2'!$A$4="2ª",'U2'!Z29*'U2'!Z$4,0)+
IF('U3'!$A$4="2ª",'U3'!Z29*'U3'!Z$4,0)+
IF('U4'!$A$4="2ª",'U4'!Z29*'U4'!Z$4,0)+
IF('U5'!$A$4="2ª",'U5'!Z29*'U5'!Z$4,0)+
IF('U6'!$A$4="2ª",'U6'!Z29*'U6'!Z$4,0)+
IF('U7'!$A$4="2ª",'U7'!Z29*'U7'!Z$4,0)+
IF('U8'!$A$4="2ª",'U8'!Z29*'U8'!Z$4,0)+
IF('U9'!$A$4="2ª",'U9'!Z29*'U9'!Z$4,0)+
IF('U10'!$A$4="2ª",'U10'!Z29*'U10'!Z$4,0)+
IF('U11'!$A$4="2ª",'U11'!Z29*'U11'!Z$4,0)+
IF('U12'!$A$4="2ª",'U12'!Z29*'U12'!Z$4,0)+
IF('U13'!$A$4="2ª",'U13'!Z29*'U13'!Z$4,0)+
IF('U14'!$A$4="2ª",'U14'!Z29*'U14'!Z$4,0)+
IF('U15'!$A$4="2ª",'U15'!Z29*'U15'!Z$4,0)
)/'2ª EVA-solo'!$CD$5
/BC$13)),0),0)</f>
        <v>0</v>
      </c>
      <c r="BD45" s="25"/>
      <c r="BE45" s="25">
        <f ca="1">IFERROR(IF(BE$16&gt;0,
(
(
(
IF('U1'!$A$4="3ª",'U1'!AA29*'U1'!AA$4,0)+
IF('U2'!$A$4="3ª",'U2'!AA29*'U2'!AA$4,0)+
IF('U3'!$A$4="3ª",'U3'!AA29*'U3'!AA$4,0)+
IF('U4'!$A$4="3ª",'U4'!AA29*'U4'!AA$4,0)+
IF('U5'!$A$4="3ª",'U5'!AA29*'U5'!AA$4,0)+
IF('U6'!$A$4="3ª",'U6'!AA29*'U6'!AA$4,0)+
IF('U7'!$A$4="3ª",'U7'!AA29*'U7'!AA$4,0)+
IF('U8'!$A$4="3ª",'U8'!AA29*'U8'!AA$4,0)+
IF('U9'!$A$4="3ª",'U9'!AA29*'U9'!AA$4,0)+
IF('U10'!$A$4="3ª",'U10'!AA29*'U10'!AA$4,0)+
IF('U11'!$A$4="3ª",'U11'!AA29*'U11'!AA$4,0)+
IF('U12'!$A$4="3ª",'U12'!AA29*'U12'!AA$4,0)+
IF('U13'!$A$4="3ª",'U13'!AA29*'U13'!AA$4,0)+
IF('U14'!$A$4="3ª",'U14'!AA29*'U14'!AA$4,0)+
IF('U15'!$A$4="3ª",'U15'!AA29*'U15'!AE$4,0)
)/'3ª EVA-solo'!$CD$5
/BE$13)),0),0)</f>
        <v>0</v>
      </c>
      <c r="BF45" s="25"/>
      <c r="BG45" s="25">
        <f ca="1">IFERROR(IF(BG$16&gt;0,
(
(
(
IF('U1'!$A$4="3ª",'U1'!AB29*'U1'!AB$4,0)+
IF('U2'!$A$4="3ª",'U2'!AB29*'U2'!AB$4,0)+
IF('U3'!$A$4="3ª",'U3'!AB29*'U3'!AB$4,0)+
IF('U4'!$A$4="3ª",'U4'!AB29*'U4'!AB$4,0)+
IF('U5'!$A$4="3ª",'U5'!AB29*'U5'!AB$4,0)+
IF('U6'!$A$4="3ª",'U6'!AB29*'U6'!AB$4,0)+
IF('U7'!$A$4="3ª",'U7'!AB29*'U7'!AB$4,0)+
IF('U8'!$A$4="3ª",'U8'!AB29*'U8'!AB$4,0)+
IF('U9'!$A$4="3ª",'U9'!AB29*'U9'!AB$4,0)+
IF('U10'!$A$4="3ª",'U10'!AB29*'U10'!AB$4,0)+
IF('U11'!$A$4="3ª",'U11'!AB29*'U11'!AB$4,0)+
IF('U12'!$A$4="3ª",'U12'!AB29*'U12'!AB$4,0)+
IF('U13'!$A$4="3ª",'U13'!AB29*'U13'!AB$4,0)+
IF('U14'!$A$4="3ª",'U14'!AB29*'U14'!AB$4,0)+
IF('U15'!$A$4="3ª",'U15'!AB29*'U15'!AF$4,0)
)/'3ª EVA-solo'!$CD$5
/BG$13)),0),0)</f>
        <v>0</v>
      </c>
      <c r="BH45" s="25"/>
      <c r="BI45" s="25">
        <f>IFERROR(IF(BH$16&gt;0,
(
(
(
IF('U1'!$A$4="3ª",'U1'!AC29*'U1'!AC$4,0)+
IF('U2'!$A$4="3ª",'U2'!AC29*'U2'!AC$4,0)+
IF('U3'!$A$4="3ª",'U3'!AC29*'U3'!AC$4,0)+
IF('U4'!$A$4="3ª",'U4'!AC29*'U4'!AC$4,0)+
IF('U5'!$A$4="3ª",'U5'!AC29*'U5'!AC$4,0)+
IF('U6'!$A$4="3ª",'U6'!AC29*'U6'!AC$4,0)+
IF('U7'!$A$4="3ª",'U7'!AC29*'U7'!AC$4,0)+
IF('U8'!$A$4="3ª",'U8'!AC29*'U8'!AC$4,0)+
IF('U9'!$A$4="3ª",'U9'!AC29*'U9'!AC$4,0)+
IF('U10'!$A$4="3ª",'U10'!AC29*'U10'!AC$4,0)+
IF('U11'!$A$4="3ª",'U11'!AC29*'U11'!AC$4,0)+
IF('U12'!$A$4="3ª",'U12'!AC29*'U12'!AC$4,0)+
IF('U13'!$A$4="3ª",'U13'!AC29*'U13'!AC$4,0)+
IF('U14'!$A$4="3ª",'U14'!AC29*'U14'!AC$4,0)+
IF('U15'!$A$4="3ª",'U15'!AC29*'U15'!AG$4,0)
)/'3ª EVA-solo'!$CD$5
/BH$13)),0),0)</f>
        <v>0</v>
      </c>
      <c r="BJ45" s="25"/>
      <c r="BK45" s="25">
        <f>IFERROR(IF(BK$16&gt;0,
(
(
(
IF('U1'!$A$4="3ª",'U1'!AD29*'U1'!AD$4,0)+
IF('U2'!$A$4="3ª",'U2'!AD29*'U2'!AD$4,0)+
IF('U3'!$A$4="3ª",'U3'!AD29*'U3'!AD$4,0)+
IF('U4'!$A$4="3ª",'U4'!AD29*'U4'!AD$4,0)+
IF('U5'!$A$4="3ª",'U5'!AD29*'U5'!AD$4,0)+
IF('U6'!$A$4="3ª",'U6'!AD29*'U6'!AD$4,0)+
IF('U7'!$A$4="3ª",'U7'!AD29*'U7'!AD$4,0)+
IF('U8'!$A$4="3ª",'U8'!AD29*'U8'!AD$4,0)+
IF('U9'!$A$4="3ª",'U9'!AD29*'U9'!AD$4,0)+
IF('U10'!$A$4="3ª",'U10'!AD29*'U10'!AD$4,0)+
IF('U11'!$A$4="3ª",'U11'!AD29*'U11'!AD$4,0)+
IF('U12'!$A$4="3ª",'U12'!AD29*'U12'!AD$4,0)+
IF('U13'!$A$4="3ª",'U13'!AD29*'U13'!AD$4,0)+
IF('U14'!$A$4="3ª",'U14'!AD29*'U14'!AD$4,0)+
IF('U15'!$A$4="3ª",'U15'!AD29*'U15'!AH$4,0)
)/'3ª EVA-solo'!$CD$5
/BK$13)),0),0)</f>
        <v>0</v>
      </c>
      <c r="BL45" s="25"/>
      <c r="BM45" s="25">
        <f>IFERROR(IF(BM$16&gt;0,
(
(
(
IF('U1'!$A$4="2ª",'U1'!AE29*'U1'!AE$4,0)+
IF('U2'!$A$4="2ª",'U2'!AE29*'U2'!AE$4,0)+
IF('U3'!$A$4="2ª",'U3'!AE29*'U3'!AE$4,0)+
IF('U4'!$A$4="2ª",'U4'!AE29*'U4'!AE$4,0)+
IF('U5'!$A$4="2ª",'U5'!AE29*'U5'!AE$4,0)+
IF('U6'!$A$4="2ª",'U6'!AE29*'U6'!AE$4,0)+
IF('U7'!$A$4="2ª",'U7'!AE29*'U7'!AE$4,0)+
IF('U8'!$A$4="2ª",'U8'!AE29*'U8'!AE$4,0)+
IF('U9'!$A$4="2ª",'U9'!AE29*'U9'!AE$4,0)+
IF('U10'!$A$4="2ª",'U10'!AE29*'U10'!AE$4,0)+
IF('U11'!$A$4="2ª",'U11'!AE29*'U11'!AE$4,0)+
IF('U12'!$A$4="2ª",'U12'!AE29*'U12'!AE$4,0)+
IF('U13'!$A$4="2ª",'U13'!AE29*'U13'!AE$4,0)+
IF('U14'!$A$4="2ª",'U14'!AE29*'U14'!AE$4,0)+
IF('U15'!$A$4="2ª",'U15'!AE29*'U15'!AE$4,0)
)/'2ª EVA-solo'!$CD$5
/BM$13)),0),0)</f>
        <v>0</v>
      </c>
      <c r="BN45" s="25"/>
      <c r="BO45" s="72"/>
      <c r="BP45" s="25">
        <f ca="1">IFERROR(IF(BP$16&gt;0,
(
(
(
IF('U1'!$A$4="3ª",'U1'!AF29*'U1'!AF$4,0)+
IF('U2'!$A$4="3ª",'U2'!AF29*'U2'!AF$4,0)+
IF('U3'!$A$4="3ª",'U3'!AF29*'U3'!AF$4,0)+
IF('U4'!$A$4="3ª",'U4'!AF29*'U4'!AF$4,0)+
IF('U5'!$A$4="3ª",'U5'!AF29*'U5'!AF$4,0)+
IF('U6'!$A$4="3ª",'U6'!AF29*'U6'!AF$4,0)+
IF('U7'!$A$4="3ª",'U7'!AF29*'U7'!AF$4,0)+
IF('U8'!$A$4="3ª",'U8'!AF29*'U8'!AF$4,0)+
IF('U9'!$A$4="3ª",'U9'!AF29*'U9'!AF$4,0)+
IF('U10'!$A$4="3ª",'U10'!AF29*'U10'!AF$4,0)+
IF('U11'!$A$4="3ª",'U11'!AF29*'U11'!AF$4,0)+
IF('U12'!$A$4="3ª",'U12'!AF29*'U12'!AF$4,0)+
IF('U13'!$A$4="3ª",'U13'!AF29*'U13'!AF$4,0)+
IF('U14'!$A$4="3ª",'U14'!AF29*'U14'!AF$4,0)+
IF('U15'!$A$4="3ª",'U15'!AF29*'U15'!AF$4,0)
)/'3ª EVA-solo'!$CD$5
/BP$13)),0),0)</f>
        <v>0</v>
      </c>
      <c r="BQ45" s="25"/>
      <c r="BR45" s="25">
        <f>IFERROR(IF(BR$16&gt;0,
(
(
(
IF('U1'!$A$4="3ª",'U1'!AG29*'U1'!AG$4,0)+
IF('U2'!$A$4="3ª",'U2'!AG29*'U2'!AG$4,0)+
IF('U3'!$A$4="3ª",'U3'!AG29*'U3'!AG$4,0)+
IF('U4'!$A$4="3ª",'U4'!AG29*'U4'!AG$4,0)+
IF('U5'!$A$4="3ª",'U5'!AG29*'U5'!AG$4,0)+
IF('U6'!$A$4="3ª",'U6'!AG29*'U6'!AG$4,0)+
IF('U7'!$A$4="3ª",'U7'!AG29*'U7'!AG$4,0)+
IF('U8'!$A$4="3ª",'U8'!AG29*'U8'!AG$4,0)+
IF('U9'!$A$4="3ª",'U9'!AG29*'U9'!AG$4,0)+
IF('U10'!$A$4="3ª",'U10'!AG29*'U10'!AG$4,0)+
IF('U11'!$A$4="3ª",'U11'!AG29*'U11'!AG$4,0)+
IF('U12'!$A$4="3ª",'U12'!AG29*'U12'!AG$4,0)+
IF('U13'!$A$4="3ª",'U13'!AG29*'U13'!AG$4,0)+
IF('U14'!$A$4="3ª",'U14'!AG29*'U14'!AG$4,0)+
IF('U15'!$A$4="3ª",'U15'!AG29*'U15'!AG$4,0)
)/'3ª EVA-solo'!$CD$5
/BR$13)),0),0)</f>
        <v>0</v>
      </c>
      <c r="BS45" s="25"/>
      <c r="BT45" s="25">
        <f>IFERROR(IF(BT$16&gt;0,
(
(
(
IF('U1'!$A$4="3ª",'U1'!AH29*'U1'!AH$4,0)+
IF('U2'!$A$4="3ª",'U2'!AH29*'U2'!AH$4,0)+
IF('U3'!$A$4="3ª",'U3'!AH29*'U3'!AH$4,0)+
IF('U4'!$A$4="3ª",'U4'!AH29*'U4'!AH$4,0)+
IF('U5'!$A$4="3ª",'U5'!AH29*'U5'!AH$4,0)+
IF('U6'!$A$4="3ª",'U6'!AH29*'U6'!AH$4,0)+
IF('U7'!$A$4="3ª",'U7'!AH29*'U7'!AH$4,0)+
IF('U8'!$A$4="3ª",'U8'!AH29*'U8'!AH$4,0)+
IF('U9'!$A$4="3ª",'U9'!AH29*'U9'!AH$4,0)+
IF('U10'!$A$4="3ª",'U10'!AH29*'U10'!AH$4,0)+
IF('U11'!$A$4="3ª",'U11'!AH29*'U11'!AH$4,0)+
IF('U12'!$A$4="3ª",'U12'!AH29*'U12'!AH$4,0)+
IF('U13'!$A$4="3ª",'U13'!AH29*'U13'!AH$4,0)+
IF('U14'!$A$4="3ª",'U14'!AH29*'U14'!AH$4,0)+
IF('U15'!$A$4="3ª",'U15'!AH29*'U15'!AH$4,0)
)/'3ª EVA-solo'!$CD$5
/BT$13)),0),0)</f>
        <v>0</v>
      </c>
      <c r="BU45" s="25"/>
      <c r="BV45" s="25">
        <f>IFERROR(IF(BV$16&gt;0,
(
(
(
IF('U1'!$A$4="3ª",'U1'!AI29*'U1'!AI$4,0)+
IF('U2'!$A$4="3ª",'U2'!AI29*'U2'!AI$4,0)+
IF('U3'!$A$4="3ª",'U3'!AI29*'U3'!AI$4,0)+
IF('U4'!$A$4="3ª",'U4'!AI29*'U4'!AI$4,0)+
IF('U5'!$A$4="3ª",'U5'!AI29*'U5'!AI$4,0)+
IF('U6'!$A$4="3ª",'U6'!AI29*'U6'!AI$4,0)+
IF('U7'!$A$4="3ª",'U7'!AI29*'U7'!AI$4,0)+
IF('U8'!$A$4="3ª",'U8'!AI29*'U8'!AI$4,0)+
IF('U9'!$A$4="3ª",'U9'!AI29*'U9'!AI$4,0)+
IF('U10'!$A$4="3ª",'U10'!AI29*'U10'!AI$4,0)+
IF('U11'!$A$4="3ª",'U11'!AI29*'U11'!AI$4,0)+
IF('U12'!$A$4="3ª",'U12'!AI29*'U12'!AI$4,0)+
IF('U13'!$A$4="3ª",'U13'!AI29*'U13'!AI$4,0)+
IF('U14'!$A$4="3ª",'U14'!AI29*'U14'!AI$4,0)+
IF('U15'!$A$4="3ª",'U15'!AI29*'U15'!AI$4,0)
)/'3ª EVA-solo'!$CD$5
/BV$13)),0),0)</f>
        <v>0</v>
      </c>
      <c r="BW45" s="25"/>
      <c r="BX45" s="25">
        <f>IFERROR(IF(BX$16&gt;0,
(
(
(
IF('U1'!$A$4="3ª",'U1'!AJ29*'U1'!AJ$4,0)+
IF('U2'!$A$4="3ª",'U2'!AJ29*'U2'!AJ$4,0)+
IF('U3'!$A$4="3ª",'U3'!AJ29*'U3'!AJ$4,0)+
IF('U4'!$A$4="3ª",'U4'!AJ29*'U4'!AJ$4,0)+
IF('U5'!$A$4="3ª",'U5'!AJ29*'U5'!AJ$4,0)+
IF('U6'!$A$4="3ª",'U6'!AJ29*'U6'!AJ$4,0)+
IF('U7'!$A$4="3ª",'U7'!AJ29*'U7'!AJ$4,0)+
IF('U8'!$A$4="3ª",'U8'!AJ29*'U8'!AJ$4,0)+
IF('U9'!$A$4="3ª",'U9'!AJ29*'U9'!AJ$4,0)+
IF('U10'!$A$4="3ª",'U10'!AJ29*'U10'!AJ$4,0)+
IF('U11'!$A$4="3ª",'U11'!AJ29*'U11'!AJ$4,0)+
IF('U12'!$A$4="3ª",'U12'!AJ29*'U12'!AJ$4,0)+
IF('U13'!$A$4="3ª",'U13'!AJ29*'U13'!AJ$4,0)+
IF('U14'!$A$4="3ª",'U14'!AJ29*'U14'!AJ$4,0)+
IF('U15'!$A$4="3ª",'U15'!AJ29*'U15'!AJ$4,0)
)/'3ª EVA-solo'!$CD$5
/BX$13)),0),0)</f>
        <v>0</v>
      </c>
      <c r="BY45" s="25"/>
      <c r="BZ45" s="129">
        <f>IFERROR(IF(BZ$16&gt;0,
(
(
(
IF('U1'!$A$4="3ª",'U1'!AK29*'U1'!AK$4,0)+
IF('U2'!$A$4="3ª",'U2'!AK29*'U2'!AK$4,0)+
IF('U3'!$A$4="3ª",'U3'!AK29*'U3'!AK$4,0)+
IF('U4'!$A$4="3ª",'U4'!AK29*'U4'!AK$4,0)+
IF('U5'!$A$4="3ª",'U5'!AK29*'U5'!AK$4,0)+
IF('U6'!$A$4="3ª",'U6'!AK29*'U6'!AK$4,0)+
IF('U7'!$A$4="3ª",'U7'!AK29*'U7'!AK$4,0)+
IF('U8'!$A$4="3ª",'U8'!AK29*'U8'!AK$4,0)+
IF('U9'!$A$4="3ª",'U9'!AK29*'U9'!AK$4,0)+
IF('U10'!$A$4="3ª",'U10'!AK29*'U10'!AK$4,0)+
IF('U11'!$A$4="3ª",'U11'!AK29*'U11'!AK$4,0)+
IF('U12'!$A$4="3ª",'U12'!AK29*'U12'!AK$4,0)+
IF('U13'!$A$4="3ª",'U13'!AK29*'U13'!AK$4,0)+
IF('U14'!$A$4="3ª",'U14'!AK29*'U14'!AK$4,0)+
IF('U15'!$A$4="3ª",'U15'!AK29*'U15'!AK$4,0)
)/'3ª EVA-solo'!$CD$5
/BZ$13)),0),0)</f>
        <v>0</v>
      </c>
      <c r="CA45" s="25"/>
      <c r="CB45" s="71"/>
    </row>
    <row r="46" spans="1:80" ht="18" x14ac:dyDescent="0.25">
      <c r="A46" s="65">
        <v>0</v>
      </c>
      <c r="B46" s="72"/>
      <c r="C46" s="25">
        <f ca="1">IFERROR(IF(C$16&gt;0,
(
(
(
IF('U1'!$A$4="3ª",'U1'!B30*'U1'!B$4,0)+
IF('U2'!$A$4="3ª",'U2'!B30*'U2'!B$4,0)+
IF('U3'!$A$4="3ª",'U3'!B30*'U3'!B$4,0)+
IF('U4'!$A$4="3ª",'U4'!B30*'U4'!B$4,0)+
IF('U5'!$A$4="3ª",'U5'!B30*'U5'!B$4,0)+
IF('U6'!$A$4="3ª",'U6'!B30*'U6'!B$4,0)+
IF('U7'!$A$4="3ª",'U7'!B30*'U7'!B$4,0)+
IF('U8'!$A$4="3ª",'U8'!B30*'U8'!B$4,0)+
IF('U9'!$A$4="3ª",'U9'!B30*'U9'!B$4,0)+
IF('U10'!$A$4="3ª",'U10'!B30*'U10'!B$4,0)+
IF('U11'!$A$4="3ª",'U11'!B30*'U11'!B$4,0)+
IF('U12'!$A$4="3ª",'U12'!B30*'U12'!B$4,0)+
IF('U13'!$A$4="3ª",'U13'!B30*'U13'!B$4,0)+
IF('U14'!$A$4="3ª",'U14'!B30*'U14'!B$4,0)+
IF('U15'!$A$4="3ª",'U15'!B30*'U15'!B$4,0)
)/'3ª EVA-solo'!$CD$5
/C$13)),0),0)</f>
        <v>0</v>
      </c>
      <c r="D46" s="25"/>
      <c r="E46" s="25">
        <f ca="1">IFERROR(IF(E$16&gt;0,
(
(
(
IF('U1'!$A$4="3ª",'U1'!C30*'U1'!C$4,0)+
IF('U2'!$A$4="3ª",'U2'!C30*'U2'!C$4,0)+
IF('U3'!$A$4="3ª",'U3'!C30*'U3'!C$4,0)+
IF('U4'!$A$4="3ª",'U4'!C30*'U4'!C$4,0)+
IF('U5'!$A$4="3ª",'U5'!C30*'U5'!C$4,0)+
IF('U6'!$A$4="3ª",'U6'!C30*'U6'!C$4,0)+
IF('U7'!$A$4="3ª",'U7'!C30*'U7'!C$4,0)+
IF('U8'!$A$4="3ª",'U8'!C30*'U8'!C$4,0)+
IF('U9'!$A$4="3ª",'U9'!C30*'U9'!C$4,0)+
IF('U10'!$A$4="3ª",'U10'!C30*'U10'!C$4,0)+
IF('U11'!$A$4="3ª",'U11'!C30*'U11'!C$4,0)+
IF('U12'!$A$4="3ª",'U12'!C30*'U12'!C$4,0)+
IF('U13'!$A$4="3ª",'U13'!C30*'U13'!C$4,0)+
IF('U14'!$A$4="3ª",'U14'!C30*'U14'!C$4,0)+
IF('U15'!$A$4="3ª",'U15'!C30*'U15'!C$4,0)
)/'3ª EVA-solo'!$CD$5
/E$13)),0),0)</f>
        <v>0</v>
      </c>
      <c r="F46" s="25"/>
      <c r="G46" s="25">
        <f ca="1">IFERROR(IF(G$16&gt;0,
(
(
(
IF('U1'!$A$4="3ª",'U1'!D30*'U1'!D$4,0)+
IF('U2'!$A$4="3ª",'U2'!D30*'U2'!D$4,0)+
IF('U3'!$A$4="3ª",'U3'!D30*'U3'!D$4,0)+
IF('U4'!$A$4="3ª",'U4'!D30*'U4'!D$4,0)+
IF('U5'!$A$4="3ª",'U5'!D30*'U5'!D$4,0)+
IF('U6'!$A$4="3ª",'U6'!D30*'U6'!D$4,0)+
IF('U7'!$A$4="3ª",'U7'!D30*'U7'!D$4,0)+
IF('U8'!$A$4="3ª",'U8'!D30*'U8'!D$4,0)+
IF('U9'!$A$4="3ª",'U9'!D30*'U9'!D$4,0)+
IF('U10'!$A$4="3ª",'U10'!D30*'U10'!D$4,0)+
IF('U11'!$A$4="3ª",'U11'!D30*'U11'!D$4,0)+
IF('U12'!$A$4="3ª",'U12'!D30*'U12'!D$4,0)+
IF('U13'!$A$4="3ª",'U13'!D30*'U13'!D$4,0)+
IF('U14'!$A$4="3ª",'U14'!D30*'U14'!D$4,0)+
IF('U15'!$A$4="3ª",'U15'!D30*'U15'!D$4,0)
)/'3ª EVA-solo'!$CD$5
/G$13)),0),0)</f>
        <v>0</v>
      </c>
      <c r="H46" s="25"/>
      <c r="I46" s="25">
        <f ca="1">IFERROR(IF(I$16&gt;0,
(
(
(
IF('U1'!$A$4="3ª",'U1'!E30*'U1'!E$4,0)+
IF('U2'!$A$4="3ª",'U2'!E30*'U2'!E$4,0)+
IF('U3'!$A$4="3ª",'U3'!E30*'U3'!E$4,0)+
IF('U4'!$A$4="3ª",'U4'!E30*'U4'!E$4,0)+
IF('U5'!$A$4="3ª",'U5'!E30*'U5'!E$4,0)+
IF('U6'!$A$4="3ª",'U6'!E30*'U6'!E$4,0)+
IF('U7'!$A$4="3ª",'U7'!E30*'U7'!E$4,0)+
IF('U8'!$A$4="3ª",'U8'!E30*'U8'!E$4,0)+
IF('U9'!$A$4="3ª",'U9'!E30*'U9'!E$4,0)+
IF('U10'!$A$4="3ª",'U10'!E30*'U10'!E$4,0)+
IF('U11'!$A$4="3ª",'U11'!E30*'U11'!E$4,0)+
IF('U12'!$A$4="3ª",'U12'!E30*'U12'!E$4,0)+
IF('U13'!$A$4="3ª",'U13'!E30*'U13'!E$4,0)+
IF('U14'!$A$4="3ª",'U14'!E30*'U14'!E$4,0)+
IF('U15'!$A$4="3ª",'U15'!E30*'U15'!E$4,0)
)/'3ª EVA-solo'!$CD$5
/H$13)),0),0)</f>
        <v>0</v>
      </c>
      <c r="J46" s="25"/>
      <c r="K46" s="25">
        <f ca="1">IFERROR(IF(K$16&gt;0,
(
(
(
IF('U1'!$A$4="3ª",'U1'!F30*'U1'!F$4,0)+
IF('U2'!$A$4="3ª",'U2'!F30*'U2'!F$4,0)+
IF('U3'!$A$4="3ª",'U3'!F30*'U3'!F$4,0)+
IF('U4'!$A$4="3ª",'U4'!F30*'U4'!F$4,0)+
IF('U5'!$A$4="3ª",'U5'!F30*'U5'!F$4,0)+
IF('U6'!$A$4="3ª",'U6'!F30*'U6'!F$4,0)+
IF('U7'!$A$4="3ª",'U7'!F30*'U7'!F$4,0)+
IF('U8'!$A$4="3ª",'U8'!F30*'U8'!F$4,0)+
IF('U9'!$A$4="3ª",'U9'!F30*'U9'!F$4,0)+
IF('U10'!$A$4="3ª",'U10'!F30*'U10'!F$4,0)+
IF('U11'!$A$4="3ª",'U11'!F30*'U11'!F$4,0)+
IF('U12'!$A$4="3ª",'U12'!F30*'U12'!F$4,0)+
IF('U13'!$A$4="3ª",'U13'!F30*'U13'!F$4,0)+
IF('U14'!$A$4="3ª",'U14'!F30*'U14'!F$4,0)+
IF('U15'!$A$4="3ª",'U15'!F30*'U15'!F$4,0)
)/'3ª EVA-solo'!$CD$5
/K$13)),0),0)</f>
        <v>0</v>
      </c>
      <c r="L46" s="98"/>
      <c r="M46" s="25">
        <f>IFERROR(IF(M$16&gt;0,
(
(
(
IF('U1'!$A$4="3ª",'U1'!G30*'U1'!G$4,0)+
IF('U2'!$A$4="3ª",'U2'!G30*'U2'!G$4,0)+
IF('U3'!$A$4="3ª",'U3'!G30*'U3'!G$4,0)+
IF('U4'!$A$4="3ª",'U4'!G30*'U4'!G$4,0)+
IF('U5'!$A$4="3ª",'U5'!G30*'U5'!G$4,0)+
IF('U6'!$A$4="3ª",'U6'!G30*'U6'!G$4,0)+
IF('U7'!$A$4="3ª",'U7'!G30*'U7'!G$4,0)+
IF('U8'!$A$4="3ª",'U8'!G30*'U8'!G$4,0)+
IF('U9'!$A$4="3ª",'U9'!G30*'U9'!G$4,0)+
IF('U10'!$A$4="3ª",'U10'!G30*'U10'!G$4,0)+
IF('U11'!$A$4="3ª",'U11'!G30*'U11'!G$4,0)+
IF('U12'!$A$4="3ª",'U12'!G30*'U12'!G$4,0)+
IF('U13'!$A$4="3ª",'U13'!G30*'U13'!G$4,0)+
IF('U14'!$A$4="3ª",'U14'!G30*'U14'!G$4,0)+
IF('U15'!$A$4="3ª",'U15'!G30*'U15'!G$4,0)
)/'3ª EVA-solo'!$CD$5
/M$13)),0),0)</f>
        <v>0</v>
      </c>
      <c r="N46" s="102"/>
      <c r="O46" s="72"/>
      <c r="P46" s="25">
        <f ca="1">IFERROR(IF(P$16&gt;0,
(
(
(
IF('U1'!$A$4="3ª",'U1'!H30*'U1'!H$4,0)+
IF('U2'!$A$4="3ª",'U2'!H30*'U2'!H$4,0)+
IF('U3'!$A$4="3ª",'U3'!H30*'U3'!H$4,0)+
IF('U4'!$A$4="3ª",'U4'!H30*'U4'!H$4,0)+
IF('U5'!$A$4="3ª",'U5'!H30*'U5'!H$4,0)+
IF('U6'!$A$4="3ª",'U6'!H30*'U6'!H$4,0)+
IF('U7'!$A$4="3ª",'U7'!H30*'U7'!H$4,0)+
IF('U8'!$A$4="3ª",'U8'!H30*'U8'!H$4,0)+
IF('U9'!$A$4="3ª",'U9'!H30*'U9'!H$4,0)+
IF('U10'!$A$4="3ª",'U10'!H30*'U10'!H$4,0)+
IF('U11'!$A$4="3ª",'U11'!H30*'U11'!H$4,0)+
IF('U12'!$A$4="3ª",'U12'!H30*'U12'!H$4,0)+
IF('U13'!$A$4="3ª",'U13'!H30*'U13'!H$4,0)+
IF('U14'!$A$4="3ª",'U14'!H30*'U14'!H$4,0)+
IF('U15'!$A$4="3ª",'U15'!H30*'U15'!H$4,0)
)/'3ª EVA-solo'!$CD$5
/P$13)),0),0)</f>
        <v>0</v>
      </c>
      <c r="Q46" s="25"/>
      <c r="R46" s="25">
        <f ca="1">IFERROR(IF(R$16&gt;0,
(
(
(
IF('U1'!$A$4="3ª",'U1'!I30*'U1'!I$4,0)+
IF('U2'!$A$4="3ª",'U2'!I30*'U2'!I$4,0)+
IF('U3'!$A$4="3ª",'U3'!I30*'U3'!I$4,0)+
IF('U4'!$A$4="3ª",'U4'!I30*'U4'!I$4,0)+
IF('U5'!$A$4="3ª",'U5'!I30*'U5'!I$4,0)+
IF('U6'!$A$4="3ª",'U6'!I30*'U6'!I$4,0)+
IF('U7'!$A$4="3ª",'U7'!I30*'U7'!I$4,0)+
IF('U8'!$A$4="3ª",'U8'!I30*'U8'!I$4,0)+
IF('U9'!$A$4="3ª",'U9'!I30*'U9'!I$4,0)+
IF('U10'!$A$4="3ª",'U10'!I30*'U10'!I$4,0)+
IF('U11'!$A$4="3ª",'U11'!I30*'U11'!I$4,0)+
IF('U12'!$A$4="3ª",'U12'!I30*'U12'!I$4,0)+
IF('U13'!$A$4="3ª",'U13'!I30*'U13'!I$4,0)+
IF('U14'!$A$4="3ª",'U14'!I30*'U14'!I$4,0)+
IF('U15'!$A$4="3ª",'U15'!I30*'U15'!I$4,0)
)/'3ª EVA-solo'!$CD$5
/R$13)),0),0)</f>
        <v>0</v>
      </c>
      <c r="S46" s="25"/>
      <c r="T46" s="25">
        <f ca="1">IFERROR(IF(T$16&gt;0,
(
(
(
IF('U1'!$A$4="3ª",'U1'!J30*'U1'!J$4,0)+
IF('U2'!$A$4="3ª",'U2'!J30*'U2'!J$4,0)+
IF('U3'!$A$4="3ª",'U3'!J30*'U3'!J$4,0)+
IF('U4'!$A$4="3ª",'U4'!J30*'U4'!J$4,0)+
IF('U5'!$A$4="3ª",'U5'!J30*'U5'!J$4,0)+
IF('U6'!$A$4="3ª",'U6'!J30*'U6'!J$4,0)+
IF('U7'!$A$4="3ª",'U7'!J30*'U7'!J$4,0)+
IF('U8'!$A$4="3ª",'U8'!J30*'U8'!J$4,0)+
IF('U9'!$A$4="3ª",'U9'!J30*'U9'!J$4,0)+
IF('U10'!$A$4="3ª",'U10'!J30*'U10'!J$4,0)+
IF('U11'!$A$4="3ª",'U11'!J30*'U11'!J$4,0)+
IF('U12'!$A$4="3ª",'U12'!J30*'U12'!J$4,0)+
IF('U13'!$A$4="3ª",'U13'!J30*'U13'!J$4,0)+
IF('U14'!$A$4="3ª",'U14'!J30*'U14'!J$4,0)+
IF('U15'!$A$4="3ª",'U15'!J30*'U15'!J$4,0)
)/'3ª EVA-solo'!$CD$5
/T$13)),0),0)</f>
        <v>0</v>
      </c>
      <c r="U46" s="25"/>
      <c r="V46" s="25">
        <f ca="1">IFERROR(IF(V$16&gt;0,
(
(
(
IF('U1'!$A$4="3ª",'U1'!K30*'U1'!K$4,0)+
IF('U2'!$A$4="3ª",'U2'!K30*'U2'!K$4,0)+
IF('U3'!$A$4="3ª",'U3'!K30*'U3'!K$4,0)+
IF('U4'!$A$4="3ª",'U4'!K30*'U4'!K$4,0)+
IF('U5'!$A$4="3ª",'U5'!K30*'U5'!K$4,0)+
IF('U6'!$A$4="3ª",'U6'!K30*'U6'!K$4,0)+
IF('U7'!$A$4="3ª",'U7'!K30*'U7'!K$4,0)+
IF('U8'!$A$4="3ª",'U8'!K30*'U8'!K$4,0)+
IF('U9'!$A$4="3ª",'U9'!K30*'U9'!K$4,0)+
IF('U10'!$A$4="3ª",'U10'!K30*'U10'!K$4,0)+
IF('U11'!$A$4="3ª",'U11'!K30*'U11'!K$4,0)+
IF('U12'!$A$4="3ª",'U12'!K30*'U12'!K$4,0)+
IF('U13'!$A$4="3ª",'U13'!K30*'U13'!K$4,0)+
IF('U14'!$A$4="3ª",'U14'!K30*'U14'!K$4,0)+
IF('U15'!$A$4="3ª",'U15'!K30*'U15'!K$4,0)
)/'3ª EVA-solo'!$CD$5
/V$13)),0),0)</f>
        <v>0</v>
      </c>
      <c r="W46" s="25"/>
      <c r="X46" s="25">
        <f ca="1">IFERROR(IF(X$16&gt;0,
(
(
(
IF('U1'!$A$4="3ª",'U1'!L30*'U1'!L$4,0)+
IF('U2'!$A$4="3ª",'U2'!L30*'U2'!L$4,0)+
IF('U3'!$A$4="3ª",'U3'!L30*'U3'!L$4,0)+
IF('U4'!$A$4="3ª",'U4'!L30*'U4'!L$4,0)+
IF('U5'!$A$4="3ª",'U5'!L30*'U5'!L$4,0)+
IF('U6'!$A$4="3ª",'U6'!L30*'U6'!L$4,0)+
IF('U7'!$A$4="3ª",'U7'!L30*'U7'!L$4,0)+
IF('U8'!$A$4="3ª",'U8'!L30*'U8'!L$4,0)+
IF('U9'!$A$4="3ª",'U9'!L30*'U9'!L$4,0)+
IF('U10'!$A$4="3ª",'U10'!L30*'U10'!L$4,0)+
IF('U11'!$A$4="3ª",'U11'!L30*'U11'!L$4,0)+
IF('U12'!$A$4="3ª",'U12'!L30*'U12'!L$4,0)+
IF('U13'!$A$4="3ª",'U13'!L30*'U13'!L$4,0)+
IF('U14'!$A$4="3ª",'U14'!L30*'U14'!L$4,0)+
IF('U15'!$A$4="3ª",'U15'!L30*'U15'!L$4,0)
)/'3ª EVA-solo'!$CD$5
/X$13)),0),0)</f>
        <v>0</v>
      </c>
      <c r="Y46" s="25"/>
      <c r="Z46" s="25">
        <f>IFERROR(IF(Z$16&gt;0,
(
(
(
IF('U1'!$A$4="3ª",'U1'!M30*'U1'!M$4,0)+
IF('U2'!$A$4="3ª",'U2'!M30*'U2'!M$4,0)+
IF('U3'!$A$4="3ª",'U3'!M30*'U3'!M$4,0)+
IF('U4'!$A$4="3ª",'U4'!M30*'U4'!M$4,0)+
IF('U5'!$A$4="3ª",'U5'!M30*'U5'!M$4,0)+
IF('U6'!$A$4="3ª",'U6'!M30*'U6'!M$4,0)+
IF('U7'!$A$4="3ª",'U7'!M30*'U7'!M$4,0)+
IF('U8'!$A$4="3ª",'U8'!M30*'U8'!M$4,0)+
IF('U9'!$A$4="3ª",'U9'!M30*'U9'!M$4,0)+
IF('U10'!$A$4="3ª",'U10'!M30*'U10'!M$4,0)+
IF('U11'!$A$4="3ª",'U11'!M30*'U11'!M$4,0)+
IF('U12'!$A$4="3ª",'U12'!M30*'U12'!M$4,0)+
IF('U13'!$A$4="3ª",'U13'!M30*'U13'!M$4,0)+
IF('U14'!$A$4="3ª",'U14'!M30*'U14'!M$4,0)+
IF('U15'!$A$4="3ª",'U15'!M30*'U15'!M$4,0)
)/'3ª EVA-solo'!$CD$5
/Z$13)),0),0)</f>
        <v>0</v>
      </c>
      <c r="AA46" s="25"/>
      <c r="AB46" s="72"/>
      <c r="AC46" s="25">
        <f ca="1">IFERROR(IF(AC$16&gt;0,
(
(
(
IF('U1'!$A$4="3ª",'U1'!N30*'U1'!N$4,0)+
IF('U2'!$A$4="3ª",'U2'!N30*'U2'!N$4,0)+
IF('U3'!$A$4="3ª",'U3'!N30*'U3'!N$4,0)+
IF('U4'!$A$4="3ª",'U4'!N30*'U4'!N$4,0)+
IF('U5'!$A$4="3ª",'U5'!N30*'U5'!N$4,0)+
IF('U6'!$A$4="3ª",'U6'!N30*'U6'!N$4,0)+
IF('U7'!$A$4="3ª",'U7'!N30*'U7'!N$4,0)+
IF('U8'!$A$4="3ª",'U8'!N30*'U8'!N$4,0)+
IF('U9'!$A$4="3ª",'U9'!N30*'U9'!N$4,0)+
IF('U10'!$A$4="3ª",'U10'!N30*'U10'!N$4,0)+
IF('U11'!$A$4="3ª",'U11'!N30*'U11'!N$4,0)+
IF('U12'!$A$4="3ª",'U12'!N30*'U12'!N$4,0)+
IF('U13'!$A$4="3ª",'U13'!N30*'U13'!N$4,0)+
IF('U14'!$A$4="3ª",'U14'!N30*'U14'!N$4,0)+
IF('U15'!$A$4="3ª",'U15'!N30*'U15'!N$4,0)
)/'3ª EVA-solo'!$CD$5
/AC$13)),0),0)</f>
        <v>0</v>
      </c>
      <c r="AD46" s="25"/>
      <c r="AE46" s="25">
        <f>IFERROR(IF(AE$16&gt;0,
(
(
(
IF('U1'!$A$4="3ª",'U1'!O30*'U1'!O$4,0)+
IF('U2'!$A$4="3ª",'U2'!O30*'U2'!O$4,0)+
IF('U3'!$A$4="3ª",'U3'!O30*'U3'!O$4,0)+
IF('U4'!$A$4="3ª",'U4'!O30*'U4'!O$4,0)+
IF('U5'!$A$4="3ª",'U5'!O30*'U5'!O$4,0)+
IF('U6'!$A$4="3ª",'U6'!O30*'U6'!O$4,0)+
IF('U7'!$A$4="3ª",'U7'!O30*'U7'!O$4,0)+
IF('U8'!$A$4="3ª",'U8'!O30*'U8'!O$4,0)+
IF('U9'!$A$4="3ª",'U9'!O30*'U9'!O$4,0)+
IF('U10'!$A$4="3ª",'U10'!O30*'U10'!O$4,0)+
IF('U11'!$A$4="3ª",'U11'!O30*'U11'!O$4,0)+
IF('U12'!$A$4="3ª",'U12'!O30*'U12'!O$4,0)+
IF('U13'!$A$4="3ª",'U13'!O30*'U13'!O$4,0)+
IF('U14'!$A$4="3ª",'U14'!O30*'U14'!O$4,0)+
IF('U15'!$A$4="3ª",'U15'!O30*'U15'!O$4,0)
)/'3ª EVA-solo'!$CD$5
/AE$13)),0),0)</f>
        <v>0</v>
      </c>
      <c r="AF46" s="25"/>
      <c r="AG46" s="25">
        <f ca="1">IFERROR(IF(AG$16&gt;0,
(
(
(
IF('U1'!$A$4="3ª",'U1'!P30*'U1'!P$4,0)+
IF('U2'!$A$4="3ª",'U2'!P30*'U2'!P$4,0)+
IF('U3'!$A$4="3ª",'U3'!P30*'U3'!P$4,0)+
IF('U4'!$A$4="3ª",'U4'!P30*'U4'!P$4,0)+
IF('U5'!$A$4="3ª",'U5'!P30*'U5'!P$4,0)+
IF('U6'!$A$4="3ª",'U6'!P30*'U6'!P$4,0)+
IF('U7'!$A$4="3ª",'U7'!P30*'U7'!P$4,0)+
IF('U8'!$A$4="3ª",'U8'!P30*'U8'!P$4,0)+
IF('U9'!$A$4="3ª",'U9'!P30*'U9'!P$4,0)+
IF('U10'!$A$4="3ª",'U10'!P30*'U10'!P$4,0)+
IF('U11'!$A$4="3ª",'U11'!P30*'U11'!P$4,0)+
IF('U12'!$A$4="3ª",'U12'!P30*'U12'!P$4,0)+
IF('U13'!$A$4="3ª",'U13'!P30*'U13'!P$4,0)+
IF('U14'!$A$4="3ª",'U14'!P30*'U14'!P$4,0)+
IF('U15'!$A$4="3ª",'U15'!P30*'U15'!P$4,0)
)/'3ª EVA-solo'!$CD$5
/AG$13)),0),0)</f>
        <v>0</v>
      </c>
      <c r="AH46" s="25"/>
      <c r="AI46" s="25">
        <f>IFERROR(IF(AH$16&gt;0,
(
(
(
IF('U1'!$A$4="3ª",'U1'!Q30*'U1'!Q$4,0)+
IF('U2'!$A$4="3ª",'U2'!Q30*'U2'!Q$4,0)+
IF('U3'!$A$4="3ª",'U3'!Q30*'U3'!Q$4,0)+
IF('U4'!$A$4="3ª",'U4'!Q30*'U4'!Q$4,0)+
IF('U5'!$A$4="3ª",'U5'!Q30*'U5'!Q$4,0)+
IF('U6'!$A$4="3ª",'U6'!Q30*'U6'!Q$4,0)+
IF('U7'!$A$4="3ª",'U7'!Q30*'U7'!Q$4,0)+
IF('U8'!$A$4="3ª",'U8'!Q30*'U8'!Q$4,0)+
IF('U9'!$A$4="3ª",'U9'!Q30*'U9'!Q$4,0)+
IF('U10'!$A$4="3ª",'U10'!Q30*'U10'!Q$4,0)+
IF('U11'!$A$4="3ª",'U11'!Q30*'U11'!Q$4,0)+
IF('U12'!$A$4="3ª",'U12'!Q30*'U12'!Q$4,0)+
IF('U13'!$A$4="3ª",'U13'!Q30*'U13'!Q$4,0)+
IF('U14'!$A$4="3ª",'U14'!Q30*'U14'!Q$4,0)+
IF('U15'!$A$4="3ª",'U15'!Q30*'U15'!Q$4,0)
)/'3ª EVA-solo'!$CD$5
/AH$13)),0),0)</f>
        <v>0</v>
      </c>
      <c r="AJ46" s="25"/>
      <c r="AK46" s="25">
        <f ca="1">IFERROR(IF(AK$16&gt;0,
(
(
(
IF('U1'!$A$4="3ª",'U1'!R30*'U1'!R$4,0)+
IF('U2'!$A$4="3ª",'U2'!R30*'U2'!R$4,0)+
IF('U3'!$A$4="3ª",'U3'!R30*'U3'!R$4,0)+
IF('U4'!$A$4="3ª",'U4'!R30*'U4'!R$4,0)+
IF('U5'!$A$4="3ª",'U5'!R30*'U5'!R$4,0)+
IF('U6'!$A$4="3ª",'U6'!R30*'U6'!R$4,0)+
IF('U7'!$A$4="3ª",'U7'!R30*'U7'!R$4,0)+
IF('U8'!$A$4="3ª",'U8'!R30*'U8'!R$4,0)+
IF('U9'!$A$4="3ª",'U9'!R30*'U9'!R$4,0)+
IF('U10'!$A$4="3ª",'U10'!R30*'U10'!R$4,0)+
IF('U11'!$A$4="3ª",'U11'!R30*'U11'!R$4,0)+
IF('U12'!$A$4="3ª",'U12'!R30*'U12'!R$4,0)+
IF('U13'!$A$4="3ª",'U13'!R30*'U13'!R$4,0)+
IF('U14'!$A$4="3ª",'U14'!R30*'U14'!R$4,0)+
IF('U15'!$A$4="3ª",'U15'!R30*'U15'!R$4,0)
)/'3ª EVA-solo'!$CD$5
/AK$13)),0),0)</f>
        <v>0</v>
      </c>
      <c r="AL46" s="25"/>
      <c r="AM46" s="129">
        <f>IFERROR(IF(AM$16&gt;0,
(
(
(
IF('U1'!$A$4="3ª",'U1'!S30*'U1'!S$4,0)+
IF('U2'!$A$4="3ª",'U2'!S30*'U2'!S$4,0)+
IF('U3'!$A$4="3ª",'U3'!S30*'U3'!S$4,0)+
IF('U4'!$A$4="3ª",'U4'!S30*'U4'!S$4,0)+
IF('U5'!$A$4="3ª",'U5'!S30*'U5'!S$4,0)+
IF('U6'!$A$4="3ª",'U6'!S30*'U6'!S$4,0)+
IF('U7'!$A$4="3ª",'U7'!S30*'U7'!S$4,0)+
IF('U8'!$A$4="3ª",'U8'!S30*'U8'!S$4,0)+
IF('U9'!$A$4="3ª",'U9'!S30*'U9'!S$4,0)+
IF('U10'!$A$4="3ª",'U10'!S30*'U10'!S$4,0)+
IF('U11'!$A$4="3ª",'U11'!S30*'U11'!S$4,0)+
IF('U12'!$A$4="3ª",'U12'!S30*'U12'!S$4,0)+
IF('U13'!$A$4="3ª",'U13'!S30*'U13'!S$4,0)+
IF('U14'!$A$4="3ª",'U14'!S30*'U14'!S$4,0)+
IF('U15'!$A$4="3ª",'U15'!S30*'U15'!S$4,0)
)/'3ª EVA-solo'!$CD$5
/AM$13)),0),0)</f>
        <v>0</v>
      </c>
      <c r="AN46" s="102"/>
      <c r="AO46" s="72"/>
      <c r="AP46" s="25">
        <f ca="1">IFERROR(IF(AP$16&gt;0,
(
(
(
IF('U1'!$A$4="3ª",'U1'!T30*'U1'!T$4,0)+
IF('U2'!$A$4="3ª",'U2'!T30*'U2'!T$4,0)+
IF('U3'!$A$4="3ª",'U3'!T30*'U3'!T$4,0)+
IF('U4'!$A$4="3ª",'U4'!T30*'U4'!T$4,0)+
IF('U5'!$A$4="3ª",'U5'!T30*'U5'!T$4,0)+
IF('U6'!$A$4="3ª",'U6'!T30*'U6'!T$4,0)+
IF('U7'!$A$4="3ª",'U7'!T30*'U7'!T$4,0)+
IF('U8'!$A$4="3ª",'U8'!T30*'U8'!T$4,0)+
IF('U9'!$A$4="3ª",'U9'!T30*'U9'!T$4,0)+
IF('U10'!$A$4="3ª",'U10'!T30*'U10'!T$4,0)+
IF('U11'!$A$4="3ª",'U11'!T30*'U11'!T$4,0)+
IF('U12'!$A$4="3ª",'U12'!T30*'U12'!T$4,0)+
IF('U13'!$A$4="3ª",'U13'!T30*'U13'!T$4,0)+
IF('U14'!$A$4="3ª",'U14'!T30*'U14'!T$4,0)+
IF('U15'!$A$4="3ª",'U15'!T30*'U15'!T$4,0)
)/'3ª EVA-solo'!$CD$5
/AP$13)),0),0)</f>
        <v>0</v>
      </c>
      <c r="AQ46" s="25"/>
      <c r="AR46" s="25">
        <f ca="1">IFERROR(IF(AR$16&gt;0,
(
(
(
IF('U1'!$A$4="3ª",'U1'!U30*'U1'!U$4,0)+
IF('U2'!$A$4="3ª",'U2'!U30*'U2'!U$4,0)+
IF('U3'!$A$4="3ª",'U3'!U30*'U3'!U$4,0)+
IF('U4'!$A$4="3ª",'U4'!U30*'U4'!U$4,0)+
IF('U5'!$A$4="3ª",'U5'!U30*'U5'!U$4,0)+
IF('U6'!$A$4="3ª",'U6'!U30*'U6'!U$4,0)+
IF('U7'!$A$4="3ª",'U7'!U30*'U7'!U$4,0)+
IF('U8'!$A$4="3ª",'U8'!U30*'U8'!U$4,0)+
IF('U9'!$A$4="3ª",'U9'!U30*'U9'!U$4,0)+
IF('U10'!$A$4="3ª",'U10'!U30*'U10'!U$4,0)+
IF('U11'!$A$4="3ª",'U11'!U30*'U11'!U$4,0)+
IF('U12'!$A$4="3ª",'U12'!U30*'U12'!U$4,0)+
IF('U13'!$A$4="3ª",'U13'!U30*'U13'!U$4,0)+
IF('U14'!$A$4="3ª",'U14'!U30*'U14'!U$4,0)+
IF('U15'!$A$4="3ª",'U15'!U30*'U15'!U$4,0)
)/'3ª EVA-solo'!$CD$5
/AR$13)),0),0)</f>
        <v>0</v>
      </c>
      <c r="AS46" s="25"/>
      <c r="AT46" s="25">
        <f ca="1">IFERROR(IF(AT$16&gt;0,
(
(
(
IF('U1'!$A$4="3ª",'U1'!V30*'U1'!V$4,0)+
IF('U2'!$A$4="3ª",'U2'!V30*'U2'!V$4,0)+
IF('U3'!$A$4="3ª",'U3'!V30*'U3'!V$4,0)+
IF('U4'!$A$4="3ª",'U4'!V30*'U4'!V$4,0)+
IF('U5'!$A$4="3ª",'U5'!V30*'U5'!V$4,0)+
IF('U6'!$A$4="3ª",'U6'!V30*'U6'!V$4,0)+
IF('U7'!$A$4="3ª",'U7'!V30*'U7'!V$4,0)+
IF('U8'!$A$4="3ª",'U8'!V30*'U8'!V$4,0)+
IF('U9'!$A$4="3ª",'U9'!V30*'U9'!V$4,0)+
IF('U10'!$A$4="3ª",'U10'!V30*'U10'!V$4,0)+
IF('U11'!$A$4="3ª",'U11'!V30*'U11'!V$4,0)+
IF('U12'!$A$4="3ª",'U12'!V30*'U12'!V$4,0)+
IF('U13'!$A$4="3ª",'U13'!V30*'U13'!V$4,0)+
IF('U14'!$A$4="3ª",'U14'!V30*'U14'!V$4,0)+
IF('U15'!$A$4="3ª",'U15'!V30*'U15'!V$4,0)
)/'3ª EVA-solo'!$CD$5
/AT$13)),0),0)</f>
        <v>0</v>
      </c>
      <c r="AU46" s="25"/>
      <c r="AV46" s="25">
        <f ca="1">IFERROR(IF(AV$16&gt;0,
(
(
(
IF('U1'!$A$4="3ª",'U1'!W30*'U1'!W$4,0)+
IF('U2'!$A$4="3ª",'U2'!W30*'U2'!W$4,0)+
IF('U3'!$A$4="3ª",'U3'!W30*'U3'!W$4,0)+
IF('U4'!$A$4="3ª",'U4'!W30*'U4'!W$4,0)+
IF('U5'!$A$4="3ª",'U5'!W30*'U5'!W$4,0)+
IF('U6'!$A$4="3ª",'U6'!W30*'U6'!W$4,0)+
IF('U7'!$A$4="3ª",'U7'!W30*'U7'!W$4,0)+
IF('U8'!$A$4="3ª",'U8'!W30*'U8'!W$4,0)+
IF('U9'!$A$4="3ª",'U9'!W30*'U9'!W$4,0)+
IF('U10'!$A$4="3ª",'U10'!W30*'U10'!W$4,0)+
IF('U11'!$A$4="3ª",'U11'!W30*'U11'!W$4,0)+
IF('U12'!$A$4="3ª",'U12'!W30*'U12'!W$4,0)+
IF('U13'!$A$4="3ª",'U13'!W30*'U13'!W$4,0)+
IF('U14'!$A$4="3ª",'U14'!W30*'U14'!W$4,0)+
IF('U15'!$A$4="3ª",'U15'!W30*'U15'!W$4,0)
)/'3ª EVA-solo'!$CD$5
/AV$13)),0),0)</f>
        <v>0</v>
      </c>
      <c r="AW46" s="25"/>
      <c r="AX46" s="25">
        <f ca="1">IFERROR(IF(AX$16&gt;0,
(
(
(
IF('U1'!$A$4="3ª",'U1'!X30*'U1'!X$4,0)+
IF('U2'!$A$4="3ª",'U2'!X30*'U2'!X$4,0)+
IF('U3'!$A$4="3ª",'U3'!X30*'U3'!X$4,0)+
IF('U4'!$A$4="3ª",'U4'!X30*'U4'!X$4,0)+
IF('U5'!$A$4="3ª",'U5'!X30*'U5'!X$4,0)+
IF('U6'!$A$4="3ª",'U6'!X30*'U6'!X$4,0)+
IF('U7'!$A$4="3ª",'U7'!X30*'U7'!X$4,0)+
IF('U8'!$A$4="3ª",'U8'!X30*'U8'!X$4,0)+
IF('U9'!$A$4="3ª",'U9'!X30*'U9'!X$4,0)+
IF('U10'!$A$4="3ª",'U10'!X30*'U10'!X$4,0)+
IF('U11'!$A$4="3ª",'U11'!X30*'U11'!X$4,0)+
IF('U12'!$A$4="3ª",'U12'!X30*'U12'!X$4,0)+
IF('U13'!$A$4="3ª",'U13'!X30*'U13'!X$4,0)+
IF('U14'!$A$4="3ª",'U14'!X30*'U14'!X$4,0)+
IF('U15'!$A$4="3ª",'U15'!X30*'U15'!X$4,0)
)/'3ª EVA-solo'!$CD$5
/AX$13)),0),0)</f>
        <v>0</v>
      </c>
      <c r="AY46" s="25"/>
      <c r="AZ46" s="25">
        <f>IFERROR(IF(AZ$16&gt;0,
(
(
(
IF('U1'!$A$4="3ª",'U1'!Y30*'U1'!Y$4,0)+
IF('U2'!$A$4="3ª",'U2'!Y30*'U2'!Y$4,0)+
IF('U3'!$A$4="3ª",'U3'!Y30*'U3'!Y$4,0)+
IF('U4'!$A$4="3ª",'U4'!Y30*'U4'!Y$4,0)+
IF('U5'!$A$4="3ª",'U5'!Y30*'U5'!Y$4,0)+
IF('U6'!$A$4="3ª",'U6'!Y30*'U6'!Y$4,0)+
IF('U7'!$A$4="3ª",'U7'!Y30*'U7'!Y$4,0)+
IF('U8'!$A$4="3ª",'U8'!Y30*'U8'!Y$4,0)+
IF('U9'!$A$4="3ª",'U9'!Y30*'U9'!Y$4,0)+
IF('U10'!$A$4="3ª",'U10'!Y30*'U10'!Y$4,0)+
IF('U11'!$A$4="3ª",'U11'!Y30*'U11'!Y$4,0)+
IF('U12'!$A$4="3ª",'U12'!Y30*'U12'!Y$4,0)+
IF('U13'!$A$4="3ª",'U13'!Y30*'U13'!Y$4,0)+
IF('U14'!$A$4="3ª",'U14'!Y30*'U14'!Y$4,0)+
IF('U15'!$A$4="3ª",'U15'!Y30*'U15'!Y$4,0)
)/'3ª EVA-solo'!$CD$5
/AZ$13)),0),0)</f>
        <v>0</v>
      </c>
      <c r="BA46" s="25"/>
      <c r="BB46" s="72"/>
      <c r="BC46" s="25">
        <f ca="1">IFERROR(IF(BC$16&gt;0,
(
(
(
IF('U1'!$A$4="2ª",'U1'!Z30*'U1'!Z$4,0)+
IF('U2'!$A$4="2ª",'U2'!Z30*'U2'!Z$4,0)+
IF('U3'!$A$4="2ª",'U3'!Z30*'U3'!Z$4,0)+
IF('U4'!$A$4="2ª",'U4'!Z30*'U4'!Z$4,0)+
IF('U5'!$A$4="2ª",'U5'!Z30*'U5'!Z$4,0)+
IF('U6'!$A$4="2ª",'U6'!Z30*'U6'!Z$4,0)+
IF('U7'!$A$4="2ª",'U7'!Z30*'U7'!Z$4,0)+
IF('U8'!$A$4="2ª",'U8'!Z30*'U8'!Z$4,0)+
IF('U9'!$A$4="2ª",'U9'!Z30*'U9'!Z$4,0)+
IF('U10'!$A$4="2ª",'U10'!Z30*'U10'!Z$4,0)+
IF('U11'!$A$4="2ª",'U11'!Z30*'U11'!Z$4,0)+
IF('U12'!$A$4="2ª",'U12'!Z30*'U12'!Z$4,0)+
IF('U13'!$A$4="2ª",'U13'!Z30*'U13'!Z$4,0)+
IF('U14'!$A$4="2ª",'U14'!Z30*'U14'!Z$4,0)+
IF('U15'!$A$4="2ª",'U15'!Z30*'U15'!Z$4,0)
)/'2ª EVA-solo'!$CD$5
/BC$13)),0),0)</f>
        <v>0</v>
      </c>
      <c r="BD46" s="25"/>
      <c r="BE46" s="25">
        <f ca="1">IFERROR(IF(BE$16&gt;0,
(
(
(
IF('U1'!$A$4="3ª",'U1'!AA30*'U1'!AA$4,0)+
IF('U2'!$A$4="3ª",'U2'!AA30*'U2'!AA$4,0)+
IF('U3'!$A$4="3ª",'U3'!AA30*'U3'!AA$4,0)+
IF('U4'!$A$4="3ª",'U4'!AA30*'U4'!AA$4,0)+
IF('U5'!$A$4="3ª",'U5'!AA30*'U5'!AA$4,0)+
IF('U6'!$A$4="3ª",'U6'!AA30*'U6'!AA$4,0)+
IF('U7'!$A$4="3ª",'U7'!AA30*'U7'!AA$4,0)+
IF('U8'!$A$4="3ª",'U8'!AA30*'U8'!AA$4,0)+
IF('U9'!$A$4="3ª",'U9'!AA30*'U9'!AA$4,0)+
IF('U10'!$A$4="3ª",'U10'!AA30*'U10'!AA$4,0)+
IF('U11'!$A$4="3ª",'U11'!AA30*'U11'!AA$4,0)+
IF('U12'!$A$4="3ª",'U12'!AA30*'U12'!AA$4,0)+
IF('U13'!$A$4="3ª",'U13'!AA30*'U13'!AA$4,0)+
IF('U14'!$A$4="3ª",'U14'!AA30*'U14'!AA$4,0)+
IF('U15'!$A$4="3ª",'U15'!AA30*'U15'!AE$4,0)
)/'3ª EVA-solo'!$CD$5
/BE$13)),0),0)</f>
        <v>0</v>
      </c>
      <c r="BF46" s="25"/>
      <c r="BG46" s="25">
        <f ca="1">IFERROR(IF(BG$16&gt;0,
(
(
(
IF('U1'!$A$4="3ª",'U1'!AB30*'U1'!AB$4,0)+
IF('U2'!$A$4="3ª",'U2'!AB30*'U2'!AB$4,0)+
IF('U3'!$A$4="3ª",'U3'!AB30*'U3'!AB$4,0)+
IF('U4'!$A$4="3ª",'U4'!AB30*'U4'!AB$4,0)+
IF('U5'!$A$4="3ª",'U5'!AB30*'U5'!AB$4,0)+
IF('U6'!$A$4="3ª",'U6'!AB30*'U6'!AB$4,0)+
IF('U7'!$A$4="3ª",'U7'!AB30*'U7'!AB$4,0)+
IF('U8'!$A$4="3ª",'U8'!AB30*'U8'!AB$4,0)+
IF('U9'!$A$4="3ª",'U9'!AB30*'U9'!AB$4,0)+
IF('U10'!$A$4="3ª",'U10'!AB30*'U10'!AB$4,0)+
IF('U11'!$A$4="3ª",'U11'!AB30*'U11'!AB$4,0)+
IF('U12'!$A$4="3ª",'U12'!AB30*'U12'!AB$4,0)+
IF('U13'!$A$4="3ª",'U13'!AB30*'U13'!AB$4,0)+
IF('U14'!$A$4="3ª",'U14'!AB30*'U14'!AB$4,0)+
IF('U15'!$A$4="3ª",'U15'!AB30*'U15'!AF$4,0)
)/'3ª EVA-solo'!$CD$5
/BG$13)),0),0)</f>
        <v>0</v>
      </c>
      <c r="BH46" s="25"/>
      <c r="BI46" s="25">
        <f>IFERROR(IF(BH$16&gt;0,
(
(
(
IF('U1'!$A$4="3ª",'U1'!AC30*'U1'!AC$4,0)+
IF('U2'!$A$4="3ª",'U2'!AC30*'U2'!AC$4,0)+
IF('U3'!$A$4="3ª",'U3'!AC30*'U3'!AC$4,0)+
IF('U4'!$A$4="3ª",'U4'!AC30*'U4'!AC$4,0)+
IF('U5'!$A$4="3ª",'U5'!AC30*'U5'!AC$4,0)+
IF('U6'!$A$4="3ª",'U6'!AC30*'U6'!AC$4,0)+
IF('U7'!$A$4="3ª",'U7'!AC30*'U7'!AC$4,0)+
IF('U8'!$A$4="3ª",'U8'!AC30*'U8'!AC$4,0)+
IF('U9'!$A$4="3ª",'U9'!AC30*'U9'!AC$4,0)+
IF('U10'!$A$4="3ª",'U10'!AC30*'U10'!AC$4,0)+
IF('U11'!$A$4="3ª",'U11'!AC30*'U11'!AC$4,0)+
IF('U12'!$A$4="3ª",'U12'!AC30*'U12'!AC$4,0)+
IF('U13'!$A$4="3ª",'U13'!AC30*'U13'!AC$4,0)+
IF('U14'!$A$4="3ª",'U14'!AC30*'U14'!AC$4,0)+
IF('U15'!$A$4="3ª",'U15'!AC30*'U15'!AG$4,0)
)/'3ª EVA-solo'!$CD$5
/BH$13)),0),0)</f>
        <v>0</v>
      </c>
      <c r="BJ46" s="25"/>
      <c r="BK46" s="25">
        <f>IFERROR(IF(BK$16&gt;0,
(
(
(
IF('U1'!$A$4="3ª",'U1'!AD30*'U1'!AD$4,0)+
IF('U2'!$A$4="3ª",'U2'!AD30*'U2'!AD$4,0)+
IF('U3'!$A$4="3ª",'U3'!AD30*'U3'!AD$4,0)+
IF('U4'!$A$4="3ª",'U4'!AD30*'U4'!AD$4,0)+
IF('U5'!$A$4="3ª",'U5'!AD30*'U5'!AD$4,0)+
IF('U6'!$A$4="3ª",'U6'!AD30*'U6'!AD$4,0)+
IF('U7'!$A$4="3ª",'U7'!AD30*'U7'!AD$4,0)+
IF('U8'!$A$4="3ª",'U8'!AD30*'U8'!AD$4,0)+
IF('U9'!$A$4="3ª",'U9'!AD30*'U9'!AD$4,0)+
IF('U10'!$A$4="3ª",'U10'!AD30*'U10'!AD$4,0)+
IF('U11'!$A$4="3ª",'U11'!AD30*'U11'!AD$4,0)+
IF('U12'!$A$4="3ª",'U12'!AD30*'U12'!AD$4,0)+
IF('U13'!$A$4="3ª",'U13'!AD30*'U13'!AD$4,0)+
IF('U14'!$A$4="3ª",'U14'!AD30*'U14'!AD$4,0)+
IF('U15'!$A$4="3ª",'U15'!AD30*'U15'!AH$4,0)
)/'3ª EVA-solo'!$CD$5
/BK$13)),0),0)</f>
        <v>0</v>
      </c>
      <c r="BL46" s="25"/>
      <c r="BM46" s="25">
        <f>IFERROR(IF(BM$16&gt;0,
(
(
(
IF('U1'!$A$4="2ª",'U1'!AE30*'U1'!AE$4,0)+
IF('U2'!$A$4="2ª",'U2'!AE30*'U2'!AE$4,0)+
IF('U3'!$A$4="2ª",'U3'!AE30*'U3'!AE$4,0)+
IF('U4'!$A$4="2ª",'U4'!AE30*'U4'!AE$4,0)+
IF('U5'!$A$4="2ª",'U5'!AE30*'U5'!AE$4,0)+
IF('U6'!$A$4="2ª",'U6'!AE30*'U6'!AE$4,0)+
IF('U7'!$A$4="2ª",'U7'!AE30*'U7'!AE$4,0)+
IF('U8'!$A$4="2ª",'U8'!AE30*'U8'!AE$4,0)+
IF('U9'!$A$4="2ª",'U9'!AE30*'U9'!AE$4,0)+
IF('U10'!$A$4="2ª",'U10'!AE30*'U10'!AE$4,0)+
IF('U11'!$A$4="2ª",'U11'!AE30*'U11'!AE$4,0)+
IF('U12'!$A$4="2ª",'U12'!AE30*'U12'!AE$4,0)+
IF('U13'!$A$4="2ª",'U13'!AE30*'U13'!AE$4,0)+
IF('U14'!$A$4="2ª",'U14'!AE30*'U14'!AE$4,0)+
IF('U15'!$A$4="2ª",'U15'!AE30*'U15'!AE$4,0)
)/'2ª EVA-solo'!$CD$5
/BM$13)),0),0)</f>
        <v>0</v>
      </c>
      <c r="BN46" s="25"/>
      <c r="BO46" s="72"/>
      <c r="BP46" s="25">
        <f ca="1">IFERROR(IF(BP$16&gt;0,
(
(
(
IF('U1'!$A$4="3ª",'U1'!AF30*'U1'!AF$4,0)+
IF('U2'!$A$4="3ª",'U2'!AF30*'U2'!AF$4,0)+
IF('U3'!$A$4="3ª",'U3'!AF30*'U3'!AF$4,0)+
IF('U4'!$A$4="3ª",'U4'!AF30*'U4'!AF$4,0)+
IF('U5'!$A$4="3ª",'U5'!AF30*'U5'!AF$4,0)+
IF('U6'!$A$4="3ª",'U6'!AF30*'U6'!AF$4,0)+
IF('U7'!$A$4="3ª",'U7'!AF30*'U7'!AF$4,0)+
IF('U8'!$A$4="3ª",'U8'!AF30*'U8'!AF$4,0)+
IF('U9'!$A$4="3ª",'U9'!AF30*'U9'!AF$4,0)+
IF('U10'!$A$4="3ª",'U10'!AF30*'U10'!AF$4,0)+
IF('U11'!$A$4="3ª",'U11'!AF30*'U11'!AF$4,0)+
IF('U12'!$A$4="3ª",'U12'!AF30*'U12'!AF$4,0)+
IF('U13'!$A$4="3ª",'U13'!AF30*'U13'!AF$4,0)+
IF('U14'!$A$4="3ª",'U14'!AF30*'U14'!AF$4,0)+
IF('U15'!$A$4="3ª",'U15'!AF30*'U15'!AF$4,0)
)/'3ª EVA-solo'!$CD$5
/BP$13)),0),0)</f>
        <v>0</v>
      </c>
      <c r="BQ46" s="25"/>
      <c r="BR46" s="25">
        <f>IFERROR(IF(BR$16&gt;0,
(
(
(
IF('U1'!$A$4="3ª",'U1'!AG30*'U1'!AG$4,0)+
IF('U2'!$A$4="3ª",'U2'!AG30*'U2'!AG$4,0)+
IF('U3'!$A$4="3ª",'U3'!AG30*'U3'!AG$4,0)+
IF('U4'!$A$4="3ª",'U4'!AG30*'U4'!AG$4,0)+
IF('U5'!$A$4="3ª",'U5'!AG30*'U5'!AG$4,0)+
IF('U6'!$A$4="3ª",'U6'!AG30*'U6'!AG$4,0)+
IF('U7'!$A$4="3ª",'U7'!AG30*'U7'!AG$4,0)+
IF('U8'!$A$4="3ª",'U8'!AG30*'U8'!AG$4,0)+
IF('U9'!$A$4="3ª",'U9'!AG30*'U9'!AG$4,0)+
IF('U10'!$A$4="3ª",'U10'!AG30*'U10'!AG$4,0)+
IF('U11'!$A$4="3ª",'U11'!AG30*'U11'!AG$4,0)+
IF('U12'!$A$4="3ª",'U12'!AG30*'U12'!AG$4,0)+
IF('U13'!$A$4="3ª",'U13'!AG30*'U13'!AG$4,0)+
IF('U14'!$A$4="3ª",'U14'!AG30*'U14'!AG$4,0)+
IF('U15'!$A$4="3ª",'U15'!AG30*'U15'!AG$4,0)
)/'3ª EVA-solo'!$CD$5
/BR$13)),0),0)</f>
        <v>0</v>
      </c>
      <c r="BS46" s="25"/>
      <c r="BT46" s="25">
        <f>IFERROR(IF(BT$16&gt;0,
(
(
(
IF('U1'!$A$4="3ª",'U1'!AH30*'U1'!AH$4,0)+
IF('U2'!$A$4="3ª",'U2'!AH30*'U2'!AH$4,0)+
IF('U3'!$A$4="3ª",'U3'!AH30*'U3'!AH$4,0)+
IF('U4'!$A$4="3ª",'U4'!AH30*'U4'!AH$4,0)+
IF('U5'!$A$4="3ª",'U5'!AH30*'U5'!AH$4,0)+
IF('U6'!$A$4="3ª",'U6'!AH30*'U6'!AH$4,0)+
IF('U7'!$A$4="3ª",'U7'!AH30*'U7'!AH$4,0)+
IF('U8'!$A$4="3ª",'U8'!AH30*'U8'!AH$4,0)+
IF('U9'!$A$4="3ª",'U9'!AH30*'U9'!AH$4,0)+
IF('U10'!$A$4="3ª",'U10'!AH30*'U10'!AH$4,0)+
IF('U11'!$A$4="3ª",'U11'!AH30*'U11'!AH$4,0)+
IF('U12'!$A$4="3ª",'U12'!AH30*'U12'!AH$4,0)+
IF('U13'!$A$4="3ª",'U13'!AH30*'U13'!AH$4,0)+
IF('U14'!$A$4="3ª",'U14'!AH30*'U14'!AH$4,0)+
IF('U15'!$A$4="3ª",'U15'!AH30*'U15'!AH$4,0)
)/'3ª EVA-solo'!$CD$5
/BT$13)),0),0)</f>
        <v>0</v>
      </c>
      <c r="BU46" s="25"/>
      <c r="BV46" s="25">
        <f>IFERROR(IF(BV$16&gt;0,
(
(
(
IF('U1'!$A$4="3ª",'U1'!AI30*'U1'!AI$4,0)+
IF('U2'!$A$4="3ª",'U2'!AI30*'U2'!AI$4,0)+
IF('U3'!$A$4="3ª",'U3'!AI30*'U3'!AI$4,0)+
IF('U4'!$A$4="3ª",'U4'!AI30*'U4'!AI$4,0)+
IF('U5'!$A$4="3ª",'U5'!AI30*'U5'!AI$4,0)+
IF('U6'!$A$4="3ª",'U6'!AI30*'U6'!AI$4,0)+
IF('U7'!$A$4="3ª",'U7'!AI30*'U7'!AI$4,0)+
IF('U8'!$A$4="3ª",'U8'!AI30*'U8'!AI$4,0)+
IF('U9'!$A$4="3ª",'U9'!AI30*'U9'!AI$4,0)+
IF('U10'!$A$4="3ª",'U10'!AI30*'U10'!AI$4,0)+
IF('U11'!$A$4="3ª",'U11'!AI30*'U11'!AI$4,0)+
IF('U12'!$A$4="3ª",'U12'!AI30*'U12'!AI$4,0)+
IF('U13'!$A$4="3ª",'U13'!AI30*'U13'!AI$4,0)+
IF('U14'!$A$4="3ª",'U14'!AI30*'U14'!AI$4,0)+
IF('U15'!$A$4="3ª",'U15'!AI30*'U15'!AI$4,0)
)/'3ª EVA-solo'!$CD$5
/BV$13)),0),0)</f>
        <v>0</v>
      </c>
      <c r="BW46" s="25"/>
      <c r="BX46" s="25">
        <f>IFERROR(IF(BX$16&gt;0,
(
(
(
IF('U1'!$A$4="3ª",'U1'!AJ30*'U1'!AJ$4,0)+
IF('U2'!$A$4="3ª",'U2'!AJ30*'U2'!AJ$4,0)+
IF('U3'!$A$4="3ª",'U3'!AJ30*'U3'!AJ$4,0)+
IF('U4'!$A$4="3ª",'U4'!AJ30*'U4'!AJ$4,0)+
IF('U5'!$A$4="3ª",'U5'!AJ30*'U5'!AJ$4,0)+
IF('U6'!$A$4="3ª",'U6'!AJ30*'U6'!AJ$4,0)+
IF('U7'!$A$4="3ª",'U7'!AJ30*'U7'!AJ$4,0)+
IF('U8'!$A$4="3ª",'U8'!AJ30*'U8'!AJ$4,0)+
IF('U9'!$A$4="3ª",'U9'!AJ30*'U9'!AJ$4,0)+
IF('U10'!$A$4="3ª",'U10'!AJ30*'U10'!AJ$4,0)+
IF('U11'!$A$4="3ª",'U11'!AJ30*'U11'!AJ$4,0)+
IF('U12'!$A$4="3ª",'U12'!AJ30*'U12'!AJ$4,0)+
IF('U13'!$A$4="3ª",'U13'!AJ30*'U13'!AJ$4,0)+
IF('U14'!$A$4="3ª",'U14'!AJ30*'U14'!AJ$4,0)+
IF('U15'!$A$4="3ª",'U15'!AJ30*'U15'!AJ$4,0)
)/'3ª EVA-solo'!$CD$5
/BX$13)),0),0)</f>
        <v>0</v>
      </c>
      <c r="BY46" s="25"/>
      <c r="BZ46" s="129">
        <f>IFERROR(IF(BZ$16&gt;0,
(
(
(
IF('U1'!$A$4="3ª",'U1'!AK30*'U1'!AK$4,0)+
IF('U2'!$A$4="3ª",'U2'!AK30*'U2'!AK$4,0)+
IF('U3'!$A$4="3ª",'U3'!AK30*'U3'!AK$4,0)+
IF('U4'!$A$4="3ª",'U4'!AK30*'U4'!AK$4,0)+
IF('U5'!$A$4="3ª",'U5'!AK30*'U5'!AK$4,0)+
IF('U6'!$A$4="3ª",'U6'!AK30*'U6'!AK$4,0)+
IF('U7'!$A$4="3ª",'U7'!AK30*'U7'!AK$4,0)+
IF('U8'!$A$4="3ª",'U8'!AK30*'U8'!AK$4,0)+
IF('U9'!$A$4="3ª",'U9'!AK30*'U9'!AK$4,0)+
IF('U10'!$A$4="3ª",'U10'!AK30*'U10'!AK$4,0)+
IF('U11'!$A$4="3ª",'U11'!AK30*'U11'!AK$4,0)+
IF('U12'!$A$4="3ª",'U12'!AK30*'U12'!AK$4,0)+
IF('U13'!$A$4="3ª",'U13'!AK30*'U13'!AK$4,0)+
IF('U14'!$A$4="3ª",'U14'!AK30*'U14'!AK$4,0)+
IF('U15'!$A$4="3ª",'U15'!AK30*'U15'!AK$4,0)
)/'3ª EVA-solo'!$CD$5
/BZ$13)),0),0)</f>
        <v>0</v>
      </c>
      <c r="CA46" s="25"/>
      <c r="CB46" s="71"/>
    </row>
    <row r="47" spans="1:80" ht="18" x14ac:dyDescent="0.25">
      <c r="A47" s="65">
        <v>0</v>
      </c>
      <c r="B47" s="72"/>
      <c r="C47" s="25">
        <f ca="1">IFERROR(IF(C$16&gt;0,
(
(
(
IF('U1'!$A$4="3ª",'U1'!B31*'U1'!B$4,0)+
IF('U2'!$A$4="3ª",'U2'!B31*'U2'!B$4,0)+
IF('U3'!$A$4="3ª",'U3'!B31*'U3'!B$4,0)+
IF('U4'!$A$4="3ª",'U4'!B31*'U4'!B$4,0)+
IF('U5'!$A$4="3ª",'U5'!B31*'U5'!B$4,0)+
IF('U6'!$A$4="3ª",'U6'!B31*'U6'!B$4,0)+
IF('U7'!$A$4="3ª",'U7'!B31*'U7'!B$4,0)+
IF('U8'!$A$4="3ª",'U8'!B31*'U8'!B$4,0)+
IF('U9'!$A$4="3ª",'U9'!B31*'U9'!B$4,0)+
IF('U10'!$A$4="3ª",'U10'!B31*'U10'!B$4,0)+
IF('U11'!$A$4="3ª",'U11'!B31*'U11'!B$4,0)+
IF('U12'!$A$4="3ª",'U12'!B31*'U12'!B$4,0)+
IF('U13'!$A$4="3ª",'U13'!B31*'U13'!B$4,0)+
IF('U14'!$A$4="3ª",'U14'!B31*'U14'!B$4,0)+
IF('U15'!$A$4="3ª",'U15'!B31*'U15'!B$4,0)
)/'3ª EVA-solo'!$CD$5
/C$13)),0),0)</f>
        <v>0</v>
      </c>
      <c r="D47" s="25"/>
      <c r="E47" s="25">
        <f ca="1">IFERROR(IF(E$16&gt;0,
(
(
(
IF('U1'!$A$4="3ª",'U1'!C31*'U1'!C$4,0)+
IF('U2'!$A$4="3ª",'U2'!C31*'U2'!C$4,0)+
IF('U3'!$A$4="3ª",'U3'!C31*'U3'!C$4,0)+
IF('U4'!$A$4="3ª",'U4'!C31*'U4'!C$4,0)+
IF('U5'!$A$4="3ª",'U5'!C31*'U5'!C$4,0)+
IF('U6'!$A$4="3ª",'U6'!C31*'U6'!C$4,0)+
IF('U7'!$A$4="3ª",'U7'!C31*'U7'!C$4,0)+
IF('U8'!$A$4="3ª",'U8'!C31*'U8'!C$4,0)+
IF('U9'!$A$4="3ª",'U9'!C31*'U9'!C$4,0)+
IF('U10'!$A$4="3ª",'U10'!C31*'U10'!C$4,0)+
IF('U11'!$A$4="3ª",'U11'!C31*'U11'!C$4,0)+
IF('U12'!$A$4="3ª",'U12'!C31*'U12'!C$4,0)+
IF('U13'!$A$4="3ª",'U13'!C31*'U13'!C$4,0)+
IF('U14'!$A$4="3ª",'U14'!C31*'U14'!C$4,0)+
IF('U15'!$A$4="3ª",'U15'!C31*'U15'!C$4,0)
)/'3ª EVA-solo'!$CD$5
/E$13)),0),0)</f>
        <v>0</v>
      </c>
      <c r="F47" s="25"/>
      <c r="G47" s="25">
        <f ca="1">IFERROR(IF(G$16&gt;0,
(
(
(
IF('U1'!$A$4="3ª",'U1'!D31*'U1'!D$4,0)+
IF('U2'!$A$4="3ª",'U2'!D31*'U2'!D$4,0)+
IF('U3'!$A$4="3ª",'U3'!D31*'U3'!D$4,0)+
IF('U4'!$A$4="3ª",'U4'!D31*'U4'!D$4,0)+
IF('U5'!$A$4="3ª",'U5'!D31*'U5'!D$4,0)+
IF('U6'!$A$4="3ª",'U6'!D31*'U6'!D$4,0)+
IF('U7'!$A$4="3ª",'U7'!D31*'U7'!D$4,0)+
IF('U8'!$A$4="3ª",'U8'!D31*'U8'!D$4,0)+
IF('U9'!$A$4="3ª",'U9'!D31*'U9'!D$4,0)+
IF('U10'!$A$4="3ª",'U10'!D31*'U10'!D$4,0)+
IF('U11'!$A$4="3ª",'U11'!D31*'U11'!D$4,0)+
IF('U12'!$A$4="3ª",'U12'!D31*'U12'!D$4,0)+
IF('U13'!$A$4="3ª",'U13'!D31*'U13'!D$4,0)+
IF('U14'!$A$4="3ª",'U14'!D31*'U14'!D$4,0)+
IF('U15'!$A$4="3ª",'U15'!D31*'U15'!D$4,0)
)/'3ª EVA-solo'!$CD$5
/G$13)),0),0)</f>
        <v>0</v>
      </c>
      <c r="H47" s="25"/>
      <c r="I47" s="25">
        <f ca="1">IFERROR(IF(I$16&gt;0,
(
(
(
IF('U1'!$A$4="3ª",'U1'!E31*'U1'!E$4,0)+
IF('U2'!$A$4="3ª",'U2'!E31*'U2'!E$4,0)+
IF('U3'!$A$4="3ª",'U3'!E31*'U3'!E$4,0)+
IF('U4'!$A$4="3ª",'U4'!E31*'U4'!E$4,0)+
IF('U5'!$A$4="3ª",'U5'!E31*'U5'!E$4,0)+
IF('U6'!$A$4="3ª",'U6'!E31*'U6'!E$4,0)+
IF('U7'!$A$4="3ª",'U7'!E31*'U7'!E$4,0)+
IF('U8'!$A$4="3ª",'U8'!E31*'U8'!E$4,0)+
IF('U9'!$A$4="3ª",'U9'!E31*'U9'!E$4,0)+
IF('U10'!$A$4="3ª",'U10'!E31*'U10'!E$4,0)+
IF('U11'!$A$4="3ª",'U11'!E31*'U11'!E$4,0)+
IF('U12'!$A$4="3ª",'U12'!E31*'U12'!E$4,0)+
IF('U13'!$A$4="3ª",'U13'!E31*'U13'!E$4,0)+
IF('U14'!$A$4="3ª",'U14'!E31*'U14'!E$4,0)+
IF('U15'!$A$4="3ª",'U15'!E31*'U15'!E$4,0)
)/'3ª EVA-solo'!$CD$5
/H$13)),0),0)</f>
        <v>0</v>
      </c>
      <c r="J47" s="25"/>
      <c r="K47" s="25">
        <f ca="1">IFERROR(IF(K$16&gt;0,
(
(
(
IF('U1'!$A$4="3ª",'U1'!F31*'U1'!F$4,0)+
IF('U2'!$A$4="3ª",'U2'!F31*'U2'!F$4,0)+
IF('U3'!$A$4="3ª",'U3'!F31*'U3'!F$4,0)+
IF('U4'!$A$4="3ª",'U4'!F31*'U4'!F$4,0)+
IF('U5'!$A$4="3ª",'U5'!F31*'U5'!F$4,0)+
IF('U6'!$A$4="3ª",'U6'!F31*'U6'!F$4,0)+
IF('U7'!$A$4="3ª",'U7'!F31*'U7'!F$4,0)+
IF('U8'!$A$4="3ª",'U8'!F31*'U8'!F$4,0)+
IF('U9'!$A$4="3ª",'U9'!F31*'U9'!F$4,0)+
IF('U10'!$A$4="3ª",'U10'!F31*'U10'!F$4,0)+
IF('U11'!$A$4="3ª",'U11'!F31*'U11'!F$4,0)+
IF('U12'!$A$4="3ª",'U12'!F31*'U12'!F$4,0)+
IF('U13'!$A$4="3ª",'U13'!F31*'U13'!F$4,0)+
IF('U14'!$A$4="3ª",'U14'!F31*'U14'!F$4,0)+
IF('U15'!$A$4="3ª",'U15'!F31*'U15'!F$4,0)
)/'3ª EVA-solo'!$CD$5
/K$13)),0),0)</f>
        <v>0</v>
      </c>
      <c r="L47" s="98"/>
      <c r="M47" s="25">
        <f>IFERROR(IF(M$16&gt;0,
(
(
(
IF('U1'!$A$4="3ª",'U1'!G31*'U1'!G$4,0)+
IF('U2'!$A$4="3ª",'U2'!G31*'U2'!G$4,0)+
IF('U3'!$A$4="3ª",'U3'!G31*'U3'!G$4,0)+
IF('U4'!$A$4="3ª",'U4'!G31*'U4'!G$4,0)+
IF('U5'!$A$4="3ª",'U5'!G31*'U5'!G$4,0)+
IF('U6'!$A$4="3ª",'U6'!G31*'U6'!G$4,0)+
IF('U7'!$A$4="3ª",'U7'!G31*'U7'!G$4,0)+
IF('U8'!$A$4="3ª",'U8'!G31*'U8'!G$4,0)+
IF('U9'!$A$4="3ª",'U9'!G31*'U9'!G$4,0)+
IF('U10'!$A$4="3ª",'U10'!G31*'U10'!G$4,0)+
IF('U11'!$A$4="3ª",'U11'!G31*'U11'!G$4,0)+
IF('U12'!$A$4="3ª",'U12'!G31*'U12'!G$4,0)+
IF('U13'!$A$4="3ª",'U13'!G31*'U13'!G$4,0)+
IF('U14'!$A$4="3ª",'U14'!G31*'U14'!G$4,0)+
IF('U15'!$A$4="3ª",'U15'!G31*'U15'!G$4,0)
)/'3ª EVA-solo'!$CD$5
/M$13)),0),0)</f>
        <v>0</v>
      </c>
      <c r="N47" s="102"/>
      <c r="O47" s="72"/>
      <c r="P47" s="25">
        <f ca="1">IFERROR(IF(P$16&gt;0,
(
(
(
IF('U1'!$A$4="3ª",'U1'!H31*'U1'!H$4,0)+
IF('U2'!$A$4="3ª",'U2'!H31*'U2'!H$4,0)+
IF('U3'!$A$4="3ª",'U3'!H31*'U3'!H$4,0)+
IF('U4'!$A$4="3ª",'U4'!H31*'U4'!H$4,0)+
IF('U5'!$A$4="3ª",'U5'!H31*'U5'!H$4,0)+
IF('U6'!$A$4="3ª",'U6'!H31*'U6'!H$4,0)+
IF('U7'!$A$4="3ª",'U7'!H31*'U7'!H$4,0)+
IF('U8'!$A$4="3ª",'U8'!H31*'U8'!H$4,0)+
IF('U9'!$A$4="3ª",'U9'!H31*'U9'!H$4,0)+
IF('U10'!$A$4="3ª",'U10'!H31*'U10'!H$4,0)+
IF('U11'!$A$4="3ª",'U11'!H31*'U11'!H$4,0)+
IF('U12'!$A$4="3ª",'U12'!H31*'U12'!H$4,0)+
IF('U13'!$A$4="3ª",'U13'!H31*'U13'!H$4,0)+
IF('U14'!$A$4="3ª",'U14'!H31*'U14'!H$4,0)+
IF('U15'!$A$4="3ª",'U15'!H31*'U15'!H$4,0)
)/'3ª EVA-solo'!$CD$5
/P$13)),0),0)</f>
        <v>0</v>
      </c>
      <c r="Q47" s="25"/>
      <c r="R47" s="25">
        <f ca="1">IFERROR(IF(R$16&gt;0,
(
(
(
IF('U1'!$A$4="3ª",'U1'!I31*'U1'!I$4,0)+
IF('U2'!$A$4="3ª",'U2'!I31*'U2'!I$4,0)+
IF('U3'!$A$4="3ª",'U3'!I31*'U3'!I$4,0)+
IF('U4'!$A$4="3ª",'U4'!I31*'U4'!I$4,0)+
IF('U5'!$A$4="3ª",'U5'!I31*'U5'!I$4,0)+
IF('U6'!$A$4="3ª",'U6'!I31*'U6'!I$4,0)+
IF('U7'!$A$4="3ª",'U7'!I31*'U7'!I$4,0)+
IF('U8'!$A$4="3ª",'U8'!I31*'U8'!I$4,0)+
IF('U9'!$A$4="3ª",'U9'!I31*'U9'!I$4,0)+
IF('U10'!$A$4="3ª",'U10'!I31*'U10'!I$4,0)+
IF('U11'!$A$4="3ª",'U11'!I31*'U11'!I$4,0)+
IF('U12'!$A$4="3ª",'U12'!I31*'U12'!I$4,0)+
IF('U13'!$A$4="3ª",'U13'!I31*'U13'!I$4,0)+
IF('U14'!$A$4="3ª",'U14'!I31*'U14'!I$4,0)+
IF('U15'!$A$4="3ª",'U15'!I31*'U15'!I$4,0)
)/'3ª EVA-solo'!$CD$5
/R$13)),0),0)</f>
        <v>0</v>
      </c>
      <c r="S47" s="25"/>
      <c r="T47" s="25">
        <f ca="1">IFERROR(IF(T$16&gt;0,
(
(
(
IF('U1'!$A$4="3ª",'U1'!J31*'U1'!J$4,0)+
IF('U2'!$A$4="3ª",'U2'!J31*'U2'!J$4,0)+
IF('U3'!$A$4="3ª",'U3'!J31*'U3'!J$4,0)+
IF('U4'!$A$4="3ª",'U4'!J31*'U4'!J$4,0)+
IF('U5'!$A$4="3ª",'U5'!J31*'U5'!J$4,0)+
IF('U6'!$A$4="3ª",'U6'!J31*'U6'!J$4,0)+
IF('U7'!$A$4="3ª",'U7'!J31*'U7'!J$4,0)+
IF('U8'!$A$4="3ª",'U8'!J31*'U8'!J$4,0)+
IF('U9'!$A$4="3ª",'U9'!J31*'U9'!J$4,0)+
IF('U10'!$A$4="3ª",'U10'!J31*'U10'!J$4,0)+
IF('U11'!$A$4="3ª",'U11'!J31*'U11'!J$4,0)+
IF('U12'!$A$4="3ª",'U12'!J31*'U12'!J$4,0)+
IF('U13'!$A$4="3ª",'U13'!J31*'U13'!J$4,0)+
IF('U14'!$A$4="3ª",'U14'!J31*'U14'!J$4,0)+
IF('U15'!$A$4="3ª",'U15'!J31*'U15'!J$4,0)
)/'3ª EVA-solo'!$CD$5
/T$13)),0),0)</f>
        <v>0</v>
      </c>
      <c r="U47" s="25"/>
      <c r="V47" s="25">
        <f ca="1">IFERROR(IF(V$16&gt;0,
(
(
(
IF('U1'!$A$4="3ª",'U1'!K31*'U1'!K$4,0)+
IF('U2'!$A$4="3ª",'U2'!K31*'U2'!K$4,0)+
IF('U3'!$A$4="3ª",'U3'!K31*'U3'!K$4,0)+
IF('U4'!$A$4="3ª",'U4'!K31*'U4'!K$4,0)+
IF('U5'!$A$4="3ª",'U5'!K31*'U5'!K$4,0)+
IF('U6'!$A$4="3ª",'U6'!K31*'U6'!K$4,0)+
IF('U7'!$A$4="3ª",'U7'!K31*'U7'!K$4,0)+
IF('U8'!$A$4="3ª",'U8'!K31*'U8'!K$4,0)+
IF('U9'!$A$4="3ª",'U9'!K31*'U9'!K$4,0)+
IF('U10'!$A$4="3ª",'U10'!K31*'U10'!K$4,0)+
IF('U11'!$A$4="3ª",'U11'!K31*'U11'!K$4,0)+
IF('U12'!$A$4="3ª",'U12'!K31*'U12'!K$4,0)+
IF('U13'!$A$4="3ª",'U13'!K31*'U13'!K$4,0)+
IF('U14'!$A$4="3ª",'U14'!K31*'U14'!K$4,0)+
IF('U15'!$A$4="3ª",'U15'!K31*'U15'!K$4,0)
)/'3ª EVA-solo'!$CD$5
/V$13)),0),0)</f>
        <v>0</v>
      </c>
      <c r="W47" s="25"/>
      <c r="X47" s="25">
        <f ca="1">IFERROR(IF(X$16&gt;0,
(
(
(
IF('U1'!$A$4="3ª",'U1'!L31*'U1'!L$4,0)+
IF('U2'!$A$4="3ª",'U2'!L31*'U2'!L$4,0)+
IF('U3'!$A$4="3ª",'U3'!L31*'U3'!L$4,0)+
IF('U4'!$A$4="3ª",'U4'!L31*'U4'!L$4,0)+
IF('U5'!$A$4="3ª",'U5'!L31*'U5'!L$4,0)+
IF('U6'!$A$4="3ª",'U6'!L31*'U6'!L$4,0)+
IF('U7'!$A$4="3ª",'U7'!L31*'U7'!L$4,0)+
IF('U8'!$A$4="3ª",'U8'!L31*'U8'!L$4,0)+
IF('U9'!$A$4="3ª",'U9'!L31*'U9'!L$4,0)+
IF('U10'!$A$4="3ª",'U10'!L31*'U10'!L$4,0)+
IF('U11'!$A$4="3ª",'U11'!L31*'U11'!L$4,0)+
IF('U12'!$A$4="3ª",'U12'!L31*'U12'!L$4,0)+
IF('U13'!$A$4="3ª",'U13'!L31*'U13'!L$4,0)+
IF('U14'!$A$4="3ª",'U14'!L31*'U14'!L$4,0)+
IF('U15'!$A$4="3ª",'U15'!L31*'U15'!L$4,0)
)/'3ª EVA-solo'!$CD$5
/X$13)),0),0)</f>
        <v>0</v>
      </c>
      <c r="Y47" s="25"/>
      <c r="Z47" s="25">
        <f>IFERROR(IF(Z$16&gt;0,
(
(
(
IF('U1'!$A$4="3ª",'U1'!M31*'U1'!M$4,0)+
IF('U2'!$A$4="3ª",'U2'!M31*'U2'!M$4,0)+
IF('U3'!$A$4="3ª",'U3'!M31*'U3'!M$4,0)+
IF('U4'!$A$4="3ª",'U4'!M31*'U4'!M$4,0)+
IF('U5'!$A$4="3ª",'U5'!M31*'U5'!M$4,0)+
IF('U6'!$A$4="3ª",'U6'!M31*'U6'!M$4,0)+
IF('U7'!$A$4="3ª",'U7'!M31*'U7'!M$4,0)+
IF('U8'!$A$4="3ª",'U8'!M31*'U8'!M$4,0)+
IF('U9'!$A$4="3ª",'U9'!M31*'U9'!M$4,0)+
IF('U10'!$A$4="3ª",'U10'!M31*'U10'!M$4,0)+
IF('U11'!$A$4="3ª",'U11'!M31*'U11'!M$4,0)+
IF('U12'!$A$4="3ª",'U12'!M31*'U12'!M$4,0)+
IF('U13'!$A$4="3ª",'U13'!M31*'U13'!M$4,0)+
IF('U14'!$A$4="3ª",'U14'!M31*'U14'!M$4,0)+
IF('U15'!$A$4="3ª",'U15'!M31*'U15'!M$4,0)
)/'3ª EVA-solo'!$CD$5
/Z$13)),0),0)</f>
        <v>0</v>
      </c>
      <c r="AA47" s="25"/>
      <c r="AB47" s="72"/>
      <c r="AC47" s="25">
        <f ca="1">IFERROR(IF(AC$16&gt;0,
(
(
(
IF('U1'!$A$4="3ª",'U1'!N31*'U1'!N$4,0)+
IF('U2'!$A$4="3ª",'U2'!N31*'U2'!N$4,0)+
IF('U3'!$A$4="3ª",'U3'!N31*'U3'!N$4,0)+
IF('U4'!$A$4="3ª",'U4'!N31*'U4'!N$4,0)+
IF('U5'!$A$4="3ª",'U5'!N31*'U5'!N$4,0)+
IF('U6'!$A$4="3ª",'U6'!N31*'U6'!N$4,0)+
IF('U7'!$A$4="3ª",'U7'!N31*'U7'!N$4,0)+
IF('U8'!$A$4="3ª",'U8'!N31*'U8'!N$4,0)+
IF('U9'!$A$4="3ª",'U9'!N31*'U9'!N$4,0)+
IF('U10'!$A$4="3ª",'U10'!N31*'U10'!N$4,0)+
IF('U11'!$A$4="3ª",'U11'!N31*'U11'!N$4,0)+
IF('U12'!$A$4="3ª",'U12'!N31*'U12'!N$4,0)+
IF('U13'!$A$4="3ª",'U13'!N31*'U13'!N$4,0)+
IF('U14'!$A$4="3ª",'U14'!N31*'U14'!N$4,0)+
IF('U15'!$A$4="3ª",'U15'!N31*'U15'!N$4,0)
)/'3ª EVA-solo'!$CD$5
/AC$13)),0),0)</f>
        <v>0</v>
      </c>
      <c r="AD47" s="25"/>
      <c r="AE47" s="25">
        <f>IFERROR(IF(AE$16&gt;0,
(
(
(
IF('U1'!$A$4="3ª",'U1'!O31*'U1'!O$4,0)+
IF('U2'!$A$4="3ª",'U2'!O31*'U2'!O$4,0)+
IF('U3'!$A$4="3ª",'U3'!O31*'U3'!O$4,0)+
IF('U4'!$A$4="3ª",'U4'!O31*'U4'!O$4,0)+
IF('U5'!$A$4="3ª",'U5'!O31*'U5'!O$4,0)+
IF('U6'!$A$4="3ª",'U6'!O31*'U6'!O$4,0)+
IF('U7'!$A$4="3ª",'U7'!O31*'U7'!O$4,0)+
IF('U8'!$A$4="3ª",'U8'!O31*'U8'!O$4,0)+
IF('U9'!$A$4="3ª",'U9'!O31*'U9'!O$4,0)+
IF('U10'!$A$4="3ª",'U10'!O31*'U10'!O$4,0)+
IF('U11'!$A$4="3ª",'U11'!O31*'U11'!O$4,0)+
IF('U12'!$A$4="3ª",'U12'!O31*'U12'!O$4,0)+
IF('U13'!$A$4="3ª",'U13'!O31*'U13'!O$4,0)+
IF('U14'!$A$4="3ª",'U14'!O31*'U14'!O$4,0)+
IF('U15'!$A$4="3ª",'U15'!O31*'U15'!O$4,0)
)/'3ª EVA-solo'!$CD$5
/AE$13)),0),0)</f>
        <v>0</v>
      </c>
      <c r="AF47" s="25"/>
      <c r="AG47" s="25">
        <f ca="1">IFERROR(IF(AG$16&gt;0,
(
(
(
IF('U1'!$A$4="3ª",'U1'!P31*'U1'!P$4,0)+
IF('U2'!$A$4="3ª",'U2'!P31*'U2'!P$4,0)+
IF('U3'!$A$4="3ª",'U3'!P31*'U3'!P$4,0)+
IF('U4'!$A$4="3ª",'U4'!P31*'U4'!P$4,0)+
IF('U5'!$A$4="3ª",'U5'!P31*'U5'!P$4,0)+
IF('U6'!$A$4="3ª",'U6'!P31*'U6'!P$4,0)+
IF('U7'!$A$4="3ª",'U7'!P31*'U7'!P$4,0)+
IF('U8'!$A$4="3ª",'U8'!P31*'U8'!P$4,0)+
IF('U9'!$A$4="3ª",'U9'!P31*'U9'!P$4,0)+
IF('U10'!$A$4="3ª",'U10'!P31*'U10'!P$4,0)+
IF('U11'!$A$4="3ª",'U11'!P31*'U11'!P$4,0)+
IF('U12'!$A$4="3ª",'U12'!P31*'U12'!P$4,0)+
IF('U13'!$A$4="3ª",'U13'!P31*'U13'!P$4,0)+
IF('U14'!$A$4="3ª",'U14'!P31*'U14'!P$4,0)+
IF('U15'!$A$4="3ª",'U15'!P31*'U15'!P$4,0)
)/'3ª EVA-solo'!$CD$5
/AG$13)),0),0)</f>
        <v>0</v>
      </c>
      <c r="AH47" s="25"/>
      <c r="AI47" s="25">
        <f>IFERROR(IF(AH$16&gt;0,
(
(
(
IF('U1'!$A$4="3ª",'U1'!Q31*'U1'!Q$4,0)+
IF('U2'!$A$4="3ª",'U2'!Q31*'U2'!Q$4,0)+
IF('U3'!$A$4="3ª",'U3'!Q31*'U3'!Q$4,0)+
IF('U4'!$A$4="3ª",'U4'!Q31*'U4'!Q$4,0)+
IF('U5'!$A$4="3ª",'U5'!Q31*'U5'!Q$4,0)+
IF('U6'!$A$4="3ª",'U6'!Q31*'U6'!Q$4,0)+
IF('U7'!$A$4="3ª",'U7'!Q31*'U7'!Q$4,0)+
IF('U8'!$A$4="3ª",'U8'!Q31*'U8'!Q$4,0)+
IF('U9'!$A$4="3ª",'U9'!Q31*'U9'!Q$4,0)+
IF('U10'!$A$4="3ª",'U10'!Q31*'U10'!Q$4,0)+
IF('U11'!$A$4="3ª",'U11'!Q31*'U11'!Q$4,0)+
IF('U12'!$A$4="3ª",'U12'!Q31*'U12'!Q$4,0)+
IF('U13'!$A$4="3ª",'U13'!Q31*'U13'!Q$4,0)+
IF('U14'!$A$4="3ª",'U14'!Q31*'U14'!Q$4,0)+
IF('U15'!$A$4="3ª",'U15'!Q31*'U15'!Q$4,0)
)/'3ª EVA-solo'!$CD$5
/AH$13)),0),0)</f>
        <v>0</v>
      </c>
      <c r="AJ47" s="25"/>
      <c r="AK47" s="25">
        <f ca="1">IFERROR(IF(AK$16&gt;0,
(
(
(
IF('U1'!$A$4="3ª",'U1'!R31*'U1'!R$4,0)+
IF('U2'!$A$4="3ª",'U2'!R31*'U2'!R$4,0)+
IF('U3'!$A$4="3ª",'U3'!R31*'U3'!R$4,0)+
IF('U4'!$A$4="3ª",'U4'!R31*'U4'!R$4,0)+
IF('U5'!$A$4="3ª",'U5'!R31*'U5'!R$4,0)+
IF('U6'!$A$4="3ª",'U6'!R31*'U6'!R$4,0)+
IF('U7'!$A$4="3ª",'U7'!R31*'U7'!R$4,0)+
IF('U8'!$A$4="3ª",'U8'!R31*'U8'!R$4,0)+
IF('U9'!$A$4="3ª",'U9'!R31*'U9'!R$4,0)+
IF('U10'!$A$4="3ª",'U10'!R31*'U10'!R$4,0)+
IF('U11'!$A$4="3ª",'U11'!R31*'U11'!R$4,0)+
IF('U12'!$A$4="3ª",'U12'!R31*'U12'!R$4,0)+
IF('U13'!$A$4="3ª",'U13'!R31*'U13'!R$4,0)+
IF('U14'!$A$4="3ª",'U14'!R31*'U14'!R$4,0)+
IF('U15'!$A$4="3ª",'U15'!R31*'U15'!R$4,0)
)/'3ª EVA-solo'!$CD$5
/AK$13)),0),0)</f>
        <v>0</v>
      </c>
      <c r="AL47" s="25"/>
      <c r="AM47" s="129">
        <f>IFERROR(IF(AM$16&gt;0,
(
(
(
IF('U1'!$A$4="3ª",'U1'!S31*'U1'!S$4,0)+
IF('U2'!$A$4="3ª",'U2'!S31*'U2'!S$4,0)+
IF('U3'!$A$4="3ª",'U3'!S31*'U3'!S$4,0)+
IF('U4'!$A$4="3ª",'U4'!S31*'U4'!S$4,0)+
IF('U5'!$A$4="3ª",'U5'!S31*'U5'!S$4,0)+
IF('U6'!$A$4="3ª",'U6'!S31*'U6'!S$4,0)+
IF('U7'!$A$4="3ª",'U7'!S31*'U7'!S$4,0)+
IF('U8'!$A$4="3ª",'U8'!S31*'U8'!S$4,0)+
IF('U9'!$A$4="3ª",'U9'!S31*'U9'!S$4,0)+
IF('U10'!$A$4="3ª",'U10'!S31*'U10'!S$4,0)+
IF('U11'!$A$4="3ª",'U11'!S31*'U11'!S$4,0)+
IF('U12'!$A$4="3ª",'U12'!S31*'U12'!S$4,0)+
IF('U13'!$A$4="3ª",'U13'!S31*'U13'!S$4,0)+
IF('U14'!$A$4="3ª",'U14'!S31*'U14'!S$4,0)+
IF('U15'!$A$4="3ª",'U15'!S31*'U15'!S$4,0)
)/'3ª EVA-solo'!$CD$5
/AM$13)),0),0)</f>
        <v>0</v>
      </c>
      <c r="AN47" s="102"/>
      <c r="AO47" s="72"/>
      <c r="AP47" s="25">
        <f ca="1">IFERROR(IF(AP$16&gt;0,
(
(
(
IF('U1'!$A$4="3ª",'U1'!T31*'U1'!T$4,0)+
IF('U2'!$A$4="3ª",'U2'!T31*'U2'!T$4,0)+
IF('U3'!$A$4="3ª",'U3'!T31*'U3'!T$4,0)+
IF('U4'!$A$4="3ª",'U4'!T31*'U4'!T$4,0)+
IF('U5'!$A$4="3ª",'U5'!T31*'U5'!T$4,0)+
IF('U6'!$A$4="3ª",'U6'!T31*'U6'!T$4,0)+
IF('U7'!$A$4="3ª",'U7'!T31*'U7'!T$4,0)+
IF('U8'!$A$4="3ª",'U8'!T31*'U8'!T$4,0)+
IF('U9'!$A$4="3ª",'U9'!T31*'U9'!T$4,0)+
IF('U10'!$A$4="3ª",'U10'!T31*'U10'!T$4,0)+
IF('U11'!$A$4="3ª",'U11'!T31*'U11'!T$4,0)+
IF('U12'!$A$4="3ª",'U12'!T31*'U12'!T$4,0)+
IF('U13'!$A$4="3ª",'U13'!T31*'U13'!T$4,0)+
IF('U14'!$A$4="3ª",'U14'!T31*'U14'!T$4,0)+
IF('U15'!$A$4="3ª",'U15'!T31*'U15'!T$4,0)
)/'3ª EVA-solo'!$CD$5
/AP$13)),0),0)</f>
        <v>0</v>
      </c>
      <c r="AQ47" s="25"/>
      <c r="AR47" s="25">
        <f ca="1">IFERROR(IF(AR$16&gt;0,
(
(
(
IF('U1'!$A$4="3ª",'U1'!U31*'U1'!U$4,0)+
IF('U2'!$A$4="3ª",'U2'!U31*'U2'!U$4,0)+
IF('U3'!$A$4="3ª",'U3'!U31*'U3'!U$4,0)+
IF('U4'!$A$4="3ª",'U4'!U31*'U4'!U$4,0)+
IF('U5'!$A$4="3ª",'U5'!U31*'U5'!U$4,0)+
IF('U6'!$A$4="3ª",'U6'!U31*'U6'!U$4,0)+
IF('U7'!$A$4="3ª",'U7'!U31*'U7'!U$4,0)+
IF('U8'!$A$4="3ª",'U8'!U31*'U8'!U$4,0)+
IF('U9'!$A$4="3ª",'U9'!U31*'U9'!U$4,0)+
IF('U10'!$A$4="3ª",'U10'!U31*'U10'!U$4,0)+
IF('U11'!$A$4="3ª",'U11'!U31*'U11'!U$4,0)+
IF('U12'!$A$4="3ª",'U12'!U31*'U12'!U$4,0)+
IF('U13'!$A$4="3ª",'U13'!U31*'U13'!U$4,0)+
IF('U14'!$A$4="3ª",'U14'!U31*'U14'!U$4,0)+
IF('U15'!$A$4="3ª",'U15'!U31*'U15'!U$4,0)
)/'3ª EVA-solo'!$CD$5
/AR$13)),0),0)</f>
        <v>0</v>
      </c>
      <c r="AS47" s="25"/>
      <c r="AT47" s="25">
        <f ca="1">IFERROR(IF(AT$16&gt;0,
(
(
(
IF('U1'!$A$4="3ª",'U1'!V31*'U1'!V$4,0)+
IF('U2'!$A$4="3ª",'U2'!V31*'U2'!V$4,0)+
IF('U3'!$A$4="3ª",'U3'!V31*'U3'!V$4,0)+
IF('U4'!$A$4="3ª",'U4'!V31*'U4'!V$4,0)+
IF('U5'!$A$4="3ª",'U5'!V31*'U5'!V$4,0)+
IF('U6'!$A$4="3ª",'U6'!V31*'U6'!V$4,0)+
IF('U7'!$A$4="3ª",'U7'!V31*'U7'!V$4,0)+
IF('U8'!$A$4="3ª",'U8'!V31*'U8'!V$4,0)+
IF('U9'!$A$4="3ª",'U9'!V31*'U9'!V$4,0)+
IF('U10'!$A$4="3ª",'U10'!V31*'U10'!V$4,0)+
IF('U11'!$A$4="3ª",'U11'!V31*'U11'!V$4,0)+
IF('U12'!$A$4="3ª",'U12'!V31*'U12'!V$4,0)+
IF('U13'!$A$4="3ª",'U13'!V31*'U13'!V$4,0)+
IF('U14'!$A$4="3ª",'U14'!V31*'U14'!V$4,0)+
IF('U15'!$A$4="3ª",'U15'!V31*'U15'!V$4,0)
)/'3ª EVA-solo'!$CD$5
/AT$13)),0),0)</f>
        <v>0</v>
      </c>
      <c r="AU47" s="25"/>
      <c r="AV47" s="25">
        <f ca="1">IFERROR(IF(AV$16&gt;0,
(
(
(
IF('U1'!$A$4="3ª",'U1'!W31*'U1'!W$4,0)+
IF('U2'!$A$4="3ª",'U2'!W31*'U2'!W$4,0)+
IF('U3'!$A$4="3ª",'U3'!W31*'U3'!W$4,0)+
IF('U4'!$A$4="3ª",'U4'!W31*'U4'!W$4,0)+
IF('U5'!$A$4="3ª",'U5'!W31*'U5'!W$4,0)+
IF('U6'!$A$4="3ª",'U6'!W31*'U6'!W$4,0)+
IF('U7'!$A$4="3ª",'U7'!W31*'U7'!W$4,0)+
IF('U8'!$A$4="3ª",'U8'!W31*'U8'!W$4,0)+
IF('U9'!$A$4="3ª",'U9'!W31*'U9'!W$4,0)+
IF('U10'!$A$4="3ª",'U10'!W31*'U10'!W$4,0)+
IF('U11'!$A$4="3ª",'U11'!W31*'U11'!W$4,0)+
IF('U12'!$A$4="3ª",'U12'!W31*'U12'!W$4,0)+
IF('U13'!$A$4="3ª",'U13'!W31*'U13'!W$4,0)+
IF('U14'!$A$4="3ª",'U14'!W31*'U14'!W$4,0)+
IF('U15'!$A$4="3ª",'U15'!W31*'U15'!W$4,0)
)/'3ª EVA-solo'!$CD$5
/AV$13)),0),0)</f>
        <v>0</v>
      </c>
      <c r="AW47" s="25"/>
      <c r="AX47" s="25">
        <f ca="1">IFERROR(IF(AX$16&gt;0,
(
(
(
IF('U1'!$A$4="3ª",'U1'!X31*'U1'!X$4,0)+
IF('U2'!$A$4="3ª",'U2'!X31*'U2'!X$4,0)+
IF('U3'!$A$4="3ª",'U3'!X31*'U3'!X$4,0)+
IF('U4'!$A$4="3ª",'U4'!X31*'U4'!X$4,0)+
IF('U5'!$A$4="3ª",'U5'!X31*'U5'!X$4,0)+
IF('U6'!$A$4="3ª",'U6'!X31*'U6'!X$4,0)+
IF('U7'!$A$4="3ª",'U7'!X31*'U7'!X$4,0)+
IF('U8'!$A$4="3ª",'U8'!X31*'U8'!X$4,0)+
IF('U9'!$A$4="3ª",'U9'!X31*'U9'!X$4,0)+
IF('U10'!$A$4="3ª",'U10'!X31*'U10'!X$4,0)+
IF('U11'!$A$4="3ª",'U11'!X31*'U11'!X$4,0)+
IF('U12'!$A$4="3ª",'U12'!X31*'U12'!X$4,0)+
IF('U13'!$A$4="3ª",'U13'!X31*'U13'!X$4,0)+
IF('U14'!$A$4="3ª",'U14'!X31*'U14'!X$4,0)+
IF('U15'!$A$4="3ª",'U15'!X31*'U15'!X$4,0)
)/'3ª EVA-solo'!$CD$5
/AX$13)),0),0)</f>
        <v>0</v>
      </c>
      <c r="AY47" s="25"/>
      <c r="AZ47" s="25">
        <f>IFERROR(IF(AZ$16&gt;0,
(
(
(
IF('U1'!$A$4="3ª",'U1'!Y31*'U1'!Y$4,0)+
IF('U2'!$A$4="3ª",'U2'!Y31*'U2'!Y$4,0)+
IF('U3'!$A$4="3ª",'U3'!Y31*'U3'!Y$4,0)+
IF('U4'!$A$4="3ª",'U4'!Y31*'U4'!Y$4,0)+
IF('U5'!$A$4="3ª",'U5'!Y31*'U5'!Y$4,0)+
IF('U6'!$A$4="3ª",'U6'!Y31*'U6'!Y$4,0)+
IF('U7'!$A$4="3ª",'U7'!Y31*'U7'!Y$4,0)+
IF('U8'!$A$4="3ª",'U8'!Y31*'U8'!Y$4,0)+
IF('U9'!$A$4="3ª",'U9'!Y31*'U9'!Y$4,0)+
IF('U10'!$A$4="3ª",'U10'!Y31*'U10'!Y$4,0)+
IF('U11'!$A$4="3ª",'U11'!Y31*'U11'!Y$4,0)+
IF('U12'!$A$4="3ª",'U12'!Y31*'U12'!Y$4,0)+
IF('U13'!$A$4="3ª",'U13'!Y31*'U13'!Y$4,0)+
IF('U14'!$A$4="3ª",'U14'!Y31*'U14'!Y$4,0)+
IF('U15'!$A$4="3ª",'U15'!Y31*'U15'!Y$4,0)
)/'3ª EVA-solo'!$CD$5
/AZ$13)),0),0)</f>
        <v>0</v>
      </c>
      <c r="BA47" s="25"/>
      <c r="BB47" s="72"/>
      <c r="BC47" s="25">
        <f ca="1">IFERROR(IF(BC$16&gt;0,
(
(
(
IF('U1'!$A$4="2ª",'U1'!Z31*'U1'!Z$4,0)+
IF('U2'!$A$4="2ª",'U2'!Z31*'U2'!Z$4,0)+
IF('U3'!$A$4="2ª",'U3'!Z31*'U3'!Z$4,0)+
IF('U4'!$A$4="2ª",'U4'!Z31*'U4'!Z$4,0)+
IF('U5'!$A$4="2ª",'U5'!Z31*'U5'!Z$4,0)+
IF('U6'!$A$4="2ª",'U6'!Z31*'U6'!Z$4,0)+
IF('U7'!$A$4="2ª",'U7'!Z31*'U7'!Z$4,0)+
IF('U8'!$A$4="2ª",'U8'!Z31*'U8'!Z$4,0)+
IF('U9'!$A$4="2ª",'U9'!Z31*'U9'!Z$4,0)+
IF('U10'!$A$4="2ª",'U10'!Z31*'U10'!Z$4,0)+
IF('U11'!$A$4="2ª",'U11'!Z31*'U11'!Z$4,0)+
IF('U12'!$A$4="2ª",'U12'!Z31*'U12'!Z$4,0)+
IF('U13'!$A$4="2ª",'U13'!Z31*'U13'!Z$4,0)+
IF('U14'!$A$4="2ª",'U14'!Z31*'U14'!Z$4,0)+
IF('U15'!$A$4="2ª",'U15'!Z31*'U15'!Z$4,0)
)/'2ª EVA-solo'!$CD$5
/BC$13)),0),0)</f>
        <v>0</v>
      </c>
      <c r="BD47" s="25"/>
      <c r="BE47" s="25">
        <f ca="1">IFERROR(IF(BE$16&gt;0,
(
(
(
IF('U1'!$A$4="3ª",'U1'!AA31*'U1'!AA$4,0)+
IF('U2'!$A$4="3ª",'U2'!AA31*'U2'!AA$4,0)+
IF('U3'!$A$4="3ª",'U3'!AA31*'U3'!AA$4,0)+
IF('U4'!$A$4="3ª",'U4'!AA31*'U4'!AA$4,0)+
IF('U5'!$A$4="3ª",'U5'!AA31*'U5'!AA$4,0)+
IF('U6'!$A$4="3ª",'U6'!AA31*'U6'!AA$4,0)+
IF('U7'!$A$4="3ª",'U7'!AA31*'U7'!AA$4,0)+
IF('U8'!$A$4="3ª",'U8'!AA31*'U8'!AA$4,0)+
IF('U9'!$A$4="3ª",'U9'!AA31*'U9'!AA$4,0)+
IF('U10'!$A$4="3ª",'U10'!AA31*'U10'!AA$4,0)+
IF('U11'!$A$4="3ª",'U11'!AA31*'U11'!AA$4,0)+
IF('U12'!$A$4="3ª",'U12'!AA31*'U12'!AA$4,0)+
IF('U13'!$A$4="3ª",'U13'!AA31*'U13'!AA$4,0)+
IF('U14'!$A$4="3ª",'U14'!AA31*'U14'!AA$4,0)+
IF('U15'!$A$4="3ª",'U15'!AA31*'U15'!AE$4,0)
)/'3ª EVA-solo'!$CD$5
/BE$13)),0),0)</f>
        <v>0</v>
      </c>
      <c r="BF47" s="25"/>
      <c r="BG47" s="25">
        <f ca="1">IFERROR(IF(BG$16&gt;0,
(
(
(
IF('U1'!$A$4="3ª",'U1'!AB31*'U1'!AB$4,0)+
IF('U2'!$A$4="3ª",'U2'!AB31*'U2'!AB$4,0)+
IF('U3'!$A$4="3ª",'U3'!AB31*'U3'!AB$4,0)+
IF('U4'!$A$4="3ª",'U4'!AB31*'U4'!AB$4,0)+
IF('U5'!$A$4="3ª",'U5'!AB31*'U5'!AB$4,0)+
IF('U6'!$A$4="3ª",'U6'!AB31*'U6'!AB$4,0)+
IF('U7'!$A$4="3ª",'U7'!AB31*'U7'!AB$4,0)+
IF('U8'!$A$4="3ª",'U8'!AB31*'U8'!AB$4,0)+
IF('U9'!$A$4="3ª",'U9'!AB31*'U9'!AB$4,0)+
IF('U10'!$A$4="3ª",'U10'!AB31*'U10'!AB$4,0)+
IF('U11'!$A$4="3ª",'U11'!AB31*'U11'!AB$4,0)+
IF('U12'!$A$4="3ª",'U12'!AB31*'U12'!AB$4,0)+
IF('U13'!$A$4="3ª",'U13'!AB31*'U13'!AB$4,0)+
IF('U14'!$A$4="3ª",'U14'!AB31*'U14'!AB$4,0)+
IF('U15'!$A$4="3ª",'U15'!AB31*'U15'!AF$4,0)
)/'3ª EVA-solo'!$CD$5
/BG$13)),0),0)</f>
        <v>0</v>
      </c>
      <c r="BH47" s="25"/>
      <c r="BI47" s="25">
        <f>IFERROR(IF(BH$16&gt;0,
(
(
(
IF('U1'!$A$4="3ª",'U1'!AC31*'U1'!AC$4,0)+
IF('U2'!$A$4="3ª",'U2'!AC31*'U2'!AC$4,0)+
IF('U3'!$A$4="3ª",'U3'!AC31*'U3'!AC$4,0)+
IF('U4'!$A$4="3ª",'U4'!AC31*'U4'!AC$4,0)+
IF('U5'!$A$4="3ª",'U5'!AC31*'U5'!AC$4,0)+
IF('U6'!$A$4="3ª",'U6'!AC31*'U6'!AC$4,0)+
IF('U7'!$A$4="3ª",'U7'!AC31*'U7'!AC$4,0)+
IF('U8'!$A$4="3ª",'U8'!AC31*'U8'!AC$4,0)+
IF('U9'!$A$4="3ª",'U9'!AC31*'U9'!AC$4,0)+
IF('U10'!$A$4="3ª",'U10'!AC31*'U10'!AC$4,0)+
IF('U11'!$A$4="3ª",'U11'!AC31*'U11'!AC$4,0)+
IF('U12'!$A$4="3ª",'U12'!AC31*'U12'!AC$4,0)+
IF('U13'!$A$4="3ª",'U13'!AC31*'U13'!AC$4,0)+
IF('U14'!$A$4="3ª",'U14'!AC31*'U14'!AC$4,0)+
IF('U15'!$A$4="3ª",'U15'!AC31*'U15'!AG$4,0)
)/'3ª EVA-solo'!$CD$5
/BH$13)),0),0)</f>
        <v>0</v>
      </c>
      <c r="BJ47" s="25"/>
      <c r="BK47" s="25">
        <f>IFERROR(IF(BK$16&gt;0,
(
(
(
IF('U1'!$A$4="3ª",'U1'!AD31*'U1'!AD$4,0)+
IF('U2'!$A$4="3ª",'U2'!AD31*'U2'!AD$4,0)+
IF('U3'!$A$4="3ª",'U3'!AD31*'U3'!AD$4,0)+
IF('U4'!$A$4="3ª",'U4'!AD31*'U4'!AD$4,0)+
IF('U5'!$A$4="3ª",'U5'!AD31*'U5'!AD$4,0)+
IF('U6'!$A$4="3ª",'U6'!AD31*'U6'!AD$4,0)+
IF('U7'!$A$4="3ª",'U7'!AD31*'U7'!AD$4,0)+
IF('U8'!$A$4="3ª",'U8'!AD31*'U8'!AD$4,0)+
IF('U9'!$A$4="3ª",'U9'!AD31*'U9'!AD$4,0)+
IF('U10'!$A$4="3ª",'U10'!AD31*'U10'!AD$4,0)+
IF('U11'!$A$4="3ª",'U11'!AD31*'U11'!AD$4,0)+
IF('U12'!$A$4="3ª",'U12'!AD31*'U12'!AD$4,0)+
IF('U13'!$A$4="3ª",'U13'!AD31*'U13'!AD$4,0)+
IF('U14'!$A$4="3ª",'U14'!AD31*'U14'!AD$4,0)+
IF('U15'!$A$4="3ª",'U15'!AD31*'U15'!AH$4,0)
)/'3ª EVA-solo'!$CD$5
/BK$13)),0),0)</f>
        <v>0</v>
      </c>
      <c r="BL47" s="25"/>
      <c r="BM47" s="25">
        <f>IFERROR(IF(BM$16&gt;0,
(
(
(
IF('U1'!$A$4="2ª",'U1'!AE31*'U1'!AE$4,0)+
IF('U2'!$A$4="2ª",'U2'!AE31*'U2'!AE$4,0)+
IF('U3'!$A$4="2ª",'U3'!AE31*'U3'!AE$4,0)+
IF('U4'!$A$4="2ª",'U4'!AE31*'U4'!AE$4,0)+
IF('U5'!$A$4="2ª",'U5'!AE31*'U5'!AE$4,0)+
IF('U6'!$A$4="2ª",'U6'!AE31*'U6'!AE$4,0)+
IF('U7'!$A$4="2ª",'U7'!AE31*'U7'!AE$4,0)+
IF('U8'!$A$4="2ª",'U8'!AE31*'U8'!AE$4,0)+
IF('U9'!$A$4="2ª",'U9'!AE31*'U9'!AE$4,0)+
IF('U10'!$A$4="2ª",'U10'!AE31*'U10'!AE$4,0)+
IF('U11'!$A$4="2ª",'U11'!AE31*'U11'!AE$4,0)+
IF('U12'!$A$4="2ª",'U12'!AE31*'U12'!AE$4,0)+
IF('U13'!$A$4="2ª",'U13'!AE31*'U13'!AE$4,0)+
IF('U14'!$A$4="2ª",'U14'!AE31*'U14'!AE$4,0)+
IF('U15'!$A$4="2ª",'U15'!AE31*'U15'!AE$4,0)
)/'2ª EVA-solo'!$CD$5
/BM$13)),0),0)</f>
        <v>0</v>
      </c>
      <c r="BN47" s="25"/>
      <c r="BO47" s="72"/>
      <c r="BP47" s="25">
        <f ca="1">IFERROR(IF(BP$16&gt;0,
(
(
(
IF('U1'!$A$4="3ª",'U1'!AF31*'U1'!AF$4,0)+
IF('U2'!$A$4="3ª",'U2'!AF31*'U2'!AF$4,0)+
IF('U3'!$A$4="3ª",'U3'!AF31*'U3'!AF$4,0)+
IF('U4'!$A$4="3ª",'U4'!AF31*'U4'!AF$4,0)+
IF('U5'!$A$4="3ª",'U5'!AF31*'U5'!AF$4,0)+
IF('U6'!$A$4="3ª",'U6'!AF31*'U6'!AF$4,0)+
IF('U7'!$A$4="3ª",'U7'!AF31*'U7'!AF$4,0)+
IF('U8'!$A$4="3ª",'U8'!AF31*'U8'!AF$4,0)+
IF('U9'!$A$4="3ª",'U9'!AF31*'U9'!AF$4,0)+
IF('U10'!$A$4="3ª",'U10'!AF31*'U10'!AF$4,0)+
IF('U11'!$A$4="3ª",'U11'!AF31*'U11'!AF$4,0)+
IF('U12'!$A$4="3ª",'U12'!AF31*'U12'!AF$4,0)+
IF('U13'!$A$4="3ª",'U13'!AF31*'U13'!AF$4,0)+
IF('U14'!$A$4="3ª",'U14'!AF31*'U14'!AF$4,0)+
IF('U15'!$A$4="3ª",'U15'!AF31*'U15'!AF$4,0)
)/'3ª EVA-solo'!$CD$5
/BP$13)),0),0)</f>
        <v>0</v>
      </c>
      <c r="BQ47" s="25"/>
      <c r="BR47" s="25">
        <f>IFERROR(IF(BR$16&gt;0,
(
(
(
IF('U1'!$A$4="3ª",'U1'!AG31*'U1'!AG$4,0)+
IF('U2'!$A$4="3ª",'U2'!AG31*'U2'!AG$4,0)+
IF('U3'!$A$4="3ª",'U3'!AG31*'U3'!AG$4,0)+
IF('U4'!$A$4="3ª",'U4'!AG31*'U4'!AG$4,0)+
IF('U5'!$A$4="3ª",'U5'!AG31*'U5'!AG$4,0)+
IF('U6'!$A$4="3ª",'U6'!AG31*'U6'!AG$4,0)+
IF('U7'!$A$4="3ª",'U7'!AG31*'U7'!AG$4,0)+
IF('U8'!$A$4="3ª",'U8'!AG31*'U8'!AG$4,0)+
IF('U9'!$A$4="3ª",'U9'!AG31*'U9'!AG$4,0)+
IF('U10'!$A$4="3ª",'U10'!AG31*'U10'!AG$4,0)+
IF('U11'!$A$4="3ª",'U11'!AG31*'U11'!AG$4,0)+
IF('U12'!$A$4="3ª",'U12'!AG31*'U12'!AG$4,0)+
IF('U13'!$A$4="3ª",'U13'!AG31*'U13'!AG$4,0)+
IF('U14'!$A$4="3ª",'U14'!AG31*'U14'!AG$4,0)+
IF('U15'!$A$4="3ª",'U15'!AG31*'U15'!AG$4,0)
)/'3ª EVA-solo'!$CD$5
/BR$13)),0),0)</f>
        <v>0</v>
      </c>
      <c r="BS47" s="25"/>
      <c r="BT47" s="25">
        <f>IFERROR(IF(BT$16&gt;0,
(
(
(
IF('U1'!$A$4="3ª",'U1'!AH31*'U1'!AH$4,0)+
IF('U2'!$A$4="3ª",'U2'!AH31*'U2'!AH$4,0)+
IF('U3'!$A$4="3ª",'U3'!AH31*'U3'!AH$4,0)+
IF('U4'!$A$4="3ª",'U4'!AH31*'U4'!AH$4,0)+
IF('U5'!$A$4="3ª",'U5'!AH31*'U5'!AH$4,0)+
IF('U6'!$A$4="3ª",'U6'!AH31*'U6'!AH$4,0)+
IF('U7'!$A$4="3ª",'U7'!AH31*'U7'!AH$4,0)+
IF('U8'!$A$4="3ª",'U8'!AH31*'U8'!AH$4,0)+
IF('U9'!$A$4="3ª",'U9'!AH31*'U9'!AH$4,0)+
IF('U10'!$A$4="3ª",'U10'!AH31*'U10'!AH$4,0)+
IF('U11'!$A$4="3ª",'U11'!AH31*'U11'!AH$4,0)+
IF('U12'!$A$4="3ª",'U12'!AH31*'U12'!AH$4,0)+
IF('U13'!$A$4="3ª",'U13'!AH31*'U13'!AH$4,0)+
IF('U14'!$A$4="3ª",'U14'!AH31*'U14'!AH$4,0)+
IF('U15'!$A$4="3ª",'U15'!AH31*'U15'!AH$4,0)
)/'3ª EVA-solo'!$CD$5
/BT$13)),0),0)</f>
        <v>0</v>
      </c>
      <c r="BU47" s="25"/>
      <c r="BV47" s="25">
        <f>IFERROR(IF(BV$16&gt;0,
(
(
(
IF('U1'!$A$4="3ª",'U1'!AI31*'U1'!AI$4,0)+
IF('U2'!$A$4="3ª",'U2'!AI31*'U2'!AI$4,0)+
IF('U3'!$A$4="3ª",'U3'!AI31*'U3'!AI$4,0)+
IF('U4'!$A$4="3ª",'U4'!AI31*'U4'!AI$4,0)+
IF('U5'!$A$4="3ª",'U5'!AI31*'U5'!AI$4,0)+
IF('U6'!$A$4="3ª",'U6'!AI31*'U6'!AI$4,0)+
IF('U7'!$A$4="3ª",'U7'!AI31*'U7'!AI$4,0)+
IF('U8'!$A$4="3ª",'U8'!AI31*'U8'!AI$4,0)+
IF('U9'!$A$4="3ª",'U9'!AI31*'U9'!AI$4,0)+
IF('U10'!$A$4="3ª",'U10'!AI31*'U10'!AI$4,0)+
IF('U11'!$A$4="3ª",'U11'!AI31*'U11'!AI$4,0)+
IF('U12'!$A$4="3ª",'U12'!AI31*'U12'!AI$4,0)+
IF('U13'!$A$4="3ª",'U13'!AI31*'U13'!AI$4,0)+
IF('U14'!$A$4="3ª",'U14'!AI31*'U14'!AI$4,0)+
IF('U15'!$A$4="3ª",'U15'!AI31*'U15'!AI$4,0)
)/'3ª EVA-solo'!$CD$5
/BV$13)),0),0)</f>
        <v>0</v>
      </c>
      <c r="BW47" s="25"/>
      <c r="BX47" s="25">
        <f>IFERROR(IF(BX$16&gt;0,
(
(
(
IF('U1'!$A$4="3ª",'U1'!AJ31*'U1'!AJ$4,0)+
IF('U2'!$A$4="3ª",'U2'!AJ31*'U2'!AJ$4,0)+
IF('U3'!$A$4="3ª",'U3'!AJ31*'U3'!AJ$4,0)+
IF('U4'!$A$4="3ª",'U4'!AJ31*'U4'!AJ$4,0)+
IF('U5'!$A$4="3ª",'U5'!AJ31*'U5'!AJ$4,0)+
IF('U6'!$A$4="3ª",'U6'!AJ31*'U6'!AJ$4,0)+
IF('U7'!$A$4="3ª",'U7'!AJ31*'U7'!AJ$4,0)+
IF('U8'!$A$4="3ª",'U8'!AJ31*'U8'!AJ$4,0)+
IF('U9'!$A$4="3ª",'U9'!AJ31*'U9'!AJ$4,0)+
IF('U10'!$A$4="3ª",'U10'!AJ31*'U10'!AJ$4,0)+
IF('U11'!$A$4="3ª",'U11'!AJ31*'U11'!AJ$4,0)+
IF('U12'!$A$4="3ª",'U12'!AJ31*'U12'!AJ$4,0)+
IF('U13'!$A$4="3ª",'U13'!AJ31*'U13'!AJ$4,0)+
IF('U14'!$A$4="3ª",'U14'!AJ31*'U14'!AJ$4,0)+
IF('U15'!$A$4="3ª",'U15'!AJ31*'U15'!AJ$4,0)
)/'3ª EVA-solo'!$CD$5
/BX$13)),0),0)</f>
        <v>0</v>
      </c>
      <c r="BY47" s="25"/>
      <c r="BZ47" s="129">
        <f>IFERROR(IF(BZ$16&gt;0,
(
(
(
IF('U1'!$A$4="3ª",'U1'!AK31*'U1'!AK$4,0)+
IF('U2'!$A$4="3ª",'U2'!AK31*'U2'!AK$4,0)+
IF('U3'!$A$4="3ª",'U3'!AK31*'U3'!AK$4,0)+
IF('U4'!$A$4="3ª",'U4'!AK31*'U4'!AK$4,0)+
IF('U5'!$A$4="3ª",'U5'!AK31*'U5'!AK$4,0)+
IF('U6'!$A$4="3ª",'U6'!AK31*'U6'!AK$4,0)+
IF('U7'!$A$4="3ª",'U7'!AK31*'U7'!AK$4,0)+
IF('U8'!$A$4="3ª",'U8'!AK31*'U8'!AK$4,0)+
IF('U9'!$A$4="3ª",'U9'!AK31*'U9'!AK$4,0)+
IF('U10'!$A$4="3ª",'U10'!AK31*'U10'!AK$4,0)+
IF('U11'!$A$4="3ª",'U11'!AK31*'U11'!AK$4,0)+
IF('U12'!$A$4="3ª",'U12'!AK31*'U12'!AK$4,0)+
IF('U13'!$A$4="3ª",'U13'!AK31*'U13'!AK$4,0)+
IF('U14'!$A$4="3ª",'U14'!AK31*'U14'!AK$4,0)+
IF('U15'!$A$4="3ª",'U15'!AK31*'U15'!AK$4,0)
)/'3ª EVA-solo'!$CD$5
/BZ$13)),0),0)</f>
        <v>0</v>
      </c>
      <c r="CA47" s="25"/>
      <c r="CB47" s="71"/>
    </row>
    <row r="48" spans="1:80" ht="18" x14ac:dyDescent="0.25">
      <c r="A48" s="65">
        <v>0</v>
      </c>
      <c r="B48" s="72"/>
      <c r="C48" s="25">
        <f ca="1">IFERROR(IF(C$16&gt;0,
(
(
(
IF('U1'!$A$4="3ª",'U1'!B32*'U1'!B$4,0)+
IF('U2'!$A$4="3ª",'U2'!B32*'U2'!B$4,0)+
IF('U3'!$A$4="3ª",'U3'!B32*'U3'!B$4,0)+
IF('U4'!$A$4="3ª",'U4'!B32*'U4'!B$4,0)+
IF('U5'!$A$4="3ª",'U5'!B32*'U5'!B$4,0)+
IF('U6'!$A$4="3ª",'U6'!B32*'U6'!B$4,0)+
IF('U7'!$A$4="3ª",'U7'!B32*'U7'!B$4,0)+
IF('U8'!$A$4="3ª",'U8'!B32*'U8'!B$4,0)+
IF('U9'!$A$4="3ª",'U9'!B32*'U9'!B$4,0)+
IF('U10'!$A$4="3ª",'U10'!B32*'U10'!B$4,0)+
IF('U11'!$A$4="3ª",'U11'!B32*'U11'!B$4,0)+
IF('U12'!$A$4="3ª",'U12'!B32*'U12'!B$4,0)+
IF('U13'!$A$4="3ª",'U13'!B32*'U13'!B$4,0)+
IF('U14'!$A$4="3ª",'U14'!B32*'U14'!B$4,0)+
IF('U15'!$A$4="3ª",'U15'!B32*'U15'!B$4,0)
)/'3ª EVA-solo'!$CD$5
/C$13)),0),0)</f>
        <v>0</v>
      </c>
      <c r="D48" s="25"/>
      <c r="E48" s="25">
        <f ca="1">IFERROR(IF(E$16&gt;0,
(
(
(
IF('U1'!$A$4="3ª",'U1'!C32*'U1'!C$4,0)+
IF('U2'!$A$4="3ª",'U2'!C32*'U2'!C$4,0)+
IF('U3'!$A$4="3ª",'U3'!C32*'U3'!C$4,0)+
IF('U4'!$A$4="3ª",'U4'!C32*'U4'!C$4,0)+
IF('U5'!$A$4="3ª",'U5'!C32*'U5'!C$4,0)+
IF('U6'!$A$4="3ª",'U6'!C32*'U6'!C$4,0)+
IF('U7'!$A$4="3ª",'U7'!C32*'U7'!C$4,0)+
IF('U8'!$A$4="3ª",'U8'!C32*'U8'!C$4,0)+
IF('U9'!$A$4="3ª",'U9'!C32*'U9'!C$4,0)+
IF('U10'!$A$4="3ª",'U10'!C32*'U10'!C$4,0)+
IF('U11'!$A$4="3ª",'U11'!C32*'U11'!C$4,0)+
IF('U12'!$A$4="3ª",'U12'!C32*'U12'!C$4,0)+
IF('U13'!$A$4="3ª",'U13'!C32*'U13'!C$4,0)+
IF('U14'!$A$4="3ª",'U14'!C32*'U14'!C$4,0)+
IF('U15'!$A$4="3ª",'U15'!C32*'U15'!C$4,0)
)/'3ª EVA-solo'!$CD$5
/E$13)),0),0)</f>
        <v>0</v>
      </c>
      <c r="F48" s="25"/>
      <c r="G48" s="25">
        <f ca="1">IFERROR(IF(G$16&gt;0,
(
(
(
IF('U1'!$A$4="3ª",'U1'!D32*'U1'!D$4,0)+
IF('U2'!$A$4="3ª",'U2'!D32*'U2'!D$4,0)+
IF('U3'!$A$4="3ª",'U3'!D32*'U3'!D$4,0)+
IF('U4'!$A$4="3ª",'U4'!D32*'U4'!D$4,0)+
IF('U5'!$A$4="3ª",'U5'!D32*'U5'!D$4,0)+
IF('U6'!$A$4="3ª",'U6'!D32*'U6'!D$4,0)+
IF('U7'!$A$4="3ª",'U7'!D32*'U7'!D$4,0)+
IF('U8'!$A$4="3ª",'U8'!D32*'U8'!D$4,0)+
IF('U9'!$A$4="3ª",'U9'!D32*'U9'!D$4,0)+
IF('U10'!$A$4="3ª",'U10'!D32*'U10'!D$4,0)+
IF('U11'!$A$4="3ª",'U11'!D32*'U11'!D$4,0)+
IF('U12'!$A$4="3ª",'U12'!D32*'U12'!D$4,0)+
IF('U13'!$A$4="3ª",'U13'!D32*'U13'!D$4,0)+
IF('U14'!$A$4="3ª",'U14'!D32*'U14'!D$4,0)+
IF('U15'!$A$4="3ª",'U15'!D32*'U15'!D$4,0)
)/'3ª EVA-solo'!$CD$5
/G$13)),0),0)</f>
        <v>0</v>
      </c>
      <c r="H48" s="25"/>
      <c r="I48" s="25">
        <f ca="1">IFERROR(IF(I$16&gt;0,
(
(
(
IF('U1'!$A$4="3ª",'U1'!E32*'U1'!E$4,0)+
IF('U2'!$A$4="3ª",'U2'!E32*'U2'!E$4,0)+
IF('U3'!$A$4="3ª",'U3'!E32*'U3'!E$4,0)+
IF('U4'!$A$4="3ª",'U4'!E32*'U4'!E$4,0)+
IF('U5'!$A$4="3ª",'U5'!E32*'U5'!E$4,0)+
IF('U6'!$A$4="3ª",'U6'!E32*'U6'!E$4,0)+
IF('U7'!$A$4="3ª",'U7'!E32*'U7'!E$4,0)+
IF('U8'!$A$4="3ª",'U8'!E32*'U8'!E$4,0)+
IF('U9'!$A$4="3ª",'U9'!E32*'U9'!E$4,0)+
IF('U10'!$A$4="3ª",'U10'!E32*'U10'!E$4,0)+
IF('U11'!$A$4="3ª",'U11'!E32*'U11'!E$4,0)+
IF('U12'!$A$4="3ª",'U12'!E32*'U12'!E$4,0)+
IF('U13'!$A$4="3ª",'U13'!E32*'U13'!E$4,0)+
IF('U14'!$A$4="3ª",'U14'!E32*'U14'!E$4,0)+
IF('U15'!$A$4="3ª",'U15'!E32*'U15'!E$4,0)
)/'3ª EVA-solo'!$CD$5
/H$13)),0),0)</f>
        <v>0</v>
      </c>
      <c r="J48" s="25"/>
      <c r="K48" s="25">
        <f ca="1">IFERROR(IF(K$16&gt;0,
(
(
(
IF('U1'!$A$4="3ª",'U1'!F32*'U1'!F$4,0)+
IF('U2'!$A$4="3ª",'U2'!F32*'U2'!F$4,0)+
IF('U3'!$A$4="3ª",'U3'!F32*'U3'!F$4,0)+
IF('U4'!$A$4="3ª",'U4'!F32*'U4'!F$4,0)+
IF('U5'!$A$4="3ª",'U5'!F32*'U5'!F$4,0)+
IF('U6'!$A$4="3ª",'U6'!F32*'U6'!F$4,0)+
IF('U7'!$A$4="3ª",'U7'!F32*'U7'!F$4,0)+
IF('U8'!$A$4="3ª",'U8'!F32*'U8'!F$4,0)+
IF('U9'!$A$4="3ª",'U9'!F32*'U9'!F$4,0)+
IF('U10'!$A$4="3ª",'U10'!F32*'U10'!F$4,0)+
IF('U11'!$A$4="3ª",'U11'!F32*'U11'!F$4,0)+
IF('U12'!$A$4="3ª",'U12'!F32*'U12'!F$4,0)+
IF('U13'!$A$4="3ª",'U13'!F32*'U13'!F$4,0)+
IF('U14'!$A$4="3ª",'U14'!F32*'U14'!F$4,0)+
IF('U15'!$A$4="3ª",'U15'!F32*'U15'!F$4,0)
)/'3ª EVA-solo'!$CD$5
/K$13)),0),0)</f>
        <v>0</v>
      </c>
      <c r="L48" s="98"/>
      <c r="M48" s="25">
        <f>IFERROR(IF(M$16&gt;0,
(
(
(
IF('U1'!$A$4="3ª",'U1'!G32*'U1'!G$4,0)+
IF('U2'!$A$4="3ª",'U2'!G32*'U2'!G$4,0)+
IF('U3'!$A$4="3ª",'U3'!G32*'U3'!G$4,0)+
IF('U4'!$A$4="3ª",'U4'!G32*'U4'!G$4,0)+
IF('U5'!$A$4="3ª",'U5'!G32*'U5'!G$4,0)+
IF('U6'!$A$4="3ª",'U6'!G32*'U6'!G$4,0)+
IF('U7'!$A$4="3ª",'U7'!G32*'U7'!G$4,0)+
IF('U8'!$A$4="3ª",'U8'!G32*'U8'!G$4,0)+
IF('U9'!$A$4="3ª",'U9'!G32*'U9'!G$4,0)+
IF('U10'!$A$4="3ª",'U10'!G32*'U10'!G$4,0)+
IF('U11'!$A$4="3ª",'U11'!G32*'U11'!G$4,0)+
IF('U12'!$A$4="3ª",'U12'!G32*'U12'!G$4,0)+
IF('U13'!$A$4="3ª",'U13'!G32*'U13'!G$4,0)+
IF('U14'!$A$4="3ª",'U14'!G32*'U14'!G$4,0)+
IF('U15'!$A$4="3ª",'U15'!G32*'U15'!G$4,0)
)/'3ª EVA-solo'!$CD$5
/M$13)),0),0)</f>
        <v>0</v>
      </c>
      <c r="N48" s="102"/>
      <c r="O48" s="72"/>
      <c r="P48" s="25">
        <f ca="1">IFERROR(IF(P$16&gt;0,
(
(
(
IF('U1'!$A$4="3ª",'U1'!H32*'U1'!H$4,0)+
IF('U2'!$A$4="3ª",'U2'!H32*'U2'!H$4,0)+
IF('U3'!$A$4="3ª",'U3'!H32*'U3'!H$4,0)+
IF('U4'!$A$4="3ª",'U4'!H32*'U4'!H$4,0)+
IF('U5'!$A$4="3ª",'U5'!H32*'U5'!H$4,0)+
IF('U6'!$A$4="3ª",'U6'!H32*'U6'!H$4,0)+
IF('U7'!$A$4="3ª",'U7'!H32*'U7'!H$4,0)+
IF('U8'!$A$4="3ª",'U8'!H32*'U8'!H$4,0)+
IF('U9'!$A$4="3ª",'U9'!H32*'U9'!H$4,0)+
IF('U10'!$A$4="3ª",'U10'!H32*'U10'!H$4,0)+
IF('U11'!$A$4="3ª",'U11'!H32*'U11'!H$4,0)+
IF('U12'!$A$4="3ª",'U12'!H32*'U12'!H$4,0)+
IF('U13'!$A$4="3ª",'U13'!H32*'U13'!H$4,0)+
IF('U14'!$A$4="3ª",'U14'!H32*'U14'!H$4,0)+
IF('U15'!$A$4="3ª",'U15'!H32*'U15'!H$4,0)
)/'3ª EVA-solo'!$CD$5
/P$13)),0),0)</f>
        <v>0</v>
      </c>
      <c r="Q48" s="25"/>
      <c r="R48" s="25">
        <f ca="1">IFERROR(IF(R$16&gt;0,
(
(
(
IF('U1'!$A$4="3ª",'U1'!I32*'U1'!I$4,0)+
IF('U2'!$A$4="3ª",'U2'!I32*'U2'!I$4,0)+
IF('U3'!$A$4="3ª",'U3'!I32*'U3'!I$4,0)+
IF('U4'!$A$4="3ª",'U4'!I32*'U4'!I$4,0)+
IF('U5'!$A$4="3ª",'U5'!I32*'U5'!I$4,0)+
IF('U6'!$A$4="3ª",'U6'!I32*'U6'!I$4,0)+
IF('U7'!$A$4="3ª",'U7'!I32*'U7'!I$4,0)+
IF('U8'!$A$4="3ª",'U8'!I32*'U8'!I$4,0)+
IF('U9'!$A$4="3ª",'U9'!I32*'U9'!I$4,0)+
IF('U10'!$A$4="3ª",'U10'!I32*'U10'!I$4,0)+
IF('U11'!$A$4="3ª",'U11'!I32*'U11'!I$4,0)+
IF('U12'!$A$4="3ª",'U12'!I32*'U12'!I$4,0)+
IF('U13'!$A$4="3ª",'U13'!I32*'U13'!I$4,0)+
IF('U14'!$A$4="3ª",'U14'!I32*'U14'!I$4,0)+
IF('U15'!$A$4="3ª",'U15'!I32*'U15'!I$4,0)
)/'3ª EVA-solo'!$CD$5
/R$13)),0),0)</f>
        <v>0</v>
      </c>
      <c r="S48" s="25"/>
      <c r="T48" s="25">
        <f ca="1">IFERROR(IF(T$16&gt;0,
(
(
(
IF('U1'!$A$4="3ª",'U1'!J32*'U1'!J$4,0)+
IF('U2'!$A$4="3ª",'U2'!J32*'U2'!J$4,0)+
IF('U3'!$A$4="3ª",'U3'!J32*'U3'!J$4,0)+
IF('U4'!$A$4="3ª",'U4'!J32*'U4'!J$4,0)+
IF('U5'!$A$4="3ª",'U5'!J32*'U5'!J$4,0)+
IF('U6'!$A$4="3ª",'U6'!J32*'U6'!J$4,0)+
IF('U7'!$A$4="3ª",'U7'!J32*'U7'!J$4,0)+
IF('U8'!$A$4="3ª",'U8'!J32*'U8'!J$4,0)+
IF('U9'!$A$4="3ª",'U9'!J32*'U9'!J$4,0)+
IF('U10'!$A$4="3ª",'U10'!J32*'U10'!J$4,0)+
IF('U11'!$A$4="3ª",'U11'!J32*'U11'!J$4,0)+
IF('U12'!$A$4="3ª",'U12'!J32*'U12'!J$4,0)+
IF('U13'!$A$4="3ª",'U13'!J32*'U13'!J$4,0)+
IF('U14'!$A$4="3ª",'U14'!J32*'U14'!J$4,0)+
IF('U15'!$A$4="3ª",'U15'!J32*'U15'!J$4,0)
)/'3ª EVA-solo'!$CD$5
/T$13)),0),0)</f>
        <v>0</v>
      </c>
      <c r="U48" s="25"/>
      <c r="V48" s="25">
        <f ca="1">IFERROR(IF(V$16&gt;0,
(
(
(
IF('U1'!$A$4="3ª",'U1'!K32*'U1'!K$4,0)+
IF('U2'!$A$4="3ª",'U2'!K32*'U2'!K$4,0)+
IF('U3'!$A$4="3ª",'U3'!K32*'U3'!K$4,0)+
IF('U4'!$A$4="3ª",'U4'!K32*'U4'!K$4,0)+
IF('U5'!$A$4="3ª",'U5'!K32*'U5'!K$4,0)+
IF('U6'!$A$4="3ª",'U6'!K32*'U6'!K$4,0)+
IF('U7'!$A$4="3ª",'U7'!K32*'U7'!K$4,0)+
IF('U8'!$A$4="3ª",'U8'!K32*'U8'!K$4,0)+
IF('U9'!$A$4="3ª",'U9'!K32*'U9'!K$4,0)+
IF('U10'!$A$4="3ª",'U10'!K32*'U10'!K$4,0)+
IF('U11'!$A$4="3ª",'U11'!K32*'U11'!K$4,0)+
IF('U12'!$A$4="3ª",'U12'!K32*'U12'!K$4,0)+
IF('U13'!$A$4="3ª",'U13'!K32*'U13'!K$4,0)+
IF('U14'!$A$4="3ª",'U14'!K32*'U14'!K$4,0)+
IF('U15'!$A$4="3ª",'U15'!K32*'U15'!K$4,0)
)/'3ª EVA-solo'!$CD$5
/V$13)),0),0)</f>
        <v>0</v>
      </c>
      <c r="W48" s="25"/>
      <c r="X48" s="25">
        <f ca="1">IFERROR(IF(X$16&gt;0,
(
(
(
IF('U1'!$A$4="3ª",'U1'!L32*'U1'!L$4,0)+
IF('U2'!$A$4="3ª",'U2'!L32*'U2'!L$4,0)+
IF('U3'!$A$4="3ª",'U3'!L32*'U3'!L$4,0)+
IF('U4'!$A$4="3ª",'U4'!L32*'U4'!L$4,0)+
IF('U5'!$A$4="3ª",'U5'!L32*'U5'!L$4,0)+
IF('U6'!$A$4="3ª",'U6'!L32*'U6'!L$4,0)+
IF('U7'!$A$4="3ª",'U7'!L32*'U7'!L$4,0)+
IF('U8'!$A$4="3ª",'U8'!L32*'U8'!L$4,0)+
IF('U9'!$A$4="3ª",'U9'!L32*'U9'!L$4,0)+
IF('U10'!$A$4="3ª",'U10'!L32*'U10'!L$4,0)+
IF('U11'!$A$4="3ª",'U11'!L32*'U11'!L$4,0)+
IF('U12'!$A$4="3ª",'U12'!L32*'U12'!L$4,0)+
IF('U13'!$A$4="3ª",'U13'!L32*'U13'!L$4,0)+
IF('U14'!$A$4="3ª",'U14'!L32*'U14'!L$4,0)+
IF('U15'!$A$4="3ª",'U15'!L32*'U15'!L$4,0)
)/'3ª EVA-solo'!$CD$5
/X$13)),0),0)</f>
        <v>0</v>
      </c>
      <c r="Y48" s="25"/>
      <c r="Z48" s="25">
        <f>IFERROR(IF(Z$16&gt;0,
(
(
(
IF('U1'!$A$4="3ª",'U1'!M32*'U1'!M$4,0)+
IF('U2'!$A$4="3ª",'U2'!M32*'U2'!M$4,0)+
IF('U3'!$A$4="3ª",'U3'!M32*'U3'!M$4,0)+
IF('U4'!$A$4="3ª",'U4'!M32*'U4'!M$4,0)+
IF('U5'!$A$4="3ª",'U5'!M32*'U5'!M$4,0)+
IF('U6'!$A$4="3ª",'U6'!M32*'U6'!M$4,0)+
IF('U7'!$A$4="3ª",'U7'!M32*'U7'!M$4,0)+
IF('U8'!$A$4="3ª",'U8'!M32*'U8'!M$4,0)+
IF('U9'!$A$4="3ª",'U9'!M32*'U9'!M$4,0)+
IF('U10'!$A$4="3ª",'U10'!M32*'U10'!M$4,0)+
IF('U11'!$A$4="3ª",'U11'!M32*'U11'!M$4,0)+
IF('U12'!$A$4="3ª",'U12'!M32*'U12'!M$4,0)+
IF('U13'!$A$4="3ª",'U13'!M32*'U13'!M$4,0)+
IF('U14'!$A$4="3ª",'U14'!M32*'U14'!M$4,0)+
IF('U15'!$A$4="3ª",'U15'!M32*'U15'!M$4,0)
)/'3ª EVA-solo'!$CD$5
/Z$13)),0),0)</f>
        <v>0</v>
      </c>
      <c r="AA48" s="25"/>
      <c r="AB48" s="72"/>
      <c r="AC48" s="25">
        <f ca="1">IFERROR(IF(AC$16&gt;0,
(
(
(
IF('U1'!$A$4="3ª",'U1'!N32*'U1'!N$4,0)+
IF('U2'!$A$4="3ª",'U2'!N32*'U2'!N$4,0)+
IF('U3'!$A$4="3ª",'U3'!N32*'U3'!N$4,0)+
IF('U4'!$A$4="3ª",'U4'!N32*'U4'!N$4,0)+
IF('U5'!$A$4="3ª",'U5'!N32*'U5'!N$4,0)+
IF('U6'!$A$4="3ª",'U6'!N32*'U6'!N$4,0)+
IF('U7'!$A$4="3ª",'U7'!N32*'U7'!N$4,0)+
IF('U8'!$A$4="3ª",'U8'!N32*'U8'!N$4,0)+
IF('U9'!$A$4="3ª",'U9'!N32*'U9'!N$4,0)+
IF('U10'!$A$4="3ª",'U10'!N32*'U10'!N$4,0)+
IF('U11'!$A$4="3ª",'U11'!N32*'U11'!N$4,0)+
IF('U12'!$A$4="3ª",'U12'!N32*'U12'!N$4,0)+
IF('U13'!$A$4="3ª",'U13'!N32*'U13'!N$4,0)+
IF('U14'!$A$4="3ª",'U14'!N32*'U14'!N$4,0)+
IF('U15'!$A$4="3ª",'U15'!N32*'U15'!N$4,0)
)/'3ª EVA-solo'!$CD$5
/AC$13)),0),0)</f>
        <v>0</v>
      </c>
      <c r="AD48" s="25"/>
      <c r="AE48" s="25">
        <f>IFERROR(IF(AE$16&gt;0,
(
(
(
IF('U1'!$A$4="3ª",'U1'!O32*'U1'!O$4,0)+
IF('U2'!$A$4="3ª",'U2'!O32*'U2'!O$4,0)+
IF('U3'!$A$4="3ª",'U3'!O32*'U3'!O$4,0)+
IF('U4'!$A$4="3ª",'U4'!O32*'U4'!O$4,0)+
IF('U5'!$A$4="3ª",'U5'!O32*'U5'!O$4,0)+
IF('U6'!$A$4="3ª",'U6'!O32*'U6'!O$4,0)+
IF('U7'!$A$4="3ª",'U7'!O32*'U7'!O$4,0)+
IF('U8'!$A$4="3ª",'U8'!O32*'U8'!O$4,0)+
IF('U9'!$A$4="3ª",'U9'!O32*'U9'!O$4,0)+
IF('U10'!$A$4="3ª",'U10'!O32*'U10'!O$4,0)+
IF('U11'!$A$4="3ª",'U11'!O32*'U11'!O$4,0)+
IF('U12'!$A$4="3ª",'U12'!O32*'U12'!O$4,0)+
IF('U13'!$A$4="3ª",'U13'!O32*'U13'!O$4,0)+
IF('U14'!$A$4="3ª",'U14'!O32*'U14'!O$4,0)+
IF('U15'!$A$4="3ª",'U15'!O32*'U15'!O$4,0)
)/'3ª EVA-solo'!$CD$5
/AE$13)),0),0)</f>
        <v>0</v>
      </c>
      <c r="AF48" s="25"/>
      <c r="AG48" s="25">
        <f ca="1">IFERROR(IF(AG$16&gt;0,
(
(
(
IF('U1'!$A$4="3ª",'U1'!P32*'U1'!P$4,0)+
IF('U2'!$A$4="3ª",'U2'!P32*'U2'!P$4,0)+
IF('U3'!$A$4="3ª",'U3'!P32*'U3'!P$4,0)+
IF('U4'!$A$4="3ª",'U4'!P32*'U4'!P$4,0)+
IF('U5'!$A$4="3ª",'U5'!P32*'U5'!P$4,0)+
IF('U6'!$A$4="3ª",'U6'!P32*'U6'!P$4,0)+
IF('U7'!$A$4="3ª",'U7'!P32*'U7'!P$4,0)+
IF('U8'!$A$4="3ª",'U8'!P32*'U8'!P$4,0)+
IF('U9'!$A$4="3ª",'U9'!P32*'U9'!P$4,0)+
IF('U10'!$A$4="3ª",'U10'!P32*'U10'!P$4,0)+
IF('U11'!$A$4="3ª",'U11'!P32*'U11'!P$4,0)+
IF('U12'!$A$4="3ª",'U12'!P32*'U12'!P$4,0)+
IF('U13'!$A$4="3ª",'U13'!P32*'U13'!P$4,0)+
IF('U14'!$A$4="3ª",'U14'!P32*'U14'!P$4,0)+
IF('U15'!$A$4="3ª",'U15'!P32*'U15'!P$4,0)
)/'3ª EVA-solo'!$CD$5
/AG$13)),0),0)</f>
        <v>0</v>
      </c>
      <c r="AH48" s="25"/>
      <c r="AI48" s="25">
        <f>IFERROR(IF(AH$16&gt;0,
(
(
(
IF('U1'!$A$4="3ª",'U1'!Q32*'U1'!Q$4,0)+
IF('U2'!$A$4="3ª",'U2'!Q32*'U2'!Q$4,0)+
IF('U3'!$A$4="3ª",'U3'!Q32*'U3'!Q$4,0)+
IF('U4'!$A$4="3ª",'U4'!Q32*'U4'!Q$4,0)+
IF('U5'!$A$4="3ª",'U5'!Q32*'U5'!Q$4,0)+
IF('U6'!$A$4="3ª",'U6'!Q32*'U6'!Q$4,0)+
IF('U7'!$A$4="3ª",'U7'!Q32*'U7'!Q$4,0)+
IF('U8'!$A$4="3ª",'U8'!Q32*'U8'!Q$4,0)+
IF('U9'!$A$4="3ª",'U9'!Q32*'U9'!Q$4,0)+
IF('U10'!$A$4="3ª",'U10'!Q32*'U10'!Q$4,0)+
IF('U11'!$A$4="3ª",'U11'!Q32*'U11'!Q$4,0)+
IF('U12'!$A$4="3ª",'U12'!Q32*'U12'!Q$4,0)+
IF('U13'!$A$4="3ª",'U13'!Q32*'U13'!Q$4,0)+
IF('U14'!$A$4="3ª",'U14'!Q32*'U14'!Q$4,0)+
IF('U15'!$A$4="3ª",'U15'!Q32*'U15'!Q$4,0)
)/'3ª EVA-solo'!$CD$5
/AH$13)),0),0)</f>
        <v>0</v>
      </c>
      <c r="AJ48" s="25"/>
      <c r="AK48" s="25">
        <f ca="1">IFERROR(IF(AK$16&gt;0,
(
(
(
IF('U1'!$A$4="3ª",'U1'!R32*'U1'!R$4,0)+
IF('U2'!$A$4="3ª",'U2'!R32*'U2'!R$4,0)+
IF('U3'!$A$4="3ª",'U3'!R32*'U3'!R$4,0)+
IF('U4'!$A$4="3ª",'U4'!R32*'U4'!R$4,0)+
IF('U5'!$A$4="3ª",'U5'!R32*'U5'!R$4,0)+
IF('U6'!$A$4="3ª",'U6'!R32*'U6'!R$4,0)+
IF('U7'!$A$4="3ª",'U7'!R32*'U7'!R$4,0)+
IF('U8'!$A$4="3ª",'U8'!R32*'U8'!R$4,0)+
IF('U9'!$A$4="3ª",'U9'!R32*'U9'!R$4,0)+
IF('U10'!$A$4="3ª",'U10'!R32*'U10'!R$4,0)+
IF('U11'!$A$4="3ª",'U11'!R32*'U11'!R$4,0)+
IF('U12'!$A$4="3ª",'U12'!R32*'U12'!R$4,0)+
IF('U13'!$A$4="3ª",'U13'!R32*'U13'!R$4,0)+
IF('U14'!$A$4="3ª",'U14'!R32*'U14'!R$4,0)+
IF('U15'!$A$4="3ª",'U15'!R32*'U15'!R$4,0)
)/'3ª EVA-solo'!$CD$5
/AK$13)),0),0)</f>
        <v>0</v>
      </c>
      <c r="AL48" s="25"/>
      <c r="AM48" s="129">
        <f>IFERROR(IF(AM$16&gt;0,
(
(
(
IF('U1'!$A$4="3ª",'U1'!S32*'U1'!S$4,0)+
IF('U2'!$A$4="3ª",'U2'!S32*'U2'!S$4,0)+
IF('U3'!$A$4="3ª",'U3'!S32*'U3'!S$4,0)+
IF('U4'!$A$4="3ª",'U4'!S32*'U4'!S$4,0)+
IF('U5'!$A$4="3ª",'U5'!S32*'U5'!S$4,0)+
IF('U6'!$A$4="3ª",'U6'!S32*'U6'!S$4,0)+
IF('U7'!$A$4="3ª",'U7'!S32*'U7'!S$4,0)+
IF('U8'!$A$4="3ª",'U8'!S32*'U8'!S$4,0)+
IF('U9'!$A$4="3ª",'U9'!S32*'U9'!S$4,0)+
IF('U10'!$A$4="3ª",'U10'!S32*'U10'!S$4,0)+
IF('U11'!$A$4="3ª",'U11'!S32*'U11'!S$4,0)+
IF('U12'!$A$4="3ª",'U12'!S32*'U12'!S$4,0)+
IF('U13'!$A$4="3ª",'U13'!S32*'U13'!S$4,0)+
IF('U14'!$A$4="3ª",'U14'!S32*'U14'!S$4,0)+
IF('U15'!$A$4="3ª",'U15'!S32*'U15'!S$4,0)
)/'3ª EVA-solo'!$CD$5
/AM$13)),0),0)</f>
        <v>0</v>
      </c>
      <c r="AN48" s="102"/>
      <c r="AO48" s="72"/>
      <c r="AP48" s="25">
        <f ca="1">IFERROR(IF(AP$16&gt;0,
(
(
(
IF('U1'!$A$4="3ª",'U1'!T32*'U1'!T$4,0)+
IF('U2'!$A$4="3ª",'U2'!T32*'U2'!T$4,0)+
IF('U3'!$A$4="3ª",'U3'!T32*'U3'!T$4,0)+
IF('U4'!$A$4="3ª",'U4'!T32*'U4'!T$4,0)+
IF('U5'!$A$4="3ª",'U5'!T32*'U5'!T$4,0)+
IF('U6'!$A$4="3ª",'U6'!T32*'U6'!T$4,0)+
IF('U7'!$A$4="3ª",'U7'!T32*'U7'!T$4,0)+
IF('U8'!$A$4="3ª",'U8'!T32*'U8'!T$4,0)+
IF('U9'!$A$4="3ª",'U9'!T32*'U9'!T$4,0)+
IF('U10'!$A$4="3ª",'U10'!T32*'U10'!T$4,0)+
IF('U11'!$A$4="3ª",'U11'!T32*'U11'!T$4,0)+
IF('U12'!$A$4="3ª",'U12'!T32*'U12'!T$4,0)+
IF('U13'!$A$4="3ª",'U13'!T32*'U13'!T$4,0)+
IF('U14'!$A$4="3ª",'U14'!T32*'U14'!T$4,0)+
IF('U15'!$A$4="3ª",'U15'!T32*'U15'!T$4,0)
)/'3ª EVA-solo'!$CD$5
/AP$13)),0),0)</f>
        <v>0</v>
      </c>
      <c r="AQ48" s="25"/>
      <c r="AR48" s="25">
        <f ca="1">IFERROR(IF(AR$16&gt;0,
(
(
(
IF('U1'!$A$4="3ª",'U1'!U32*'U1'!U$4,0)+
IF('U2'!$A$4="3ª",'U2'!U32*'U2'!U$4,0)+
IF('U3'!$A$4="3ª",'U3'!U32*'U3'!U$4,0)+
IF('U4'!$A$4="3ª",'U4'!U32*'U4'!U$4,0)+
IF('U5'!$A$4="3ª",'U5'!U32*'U5'!U$4,0)+
IF('U6'!$A$4="3ª",'U6'!U32*'U6'!U$4,0)+
IF('U7'!$A$4="3ª",'U7'!U32*'U7'!U$4,0)+
IF('U8'!$A$4="3ª",'U8'!U32*'U8'!U$4,0)+
IF('U9'!$A$4="3ª",'U9'!U32*'U9'!U$4,0)+
IF('U10'!$A$4="3ª",'U10'!U32*'U10'!U$4,0)+
IF('U11'!$A$4="3ª",'U11'!U32*'U11'!U$4,0)+
IF('U12'!$A$4="3ª",'U12'!U32*'U12'!U$4,0)+
IF('U13'!$A$4="3ª",'U13'!U32*'U13'!U$4,0)+
IF('U14'!$A$4="3ª",'U14'!U32*'U14'!U$4,0)+
IF('U15'!$A$4="3ª",'U15'!U32*'U15'!U$4,0)
)/'3ª EVA-solo'!$CD$5
/AR$13)),0),0)</f>
        <v>0</v>
      </c>
      <c r="AS48" s="25"/>
      <c r="AT48" s="25">
        <f ca="1">IFERROR(IF(AT$16&gt;0,
(
(
(
IF('U1'!$A$4="3ª",'U1'!V32*'U1'!V$4,0)+
IF('U2'!$A$4="3ª",'U2'!V32*'U2'!V$4,0)+
IF('U3'!$A$4="3ª",'U3'!V32*'U3'!V$4,0)+
IF('U4'!$A$4="3ª",'U4'!V32*'U4'!V$4,0)+
IF('U5'!$A$4="3ª",'U5'!V32*'U5'!V$4,0)+
IF('U6'!$A$4="3ª",'U6'!V32*'U6'!V$4,0)+
IF('U7'!$A$4="3ª",'U7'!V32*'U7'!V$4,0)+
IF('U8'!$A$4="3ª",'U8'!V32*'U8'!V$4,0)+
IF('U9'!$A$4="3ª",'U9'!V32*'U9'!V$4,0)+
IF('U10'!$A$4="3ª",'U10'!V32*'U10'!V$4,0)+
IF('U11'!$A$4="3ª",'U11'!V32*'U11'!V$4,0)+
IF('U12'!$A$4="3ª",'U12'!V32*'U12'!V$4,0)+
IF('U13'!$A$4="3ª",'U13'!V32*'U13'!V$4,0)+
IF('U14'!$A$4="3ª",'U14'!V32*'U14'!V$4,0)+
IF('U15'!$A$4="3ª",'U15'!V32*'U15'!V$4,0)
)/'3ª EVA-solo'!$CD$5
/AT$13)),0),0)</f>
        <v>0</v>
      </c>
      <c r="AU48" s="25"/>
      <c r="AV48" s="25">
        <f ca="1">IFERROR(IF(AV$16&gt;0,
(
(
(
IF('U1'!$A$4="3ª",'U1'!W32*'U1'!W$4,0)+
IF('U2'!$A$4="3ª",'U2'!W32*'U2'!W$4,0)+
IF('U3'!$A$4="3ª",'U3'!W32*'U3'!W$4,0)+
IF('U4'!$A$4="3ª",'U4'!W32*'U4'!W$4,0)+
IF('U5'!$A$4="3ª",'U5'!W32*'U5'!W$4,0)+
IF('U6'!$A$4="3ª",'U6'!W32*'U6'!W$4,0)+
IF('U7'!$A$4="3ª",'U7'!W32*'U7'!W$4,0)+
IF('U8'!$A$4="3ª",'U8'!W32*'U8'!W$4,0)+
IF('U9'!$A$4="3ª",'U9'!W32*'U9'!W$4,0)+
IF('U10'!$A$4="3ª",'U10'!W32*'U10'!W$4,0)+
IF('U11'!$A$4="3ª",'U11'!W32*'U11'!W$4,0)+
IF('U12'!$A$4="3ª",'U12'!W32*'U12'!W$4,0)+
IF('U13'!$A$4="3ª",'U13'!W32*'U13'!W$4,0)+
IF('U14'!$A$4="3ª",'U14'!W32*'U14'!W$4,0)+
IF('U15'!$A$4="3ª",'U15'!W32*'U15'!W$4,0)
)/'3ª EVA-solo'!$CD$5
/AV$13)),0),0)</f>
        <v>0</v>
      </c>
      <c r="AW48" s="25"/>
      <c r="AX48" s="25">
        <f ca="1">IFERROR(IF(AX$16&gt;0,
(
(
(
IF('U1'!$A$4="3ª",'U1'!X32*'U1'!X$4,0)+
IF('U2'!$A$4="3ª",'U2'!X32*'U2'!X$4,0)+
IF('U3'!$A$4="3ª",'U3'!X32*'U3'!X$4,0)+
IF('U4'!$A$4="3ª",'U4'!X32*'U4'!X$4,0)+
IF('U5'!$A$4="3ª",'U5'!X32*'U5'!X$4,0)+
IF('U6'!$A$4="3ª",'U6'!X32*'U6'!X$4,0)+
IF('U7'!$A$4="3ª",'U7'!X32*'U7'!X$4,0)+
IF('U8'!$A$4="3ª",'U8'!X32*'U8'!X$4,0)+
IF('U9'!$A$4="3ª",'U9'!X32*'U9'!X$4,0)+
IF('U10'!$A$4="3ª",'U10'!X32*'U10'!X$4,0)+
IF('U11'!$A$4="3ª",'U11'!X32*'U11'!X$4,0)+
IF('U12'!$A$4="3ª",'U12'!X32*'U12'!X$4,0)+
IF('U13'!$A$4="3ª",'U13'!X32*'U13'!X$4,0)+
IF('U14'!$A$4="3ª",'U14'!X32*'U14'!X$4,0)+
IF('U15'!$A$4="3ª",'U15'!X32*'U15'!X$4,0)
)/'3ª EVA-solo'!$CD$5
/AX$13)),0),0)</f>
        <v>0</v>
      </c>
      <c r="AY48" s="25"/>
      <c r="AZ48" s="25">
        <f>IFERROR(IF(AZ$16&gt;0,
(
(
(
IF('U1'!$A$4="3ª",'U1'!Y32*'U1'!Y$4,0)+
IF('U2'!$A$4="3ª",'U2'!Y32*'U2'!Y$4,0)+
IF('U3'!$A$4="3ª",'U3'!Y32*'U3'!Y$4,0)+
IF('U4'!$A$4="3ª",'U4'!Y32*'U4'!Y$4,0)+
IF('U5'!$A$4="3ª",'U5'!Y32*'U5'!Y$4,0)+
IF('U6'!$A$4="3ª",'U6'!Y32*'U6'!Y$4,0)+
IF('U7'!$A$4="3ª",'U7'!Y32*'U7'!Y$4,0)+
IF('U8'!$A$4="3ª",'U8'!Y32*'U8'!Y$4,0)+
IF('U9'!$A$4="3ª",'U9'!Y32*'U9'!Y$4,0)+
IF('U10'!$A$4="3ª",'U10'!Y32*'U10'!Y$4,0)+
IF('U11'!$A$4="3ª",'U11'!Y32*'U11'!Y$4,0)+
IF('U12'!$A$4="3ª",'U12'!Y32*'U12'!Y$4,0)+
IF('U13'!$A$4="3ª",'U13'!Y32*'U13'!Y$4,0)+
IF('U14'!$A$4="3ª",'U14'!Y32*'U14'!Y$4,0)+
IF('U15'!$A$4="3ª",'U15'!Y32*'U15'!Y$4,0)
)/'3ª EVA-solo'!$CD$5
/AZ$13)),0),0)</f>
        <v>0</v>
      </c>
      <c r="BA48" s="25"/>
      <c r="BB48" s="72"/>
      <c r="BC48" s="25">
        <f ca="1">IFERROR(IF(BC$16&gt;0,
(
(
(
IF('U1'!$A$4="2ª",'U1'!Z32*'U1'!Z$4,0)+
IF('U2'!$A$4="2ª",'U2'!Z32*'U2'!Z$4,0)+
IF('U3'!$A$4="2ª",'U3'!Z32*'U3'!Z$4,0)+
IF('U4'!$A$4="2ª",'U4'!Z32*'U4'!Z$4,0)+
IF('U5'!$A$4="2ª",'U5'!Z32*'U5'!Z$4,0)+
IF('U6'!$A$4="2ª",'U6'!Z32*'U6'!Z$4,0)+
IF('U7'!$A$4="2ª",'U7'!Z32*'U7'!Z$4,0)+
IF('U8'!$A$4="2ª",'U8'!Z32*'U8'!Z$4,0)+
IF('U9'!$A$4="2ª",'U9'!Z32*'U9'!Z$4,0)+
IF('U10'!$A$4="2ª",'U10'!Z32*'U10'!Z$4,0)+
IF('U11'!$A$4="2ª",'U11'!Z32*'U11'!Z$4,0)+
IF('U12'!$A$4="2ª",'U12'!Z32*'U12'!Z$4,0)+
IF('U13'!$A$4="2ª",'U13'!Z32*'U13'!Z$4,0)+
IF('U14'!$A$4="2ª",'U14'!Z32*'U14'!Z$4,0)+
IF('U15'!$A$4="2ª",'U15'!Z32*'U15'!Z$4,0)
)/'2ª EVA-solo'!$CD$5
/BC$13)),0),0)</f>
        <v>0</v>
      </c>
      <c r="BD48" s="25"/>
      <c r="BE48" s="25">
        <f ca="1">IFERROR(IF(BE$16&gt;0,
(
(
(
IF('U1'!$A$4="3ª",'U1'!AA32*'U1'!AA$4,0)+
IF('U2'!$A$4="3ª",'U2'!AA32*'U2'!AA$4,0)+
IF('U3'!$A$4="3ª",'U3'!AA32*'U3'!AA$4,0)+
IF('U4'!$A$4="3ª",'U4'!AA32*'U4'!AA$4,0)+
IF('U5'!$A$4="3ª",'U5'!AA32*'U5'!AA$4,0)+
IF('U6'!$A$4="3ª",'U6'!AA32*'U6'!AA$4,0)+
IF('U7'!$A$4="3ª",'U7'!AA32*'U7'!AA$4,0)+
IF('U8'!$A$4="3ª",'U8'!AA32*'U8'!AA$4,0)+
IF('U9'!$A$4="3ª",'U9'!AA32*'U9'!AA$4,0)+
IF('U10'!$A$4="3ª",'U10'!AA32*'U10'!AA$4,0)+
IF('U11'!$A$4="3ª",'U11'!AA32*'U11'!AA$4,0)+
IF('U12'!$A$4="3ª",'U12'!AA32*'U12'!AA$4,0)+
IF('U13'!$A$4="3ª",'U13'!AA32*'U13'!AA$4,0)+
IF('U14'!$A$4="3ª",'U14'!AA32*'U14'!AA$4,0)+
IF('U15'!$A$4="3ª",'U15'!AA32*'U15'!AE$4,0)
)/'3ª EVA-solo'!$CD$5
/BE$13)),0),0)</f>
        <v>0</v>
      </c>
      <c r="BF48" s="25"/>
      <c r="BG48" s="25">
        <f ca="1">IFERROR(IF(BG$16&gt;0,
(
(
(
IF('U1'!$A$4="3ª",'U1'!AB32*'U1'!AB$4,0)+
IF('U2'!$A$4="3ª",'U2'!AB32*'U2'!AB$4,0)+
IF('U3'!$A$4="3ª",'U3'!AB32*'U3'!AB$4,0)+
IF('U4'!$A$4="3ª",'U4'!AB32*'U4'!AB$4,0)+
IF('U5'!$A$4="3ª",'U5'!AB32*'U5'!AB$4,0)+
IF('U6'!$A$4="3ª",'U6'!AB32*'U6'!AB$4,0)+
IF('U7'!$A$4="3ª",'U7'!AB32*'U7'!AB$4,0)+
IF('U8'!$A$4="3ª",'U8'!AB32*'U8'!AB$4,0)+
IF('U9'!$A$4="3ª",'U9'!AB32*'U9'!AB$4,0)+
IF('U10'!$A$4="3ª",'U10'!AB32*'U10'!AB$4,0)+
IF('U11'!$A$4="3ª",'U11'!AB32*'U11'!AB$4,0)+
IF('U12'!$A$4="3ª",'U12'!AB32*'U12'!AB$4,0)+
IF('U13'!$A$4="3ª",'U13'!AB32*'U13'!AB$4,0)+
IF('U14'!$A$4="3ª",'U14'!AB32*'U14'!AB$4,0)+
IF('U15'!$A$4="3ª",'U15'!AB32*'U15'!AF$4,0)
)/'3ª EVA-solo'!$CD$5
/BG$13)),0),0)</f>
        <v>0</v>
      </c>
      <c r="BH48" s="25"/>
      <c r="BI48" s="25">
        <f>IFERROR(IF(BH$16&gt;0,
(
(
(
IF('U1'!$A$4="3ª",'U1'!AC32*'U1'!AC$4,0)+
IF('U2'!$A$4="3ª",'U2'!AC32*'U2'!AC$4,0)+
IF('U3'!$A$4="3ª",'U3'!AC32*'U3'!AC$4,0)+
IF('U4'!$A$4="3ª",'U4'!AC32*'U4'!AC$4,0)+
IF('U5'!$A$4="3ª",'U5'!AC32*'U5'!AC$4,0)+
IF('U6'!$A$4="3ª",'U6'!AC32*'U6'!AC$4,0)+
IF('U7'!$A$4="3ª",'U7'!AC32*'U7'!AC$4,0)+
IF('U8'!$A$4="3ª",'U8'!AC32*'U8'!AC$4,0)+
IF('U9'!$A$4="3ª",'U9'!AC32*'U9'!AC$4,0)+
IF('U10'!$A$4="3ª",'U10'!AC32*'U10'!AC$4,0)+
IF('U11'!$A$4="3ª",'U11'!AC32*'U11'!AC$4,0)+
IF('U12'!$A$4="3ª",'U12'!AC32*'U12'!AC$4,0)+
IF('U13'!$A$4="3ª",'U13'!AC32*'U13'!AC$4,0)+
IF('U14'!$A$4="3ª",'U14'!AC32*'U14'!AC$4,0)+
IF('U15'!$A$4="3ª",'U15'!AC32*'U15'!AG$4,0)
)/'3ª EVA-solo'!$CD$5
/BH$13)),0),0)</f>
        <v>0</v>
      </c>
      <c r="BJ48" s="25"/>
      <c r="BK48" s="25">
        <f>IFERROR(IF(BK$16&gt;0,
(
(
(
IF('U1'!$A$4="3ª",'U1'!AD32*'U1'!AD$4,0)+
IF('U2'!$A$4="3ª",'U2'!AD32*'U2'!AD$4,0)+
IF('U3'!$A$4="3ª",'U3'!AD32*'U3'!AD$4,0)+
IF('U4'!$A$4="3ª",'U4'!AD32*'U4'!AD$4,0)+
IF('U5'!$A$4="3ª",'U5'!AD32*'U5'!AD$4,0)+
IF('U6'!$A$4="3ª",'U6'!AD32*'U6'!AD$4,0)+
IF('U7'!$A$4="3ª",'U7'!AD32*'U7'!AD$4,0)+
IF('U8'!$A$4="3ª",'U8'!AD32*'U8'!AD$4,0)+
IF('U9'!$A$4="3ª",'U9'!AD32*'U9'!AD$4,0)+
IF('U10'!$A$4="3ª",'U10'!AD32*'U10'!AD$4,0)+
IF('U11'!$A$4="3ª",'U11'!AD32*'U11'!AD$4,0)+
IF('U12'!$A$4="3ª",'U12'!AD32*'U12'!AD$4,0)+
IF('U13'!$A$4="3ª",'U13'!AD32*'U13'!AD$4,0)+
IF('U14'!$A$4="3ª",'U14'!AD32*'U14'!AD$4,0)+
IF('U15'!$A$4="3ª",'U15'!AD32*'U15'!AH$4,0)
)/'3ª EVA-solo'!$CD$5
/BK$13)),0),0)</f>
        <v>0</v>
      </c>
      <c r="BL48" s="25"/>
      <c r="BM48" s="25">
        <f>IFERROR(IF(BM$16&gt;0,
(
(
(
IF('U1'!$A$4="2ª",'U1'!AE32*'U1'!AE$4,0)+
IF('U2'!$A$4="2ª",'U2'!AE32*'U2'!AE$4,0)+
IF('U3'!$A$4="2ª",'U3'!AE32*'U3'!AE$4,0)+
IF('U4'!$A$4="2ª",'U4'!AE32*'U4'!AE$4,0)+
IF('U5'!$A$4="2ª",'U5'!AE32*'U5'!AE$4,0)+
IF('U6'!$A$4="2ª",'U6'!AE32*'U6'!AE$4,0)+
IF('U7'!$A$4="2ª",'U7'!AE32*'U7'!AE$4,0)+
IF('U8'!$A$4="2ª",'U8'!AE32*'U8'!AE$4,0)+
IF('U9'!$A$4="2ª",'U9'!AE32*'U9'!AE$4,0)+
IF('U10'!$A$4="2ª",'U10'!AE32*'U10'!AE$4,0)+
IF('U11'!$A$4="2ª",'U11'!AE32*'U11'!AE$4,0)+
IF('U12'!$A$4="2ª",'U12'!AE32*'U12'!AE$4,0)+
IF('U13'!$A$4="2ª",'U13'!AE32*'U13'!AE$4,0)+
IF('U14'!$A$4="2ª",'U14'!AE32*'U14'!AE$4,0)+
IF('U15'!$A$4="2ª",'U15'!AE32*'U15'!AE$4,0)
)/'2ª EVA-solo'!$CD$5
/BM$13)),0),0)</f>
        <v>0</v>
      </c>
      <c r="BN48" s="25"/>
      <c r="BO48" s="72"/>
      <c r="BP48" s="25">
        <f ca="1">IFERROR(IF(BP$16&gt;0,
(
(
(
IF('U1'!$A$4="3ª",'U1'!AF32*'U1'!AF$4,0)+
IF('U2'!$A$4="3ª",'U2'!AF32*'U2'!AF$4,0)+
IF('U3'!$A$4="3ª",'U3'!AF32*'U3'!AF$4,0)+
IF('U4'!$A$4="3ª",'U4'!AF32*'U4'!AF$4,0)+
IF('U5'!$A$4="3ª",'U5'!AF32*'U5'!AF$4,0)+
IF('U6'!$A$4="3ª",'U6'!AF32*'U6'!AF$4,0)+
IF('U7'!$A$4="3ª",'U7'!AF32*'U7'!AF$4,0)+
IF('U8'!$A$4="3ª",'U8'!AF32*'U8'!AF$4,0)+
IF('U9'!$A$4="3ª",'U9'!AF32*'U9'!AF$4,0)+
IF('U10'!$A$4="3ª",'U10'!AF32*'U10'!AF$4,0)+
IF('U11'!$A$4="3ª",'U11'!AF32*'U11'!AF$4,0)+
IF('U12'!$A$4="3ª",'U12'!AF32*'U12'!AF$4,0)+
IF('U13'!$A$4="3ª",'U13'!AF32*'U13'!AF$4,0)+
IF('U14'!$A$4="3ª",'U14'!AF32*'U14'!AF$4,0)+
IF('U15'!$A$4="3ª",'U15'!AF32*'U15'!AF$4,0)
)/'3ª EVA-solo'!$CD$5
/BP$13)),0),0)</f>
        <v>0</v>
      </c>
      <c r="BQ48" s="25"/>
      <c r="BR48" s="25">
        <f>IFERROR(IF(BR$16&gt;0,
(
(
(
IF('U1'!$A$4="3ª",'U1'!AG32*'U1'!AG$4,0)+
IF('U2'!$A$4="3ª",'U2'!AG32*'U2'!AG$4,0)+
IF('U3'!$A$4="3ª",'U3'!AG32*'U3'!AG$4,0)+
IF('U4'!$A$4="3ª",'U4'!AG32*'U4'!AG$4,0)+
IF('U5'!$A$4="3ª",'U5'!AG32*'U5'!AG$4,0)+
IF('U6'!$A$4="3ª",'U6'!AG32*'U6'!AG$4,0)+
IF('U7'!$A$4="3ª",'U7'!AG32*'U7'!AG$4,0)+
IF('U8'!$A$4="3ª",'U8'!AG32*'U8'!AG$4,0)+
IF('U9'!$A$4="3ª",'U9'!AG32*'U9'!AG$4,0)+
IF('U10'!$A$4="3ª",'U10'!AG32*'U10'!AG$4,0)+
IF('U11'!$A$4="3ª",'U11'!AG32*'U11'!AG$4,0)+
IF('U12'!$A$4="3ª",'U12'!AG32*'U12'!AG$4,0)+
IF('U13'!$A$4="3ª",'U13'!AG32*'U13'!AG$4,0)+
IF('U14'!$A$4="3ª",'U14'!AG32*'U14'!AG$4,0)+
IF('U15'!$A$4="3ª",'U15'!AG32*'U15'!AG$4,0)
)/'3ª EVA-solo'!$CD$5
/BR$13)),0),0)</f>
        <v>0</v>
      </c>
      <c r="BS48" s="25"/>
      <c r="BT48" s="25">
        <f>IFERROR(IF(BT$16&gt;0,
(
(
(
IF('U1'!$A$4="3ª",'U1'!AH32*'U1'!AH$4,0)+
IF('U2'!$A$4="3ª",'U2'!AH32*'U2'!AH$4,0)+
IF('U3'!$A$4="3ª",'U3'!AH32*'U3'!AH$4,0)+
IF('U4'!$A$4="3ª",'U4'!AH32*'U4'!AH$4,0)+
IF('U5'!$A$4="3ª",'U5'!AH32*'U5'!AH$4,0)+
IF('U6'!$A$4="3ª",'U6'!AH32*'U6'!AH$4,0)+
IF('U7'!$A$4="3ª",'U7'!AH32*'U7'!AH$4,0)+
IF('U8'!$A$4="3ª",'U8'!AH32*'U8'!AH$4,0)+
IF('U9'!$A$4="3ª",'U9'!AH32*'U9'!AH$4,0)+
IF('U10'!$A$4="3ª",'U10'!AH32*'U10'!AH$4,0)+
IF('U11'!$A$4="3ª",'U11'!AH32*'U11'!AH$4,0)+
IF('U12'!$A$4="3ª",'U12'!AH32*'U12'!AH$4,0)+
IF('U13'!$A$4="3ª",'U13'!AH32*'U13'!AH$4,0)+
IF('U14'!$A$4="3ª",'U14'!AH32*'U14'!AH$4,0)+
IF('U15'!$A$4="3ª",'U15'!AH32*'U15'!AH$4,0)
)/'3ª EVA-solo'!$CD$5
/BT$13)),0),0)</f>
        <v>0</v>
      </c>
      <c r="BU48" s="25"/>
      <c r="BV48" s="25">
        <f>IFERROR(IF(BV$16&gt;0,
(
(
(
IF('U1'!$A$4="3ª",'U1'!AI32*'U1'!AI$4,0)+
IF('U2'!$A$4="3ª",'U2'!AI32*'U2'!AI$4,0)+
IF('U3'!$A$4="3ª",'U3'!AI32*'U3'!AI$4,0)+
IF('U4'!$A$4="3ª",'U4'!AI32*'U4'!AI$4,0)+
IF('U5'!$A$4="3ª",'U5'!AI32*'U5'!AI$4,0)+
IF('U6'!$A$4="3ª",'U6'!AI32*'U6'!AI$4,0)+
IF('U7'!$A$4="3ª",'U7'!AI32*'U7'!AI$4,0)+
IF('U8'!$A$4="3ª",'U8'!AI32*'U8'!AI$4,0)+
IF('U9'!$A$4="3ª",'U9'!AI32*'U9'!AI$4,0)+
IF('U10'!$A$4="3ª",'U10'!AI32*'U10'!AI$4,0)+
IF('U11'!$A$4="3ª",'U11'!AI32*'U11'!AI$4,0)+
IF('U12'!$A$4="3ª",'U12'!AI32*'U12'!AI$4,0)+
IF('U13'!$A$4="3ª",'U13'!AI32*'U13'!AI$4,0)+
IF('U14'!$A$4="3ª",'U14'!AI32*'U14'!AI$4,0)+
IF('U15'!$A$4="3ª",'U15'!AI32*'U15'!AI$4,0)
)/'3ª EVA-solo'!$CD$5
/BV$13)),0),0)</f>
        <v>0</v>
      </c>
      <c r="BW48" s="25"/>
      <c r="BX48" s="25">
        <f>IFERROR(IF(BX$16&gt;0,
(
(
(
IF('U1'!$A$4="3ª",'U1'!AJ32*'U1'!AJ$4,0)+
IF('U2'!$A$4="3ª",'U2'!AJ32*'U2'!AJ$4,0)+
IF('U3'!$A$4="3ª",'U3'!AJ32*'U3'!AJ$4,0)+
IF('U4'!$A$4="3ª",'U4'!AJ32*'U4'!AJ$4,0)+
IF('U5'!$A$4="3ª",'U5'!AJ32*'U5'!AJ$4,0)+
IF('U6'!$A$4="3ª",'U6'!AJ32*'U6'!AJ$4,0)+
IF('U7'!$A$4="3ª",'U7'!AJ32*'U7'!AJ$4,0)+
IF('U8'!$A$4="3ª",'U8'!AJ32*'U8'!AJ$4,0)+
IF('U9'!$A$4="3ª",'U9'!AJ32*'U9'!AJ$4,0)+
IF('U10'!$A$4="3ª",'U10'!AJ32*'U10'!AJ$4,0)+
IF('U11'!$A$4="3ª",'U11'!AJ32*'U11'!AJ$4,0)+
IF('U12'!$A$4="3ª",'U12'!AJ32*'U12'!AJ$4,0)+
IF('U13'!$A$4="3ª",'U13'!AJ32*'U13'!AJ$4,0)+
IF('U14'!$A$4="3ª",'U14'!AJ32*'U14'!AJ$4,0)+
IF('U15'!$A$4="3ª",'U15'!AJ32*'U15'!AJ$4,0)
)/'3ª EVA-solo'!$CD$5
/BX$13)),0),0)</f>
        <v>0</v>
      </c>
      <c r="BY48" s="25"/>
      <c r="BZ48" s="129">
        <f>IFERROR(IF(BZ$16&gt;0,
(
(
(
IF('U1'!$A$4="3ª",'U1'!AK32*'U1'!AK$4,0)+
IF('U2'!$A$4="3ª",'U2'!AK32*'U2'!AK$4,0)+
IF('U3'!$A$4="3ª",'U3'!AK32*'U3'!AK$4,0)+
IF('U4'!$A$4="3ª",'U4'!AK32*'U4'!AK$4,0)+
IF('U5'!$A$4="3ª",'U5'!AK32*'U5'!AK$4,0)+
IF('U6'!$A$4="3ª",'U6'!AK32*'U6'!AK$4,0)+
IF('U7'!$A$4="3ª",'U7'!AK32*'U7'!AK$4,0)+
IF('U8'!$A$4="3ª",'U8'!AK32*'U8'!AK$4,0)+
IF('U9'!$A$4="3ª",'U9'!AK32*'U9'!AK$4,0)+
IF('U10'!$A$4="3ª",'U10'!AK32*'U10'!AK$4,0)+
IF('U11'!$A$4="3ª",'U11'!AK32*'U11'!AK$4,0)+
IF('U12'!$A$4="3ª",'U12'!AK32*'U12'!AK$4,0)+
IF('U13'!$A$4="3ª",'U13'!AK32*'U13'!AK$4,0)+
IF('U14'!$A$4="3ª",'U14'!AK32*'U14'!AK$4,0)+
IF('U15'!$A$4="3ª",'U15'!AK32*'U15'!AK$4,0)
)/'3ª EVA-solo'!$CD$5
/BZ$13)),0),0)</f>
        <v>0</v>
      </c>
      <c r="CA48" s="25"/>
      <c r="CB48" s="71"/>
    </row>
    <row r="49" spans="1:80" ht="18" x14ac:dyDescent="0.25">
      <c r="A49" s="65">
        <v>0</v>
      </c>
      <c r="B49" s="72"/>
      <c r="C49" s="25">
        <f ca="1">IFERROR(IF(C$16&gt;0,
(
(
(
IF('U1'!$A$4="3ª",'U1'!B33*'U1'!B$4,0)+
IF('U2'!$A$4="3ª",'U2'!B33*'U2'!B$4,0)+
IF('U3'!$A$4="3ª",'U3'!B33*'U3'!B$4,0)+
IF('U4'!$A$4="3ª",'U4'!B33*'U4'!B$4,0)+
IF('U5'!$A$4="3ª",'U5'!B33*'U5'!B$4,0)+
IF('U6'!$A$4="3ª",'U6'!B33*'U6'!B$4,0)+
IF('U7'!$A$4="3ª",'U7'!B33*'U7'!B$4,0)+
IF('U8'!$A$4="3ª",'U8'!B33*'U8'!B$4,0)+
IF('U9'!$A$4="3ª",'U9'!B33*'U9'!B$4,0)+
IF('U10'!$A$4="3ª",'U10'!B33*'U10'!B$4,0)+
IF('U11'!$A$4="3ª",'U11'!B33*'U11'!B$4,0)+
IF('U12'!$A$4="3ª",'U12'!B33*'U12'!B$4,0)+
IF('U13'!$A$4="3ª",'U13'!B33*'U13'!B$4,0)+
IF('U14'!$A$4="3ª",'U14'!B33*'U14'!B$4,0)+
IF('U15'!$A$4="3ª",'U15'!B33*'U15'!B$4,0)
)/'3ª EVA-solo'!$CD$5
/C$13)),0),0)</f>
        <v>0</v>
      </c>
      <c r="D49" s="25"/>
      <c r="E49" s="25">
        <f ca="1">IFERROR(IF(E$16&gt;0,
(
(
(
IF('U1'!$A$4="3ª",'U1'!C33*'U1'!C$4,0)+
IF('U2'!$A$4="3ª",'U2'!C33*'U2'!C$4,0)+
IF('U3'!$A$4="3ª",'U3'!C33*'U3'!C$4,0)+
IF('U4'!$A$4="3ª",'U4'!C33*'U4'!C$4,0)+
IF('U5'!$A$4="3ª",'U5'!C33*'U5'!C$4,0)+
IF('U6'!$A$4="3ª",'U6'!C33*'U6'!C$4,0)+
IF('U7'!$A$4="3ª",'U7'!C33*'U7'!C$4,0)+
IF('U8'!$A$4="3ª",'U8'!C33*'U8'!C$4,0)+
IF('U9'!$A$4="3ª",'U9'!C33*'U9'!C$4,0)+
IF('U10'!$A$4="3ª",'U10'!C33*'U10'!C$4,0)+
IF('U11'!$A$4="3ª",'U11'!C33*'U11'!C$4,0)+
IF('U12'!$A$4="3ª",'U12'!C33*'U12'!C$4,0)+
IF('U13'!$A$4="3ª",'U13'!C33*'U13'!C$4,0)+
IF('U14'!$A$4="3ª",'U14'!C33*'U14'!C$4,0)+
IF('U15'!$A$4="3ª",'U15'!C33*'U15'!C$4,0)
)/'3ª EVA-solo'!$CD$5
/E$13)),0),0)</f>
        <v>0</v>
      </c>
      <c r="F49" s="25"/>
      <c r="G49" s="25">
        <f ca="1">IFERROR(IF(G$16&gt;0,
(
(
(
IF('U1'!$A$4="3ª",'U1'!D33*'U1'!D$4,0)+
IF('U2'!$A$4="3ª",'U2'!D33*'U2'!D$4,0)+
IF('U3'!$A$4="3ª",'U3'!D33*'U3'!D$4,0)+
IF('U4'!$A$4="3ª",'U4'!D33*'U4'!D$4,0)+
IF('U5'!$A$4="3ª",'U5'!D33*'U5'!D$4,0)+
IF('U6'!$A$4="3ª",'U6'!D33*'U6'!D$4,0)+
IF('U7'!$A$4="3ª",'U7'!D33*'U7'!D$4,0)+
IF('U8'!$A$4="3ª",'U8'!D33*'U8'!D$4,0)+
IF('U9'!$A$4="3ª",'U9'!D33*'U9'!D$4,0)+
IF('U10'!$A$4="3ª",'U10'!D33*'U10'!D$4,0)+
IF('U11'!$A$4="3ª",'U11'!D33*'U11'!D$4,0)+
IF('U12'!$A$4="3ª",'U12'!D33*'U12'!D$4,0)+
IF('U13'!$A$4="3ª",'U13'!D33*'U13'!D$4,0)+
IF('U14'!$A$4="3ª",'U14'!D33*'U14'!D$4,0)+
IF('U15'!$A$4="3ª",'U15'!D33*'U15'!D$4,0)
)/'3ª EVA-solo'!$CD$5
/G$13)),0),0)</f>
        <v>0</v>
      </c>
      <c r="H49" s="25"/>
      <c r="I49" s="25">
        <f ca="1">IFERROR(IF(I$16&gt;0,
(
(
(
IF('U1'!$A$4="3ª",'U1'!E33*'U1'!E$4,0)+
IF('U2'!$A$4="3ª",'U2'!E33*'U2'!E$4,0)+
IF('U3'!$A$4="3ª",'U3'!E33*'U3'!E$4,0)+
IF('U4'!$A$4="3ª",'U4'!E33*'U4'!E$4,0)+
IF('U5'!$A$4="3ª",'U5'!E33*'U5'!E$4,0)+
IF('U6'!$A$4="3ª",'U6'!E33*'U6'!E$4,0)+
IF('U7'!$A$4="3ª",'U7'!E33*'U7'!E$4,0)+
IF('U8'!$A$4="3ª",'U8'!E33*'U8'!E$4,0)+
IF('U9'!$A$4="3ª",'U9'!E33*'U9'!E$4,0)+
IF('U10'!$A$4="3ª",'U10'!E33*'U10'!E$4,0)+
IF('U11'!$A$4="3ª",'U11'!E33*'U11'!E$4,0)+
IF('U12'!$A$4="3ª",'U12'!E33*'U12'!E$4,0)+
IF('U13'!$A$4="3ª",'U13'!E33*'U13'!E$4,0)+
IF('U14'!$A$4="3ª",'U14'!E33*'U14'!E$4,0)+
IF('U15'!$A$4="3ª",'U15'!E33*'U15'!E$4,0)
)/'3ª EVA-solo'!$CD$5
/H$13)),0),0)</f>
        <v>0</v>
      </c>
      <c r="J49" s="25"/>
      <c r="K49" s="25">
        <f ca="1">IFERROR(IF(K$16&gt;0,
(
(
(
IF('U1'!$A$4="3ª",'U1'!F33*'U1'!F$4,0)+
IF('U2'!$A$4="3ª",'U2'!F33*'U2'!F$4,0)+
IF('U3'!$A$4="3ª",'U3'!F33*'U3'!F$4,0)+
IF('U4'!$A$4="3ª",'U4'!F33*'U4'!F$4,0)+
IF('U5'!$A$4="3ª",'U5'!F33*'U5'!F$4,0)+
IF('U6'!$A$4="3ª",'U6'!F33*'U6'!F$4,0)+
IF('U7'!$A$4="3ª",'U7'!F33*'U7'!F$4,0)+
IF('U8'!$A$4="3ª",'U8'!F33*'U8'!F$4,0)+
IF('U9'!$A$4="3ª",'U9'!F33*'U9'!F$4,0)+
IF('U10'!$A$4="3ª",'U10'!F33*'U10'!F$4,0)+
IF('U11'!$A$4="3ª",'U11'!F33*'U11'!F$4,0)+
IF('U12'!$A$4="3ª",'U12'!F33*'U12'!F$4,0)+
IF('U13'!$A$4="3ª",'U13'!F33*'U13'!F$4,0)+
IF('U14'!$A$4="3ª",'U14'!F33*'U14'!F$4,0)+
IF('U15'!$A$4="3ª",'U15'!F33*'U15'!F$4,0)
)/'3ª EVA-solo'!$CD$5
/K$13)),0),0)</f>
        <v>0</v>
      </c>
      <c r="L49" s="98"/>
      <c r="M49" s="25">
        <f>IFERROR(IF(M$16&gt;0,
(
(
(
IF('U1'!$A$4="3ª",'U1'!G33*'U1'!G$4,0)+
IF('U2'!$A$4="3ª",'U2'!G33*'U2'!G$4,0)+
IF('U3'!$A$4="3ª",'U3'!G33*'U3'!G$4,0)+
IF('U4'!$A$4="3ª",'U4'!G33*'U4'!G$4,0)+
IF('U5'!$A$4="3ª",'U5'!G33*'U5'!G$4,0)+
IF('U6'!$A$4="3ª",'U6'!G33*'U6'!G$4,0)+
IF('U7'!$A$4="3ª",'U7'!G33*'U7'!G$4,0)+
IF('U8'!$A$4="3ª",'U8'!G33*'U8'!G$4,0)+
IF('U9'!$A$4="3ª",'U9'!G33*'U9'!G$4,0)+
IF('U10'!$A$4="3ª",'U10'!G33*'U10'!G$4,0)+
IF('U11'!$A$4="3ª",'U11'!G33*'U11'!G$4,0)+
IF('U12'!$A$4="3ª",'U12'!G33*'U12'!G$4,0)+
IF('U13'!$A$4="3ª",'U13'!G33*'U13'!G$4,0)+
IF('U14'!$A$4="3ª",'U14'!G33*'U14'!G$4,0)+
IF('U15'!$A$4="3ª",'U15'!G33*'U15'!G$4,0)
)/'3ª EVA-solo'!$CD$5
/M$13)),0),0)</f>
        <v>0</v>
      </c>
      <c r="N49" s="102"/>
      <c r="O49" s="72"/>
      <c r="P49" s="25">
        <f ca="1">IFERROR(IF(P$16&gt;0,
(
(
(
IF('U1'!$A$4="3ª",'U1'!H33*'U1'!H$4,0)+
IF('U2'!$A$4="3ª",'U2'!H33*'U2'!H$4,0)+
IF('U3'!$A$4="3ª",'U3'!H33*'U3'!H$4,0)+
IF('U4'!$A$4="3ª",'U4'!H33*'U4'!H$4,0)+
IF('U5'!$A$4="3ª",'U5'!H33*'U5'!H$4,0)+
IF('U6'!$A$4="3ª",'U6'!H33*'U6'!H$4,0)+
IF('U7'!$A$4="3ª",'U7'!H33*'U7'!H$4,0)+
IF('U8'!$A$4="3ª",'U8'!H33*'U8'!H$4,0)+
IF('U9'!$A$4="3ª",'U9'!H33*'U9'!H$4,0)+
IF('U10'!$A$4="3ª",'U10'!H33*'U10'!H$4,0)+
IF('U11'!$A$4="3ª",'U11'!H33*'U11'!H$4,0)+
IF('U12'!$A$4="3ª",'U12'!H33*'U12'!H$4,0)+
IF('U13'!$A$4="3ª",'U13'!H33*'U13'!H$4,0)+
IF('U14'!$A$4="3ª",'U14'!H33*'U14'!H$4,0)+
IF('U15'!$A$4="3ª",'U15'!H33*'U15'!H$4,0)
)/'3ª EVA-solo'!$CD$5
/P$13)),0),0)</f>
        <v>0</v>
      </c>
      <c r="Q49" s="25"/>
      <c r="R49" s="25">
        <f ca="1">IFERROR(IF(R$16&gt;0,
(
(
(
IF('U1'!$A$4="3ª",'U1'!I33*'U1'!I$4,0)+
IF('U2'!$A$4="3ª",'U2'!I33*'U2'!I$4,0)+
IF('U3'!$A$4="3ª",'U3'!I33*'U3'!I$4,0)+
IF('U4'!$A$4="3ª",'U4'!I33*'U4'!I$4,0)+
IF('U5'!$A$4="3ª",'U5'!I33*'U5'!I$4,0)+
IF('U6'!$A$4="3ª",'U6'!I33*'U6'!I$4,0)+
IF('U7'!$A$4="3ª",'U7'!I33*'U7'!I$4,0)+
IF('U8'!$A$4="3ª",'U8'!I33*'U8'!I$4,0)+
IF('U9'!$A$4="3ª",'U9'!I33*'U9'!I$4,0)+
IF('U10'!$A$4="3ª",'U10'!I33*'U10'!I$4,0)+
IF('U11'!$A$4="3ª",'U11'!I33*'U11'!I$4,0)+
IF('U12'!$A$4="3ª",'U12'!I33*'U12'!I$4,0)+
IF('U13'!$A$4="3ª",'U13'!I33*'U13'!I$4,0)+
IF('U14'!$A$4="3ª",'U14'!I33*'U14'!I$4,0)+
IF('U15'!$A$4="3ª",'U15'!I33*'U15'!I$4,0)
)/'3ª EVA-solo'!$CD$5
/R$13)),0),0)</f>
        <v>0</v>
      </c>
      <c r="S49" s="25"/>
      <c r="T49" s="25">
        <f ca="1">IFERROR(IF(T$16&gt;0,
(
(
(
IF('U1'!$A$4="3ª",'U1'!J33*'U1'!J$4,0)+
IF('U2'!$A$4="3ª",'U2'!J33*'U2'!J$4,0)+
IF('U3'!$A$4="3ª",'U3'!J33*'U3'!J$4,0)+
IF('U4'!$A$4="3ª",'U4'!J33*'U4'!J$4,0)+
IF('U5'!$A$4="3ª",'U5'!J33*'U5'!J$4,0)+
IF('U6'!$A$4="3ª",'U6'!J33*'U6'!J$4,0)+
IF('U7'!$A$4="3ª",'U7'!J33*'U7'!J$4,0)+
IF('U8'!$A$4="3ª",'U8'!J33*'U8'!J$4,0)+
IF('U9'!$A$4="3ª",'U9'!J33*'U9'!J$4,0)+
IF('U10'!$A$4="3ª",'U10'!J33*'U10'!J$4,0)+
IF('U11'!$A$4="3ª",'U11'!J33*'U11'!J$4,0)+
IF('U12'!$A$4="3ª",'U12'!J33*'U12'!J$4,0)+
IF('U13'!$A$4="3ª",'U13'!J33*'U13'!J$4,0)+
IF('U14'!$A$4="3ª",'U14'!J33*'U14'!J$4,0)+
IF('U15'!$A$4="3ª",'U15'!J33*'U15'!J$4,0)
)/'3ª EVA-solo'!$CD$5
/T$13)),0),0)</f>
        <v>0</v>
      </c>
      <c r="U49" s="25"/>
      <c r="V49" s="25">
        <f ca="1">IFERROR(IF(V$16&gt;0,
(
(
(
IF('U1'!$A$4="3ª",'U1'!K33*'U1'!K$4,0)+
IF('U2'!$A$4="3ª",'U2'!K33*'U2'!K$4,0)+
IF('U3'!$A$4="3ª",'U3'!K33*'U3'!K$4,0)+
IF('U4'!$A$4="3ª",'U4'!K33*'U4'!K$4,0)+
IF('U5'!$A$4="3ª",'U5'!K33*'U5'!K$4,0)+
IF('U6'!$A$4="3ª",'U6'!K33*'U6'!K$4,0)+
IF('U7'!$A$4="3ª",'U7'!K33*'U7'!K$4,0)+
IF('U8'!$A$4="3ª",'U8'!K33*'U8'!K$4,0)+
IF('U9'!$A$4="3ª",'U9'!K33*'U9'!K$4,0)+
IF('U10'!$A$4="3ª",'U10'!K33*'U10'!K$4,0)+
IF('U11'!$A$4="3ª",'U11'!K33*'U11'!K$4,0)+
IF('U12'!$A$4="3ª",'U12'!K33*'U12'!K$4,0)+
IF('U13'!$A$4="3ª",'U13'!K33*'U13'!K$4,0)+
IF('U14'!$A$4="3ª",'U14'!K33*'U14'!K$4,0)+
IF('U15'!$A$4="3ª",'U15'!K33*'U15'!K$4,0)
)/'3ª EVA-solo'!$CD$5
/V$13)),0),0)</f>
        <v>0</v>
      </c>
      <c r="W49" s="25"/>
      <c r="X49" s="25">
        <f ca="1">IFERROR(IF(X$16&gt;0,
(
(
(
IF('U1'!$A$4="3ª",'U1'!L33*'U1'!L$4,0)+
IF('U2'!$A$4="3ª",'U2'!L33*'U2'!L$4,0)+
IF('U3'!$A$4="3ª",'U3'!L33*'U3'!L$4,0)+
IF('U4'!$A$4="3ª",'U4'!L33*'U4'!L$4,0)+
IF('U5'!$A$4="3ª",'U5'!L33*'U5'!L$4,0)+
IF('U6'!$A$4="3ª",'U6'!L33*'U6'!L$4,0)+
IF('U7'!$A$4="3ª",'U7'!L33*'U7'!L$4,0)+
IF('U8'!$A$4="3ª",'U8'!L33*'U8'!L$4,0)+
IF('U9'!$A$4="3ª",'U9'!L33*'U9'!L$4,0)+
IF('U10'!$A$4="3ª",'U10'!L33*'U10'!L$4,0)+
IF('U11'!$A$4="3ª",'U11'!L33*'U11'!L$4,0)+
IF('U12'!$A$4="3ª",'U12'!L33*'U12'!L$4,0)+
IF('U13'!$A$4="3ª",'U13'!L33*'U13'!L$4,0)+
IF('U14'!$A$4="3ª",'U14'!L33*'U14'!L$4,0)+
IF('U15'!$A$4="3ª",'U15'!L33*'U15'!L$4,0)
)/'3ª EVA-solo'!$CD$5
/X$13)),0),0)</f>
        <v>0</v>
      </c>
      <c r="Y49" s="25"/>
      <c r="Z49" s="25">
        <f>IFERROR(IF(Z$16&gt;0,
(
(
(
IF('U1'!$A$4="3ª",'U1'!M33*'U1'!M$4,0)+
IF('U2'!$A$4="3ª",'U2'!M33*'U2'!M$4,0)+
IF('U3'!$A$4="3ª",'U3'!M33*'U3'!M$4,0)+
IF('U4'!$A$4="3ª",'U4'!M33*'U4'!M$4,0)+
IF('U5'!$A$4="3ª",'U5'!M33*'U5'!M$4,0)+
IF('U6'!$A$4="3ª",'U6'!M33*'U6'!M$4,0)+
IF('U7'!$A$4="3ª",'U7'!M33*'U7'!M$4,0)+
IF('U8'!$A$4="3ª",'U8'!M33*'U8'!M$4,0)+
IF('U9'!$A$4="3ª",'U9'!M33*'U9'!M$4,0)+
IF('U10'!$A$4="3ª",'U10'!M33*'U10'!M$4,0)+
IF('U11'!$A$4="3ª",'U11'!M33*'U11'!M$4,0)+
IF('U12'!$A$4="3ª",'U12'!M33*'U12'!M$4,0)+
IF('U13'!$A$4="3ª",'U13'!M33*'U13'!M$4,0)+
IF('U14'!$A$4="3ª",'U14'!M33*'U14'!M$4,0)+
IF('U15'!$A$4="3ª",'U15'!M33*'U15'!M$4,0)
)/'3ª EVA-solo'!$CD$5
/Z$13)),0),0)</f>
        <v>0</v>
      </c>
      <c r="AA49" s="25"/>
      <c r="AB49" s="72"/>
      <c r="AC49" s="25">
        <f ca="1">IFERROR(IF(AC$16&gt;0,
(
(
(
IF('U1'!$A$4="3ª",'U1'!N33*'U1'!N$4,0)+
IF('U2'!$A$4="3ª",'U2'!N33*'U2'!N$4,0)+
IF('U3'!$A$4="3ª",'U3'!N33*'U3'!N$4,0)+
IF('U4'!$A$4="3ª",'U4'!N33*'U4'!N$4,0)+
IF('U5'!$A$4="3ª",'U5'!N33*'U5'!N$4,0)+
IF('U6'!$A$4="3ª",'U6'!N33*'U6'!N$4,0)+
IF('U7'!$A$4="3ª",'U7'!N33*'U7'!N$4,0)+
IF('U8'!$A$4="3ª",'U8'!N33*'U8'!N$4,0)+
IF('U9'!$A$4="3ª",'U9'!N33*'U9'!N$4,0)+
IF('U10'!$A$4="3ª",'U10'!N33*'U10'!N$4,0)+
IF('U11'!$A$4="3ª",'U11'!N33*'U11'!N$4,0)+
IF('U12'!$A$4="3ª",'U12'!N33*'U12'!N$4,0)+
IF('U13'!$A$4="3ª",'U13'!N33*'U13'!N$4,0)+
IF('U14'!$A$4="3ª",'U14'!N33*'U14'!N$4,0)+
IF('U15'!$A$4="3ª",'U15'!N33*'U15'!N$4,0)
)/'3ª EVA-solo'!$CD$5
/AC$13)),0),0)</f>
        <v>0</v>
      </c>
      <c r="AD49" s="25"/>
      <c r="AE49" s="25">
        <f>IFERROR(IF(AE$16&gt;0,
(
(
(
IF('U1'!$A$4="3ª",'U1'!O33*'U1'!O$4,0)+
IF('U2'!$A$4="3ª",'U2'!O33*'U2'!O$4,0)+
IF('U3'!$A$4="3ª",'U3'!O33*'U3'!O$4,0)+
IF('U4'!$A$4="3ª",'U4'!O33*'U4'!O$4,0)+
IF('U5'!$A$4="3ª",'U5'!O33*'U5'!O$4,0)+
IF('U6'!$A$4="3ª",'U6'!O33*'U6'!O$4,0)+
IF('U7'!$A$4="3ª",'U7'!O33*'U7'!O$4,0)+
IF('U8'!$A$4="3ª",'U8'!O33*'U8'!O$4,0)+
IF('U9'!$A$4="3ª",'U9'!O33*'U9'!O$4,0)+
IF('U10'!$A$4="3ª",'U10'!O33*'U10'!O$4,0)+
IF('U11'!$A$4="3ª",'U11'!O33*'U11'!O$4,0)+
IF('U12'!$A$4="3ª",'U12'!O33*'U12'!O$4,0)+
IF('U13'!$A$4="3ª",'U13'!O33*'U13'!O$4,0)+
IF('U14'!$A$4="3ª",'U14'!O33*'U14'!O$4,0)+
IF('U15'!$A$4="3ª",'U15'!O33*'U15'!O$4,0)
)/'3ª EVA-solo'!$CD$5
/AE$13)),0),0)</f>
        <v>0</v>
      </c>
      <c r="AF49" s="25"/>
      <c r="AG49" s="25">
        <f ca="1">IFERROR(IF(AG$16&gt;0,
(
(
(
IF('U1'!$A$4="3ª",'U1'!P33*'U1'!P$4,0)+
IF('U2'!$A$4="3ª",'U2'!P33*'U2'!P$4,0)+
IF('U3'!$A$4="3ª",'U3'!P33*'U3'!P$4,0)+
IF('U4'!$A$4="3ª",'U4'!P33*'U4'!P$4,0)+
IF('U5'!$A$4="3ª",'U5'!P33*'U5'!P$4,0)+
IF('U6'!$A$4="3ª",'U6'!P33*'U6'!P$4,0)+
IF('U7'!$A$4="3ª",'U7'!P33*'U7'!P$4,0)+
IF('U8'!$A$4="3ª",'U8'!P33*'U8'!P$4,0)+
IF('U9'!$A$4="3ª",'U9'!P33*'U9'!P$4,0)+
IF('U10'!$A$4="3ª",'U10'!P33*'U10'!P$4,0)+
IF('U11'!$A$4="3ª",'U11'!P33*'U11'!P$4,0)+
IF('U12'!$A$4="3ª",'U12'!P33*'U12'!P$4,0)+
IF('U13'!$A$4="3ª",'U13'!P33*'U13'!P$4,0)+
IF('U14'!$A$4="3ª",'U14'!P33*'U14'!P$4,0)+
IF('U15'!$A$4="3ª",'U15'!P33*'U15'!P$4,0)
)/'3ª EVA-solo'!$CD$5
/AG$13)),0),0)</f>
        <v>0</v>
      </c>
      <c r="AH49" s="25"/>
      <c r="AI49" s="25">
        <f>IFERROR(IF(AH$16&gt;0,
(
(
(
IF('U1'!$A$4="3ª",'U1'!Q33*'U1'!Q$4,0)+
IF('U2'!$A$4="3ª",'U2'!Q33*'U2'!Q$4,0)+
IF('U3'!$A$4="3ª",'U3'!Q33*'U3'!Q$4,0)+
IF('U4'!$A$4="3ª",'U4'!Q33*'U4'!Q$4,0)+
IF('U5'!$A$4="3ª",'U5'!Q33*'U5'!Q$4,0)+
IF('U6'!$A$4="3ª",'U6'!Q33*'U6'!Q$4,0)+
IF('U7'!$A$4="3ª",'U7'!Q33*'U7'!Q$4,0)+
IF('U8'!$A$4="3ª",'U8'!Q33*'U8'!Q$4,0)+
IF('U9'!$A$4="3ª",'U9'!Q33*'U9'!Q$4,0)+
IF('U10'!$A$4="3ª",'U10'!Q33*'U10'!Q$4,0)+
IF('U11'!$A$4="3ª",'U11'!Q33*'U11'!Q$4,0)+
IF('U12'!$A$4="3ª",'U12'!Q33*'U12'!Q$4,0)+
IF('U13'!$A$4="3ª",'U13'!Q33*'U13'!Q$4,0)+
IF('U14'!$A$4="3ª",'U14'!Q33*'U14'!Q$4,0)+
IF('U15'!$A$4="3ª",'U15'!Q33*'U15'!Q$4,0)
)/'3ª EVA-solo'!$CD$5
/AH$13)),0),0)</f>
        <v>0</v>
      </c>
      <c r="AJ49" s="25"/>
      <c r="AK49" s="25">
        <f ca="1">IFERROR(IF(AK$16&gt;0,
(
(
(
IF('U1'!$A$4="3ª",'U1'!R33*'U1'!R$4,0)+
IF('U2'!$A$4="3ª",'U2'!R33*'U2'!R$4,0)+
IF('U3'!$A$4="3ª",'U3'!R33*'U3'!R$4,0)+
IF('U4'!$A$4="3ª",'U4'!R33*'U4'!R$4,0)+
IF('U5'!$A$4="3ª",'U5'!R33*'U5'!R$4,0)+
IF('U6'!$A$4="3ª",'U6'!R33*'U6'!R$4,0)+
IF('U7'!$A$4="3ª",'U7'!R33*'U7'!R$4,0)+
IF('U8'!$A$4="3ª",'U8'!R33*'U8'!R$4,0)+
IF('U9'!$A$4="3ª",'U9'!R33*'U9'!R$4,0)+
IF('U10'!$A$4="3ª",'U10'!R33*'U10'!R$4,0)+
IF('U11'!$A$4="3ª",'U11'!R33*'U11'!R$4,0)+
IF('U12'!$A$4="3ª",'U12'!R33*'U12'!R$4,0)+
IF('U13'!$A$4="3ª",'U13'!R33*'U13'!R$4,0)+
IF('U14'!$A$4="3ª",'U14'!R33*'U14'!R$4,0)+
IF('U15'!$A$4="3ª",'U15'!R33*'U15'!R$4,0)
)/'3ª EVA-solo'!$CD$5
/AK$13)),0),0)</f>
        <v>0</v>
      </c>
      <c r="AL49" s="25"/>
      <c r="AM49" s="129">
        <f>IFERROR(IF(AM$16&gt;0,
(
(
(
IF('U1'!$A$4="3ª",'U1'!S33*'U1'!S$4,0)+
IF('U2'!$A$4="3ª",'U2'!S33*'U2'!S$4,0)+
IF('U3'!$A$4="3ª",'U3'!S33*'U3'!S$4,0)+
IF('U4'!$A$4="3ª",'U4'!S33*'U4'!S$4,0)+
IF('U5'!$A$4="3ª",'U5'!S33*'U5'!S$4,0)+
IF('U6'!$A$4="3ª",'U6'!S33*'U6'!S$4,0)+
IF('U7'!$A$4="3ª",'U7'!S33*'U7'!S$4,0)+
IF('U8'!$A$4="3ª",'U8'!S33*'U8'!S$4,0)+
IF('U9'!$A$4="3ª",'U9'!S33*'U9'!S$4,0)+
IF('U10'!$A$4="3ª",'U10'!S33*'U10'!S$4,0)+
IF('U11'!$A$4="3ª",'U11'!S33*'U11'!S$4,0)+
IF('U12'!$A$4="3ª",'U12'!S33*'U12'!S$4,0)+
IF('U13'!$A$4="3ª",'U13'!S33*'U13'!S$4,0)+
IF('U14'!$A$4="3ª",'U14'!S33*'U14'!S$4,0)+
IF('U15'!$A$4="3ª",'U15'!S33*'U15'!S$4,0)
)/'3ª EVA-solo'!$CD$5
/AM$13)),0),0)</f>
        <v>0</v>
      </c>
      <c r="AN49" s="102"/>
      <c r="AO49" s="72"/>
      <c r="AP49" s="25">
        <f ca="1">IFERROR(IF(AP$16&gt;0,
(
(
(
IF('U1'!$A$4="3ª",'U1'!T33*'U1'!T$4,0)+
IF('U2'!$A$4="3ª",'U2'!T33*'U2'!T$4,0)+
IF('U3'!$A$4="3ª",'U3'!T33*'U3'!T$4,0)+
IF('U4'!$A$4="3ª",'U4'!T33*'U4'!T$4,0)+
IF('U5'!$A$4="3ª",'U5'!T33*'U5'!T$4,0)+
IF('U6'!$A$4="3ª",'U6'!T33*'U6'!T$4,0)+
IF('U7'!$A$4="3ª",'U7'!T33*'U7'!T$4,0)+
IF('U8'!$A$4="3ª",'U8'!T33*'U8'!T$4,0)+
IF('U9'!$A$4="3ª",'U9'!T33*'U9'!T$4,0)+
IF('U10'!$A$4="3ª",'U10'!T33*'U10'!T$4,0)+
IF('U11'!$A$4="3ª",'U11'!T33*'U11'!T$4,0)+
IF('U12'!$A$4="3ª",'U12'!T33*'U12'!T$4,0)+
IF('U13'!$A$4="3ª",'U13'!T33*'U13'!T$4,0)+
IF('U14'!$A$4="3ª",'U14'!T33*'U14'!T$4,0)+
IF('U15'!$A$4="3ª",'U15'!T33*'U15'!T$4,0)
)/'3ª EVA-solo'!$CD$5
/AP$13)),0),0)</f>
        <v>0</v>
      </c>
      <c r="AQ49" s="25"/>
      <c r="AR49" s="25">
        <f ca="1">IFERROR(IF(AR$16&gt;0,
(
(
(
IF('U1'!$A$4="3ª",'U1'!U33*'U1'!U$4,0)+
IF('U2'!$A$4="3ª",'U2'!U33*'U2'!U$4,0)+
IF('U3'!$A$4="3ª",'U3'!U33*'U3'!U$4,0)+
IF('U4'!$A$4="3ª",'U4'!U33*'U4'!U$4,0)+
IF('U5'!$A$4="3ª",'U5'!U33*'U5'!U$4,0)+
IF('U6'!$A$4="3ª",'U6'!U33*'U6'!U$4,0)+
IF('U7'!$A$4="3ª",'U7'!U33*'U7'!U$4,0)+
IF('U8'!$A$4="3ª",'U8'!U33*'U8'!U$4,0)+
IF('U9'!$A$4="3ª",'U9'!U33*'U9'!U$4,0)+
IF('U10'!$A$4="3ª",'U10'!U33*'U10'!U$4,0)+
IF('U11'!$A$4="3ª",'U11'!U33*'U11'!U$4,0)+
IF('U12'!$A$4="3ª",'U12'!U33*'U12'!U$4,0)+
IF('U13'!$A$4="3ª",'U13'!U33*'U13'!U$4,0)+
IF('U14'!$A$4="3ª",'U14'!U33*'U14'!U$4,0)+
IF('U15'!$A$4="3ª",'U15'!U33*'U15'!U$4,0)
)/'3ª EVA-solo'!$CD$5
/AR$13)),0),0)</f>
        <v>0</v>
      </c>
      <c r="AS49" s="25"/>
      <c r="AT49" s="25">
        <f ca="1">IFERROR(IF(AT$16&gt;0,
(
(
(
IF('U1'!$A$4="3ª",'U1'!V33*'U1'!V$4,0)+
IF('U2'!$A$4="3ª",'U2'!V33*'U2'!V$4,0)+
IF('U3'!$A$4="3ª",'U3'!V33*'U3'!V$4,0)+
IF('U4'!$A$4="3ª",'U4'!V33*'U4'!V$4,0)+
IF('U5'!$A$4="3ª",'U5'!V33*'U5'!V$4,0)+
IF('U6'!$A$4="3ª",'U6'!V33*'U6'!V$4,0)+
IF('U7'!$A$4="3ª",'U7'!V33*'U7'!V$4,0)+
IF('U8'!$A$4="3ª",'U8'!V33*'U8'!V$4,0)+
IF('U9'!$A$4="3ª",'U9'!V33*'U9'!V$4,0)+
IF('U10'!$A$4="3ª",'U10'!V33*'U10'!V$4,0)+
IF('U11'!$A$4="3ª",'U11'!V33*'U11'!V$4,0)+
IF('U12'!$A$4="3ª",'U12'!V33*'U12'!V$4,0)+
IF('U13'!$A$4="3ª",'U13'!V33*'U13'!V$4,0)+
IF('U14'!$A$4="3ª",'U14'!V33*'U14'!V$4,0)+
IF('U15'!$A$4="3ª",'U15'!V33*'U15'!V$4,0)
)/'3ª EVA-solo'!$CD$5
/AT$13)),0),0)</f>
        <v>0</v>
      </c>
      <c r="AU49" s="25"/>
      <c r="AV49" s="25">
        <f ca="1">IFERROR(IF(AV$16&gt;0,
(
(
(
IF('U1'!$A$4="3ª",'U1'!W33*'U1'!W$4,0)+
IF('U2'!$A$4="3ª",'U2'!W33*'U2'!W$4,0)+
IF('U3'!$A$4="3ª",'U3'!W33*'U3'!W$4,0)+
IF('U4'!$A$4="3ª",'U4'!W33*'U4'!W$4,0)+
IF('U5'!$A$4="3ª",'U5'!W33*'U5'!W$4,0)+
IF('U6'!$A$4="3ª",'U6'!W33*'U6'!W$4,0)+
IF('U7'!$A$4="3ª",'U7'!W33*'U7'!W$4,0)+
IF('U8'!$A$4="3ª",'U8'!W33*'U8'!W$4,0)+
IF('U9'!$A$4="3ª",'U9'!W33*'U9'!W$4,0)+
IF('U10'!$A$4="3ª",'U10'!W33*'U10'!W$4,0)+
IF('U11'!$A$4="3ª",'U11'!W33*'U11'!W$4,0)+
IF('U12'!$A$4="3ª",'U12'!W33*'U12'!W$4,0)+
IF('U13'!$A$4="3ª",'U13'!W33*'U13'!W$4,0)+
IF('U14'!$A$4="3ª",'U14'!W33*'U14'!W$4,0)+
IF('U15'!$A$4="3ª",'U15'!W33*'U15'!W$4,0)
)/'3ª EVA-solo'!$CD$5
/AV$13)),0),0)</f>
        <v>0</v>
      </c>
      <c r="AW49" s="25"/>
      <c r="AX49" s="25">
        <f ca="1">IFERROR(IF(AX$16&gt;0,
(
(
(
IF('U1'!$A$4="3ª",'U1'!X33*'U1'!X$4,0)+
IF('U2'!$A$4="3ª",'U2'!X33*'U2'!X$4,0)+
IF('U3'!$A$4="3ª",'U3'!X33*'U3'!X$4,0)+
IF('U4'!$A$4="3ª",'U4'!X33*'U4'!X$4,0)+
IF('U5'!$A$4="3ª",'U5'!X33*'U5'!X$4,0)+
IF('U6'!$A$4="3ª",'U6'!X33*'U6'!X$4,0)+
IF('U7'!$A$4="3ª",'U7'!X33*'U7'!X$4,0)+
IF('U8'!$A$4="3ª",'U8'!X33*'U8'!X$4,0)+
IF('U9'!$A$4="3ª",'U9'!X33*'U9'!X$4,0)+
IF('U10'!$A$4="3ª",'U10'!X33*'U10'!X$4,0)+
IF('U11'!$A$4="3ª",'U11'!X33*'U11'!X$4,0)+
IF('U12'!$A$4="3ª",'U12'!X33*'U12'!X$4,0)+
IF('U13'!$A$4="3ª",'U13'!X33*'U13'!X$4,0)+
IF('U14'!$A$4="3ª",'U14'!X33*'U14'!X$4,0)+
IF('U15'!$A$4="3ª",'U15'!X33*'U15'!X$4,0)
)/'3ª EVA-solo'!$CD$5
/AX$13)),0),0)</f>
        <v>0</v>
      </c>
      <c r="AY49" s="25"/>
      <c r="AZ49" s="25">
        <f>IFERROR(IF(AZ$16&gt;0,
(
(
(
IF('U1'!$A$4="3ª",'U1'!Y33*'U1'!Y$4,0)+
IF('U2'!$A$4="3ª",'U2'!Y33*'U2'!Y$4,0)+
IF('U3'!$A$4="3ª",'U3'!Y33*'U3'!Y$4,0)+
IF('U4'!$A$4="3ª",'U4'!Y33*'U4'!Y$4,0)+
IF('U5'!$A$4="3ª",'U5'!Y33*'U5'!Y$4,0)+
IF('U6'!$A$4="3ª",'U6'!Y33*'U6'!Y$4,0)+
IF('U7'!$A$4="3ª",'U7'!Y33*'U7'!Y$4,0)+
IF('U8'!$A$4="3ª",'U8'!Y33*'U8'!Y$4,0)+
IF('U9'!$A$4="3ª",'U9'!Y33*'U9'!Y$4,0)+
IF('U10'!$A$4="3ª",'U10'!Y33*'U10'!Y$4,0)+
IF('U11'!$A$4="3ª",'U11'!Y33*'U11'!Y$4,0)+
IF('U12'!$A$4="3ª",'U12'!Y33*'U12'!Y$4,0)+
IF('U13'!$A$4="3ª",'U13'!Y33*'U13'!Y$4,0)+
IF('U14'!$A$4="3ª",'U14'!Y33*'U14'!Y$4,0)+
IF('U15'!$A$4="3ª",'U15'!Y33*'U15'!Y$4,0)
)/'3ª EVA-solo'!$CD$5
/AZ$13)),0),0)</f>
        <v>0</v>
      </c>
      <c r="BA49" s="25"/>
      <c r="BB49" s="72"/>
      <c r="BC49" s="25">
        <f ca="1">IFERROR(IF(BC$16&gt;0,
(
(
(
IF('U1'!$A$4="2ª",'U1'!Z33*'U1'!Z$4,0)+
IF('U2'!$A$4="2ª",'U2'!Z33*'U2'!Z$4,0)+
IF('U3'!$A$4="2ª",'U3'!Z33*'U3'!Z$4,0)+
IF('U4'!$A$4="2ª",'U4'!Z33*'U4'!Z$4,0)+
IF('U5'!$A$4="2ª",'U5'!Z33*'U5'!Z$4,0)+
IF('U6'!$A$4="2ª",'U6'!Z33*'U6'!Z$4,0)+
IF('U7'!$A$4="2ª",'U7'!Z33*'U7'!Z$4,0)+
IF('U8'!$A$4="2ª",'U8'!Z33*'U8'!Z$4,0)+
IF('U9'!$A$4="2ª",'U9'!Z33*'U9'!Z$4,0)+
IF('U10'!$A$4="2ª",'U10'!Z33*'U10'!Z$4,0)+
IF('U11'!$A$4="2ª",'U11'!Z33*'U11'!Z$4,0)+
IF('U12'!$A$4="2ª",'U12'!Z33*'U12'!Z$4,0)+
IF('U13'!$A$4="2ª",'U13'!Z33*'U13'!Z$4,0)+
IF('U14'!$A$4="2ª",'U14'!Z33*'U14'!Z$4,0)+
IF('U15'!$A$4="2ª",'U15'!Z33*'U15'!Z$4,0)
)/'2ª EVA-solo'!$CD$5
/BC$13)),0),0)</f>
        <v>0</v>
      </c>
      <c r="BD49" s="25"/>
      <c r="BE49" s="25">
        <f ca="1">IFERROR(IF(BE$16&gt;0,
(
(
(
IF('U1'!$A$4="3ª",'U1'!AA33*'U1'!AA$4,0)+
IF('U2'!$A$4="3ª",'U2'!AA33*'U2'!AA$4,0)+
IF('U3'!$A$4="3ª",'U3'!AA33*'U3'!AA$4,0)+
IF('U4'!$A$4="3ª",'U4'!AA33*'U4'!AA$4,0)+
IF('U5'!$A$4="3ª",'U5'!AA33*'U5'!AA$4,0)+
IF('U6'!$A$4="3ª",'U6'!AA33*'U6'!AA$4,0)+
IF('U7'!$A$4="3ª",'U7'!AA33*'U7'!AA$4,0)+
IF('U8'!$A$4="3ª",'U8'!AA33*'U8'!AA$4,0)+
IF('U9'!$A$4="3ª",'U9'!AA33*'U9'!AA$4,0)+
IF('U10'!$A$4="3ª",'U10'!AA33*'U10'!AA$4,0)+
IF('U11'!$A$4="3ª",'U11'!AA33*'U11'!AA$4,0)+
IF('U12'!$A$4="3ª",'U12'!AA33*'U12'!AA$4,0)+
IF('U13'!$A$4="3ª",'U13'!AA33*'U13'!AA$4,0)+
IF('U14'!$A$4="3ª",'U14'!AA33*'U14'!AA$4,0)+
IF('U15'!$A$4="3ª",'U15'!AA33*'U15'!AE$4,0)
)/'3ª EVA-solo'!$CD$5
/BE$13)),0),0)</f>
        <v>0</v>
      </c>
      <c r="BF49" s="25"/>
      <c r="BG49" s="25">
        <f ca="1">IFERROR(IF(BG$16&gt;0,
(
(
(
IF('U1'!$A$4="3ª",'U1'!AB33*'U1'!AB$4,0)+
IF('U2'!$A$4="3ª",'U2'!AB33*'U2'!AB$4,0)+
IF('U3'!$A$4="3ª",'U3'!AB33*'U3'!AB$4,0)+
IF('U4'!$A$4="3ª",'U4'!AB33*'U4'!AB$4,0)+
IF('U5'!$A$4="3ª",'U5'!AB33*'U5'!AB$4,0)+
IF('U6'!$A$4="3ª",'U6'!AB33*'U6'!AB$4,0)+
IF('U7'!$A$4="3ª",'U7'!AB33*'U7'!AB$4,0)+
IF('U8'!$A$4="3ª",'U8'!AB33*'U8'!AB$4,0)+
IF('U9'!$A$4="3ª",'U9'!AB33*'U9'!AB$4,0)+
IF('U10'!$A$4="3ª",'U10'!AB33*'U10'!AB$4,0)+
IF('U11'!$A$4="3ª",'U11'!AB33*'U11'!AB$4,0)+
IF('U12'!$A$4="3ª",'U12'!AB33*'U12'!AB$4,0)+
IF('U13'!$A$4="3ª",'U13'!AB33*'U13'!AB$4,0)+
IF('U14'!$A$4="3ª",'U14'!AB33*'U14'!AB$4,0)+
IF('U15'!$A$4="3ª",'U15'!AB33*'U15'!AF$4,0)
)/'3ª EVA-solo'!$CD$5
/BG$13)),0),0)</f>
        <v>0</v>
      </c>
      <c r="BH49" s="25"/>
      <c r="BI49" s="25">
        <f>IFERROR(IF(BH$16&gt;0,
(
(
(
IF('U1'!$A$4="3ª",'U1'!AC33*'U1'!AC$4,0)+
IF('U2'!$A$4="3ª",'U2'!AC33*'U2'!AC$4,0)+
IF('U3'!$A$4="3ª",'U3'!AC33*'U3'!AC$4,0)+
IF('U4'!$A$4="3ª",'U4'!AC33*'U4'!AC$4,0)+
IF('U5'!$A$4="3ª",'U5'!AC33*'U5'!AC$4,0)+
IF('U6'!$A$4="3ª",'U6'!AC33*'U6'!AC$4,0)+
IF('U7'!$A$4="3ª",'U7'!AC33*'U7'!AC$4,0)+
IF('U8'!$A$4="3ª",'U8'!AC33*'U8'!AC$4,0)+
IF('U9'!$A$4="3ª",'U9'!AC33*'U9'!AC$4,0)+
IF('U10'!$A$4="3ª",'U10'!AC33*'U10'!AC$4,0)+
IF('U11'!$A$4="3ª",'U11'!AC33*'U11'!AC$4,0)+
IF('U12'!$A$4="3ª",'U12'!AC33*'U12'!AC$4,0)+
IF('U13'!$A$4="3ª",'U13'!AC33*'U13'!AC$4,0)+
IF('U14'!$A$4="3ª",'U14'!AC33*'U14'!AC$4,0)+
IF('U15'!$A$4="3ª",'U15'!AC33*'U15'!AG$4,0)
)/'3ª EVA-solo'!$CD$5
/BH$13)),0),0)</f>
        <v>0</v>
      </c>
      <c r="BJ49" s="25"/>
      <c r="BK49" s="25">
        <f>IFERROR(IF(BK$16&gt;0,
(
(
(
IF('U1'!$A$4="3ª",'U1'!AD33*'U1'!AD$4,0)+
IF('U2'!$A$4="3ª",'U2'!AD33*'U2'!AD$4,0)+
IF('U3'!$A$4="3ª",'U3'!AD33*'U3'!AD$4,0)+
IF('U4'!$A$4="3ª",'U4'!AD33*'U4'!AD$4,0)+
IF('U5'!$A$4="3ª",'U5'!AD33*'U5'!AD$4,0)+
IF('U6'!$A$4="3ª",'U6'!AD33*'U6'!AD$4,0)+
IF('U7'!$A$4="3ª",'U7'!AD33*'U7'!AD$4,0)+
IF('U8'!$A$4="3ª",'U8'!AD33*'U8'!AD$4,0)+
IF('U9'!$A$4="3ª",'U9'!AD33*'U9'!AD$4,0)+
IF('U10'!$A$4="3ª",'U10'!AD33*'U10'!AD$4,0)+
IF('U11'!$A$4="3ª",'U11'!AD33*'U11'!AD$4,0)+
IF('U12'!$A$4="3ª",'U12'!AD33*'U12'!AD$4,0)+
IF('U13'!$A$4="3ª",'U13'!AD33*'U13'!AD$4,0)+
IF('U14'!$A$4="3ª",'U14'!AD33*'U14'!AD$4,0)+
IF('U15'!$A$4="3ª",'U15'!AD33*'U15'!AH$4,0)
)/'3ª EVA-solo'!$CD$5
/BK$13)),0),0)</f>
        <v>0</v>
      </c>
      <c r="BL49" s="25"/>
      <c r="BM49" s="25">
        <f>IFERROR(IF(BM$16&gt;0,
(
(
(
IF('U1'!$A$4="2ª",'U1'!AE33*'U1'!AE$4,0)+
IF('U2'!$A$4="2ª",'U2'!AE33*'U2'!AE$4,0)+
IF('U3'!$A$4="2ª",'U3'!AE33*'U3'!AE$4,0)+
IF('U4'!$A$4="2ª",'U4'!AE33*'U4'!AE$4,0)+
IF('U5'!$A$4="2ª",'U5'!AE33*'U5'!AE$4,0)+
IF('U6'!$A$4="2ª",'U6'!AE33*'U6'!AE$4,0)+
IF('U7'!$A$4="2ª",'U7'!AE33*'U7'!AE$4,0)+
IF('U8'!$A$4="2ª",'U8'!AE33*'U8'!AE$4,0)+
IF('U9'!$A$4="2ª",'U9'!AE33*'U9'!AE$4,0)+
IF('U10'!$A$4="2ª",'U10'!AE33*'U10'!AE$4,0)+
IF('U11'!$A$4="2ª",'U11'!AE33*'U11'!AE$4,0)+
IF('U12'!$A$4="2ª",'U12'!AE33*'U12'!AE$4,0)+
IF('U13'!$A$4="2ª",'U13'!AE33*'U13'!AE$4,0)+
IF('U14'!$A$4="2ª",'U14'!AE33*'U14'!AE$4,0)+
IF('U15'!$A$4="2ª",'U15'!AE33*'U15'!AE$4,0)
)/'2ª EVA-solo'!$CD$5
/BM$13)),0),0)</f>
        <v>0</v>
      </c>
      <c r="BN49" s="25"/>
      <c r="BO49" s="72"/>
      <c r="BP49" s="25">
        <f ca="1">IFERROR(IF(BP$16&gt;0,
(
(
(
IF('U1'!$A$4="3ª",'U1'!AF33*'U1'!AF$4,0)+
IF('U2'!$A$4="3ª",'U2'!AF33*'U2'!AF$4,0)+
IF('U3'!$A$4="3ª",'U3'!AF33*'U3'!AF$4,0)+
IF('U4'!$A$4="3ª",'U4'!AF33*'U4'!AF$4,0)+
IF('U5'!$A$4="3ª",'U5'!AF33*'U5'!AF$4,0)+
IF('U6'!$A$4="3ª",'U6'!AF33*'U6'!AF$4,0)+
IF('U7'!$A$4="3ª",'U7'!AF33*'U7'!AF$4,0)+
IF('U8'!$A$4="3ª",'U8'!AF33*'U8'!AF$4,0)+
IF('U9'!$A$4="3ª",'U9'!AF33*'U9'!AF$4,0)+
IF('U10'!$A$4="3ª",'U10'!AF33*'U10'!AF$4,0)+
IF('U11'!$A$4="3ª",'U11'!AF33*'U11'!AF$4,0)+
IF('U12'!$A$4="3ª",'U12'!AF33*'U12'!AF$4,0)+
IF('U13'!$A$4="3ª",'U13'!AF33*'U13'!AF$4,0)+
IF('U14'!$A$4="3ª",'U14'!AF33*'U14'!AF$4,0)+
IF('U15'!$A$4="3ª",'U15'!AF33*'U15'!AF$4,0)
)/'3ª EVA-solo'!$CD$5
/BP$13)),0),0)</f>
        <v>0</v>
      </c>
      <c r="BQ49" s="25"/>
      <c r="BR49" s="25">
        <f>IFERROR(IF(BR$16&gt;0,
(
(
(
IF('U1'!$A$4="3ª",'U1'!AG33*'U1'!AG$4,0)+
IF('U2'!$A$4="3ª",'U2'!AG33*'U2'!AG$4,0)+
IF('U3'!$A$4="3ª",'U3'!AG33*'U3'!AG$4,0)+
IF('U4'!$A$4="3ª",'U4'!AG33*'U4'!AG$4,0)+
IF('U5'!$A$4="3ª",'U5'!AG33*'U5'!AG$4,0)+
IF('U6'!$A$4="3ª",'U6'!AG33*'U6'!AG$4,0)+
IF('U7'!$A$4="3ª",'U7'!AG33*'U7'!AG$4,0)+
IF('U8'!$A$4="3ª",'U8'!AG33*'U8'!AG$4,0)+
IF('U9'!$A$4="3ª",'U9'!AG33*'U9'!AG$4,0)+
IF('U10'!$A$4="3ª",'U10'!AG33*'U10'!AG$4,0)+
IF('U11'!$A$4="3ª",'U11'!AG33*'U11'!AG$4,0)+
IF('U12'!$A$4="3ª",'U12'!AG33*'U12'!AG$4,0)+
IF('U13'!$A$4="3ª",'U13'!AG33*'U13'!AG$4,0)+
IF('U14'!$A$4="3ª",'U14'!AG33*'U14'!AG$4,0)+
IF('U15'!$A$4="3ª",'U15'!AG33*'U15'!AG$4,0)
)/'3ª EVA-solo'!$CD$5
/BR$13)),0),0)</f>
        <v>0</v>
      </c>
      <c r="BS49" s="25"/>
      <c r="BT49" s="25">
        <f>IFERROR(IF(BT$16&gt;0,
(
(
(
IF('U1'!$A$4="3ª",'U1'!AH33*'U1'!AH$4,0)+
IF('U2'!$A$4="3ª",'U2'!AH33*'U2'!AH$4,0)+
IF('U3'!$A$4="3ª",'U3'!AH33*'U3'!AH$4,0)+
IF('U4'!$A$4="3ª",'U4'!AH33*'U4'!AH$4,0)+
IF('U5'!$A$4="3ª",'U5'!AH33*'U5'!AH$4,0)+
IF('U6'!$A$4="3ª",'U6'!AH33*'U6'!AH$4,0)+
IF('U7'!$A$4="3ª",'U7'!AH33*'U7'!AH$4,0)+
IF('U8'!$A$4="3ª",'U8'!AH33*'U8'!AH$4,0)+
IF('U9'!$A$4="3ª",'U9'!AH33*'U9'!AH$4,0)+
IF('U10'!$A$4="3ª",'U10'!AH33*'U10'!AH$4,0)+
IF('U11'!$A$4="3ª",'U11'!AH33*'U11'!AH$4,0)+
IF('U12'!$A$4="3ª",'U12'!AH33*'U12'!AH$4,0)+
IF('U13'!$A$4="3ª",'U13'!AH33*'U13'!AH$4,0)+
IF('U14'!$A$4="3ª",'U14'!AH33*'U14'!AH$4,0)+
IF('U15'!$A$4="3ª",'U15'!AH33*'U15'!AH$4,0)
)/'3ª EVA-solo'!$CD$5
/BT$13)),0),0)</f>
        <v>0</v>
      </c>
      <c r="BU49" s="25"/>
      <c r="BV49" s="25">
        <f>IFERROR(IF(BV$16&gt;0,
(
(
(
IF('U1'!$A$4="3ª",'U1'!AI33*'U1'!AI$4,0)+
IF('U2'!$A$4="3ª",'U2'!AI33*'U2'!AI$4,0)+
IF('U3'!$A$4="3ª",'U3'!AI33*'U3'!AI$4,0)+
IF('U4'!$A$4="3ª",'U4'!AI33*'U4'!AI$4,0)+
IF('U5'!$A$4="3ª",'U5'!AI33*'U5'!AI$4,0)+
IF('U6'!$A$4="3ª",'U6'!AI33*'U6'!AI$4,0)+
IF('U7'!$A$4="3ª",'U7'!AI33*'U7'!AI$4,0)+
IF('U8'!$A$4="3ª",'U8'!AI33*'U8'!AI$4,0)+
IF('U9'!$A$4="3ª",'U9'!AI33*'U9'!AI$4,0)+
IF('U10'!$A$4="3ª",'U10'!AI33*'U10'!AI$4,0)+
IF('U11'!$A$4="3ª",'U11'!AI33*'U11'!AI$4,0)+
IF('U12'!$A$4="3ª",'U12'!AI33*'U12'!AI$4,0)+
IF('U13'!$A$4="3ª",'U13'!AI33*'U13'!AI$4,0)+
IF('U14'!$A$4="3ª",'U14'!AI33*'U14'!AI$4,0)+
IF('U15'!$A$4="3ª",'U15'!AI33*'U15'!AI$4,0)
)/'3ª EVA-solo'!$CD$5
/BV$13)),0),0)</f>
        <v>0</v>
      </c>
      <c r="BW49" s="25"/>
      <c r="BX49" s="25">
        <f>IFERROR(IF(BX$16&gt;0,
(
(
(
IF('U1'!$A$4="3ª",'U1'!AJ33*'U1'!AJ$4,0)+
IF('U2'!$A$4="3ª",'U2'!AJ33*'U2'!AJ$4,0)+
IF('U3'!$A$4="3ª",'U3'!AJ33*'U3'!AJ$4,0)+
IF('U4'!$A$4="3ª",'U4'!AJ33*'U4'!AJ$4,0)+
IF('U5'!$A$4="3ª",'U5'!AJ33*'U5'!AJ$4,0)+
IF('U6'!$A$4="3ª",'U6'!AJ33*'U6'!AJ$4,0)+
IF('U7'!$A$4="3ª",'U7'!AJ33*'U7'!AJ$4,0)+
IF('U8'!$A$4="3ª",'U8'!AJ33*'U8'!AJ$4,0)+
IF('U9'!$A$4="3ª",'U9'!AJ33*'U9'!AJ$4,0)+
IF('U10'!$A$4="3ª",'U10'!AJ33*'U10'!AJ$4,0)+
IF('U11'!$A$4="3ª",'U11'!AJ33*'U11'!AJ$4,0)+
IF('U12'!$A$4="3ª",'U12'!AJ33*'U12'!AJ$4,0)+
IF('U13'!$A$4="3ª",'U13'!AJ33*'U13'!AJ$4,0)+
IF('U14'!$A$4="3ª",'U14'!AJ33*'U14'!AJ$4,0)+
IF('U15'!$A$4="3ª",'U15'!AJ33*'U15'!AJ$4,0)
)/'3ª EVA-solo'!$CD$5
/BX$13)),0),0)</f>
        <v>0</v>
      </c>
      <c r="BY49" s="25"/>
      <c r="BZ49" s="129">
        <f>IFERROR(IF(BZ$16&gt;0,
(
(
(
IF('U1'!$A$4="3ª",'U1'!AK33*'U1'!AK$4,0)+
IF('U2'!$A$4="3ª",'U2'!AK33*'U2'!AK$4,0)+
IF('U3'!$A$4="3ª",'U3'!AK33*'U3'!AK$4,0)+
IF('U4'!$A$4="3ª",'U4'!AK33*'U4'!AK$4,0)+
IF('U5'!$A$4="3ª",'U5'!AK33*'U5'!AK$4,0)+
IF('U6'!$A$4="3ª",'U6'!AK33*'U6'!AK$4,0)+
IF('U7'!$A$4="3ª",'U7'!AK33*'U7'!AK$4,0)+
IF('U8'!$A$4="3ª",'U8'!AK33*'U8'!AK$4,0)+
IF('U9'!$A$4="3ª",'U9'!AK33*'U9'!AK$4,0)+
IF('U10'!$A$4="3ª",'U10'!AK33*'U10'!AK$4,0)+
IF('U11'!$A$4="3ª",'U11'!AK33*'U11'!AK$4,0)+
IF('U12'!$A$4="3ª",'U12'!AK33*'U12'!AK$4,0)+
IF('U13'!$A$4="3ª",'U13'!AK33*'U13'!AK$4,0)+
IF('U14'!$A$4="3ª",'U14'!AK33*'U14'!AK$4,0)+
IF('U15'!$A$4="3ª",'U15'!AK33*'U15'!AK$4,0)
)/'3ª EVA-solo'!$CD$5
/BZ$13)),0),0)</f>
        <v>0</v>
      </c>
      <c r="CA49" s="25"/>
      <c r="CB49" s="71"/>
    </row>
    <row r="50" spans="1:80" ht="18" x14ac:dyDescent="0.25">
      <c r="A50" s="65">
        <v>0</v>
      </c>
      <c r="B50" s="72"/>
      <c r="C50" s="25">
        <f ca="1">IFERROR(IF(C$16&gt;0,
(
(
(
IF('U1'!$A$4="3ª",'U1'!B34*'U1'!B$4,0)+
IF('U2'!$A$4="3ª",'U2'!B34*'U2'!B$4,0)+
IF('U3'!$A$4="3ª",'U3'!B34*'U3'!B$4,0)+
IF('U4'!$A$4="3ª",'U4'!B34*'U4'!B$4,0)+
IF('U5'!$A$4="3ª",'U5'!B34*'U5'!B$4,0)+
IF('U6'!$A$4="3ª",'U6'!B34*'U6'!B$4,0)+
IF('U7'!$A$4="3ª",'U7'!B34*'U7'!B$4,0)+
IF('U8'!$A$4="3ª",'U8'!B34*'U8'!B$4,0)+
IF('U9'!$A$4="3ª",'U9'!B34*'U9'!B$4,0)+
IF('U10'!$A$4="3ª",'U10'!B34*'U10'!B$4,0)+
IF('U11'!$A$4="3ª",'U11'!B34*'U11'!B$4,0)+
IF('U12'!$A$4="3ª",'U12'!B34*'U12'!B$4,0)+
IF('U13'!$A$4="3ª",'U13'!B34*'U13'!B$4,0)+
IF('U14'!$A$4="3ª",'U14'!B34*'U14'!B$4,0)+
IF('U15'!$A$4="3ª",'U15'!B34*'U15'!B$4,0)
)/'3ª EVA-solo'!$CD$5
/C$13)),0),0)</f>
        <v>0</v>
      </c>
      <c r="D50" s="25"/>
      <c r="E50" s="25">
        <f ca="1">IFERROR(IF(E$16&gt;0,
(
(
(
IF('U1'!$A$4="3ª",'U1'!C34*'U1'!C$4,0)+
IF('U2'!$A$4="3ª",'U2'!C34*'U2'!C$4,0)+
IF('U3'!$A$4="3ª",'U3'!C34*'U3'!C$4,0)+
IF('U4'!$A$4="3ª",'U4'!C34*'U4'!C$4,0)+
IF('U5'!$A$4="3ª",'U5'!C34*'U5'!C$4,0)+
IF('U6'!$A$4="3ª",'U6'!C34*'U6'!C$4,0)+
IF('U7'!$A$4="3ª",'U7'!C34*'U7'!C$4,0)+
IF('U8'!$A$4="3ª",'U8'!C34*'U8'!C$4,0)+
IF('U9'!$A$4="3ª",'U9'!C34*'U9'!C$4,0)+
IF('U10'!$A$4="3ª",'U10'!C34*'U10'!C$4,0)+
IF('U11'!$A$4="3ª",'U11'!C34*'U11'!C$4,0)+
IF('U12'!$A$4="3ª",'U12'!C34*'U12'!C$4,0)+
IF('U13'!$A$4="3ª",'U13'!C34*'U13'!C$4,0)+
IF('U14'!$A$4="3ª",'U14'!C34*'U14'!C$4,0)+
IF('U15'!$A$4="3ª",'U15'!C34*'U15'!C$4,0)
)/'3ª EVA-solo'!$CD$5
/E$13)),0),0)</f>
        <v>0</v>
      </c>
      <c r="F50" s="25"/>
      <c r="G50" s="25">
        <f ca="1">IFERROR(IF(G$16&gt;0,
(
(
(
IF('U1'!$A$4="3ª",'U1'!D34*'U1'!D$4,0)+
IF('U2'!$A$4="3ª",'U2'!D34*'U2'!D$4,0)+
IF('U3'!$A$4="3ª",'U3'!D34*'U3'!D$4,0)+
IF('U4'!$A$4="3ª",'U4'!D34*'U4'!D$4,0)+
IF('U5'!$A$4="3ª",'U5'!D34*'U5'!D$4,0)+
IF('U6'!$A$4="3ª",'U6'!D34*'U6'!D$4,0)+
IF('U7'!$A$4="3ª",'U7'!D34*'U7'!D$4,0)+
IF('U8'!$A$4="3ª",'U8'!D34*'U8'!D$4,0)+
IF('U9'!$A$4="3ª",'U9'!D34*'U9'!D$4,0)+
IF('U10'!$A$4="3ª",'U10'!D34*'U10'!D$4,0)+
IF('U11'!$A$4="3ª",'U11'!D34*'U11'!D$4,0)+
IF('U12'!$A$4="3ª",'U12'!D34*'U12'!D$4,0)+
IF('U13'!$A$4="3ª",'U13'!D34*'U13'!D$4,0)+
IF('U14'!$A$4="3ª",'U14'!D34*'U14'!D$4,0)+
IF('U15'!$A$4="3ª",'U15'!D34*'U15'!D$4,0)
)/'3ª EVA-solo'!$CD$5
/G$13)),0),0)</f>
        <v>0</v>
      </c>
      <c r="H50" s="25"/>
      <c r="I50" s="25">
        <f ca="1">IFERROR(IF(I$16&gt;0,
(
(
(
IF('U1'!$A$4="3ª",'U1'!E34*'U1'!E$4,0)+
IF('U2'!$A$4="3ª",'U2'!E34*'U2'!E$4,0)+
IF('U3'!$A$4="3ª",'U3'!E34*'U3'!E$4,0)+
IF('U4'!$A$4="3ª",'U4'!E34*'U4'!E$4,0)+
IF('U5'!$A$4="3ª",'U5'!E34*'U5'!E$4,0)+
IF('U6'!$A$4="3ª",'U6'!E34*'U6'!E$4,0)+
IF('U7'!$A$4="3ª",'U7'!E34*'U7'!E$4,0)+
IF('U8'!$A$4="3ª",'U8'!E34*'U8'!E$4,0)+
IF('U9'!$A$4="3ª",'U9'!E34*'U9'!E$4,0)+
IF('U10'!$A$4="3ª",'U10'!E34*'U10'!E$4,0)+
IF('U11'!$A$4="3ª",'U11'!E34*'U11'!E$4,0)+
IF('U12'!$A$4="3ª",'U12'!E34*'U12'!E$4,0)+
IF('U13'!$A$4="3ª",'U13'!E34*'U13'!E$4,0)+
IF('U14'!$A$4="3ª",'U14'!E34*'U14'!E$4,0)+
IF('U15'!$A$4="3ª",'U15'!E34*'U15'!E$4,0)
)/'3ª EVA-solo'!$CD$5
/H$13)),0),0)</f>
        <v>0</v>
      </c>
      <c r="J50" s="25"/>
      <c r="K50" s="25">
        <f ca="1">IFERROR(IF(K$16&gt;0,
(
(
(
IF('U1'!$A$4="3ª",'U1'!F34*'U1'!F$4,0)+
IF('U2'!$A$4="3ª",'U2'!F34*'U2'!F$4,0)+
IF('U3'!$A$4="3ª",'U3'!F34*'U3'!F$4,0)+
IF('U4'!$A$4="3ª",'U4'!F34*'U4'!F$4,0)+
IF('U5'!$A$4="3ª",'U5'!F34*'U5'!F$4,0)+
IF('U6'!$A$4="3ª",'U6'!F34*'U6'!F$4,0)+
IF('U7'!$A$4="3ª",'U7'!F34*'U7'!F$4,0)+
IF('U8'!$A$4="3ª",'U8'!F34*'U8'!F$4,0)+
IF('U9'!$A$4="3ª",'U9'!F34*'U9'!F$4,0)+
IF('U10'!$A$4="3ª",'U10'!F34*'U10'!F$4,0)+
IF('U11'!$A$4="3ª",'U11'!F34*'U11'!F$4,0)+
IF('U12'!$A$4="3ª",'U12'!F34*'U12'!F$4,0)+
IF('U13'!$A$4="3ª",'U13'!F34*'U13'!F$4,0)+
IF('U14'!$A$4="3ª",'U14'!F34*'U14'!F$4,0)+
IF('U15'!$A$4="3ª",'U15'!F34*'U15'!F$4,0)
)/'3ª EVA-solo'!$CD$5
/K$13)),0),0)</f>
        <v>0</v>
      </c>
      <c r="L50" s="98"/>
      <c r="M50" s="25">
        <f>IFERROR(IF(M$16&gt;0,
(
(
(
IF('U1'!$A$4="3ª",'U1'!G34*'U1'!G$4,0)+
IF('U2'!$A$4="3ª",'U2'!G34*'U2'!G$4,0)+
IF('U3'!$A$4="3ª",'U3'!G34*'U3'!G$4,0)+
IF('U4'!$A$4="3ª",'U4'!G34*'U4'!G$4,0)+
IF('U5'!$A$4="3ª",'U5'!G34*'U5'!G$4,0)+
IF('U6'!$A$4="3ª",'U6'!G34*'U6'!G$4,0)+
IF('U7'!$A$4="3ª",'U7'!G34*'U7'!G$4,0)+
IF('U8'!$A$4="3ª",'U8'!G34*'U8'!G$4,0)+
IF('U9'!$A$4="3ª",'U9'!G34*'U9'!G$4,0)+
IF('U10'!$A$4="3ª",'U10'!G34*'U10'!G$4,0)+
IF('U11'!$A$4="3ª",'U11'!G34*'U11'!G$4,0)+
IF('U12'!$A$4="3ª",'U12'!G34*'U12'!G$4,0)+
IF('U13'!$A$4="3ª",'U13'!G34*'U13'!G$4,0)+
IF('U14'!$A$4="3ª",'U14'!G34*'U14'!G$4,0)+
IF('U15'!$A$4="3ª",'U15'!G34*'U15'!G$4,0)
)/'3ª EVA-solo'!$CD$5
/M$13)),0),0)</f>
        <v>0</v>
      </c>
      <c r="N50" s="102"/>
      <c r="O50" s="72"/>
      <c r="P50" s="25">
        <f ca="1">IFERROR(IF(P$16&gt;0,
(
(
(
IF('U1'!$A$4="3ª",'U1'!H34*'U1'!H$4,0)+
IF('U2'!$A$4="3ª",'U2'!H34*'U2'!H$4,0)+
IF('U3'!$A$4="3ª",'U3'!H34*'U3'!H$4,0)+
IF('U4'!$A$4="3ª",'U4'!H34*'U4'!H$4,0)+
IF('U5'!$A$4="3ª",'U5'!H34*'U5'!H$4,0)+
IF('U6'!$A$4="3ª",'U6'!H34*'U6'!H$4,0)+
IF('U7'!$A$4="3ª",'U7'!H34*'U7'!H$4,0)+
IF('U8'!$A$4="3ª",'U8'!H34*'U8'!H$4,0)+
IF('U9'!$A$4="3ª",'U9'!H34*'U9'!H$4,0)+
IF('U10'!$A$4="3ª",'U10'!H34*'U10'!H$4,0)+
IF('U11'!$A$4="3ª",'U11'!H34*'U11'!H$4,0)+
IF('U12'!$A$4="3ª",'U12'!H34*'U12'!H$4,0)+
IF('U13'!$A$4="3ª",'U13'!H34*'U13'!H$4,0)+
IF('U14'!$A$4="3ª",'U14'!H34*'U14'!H$4,0)+
IF('U15'!$A$4="3ª",'U15'!H34*'U15'!H$4,0)
)/'3ª EVA-solo'!$CD$5
/P$13)),0),0)</f>
        <v>0</v>
      </c>
      <c r="Q50" s="25"/>
      <c r="R50" s="25">
        <f ca="1">IFERROR(IF(R$16&gt;0,
(
(
(
IF('U1'!$A$4="3ª",'U1'!I34*'U1'!I$4,0)+
IF('U2'!$A$4="3ª",'U2'!I34*'U2'!I$4,0)+
IF('U3'!$A$4="3ª",'U3'!I34*'U3'!I$4,0)+
IF('U4'!$A$4="3ª",'U4'!I34*'U4'!I$4,0)+
IF('U5'!$A$4="3ª",'U5'!I34*'U5'!I$4,0)+
IF('U6'!$A$4="3ª",'U6'!I34*'U6'!I$4,0)+
IF('U7'!$A$4="3ª",'U7'!I34*'U7'!I$4,0)+
IF('U8'!$A$4="3ª",'U8'!I34*'U8'!I$4,0)+
IF('U9'!$A$4="3ª",'U9'!I34*'U9'!I$4,0)+
IF('U10'!$A$4="3ª",'U10'!I34*'U10'!I$4,0)+
IF('U11'!$A$4="3ª",'U11'!I34*'U11'!I$4,0)+
IF('U12'!$A$4="3ª",'U12'!I34*'U12'!I$4,0)+
IF('U13'!$A$4="3ª",'U13'!I34*'U13'!I$4,0)+
IF('U14'!$A$4="3ª",'U14'!I34*'U14'!I$4,0)+
IF('U15'!$A$4="3ª",'U15'!I34*'U15'!I$4,0)
)/'3ª EVA-solo'!$CD$5
/R$13)),0),0)</f>
        <v>0</v>
      </c>
      <c r="S50" s="25"/>
      <c r="T50" s="25">
        <f ca="1">IFERROR(IF(T$16&gt;0,
(
(
(
IF('U1'!$A$4="3ª",'U1'!J34*'U1'!J$4,0)+
IF('U2'!$A$4="3ª",'U2'!J34*'U2'!J$4,0)+
IF('U3'!$A$4="3ª",'U3'!J34*'U3'!J$4,0)+
IF('U4'!$A$4="3ª",'U4'!J34*'U4'!J$4,0)+
IF('U5'!$A$4="3ª",'U5'!J34*'U5'!J$4,0)+
IF('U6'!$A$4="3ª",'U6'!J34*'U6'!J$4,0)+
IF('U7'!$A$4="3ª",'U7'!J34*'U7'!J$4,0)+
IF('U8'!$A$4="3ª",'U8'!J34*'U8'!J$4,0)+
IF('U9'!$A$4="3ª",'U9'!J34*'U9'!J$4,0)+
IF('U10'!$A$4="3ª",'U10'!J34*'U10'!J$4,0)+
IF('U11'!$A$4="3ª",'U11'!J34*'U11'!J$4,0)+
IF('U12'!$A$4="3ª",'U12'!J34*'U12'!J$4,0)+
IF('U13'!$A$4="3ª",'U13'!J34*'U13'!J$4,0)+
IF('U14'!$A$4="3ª",'U14'!J34*'U14'!J$4,0)+
IF('U15'!$A$4="3ª",'U15'!J34*'U15'!J$4,0)
)/'3ª EVA-solo'!$CD$5
/T$13)),0),0)</f>
        <v>0</v>
      </c>
      <c r="U50" s="25"/>
      <c r="V50" s="25">
        <f ca="1">IFERROR(IF(V$16&gt;0,
(
(
(
IF('U1'!$A$4="3ª",'U1'!K34*'U1'!K$4,0)+
IF('U2'!$A$4="3ª",'U2'!K34*'U2'!K$4,0)+
IF('U3'!$A$4="3ª",'U3'!K34*'U3'!K$4,0)+
IF('U4'!$A$4="3ª",'U4'!K34*'U4'!K$4,0)+
IF('U5'!$A$4="3ª",'U5'!K34*'U5'!K$4,0)+
IF('U6'!$A$4="3ª",'U6'!K34*'U6'!K$4,0)+
IF('U7'!$A$4="3ª",'U7'!K34*'U7'!K$4,0)+
IF('U8'!$A$4="3ª",'U8'!K34*'U8'!K$4,0)+
IF('U9'!$A$4="3ª",'U9'!K34*'U9'!K$4,0)+
IF('U10'!$A$4="3ª",'U10'!K34*'U10'!K$4,0)+
IF('U11'!$A$4="3ª",'U11'!K34*'U11'!K$4,0)+
IF('U12'!$A$4="3ª",'U12'!K34*'U12'!K$4,0)+
IF('U13'!$A$4="3ª",'U13'!K34*'U13'!K$4,0)+
IF('U14'!$A$4="3ª",'U14'!K34*'U14'!K$4,0)+
IF('U15'!$A$4="3ª",'U15'!K34*'U15'!K$4,0)
)/'3ª EVA-solo'!$CD$5
/V$13)),0),0)</f>
        <v>0</v>
      </c>
      <c r="W50" s="25"/>
      <c r="X50" s="25">
        <f ca="1">IFERROR(IF(X$16&gt;0,
(
(
(
IF('U1'!$A$4="3ª",'U1'!L34*'U1'!L$4,0)+
IF('U2'!$A$4="3ª",'U2'!L34*'U2'!L$4,0)+
IF('U3'!$A$4="3ª",'U3'!L34*'U3'!L$4,0)+
IF('U4'!$A$4="3ª",'U4'!L34*'U4'!L$4,0)+
IF('U5'!$A$4="3ª",'U5'!L34*'U5'!L$4,0)+
IF('U6'!$A$4="3ª",'U6'!L34*'U6'!L$4,0)+
IF('U7'!$A$4="3ª",'U7'!L34*'U7'!L$4,0)+
IF('U8'!$A$4="3ª",'U8'!L34*'U8'!L$4,0)+
IF('U9'!$A$4="3ª",'U9'!L34*'U9'!L$4,0)+
IF('U10'!$A$4="3ª",'U10'!L34*'U10'!L$4,0)+
IF('U11'!$A$4="3ª",'U11'!L34*'U11'!L$4,0)+
IF('U12'!$A$4="3ª",'U12'!L34*'U12'!L$4,0)+
IF('U13'!$A$4="3ª",'U13'!L34*'U13'!L$4,0)+
IF('U14'!$A$4="3ª",'U14'!L34*'U14'!L$4,0)+
IF('U15'!$A$4="3ª",'U15'!L34*'U15'!L$4,0)
)/'3ª EVA-solo'!$CD$5
/X$13)),0),0)</f>
        <v>0</v>
      </c>
      <c r="Y50" s="25"/>
      <c r="Z50" s="25">
        <f>IFERROR(IF(Z$16&gt;0,
(
(
(
IF('U1'!$A$4="3ª",'U1'!M34*'U1'!M$4,0)+
IF('U2'!$A$4="3ª",'U2'!M34*'U2'!M$4,0)+
IF('U3'!$A$4="3ª",'U3'!M34*'U3'!M$4,0)+
IF('U4'!$A$4="3ª",'U4'!M34*'U4'!M$4,0)+
IF('U5'!$A$4="3ª",'U5'!M34*'U5'!M$4,0)+
IF('U6'!$A$4="3ª",'U6'!M34*'U6'!M$4,0)+
IF('U7'!$A$4="3ª",'U7'!M34*'U7'!M$4,0)+
IF('U8'!$A$4="3ª",'U8'!M34*'U8'!M$4,0)+
IF('U9'!$A$4="3ª",'U9'!M34*'U9'!M$4,0)+
IF('U10'!$A$4="3ª",'U10'!M34*'U10'!M$4,0)+
IF('U11'!$A$4="3ª",'U11'!M34*'U11'!M$4,0)+
IF('U12'!$A$4="3ª",'U12'!M34*'U12'!M$4,0)+
IF('U13'!$A$4="3ª",'U13'!M34*'U13'!M$4,0)+
IF('U14'!$A$4="3ª",'U14'!M34*'U14'!M$4,0)+
IF('U15'!$A$4="3ª",'U15'!M34*'U15'!M$4,0)
)/'3ª EVA-solo'!$CD$5
/Z$13)),0),0)</f>
        <v>0</v>
      </c>
      <c r="AA50" s="25"/>
      <c r="AB50" s="72"/>
      <c r="AC50" s="25">
        <f ca="1">IFERROR(IF(AC$16&gt;0,
(
(
(
IF('U1'!$A$4="3ª",'U1'!N34*'U1'!N$4,0)+
IF('U2'!$A$4="3ª",'U2'!N34*'U2'!N$4,0)+
IF('U3'!$A$4="3ª",'U3'!N34*'U3'!N$4,0)+
IF('U4'!$A$4="3ª",'U4'!N34*'U4'!N$4,0)+
IF('U5'!$A$4="3ª",'U5'!N34*'U5'!N$4,0)+
IF('U6'!$A$4="3ª",'U6'!N34*'U6'!N$4,0)+
IF('U7'!$A$4="3ª",'U7'!N34*'U7'!N$4,0)+
IF('U8'!$A$4="3ª",'U8'!N34*'U8'!N$4,0)+
IF('U9'!$A$4="3ª",'U9'!N34*'U9'!N$4,0)+
IF('U10'!$A$4="3ª",'U10'!N34*'U10'!N$4,0)+
IF('U11'!$A$4="3ª",'U11'!N34*'U11'!N$4,0)+
IF('U12'!$A$4="3ª",'U12'!N34*'U12'!N$4,0)+
IF('U13'!$A$4="3ª",'U13'!N34*'U13'!N$4,0)+
IF('U14'!$A$4="3ª",'U14'!N34*'U14'!N$4,0)+
IF('U15'!$A$4="3ª",'U15'!N34*'U15'!N$4,0)
)/'3ª EVA-solo'!$CD$5
/AC$13)),0),0)</f>
        <v>0</v>
      </c>
      <c r="AD50" s="25"/>
      <c r="AE50" s="25">
        <f>IFERROR(IF(AE$16&gt;0,
(
(
(
IF('U1'!$A$4="3ª",'U1'!O34*'U1'!O$4,0)+
IF('U2'!$A$4="3ª",'U2'!O34*'U2'!O$4,0)+
IF('U3'!$A$4="3ª",'U3'!O34*'U3'!O$4,0)+
IF('U4'!$A$4="3ª",'U4'!O34*'U4'!O$4,0)+
IF('U5'!$A$4="3ª",'U5'!O34*'U5'!O$4,0)+
IF('U6'!$A$4="3ª",'U6'!O34*'U6'!O$4,0)+
IF('U7'!$A$4="3ª",'U7'!O34*'U7'!O$4,0)+
IF('U8'!$A$4="3ª",'U8'!O34*'U8'!O$4,0)+
IF('U9'!$A$4="3ª",'U9'!O34*'U9'!O$4,0)+
IF('U10'!$A$4="3ª",'U10'!O34*'U10'!O$4,0)+
IF('U11'!$A$4="3ª",'U11'!O34*'U11'!O$4,0)+
IF('U12'!$A$4="3ª",'U12'!O34*'U12'!O$4,0)+
IF('U13'!$A$4="3ª",'U13'!O34*'U13'!O$4,0)+
IF('U14'!$A$4="3ª",'U14'!O34*'U14'!O$4,0)+
IF('U15'!$A$4="3ª",'U15'!O34*'U15'!O$4,0)
)/'3ª EVA-solo'!$CD$5
/AE$13)),0),0)</f>
        <v>0</v>
      </c>
      <c r="AF50" s="25"/>
      <c r="AG50" s="25">
        <f ca="1">IFERROR(IF(AG$16&gt;0,
(
(
(
IF('U1'!$A$4="3ª",'U1'!P34*'U1'!P$4,0)+
IF('U2'!$A$4="3ª",'U2'!P34*'U2'!P$4,0)+
IF('U3'!$A$4="3ª",'U3'!P34*'U3'!P$4,0)+
IF('U4'!$A$4="3ª",'U4'!P34*'U4'!P$4,0)+
IF('U5'!$A$4="3ª",'U5'!P34*'U5'!P$4,0)+
IF('U6'!$A$4="3ª",'U6'!P34*'U6'!P$4,0)+
IF('U7'!$A$4="3ª",'U7'!P34*'U7'!P$4,0)+
IF('U8'!$A$4="3ª",'U8'!P34*'U8'!P$4,0)+
IF('U9'!$A$4="3ª",'U9'!P34*'U9'!P$4,0)+
IF('U10'!$A$4="3ª",'U10'!P34*'U10'!P$4,0)+
IF('U11'!$A$4="3ª",'U11'!P34*'U11'!P$4,0)+
IF('U12'!$A$4="3ª",'U12'!P34*'U12'!P$4,0)+
IF('U13'!$A$4="3ª",'U13'!P34*'U13'!P$4,0)+
IF('U14'!$A$4="3ª",'U14'!P34*'U14'!P$4,0)+
IF('U15'!$A$4="3ª",'U15'!P34*'U15'!P$4,0)
)/'3ª EVA-solo'!$CD$5
/AG$13)),0),0)</f>
        <v>0</v>
      </c>
      <c r="AH50" s="25"/>
      <c r="AI50" s="25">
        <f>IFERROR(IF(AH$16&gt;0,
(
(
(
IF('U1'!$A$4="3ª",'U1'!Q34*'U1'!Q$4,0)+
IF('U2'!$A$4="3ª",'U2'!Q34*'U2'!Q$4,0)+
IF('U3'!$A$4="3ª",'U3'!Q34*'U3'!Q$4,0)+
IF('U4'!$A$4="3ª",'U4'!Q34*'U4'!Q$4,0)+
IF('U5'!$A$4="3ª",'U5'!Q34*'U5'!Q$4,0)+
IF('U6'!$A$4="3ª",'U6'!Q34*'U6'!Q$4,0)+
IF('U7'!$A$4="3ª",'U7'!Q34*'U7'!Q$4,0)+
IF('U8'!$A$4="3ª",'U8'!Q34*'U8'!Q$4,0)+
IF('U9'!$A$4="3ª",'U9'!Q34*'U9'!Q$4,0)+
IF('U10'!$A$4="3ª",'U10'!Q34*'U10'!Q$4,0)+
IF('U11'!$A$4="3ª",'U11'!Q34*'U11'!Q$4,0)+
IF('U12'!$A$4="3ª",'U12'!Q34*'U12'!Q$4,0)+
IF('U13'!$A$4="3ª",'U13'!Q34*'U13'!Q$4,0)+
IF('U14'!$A$4="3ª",'U14'!Q34*'U14'!Q$4,0)+
IF('U15'!$A$4="3ª",'U15'!Q34*'U15'!Q$4,0)
)/'3ª EVA-solo'!$CD$5
/AH$13)),0),0)</f>
        <v>0</v>
      </c>
      <c r="AJ50" s="25"/>
      <c r="AK50" s="25">
        <f ca="1">IFERROR(IF(AK$16&gt;0,
(
(
(
IF('U1'!$A$4="3ª",'U1'!R34*'U1'!R$4,0)+
IF('U2'!$A$4="3ª",'U2'!R34*'U2'!R$4,0)+
IF('U3'!$A$4="3ª",'U3'!R34*'U3'!R$4,0)+
IF('U4'!$A$4="3ª",'U4'!R34*'U4'!R$4,0)+
IF('U5'!$A$4="3ª",'U5'!R34*'U5'!R$4,0)+
IF('U6'!$A$4="3ª",'U6'!R34*'U6'!R$4,0)+
IF('U7'!$A$4="3ª",'U7'!R34*'U7'!R$4,0)+
IF('U8'!$A$4="3ª",'U8'!R34*'U8'!R$4,0)+
IF('U9'!$A$4="3ª",'U9'!R34*'U9'!R$4,0)+
IF('U10'!$A$4="3ª",'U10'!R34*'U10'!R$4,0)+
IF('U11'!$A$4="3ª",'U11'!R34*'U11'!R$4,0)+
IF('U12'!$A$4="3ª",'U12'!R34*'U12'!R$4,0)+
IF('U13'!$A$4="3ª",'U13'!R34*'U13'!R$4,0)+
IF('U14'!$A$4="3ª",'U14'!R34*'U14'!R$4,0)+
IF('U15'!$A$4="3ª",'U15'!R34*'U15'!R$4,0)
)/'3ª EVA-solo'!$CD$5
/AK$13)),0),0)</f>
        <v>0</v>
      </c>
      <c r="AL50" s="25"/>
      <c r="AM50" s="129">
        <f>IFERROR(IF(AM$16&gt;0,
(
(
(
IF('U1'!$A$4="3ª",'U1'!S34*'U1'!S$4,0)+
IF('U2'!$A$4="3ª",'U2'!S34*'U2'!S$4,0)+
IF('U3'!$A$4="3ª",'U3'!S34*'U3'!S$4,0)+
IF('U4'!$A$4="3ª",'U4'!S34*'U4'!S$4,0)+
IF('U5'!$A$4="3ª",'U5'!S34*'U5'!S$4,0)+
IF('U6'!$A$4="3ª",'U6'!S34*'U6'!S$4,0)+
IF('U7'!$A$4="3ª",'U7'!S34*'U7'!S$4,0)+
IF('U8'!$A$4="3ª",'U8'!S34*'U8'!S$4,0)+
IF('U9'!$A$4="3ª",'U9'!S34*'U9'!S$4,0)+
IF('U10'!$A$4="3ª",'U10'!S34*'U10'!S$4,0)+
IF('U11'!$A$4="3ª",'U11'!S34*'U11'!S$4,0)+
IF('U12'!$A$4="3ª",'U12'!S34*'U12'!S$4,0)+
IF('U13'!$A$4="3ª",'U13'!S34*'U13'!S$4,0)+
IF('U14'!$A$4="3ª",'U14'!S34*'U14'!S$4,0)+
IF('U15'!$A$4="3ª",'U15'!S34*'U15'!S$4,0)
)/'3ª EVA-solo'!$CD$5
/AM$13)),0),0)</f>
        <v>0</v>
      </c>
      <c r="AN50" s="102"/>
      <c r="AO50" s="72"/>
      <c r="AP50" s="25">
        <f ca="1">IFERROR(IF(AP$16&gt;0,
(
(
(
IF('U1'!$A$4="3ª",'U1'!T34*'U1'!T$4,0)+
IF('U2'!$A$4="3ª",'U2'!T34*'U2'!T$4,0)+
IF('U3'!$A$4="3ª",'U3'!T34*'U3'!T$4,0)+
IF('U4'!$A$4="3ª",'U4'!T34*'U4'!T$4,0)+
IF('U5'!$A$4="3ª",'U5'!T34*'U5'!T$4,0)+
IF('U6'!$A$4="3ª",'U6'!T34*'U6'!T$4,0)+
IF('U7'!$A$4="3ª",'U7'!T34*'U7'!T$4,0)+
IF('U8'!$A$4="3ª",'U8'!T34*'U8'!T$4,0)+
IF('U9'!$A$4="3ª",'U9'!T34*'U9'!T$4,0)+
IF('U10'!$A$4="3ª",'U10'!T34*'U10'!T$4,0)+
IF('U11'!$A$4="3ª",'U11'!T34*'U11'!T$4,0)+
IF('U12'!$A$4="3ª",'U12'!T34*'U12'!T$4,0)+
IF('U13'!$A$4="3ª",'U13'!T34*'U13'!T$4,0)+
IF('U14'!$A$4="3ª",'U14'!T34*'U14'!T$4,0)+
IF('U15'!$A$4="3ª",'U15'!T34*'U15'!T$4,0)
)/'3ª EVA-solo'!$CD$5
/AP$13)),0),0)</f>
        <v>0</v>
      </c>
      <c r="AQ50" s="25"/>
      <c r="AR50" s="25">
        <f ca="1">IFERROR(IF(AR$16&gt;0,
(
(
(
IF('U1'!$A$4="3ª",'U1'!U34*'U1'!U$4,0)+
IF('U2'!$A$4="3ª",'U2'!U34*'U2'!U$4,0)+
IF('U3'!$A$4="3ª",'U3'!U34*'U3'!U$4,0)+
IF('U4'!$A$4="3ª",'U4'!U34*'U4'!U$4,0)+
IF('U5'!$A$4="3ª",'U5'!U34*'U5'!U$4,0)+
IF('U6'!$A$4="3ª",'U6'!U34*'U6'!U$4,0)+
IF('U7'!$A$4="3ª",'U7'!U34*'U7'!U$4,0)+
IF('U8'!$A$4="3ª",'U8'!U34*'U8'!U$4,0)+
IF('U9'!$A$4="3ª",'U9'!U34*'U9'!U$4,0)+
IF('U10'!$A$4="3ª",'U10'!U34*'U10'!U$4,0)+
IF('U11'!$A$4="3ª",'U11'!U34*'U11'!U$4,0)+
IF('U12'!$A$4="3ª",'U12'!U34*'U12'!U$4,0)+
IF('U13'!$A$4="3ª",'U13'!U34*'U13'!U$4,0)+
IF('U14'!$A$4="3ª",'U14'!U34*'U14'!U$4,0)+
IF('U15'!$A$4="3ª",'U15'!U34*'U15'!U$4,0)
)/'3ª EVA-solo'!$CD$5
/AR$13)),0),0)</f>
        <v>0</v>
      </c>
      <c r="AS50" s="25"/>
      <c r="AT50" s="25">
        <f ca="1">IFERROR(IF(AT$16&gt;0,
(
(
(
IF('U1'!$A$4="3ª",'U1'!V34*'U1'!V$4,0)+
IF('U2'!$A$4="3ª",'U2'!V34*'U2'!V$4,0)+
IF('U3'!$A$4="3ª",'U3'!V34*'U3'!V$4,0)+
IF('U4'!$A$4="3ª",'U4'!V34*'U4'!V$4,0)+
IF('U5'!$A$4="3ª",'U5'!V34*'U5'!V$4,0)+
IF('U6'!$A$4="3ª",'U6'!V34*'U6'!V$4,0)+
IF('U7'!$A$4="3ª",'U7'!V34*'U7'!V$4,0)+
IF('U8'!$A$4="3ª",'U8'!V34*'U8'!V$4,0)+
IF('U9'!$A$4="3ª",'U9'!V34*'U9'!V$4,0)+
IF('U10'!$A$4="3ª",'U10'!V34*'U10'!V$4,0)+
IF('U11'!$A$4="3ª",'U11'!V34*'U11'!V$4,0)+
IF('U12'!$A$4="3ª",'U12'!V34*'U12'!V$4,0)+
IF('U13'!$A$4="3ª",'U13'!V34*'U13'!V$4,0)+
IF('U14'!$A$4="3ª",'U14'!V34*'U14'!V$4,0)+
IF('U15'!$A$4="3ª",'U15'!V34*'U15'!V$4,0)
)/'3ª EVA-solo'!$CD$5
/AT$13)),0),0)</f>
        <v>0</v>
      </c>
      <c r="AU50" s="25"/>
      <c r="AV50" s="25">
        <f ca="1">IFERROR(IF(AV$16&gt;0,
(
(
(
IF('U1'!$A$4="3ª",'U1'!W34*'U1'!W$4,0)+
IF('U2'!$A$4="3ª",'U2'!W34*'U2'!W$4,0)+
IF('U3'!$A$4="3ª",'U3'!W34*'U3'!W$4,0)+
IF('U4'!$A$4="3ª",'U4'!W34*'U4'!W$4,0)+
IF('U5'!$A$4="3ª",'U5'!W34*'U5'!W$4,0)+
IF('U6'!$A$4="3ª",'U6'!W34*'U6'!W$4,0)+
IF('U7'!$A$4="3ª",'U7'!W34*'U7'!W$4,0)+
IF('U8'!$A$4="3ª",'U8'!W34*'U8'!W$4,0)+
IF('U9'!$A$4="3ª",'U9'!W34*'U9'!W$4,0)+
IF('U10'!$A$4="3ª",'U10'!W34*'U10'!W$4,0)+
IF('U11'!$A$4="3ª",'U11'!W34*'U11'!W$4,0)+
IF('U12'!$A$4="3ª",'U12'!W34*'U12'!W$4,0)+
IF('U13'!$A$4="3ª",'U13'!W34*'U13'!W$4,0)+
IF('U14'!$A$4="3ª",'U14'!W34*'U14'!W$4,0)+
IF('U15'!$A$4="3ª",'U15'!W34*'U15'!W$4,0)
)/'3ª EVA-solo'!$CD$5
/AV$13)),0),0)</f>
        <v>0</v>
      </c>
      <c r="AW50" s="25"/>
      <c r="AX50" s="25">
        <f ca="1">IFERROR(IF(AX$16&gt;0,
(
(
(
IF('U1'!$A$4="3ª",'U1'!X34*'U1'!X$4,0)+
IF('U2'!$A$4="3ª",'U2'!X34*'U2'!X$4,0)+
IF('U3'!$A$4="3ª",'U3'!X34*'U3'!X$4,0)+
IF('U4'!$A$4="3ª",'U4'!X34*'U4'!X$4,0)+
IF('U5'!$A$4="3ª",'U5'!X34*'U5'!X$4,0)+
IF('U6'!$A$4="3ª",'U6'!X34*'U6'!X$4,0)+
IF('U7'!$A$4="3ª",'U7'!X34*'U7'!X$4,0)+
IF('U8'!$A$4="3ª",'U8'!X34*'U8'!X$4,0)+
IF('U9'!$A$4="3ª",'U9'!X34*'U9'!X$4,0)+
IF('U10'!$A$4="3ª",'U10'!X34*'U10'!X$4,0)+
IF('U11'!$A$4="3ª",'U11'!X34*'U11'!X$4,0)+
IF('U12'!$A$4="3ª",'U12'!X34*'U12'!X$4,0)+
IF('U13'!$A$4="3ª",'U13'!X34*'U13'!X$4,0)+
IF('U14'!$A$4="3ª",'U14'!X34*'U14'!X$4,0)+
IF('U15'!$A$4="3ª",'U15'!X34*'U15'!X$4,0)
)/'3ª EVA-solo'!$CD$5
/AX$13)),0),0)</f>
        <v>0</v>
      </c>
      <c r="AY50" s="25"/>
      <c r="AZ50" s="25">
        <f>IFERROR(IF(AZ$16&gt;0,
(
(
(
IF('U1'!$A$4="3ª",'U1'!Y34*'U1'!Y$4,0)+
IF('U2'!$A$4="3ª",'U2'!Y34*'U2'!Y$4,0)+
IF('U3'!$A$4="3ª",'U3'!Y34*'U3'!Y$4,0)+
IF('U4'!$A$4="3ª",'U4'!Y34*'U4'!Y$4,0)+
IF('U5'!$A$4="3ª",'U5'!Y34*'U5'!Y$4,0)+
IF('U6'!$A$4="3ª",'U6'!Y34*'U6'!Y$4,0)+
IF('U7'!$A$4="3ª",'U7'!Y34*'U7'!Y$4,0)+
IF('U8'!$A$4="3ª",'U8'!Y34*'U8'!Y$4,0)+
IF('U9'!$A$4="3ª",'U9'!Y34*'U9'!Y$4,0)+
IF('U10'!$A$4="3ª",'U10'!Y34*'U10'!Y$4,0)+
IF('U11'!$A$4="3ª",'U11'!Y34*'U11'!Y$4,0)+
IF('U12'!$A$4="3ª",'U12'!Y34*'U12'!Y$4,0)+
IF('U13'!$A$4="3ª",'U13'!Y34*'U13'!Y$4,0)+
IF('U14'!$A$4="3ª",'U14'!Y34*'U14'!Y$4,0)+
IF('U15'!$A$4="3ª",'U15'!Y34*'U15'!Y$4,0)
)/'3ª EVA-solo'!$CD$5
/AZ$13)),0),0)</f>
        <v>0</v>
      </c>
      <c r="BA50" s="25"/>
      <c r="BB50" s="72"/>
      <c r="BC50" s="25">
        <f ca="1">IFERROR(IF(BC$16&gt;0,
(
(
(
IF('U1'!$A$4="2ª",'U1'!Z34*'U1'!Z$4,0)+
IF('U2'!$A$4="2ª",'U2'!Z34*'U2'!Z$4,0)+
IF('U3'!$A$4="2ª",'U3'!Z34*'U3'!Z$4,0)+
IF('U4'!$A$4="2ª",'U4'!Z34*'U4'!Z$4,0)+
IF('U5'!$A$4="2ª",'U5'!Z34*'U5'!Z$4,0)+
IF('U6'!$A$4="2ª",'U6'!Z34*'U6'!Z$4,0)+
IF('U7'!$A$4="2ª",'U7'!Z34*'U7'!Z$4,0)+
IF('U8'!$A$4="2ª",'U8'!Z34*'U8'!Z$4,0)+
IF('U9'!$A$4="2ª",'U9'!Z34*'U9'!Z$4,0)+
IF('U10'!$A$4="2ª",'U10'!Z34*'U10'!Z$4,0)+
IF('U11'!$A$4="2ª",'U11'!Z34*'U11'!Z$4,0)+
IF('U12'!$A$4="2ª",'U12'!Z34*'U12'!Z$4,0)+
IF('U13'!$A$4="2ª",'U13'!Z34*'U13'!Z$4,0)+
IF('U14'!$A$4="2ª",'U14'!Z34*'U14'!Z$4,0)+
IF('U15'!$A$4="2ª",'U15'!Z34*'U15'!Z$4,0)
)/'2ª EVA-solo'!$CD$5
/BC$13)),0),0)</f>
        <v>0</v>
      </c>
      <c r="BD50" s="25"/>
      <c r="BE50" s="25">
        <f ca="1">IFERROR(IF(BE$16&gt;0,
(
(
(
IF('U1'!$A$4="3ª",'U1'!AA34*'U1'!AA$4,0)+
IF('U2'!$A$4="3ª",'U2'!AA34*'U2'!AA$4,0)+
IF('U3'!$A$4="3ª",'U3'!AA34*'U3'!AA$4,0)+
IF('U4'!$A$4="3ª",'U4'!AA34*'U4'!AA$4,0)+
IF('U5'!$A$4="3ª",'U5'!AA34*'U5'!AA$4,0)+
IF('U6'!$A$4="3ª",'U6'!AA34*'U6'!AA$4,0)+
IF('U7'!$A$4="3ª",'U7'!AA34*'U7'!AA$4,0)+
IF('U8'!$A$4="3ª",'U8'!AA34*'U8'!AA$4,0)+
IF('U9'!$A$4="3ª",'U9'!AA34*'U9'!AA$4,0)+
IF('U10'!$A$4="3ª",'U10'!AA34*'U10'!AA$4,0)+
IF('U11'!$A$4="3ª",'U11'!AA34*'U11'!AA$4,0)+
IF('U12'!$A$4="3ª",'U12'!AA34*'U12'!AA$4,0)+
IF('U13'!$A$4="3ª",'U13'!AA34*'U13'!AA$4,0)+
IF('U14'!$A$4="3ª",'U14'!AA34*'U14'!AA$4,0)+
IF('U15'!$A$4="3ª",'U15'!AA34*'U15'!AE$4,0)
)/'3ª EVA-solo'!$CD$5
/BE$13)),0),0)</f>
        <v>0</v>
      </c>
      <c r="BF50" s="25"/>
      <c r="BG50" s="25">
        <f ca="1">IFERROR(IF(BG$16&gt;0,
(
(
(
IF('U1'!$A$4="3ª",'U1'!AB34*'U1'!AB$4,0)+
IF('U2'!$A$4="3ª",'U2'!AB34*'U2'!AB$4,0)+
IF('U3'!$A$4="3ª",'U3'!AB34*'U3'!AB$4,0)+
IF('U4'!$A$4="3ª",'U4'!AB34*'U4'!AB$4,0)+
IF('U5'!$A$4="3ª",'U5'!AB34*'U5'!AB$4,0)+
IF('U6'!$A$4="3ª",'U6'!AB34*'U6'!AB$4,0)+
IF('U7'!$A$4="3ª",'U7'!AB34*'U7'!AB$4,0)+
IF('U8'!$A$4="3ª",'U8'!AB34*'U8'!AB$4,0)+
IF('U9'!$A$4="3ª",'U9'!AB34*'U9'!AB$4,0)+
IF('U10'!$A$4="3ª",'U10'!AB34*'U10'!AB$4,0)+
IF('U11'!$A$4="3ª",'U11'!AB34*'U11'!AB$4,0)+
IF('U12'!$A$4="3ª",'U12'!AB34*'U12'!AB$4,0)+
IF('U13'!$A$4="3ª",'U13'!AB34*'U13'!AB$4,0)+
IF('U14'!$A$4="3ª",'U14'!AB34*'U14'!AB$4,0)+
IF('U15'!$A$4="3ª",'U15'!AB34*'U15'!AF$4,0)
)/'3ª EVA-solo'!$CD$5
/BG$13)),0),0)</f>
        <v>0</v>
      </c>
      <c r="BH50" s="25"/>
      <c r="BI50" s="25">
        <f>IFERROR(IF(BH$16&gt;0,
(
(
(
IF('U1'!$A$4="3ª",'U1'!AC34*'U1'!AC$4,0)+
IF('U2'!$A$4="3ª",'U2'!AC34*'U2'!AC$4,0)+
IF('U3'!$A$4="3ª",'U3'!AC34*'U3'!AC$4,0)+
IF('U4'!$A$4="3ª",'U4'!AC34*'U4'!AC$4,0)+
IF('U5'!$A$4="3ª",'U5'!AC34*'U5'!AC$4,0)+
IF('U6'!$A$4="3ª",'U6'!AC34*'U6'!AC$4,0)+
IF('U7'!$A$4="3ª",'U7'!AC34*'U7'!AC$4,0)+
IF('U8'!$A$4="3ª",'U8'!AC34*'U8'!AC$4,0)+
IF('U9'!$A$4="3ª",'U9'!AC34*'U9'!AC$4,0)+
IF('U10'!$A$4="3ª",'U10'!AC34*'U10'!AC$4,0)+
IF('U11'!$A$4="3ª",'U11'!AC34*'U11'!AC$4,0)+
IF('U12'!$A$4="3ª",'U12'!AC34*'U12'!AC$4,0)+
IF('U13'!$A$4="3ª",'U13'!AC34*'U13'!AC$4,0)+
IF('U14'!$A$4="3ª",'U14'!AC34*'U14'!AC$4,0)+
IF('U15'!$A$4="3ª",'U15'!AC34*'U15'!AG$4,0)
)/'3ª EVA-solo'!$CD$5
/BH$13)),0),0)</f>
        <v>0</v>
      </c>
      <c r="BJ50" s="25"/>
      <c r="BK50" s="25">
        <f>IFERROR(IF(BK$16&gt;0,
(
(
(
IF('U1'!$A$4="3ª",'U1'!AD34*'U1'!AD$4,0)+
IF('U2'!$A$4="3ª",'U2'!AD34*'U2'!AD$4,0)+
IF('U3'!$A$4="3ª",'U3'!AD34*'U3'!AD$4,0)+
IF('U4'!$A$4="3ª",'U4'!AD34*'U4'!AD$4,0)+
IF('U5'!$A$4="3ª",'U5'!AD34*'U5'!AD$4,0)+
IF('U6'!$A$4="3ª",'U6'!AD34*'U6'!AD$4,0)+
IF('U7'!$A$4="3ª",'U7'!AD34*'U7'!AD$4,0)+
IF('U8'!$A$4="3ª",'U8'!AD34*'U8'!AD$4,0)+
IF('U9'!$A$4="3ª",'U9'!AD34*'U9'!AD$4,0)+
IF('U10'!$A$4="3ª",'U10'!AD34*'U10'!AD$4,0)+
IF('U11'!$A$4="3ª",'U11'!AD34*'U11'!AD$4,0)+
IF('U12'!$A$4="3ª",'U12'!AD34*'U12'!AD$4,0)+
IF('U13'!$A$4="3ª",'U13'!AD34*'U13'!AD$4,0)+
IF('U14'!$A$4="3ª",'U14'!AD34*'U14'!AD$4,0)+
IF('U15'!$A$4="3ª",'U15'!AD34*'U15'!AH$4,0)
)/'3ª EVA-solo'!$CD$5
/BK$13)),0),0)</f>
        <v>0</v>
      </c>
      <c r="BL50" s="25"/>
      <c r="BM50" s="25">
        <f>IFERROR(IF(BM$16&gt;0,
(
(
(
IF('U1'!$A$4="2ª",'U1'!AE34*'U1'!AE$4,0)+
IF('U2'!$A$4="2ª",'U2'!AE34*'U2'!AE$4,0)+
IF('U3'!$A$4="2ª",'U3'!AE34*'U3'!AE$4,0)+
IF('U4'!$A$4="2ª",'U4'!AE34*'U4'!AE$4,0)+
IF('U5'!$A$4="2ª",'U5'!AE34*'U5'!AE$4,0)+
IF('U6'!$A$4="2ª",'U6'!AE34*'U6'!AE$4,0)+
IF('U7'!$A$4="2ª",'U7'!AE34*'U7'!AE$4,0)+
IF('U8'!$A$4="2ª",'U8'!AE34*'U8'!AE$4,0)+
IF('U9'!$A$4="2ª",'U9'!AE34*'U9'!AE$4,0)+
IF('U10'!$A$4="2ª",'U10'!AE34*'U10'!AE$4,0)+
IF('U11'!$A$4="2ª",'U11'!AE34*'U11'!AE$4,0)+
IF('U12'!$A$4="2ª",'U12'!AE34*'U12'!AE$4,0)+
IF('U13'!$A$4="2ª",'U13'!AE34*'U13'!AE$4,0)+
IF('U14'!$A$4="2ª",'U14'!AE34*'U14'!AE$4,0)+
IF('U15'!$A$4="2ª",'U15'!AE34*'U15'!AE$4,0)
)/'2ª EVA-solo'!$CD$5
/BM$13)),0),0)</f>
        <v>0</v>
      </c>
      <c r="BN50" s="25"/>
      <c r="BO50" s="72"/>
      <c r="BP50" s="25">
        <f ca="1">IFERROR(IF(BP$16&gt;0,
(
(
(
IF('U1'!$A$4="3ª",'U1'!AF34*'U1'!AF$4,0)+
IF('U2'!$A$4="3ª",'U2'!AF34*'U2'!AF$4,0)+
IF('U3'!$A$4="3ª",'U3'!AF34*'U3'!AF$4,0)+
IF('U4'!$A$4="3ª",'U4'!AF34*'U4'!AF$4,0)+
IF('U5'!$A$4="3ª",'U5'!AF34*'U5'!AF$4,0)+
IF('U6'!$A$4="3ª",'U6'!AF34*'U6'!AF$4,0)+
IF('U7'!$A$4="3ª",'U7'!AF34*'U7'!AF$4,0)+
IF('U8'!$A$4="3ª",'U8'!AF34*'U8'!AF$4,0)+
IF('U9'!$A$4="3ª",'U9'!AF34*'U9'!AF$4,0)+
IF('U10'!$A$4="3ª",'U10'!AF34*'U10'!AF$4,0)+
IF('U11'!$A$4="3ª",'U11'!AF34*'U11'!AF$4,0)+
IF('U12'!$A$4="3ª",'U12'!AF34*'U12'!AF$4,0)+
IF('U13'!$A$4="3ª",'U13'!AF34*'U13'!AF$4,0)+
IF('U14'!$A$4="3ª",'U14'!AF34*'U14'!AF$4,0)+
IF('U15'!$A$4="3ª",'U15'!AF34*'U15'!AF$4,0)
)/'3ª EVA-solo'!$CD$5
/BP$13)),0),0)</f>
        <v>0</v>
      </c>
      <c r="BQ50" s="25"/>
      <c r="BR50" s="25">
        <f>IFERROR(IF(BR$16&gt;0,
(
(
(
IF('U1'!$A$4="3ª",'U1'!AG34*'U1'!AG$4,0)+
IF('U2'!$A$4="3ª",'U2'!AG34*'U2'!AG$4,0)+
IF('U3'!$A$4="3ª",'U3'!AG34*'U3'!AG$4,0)+
IF('U4'!$A$4="3ª",'U4'!AG34*'U4'!AG$4,0)+
IF('U5'!$A$4="3ª",'U5'!AG34*'U5'!AG$4,0)+
IF('U6'!$A$4="3ª",'U6'!AG34*'U6'!AG$4,0)+
IF('U7'!$A$4="3ª",'U7'!AG34*'U7'!AG$4,0)+
IF('U8'!$A$4="3ª",'U8'!AG34*'U8'!AG$4,0)+
IF('U9'!$A$4="3ª",'U9'!AG34*'U9'!AG$4,0)+
IF('U10'!$A$4="3ª",'U10'!AG34*'U10'!AG$4,0)+
IF('U11'!$A$4="3ª",'U11'!AG34*'U11'!AG$4,0)+
IF('U12'!$A$4="3ª",'U12'!AG34*'U12'!AG$4,0)+
IF('U13'!$A$4="3ª",'U13'!AG34*'U13'!AG$4,0)+
IF('U14'!$A$4="3ª",'U14'!AG34*'U14'!AG$4,0)+
IF('U15'!$A$4="3ª",'U15'!AG34*'U15'!AG$4,0)
)/'3ª EVA-solo'!$CD$5
/BR$13)),0),0)</f>
        <v>0</v>
      </c>
      <c r="BS50" s="25"/>
      <c r="BT50" s="25">
        <f>IFERROR(IF(BT$16&gt;0,
(
(
(
IF('U1'!$A$4="3ª",'U1'!AH34*'U1'!AH$4,0)+
IF('U2'!$A$4="3ª",'U2'!AH34*'U2'!AH$4,0)+
IF('U3'!$A$4="3ª",'U3'!AH34*'U3'!AH$4,0)+
IF('U4'!$A$4="3ª",'U4'!AH34*'U4'!AH$4,0)+
IF('U5'!$A$4="3ª",'U5'!AH34*'U5'!AH$4,0)+
IF('U6'!$A$4="3ª",'U6'!AH34*'U6'!AH$4,0)+
IF('U7'!$A$4="3ª",'U7'!AH34*'U7'!AH$4,0)+
IF('U8'!$A$4="3ª",'U8'!AH34*'U8'!AH$4,0)+
IF('U9'!$A$4="3ª",'U9'!AH34*'U9'!AH$4,0)+
IF('U10'!$A$4="3ª",'U10'!AH34*'U10'!AH$4,0)+
IF('U11'!$A$4="3ª",'U11'!AH34*'U11'!AH$4,0)+
IF('U12'!$A$4="3ª",'U12'!AH34*'U12'!AH$4,0)+
IF('U13'!$A$4="3ª",'U13'!AH34*'U13'!AH$4,0)+
IF('U14'!$A$4="3ª",'U14'!AH34*'U14'!AH$4,0)+
IF('U15'!$A$4="3ª",'U15'!AH34*'U15'!AH$4,0)
)/'3ª EVA-solo'!$CD$5
/BT$13)),0),0)</f>
        <v>0</v>
      </c>
      <c r="BU50" s="25"/>
      <c r="BV50" s="25">
        <f>IFERROR(IF(BV$16&gt;0,
(
(
(
IF('U1'!$A$4="3ª",'U1'!AI34*'U1'!AI$4,0)+
IF('U2'!$A$4="3ª",'U2'!AI34*'U2'!AI$4,0)+
IF('U3'!$A$4="3ª",'U3'!AI34*'U3'!AI$4,0)+
IF('U4'!$A$4="3ª",'U4'!AI34*'U4'!AI$4,0)+
IF('U5'!$A$4="3ª",'U5'!AI34*'U5'!AI$4,0)+
IF('U6'!$A$4="3ª",'U6'!AI34*'U6'!AI$4,0)+
IF('U7'!$A$4="3ª",'U7'!AI34*'U7'!AI$4,0)+
IF('U8'!$A$4="3ª",'U8'!AI34*'U8'!AI$4,0)+
IF('U9'!$A$4="3ª",'U9'!AI34*'U9'!AI$4,0)+
IF('U10'!$A$4="3ª",'U10'!AI34*'U10'!AI$4,0)+
IF('U11'!$A$4="3ª",'U11'!AI34*'U11'!AI$4,0)+
IF('U12'!$A$4="3ª",'U12'!AI34*'U12'!AI$4,0)+
IF('U13'!$A$4="3ª",'U13'!AI34*'U13'!AI$4,0)+
IF('U14'!$A$4="3ª",'U14'!AI34*'U14'!AI$4,0)+
IF('U15'!$A$4="3ª",'U15'!AI34*'U15'!AI$4,0)
)/'3ª EVA-solo'!$CD$5
/BV$13)),0),0)</f>
        <v>0</v>
      </c>
      <c r="BW50" s="25"/>
      <c r="BX50" s="25">
        <f>IFERROR(IF(BX$16&gt;0,
(
(
(
IF('U1'!$A$4="3ª",'U1'!AJ34*'U1'!AJ$4,0)+
IF('U2'!$A$4="3ª",'U2'!AJ34*'U2'!AJ$4,0)+
IF('U3'!$A$4="3ª",'U3'!AJ34*'U3'!AJ$4,0)+
IF('U4'!$A$4="3ª",'U4'!AJ34*'U4'!AJ$4,0)+
IF('U5'!$A$4="3ª",'U5'!AJ34*'U5'!AJ$4,0)+
IF('U6'!$A$4="3ª",'U6'!AJ34*'U6'!AJ$4,0)+
IF('U7'!$A$4="3ª",'U7'!AJ34*'U7'!AJ$4,0)+
IF('U8'!$A$4="3ª",'U8'!AJ34*'U8'!AJ$4,0)+
IF('U9'!$A$4="3ª",'U9'!AJ34*'U9'!AJ$4,0)+
IF('U10'!$A$4="3ª",'U10'!AJ34*'U10'!AJ$4,0)+
IF('U11'!$A$4="3ª",'U11'!AJ34*'U11'!AJ$4,0)+
IF('U12'!$A$4="3ª",'U12'!AJ34*'U12'!AJ$4,0)+
IF('U13'!$A$4="3ª",'U13'!AJ34*'U13'!AJ$4,0)+
IF('U14'!$A$4="3ª",'U14'!AJ34*'U14'!AJ$4,0)+
IF('U15'!$A$4="3ª",'U15'!AJ34*'U15'!AJ$4,0)
)/'3ª EVA-solo'!$CD$5
/BX$13)),0),0)</f>
        <v>0</v>
      </c>
      <c r="BY50" s="25"/>
      <c r="BZ50" s="129">
        <f>IFERROR(IF(BZ$16&gt;0,
(
(
(
IF('U1'!$A$4="3ª",'U1'!AK34*'U1'!AK$4,0)+
IF('U2'!$A$4="3ª",'U2'!AK34*'U2'!AK$4,0)+
IF('U3'!$A$4="3ª",'U3'!AK34*'U3'!AK$4,0)+
IF('U4'!$A$4="3ª",'U4'!AK34*'U4'!AK$4,0)+
IF('U5'!$A$4="3ª",'U5'!AK34*'U5'!AK$4,0)+
IF('U6'!$A$4="3ª",'U6'!AK34*'U6'!AK$4,0)+
IF('U7'!$A$4="3ª",'U7'!AK34*'U7'!AK$4,0)+
IF('U8'!$A$4="3ª",'U8'!AK34*'U8'!AK$4,0)+
IF('U9'!$A$4="3ª",'U9'!AK34*'U9'!AK$4,0)+
IF('U10'!$A$4="3ª",'U10'!AK34*'U10'!AK$4,0)+
IF('U11'!$A$4="3ª",'U11'!AK34*'U11'!AK$4,0)+
IF('U12'!$A$4="3ª",'U12'!AK34*'U12'!AK$4,0)+
IF('U13'!$A$4="3ª",'U13'!AK34*'U13'!AK$4,0)+
IF('U14'!$A$4="3ª",'U14'!AK34*'U14'!AK$4,0)+
IF('U15'!$A$4="3ª",'U15'!AK34*'U15'!AK$4,0)
)/'3ª EVA-solo'!$CD$5
/BZ$13)),0),0)</f>
        <v>0</v>
      </c>
      <c r="CA50" s="25"/>
      <c r="CB50" s="71"/>
    </row>
    <row r="51" spans="1:80" ht="18" x14ac:dyDescent="0.25">
      <c r="A51" s="65">
        <v>0</v>
      </c>
      <c r="B51" s="72"/>
      <c r="C51" s="25">
        <f ca="1">IFERROR(IF(C$16&gt;0,
(
(
(
IF('U1'!$A$4="3ª",'U1'!B35*'U1'!B$4,0)+
IF('U2'!$A$4="3ª",'U2'!B35*'U2'!B$4,0)+
IF('U3'!$A$4="3ª",'U3'!B35*'U3'!B$4,0)+
IF('U4'!$A$4="3ª",'U4'!B35*'U4'!B$4,0)+
IF('U5'!$A$4="3ª",'U5'!B35*'U5'!B$4,0)+
IF('U6'!$A$4="3ª",'U6'!B35*'U6'!B$4,0)+
IF('U7'!$A$4="3ª",'U7'!B35*'U7'!B$4,0)+
IF('U8'!$A$4="3ª",'U8'!B35*'U8'!B$4,0)+
IF('U9'!$A$4="3ª",'U9'!B35*'U9'!B$4,0)+
IF('U10'!$A$4="3ª",'U10'!B35*'U10'!B$4,0)+
IF('U11'!$A$4="3ª",'U11'!B35*'U11'!B$4,0)+
IF('U12'!$A$4="3ª",'U12'!B35*'U12'!B$4,0)+
IF('U13'!$A$4="3ª",'U13'!B35*'U13'!B$4,0)+
IF('U14'!$A$4="3ª",'U14'!B35*'U14'!B$4,0)+
IF('U15'!$A$4="3ª",'U15'!B35*'U15'!B$4,0)
)/'3ª EVA-solo'!$CD$5
/C$13)),0),0)</f>
        <v>0</v>
      </c>
      <c r="D51" s="25"/>
      <c r="E51" s="25">
        <f ca="1">IFERROR(IF(E$16&gt;0,
(
(
(
IF('U1'!$A$4="3ª",'U1'!C35*'U1'!C$4,0)+
IF('U2'!$A$4="3ª",'U2'!C35*'U2'!C$4,0)+
IF('U3'!$A$4="3ª",'U3'!C35*'U3'!C$4,0)+
IF('U4'!$A$4="3ª",'U4'!C35*'U4'!C$4,0)+
IF('U5'!$A$4="3ª",'U5'!C35*'U5'!C$4,0)+
IF('U6'!$A$4="3ª",'U6'!C35*'U6'!C$4,0)+
IF('U7'!$A$4="3ª",'U7'!C35*'U7'!C$4,0)+
IF('U8'!$A$4="3ª",'U8'!C35*'U8'!C$4,0)+
IF('U9'!$A$4="3ª",'U9'!C35*'U9'!C$4,0)+
IF('U10'!$A$4="3ª",'U10'!C35*'U10'!C$4,0)+
IF('U11'!$A$4="3ª",'U11'!C35*'U11'!C$4,0)+
IF('U12'!$A$4="3ª",'U12'!C35*'U12'!C$4,0)+
IF('U13'!$A$4="3ª",'U13'!C35*'U13'!C$4,0)+
IF('U14'!$A$4="3ª",'U14'!C35*'U14'!C$4,0)+
IF('U15'!$A$4="3ª",'U15'!C35*'U15'!C$4,0)
)/'3ª EVA-solo'!$CD$5
/E$13)),0),0)</f>
        <v>0</v>
      </c>
      <c r="F51" s="25"/>
      <c r="G51" s="25">
        <f ca="1">IFERROR(IF(G$16&gt;0,
(
(
(
IF('U1'!$A$4="3ª",'U1'!D35*'U1'!D$4,0)+
IF('U2'!$A$4="3ª",'U2'!D35*'U2'!D$4,0)+
IF('U3'!$A$4="3ª",'U3'!D35*'U3'!D$4,0)+
IF('U4'!$A$4="3ª",'U4'!D35*'U4'!D$4,0)+
IF('U5'!$A$4="3ª",'U5'!D35*'U5'!D$4,0)+
IF('U6'!$A$4="3ª",'U6'!D35*'U6'!D$4,0)+
IF('U7'!$A$4="3ª",'U7'!D35*'U7'!D$4,0)+
IF('U8'!$A$4="3ª",'U8'!D35*'U8'!D$4,0)+
IF('U9'!$A$4="3ª",'U9'!D35*'U9'!D$4,0)+
IF('U10'!$A$4="3ª",'U10'!D35*'U10'!D$4,0)+
IF('U11'!$A$4="3ª",'U11'!D35*'U11'!D$4,0)+
IF('U12'!$A$4="3ª",'U12'!D35*'U12'!D$4,0)+
IF('U13'!$A$4="3ª",'U13'!D35*'U13'!D$4,0)+
IF('U14'!$A$4="3ª",'U14'!D35*'U14'!D$4,0)+
IF('U15'!$A$4="3ª",'U15'!D35*'U15'!D$4,0)
)/'3ª EVA-solo'!$CD$5
/G$13)),0),0)</f>
        <v>0</v>
      </c>
      <c r="H51" s="25"/>
      <c r="I51" s="25">
        <f ca="1">IFERROR(IF(I$16&gt;0,
(
(
(
IF('U1'!$A$4="3ª",'U1'!E35*'U1'!E$4,0)+
IF('U2'!$A$4="3ª",'U2'!E35*'U2'!E$4,0)+
IF('U3'!$A$4="3ª",'U3'!E35*'U3'!E$4,0)+
IF('U4'!$A$4="3ª",'U4'!E35*'U4'!E$4,0)+
IF('U5'!$A$4="3ª",'U5'!E35*'U5'!E$4,0)+
IF('U6'!$A$4="3ª",'U6'!E35*'U6'!E$4,0)+
IF('U7'!$A$4="3ª",'U7'!E35*'U7'!E$4,0)+
IF('U8'!$A$4="3ª",'U8'!E35*'U8'!E$4,0)+
IF('U9'!$A$4="3ª",'U9'!E35*'U9'!E$4,0)+
IF('U10'!$A$4="3ª",'U10'!E35*'U10'!E$4,0)+
IF('U11'!$A$4="3ª",'U11'!E35*'U11'!E$4,0)+
IF('U12'!$A$4="3ª",'U12'!E35*'U12'!E$4,0)+
IF('U13'!$A$4="3ª",'U13'!E35*'U13'!E$4,0)+
IF('U14'!$A$4="3ª",'U14'!E35*'U14'!E$4,0)+
IF('U15'!$A$4="3ª",'U15'!E35*'U15'!E$4,0)
)/'3ª EVA-solo'!$CD$5
/H$13)),0),0)</f>
        <v>0</v>
      </c>
      <c r="J51" s="25"/>
      <c r="K51" s="25">
        <f ca="1">IFERROR(IF(K$16&gt;0,
(
(
(
IF('U1'!$A$4="3ª",'U1'!F35*'U1'!F$4,0)+
IF('U2'!$A$4="3ª",'U2'!F35*'U2'!F$4,0)+
IF('U3'!$A$4="3ª",'U3'!F35*'U3'!F$4,0)+
IF('U4'!$A$4="3ª",'U4'!F35*'U4'!F$4,0)+
IF('U5'!$A$4="3ª",'U5'!F35*'U5'!F$4,0)+
IF('U6'!$A$4="3ª",'U6'!F35*'U6'!F$4,0)+
IF('U7'!$A$4="3ª",'U7'!F35*'U7'!F$4,0)+
IF('U8'!$A$4="3ª",'U8'!F35*'U8'!F$4,0)+
IF('U9'!$A$4="3ª",'U9'!F35*'U9'!F$4,0)+
IF('U10'!$A$4="3ª",'U10'!F35*'U10'!F$4,0)+
IF('U11'!$A$4="3ª",'U11'!F35*'U11'!F$4,0)+
IF('U12'!$A$4="3ª",'U12'!F35*'U12'!F$4,0)+
IF('U13'!$A$4="3ª",'U13'!F35*'U13'!F$4,0)+
IF('U14'!$A$4="3ª",'U14'!F35*'U14'!F$4,0)+
IF('U15'!$A$4="3ª",'U15'!F35*'U15'!F$4,0)
)/'3ª EVA-solo'!$CD$5
/K$13)),0),0)</f>
        <v>0</v>
      </c>
      <c r="L51" s="98"/>
      <c r="M51" s="25">
        <f>IFERROR(IF(M$16&gt;0,
(
(
(
IF('U1'!$A$4="3ª",'U1'!G35*'U1'!G$4,0)+
IF('U2'!$A$4="3ª",'U2'!G35*'U2'!G$4,0)+
IF('U3'!$A$4="3ª",'U3'!G35*'U3'!G$4,0)+
IF('U4'!$A$4="3ª",'U4'!G35*'U4'!G$4,0)+
IF('U5'!$A$4="3ª",'U5'!G35*'U5'!G$4,0)+
IF('U6'!$A$4="3ª",'U6'!G35*'U6'!G$4,0)+
IF('U7'!$A$4="3ª",'U7'!G35*'U7'!G$4,0)+
IF('U8'!$A$4="3ª",'U8'!G35*'U8'!G$4,0)+
IF('U9'!$A$4="3ª",'U9'!G35*'U9'!G$4,0)+
IF('U10'!$A$4="3ª",'U10'!G35*'U10'!G$4,0)+
IF('U11'!$A$4="3ª",'U11'!G35*'U11'!G$4,0)+
IF('U12'!$A$4="3ª",'U12'!G35*'U12'!G$4,0)+
IF('U13'!$A$4="3ª",'U13'!G35*'U13'!G$4,0)+
IF('U14'!$A$4="3ª",'U14'!G35*'U14'!G$4,0)+
IF('U15'!$A$4="3ª",'U15'!G35*'U15'!G$4,0)
)/'3ª EVA-solo'!$CD$5
/M$13)),0),0)</f>
        <v>0</v>
      </c>
      <c r="N51" s="102"/>
      <c r="O51" s="72"/>
      <c r="P51" s="25">
        <f ca="1">IFERROR(IF(P$16&gt;0,
(
(
(
IF('U1'!$A$4="3ª",'U1'!H35*'U1'!H$4,0)+
IF('U2'!$A$4="3ª",'U2'!H35*'U2'!H$4,0)+
IF('U3'!$A$4="3ª",'U3'!H35*'U3'!H$4,0)+
IF('U4'!$A$4="3ª",'U4'!H35*'U4'!H$4,0)+
IF('U5'!$A$4="3ª",'U5'!H35*'U5'!H$4,0)+
IF('U6'!$A$4="3ª",'U6'!H35*'U6'!H$4,0)+
IF('U7'!$A$4="3ª",'U7'!H35*'U7'!H$4,0)+
IF('U8'!$A$4="3ª",'U8'!H35*'U8'!H$4,0)+
IF('U9'!$A$4="3ª",'U9'!H35*'U9'!H$4,0)+
IF('U10'!$A$4="3ª",'U10'!H35*'U10'!H$4,0)+
IF('U11'!$A$4="3ª",'U11'!H35*'U11'!H$4,0)+
IF('U12'!$A$4="3ª",'U12'!H35*'U12'!H$4,0)+
IF('U13'!$A$4="3ª",'U13'!H35*'U13'!H$4,0)+
IF('U14'!$A$4="3ª",'U14'!H35*'U14'!H$4,0)+
IF('U15'!$A$4="3ª",'U15'!H35*'U15'!H$4,0)
)/'3ª EVA-solo'!$CD$5
/P$13)),0),0)</f>
        <v>0</v>
      </c>
      <c r="Q51" s="25"/>
      <c r="R51" s="25">
        <f ca="1">IFERROR(IF(R$16&gt;0,
(
(
(
IF('U1'!$A$4="3ª",'U1'!I35*'U1'!I$4,0)+
IF('U2'!$A$4="3ª",'U2'!I35*'U2'!I$4,0)+
IF('U3'!$A$4="3ª",'U3'!I35*'U3'!I$4,0)+
IF('U4'!$A$4="3ª",'U4'!I35*'U4'!I$4,0)+
IF('U5'!$A$4="3ª",'U5'!I35*'U5'!I$4,0)+
IF('U6'!$A$4="3ª",'U6'!I35*'U6'!I$4,0)+
IF('U7'!$A$4="3ª",'U7'!I35*'U7'!I$4,0)+
IF('U8'!$A$4="3ª",'U8'!I35*'U8'!I$4,0)+
IF('U9'!$A$4="3ª",'U9'!I35*'U9'!I$4,0)+
IF('U10'!$A$4="3ª",'U10'!I35*'U10'!I$4,0)+
IF('U11'!$A$4="3ª",'U11'!I35*'U11'!I$4,0)+
IF('U12'!$A$4="3ª",'U12'!I35*'U12'!I$4,0)+
IF('U13'!$A$4="3ª",'U13'!I35*'U13'!I$4,0)+
IF('U14'!$A$4="3ª",'U14'!I35*'U14'!I$4,0)+
IF('U15'!$A$4="3ª",'U15'!I35*'U15'!I$4,0)
)/'3ª EVA-solo'!$CD$5
/R$13)),0),0)</f>
        <v>0</v>
      </c>
      <c r="S51" s="25"/>
      <c r="T51" s="25">
        <f ca="1">IFERROR(IF(T$16&gt;0,
(
(
(
IF('U1'!$A$4="3ª",'U1'!J35*'U1'!J$4,0)+
IF('U2'!$A$4="3ª",'U2'!J35*'U2'!J$4,0)+
IF('U3'!$A$4="3ª",'U3'!J35*'U3'!J$4,0)+
IF('U4'!$A$4="3ª",'U4'!J35*'U4'!J$4,0)+
IF('U5'!$A$4="3ª",'U5'!J35*'U5'!J$4,0)+
IF('U6'!$A$4="3ª",'U6'!J35*'U6'!J$4,0)+
IF('U7'!$A$4="3ª",'U7'!J35*'U7'!J$4,0)+
IF('U8'!$A$4="3ª",'U8'!J35*'U8'!J$4,0)+
IF('U9'!$A$4="3ª",'U9'!J35*'U9'!J$4,0)+
IF('U10'!$A$4="3ª",'U10'!J35*'U10'!J$4,0)+
IF('U11'!$A$4="3ª",'U11'!J35*'U11'!J$4,0)+
IF('U12'!$A$4="3ª",'U12'!J35*'U12'!J$4,0)+
IF('U13'!$A$4="3ª",'U13'!J35*'U13'!J$4,0)+
IF('U14'!$A$4="3ª",'U14'!J35*'U14'!J$4,0)+
IF('U15'!$A$4="3ª",'U15'!J35*'U15'!J$4,0)
)/'3ª EVA-solo'!$CD$5
/T$13)),0),0)</f>
        <v>0</v>
      </c>
      <c r="U51" s="25"/>
      <c r="V51" s="25">
        <f ca="1">IFERROR(IF(V$16&gt;0,
(
(
(
IF('U1'!$A$4="3ª",'U1'!K35*'U1'!K$4,0)+
IF('U2'!$A$4="3ª",'U2'!K35*'U2'!K$4,0)+
IF('U3'!$A$4="3ª",'U3'!K35*'U3'!K$4,0)+
IF('U4'!$A$4="3ª",'U4'!K35*'U4'!K$4,0)+
IF('U5'!$A$4="3ª",'U5'!K35*'U5'!K$4,0)+
IF('U6'!$A$4="3ª",'U6'!K35*'U6'!K$4,0)+
IF('U7'!$A$4="3ª",'U7'!K35*'U7'!K$4,0)+
IF('U8'!$A$4="3ª",'U8'!K35*'U8'!K$4,0)+
IF('U9'!$A$4="3ª",'U9'!K35*'U9'!K$4,0)+
IF('U10'!$A$4="3ª",'U10'!K35*'U10'!K$4,0)+
IF('U11'!$A$4="3ª",'U11'!K35*'U11'!K$4,0)+
IF('U12'!$A$4="3ª",'U12'!K35*'U12'!K$4,0)+
IF('U13'!$A$4="3ª",'U13'!K35*'U13'!K$4,0)+
IF('U14'!$A$4="3ª",'U14'!K35*'U14'!K$4,0)+
IF('U15'!$A$4="3ª",'U15'!K35*'U15'!K$4,0)
)/'3ª EVA-solo'!$CD$5
/V$13)),0),0)</f>
        <v>0</v>
      </c>
      <c r="W51" s="25"/>
      <c r="X51" s="25">
        <f ca="1">IFERROR(IF(X$16&gt;0,
(
(
(
IF('U1'!$A$4="3ª",'U1'!L35*'U1'!L$4,0)+
IF('U2'!$A$4="3ª",'U2'!L35*'U2'!L$4,0)+
IF('U3'!$A$4="3ª",'U3'!L35*'U3'!L$4,0)+
IF('U4'!$A$4="3ª",'U4'!L35*'U4'!L$4,0)+
IF('U5'!$A$4="3ª",'U5'!L35*'U5'!L$4,0)+
IF('U6'!$A$4="3ª",'U6'!L35*'U6'!L$4,0)+
IF('U7'!$A$4="3ª",'U7'!L35*'U7'!L$4,0)+
IF('U8'!$A$4="3ª",'U8'!L35*'U8'!L$4,0)+
IF('U9'!$A$4="3ª",'U9'!L35*'U9'!L$4,0)+
IF('U10'!$A$4="3ª",'U10'!L35*'U10'!L$4,0)+
IF('U11'!$A$4="3ª",'U11'!L35*'U11'!L$4,0)+
IF('U12'!$A$4="3ª",'U12'!L35*'U12'!L$4,0)+
IF('U13'!$A$4="3ª",'U13'!L35*'U13'!L$4,0)+
IF('U14'!$A$4="3ª",'U14'!L35*'U14'!L$4,0)+
IF('U15'!$A$4="3ª",'U15'!L35*'U15'!L$4,0)
)/'3ª EVA-solo'!$CD$5
/X$13)),0),0)</f>
        <v>0</v>
      </c>
      <c r="Y51" s="25"/>
      <c r="Z51" s="25">
        <f>IFERROR(IF(Z$16&gt;0,
(
(
(
IF('U1'!$A$4="3ª",'U1'!M35*'U1'!M$4,0)+
IF('U2'!$A$4="3ª",'U2'!M35*'U2'!M$4,0)+
IF('U3'!$A$4="3ª",'U3'!M35*'U3'!M$4,0)+
IF('U4'!$A$4="3ª",'U4'!M35*'U4'!M$4,0)+
IF('U5'!$A$4="3ª",'U5'!M35*'U5'!M$4,0)+
IF('U6'!$A$4="3ª",'U6'!M35*'U6'!M$4,0)+
IF('U7'!$A$4="3ª",'U7'!M35*'U7'!M$4,0)+
IF('U8'!$A$4="3ª",'U8'!M35*'U8'!M$4,0)+
IF('U9'!$A$4="3ª",'U9'!M35*'U9'!M$4,0)+
IF('U10'!$A$4="3ª",'U10'!M35*'U10'!M$4,0)+
IF('U11'!$A$4="3ª",'U11'!M35*'U11'!M$4,0)+
IF('U12'!$A$4="3ª",'U12'!M35*'U12'!M$4,0)+
IF('U13'!$A$4="3ª",'U13'!M35*'U13'!M$4,0)+
IF('U14'!$A$4="3ª",'U14'!M35*'U14'!M$4,0)+
IF('U15'!$A$4="3ª",'U15'!M35*'U15'!M$4,0)
)/'3ª EVA-solo'!$CD$5
/Z$13)),0),0)</f>
        <v>0</v>
      </c>
      <c r="AA51" s="25"/>
      <c r="AB51" s="72"/>
      <c r="AC51" s="25">
        <f ca="1">IFERROR(IF(AC$16&gt;0,
(
(
(
IF('U1'!$A$4="3ª",'U1'!N35*'U1'!N$4,0)+
IF('U2'!$A$4="3ª",'U2'!N35*'U2'!N$4,0)+
IF('U3'!$A$4="3ª",'U3'!N35*'U3'!N$4,0)+
IF('U4'!$A$4="3ª",'U4'!N35*'U4'!N$4,0)+
IF('U5'!$A$4="3ª",'U5'!N35*'U5'!N$4,0)+
IF('U6'!$A$4="3ª",'U6'!N35*'U6'!N$4,0)+
IF('U7'!$A$4="3ª",'U7'!N35*'U7'!N$4,0)+
IF('U8'!$A$4="3ª",'U8'!N35*'U8'!N$4,0)+
IF('U9'!$A$4="3ª",'U9'!N35*'U9'!N$4,0)+
IF('U10'!$A$4="3ª",'U10'!N35*'U10'!N$4,0)+
IF('U11'!$A$4="3ª",'U11'!N35*'U11'!N$4,0)+
IF('U12'!$A$4="3ª",'U12'!N35*'U12'!N$4,0)+
IF('U13'!$A$4="3ª",'U13'!N35*'U13'!N$4,0)+
IF('U14'!$A$4="3ª",'U14'!N35*'U14'!N$4,0)+
IF('U15'!$A$4="3ª",'U15'!N35*'U15'!N$4,0)
)/'3ª EVA-solo'!$CD$5
/AC$13)),0),0)</f>
        <v>0</v>
      </c>
      <c r="AD51" s="25"/>
      <c r="AE51" s="25">
        <f>IFERROR(IF(AE$16&gt;0,
(
(
(
IF('U1'!$A$4="3ª",'U1'!O35*'U1'!O$4,0)+
IF('U2'!$A$4="3ª",'U2'!O35*'U2'!O$4,0)+
IF('U3'!$A$4="3ª",'U3'!O35*'U3'!O$4,0)+
IF('U4'!$A$4="3ª",'U4'!O35*'U4'!O$4,0)+
IF('U5'!$A$4="3ª",'U5'!O35*'U5'!O$4,0)+
IF('U6'!$A$4="3ª",'U6'!O35*'U6'!O$4,0)+
IF('U7'!$A$4="3ª",'U7'!O35*'U7'!O$4,0)+
IF('U8'!$A$4="3ª",'U8'!O35*'U8'!O$4,0)+
IF('U9'!$A$4="3ª",'U9'!O35*'U9'!O$4,0)+
IF('U10'!$A$4="3ª",'U10'!O35*'U10'!O$4,0)+
IF('U11'!$A$4="3ª",'U11'!O35*'U11'!O$4,0)+
IF('U12'!$A$4="3ª",'U12'!O35*'U12'!O$4,0)+
IF('U13'!$A$4="3ª",'U13'!O35*'U13'!O$4,0)+
IF('U14'!$A$4="3ª",'U14'!O35*'U14'!O$4,0)+
IF('U15'!$A$4="3ª",'U15'!O35*'U15'!O$4,0)
)/'3ª EVA-solo'!$CD$5
/AE$13)),0),0)</f>
        <v>0</v>
      </c>
      <c r="AF51" s="25"/>
      <c r="AG51" s="25">
        <f ca="1">IFERROR(IF(AG$16&gt;0,
(
(
(
IF('U1'!$A$4="3ª",'U1'!P35*'U1'!P$4,0)+
IF('U2'!$A$4="3ª",'U2'!P35*'U2'!P$4,0)+
IF('U3'!$A$4="3ª",'U3'!P35*'U3'!P$4,0)+
IF('U4'!$A$4="3ª",'U4'!P35*'U4'!P$4,0)+
IF('U5'!$A$4="3ª",'U5'!P35*'U5'!P$4,0)+
IF('U6'!$A$4="3ª",'U6'!P35*'U6'!P$4,0)+
IF('U7'!$A$4="3ª",'U7'!P35*'U7'!P$4,0)+
IF('U8'!$A$4="3ª",'U8'!P35*'U8'!P$4,0)+
IF('U9'!$A$4="3ª",'U9'!P35*'U9'!P$4,0)+
IF('U10'!$A$4="3ª",'U10'!P35*'U10'!P$4,0)+
IF('U11'!$A$4="3ª",'U11'!P35*'U11'!P$4,0)+
IF('U12'!$A$4="3ª",'U12'!P35*'U12'!P$4,0)+
IF('U13'!$A$4="3ª",'U13'!P35*'U13'!P$4,0)+
IF('U14'!$A$4="3ª",'U14'!P35*'U14'!P$4,0)+
IF('U15'!$A$4="3ª",'U15'!P35*'U15'!P$4,0)
)/'3ª EVA-solo'!$CD$5
/AG$13)),0),0)</f>
        <v>0</v>
      </c>
      <c r="AH51" s="25"/>
      <c r="AI51" s="25">
        <f>IFERROR(IF(AH$16&gt;0,
(
(
(
IF('U1'!$A$4="3ª",'U1'!Q35*'U1'!Q$4,0)+
IF('U2'!$A$4="3ª",'U2'!Q35*'U2'!Q$4,0)+
IF('U3'!$A$4="3ª",'U3'!Q35*'U3'!Q$4,0)+
IF('U4'!$A$4="3ª",'U4'!Q35*'U4'!Q$4,0)+
IF('U5'!$A$4="3ª",'U5'!Q35*'U5'!Q$4,0)+
IF('U6'!$A$4="3ª",'U6'!Q35*'U6'!Q$4,0)+
IF('U7'!$A$4="3ª",'U7'!Q35*'U7'!Q$4,0)+
IF('U8'!$A$4="3ª",'U8'!Q35*'U8'!Q$4,0)+
IF('U9'!$A$4="3ª",'U9'!Q35*'U9'!Q$4,0)+
IF('U10'!$A$4="3ª",'U10'!Q35*'U10'!Q$4,0)+
IF('U11'!$A$4="3ª",'U11'!Q35*'U11'!Q$4,0)+
IF('U12'!$A$4="3ª",'U12'!Q35*'U12'!Q$4,0)+
IF('U13'!$A$4="3ª",'U13'!Q35*'U13'!Q$4,0)+
IF('U14'!$A$4="3ª",'U14'!Q35*'U14'!Q$4,0)+
IF('U15'!$A$4="3ª",'U15'!Q35*'U15'!Q$4,0)
)/'3ª EVA-solo'!$CD$5
/AH$13)),0),0)</f>
        <v>0</v>
      </c>
      <c r="AJ51" s="25"/>
      <c r="AK51" s="25">
        <f ca="1">IFERROR(IF(AK$16&gt;0,
(
(
(
IF('U1'!$A$4="3ª",'U1'!R35*'U1'!R$4,0)+
IF('U2'!$A$4="3ª",'U2'!R35*'U2'!R$4,0)+
IF('U3'!$A$4="3ª",'U3'!R35*'U3'!R$4,0)+
IF('U4'!$A$4="3ª",'U4'!R35*'U4'!R$4,0)+
IF('U5'!$A$4="3ª",'U5'!R35*'U5'!R$4,0)+
IF('U6'!$A$4="3ª",'U6'!R35*'U6'!R$4,0)+
IF('U7'!$A$4="3ª",'U7'!R35*'U7'!R$4,0)+
IF('U8'!$A$4="3ª",'U8'!R35*'U8'!R$4,0)+
IF('U9'!$A$4="3ª",'U9'!R35*'U9'!R$4,0)+
IF('U10'!$A$4="3ª",'U10'!R35*'U10'!R$4,0)+
IF('U11'!$A$4="3ª",'U11'!R35*'U11'!R$4,0)+
IF('U12'!$A$4="3ª",'U12'!R35*'U12'!R$4,0)+
IF('U13'!$A$4="3ª",'U13'!R35*'U13'!R$4,0)+
IF('U14'!$A$4="3ª",'U14'!R35*'U14'!R$4,0)+
IF('U15'!$A$4="3ª",'U15'!R35*'U15'!R$4,0)
)/'3ª EVA-solo'!$CD$5
/AK$13)),0),0)</f>
        <v>0</v>
      </c>
      <c r="AL51" s="25"/>
      <c r="AM51" s="129">
        <f>IFERROR(IF(AM$16&gt;0,
(
(
(
IF('U1'!$A$4="3ª",'U1'!S35*'U1'!S$4,0)+
IF('U2'!$A$4="3ª",'U2'!S35*'U2'!S$4,0)+
IF('U3'!$A$4="3ª",'U3'!S35*'U3'!S$4,0)+
IF('U4'!$A$4="3ª",'U4'!S35*'U4'!S$4,0)+
IF('U5'!$A$4="3ª",'U5'!S35*'U5'!S$4,0)+
IF('U6'!$A$4="3ª",'U6'!S35*'U6'!S$4,0)+
IF('U7'!$A$4="3ª",'U7'!S35*'U7'!S$4,0)+
IF('U8'!$A$4="3ª",'U8'!S35*'U8'!S$4,0)+
IF('U9'!$A$4="3ª",'U9'!S35*'U9'!S$4,0)+
IF('U10'!$A$4="3ª",'U10'!S35*'U10'!S$4,0)+
IF('U11'!$A$4="3ª",'U11'!S35*'U11'!S$4,0)+
IF('U12'!$A$4="3ª",'U12'!S35*'U12'!S$4,0)+
IF('U13'!$A$4="3ª",'U13'!S35*'U13'!S$4,0)+
IF('U14'!$A$4="3ª",'U14'!S35*'U14'!S$4,0)+
IF('U15'!$A$4="3ª",'U15'!S35*'U15'!S$4,0)
)/'3ª EVA-solo'!$CD$5
/AM$13)),0),0)</f>
        <v>0</v>
      </c>
      <c r="AN51" s="102"/>
      <c r="AO51" s="72"/>
      <c r="AP51" s="25">
        <f ca="1">IFERROR(IF(AP$16&gt;0,
(
(
(
IF('U1'!$A$4="3ª",'U1'!T35*'U1'!T$4,0)+
IF('U2'!$A$4="3ª",'U2'!T35*'U2'!T$4,0)+
IF('U3'!$A$4="3ª",'U3'!T35*'U3'!T$4,0)+
IF('U4'!$A$4="3ª",'U4'!T35*'U4'!T$4,0)+
IF('U5'!$A$4="3ª",'U5'!T35*'U5'!T$4,0)+
IF('U6'!$A$4="3ª",'U6'!T35*'U6'!T$4,0)+
IF('U7'!$A$4="3ª",'U7'!T35*'U7'!T$4,0)+
IF('U8'!$A$4="3ª",'U8'!T35*'U8'!T$4,0)+
IF('U9'!$A$4="3ª",'U9'!T35*'U9'!T$4,0)+
IF('U10'!$A$4="3ª",'U10'!T35*'U10'!T$4,0)+
IF('U11'!$A$4="3ª",'U11'!T35*'U11'!T$4,0)+
IF('U12'!$A$4="3ª",'U12'!T35*'U12'!T$4,0)+
IF('U13'!$A$4="3ª",'U13'!T35*'U13'!T$4,0)+
IF('U14'!$A$4="3ª",'U14'!T35*'U14'!T$4,0)+
IF('U15'!$A$4="3ª",'U15'!T35*'U15'!T$4,0)
)/'3ª EVA-solo'!$CD$5
/AP$13)),0),0)</f>
        <v>0</v>
      </c>
      <c r="AQ51" s="25"/>
      <c r="AR51" s="25">
        <f ca="1">IFERROR(IF(AR$16&gt;0,
(
(
(
IF('U1'!$A$4="3ª",'U1'!U35*'U1'!U$4,0)+
IF('U2'!$A$4="3ª",'U2'!U35*'U2'!U$4,0)+
IF('U3'!$A$4="3ª",'U3'!U35*'U3'!U$4,0)+
IF('U4'!$A$4="3ª",'U4'!U35*'U4'!U$4,0)+
IF('U5'!$A$4="3ª",'U5'!U35*'U5'!U$4,0)+
IF('U6'!$A$4="3ª",'U6'!U35*'U6'!U$4,0)+
IF('U7'!$A$4="3ª",'U7'!U35*'U7'!U$4,0)+
IF('U8'!$A$4="3ª",'U8'!U35*'U8'!U$4,0)+
IF('U9'!$A$4="3ª",'U9'!U35*'U9'!U$4,0)+
IF('U10'!$A$4="3ª",'U10'!U35*'U10'!U$4,0)+
IF('U11'!$A$4="3ª",'U11'!U35*'U11'!U$4,0)+
IF('U12'!$A$4="3ª",'U12'!U35*'U12'!U$4,0)+
IF('U13'!$A$4="3ª",'U13'!U35*'U13'!U$4,0)+
IF('U14'!$A$4="3ª",'U14'!U35*'U14'!U$4,0)+
IF('U15'!$A$4="3ª",'U15'!U35*'U15'!U$4,0)
)/'3ª EVA-solo'!$CD$5
/AR$13)),0),0)</f>
        <v>0</v>
      </c>
      <c r="AS51" s="25"/>
      <c r="AT51" s="25">
        <f ca="1">IFERROR(IF(AT$16&gt;0,
(
(
(
IF('U1'!$A$4="3ª",'U1'!V35*'U1'!V$4,0)+
IF('U2'!$A$4="3ª",'U2'!V35*'U2'!V$4,0)+
IF('U3'!$A$4="3ª",'U3'!V35*'U3'!V$4,0)+
IF('U4'!$A$4="3ª",'U4'!V35*'U4'!V$4,0)+
IF('U5'!$A$4="3ª",'U5'!V35*'U5'!V$4,0)+
IF('U6'!$A$4="3ª",'U6'!V35*'U6'!V$4,0)+
IF('U7'!$A$4="3ª",'U7'!V35*'U7'!V$4,0)+
IF('U8'!$A$4="3ª",'U8'!V35*'U8'!V$4,0)+
IF('U9'!$A$4="3ª",'U9'!V35*'U9'!V$4,0)+
IF('U10'!$A$4="3ª",'U10'!V35*'U10'!V$4,0)+
IF('U11'!$A$4="3ª",'U11'!V35*'U11'!V$4,0)+
IF('U12'!$A$4="3ª",'U12'!V35*'U12'!V$4,0)+
IF('U13'!$A$4="3ª",'U13'!V35*'U13'!V$4,0)+
IF('U14'!$A$4="3ª",'U14'!V35*'U14'!V$4,0)+
IF('U15'!$A$4="3ª",'U15'!V35*'U15'!V$4,0)
)/'3ª EVA-solo'!$CD$5
/AT$13)),0),0)</f>
        <v>0</v>
      </c>
      <c r="AU51" s="25"/>
      <c r="AV51" s="25">
        <f ca="1">IFERROR(IF(AV$16&gt;0,
(
(
(
IF('U1'!$A$4="3ª",'U1'!W35*'U1'!W$4,0)+
IF('U2'!$A$4="3ª",'U2'!W35*'U2'!W$4,0)+
IF('U3'!$A$4="3ª",'U3'!W35*'U3'!W$4,0)+
IF('U4'!$A$4="3ª",'U4'!W35*'U4'!W$4,0)+
IF('U5'!$A$4="3ª",'U5'!W35*'U5'!W$4,0)+
IF('U6'!$A$4="3ª",'U6'!W35*'U6'!W$4,0)+
IF('U7'!$A$4="3ª",'U7'!W35*'U7'!W$4,0)+
IF('U8'!$A$4="3ª",'U8'!W35*'U8'!W$4,0)+
IF('U9'!$A$4="3ª",'U9'!W35*'U9'!W$4,0)+
IF('U10'!$A$4="3ª",'U10'!W35*'U10'!W$4,0)+
IF('U11'!$A$4="3ª",'U11'!W35*'U11'!W$4,0)+
IF('U12'!$A$4="3ª",'U12'!W35*'U12'!W$4,0)+
IF('U13'!$A$4="3ª",'U13'!W35*'U13'!W$4,0)+
IF('U14'!$A$4="3ª",'U14'!W35*'U14'!W$4,0)+
IF('U15'!$A$4="3ª",'U15'!W35*'U15'!W$4,0)
)/'3ª EVA-solo'!$CD$5
/AV$13)),0),0)</f>
        <v>0</v>
      </c>
      <c r="AW51" s="25"/>
      <c r="AX51" s="25">
        <f ca="1">IFERROR(IF(AX$16&gt;0,
(
(
(
IF('U1'!$A$4="3ª",'U1'!X35*'U1'!X$4,0)+
IF('U2'!$A$4="3ª",'U2'!X35*'U2'!X$4,0)+
IF('U3'!$A$4="3ª",'U3'!X35*'U3'!X$4,0)+
IF('U4'!$A$4="3ª",'U4'!X35*'U4'!X$4,0)+
IF('U5'!$A$4="3ª",'U5'!X35*'U5'!X$4,0)+
IF('U6'!$A$4="3ª",'U6'!X35*'U6'!X$4,0)+
IF('U7'!$A$4="3ª",'U7'!X35*'U7'!X$4,0)+
IF('U8'!$A$4="3ª",'U8'!X35*'U8'!X$4,0)+
IF('U9'!$A$4="3ª",'U9'!X35*'U9'!X$4,0)+
IF('U10'!$A$4="3ª",'U10'!X35*'U10'!X$4,0)+
IF('U11'!$A$4="3ª",'U11'!X35*'U11'!X$4,0)+
IF('U12'!$A$4="3ª",'U12'!X35*'U12'!X$4,0)+
IF('U13'!$A$4="3ª",'U13'!X35*'U13'!X$4,0)+
IF('U14'!$A$4="3ª",'U14'!X35*'U14'!X$4,0)+
IF('U15'!$A$4="3ª",'U15'!X35*'U15'!X$4,0)
)/'3ª EVA-solo'!$CD$5
/AX$13)),0),0)</f>
        <v>0</v>
      </c>
      <c r="AY51" s="25"/>
      <c r="AZ51" s="25">
        <f>IFERROR(IF(AZ$16&gt;0,
(
(
(
IF('U1'!$A$4="3ª",'U1'!Y35*'U1'!Y$4,0)+
IF('U2'!$A$4="3ª",'U2'!Y35*'U2'!Y$4,0)+
IF('U3'!$A$4="3ª",'U3'!Y35*'U3'!Y$4,0)+
IF('U4'!$A$4="3ª",'U4'!Y35*'U4'!Y$4,0)+
IF('U5'!$A$4="3ª",'U5'!Y35*'U5'!Y$4,0)+
IF('U6'!$A$4="3ª",'U6'!Y35*'U6'!Y$4,0)+
IF('U7'!$A$4="3ª",'U7'!Y35*'U7'!Y$4,0)+
IF('U8'!$A$4="3ª",'U8'!Y35*'U8'!Y$4,0)+
IF('U9'!$A$4="3ª",'U9'!Y35*'U9'!Y$4,0)+
IF('U10'!$A$4="3ª",'U10'!Y35*'U10'!Y$4,0)+
IF('U11'!$A$4="3ª",'U11'!Y35*'U11'!Y$4,0)+
IF('U12'!$A$4="3ª",'U12'!Y35*'U12'!Y$4,0)+
IF('U13'!$A$4="3ª",'U13'!Y35*'U13'!Y$4,0)+
IF('U14'!$A$4="3ª",'U14'!Y35*'U14'!Y$4,0)+
IF('U15'!$A$4="3ª",'U15'!Y35*'U15'!Y$4,0)
)/'3ª EVA-solo'!$CD$5
/AZ$13)),0),0)</f>
        <v>0</v>
      </c>
      <c r="BA51" s="25"/>
      <c r="BB51" s="72"/>
      <c r="BC51" s="25">
        <f ca="1">IFERROR(IF(BC$16&gt;0,
(
(
(
IF('U1'!$A$4="2ª",'U1'!Z35*'U1'!Z$4,0)+
IF('U2'!$A$4="2ª",'U2'!Z35*'U2'!Z$4,0)+
IF('U3'!$A$4="2ª",'U3'!Z35*'U3'!Z$4,0)+
IF('U4'!$A$4="2ª",'U4'!Z35*'U4'!Z$4,0)+
IF('U5'!$A$4="2ª",'U5'!Z35*'U5'!Z$4,0)+
IF('U6'!$A$4="2ª",'U6'!Z35*'U6'!Z$4,0)+
IF('U7'!$A$4="2ª",'U7'!Z35*'U7'!Z$4,0)+
IF('U8'!$A$4="2ª",'U8'!Z35*'U8'!Z$4,0)+
IF('U9'!$A$4="2ª",'U9'!Z35*'U9'!Z$4,0)+
IF('U10'!$A$4="2ª",'U10'!Z35*'U10'!Z$4,0)+
IF('U11'!$A$4="2ª",'U11'!Z35*'U11'!Z$4,0)+
IF('U12'!$A$4="2ª",'U12'!Z35*'U12'!Z$4,0)+
IF('U13'!$A$4="2ª",'U13'!Z35*'U13'!Z$4,0)+
IF('U14'!$A$4="2ª",'U14'!Z35*'U14'!Z$4,0)+
IF('U15'!$A$4="2ª",'U15'!Z35*'U15'!Z$4,0)
)/'2ª EVA-solo'!$CD$5
/BC$13)),0),0)</f>
        <v>0</v>
      </c>
      <c r="BD51" s="25"/>
      <c r="BE51" s="25">
        <f ca="1">IFERROR(IF(BE$16&gt;0,
(
(
(
IF('U1'!$A$4="3ª",'U1'!AA35*'U1'!AA$4,0)+
IF('U2'!$A$4="3ª",'U2'!AA35*'U2'!AA$4,0)+
IF('U3'!$A$4="3ª",'U3'!AA35*'U3'!AA$4,0)+
IF('U4'!$A$4="3ª",'U4'!AA35*'U4'!AA$4,0)+
IF('U5'!$A$4="3ª",'U5'!AA35*'U5'!AA$4,0)+
IF('U6'!$A$4="3ª",'U6'!AA35*'U6'!AA$4,0)+
IF('U7'!$A$4="3ª",'U7'!AA35*'U7'!AA$4,0)+
IF('U8'!$A$4="3ª",'U8'!AA35*'U8'!AA$4,0)+
IF('U9'!$A$4="3ª",'U9'!AA35*'U9'!AA$4,0)+
IF('U10'!$A$4="3ª",'U10'!AA35*'U10'!AA$4,0)+
IF('U11'!$A$4="3ª",'U11'!AA35*'U11'!AA$4,0)+
IF('U12'!$A$4="3ª",'U12'!AA35*'U12'!AA$4,0)+
IF('U13'!$A$4="3ª",'U13'!AA35*'U13'!AA$4,0)+
IF('U14'!$A$4="3ª",'U14'!AA35*'U14'!AA$4,0)+
IF('U15'!$A$4="3ª",'U15'!AA35*'U15'!AE$4,0)
)/'3ª EVA-solo'!$CD$5
/BE$13)),0),0)</f>
        <v>0</v>
      </c>
      <c r="BF51" s="25"/>
      <c r="BG51" s="25">
        <f ca="1">IFERROR(IF(BG$16&gt;0,
(
(
(
IF('U1'!$A$4="3ª",'U1'!AB35*'U1'!AB$4,0)+
IF('U2'!$A$4="3ª",'U2'!AB35*'U2'!AB$4,0)+
IF('U3'!$A$4="3ª",'U3'!AB35*'U3'!AB$4,0)+
IF('U4'!$A$4="3ª",'U4'!AB35*'U4'!AB$4,0)+
IF('U5'!$A$4="3ª",'U5'!AB35*'U5'!AB$4,0)+
IF('U6'!$A$4="3ª",'U6'!AB35*'U6'!AB$4,0)+
IF('U7'!$A$4="3ª",'U7'!AB35*'U7'!AB$4,0)+
IF('U8'!$A$4="3ª",'U8'!AB35*'U8'!AB$4,0)+
IF('U9'!$A$4="3ª",'U9'!AB35*'U9'!AB$4,0)+
IF('U10'!$A$4="3ª",'U10'!AB35*'U10'!AB$4,0)+
IF('U11'!$A$4="3ª",'U11'!AB35*'U11'!AB$4,0)+
IF('U12'!$A$4="3ª",'U12'!AB35*'U12'!AB$4,0)+
IF('U13'!$A$4="3ª",'U13'!AB35*'U13'!AB$4,0)+
IF('U14'!$A$4="3ª",'U14'!AB35*'U14'!AB$4,0)+
IF('U15'!$A$4="3ª",'U15'!AB35*'U15'!AF$4,0)
)/'3ª EVA-solo'!$CD$5
/BG$13)),0),0)</f>
        <v>0</v>
      </c>
      <c r="BH51" s="25"/>
      <c r="BI51" s="25">
        <f>IFERROR(IF(BH$16&gt;0,
(
(
(
IF('U1'!$A$4="3ª",'U1'!AC35*'U1'!AC$4,0)+
IF('U2'!$A$4="3ª",'U2'!AC35*'U2'!AC$4,0)+
IF('U3'!$A$4="3ª",'U3'!AC35*'U3'!AC$4,0)+
IF('U4'!$A$4="3ª",'U4'!AC35*'U4'!AC$4,0)+
IF('U5'!$A$4="3ª",'U5'!AC35*'U5'!AC$4,0)+
IF('U6'!$A$4="3ª",'U6'!AC35*'U6'!AC$4,0)+
IF('U7'!$A$4="3ª",'U7'!AC35*'U7'!AC$4,0)+
IF('U8'!$A$4="3ª",'U8'!AC35*'U8'!AC$4,0)+
IF('U9'!$A$4="3ª",'U9'!AC35*'U9'!AC$4,0)+
IF('U10'!$A$4="3ª",'U10'!AC35*'U10'!AC$4,0)+
IF('U11'!$A$4="3ª",'U11'!AC35*'U11'!AC$4,0)+
IF('U12'!$A$4="3ª",'U12'!AC35*'U12'!AC$4,0)+
IF('U13'!$A$4="3ª",'U13'!AC35*'U13'!AC$4,0)+
IF('U14'!$A$4="3ª",'U14'!AC35*'U14'!AC$4,0)+
IF('U15'!$A$4="3ª",'U15'!AC35*'U15'!AG$4,0)
)/'3ª EVA-solo'!$CD$5
/BH$13)),0),0)</f>
        <v>0</v>
      </c>
      <c r="BJ51" s="25"/>
      <c r="BK51" s="25">
        <f>IFERROR(IF(BK$16&gt;0,
(
(
(
IF('U1'!$A$4="3ª",'U1'!AD35*'U1'!AD$4,0)+
IF('U2'!$A$4="3ª",'U2'!AD35*'U2'!AD$4,0)+
IF('U3'!$A$4="3ª",'U3'!AD35*'U3'!AD$4,0)+
IF('U4'!$A$4="3ª",'U4'!AD35*'U4'!AD$4,0)+
IF('U5'!$A$4="3ª",'U5'!AD35*'U5'!AD$4,0)+
IF('U6'!$A$4="3ª",'U6'!AD35*'U6'!AD$4,0)+
IF('U7'!$A$4="3ª",'U7'!AD35*'U7'!AD$4,0)+
IF('U8'!$A$4="3ª",'U8'!AD35*'U8'!AD$4,0)+
IF('U9'!$A$4="3ª",'U9'!AD35*'U9'!AD$4,0)+
IF('U10'!$A$4="3ª",'U10'!AD35*'U10'!AD$4,0)+
IF('U11'!$A$4="3ª",'U11'!AD35*'U11'!AD$4,0)+
IF('U12'!$A$4="3ª",'U12'!AD35*'U12'!AD$4,0)+
IF('U13'!$A$4="3ª",'U13'!AD35*'U13'!AD$4,0)+
IF('U14'!$A$4="3ª",'U14'!AD35*'U14'!AD$4,0)+
IF('U15'!$A$4="3ª",'U15'!AD35*'U15'!AH$4,0)
)/'3ª EVA-solo'!$CD$5
/BK$13)),0),0)</f>
        <v>0</v>
      </c>
      <c r="BL51" s="25"/>
      <c r="BM51" s="25">
        <f>IFERROR(IF(BM$16&gt;0,
(
(
(
IF('U1'!$A$4="2ª",'U1'!AE35*'U1'!AE$4,0)+
IF('U2'!$A$4="2ª",'U2'!AE35*'U2'!AE$4,0)+
IF('U3'!$A$4="2ª",'U3'!AE35*'U3'!AE$4,0)+
IF('U4'!$A$4="2ª",'U4'!AE35*'U4'!AE$4,0)+
IF('U5'!$A$4="2ª",'U5'!AE35*'U5'!AE$4,0)+
IF('U6'!$A$4="2ª",'U6'!AE35*'U6'!AE$4,0)+
IF('U7'!$A$4="2ª",'U7'!AE35*'U7'!AE$4,0)+
IF('U8'!$A$4="2ª",'U8'!AE35*'U8'!AE$4,0)+
IF('U9'!$A$4="2ª",'U9'!AE35*'U9'!AE$4,0)+
IF('U10'!$A$4="2ª",'U10'!AE35*'U10'!AE$4,0)+
IF('U11'!$A$4="2ª",'U11'!AE35*'U11'!AE$4,0)+
IF('U12'!$A$4="2ª",'U12'!AE35*'U12'!AE$4,0)+
IF('U13'!$A$4="2ª",'U13'!AE35*'U13'!AE$4,0)+
IF('U14'!$A$4="2ª",'U14'!AE35*'U14'!AE$4,0)+
IF('U15'!$A$4="2ª",'U15'!AE35*'U15'!AE$4,0)
)/'2ª EVA-solo'!$CD$5
/BM$13)),0),0)</f>
        <v>0</v>
      </c>
      <c r="BN51" s="25"/>
      <c r="BO51" s="72"/>
      <c r="BP51" s="25">
        <f ca="1">IFERROR(IF(BP$16&gt;0,
(
(
(
IF('U1'!$A$4="3ª",'U1'!AF35*'U1'!AF$4,0)+
IF('U2'!$A$4="3ª",'U2'!AF35*'U2'!AF$4,0)+
IF('U3'!$A$4="3ª",'U3'!AF35*'U3'!AF$4,0)+
IF('U4'!$A$4="3ª",'U4'!AF35*'U4'!AF$4,0)+
IF('U5'!$A$4="3ª",'U5'!AF35*'U5'!AF$4,0)+
IF('U6'!$A$4="3ª",'U6'!AF35*'U6'!AF$4,0)+
IF('U7'!$A$4="3ª",'U7'!AF35*'U7'!AF$4,0)+
IF('U8'!$A$4="3ª",'U8'!AF35*'U8'!AF$4,0)+
IF('U9'!$A$4="3ª",'U9'!AF35*'U9'!AF$4,0)+
IF('U10'!$A$4="3ª",'U10'!AF35*'U10'!AF$4,0)+
IF('U11'!$A$4="3ª",'U11'!AF35*'U11'!AF$4,0)+
IF('U12'!$A$4="3ª",'U12'!AF35*'U12'!AF$4,0)+
IF('U13'!$A$4="3ª",'U13'!AF35*'U13'!AF$4,0)+
IF('U14'!$A$4="3ª",'U14'!AF35*'U14'!AF$4,0)+
IF('U15'!$A$4="3ª",'U15'!AF35*'U15'!AF$4,0)
)/'3ª EVA-solo'!$CD$5
/BP$13)),0),0)</f>
        <v>0</v>
      </c>
      <c r="BQ51" s="25"/>
      <c r="BR51" s="25">
        <f>IFERROR(IF(BR$16&gt;0,
(
(
(
IF('U1'!$A$4="3ª",'U1'!AG35*'U1'!AG$4,0)+
IF('U2'!$A$4="3ª",'U2'!AG35*'U2'!AG$4,0)+
IF('U3'!$A$4="3ª",'U3'!AG35*'U3'!AG$4,0)+
IF('U4'!$A$4="3ª",'U4'!AG35*'U4'!AG$4,0)+
IF('U5'!$A$4="3ª",'U5'!AG35*'U5'!AG$4,0)+
IF('U6'!$A$4="3ª",'U6'!AG35*'U6'!AG$4,0)+
IF('U7'!$A$4="3ª",'U7'!AG35*'U7'!AG$4,0)+
IF('U8'!$A$4="3ª",'U8'!AG35*'U8'!AG$4,0)+
IF('U9'!$A$4="3ª",'U9'!AG35*'U9'!AG$4,0)+
IF('U10'!$A$4="3ª",'U10'!AG35*'U10'!AG$4,0)+
IF('U11'!$A$4="3ª",'U11'!AG35*'U11'!AG$4,0)+
IF('U12'!$A$4="3ª",'U12'!AG35*'U12'!AG$4,0)+
IF('U13'!$A$4="3ª",'U13'!AG35*'U13'!AG$4,0)+
IF('U14'!$A$4="3ª",'U14'!AG35*'U14'!AG$4,0)+
IF('U15'!$A$4="3ª",'U15'!AG35*'U15'!AG$4,0)
)/'3ª EVA-solo'!$CD$5
/BR$13)),0),0)</f>
        <v>0</v>
      </c>
      <c r="BS51" s="25"/>
      <c r="BT51" s="25">
        <f>IFERROR(IF(BT$16&gt;0,
(
(
(
IF('U1'!$A$4="3ª",'U1'!AH35*'U1'!AH$4,0)+
IF('U2'!$A$4="3ª",'U2'!AH35*'U2'!AH$4,0)+
IF('U3'!$A$4="3ª",'U3'!AH35*'U3'!AH$4,0)+
IF('U4'!$A$4="3ª",'U4'!AH35*'U4'!AH$4,0)+
IF('U5'!$A$4="3ª",'U5'!AH35*'U5'!AH$4,0)+
IF('U6'!$A$4="3ª",'U6'!AH35*'U6'!AH$4,0)+
IF('U7'!$A$4="3ª",'U7'!AH35*'U7'!AH$4,0)+
IF('U8'!$A$4="3ª",'U8'!AH35*'U8'!AH$4,0)+
IF('U9'!$A$4="3ª",'U9'!AH35*'U9'!AH$4,0)+
IF('U10'!$A$4="3ª",'U10'!AH35*'U10'!AH$4,0)+
IF('U11'!$A$4="3ª",'U11'!AH35*'U11'!AH$4,0)+
IF('U12'!$A$4="3ª",'U12'!AH35*'U12'!AH$4,0)+
IF('U13'!$A$4="3ª",'U13'!AH35*'U13'!AH$4,0)+
IF('U14'!$A$4="3ª",'U14'!AH35*'U14'!AH$4,0)+
IF('U15'!$A$4="3ª",'U15'!AH35*'U15'!AH$4,0)
)/'3ª EVA-solo'!$CD$5
/BT$13)),0),0)</f>
        <v>0</v>
      </c>
      <c r="BU51" s="25"/>
      <c r="BV51" s="25">
        <f>IFERROR(IF(BV$16&gt;0,
(
(
(
IF('U1'!$A$4="3ª",'U1'!AI35*'U1'!AI$4,0)+
IF('U2'!$A$4="3ª",'U2'!AI35*'U2'!AI$4,0)+
IF('U3'!$A$4="3ª",'U3'!AI35*'U3'!AI$4,0)+
IF('U4'!$A$4="3ª",'U4'!AI35*'U4'!AI$4,0)+
IF('U5'!$A$4="3ª",'U5'!AI35*'U5'!AI$4,0)+
IF('U6'!$A$4="3ª",'U6'!AI35*'U6'!AI$4,0)+
IF('U7'!$A$4="3ª",'U7'!AI35*'U7'!AI$4,0)+
IF('U8'!$A$4="3ª",'U8'!AI35*'U8'!AI$4,0)+
IF('U9'!$A$4="3ª",'U9'!AI35*'U9'!AI$4,0)+
IF('U10'!$A$4="3ª",'U10'!AI35*'U10'!AI$4,0)+
IF('U11'!$A$4="3ª",'U11'!AI35*'U11'!AI$4,0)+
IF('U12'!$A$4="3ª",'U12'!AI35*'U12'!AI$4,0)+
IF('U13'!$A$4="3ª",'U13'!AI35*'U13'!AI$4,0)+
IF('U14'!$A$4="3ª",'U14'!AI35*'U14'!AI$4,0)+
IF('U15'!$A$4="3ª",'U15'!AI35*'U15'!AI$4,0)
)/'3ª EVA-solo'!$CD$5
/BV$13)),0),0)</f>
        <v>0</v>
      </c>
      <c r="BW51" s="25"/>
      <c r="BX51" s="25">
        <f>IFERROR(IF(BX$16&gt;0,
(
(
(
IF('U1'!$A$4="3ª",'U1'!AJ35*'U1'!AJ$4,0)+
IF('U2'!$A$4="3ª",'U2'!AJ35*'U2'!AJ$4,0)+
IF('U3'!$A$4="3ª",'U3'!AJ35*'U3'!AJ$4,0)+
IF('U4'!$A$4="3ª",'U4'!AJ35*'U4'!AJ$4,0)+
IF('U5'!$A$4="3ª",'U5'!AJ35*'U5'!AJ$4,0)+
IF('U6'!$A$4="3ª",'U6'!AJ35*'U6'!AJ$4,0)+
IF('U7'!$A$4="3ª",'U7'!AJ35*'U7'!AJ$4,0)+
IF('U8'!$A$4="3ª",'U8'!AJ35*'U8'!AJ$4,0)+
IF('U9'!$A$4="3ª",'U9'!AJ35*'U9'!AJ$4,0)+
IF('U10'!$A$4="3ª",'U10'!AJ35*'U10'!AJ$4,0)+
IF('U11'!$A$4="3ª",'U11'!AJ35*'U11'!AJ$4,0)+
IF('U12'!$A$4="3ª",'U12'!AJ35*'U12'!AJ$4,0)+
IF('U13'!$A$4="3ª",'U13'!AJ35*'U13'!AJ$4,0)+
IF('U14'!$A$4="3ª",'U14'!AJ35*'U14'!AJ$4,0)+
IF('U15'!$A$4="3ª",'U15'!AJ35*'U15'!AJ$4,0)
)/'3ª EVA-solo'!$CD$5
/BX$13)),0),0)</f>
        <v>0</v>
      </c>
      <c r="BY51" s="25"/>
      <c r="BZ51" s="129">
        <f>IFERROR(IF(BZ$16&gt;0,
(
(
(
IF('U1'!$A$4="3ª",'U1'!AK35*'U1'!AK$4,0)+
IF('U2'!$A$4="3ª",'U2'!AK35*'U2'!AK$4,0)+
IF('U3'!$A$4="3ª",'U3'!AK35*'U3'!AK$4,0)+
IF('U4'!$A$4="3ª",'U4'!AK35*'U4'!AK$4,0)+
IF('U5'!$A$4="3ª",'U5'!AK35*'U5'!AK$4,0)+
IF('U6'!$A$4="3ª",'U6'!AK35*'U6'!AK$4,0)+
IF('U7'!$A$4="3ª",'U7'!AK35*'U7'!AK$4,0)+
IF('U8'!$A$4="3ª",'U8'!AK35*'U8'!AK$4,0)+
IF('U9'!$A$4="3ª",'U9'!AK35*'U9'!AK$4,0)+
IF('U10'!$A$4="3ª",'U10'!AK35*'U10'!AK$4,0)+
IF('U11'!$A$4="3ª",'U11'!AK35*'U11'!AK$4,0)+
IF('U12'!$A$4="3ª",'U12'!AK35*'U12'!AK$4,0)+
IF('U13'!$A$4="3ª",'U13'!AK35*'U13'!AK$4,0)+
IF('U14'!$A$4="3ª",'U14'!AK35*'U14'!AK$4,0)+
IF('U15'!$A$4="3ª",'U15'!AK35*'U15'!AK$4,0)
)/'3ª EVA-solo'!$CD$5
/BZ$13)),0),0)</f>
        <v>0</v>
      </c>
      <c r="CA51" s="25"/>
      <c r="CB51" s="71"/>
    </row>
    <row r="52" spans="1:80" ht="18" x14ac:dyDescent="0.25">
      <c r="A52" s="65">
        <v>0</v>
      </c>
      <c r="B52" s="72"/>
      <c r="C52" s="25">
        <f ca="1">IFERROR(IF(C$16&gt;0,
(
(
(
IF('U1'!$A$4="3ª",'U1'!B36*'U1'!B$4,0)+
IF('U2'!$A$4="3ª",'U2'!B36*'U2'!B$4,0)+
IF('U3'!$A$4="3ª",'U3'!B36*'U3'!B$4,0)+
IF('U4'!$A$4="3ª",'U4'!B36*'U4'!B$4,0)+
IF('U5'!$A$4="3ª",'U5'!B36*'U5'!B$4,0)+
IF('U6'!$A$4="3ª",'U6'!B36*'U6'!B$4,0)+
IF('U7'!$A$4="3ª",'U7'!B36*'U7'!B$4,0)+
IF('U8'!$A$4="3ª",'U8'!B36*'U8'!B$4,0)+
IF('U9'!$A$4="3ª",'U9'!B36*'U9'!B$4,0)+
IF('U10'!$A$4="3ª",'U10'!B36*'U10'!B$4,0)+
IF('U11'!$A$4="3ª",'U11'!B36*'U11'!B$4,0)+
IF('U12'!$A$4="3ª",'U12'!B36*'U12'!B$4,0)+
IF('U13'!$A$4="3ª",'U13'!B36*'U13'!B$4,0)+
IF('U14'!$A$4="3ª",'U14'!B36*'U14'!B$4,0)+
IF('U15'!$A$4="3ª",'U15'!B36*'U15'!B$4,0)
)/'3ª EVA-solo'!$CD$5
/C$13)),0),0)</f>
        <v>0</v>
      </c>
      <c r="D52" s="25"/>
      <c r="E52" s="25">
        <f ca="1">IFERROR(IF(E$16&gt;0,
(
(
(
IF('U1'!$A$4="3ª",'U1'!C36*'U1'!C$4,0)+
IF('U2'!$A$4="3ª",'U2'!C36*'U2'!C$4,0)+
IF('U3'!$A$4="3ª",'U3'!C36*'U3'!C$4,0)+
IF('U4'!$A$4="3ª",'U4'!C36*'U4'!C$4,0)+
IF('U5'!$A$4="3ª",'U5'!C36*'U5'!C$4,0)+
IF('U6'!$A$4="3ª",'U6'!C36*'U6'!C$4,0)+
IF('U7'!$A$4="3ª",'U7'!C36*'U7'!C$4,0)+
IF('U8'!$A$4="3ª",'U8'!C36*'U8'!C$4,0)+
IF('U9'!$A$4="3ª",'U9'!C36*'U9'!C$4,0)+
IF('U10'!$A$4="3ª",'U10'!C36*'U10'!C$4,0)+
IF('U11'!$A$4="3ª",'U11'!C36*'U11'!C$4,0)+
IF('U12'!$A$4="3ª",'U12'!C36*'U12'!C$4,0)+
IF('U13'!$A$4="3ª",'U13'!C36*'U13'!C$4,0)+
IF('U14'!$A$4="3ª",'U14'!C36*'U14'!C$4,0)+
IF('U15'!$A$4="3ª",'U15'!C36*'U15'!C$4,0)
)/'3ª EVA-solo'!$CD$5
/E$13)),0),0)</f>
        <v>0</v>
      </c>
      <c r="F52" s="25"/>
      <c r="G52" s="25">
        <f ca="1">IFERROR(IF(G$16&gt;0,
(
(
(
IF('U1'!$A$4="3ª",'U1'!D36*'U1'!D$4,0)+
IF('U2'!$A$4="3ª",'U2'!D36*'U2'!D$4,0)+
IF('U3'!$A$4="3ª",'U3'!D36*'U3'!D$4,0)+
IF('U4'!$A$4="3ª",'U4'!D36*'U4'!D$4,0)+
IF('U5'!$A$4="3ª",'U5'!D36*'U5'!D$4,0)+
IF('U6'!$A$4="3ª",'U6'!D36*'U6'!D$4,0)+
IF('U7'!$A$4="3ª",'U7'!D36*'U7'!D$4,0)+
IF('U8'!$A$4="3ª",'U8'!D36*'U8'!D$4,0)+
IF('U9'!$A$4="3ª",'U9'!D36*'U9'!D$4,0)+
IF('U10'!$A$4="3ª",'U10'!D36*'U10'!D$4,0)+
IF('U11'!$A$4="3ª",'U11'!D36*'U11'!D$4,0)+
IF('U12'!$A$4="3ª",'U12'!D36*'U12'!D$4,0)+
IF('U13'!$A$4="3ª",'U13'!D36*'U13'!D$4,0)+
IF('U14'!$A$4="3ª",'U14'!D36*'U14'!D$4,0)+
IF('U15'!$A$4="3ª",'U15'!D36*'U15'!D$4,0)
)/'3ª EVA-solo'!$CD$5
/G$13)),0),0)</f>
        <v>0</v>
      </c>
      <c r="H52" s="25"/>
      <c r="I52" s="25">
        <f ca="1">IFERROR(IF(I$16&gt;0,
(
(
(
IF('U1'!$A$4="3ª",'U1'!E36*'U1'!E$4,0)+
IF('U2'!$A$4="3ª",'U2'!E36*'U2'!E$4,0)+
IF('U3'!$A$4="3ª",'U3'!E36*'U3'!E$4,0)+
IF('U4'!$A$4="3ª",'U4'!E36*'U4'!E$4,0)+
IF('U5'!$A$4="3ª",'U5'!E36*'U5'!E$4,0)+
IF('U6'!$A$4="3ª",'U6'!E36*'U6'!E$4,0)+
IF('U7'!$A$4="3ª",'U7'!E36*'U7'!E$4,0)+
IF('U8'!$A$4="3ª",'U8'!E36*'U8'!E$4,0)+
IF('U9'!$A$4="3ª",'U9'!E36*'U9'!E$4,0)+
IF('U10'!$A$4="3ª",'U10'!E36*'U10'!E$4,0)+
IF('U11'!$A$4="3ª",'U11'!E36*'U11'!E$4,0)+
IF('U12'!$A$4="3ª",'U12'!E36*'U12'!E$4,0)+
IF('U13'!$A$4="3ª",'U13'!E36*'U13'!E$4,0)+
IF('U14'!$A$4="3ª",'U14'!E36*'U14'!E$4,0)+
IF('U15'!$A$4="3ª",'U15'!E36*'U15'!E$4,0)
)/'3ª EVA-solo'!$CD$5
/H$13)),0),0)</f>
        <v>0</v>
      </c>
      <c r="J52" s="25"/>
      <c r="K52" s="25">
        <f ca="1">IFERROR(IF(K$16&gt;0,
(
(
(
IF('U1'!$A$4="3ª",'U1'!F36*'U1'!F$4,0)+
IF('U2'!$A$4="3ª",'U2'!F36*'U2'!F$4,0)+
IF('U3'!$A$4="3ª",'U3'!F36*'U3'!F$4,0)+
IF('U4'!$A$4="3ª",'U4'!F36*'U4'!F$4,0)+
IF('U5'!$A$4="3ª",'U5'!F36*'U5'!F$4,0)+
IF('U6'!$A$4="3ª",'U6'!F36*'U6'!F$4,0)+
IF('U7'!$A$4="3ª",'U7'!F36*'U7'!F$4,0)+
IF('U8'!$A$4="3ª",'U8'!F36*'U8'!F$4,0)+
IF('U9'!$A$4="3ª",'U9'!F36*'U9'!F$4,0)+
IF('U10'!$A$4="3ª",'U10'!F36*'U10'!F$4,0)+
IF('U11'!$A$4="3ª",'U11'!F36*'U11'!F$4,0)+
IF('U12'!$A$4="3ª",'U12'!F36*'U12'!F$4,0)+
IF('U13'!$A$4="3ª",'U13'!F36*'U13'!F$4,0)+
IF('U14'!$A$4="3ª",'U14'!F36*'U14'!F$4,0)+
IF('U15'!$A$4="3ª",'U15'!F36*'U15'!F$4,0)
)/'3ª EVA-solo'!$CD$5
/K$13)),0),0)</f>
        <v>0</v>
      </c>
      <c r="L52" s="98"/>
      <c r="M52" s="25">
        <f>IFERROR(IF(M$16&gt;0,
(
(
(
IF('U1'!$A$4="3ª",'U1'!G36*'U1'!G$4,0)+
IF('U2'!$A$4="3ª",'U2'!G36*'U2'!G$4,0)+
IF('U3'!$A$4="3ª",'U3'!G36*'U3'!G$4,0)+
IF('U4'!$A$4="3ª",'U4'!G36*'U4'!G$4,0)+
IF('U5'!$A$4="3ª",'U5'!G36*'U5'!G$4,0)+
IF('U6'!$A$4="3ª",'U6'!G36*'U6'!G$4,0)+
IF('U7'!$A$4="3ª",'U7'!G36*'U7'!G$4,0)+
IF('U8'!$A$4="3ª",'U8'!G36*'U8'!G$4,0)+
IF('U9'!$A$4="3ª",'U9'!G36*'U9'!G$4,0)+
IF('U10'!$A$4="3ª",'U10'!G36*'U10'!G$4,0)+
IF('U11'!$A$4="3ª",'U11'!G36*'U11'!G$4,0)+
IF('U12'!$A$4="3ª",'U12'!G36*'U12'!G$4,0)+
IF('U13'!$A$4="3ª",'U13'!G36*'U13'!G$4,0)+
IF('U14'!$A$4="3ª",'U14'!G36*'U14'!G$4,0)+
IF('U15'!$A$4="3ª",'U15'!G36*'U15'!G$4,0)
)/'3ª EVA-solo'!$CD$5
/M$13)),0),0)</f>
        <v>0</v>
      </c>
      <c r="N52" s="102"/>
      <c r="O52" s="72"/>
      <c r="P52" s="25">
        <f ca="1">IFERROR(IF(P$16&gt;0,
(
(
(
IF('U1'!$A$4="3ª",'U1'!H36*'U1'!H$4,0)+
IF('U2'!$A$4="3ª",'U2'!H36*'U2'!H$4,0)+
IF('U3'!$A$4="3ª",'U3'!H36*'U3'!H$4,0)+
IF('U4'!$A$4="3ª",'U4'!H36*'U4'!H$4,0)+
IF('U5'!$A$4="3ª",'U5'!H36*'U5'!H$4,0)+
IF('U6'!$A$4="3ª",'U6'!H36*'U6'!H$4,0)+
IF('U7'!$A$4="3ª",'U7'!H36*'U7'!H$4,0)+
IF('U8'!$A$4="3ª",'U8'!H36*'U8'!H$4,0)+
IF('U9'!$A$4="3ª",'U9'!H36*'U9'!H$4,0)+
IF('U10'!$A$4="3ª",'U10'!H36*'U10'!H$4,0)+
IF('U11'!$A$4="3ª",'U11'!H36*'U11'!H$4,0)+
IF('U12'!$A$4="3ª",'U12'!H36*'U12'!H$4,0)+
IF('U13'!$A$4="3ª",'U13'!H36*'U13'!H$4,0)+
IF('U14'!$A$4="3ª",'U14'!H36*'U14'!H$4,0)+
IF('U15'!$A$4="3ª",'U15'!H36*'U15'!H$4,0)
)/'3ª EVA-solo'!$CD$5
/P$13)),0),0)</f>
        <v>0</v>
      </c>
      <c r="Q52" s="25"/>
      <c r="R52" s="25">
        <f ca="1">IFERROR(IF(R$16&gt;0,
(
(
(
IF('U1'!$A$4="3ª",'U1'!I36*'U1'!I$4,0)+
IF('U2'!$A$4="3ª",'U2'!I36*'U2'!I$4,0)+
IF('U3'!$A$4="3ª",'U3'!I36*'U3'!I$4,0)+
IF('U4'!$A$4="3ª",'U4'!I36*'U4'!I$4,0)+
IF('U5'!$A$4="3ª",'U5'!I36*'U5'!I$4,0)+
IF('U6'!$A$4="3ª",'U6'!I36*'U6'!I$4,0)+
IF('U7'!$A$4="3ª",'U7'!I36*'U7'!I$4,0)+
IF('U8'!$A$4="3ª",'U8'!I36*'U8'!I$4,0)+
IF('U9'!$A$4="3ª",'U9'!I36*'U9'!I$4,0)+
IF('U10'!$A$4="3ª",'U10'!I36*'U10'!I$4,0)+
IF('U11'!$A$4="3ª",'U11'!I36*'U11'!I$4,0)+
IF('U12'!$A$4="3ª",'U12'!I36*'U12'!I$4,0)+
IF('U13'!$A$4="3ª",'U13'!I36*'U13'!I$4,0)+
IF('U14'!$A$4="3ª",'U14'!I36*'U14'!I$4,0)+
IF('U15'!$A$4="3ª",'U15'!I36*'U15'!I$4,0)
)/'3ª EVA-solo'!$CD$5
/R$13)),0),0)</f>
        <v>0</v>
      </c>
      <c r="S52" s="25"/>
      <c r="T52" s="25">
        <f ca="1">IFERROR(IF(T$16&gt;0,
(
(
(
IF('U1'!$A$4="3ª",'U1'!J36*'U1'!J$4,0)+
IF('U2'!$A$4="3ª",'U2'!J36*'U2'!J$4,0)+
IF('U3'!$A$4="3ª",'U3'!J36*'U3'!J$4,0)+
IF('U4'!$A$4="3ª",'U4'!J36*'U4'!J$4,0)+
IF('U5'!$A$4="3ª",'U5'!J36*'U5'!J$4,0)+
IF('U6'!$A$4="3ª",'U6'!J36*'U6'!J$4,0)+
IF('U7'!$A$4="3ª",'U7'!J36*'U7'!J$4,0)+
IF('U8'!$A$4="3ª",'U8'!J36*'U8'!J$4,0)+
IF('U9'!$A$4="3ª",'U9'!J36*'U9'!J$4,0)+
IF('U10'!$A$4="3ª",'U10'!J36*'U10'!J$4,0)+
IF('U11'!$A$4="3ª",'U11'!J36*'U11'!J$4,0)+
IF('U12'!$A$4="3ª",'U12'!J36*'U12'!J$4,0)+
IF('U13'!$A$4="3ª",'U13'!J36*'U13'!J$4,0)+
IF('U14'!$A$4="3ª",'U14'!J36*'U14'!J$4,0)+
IF('U15'!$A$4="3ª",'U15'!J36*'U15'!J$4,0)
)/'3ª EVA-solo'!$CD$5
/T$13)),0),0)</f>
        <v>0</v>
      </c>
      <c r="U52" s="25"/>
      <c r="V52" s="25">
        <f ca="1">IFERROR(IF(V$16&gt;0,
(
(
(
IF('U1'!$A$4="3ª",'U1'!K36*'U1'!K$4,0)+
IF('U2'!$A$4="3ª",'U2'!K36*'U2'!K$4,0)+
IF('U3'!$A$4="3ª",'U3'!K36*'U3'!K$4,0)+
IF('U4'!$A$4="3ª",'U4'!K36*'U4'!K$4,0)+
IF('U5'!$A$4="3ª",'U5'!K36*'U5'!K$4,0)+
IF('U6'!$A$4="3ª",'U6'!K36*'U6'!K$4,0)+
IF('U7'!$A$4="3ª",'U7'!K36*'U7'!K$4,0)+
IF('U8'!$A$4="3ª",'U8'!K36*'U8'!K$4,0)+
IF('U9'!$A$4="3ª",'U9'!K36*'U9'!K$4,0)+
IF('U10'!$A$4="3ª",'U10'!K36*'U10'!K$4,0)+
IF('U11'!$A$4="3ª",'U11'!K36*'U11'!K$4,0)+
IF('U12'!$A$4="3ª",'U12'!K36*'U12'!K$4,0)+
IF('U13'!$A$4="3ª",'U13'!K36*'U13'!K$4,0)+
IF('U14'!$A$4="3ª",'U14'!K36*'U14'!K$4,0)+
IF('U15'!$A$4="3ª",'U15'!K36*'U15'!K$4,0)
)/'3ª EVA-solo'!$CD$5
/V$13)),0),0)</f>
        <v>0</v>
      </c>
      <c r="W52" s="25"/>
      <c r="X52" s="25">
        <f ca="1">IFERROR(IF(X$16&gt;0,
(
(
(
IF('U1'!$A$4="3ª",'U1'!L36*'U1'!L$4,0)+
IF('U2'!$A$4="3ª",'U2'!L36*'U2'!L$4,0)+
IF('U3'!$A$4="3ª",'U3'!L36*'U3'!L$4,0)+
IF('U4'!$A$4="3ª",'U4'!L36*'U4'!L$4,0)+
IF('U5'!$A$4="3ª",'U5'!L36*'U5'!L$4,0)+
IF('U6'!$A$4="3ª",'U6'!L36*'U6'!L$4,0)+
IF('U7'!$A$4="3ª",'U7'!L36*'U7'!L$4,0)+
IF('U8'!$A$4="3ª",'U8'!L36*'U8'!L$4,0)+
IF('U9'!$A$4="3ª",'U9'!L36*'U9'!L$4,0)+
IF('U10'!$A$4="3ª",'U10'!L36*'U10'!L$4,0)+
IF('U11'!$A$4="3ª",'U11'!L36*'U11'!L$4,0)+
IF('U12'!$A$4="3ª",'U12'!L36*'U12'!L$4,0)+
IF('U13'!$A$4="3ª",'U13'!L36*'U13'!L$4,0)+
IF('U14'!$A$4="3ª",'U14'!L36*'U14'!L$4,0)+
IF('U15'!$A$4="3ª",'U15'!L36*'U15'!L$4,0)
)/'3ª EVA-solo'!$CD$5
/X$13)),0),0)</f>
        <v>0</v>
      </c>
      <c r="Y52" s="25"/>
      <c r="Z52" s="25">
        <f>IFERROR(IF(Z$16&gt;0,
(
(
(
IF('U1'!$A$4="3ª",'U1'!M36*'U1'!M$4,0)+
IF('U2'!$A$4="3ª",'U2'!M36*'U2'!M$4,0)+
IF('U3'!$A$4="3ª",'U3'!M36*'U3'!M$4,0)+
IF('U4'!$A$4="3ª",'U4'!M36*'U4'!M$4,0)+
IF('U5'!$A$4="3ª",'U5'!M36*'U5'!M$4,0)+
IF('U6'!$A$4="3ª",'U6'!M36*'U6'!M$4,0)+
IF('U7'!$A$4="3ª",'U7'!M36*'U7'!M$4,0)+
IF('U8'!$A$4="3ª",'U8'!M36*'U8'!M$4,0)+
IF('U9'!$A$4="3ª",'U9'!M36*'U9'!M$4,0)+
IF('U10'!$A$4="3ª",'U10'!M36*'U10'!M$4,0)+
IF('U11'!$A$4="3ª",'U11'!M36*'U11'!M$4,0)+
IF('U12'!$A$4="3ª",'U12'!M36*'U12'!M$4,0)+
IF('U13'!$A$4="3ª",'U13'!M36*'U13'!M$4,0)+
IF('U14'!$A$4="3ª",'U14'!M36*'U14'!M$4,0)+
IF('U15'!$A$4="3ª",'U15'!M36*'U15'!M$4,0)
)/'3ª EVA-solo'!$CD$5
/Z$13)),0),0)</f>
        <v>0</v>
      </c>
      <c r="AA52" s="25"/>
      <c r="AB52" s="72"/>
      <c r="AC52" s="25">
        <f ca="1">IFERROR(IF(AC$16&gt;0,
(
(
(
IF('U1'!$A$4="3ª",'U1'!N36*'U1'!N$4,0)+
IF('U2'!$A$4="3ª",'U2'!N36*'U2'!N$4,0)+
IF('U3'!$A$4="3ª",'U3'!N36*'U3'!N$4,0)+
IF('U4'!$A$4="3ª",'U4'!N36*'U4'!N$4,0)+
IF('U5'!$A$4="3ª",'U5'!N36*'U5'!N$4,0)+
IF('U6'!$A$4="3ª",'U6'!N36*'U6'!N$4,0)+
IF('U7'!$A$4="3ª",'U7'!N36*'U7'!N$4,0)+
IF('U8'!$A$4="3ª",'U8'!N36*'U8'!N$4,0)+
IF('U9'!$A$4="3ª",'U9'!N36*'U9'!N$4,0)+
IF('U10'!$A$4="3ª",'U10'!N36*'U10'!N$4,0)+
IF('U11'!$A$4="3ª",'U11'!N36*'U11'!N$4,0)+
IF('U12'!$A$4="3ª",'U12'!N36*'U12'!N$4,0)+
IF('U13'!$A$4="3ª",'U13'!N36*'U13'!N$4,0)+
IF('U14'!$A$4="3ª",'U14'!N36*'U14'!N$4,0)+
IF('U15'!$A$4="3ª",'U15'!N36*'U15'!N$4,0)
)/'3ª EVA-solo'!$CD$5
/AC$13)),0),0)</f>
        <v>0</v>
      </c>
      <c r="AD52" s="25"/>
      <c r="AE52" s="25">
        <f>IFERROR(IF(AE$16&gt;0,
(
(
(
IF('U1'!$A$4="3ª",'U1'!O36*'U1'!O$4,0)+
IF('U2'!$A$4="3ª",'U2'!O36*'U2'!O$4,0)+
IF('U3'!$A$4="3ª",'U3'!O36*'U3'!O$4,0)+
IF('U4'!$A$4="3ª",'U4'!O36*'U4'!O$4,0)+
IF('U5'!$A$4="3ª",'U5'!O36*'U5'!O$4,0)+
IF('U6'!$A$4="3ª",'U6'!O36*'U6'!O$4,0)+
IF('U7'!$A$4="3ª",'U7'!O36*'U7'!O$4,0)+
IF('U8'!$A$4="3ª",'U8'!O36*'U8'!O$4,0)+
IF('U9'!$A$4="3ª",'U9'!O36*'U9'!O$4,0)+
IF('U10'!$A$4="3ª",'U10'!O36*'U10'!O$4,0)+
IF('U11'!$A$4="3ª",'U11'!O36*'U11'!O$4,0)+
IF('U12'!$A$4="3ª",'U12'!O36*'U12'!O$4,0)+
IF('U13'!$A$4="3ª",'U13'!O36*'U13'!O$4,0)+
IF('U14'!$A$4="3ª",'U14'!O36*'U14'!O$4,0)+
IF('U15'!$A$4="3ª",'U15'!O36*'U15'!O$4,0)
)/'3ª EVA-solo'!$CD$5
/AE$13)),0),0)</f>
        <v>0</v>
      </c>
      <c r="AF52" s="25"/>
      <c r="AG52" s="25">
        <f ca="1">IFERROR(IF(AG$16&gt;0,
(
(
(
IF('U1'!$A$4="3ª",'U1'!P36*'U1'!P$4,0)+
IF('U2'!$A$4="3ª",'U2'!P36*'U2'!P$4,0)+
IF('U3'!$A$4="3ª",'U3'!P36*'U3'!P$4,0)+
IF('U4'!$A$4="3ª",'U4'!P36*'U4'!P$4,0)+
IF('U5'!$A$4="3ª",'U5'!P36*'U5'!P$4,0)+
IF('U6'!$A$4="3ª",'U6'!P36*'U6'!P$4,0)+
IF('U7'!$A$4="3ª",'U7'!P36*'U7'!P$4,0)+
IF('U8'!$A$4="3ª",'U8'!P36*'U8'!P$4,0)+
IF('U9'!$A$4="3ª",'U9'!P36*'U9'!P$4,0)+
IF('U10'!$A$4="3ª",'U10'!P36*'U10'!P$4,0)+
IF('U11'!$A$4="3ª",'U11'!P36*'U11'!P$4,0)+
IF('U12'!$A$4="3ª",'U12'!P36*'U12'!P$4,0)+
IF('U13'!$A$4="3ª",'U13'!P36*'U13'!P$4,0)+
IF('U14'!$A$4="3ª",'U14'!P36*'U14'!P$4,0)+
IF('U15'!$A$4="3ª",'U15'!P36*'U15'!P$4,0)
)/'3ª EVA-solo'!$CD$5
/AG$13)),0),0)</f>
        <v>0</v>
      </c>
      <c r="AH52" s="25"/>
      <c r="AI52" s="25">
        <f>IFERROR(IF(AH$16&gt;0,
(
(
(
IF('U1'!$A$4="3ª",'U1'!Q36*'U1'!Q$4,0)+
IF('U2'!$A$4="3ª",'U2'!Q36*'U2'!Q$4,0)+
IF('U3'!$A$4="3ª",'U3'!Q36*'U3'!Q$4,0)+
IF('U4'!$A$4="3ª",'U4'!Q36*'U4'!Q$4,0)+
IF('U5'!$A$4="3ª",'U5'!Q36*'U5'!Q$4,0)+
IF('U6'!$A$4="3ª",'U6'!Q36*'U6'!Q$4,0)+
IF('U7'!$A$4="3ª",'U7'!Q36*'U7'!Q$4,0)+
IF('U8'!$A$4="3ª",'U8'!Q36*'U8'!Q$4,0)+
IF('U9'!$A$4="3ª",'U9'!Q36*'U9'!Q$4,0)+
IF('U10'!$A$4="3ª",'U10'!Q36*'U10'!Q$4,0)+
IF('U11'!$A$4="3ª",'U11'!Q36*'U11'!Q$4,0)+
IF('U12'!$A$4="3ª",'U12'!Q36*'U12'!Q$4,0)+
IF('U13'!$A$4="3ª",'U13'!Q36*'U13'!Q$4,0)+
IF('U14'!$A$4="3ª",'U14'!Q36*'U14'!Q$4,0)+
IF('U15'!$A$4="3ª",'U15'!Q36*'U15'!Q$4,0)
)/'3ª EVA-solo'!$CD$5
/AH$13)),0),0)</f>
        <v>0</v>
      </c>
      <c r="AJ52" s="25"/>
      <c r="AK52" s="25">
        <f ca="1">IFERROR(IF(AK$16&gt;0,
(
(
(
IF('U1'!$A$4="3ª",'U1'!R36*'U1'!R$4,0)+
IF('U2'!$A$4="3ª",'U2'!R36*'U2'!R$4,0)+
IF('U3'!$A$4="3ª",'U3'!R36*'U3'!R$4,0)+
IF('U4'!$A$4="3ª",'U4'!R36*'U4'!R$4,0)+
IF('U5'!$A$4="3ª",'U5'!R36*'U5'!R$4,0)+
IF('U6'!$A$4="3ª",'U6'!R36*'U6'!R$4,0)+
IF('U7'!$A$4="3ª",'U7'!R36*'U7'!R$4,0)+
IF('U8'!$A$4="3ª",'U8'!R36*'U8'!R$4,0)+
IF('U9'!$A$4="3ª",'U9'!R36*'U9'!R$4,0)+
IF('U10'!$A$4="3ª",'U10'!R36*'U10'!R$4,0)+
IF('U11'!$A$4="3ª",'U11'!R36*'U11'!R$4,0)+
IF('U12'!$A$4="3ª",'U12'!R36*'U12'!R$4,0)+
IF('U13'!$A$4="3ª",'U13'!R36*'U13'!R$4,0)+
IF('U14'!$A$4="3ª",'U14'!R36*'U14'!R$4,0)+
IF('U15'!$A$4="3ª",'U15'!R36*'U15'!R$4,0)
)/'3ª EVA-solo'!$CD$5
/AK$13)),0),0)</f>
        <v>0</v>
      </c>
      <c r="AL52" s="25"/>
      <c r="AM52" s="129">
        <f>IFERROR(IF(AM$16&gt;0,
(
(
(
IF('U1'!$A$4="3ª",'U1'!S36*'U1'!S$4,0)+
IF('U2'!$A$4="3ª",'U2'!S36*'U2'!S$4,0)+
IF('U3'!$A$4="3ª",'U3'!S36*'U3'!S$4,0)+
IF('U4'!$A$4="3ª",'U4'!S36*'U4'!S$4,0)+
IF('U5'!$A$4="3ª",'U5'!S36*'U5'!S$4,0)+
IF('U6'!$A$4="3ª",'U6'!S36*'U6'!S$4,0)+
IF('U7'!$A$4="3ª",'U7'!S36*'U7'!S$4,0)+
IF('U8'!$A$4="3ª",'U8'!S36*'U8'!S$4,0)+
IF('U9'!$A$4="3ª",'U9'!S36*'U9'!S$4,0)+
IF('U10'!$A$4="3ª",'U10'!S36*'U10'!S$4,0)+
IF('U11'!$A$4="3ª",'U11'!S36*'U11'!S$4,0)+
IF('U12'!$A$4="3ª",'U12'!S36*'U12'!S$4,0)+
IF('U13'!$A$4="3ª",'U13'!S36*'U13'!S$4,0)+
IF('U14'!$A$4="3ª",'U14'!S36*'U14'!S$4,0)+
IF('U15'!$A$4="3ª",'U15'!S36*'U15'!S$4,0)
)/'3ª EVA-solo'!$CD$5
/AM$13)),0),0)</f>
        <v>0</v>
      </c>
      <c r="AN52" s="102"/>
      <c r="AO52" s="72"/>
      <c r="AP52" s="25">
        <f ca="1">IFERROR(IF(AP$16&gt;0,
(
(
(
IF('U1'!$A$4="3ª",'U1'!T36*'U1'!T$4,0)+
IF('U2'!$A$4="3ª",'U2'!T36*'U2'!T$4,0)+
IF('U3'!$A$4="3ª",'U3'!T36*'U3'!T$4,0)+
IF('U4'!$A$4="3ª",'U4'!T36*'U4'!T$4,0)+
IF('U5'!$A$4="3ª",'U5'!T36*'U5'!T$4,0)+
IF('U6'!$A$4="3ª",'U6'!T36*'U6'!T$4,0)+
IF('U7'!$A$4="3ª",'U7'!T36*'U7'!T$4,0)+
IF('U8'!$A$4="3ª",'U8'!T36*'U8'!T$4,0)+
IF('U9'!$A$4="3ª",'U9'!T36*'U9'!T$4,0)+
IF('U10'!$A$4="3ª",'U10'!T36*'U10'!T$4,0)+
IF('U11'!$A$4="3ª",'U11'!T36*'U11'!T$4,0)+
IF('U12'!$A$4="3ª",'U12'!T36*'U12'!T$4,0)+
IF('U13'!$A$4="3ª",'U13'!T36*'U13'!T$4,0)+
IF('U14'!$A$4="3ª",'U14'!T36*'U14'!T$4,0)+
IF('U15'!$A$4="3ª",'U15'!T36*'U15'!T$4,0)
)/'3ª EVA-solo'!$CD$5
/AP$13)),0),0)</f>
        <v>0</v>
      </c>
      <c r="AQ52" s="25"/>
      <c r="AR52" s="25">
        <f ca="1">IFERROR(IF(AR$16&gt;0,
(
(
(
IF('U1'!$A$4="3ª",'U1'!U36*'U1'!U$4,0)+
IF('U2'!$A$4="3ª",'U2'!U36*'U2'!U$4,0)+
IF('U3'!$A$4="3ª",'U3'!U36*'U3'!U$4,0)+
IF('U4'!$A$4="3ª",'U4'!U36*'U4'!U$4,0)+
IF('U5'!$A$4="3ª",'U5'!U36*'U5'!U$4,0)+
IF('U6'!$A$4="3ª",'U6'!U36*'U6'!U$4,0)+
IF('U7'!$A$4="3ª",'U7'!U36*'U7'!U$4,0)+
IF('U8'!$A$4="3ª",'U8'!U36*'U8'!U$4,0)+
IF('U9'!$A$4="3ª",'U9'!U36*'U9'!U$4,0)+
IF('U10'!$A$4="3ª",'U10'!U36*'U10'!U$4,0)+
IF('U11'!$A$4="3ª",'U11'!U36*'U11'!U$4,0)+
IF('U12'!$A$4="3ª",'U12'!U36*'U12'!U$4,0)+
IF('U13'!$A$4="3ª",'U13'!U36*'U13'!U$4,0)+
IF('U14'!$A$4="3ª",'U14'!U36*'U14'!U$4,0)+
IF('U15'!$A$4="3ª",'U15'!U36*'U15'!U$4,0)
)/'3ª EVA-solo'!$CD$5
/AR$13)),0),0)</f>
        <v>0</v>
      </c>
      <c r="AS52" s="25"/>
      <c r="AT52" s="25">
        <f ca="1">IFERROR(IF(AT$16&gt;0,
(
(
(
IF('U1'!$A$4="3ª",'U1'!V36*'U1'!V$4,0)+
IF('U2'!$A$4="3ª",'U2'!V36*'U2'!V$4,0)+
IF('U3'!$A$4="3ª",'U3'!V36*'U3'!V$4,0)+
IF('U4'!$A$4="3ª",'U4'!V36*'U4'!V$4,0)+
IF('U5'!$A$4="3ª",'U5'!V36*'U5'!V$4,0)+
IF('U6'!$A$4="3ª",'U6'!V36*'U6'!V$4,0)+
IF('U7'!$A$4="3ª",'U7'!V36*'U7'!V$4,0)+
IF('U8'!$A$4="3ª",'U8'!V36*'U8'!V$4,0)+
IF('U9'!$A$4="3ª",'U9'!V36*'U9'!V$4,0)+
IF('U10'!$A$4="3ª",'U10'!V36*'U10'!V$4,0)+
IF('U11'!$A$4="3ª",'U11'!V36*'U11'!V$4,0)+
IF('U12'!$A$4="3ª",'U12'!V36*'U12'!V$4,0)+
IF('U13'!$A$4="3ª",'U13'!V36*'U13'!V$4,0)+
IF('U14'!$A$4="3ª",'U14'!V36*'U14'!V$4,0)+
IF('U15'!$A$4="3ª",'U15'!V36*'U15'!V$4,0)
)/'3ª EVA-solo'!$CD$5
/AT$13)),0),0)</f>
        <v>0</v>
      </c>
      <c r="AU52" s="25"/>
      <c r="AV52" s="25">
        <f ca="1">IFERROR(IF(AV$16&gt;0,
(
(
(
IF('U1'!$A$4="3ª",'U1'!W36*'U1'!W$4,0)+
IF('U2'!$A$4="3ª",'U2'!W36*'U2'!W$4,0)+
IF('U3'!$A$4="3ª",'U3'!W36*'U3'!W$4,0)+
IF('U4'!$A$4="3ª",'U4'!W36*'U4'!W$4,0)+
IF('U5'!$A$4="3ª",'U5'!W36*'U5'!W$4,0)+
IF('U6'!$A$4="3ª",'U6'!W36*'U6'!W$4,0)+
IF('U7'!$A$4="3ª",'U7'!W36*'U7'!W$4,0)+
IF('U8'!$A$4="3ª",'U8'!W36*'U8'!W$4,0)+
IF('U9'!$A$4="3ª",'U9'!W36*'U9'!W$4,0)+
IF('U10'!$A$4="3ª",'U10'!W36*'U10'!W$4,0)+
IF('U11'!$A$4="3ª",'U11'!W36*'U11'!W$4,0)+
IF('U12'!$A$4="3ª",'U12'!W36*'U12'!W$4,0)+
IF('U13'!$A$4="3ª",'U13'!W36*'U13'!W$4,0)+
IF('U14'!$A$4="3ª",'U14'!W36*'U14'!W$4,0)+
IF('U15'!$A$4="3ª",'U15'!W36*'U15'!W$4,0)
)/'3ª EVA-solo'!$CD$5
/AV$13)),0),0)</f>
        <v>0</v>
      </c>
      <c r="AW52" s="25"/>
      <c r="AX52" s="25">
        <f ca="1">IFERROR(IF(AX$16&gt;0,
(
(
(
IF('U1'!$A$4="3ª",'U1'!X36*'U1'!X$4,0)+
IF('U2'!$A$4="3ª",'U2'!X36*'U2'!X$4,0)+
IF('U3'!$A$4="3ª",'U3'!X36*'U3'!X$4,0)+
IF('U4'!$A$4="3ª",'U4'!X36*'U4'!X$4,0)+
IF('U5'!$A$4="3ª",'U5'!X36*'U5'!X$4,0)+
IF('U6'!$A$4="3ª",'U6'!X36*'U6'!X$4,0)+
IF('U7'!$A$4="3ª",'U7'!X36*'U7'!X$4,0)+
IF('U8'!$A$4="3ª",'U8'!X36*'U8'!X$4,0)+
IF('U9'!$A$4="3ª",'U9'!X36*'U9'!X$4,0)+
IF('U10'!$A$4="3ª",'U10'!X36*'U10'!X$4,0)+
IF('U11'!$A$4="3ª",'U11'!X36*'U11'!X$4,0)+
IF('U12'!$A$4="3ª",'U12'!X36*'U12'!X$4,0)+
IF('U13'!$A$4="3ª",'U13'!X36*'U13'!X$4,0)+
IF('U14'!$A$4="3ª",'U14'!X36*'U14'!X$4,0)+
IF('U15'!$A$4="3ª",'U15'!X36*'U15'!X$4,0)
)/'3ª EVA-solo'!$CD$5
/AX$13)),0),0)</f>
        <v>0</v>
      </c>
      <c r="AY52" s="25"/>
      <c r="AZ52" s="25">
        <f>IFERROR(IF(AZ$16&gt;0,
(
(
(
IF('U1'!$A$4="3ª",'U1'!Y36*'U1'!Y$4,0)+
IF('U2'!$A$4="3ª",'U2'!Y36*'U2'!Y$4,0)+
IF('U3'!$A$4="3ª",'U3'!Y36*'U3'!Y$4,0)+
IF('U4'!$A$4="3ª",'U4'!Y36*'U4'!Y$4,0)+
IF('U5'!$A$4="3ª",'U5'!Y36*'U5'!Y$4,0)+
IF('U6'!$A$4="3ª",'U6'!Y36*'U6'!Y$4,0)+
IF('U7'!$A$4="3ª",'U7'!Y36*'U7'!Y$4,0)+
IF('U8'!$A$4="3ª",'U8'!Y36*'U8'!Y$4,0)+
IF('U9'!$A$4="3ª",'U9'!Y36*'U9'!Y$4,0)+
IF('U10'!$A$4="3ª",'U10'!Y36*'U10'!Y$4,0)+
IF('U11'!$A$4="3ª",'U11'!Y36*'U11'!Y$4,0)+
IF('U12'!$A$4="3ª",'U12'!Y36*'U12'!Y$4,0)+
IF('U13'!$A$4="3ª",'U13'!Y36*'U13'!Y$4,0)+
IF('U14'!$A$4="3ª",'U14'!Y36*'U14'!Y$4,0)+
IF('U15'!$A$4="3ª",'U15'!Y36*'U15'!Y$4,0)
)/'3ª EVA-solo'!$CD$5
/AZ$13)),0),0)</f>
        <v>0</v>
      </c>
      <c r="BA52" s="25"/>
      <c r="BB52" s="72"/>
      <c r="BC52" s="25">
        <f ca="1">IFERROR(IF(BC$16&gt;0,
(
(
(
IF('U1'!$A$4="2ª",'U1'!Z36*'U1'!Z$4,0)+
IF('U2'!$A$4="2ª",'U2'!Z36*'U2'!Z$4,0)+
IF('U3'!$A$4="2ª",'U3'!Z36*'U3'!Z$4,0)+
IF('U4'!$A$4="2ª",'U4'!Z36*'U4'!Z$4,0)+
IF('U5'!$A$4="2ª",'U5'!Z36*'U5'!Z$4,0)+
IF('U6'!$A$4="2ª",'U6'!Z36*'U6'!Z$4,0)+
IF('U7'!$A$4="2ª",'U7'!Z36*'U7'!Z$4,0)+
IF('U8'!$A$4="2ª",'U8'!Z36*'U8'!Z$4,0)+
IF('U9'!$A$4="2ª",'U9'!Z36*'U9'!Z$4,0)+
IF('U10'!$A$4="2ª",'U10'!Z36*'U10'!Z$4,0)+
IF('U11'!$A$4="2ª",'U11'!Z36*'U11'!Z$4,0)+
IF('U12'!$A$4="2ª",'U12'!Z36*'U12'!Z$4,0)+
IF('U13'!$A$4="2ª",'U13'!Z36*'U13'!Z$4,0)+
IF('U14'!$A$4="2ª",'U14'!Z36*'U14'!Z$4,0)+
IF('U15'!$A$4="2ª",'U15'!Z36*'U15'!Z$4,0)
)/'2ª EVA-solo'!$CD$5
/BC$13)),0),0)</f>
        <v>0</v>
      </c>
      <c r="BD52" s="25"/>
      <c r="BE52" s="25">
        <f ca="1">IFERROR(IF(BE$16&gt;0,
(
(
(
IF('U1'!$A$4="3ª",'U1'!AA36*'U1'!AA$4,0)+
IF('U2'!$A$4="3ª",'U2'!AA36*'U2'!AA$4,0)+
IF('U3'!$A$4="3ª",'U3'!AA36*'U3'!AA$4,0)+
IF('U4'!$A$4="3ª",'U4'!AA36*'U4'!AA$4,0)+
IF('U5'!$A$4="3ª",'U5'!AA36*'U5'!AA$4,0)+
IF('U6'!$A$4="3ª",'U6'!AA36*'U6'!AA$4,0)+
IF('U7'!$A$4="3ª",'U7'!AA36*'U7'!AA$4,0)+
IF('U8'!$A$4="3ª",'U8'!AA36*'U8'!AA$4,0)+
IF('U9'!$A$4="3ª",'U9'!AA36*'U9'!AA$4,0)+
IF('U10'!$A$4="3ª",'U10'!AA36*'U10'!AA$4,0)+
IF('U11'!$A$4="3ª",'U11'!AA36*'U11'!AA$4,0)+
IF('U12'!$A$4="3ª",'U12'!AA36*'U12'!AA$4,0)+
IF('U13'!$A$4="3ª",'U13'!AA36*'U13'!AA$4,0)+
IF('U14'!$A$4="3ª",'U14'!AA36*'U14'!AA$4,0)+
IF('U15'!$A$4="3ª",'U15'!AA36*'U15'!AE$4,0)
)/'3ª EVA-solo'!$CD$5
/BE$13)),0),0)</f>
        <v>0</v>
      </c>
      <c r="BF52" s="25"/>
      <c r="BG52" s="25">
        <f ca="1">IFERROR(IF(BG$16&gt;0,
(
(
(
IF('U1'!$A$4="3ª",'U1'!AB36*'U1'!AB$4,0)+
IF('U2'!$A$4="3ª",'U2'!AB36*'U2'!AB$4,0)+
IF('U3'!$A$4="3ª",'U3'!AB36*'U3'!AB$4,0)+
IF('U4'!$A$4="3ª",'U4'!AB36*'U4'!AB$4,0)+
IF('U5'!$A$4="3ª",'U5'!AB36*'U5'!AB$4,0)+
IF('U6'!$A$4="3ª",'U6'!AB36*'U6'!AB$4,0)+
IF('U7'!$A$4="3ª",'U7'!AB36*'U7'!AB$4,0)+
IF('U8'!$A$4="3ª",'U8'!AB36*'U8'!AB$4,0)+
IF('U9'!$A$4="3ª",'U9'!AB36*'U9'!AB$4,0)+
IF('U10'!$A$4="3ª",'U10'!AB36*'U10'!AB$4,0)+
IF('U11'!$A$4="3ª",'U11'!AB36*'U11'!AB$4,0)+
IF('U12'!$A$4="3ª",'U12'!AB36*'U12'!AB$4,0)+
IF('U13'!$A$4="3ª",'U13'!AB36*'U13'!AB$4,0)+
IF('U14'!$A$4="3ª",'U14'!AB36*'U14'!AB$4,0)+
IF('U15'!$A$4="3ª",'U15'!AB36*'U15'!AF$4,0)
)/'3ª EVA-solo'!$CD$5
/BG$13)),0),0)</f>
        <v>0</v>
      </c>
      <c r="BH52" s="25"/>
      <c r="BI52" s="25">
        <f>IFERROR(IF(BH$16&gt;0,
(
(
(
IF('U1'!$A$4="3ª",'U1'!AC36*'U1'!AC$4,0)+
IF('U2'!$A$4="3ª",'U2'!AC36*'U2'!AC$4,0)+
IF('U3'!$A$4="3ª",'U3'!AC36*'U3'!AC$4,0)+
IF('U4'!$A$4="3ª",'U4'!AC36*'U4'!AC$4,0)+
IF('U5'!$A$4="3ª",'U5'!AC36*'U5'!AC$4,0)+
IF('U6'!$A$4="3ª",'U6'!AC36*'U6'!AC$4,0)+
IF('U7'!$A$4="3ª",'U7'!AC36*'U7'!AC$4,0)+
IF('U8'!$A$4="3ª",'U8'!AC36*'U8'!AC$4,0)+
IF('U9'!$A$4="3ª",'U9'!AC36*'U9'!AC$4,0)+
IF('U10'!$A$4="3ª",'U10'!AC36*'U10'!AC$4,0)+
IF('U11'!$A$4="3ª",'U11'!AC36*'U11'!AC$4,0)+
IF('U12'!$A$4="3ª",'U12'!AC36*'U12'!AC$4,0)+
IF('U13'!$A$4="3ª",'U13'!AC36*'U13'!AC$4,0)+
IF('U14'!$A$4="3ª",'U14'!AC36*'U14'!AC$4,0)+
IF('U15'!$A$4="3ª",'U15'!AC36*'U15'!AG$4,0)
)/'3ª EVA-solo'!$CD$5
/BH$13)),0),0)</f>
        <v>0</v>
      </c>
      <c r="BJ52" s="25"/>
      <c r="BK52" s="25">
        <f>IFERROR(IF(BK$16&gt;0,
(
(
(
IF('U1'!$A$4="3ª",'U1'!AD36*'U1'!AD$4,0)+
IF('U2'!$A$4="3ª",'U2'!AD36*'U2'!AD$4,0)+
IF('U3'!$A$4="3ª",'U3'!AD36*'U3'!AD$4,0)+
IF('U4'!$A$4="3ª",'U4'!AD36*'U4'!AD$4,0)+
IF('U5'!$A$4="3ª",'U5'!AD36*'U5'!AD$4,0)+
IF('U6'!$A$4="3ª",'U6'!AD36*'U6'!AD$4,0)+
IF('U7'!$A$4="3ª",'U7'!AD36*'U7'!AD$4,0)+
IF('U8'!$A$4="3ª",'U8'!AD36*'U8'!AD$4,0)+
IF('U9'!$A$4="3ª",'U9'!AD36*'U9'!AD$4,0)+
IF('U10'!$A$4="3ª",'U10'!AD36*'U10'!AD$4,0)+
IF('U11'!$A$4="3ª",'U11'!AD36*'U11'!AD$4,0)+
IF('U12'!$A$4="3ª",'U12'!AD36*'U12'!AD$4,0)+
IF('U13'!$A$4="3ª",'U13'!AD36*'U13'!AD$4,0)+
IF('U14'!$A$4="3ª",'U14'!AD36*'U14'!AD$4,0)+
IF('U15'!$A$4="3ª",'U15'!AD36*'U15'!AH$4,0)
)/'3ª EVA-solo'!$CD$5
/BK$13)),0),0)</f>
        <v>0</v>
      </c>
      <c r="BL52" s="25"/>
      <c r="BM52" s="25">
        <f>IFERROR(IF(BM$16&gt;0,
(
(
(
IF('U1'!$A$4="2ª",'U1'!AE36*'U1'!AE$4,0)+
IF('U2'!$A$4="2ª",'U2'!AE36*'U2'!AE$4,0)+
IF('U3'!$A$4="2ª",'U3'!AE36*'U3'!AE$4,0)+
IF('U4'!$A$4="2ª",'U4'!AE36*'U4'!AE$4,0)+
IF('U5'!$A$4="2ª",'U5'!AE36*'U5'!AE$4,0)+
IF('U6'!$A$4="2ª",'U6'!AE36*'U6'!AE$4,0)+
IF('U7'!$A$4="2ª",'U7'!AE36*'U7'!AE$4,0)+
IF('U8'!$A$4="2ª",'U8'!AE36*'U8'!AE$4,0)+
IF('U9'!$A$4="2ª",'U9'!AE36*'U9'!AE$4,0)+
IF('U10'!$A$4="2ª",'U10'!AE36*'U10'!AE$4,0)+
IF('U11'!$A$4="2ª",'U11'!AE36*'U11'!AE$4,0)+
IF('U12'!$A$4="2ª",'U12'!AE36*'U12'!AE$4,0)+
IF('U13'!$A$4="2ª",'U13'!AE36*'U13'!AE$4,0)+
IF('U14'!$A$4="2ª",'U14'!AE36*'U14'!AE$4,0)+
IF('U15'!$A$4="2ª",'U15'!AE36*'U15'!AE$4,0)
)/'2ª EVA-solo'!$CD$5
/BM$13)),0),0)</f>
        <v>0</v>
      </c>
      <c r="BN52" s="25"/>
      <c r="BO52" s="72"/>
      <c r="BP52" s="25">
        <f ca="1">IFERROR(IF(BP$16&gt;0,
(
(
(
IF('U1'!$A$4="3ª",'U1'!AF36*'U1'!AF$4,0)+
IF('U2'!$A$4="3ª",'U2'!AF36*'U2'!AF$4,0)+
IF('U3'!$A$4="3ª",'U3'!AF36*'U3'!AF$4,0)+
IF('U4'!$A$4="3ª",'U4'!AF36*'U4'!AF$4,0)+
IF('U5'!$A$4="3ª",'U5'!AF36*'U5'!AF$4,0)+
IF('U6'!$A$4="3ª",'U6'!AF36*'U6'!AF$4,0)+
IF('U7'!$A$4="3ª",'U7'!AF36*'U7'!AF$4,0)+
IF('U8'!$A$4="3ª",'U8'!AF36*'U8'!AF$4,0)+
IF('U9'!$A$4="3ª",'U9'!AF36*'U9'!AF$4,0)+
IF('U10'!$A$4="3ª",'U10'!AF36*'U10'!AF$4,0)+
IF('U11'!$A$4="3ª",'U11'!AF36*'U11'!AF$4,0)+
IF('U12'!$A$4="3ª",'U12'!AF36*'U12'!AF$4,0)+
IF('U13'!$A$4="3ª",'U13'!AF36*'U13'!AF$4,0)+
IF('U14'!$A$4="3ª",'U14'!AF36*'U14'!AF$4,0)+
IF('U15'!$A$4="3ª",'U15'!AF36*'U15'!AF$4,0)
)/'3ª EVA-solo'!$CD$5
/BP$13)),0),0)</f>
        <v>0</v>
      </c>
      <c r="BQ52" s="25"/>
      <c r="BR52" s="25">
        <f>IFERROR(IF(BR$16&gt;0,
(
(
(
IF('U1'!$A$4="3ª",'U1'!AG36*'U1'!AG$4,0)+
IF('U2'!$A$4="3ª",'U2'!AG36*'U2'!AG$4,0)+
IF('U3'!$A$4="3ª",'U3'!AG36*'U3'!AG$4,0)+
IF('U4'!$A$4="3ª",'U4'!AG36*'U4'!AG$4,0)+
IF('U5'!$A$4="3ª",'U5'!AG36*'U5'!AG$4,0)+
IF('U6'!$A$4="3ª",'U6'!AG36*'U6'!AG$4,0)+
IF('U7'!$A$4="3ª",'U7'!AG36*'U7'!AG$4,0)+
IF('U8'!$A$4="3ª",'U8'!AG36*'U8'!AG$4,0)+
IF('U9'!$A$4="3ª",'U9'!AG36*'U9'!AG$4,0)+
IF('U10'!$A$4="3ª",'U10'!AG36*'U10'!AG$4,0)+
IF('U11'!$A$4="3ª",'U11'!AG36*'U11'!AG$4,0)+
IF('U12'!$A$4="3ª",'U12'!AG36*'U12'!AG$4,0)+
IF('U13'!$A$4="3ª",'U13'!AG36*'U13'!AG$4,0)+
IF('U14'!$A$4="3ª",'U14'!AG36*'U14'!AG$4,0)+
IF('U15'!$A$4="3ª",'U15'!AG36*'U15'!AG$4,0)
)/'3ª EVA-solo'!$CD$5
/BR$13)),0),0)</f>
        <v>0</v>
      </c>
      <c r="BS52" s="25"/>
      <c r="BT52" s="25">
        <f>IFERROR(IF(BT$16&gt;0,
(
(
(
IF('U1'!$A$4="3ª",'U1'!AH36*'U1'!AH$4,0)+
IF('U2'!$A$4="3ª",'U2'!AH36*'U2'!AH$4,0)+
IF('U3'!$A$4="3ª",'U3'!AH36*'U3'!AH$4,0)+
IF('U4'!$A$4="3ª",'U4'!AH36*'U4'!AH$4,0)+
IF('U5'!$A$4="3ª",'U5'!AH36*'U5'!AH$4,0)+
IF('U6'!$A$4="3ª",'U6'!AH36*'U6'!AH$4,0)+
IF('U7'!$A$4="3ª",'U7'!AH36*'U7'!AH$4,0)+
IF('U8'!$A$4="3ª",'U8'!AH36*'U8'!AH$4,0)+
IF('U9'!$A$4="3ª",'U9'!AH36*'U9'!AH$4,0)+
IF('U10'!$A$4="3ª",'U10'!AH36*'U10'!AH$4,0)+
IF('U11'!$A$4="3ª",'U11'!AH36*'U11'!AH$4,0)+
IF('U12'!$A$4="3ª",'U12'!AH36*'U12'!AH$4,0)+
IF('U13'!$A$4="3ª",'U13'!AH36*'U13'!AH$4,0)+
IF('U14'!$A$4="3ª",'U14'!AH36*'U14'!AH$4,0)+
IF('U15'!$A$4="3ª",'U15'!AH36*'U15'!AH$4,0)
)/'3ª EVA-solo'!$CD$5
/BT$13)),0),0)</f>
        <v>0</v>
      </c>
      <c r="BU52" s="25"/>
      <c r="BV52" s="25">
        <f>IFERROR(IF(BV$16&gt;0,
(
(
(
IF('U1'!$A$4="3ª",'U1'!AI36*'U1'!AI$4,0)+
IF('U2'!$A$4="3ª",'U2'!AI36*'U2'!AI$4,0)+
IF('U3'!$A$4="3ª",'U3'!AI36*'U3'!AI$4,0)+
IF('U4'!$A$4="3ª",'U4'!AI36*'U4'!AI$4,0)+
IF('U5'!$A$4="3ª",'U5'!AI36*'U5'!AI$4,0)+
IF('U6'!$A$4="3ª",'U6'!AI36*'U6'!AI$4,0)+
IF('U7'!$A$4="3ª",'U7'!AI36*'U7'!AI$4,0)+
IF('U8'!$A$4="3ª",'U8'!AI36*'U8'!AI$4,0)+
IF('U9'!$A$4="3ª",'U9'!AI36*'U9'!AI$4,0)+
IF('U10'!$A$4="3ª",'U10'!AI36*'U10'!AI$4,0)+
IF('U11'!$A$4="3ª",'U11'!AI36*'U11'!AI$4,0)+
IF('U12'!$A$4="3ª",'U12'!AI36*'U12'!AI$4,0)+
IF('U13'!$A$4="3ª",'U13'!AI36*'U13'!AI$4,0)+
IF('U14'!$A$4="3ª",'U14'!AI36*'U14'!AI$4,0)+
IF('U15'!$A$4="3ª",'U15'!AI36*'U15'!AI$4,0)
)/'3ª EVA-solo'!$CD$5
/BV$13)),0),0)</f>
        <v>0</v>
      </c>
      <c r="BW52" s="25"/>
      <c r="BX52" s="25">
        <f>IFERROR(IF(BX$16&gt;0,
(
(
(
IF('U1'!$A$4="3ª",'U1'!AJ36*'U1'!AJ$4,0)+
IF('U2'!$A$4="3ª",'U2'!AJ36*'U2'!AJ$4,0)+
IF('U3'!$A$4="3ª",'U3'!AJ36*'U3'!AJ$4,0)+
IF('U4'!$A$4="3ª",'U4'!AJ36*'U4'!AJ$4,0)+
IF('U5'!$A$4="3ª",'U5'!AJ36*'U5'!AJ$4,0)+
IF('U6'!$A$4="3ª",'U6'!AJ36*'U6'!AJ$4,0)+
IF('U7'!$A$4="3ª",'U7'!AJ36*'U7'!AJ$4,0)+
IF('U8'!$A$4="3ª",'U8'!AJ36*'U8'!AJ$4,0)+
IF('U9'!$A$4="3ª",'U9'!AJ36*'U9'!AJ$4,0)+
IF('U10'!$A$4="3ª",'U10'!AJ36*'U10'!AJ$4,0)+
IF('U11'!$A$4="3ª",'U11'!AJ36*'U11'!AJ$4,0)+
IF('U12'!$A$4="3ª",'U12'!AJ36*'U12'!AJ$4,0)+
IF('U13'!$A$4="3ª",'U13'!AJ36*'U13'!AJ$4,0)+
IF('U14'!$A$4="3ª",'U14'!AJ36*'U14'!AJ$4,0)+
IF('U15'!$A$4="3ª",'U15'!AJ36*'U15'!AJ$4,0)
)/'3ª EVA-solo'!$CD$5
/BX$13)),0),0)</f>
        <v>0</v>
      </c>
      <c r="BY52" s="25"/>
      <c r="BZ52" s="129">
        <f>IFERROR(IF(BZ$16&gt;0,
(
(
(
IF('U1'!$A$4="3ª",'U1'!AK36*'U1'!AK$4,0)+
IF('U2'!$A$4="3ª",'U2'!AK36*'U2'!AK$4,0)+
IF('U3'!$A$4="3ª",'U3'!AK36*'U3'!AK$4,0)+
IF('U4'!$A$4="3ª",'U4'!AK36*'U4'!AK$4,0)+
IF('U5'!$A$4="3ª",'U5'!AK36*'U5'!AK$4,0)+
IF('U6'!$A$4="3ª",'U6'!AK36*'U6'!AK$4,0)+
IF('U7'!$A$4="3ª",'U7'!AK36*'U7'!AK$4,0)+
IF('U8'!$A$4="3ª",'U8'!AK36*'U8'!AK$4,0)+
IF('U9'!$A$4="3ª",'U9'!AK36*'U9'!AK$4,0)+
IF('U10'!$A$4="3ª",'U10'!AK36*'U10'!AK$4,0)+
IF('U11'!$A$4="3ª",'U11'!AK36*'U11'!AK$4,0)+
IF('U12'!$A$4="3ª",'U12'!AK36*'U12'!AK$4,0)+
IF('U13'!$A$4="3ª",'U13'!AK36*'U13'!AK$4,0)+
IF('U14'!$A$4="3ª",'U14'!AK36*'U14'!AK$4,0)+
IF('U15'!$A$4="3ª",'U15'!AK36*'U15'!AK$4,0)
)/'3ª EVA-solo'!$CD$5
/BZ$13)),0),0)</f>
        <v>0</v>
      </c>
      <c r="CA52" s="25"/>
      <c r="CB52" s="71"/>
    </row>
    <row r="53" spans="1:80" ht="18" x14ac:dyDescent="0.25">
      <c r="A53" s="65">
        <v>0</v>
      </c>
      <c r="B53" s="72"/>
      <c r="C53" s="25">
        <f ca="1">IFERROR(IF(C$16&gt;0,
(
(
(
IF('U1'!$A$4="3ª",'U1'!B37*'U1'!B$4,0)+
IF('U2'!$A$4="3ª",'U2'!B37*'U2'!B$4,0)+
IF('U3'!$A$4="3ª",'U3'!B37*'U3'!B$4,0)+
IF('U4'!$A$4="3ª",'U4'!B37*'U4'!B$4,0)+
IF('U5'!$A$4="3ª",'U5'!B37*'U5'!B$4,0)+
IF('U6'!$A$4="3ª",'U6'!B37*'U6'!B$4,0)+
IF('U7'!$A$4="3ª",'U7'!B37*'U7'!B$4,0)+
IF('U8'!$A$4="3ª",'U8'!B37*'U8'!B$4,0)+
IF('U9'!$A$4="3ª",'U9'!B37*'U9'!B$4,0)+
IF('U10'!$A$4="3ª",'U10'!B37*'U10'!B$4,0)+
IF('U11'!$A$4="3ª",'U11'!B37*'U11'!B$4,0)+
IF('U12'!$A$4="3ª",'U12'!B37*'U12'!B$4,0)+
IF('U13'!$A$4="3ª",'U13'!B37*'U13'!B$4,0)+
IF('U14'!$A$4="3ª",'U14'!B37*'U14'!B$4,0)+
IF('U15'!$A$4="3ª",'U15'!B37*'U15'!B$4,0)
)/'3ª EVA-solo'!$CD$5
/C$13)),0),0)</f>
        <v>0</v>
      </c>
      <c r="D53" s="25"/>
      <c r="E53" s="25">
        <f ca="1">IFERROR(IF(E$16&gt;0,
(
(
(
IF('U1'!$A$4="3ª",'U1'!C37*'U1'!C$4,0)+
IF('U2'!$A$4="3ª",'U2'!C37*'U2'!C$4,0)+
IF('U3'!$A$4="3ª",'U3'!C37*'U3'!C$4,0)+
IF('U4'!$A$4="3ª",'U4'!C37*'U4'!C$4,0)+
IF('U5'!$A$4="3ª",'U5'!C37*'U5'!C$4,0)+
IF('U6'!$A$4="3ª",'U6'!C37*'U6'!C$4,0)+
IF('U7'!$A$4="3ª",'U7'!C37*'U7'!C$4,0)+
IF('U8'!$A$4="3ª",'U8'!C37*'U8'!C$4,0)+
IF('U9'!$A$4="3ª",'U9'!C37*'U9'!C$4,0)+
IF('U10'!$A$4="3ª",'U10'!C37*'U10'!C$4,0)+
IF('U11'!$A$4="3ª",'U11'!C37*'U11'!C$4,0)+
IF('U12'!$A$4="3ª",'U12'!C37*'U12'!C$4,0)+
IF('U13'!$A$4="3ª",'U13'!C37*'U13'!C$4,0)+
IF('U14'!$A$4="3ª",'U14'!C37*'U14'!C$4,0)+
IF('U15'!$A$4="3ª",'U15'!C37*'U15'!C$4,0)
)/'3ª EVA-solo'!$CD$5
/E$13)),0),0)</f>
        <v>0</v>
      </c>
      <c r="F53" s="25"/>
      <c r="G53" s="25">
        <f ca="1">IFERROR(IF(G$16&gt;0,
(
(
(
IF('U1'!$A$4="3ª",'U1'!D37*'U1'!D$4,0)+
IF('U2'!$A$4="3ª",'U2'!D37*'U2'!D$4,0)+
IF('U3'!$A$4="3ª",'U3'!D37*'U3'!D$4,0)+
IF('U4'!$A$4="3ª",'U4'!D37*'U4'!D$4,0)+
IF('U5'!$A$4="3ª",'U5'!D37*'U5'!D$4,0)+
IF('U6'!$A$4="3ª",'U6'!D37*'U6'!D$4,0)+
IF('U7'!$A$4="3ª",'U7'!D37*'U7'!D$4,0)+
IF('U8'!$A$4="3ª",'U8'!D37*'U8'!D$4,0)+
IF('U9'!$A$4="3ª",'U9'!D37*'U9'!D$4,0)+
IF('U10'!$A$4="3ª",'U10'!D37*'U10'!D$4,0)+
IF('U11'!$A$4="3ª",'U11'!D37*'U11'!D$4,0)+
IF('U12'!$A$4="3ª",'U12'!D37*'U12'!D$4,0)+
IF('U13'!$A$4="3ª",'U13'!D37*'U13'!D$4,0)+
IF('U14'!$A$4="3ª",'U14'!D37*'U14'!D$4,0)+
IF('U15'!$A$4="3ª",'U15'!D37*'U15'!D$4,0)
)/'3ª EVA-solo'!$CD$5
/G$13)),0),0)</f>
        <v>0</v>
      </c>
      <c r="H53" s="25"/>
      <c r="I53" s="25">
        <f ca="1">IFERROR(IF(I$16&gt;0,
(
(
(
IF('U1'!$A$4="3ª",'U1'!E37*'U1'!E$4,0)+
IF('U2'!$A$4="3ª",'U2'!E37*'U2'!E$4,0)+
IF('U3'!$A$4="3ª",'U3'!E37*'U3'!E$4,0)+
IF('U4'!$A$4="3ª",'U4'!E37*'U4'!E$4,0)+
IF('U5'!$A$4="3ª",'U5'!E37*'U5'!E$4,0)+
IF('U6'!$A$4="3ª",'U6'!E37*'U6'!E$4,0)+
IF('U7'!$A$4="3ª",'U7'!E37*'U7'!E$4,0)+
IF('U8'!$A$4="3ª",'U8'!E37*'U8'!E$4,0)+
IF('U9'!$A$4="3ª",'U9'!E37*'U9'!E$4,0)+
IF('U10'!$A$4="3ª",'U10'!E37*'U10'!E$4,0)+
IF('U11'!$A$4="3ª",'U11'!E37*'U11'!E$4,0)+
IF('U12'!$A$4="3ª",'U12'!E37*'U12'!E$4,0)+
IF('U13'!$A$4="3ª",'U13'!E37*'U13'!E$4,0)+
IF('U14'!$A$4="3ª",'U14'!E37*'U14'!E$4,0)+
IF('U15'!$A$4="3ª",'U15'!E37*'U15'!E$4,0)
)/'3ª EVA-solo'!$CD$5
/H$13)),0),0)</f>
        <v>0</v>
      </c>
      <c r="J53" s="25"/>
      <c r="K53" s="25">
        <f ca="1">IFERROR(IF(K$16&gt;0,
(
(
(
IF('U1'!$A$4="3ª",'U1'!F37*'U1'!F$4,0)+
IF('U2'!$A$4="3ª",'U2'!F37*'U2'!F$4,0)+
IF('U3'!$A$4="3ª",'U3'!F37*'U3'!F$4,0)+
IF('U4'!$A$4="3ª",'U4'!F37*'U4'!F$4,0)+
IF('U5'!$A$4="3ª",'U5'!F37*'U5'!F$4,0)+
IF('U6'!$A$4="3ª",'U6'!F37*'U6'!F$4,0)+
IF('U7'!$A$4="3ª",'U7'!F37*'U7'!F$4,0)+
IF('U8'!$A$4="3ª",'U8'!F37*'U8'!F$4,0)+
IF('U9'!$A$4="3ª",'U9'!F37*'U9'!F$4,0)+
IF('U10'!$A$4="3ª",'U10'!F37*'U10'!F$4,0)+
IF('U11'!$A$4="3ª",'U11'!F37*'U11'!F$4,0)+
IF('U12'!$A$4="3ª",'U12'!F37*'U12'!F$4,0)+
IF('U13'!$A$4="3ª",'U13'!F37*'U13'!F$4,0)+
IF('U14'!$A$4="3ª",'U14'!F37*'U14'!F$4,0)+
IF('U15'!$A$4="3ª",'U15'!F37*'U15'!F$4,0)
)/'3ª EVA-solo'!$CD$5
/K$13)),0),0)</f>
        <v>0</v>
      </c>
      <c r="L53" s="98"/>
      <c r="M53" s="25">
        <f>IFERROR(IF(M$16&gt;0,
(
(
(
IF('U1'!$A$4="3ª",'U1'!G37*'U1'!G$4,0)+
IF('U2'!$A$4="3ª",'U2'!G37*'U2'!G$4,0)+
IF('U3'!$A$4="3ª",'U3'!G37*'U3'!G$4,0)+
IF('U4'!$A$4="3ª",'U4'!G37*'U4'!G$4,0)+
IF('U5'!$A$4="3ª",'U5'!G37*'U5'!G$4,0)+
IF('U6'!$A$4="3ª",'U6'!G37*'U6'!G$4,0)+
IF('U7'!$A$4="3ª",'U7'!G37*'U7'!G$4,0)+
IF('U8'!$A$4="3ª",'U8'!G37*'U8'!G$4,0)+
IF('U9'!$A$4="3ª",'U9'!G37*'U9'!G$4,0)+
IF('U10'!$A$4="3ª",'U10'!G37*'U10'!G$4,0)+
IF('U11'!$A$4="3ª",'U11'!G37*'U11'!G$4,0)+
IF('U12'!$A$4="3ª",'U12'!G37*'U12'!G$4,0)+
IF('U13'!$A$4="3ª",'U13'!G37*'U13'!G$4,0)+
IF('U14'!$A$4="3ª",'U14'!G37*'U14'!G$4,0)+
IF('U15'!$A$4="3ª",'U15'!G37*'U15'!G$4,0)
)/'3ª EVA-solo'!$CD$5
/M$13)),0),0)</f>
        <v>0</v>
      </c>
      <c r="N53" s="102"/>
      <c r="O53" s="72"/>
      <c r="P53" s="25">
        <f ca="1">IFERROR(IF(P$16&gt;0,
(
(
(
IF('U1'!$A$4="3ª",'U1'!H37*'U1'!H$4,0)+
IF('U2'!$A$4="3ª",'U2'!H37*'U2'!H$4,0)+
IF('U3'!$A$4="3ª",'U3'!H37*'U3'!H$4,0)+
IF('U4'!$A$4="3ª",'U4'!H37*'U4'!H$4,0)+
IF('U5'!$A$4="3ª",'U5'!H37*'U5'!H$4,0)+
IF('U6'!$A$4="3ª",'U6'!H37*'U6'!H$4,0)+
IF('U7'!$A$4="3ª",'U7'!H37*'U7'!H$4,0)+
IF('U8'!$A$4="3ª",'U8'!H37*'U8'!H$4,0)+
IF('U9'!$A$4="3ª",'U9'!H37*'U9'!H$4,0)+
IF('U10'!$A$4="3ª",'U10'!H37*'U10'!H$4,0)+
IF('U11'!$A$4="3ª",'U11'!H37*'U11'!H$4,0)+
IF('U12'!$A$4="3ª",'U12'!H37*'U12'!H$4,0)+
IF('U13'!$A$4="3ª",'U13'!H37*'U13'!H$4,0)+
IF('U14'!$A$4="3ª",'U14'!H37*'U14'!H$4,0)+
IF('U15'!$A$4="3ª",'U15'!H37*'U15'!H$4,0)
)/'3ª EVA-solo'!$CD$5
/P$13)),0),0)</f>
        <v>0</v>
      </c>
      <c r="Q53" s="25"/>
      <c r="R53" s="25">
        <f ca="1">IFERROR(IF(R$16&gt;0,
(
(
(
IF('U1'!$A$4="3ª",'U1'!I37*'U1'!I$4,0)+
IF('U2'!$A$4="3ª",'U2'!I37*'U2'!I$4,0)+
IF('U3'!$A$4="3ª",'U3'!I37*'U3'!I$4,0)+
IF('U4'!$A$4="3ª",'U4'!I37*'U4'!I$4,0)+
IF('U5'!$A$4="3ª",'U5'!I37*'U5'!I$4,0)+
IF('U6'!$A$4="3ª",'U6'!I37*'U6'!I$4,0)+
IF('U7'!$A$4="3ª",'U7'!I37*'U7'!I$4,0)+
IF('U8'!$A$4="3ª",'U8'!I37*'U8'!I$4,0)+
IF('U9'!$A$4="3ª",'U9'!I37*'U9'!I$4,0)+
IF('U10'!$A$4="3ª",'U10'!I37*'U10'!I$4,0)+
IF('U11'!$A$4="3ª",'U11'!I37*'U11'!I$4,0)+
IF('U12'!$A$4="3ª",'U12'!I37*'U12'!I$4,0)+
IF('U13'!$A$4="3ª",'U13'!I37*'U13'!I$4,0)+
IF('U14'!$A$4="3ª",'U14'!I37*'U14'!I$4,0)+
IF('U15'!$A$4="3ª",'U15'!I37*'U15'!I$4,0)
)/'3ª EVA-solo'!$CD$5
/R$13)),0),0)</f>
        <v>0</v>
      </c>
      <c r="S53" s="25"/>
      <c r="T53" s="25">
        <f ca="1">IFERROR(IF(T$16&gt;0,
(
(
(
IF('U1'!$A$4="3ª",'U1'!J37*'U1'!J$4,0)+
IF('U2'!$A$4="3ª",'U2'!J37*'U2'!J$4,0)+
IF('U3'!$A$4="3ª",'U3'!J37*'U3'!J$4,0)+
IF('U4'!$A$4="3ª",'U4'!J37*'U4'!J$4,0)+
IF('U5'!$A$4="3ª",'U5'!J37*'U5'!J$4,0)+
IF('U6'!$A$4="3ª",'U6'!J37*'U6'!J$4,0)+
IF('U7'!$A$4="3ª",'U7'!J37*'U7'!J$4,0)+
IF('U8'!$A$4="3ª",'U8'!J37*'U8'!J$4,0)+
IF('U9'!$A$4="3ª",'U9'!J37*'U9'!J$4,0)+
IF('U10'!$A$4="3ª",'U10'!J37*'U10'!J$4,0)+
IF('U11'!$A$4="3ª",'U11'!J37*'U11'!J$4,0)+
IF('U12'!$A$4="3ª",'U12'!J37*'U12'!J$4,0)+
IF('U13'!$A$4="3ª",'U13'!J37*'U13'!J$4,0)+
IF('U14'!$A$4="3ª",'U14'!J37*'U14'!J$4,0)+
IF('U15'!$A$4="3ª",'U15'!J37*'U15'!J$4,0)
)/'3ª EVA-solo'!$CD$5
/T$13)),0),0)</f>
        <v>0</v>
      </c>
      <c r="U53" s="25"/>
      <c r="V53" s="25">
        <f ca="1">IFERROR(IF(V$16&gt;0,
(
(
(
IF('U1'!$A$4="3ª",'U1'!K37*'U1'!K$4,0)+
IF('U2'!$A$4="3ª",'U2'!K37*'U2'!K$4,0)+
IF('U3'!$A$4="3ª",'U3'!K37*'U3'!K$4,0)+
IF('U4'!$A$4="3ª",'U4'!K37*'U4'!K$4,0)+
IF('U5'!$A$4="3ª",'U5'!K37*'U5'!K$4,0)+
IF('U6'!$A$4="3ª",'U6'!K37*'U6'!K$4,0)+
IF('U7'!$A$4="3ª",'U7'!K37*'U7'!K$4,0)+
IF('U8'!$A$4="3ª",'U8'!K37*'U8'!K$4,0)+
IF('U9'!$A$4="3ª",'U9'!K37*'U9'!K$4,0)+
IF('U10'!$A$4="3ª",'U10'!K37*'U10'!K$4,0)+
IF('U11'!$A$4="3ª",'U11'!K37*'U11'!K$4,0)+
IF('U12'!$A$4="3ª",'U12'!K37*'U12'!K$4,0)+
IF('U13'!$A$4="3ª",'U13'!K37*'U13'!K$4,0)+
IF('U14'!$A$4="3ª",'U14'!K37*'U14'!K$4,0)+
IF('U15'!$A$4="3ª",'U15'!K37*'U15'!K$4,0)
)/'3ª EVA-solo'!$CD$5
/V$13)),0),0)</f>
        <v>0</v>
      </c>
      <c r="W53" s="25"/>
      <c r="X53" s="25">
        <f ca="1">IFERROR(IF(X$16&gt;0,
(
(
(
IF('U1'!$A$4="3ª",'U1'!L37*'U1'!L$4,0)+
IF('U2'!$A$4="3ª",'U2'!L37*'U2'!L$4,0)+
IF('U3'!$A$4="3ª",'U3'!L37*'U3'!L$4,0)+
IF('U4'!$A$4="3ª",'U4'!L37*'U4'!L$4,0)+
IF('U5'!$A$4="3ª",'U5'!L37*'U5'!L$4,0)+
IF('U6'!$A$4="3ª",'U6'!L37*'U6'!L$4,0)+
IF('U7'!$A$4="3ª",'U7'!L37*'U7'!L$4,0)+
IF('U8'!$A$4="3ª",'U8'!L37*'U8'!L$4,0)+
IF('U9'!$A$4="3ª",'U9'!L37*'U9'!L$4,0)+
IF('U10'!$A$4="3ª",'U10'!L37*'U10'!L$4,0)+
IF('U11'!$A$4="3ª",'U11'!L37*'U11'!L$4,0)+
IF('U12'!$A$4="3ª",'U12'!L37*'U12'!L$4,0)+
IF('U13'!$A$4="3ª",'U13'!L37*'U13'!L$4,0)+
IF('U14'!$A$4="3ª",'U14'!L37*'U14'!L$4,0)+
IF('U15'!$A$4="3ª",'U15'!L37*'U15'!L$4,0)
)/'3ª EVA-solo'!$CD$5
/X$13)),0),0)</f>
        <v>0</v>
      </c>
      <c r="Y53" s="25"/>
      <c r="Z53" s="25">
        <f>IFERROR(IF(Z$16&gt;0,
(
(
(
IF('U1'!$A$4="3ª",'U1'!M37*'U1'!M$4,0)+
IF('U2'!$A$4="3ª",'U2'!M37*'U2'!M$4,0)+
IF('U3'!$A$4="3ª",'U3'!M37*'U3'!M$4,0)+
IF('U4'!$A$4="3ª",'U4'!M37*'U4'!M$4,0)+
IF('U5'!$A$4="3ª",'U5'!M37*'U5'!M$4,0)+
IF('U6'!$A$4="3ª",'U6'!M37*'U6'!M$4,0)+
IF('U7'!$A$4="3ª",'U7'!M37*'U7'!M$4,0)+
IF('U8'!$A$4="3ª",'U8'!M37*'U8'!M$4,0)+
IF('U9'!$A$4="3ª",'U9'!M37*'U9'!M$4,0)+
IF('U10'!$A$4="3ª",'U10'!M37*'U10'!M$4,0)+
IF('U11'!$A$4="3ª",'U11'!M37*'U11'!M$4,0)+
IF('U12'!$A$4="3ª",'U12'!M37*'U12'!M$4,0)+
IF('U13'!$A$4="3ª",'U13'!M37*'U13'!M$4,0)+
IF('U14'!$A$4="3ª",'U14'!M37*'U14'!M$4,0)+
IF('U15'!$A$4="3ª",'U15'!M37*'U15'!M$4,0)
)/'3ª EVA-solo'!$CD$5
/Z$13)),0),0)</f>
        <v>0</v>
      </c>
      <c r="AA53" s="25"/>
      <c r="AB53" s="72"/>
      <c r="AC53" s="25">
        <f ca="1">IFERROR(IF(AC$16&gt;0,
(
(
(
IF('U1'!$A$4="3ª",'U1'!N37*'U1'!N$4,0)+
IF('U2'!$A$4="3ª",'U2'!N37*'U2'!N$4,0)+
IF('U3'!$A$4="3ª",'U3'!N37*'U3'!N$4,0)+
IF('U4'!$A$4="3ª",'U4'!N37*'U4'!N$4,0)+
IF('U5'!$A$4="3ª",'U5'!N37*'U5'!N$4,0)+
IF('U6'!$A$4="3ª",'U6'!N37*'U6'!N$4,0)+
IF('U7'!$A$4="3ª",'U7'!N37*'U7'!N$4,0)+
IF('U8'!$A$4="3ª",'U8'!N37*'U8'!N$4,0)+
IF('U9'!$A$4="3ª",'U9'!N37*'U9'!N$4,0)+
IF('U10'!$A$4="3ª",'U10'!N37*'U10'!N$4,0)+
IF('U11'!$A$4="3ª",'U11'!N37*'U11'!N$4,0)+
IF('U12'!$A$4="3ª",'U12'!N37*'U12'!N$4,0)+
IF('U13'!$A$4="3ª",'U13'!N37*'U13'!N$4,0)+
IF('U14'!$A$4="3ª",'U14'!N37*'U14'!N$4,0)+
IF('U15'!$A$4="3ª",'U15'!N37*'U15'!N$4,0)
)/'3ª EVA-solo'!$CD$5
/AC$13)),0),0)</f>
        <v>0</v>
      </c>
      <c r="AD53" s="25"/>
      <c r="AE53" s="25">
        <f>IFERROR(IF(AE$16&gt;0,
(
(
(
IF('U1'!$A$4="3ª",'U1'!O37*'U1'!O$4,0)+
IF('U2'!$A$4="3ª",'U2'!O37*'U2'!O$4,0)+
IF('U3'!$A$4="3ª",'U3'!O37*'U3'!O$4,0)+
IF('U4'!$A$4="3ª",'U4'!O37*'U4'!O$4,0)+
IF('U5'!$A$4="3ª",'U5'!O37*'U5'!O$4,0)+
IF('U6'!$A$4="3ª",'U6'!O37*'U6'!O$4,0)+
IF('U7'!$A$4="3ª",'U7'!O37*'U7'!O$4,0)+
IF('U8'!$A$4="3ª",'U8'!O37*'U8'!O$4,0)+
IF('U9'!$A$4="3ª",'U9'!O37*'U9'!O$4,0)+
IF('U10'!$A$4="3ª",'U10'!O37*'U10'!O$4,0)+
IF('U11'!$A$4="3ª",'U11'!O37*'U11'!O$4,0)+
IF('U12'!$A$4="3ª",'U12'!O37*'U12'!O$4,0)+
IF('U13'!$A$4="3ª",'U13'!O37*'U13'!O$4,0)+
IF('U14'!$A$4="3ª",'U14'!O37*'U14'!O$4,0)+
IF('U15'!$A$4="3ª",'U15'!O37*'U15'!O$4,0)
)/'3ª EVA-solo'!$CD$5
/AE$13)),0),0)</f>
        <v>0</v>
      </c>
      <c r="AF53" s="25"/>
      <c r="AG53" s="25">
        <f ca="1">IFERROR(IF(AG$16&gt;0,
(
(
(
IF('U1'!$A$4="3ª",'U1'!P37*'U1'!P$4,0)+
IF('U2'!$A$4="3ª",'U2'!P37*'U2'!P$4,0)+
IF('U3'!$A$4="3ª",'U3'!P37*'U3'!P$4,0)+
IF('U4'!$A$4="3ª",'U4'!P37*'U4'!P$4,0)+
IF('U5'!$A$4="3ª",'U5'!P37*'U5'!P$4,0)+
IF('U6'!$A$4="3ª",'U6'!P37*'U6'!P$4,0)+
IF('U7'!$A$4="3ª",'U7'!P37*'U7'!P$4,0)+
IF('U8'!$A$4="3ª",'U8'!P37*'U8'!P$4,0)+
IF('U9'!$A$4="3ª",'U9'!P37*'U9'!P$4,0)+
IF('U10'!$A$4="3ª",'U10'!P37*'U10'!P$4,0)+
IF('U11'!$A$4="3ª",'U11'!P37*'U11'!P$4,0)+
IF('U12'!$A$4="3ª",'U12'!P37*'U12'!P$4,0)+
IF('U13'!$A$4="3ª",'U13'!P37*'U13'!P$4,0)+
IF('U14'!$A$4="3ª",'U14'!P37*'U14'!P$4,0)+
IF('U15'!$A$4="3ª",'U15'!P37*'U15'!P$4,0)
)/'3ª EVA-solo'!$CD$5
/AG$13)),0),0)</f>
        <v>0</v>
      </c>
      <c r="AH53" s="25"/>
      <c r="AI53" s="25">
        <f>IFERROR(IF(AH$16&gt;0,
(
(
(
IF('U1'!$A$4="3ª",'U1'!Q37*'U1'!Q$4,0)+
IF('U2'!$A$4="3ª",'U2'!Q37*'U2'!Q$4,0)+
IF('U3'!$A$4="3ª",'U3'!Q37*'U3'!Q$4,0)+
IF('U4'!$A$4="3ª",'U4'!Q37*'U4'!Q$4,0)+
IF('U5'!$A$4="3ª",'U5'!Q37*'U5'!Q$4,0)+
IF('U6'!$A$4="3ª",'U6'!Q37*'U6'!Q$4,0)+
IF('U7'!$A$4="3ª",'U7'!Q37*'U7'!Q$4,0)+
IF('U8'!$A$4="3ª",'U8'!Q37*'U8'!Q$4,0)+
IF('U9'!$A$4="3ª",'U9'!Q37*'U9'!Q$4,0)+
IF('U10'!$A$4="3ª",'U10'!Q37*'U10'!Q$4,0)+
IF('U11'!$A$4="3ª",'U11'!Q37*'U11'!Q$4,0)+
IF('U12'!$A$4="3ª",'U12'!Q37*'U12'!Q$4,0)+
IF('U13'!$A$4="3ª",'U13'!Q37*'U13'!Q$4,0)+
IF('U14'!$A$4="3ª",'U14'!Q37*'U14'!Q$4,0)+
IF('U15'!$A$4="3ª",'U15'!Q37*'U15'!Q$4,0)
)/'3ª EVA-solo'!$CD$5
/AH$13)),0),0)</f>
        <v>0</v>
      </c>
      <c r="AJ53" s="25"/>
      <c r="AK53" s="25">
        <f ca="1">IFERROR(IF(AK$16&gt;0,
(
(
(
IF('U1'!$A$4="3ª",'U1'!R37*'U1'!R$4,0)+
IF('U2'!$A$4="3ª",'U2'!R37*'U2'!R$4,0)+
IF('U3'!$A$4="3ª",'U3'!R37*'U3'!R$4,0)+
IF('U4'!$A$4="3ª",'U4'!R37*'U4'!R$4,0)+
IF('U5'!$A$4="3ª",'U5'!R37*'U5'!R$4,0)+
IF('U6'!$A$4="3ª",'U6'!R37*'U6'!R$4,0)+
IF('U7'!$A$4="3ª",'U7'!R37*'U7'!R$4,0)+
IF('U8'!$A$4="3ª",'U8'!R37*'U8'!R$4,0)+
IF('U9'!$A$4="3ª",'U9'!R37*'U9'!R$4,0)+
IF('U10'!$A$4="3ª",'U10'!R37*'U10'!R$4,0)+
IF('U11'!$A$4="3ª",'U11'!R37*'U11'!R$4,0)+
IF('U12'!$A$4="3ª",'U12'!R37*'U12'!R$4,0)+
IF('U13'!$A$4="3ª",'U13'!R37*'U13'!R$4,0)+
IF('U14'!$A$4="3ª",'U14'!R37*'U14'!R$4,0)+
IF('U15'!$A$4="3ª",'U15'!R37*'U15'!R$4,0)
)/'3ª EVA-solo'!$CD$5
/AK$13)),0),0)</f>
        <v>0</v>
      </c>
      <c r="AL53" s="25"/>
      <c r="AM53" s="129">
        <f>IFERROR(IF(AM$16&gt;0,
(
(
(
IF('U1'!$A$4="3ª",'U1'!S37*'U1'!S$4,0)+
IF('U2'!$A$4="3ª",'U2'!S37*'U2'!S$4,0)+
IF('U3'!$A$4="3ª",'U3'!S37*'U3'!S$4,0)+
IF('U4'!$A$4="3ª",'U4'!S37*'U4'!S$4,0)+
IF('U5'!$A$4="3ª",'U5'!S37*'U5'!S$4,0)+
IF('U6'!$A$4="3ª",'U6'!S37*'U6'!S$4,0)+
IF('U7'!$A$4="3ª",'U7'!S37*'U7'!S$4,0)+
IF('U8'!$A$4="3ª",'U8'!S37*'U8'!S$4,0)+
IF('U9'!$A$4="3ª",'U9'!S37*'U9'!S$4,0)+
IF('U10'!$A$4="3ª",'U10'!S37*'U10'!S$4,0)+
IF('U11'!$A$4="3ª",'U11'!S37*'U11'!S$4,0)+
IF('U12'!$A$4="3ª",'U12'!S37*'U12'!S$4,0)+
IF('U13'!$A$4="3ª",'U13'!S37*'U13'!S$4,0)+
IF('U14'!$A$4="3ª",'U14'!S37*'U14'!S$4,0)+
IF('U15'!$A$4="3ª",'U15'!S37*'U15'!S$4,0)
)/'3ª EVA-solo'!$CD$5
/AM$13)),0),0)</f>
        <v>0</v>
      </c>
      <c r="AN53" s="102"/>
      <c r="AO53" s="72"/>
      <c r="AP53" s="25">
        <f ca="1">IFERROR(IF(AP$16&gt;0,
(
(
(
IF('U1'!$A$4="3ª",'U1'!T37*'U1'!T$4,0)+
IF('U2'!$A$4="3ª",'U2'!T37*'U2'!T$4,0)+
IF('U3'!$A$4="3ª",'U3'!T37*'U3'!T$4,0)+
IF('U4'!$A$4="3ª",'U4'!T37*'U4'!T$4,0)+
IF('U5'!$A$4="3ª",'U5'!T37*'U5'!T$4,0)+
IF('U6'!$A$4="3ª",'U6'!T37*'U6'!T$4,0)+
IF('U7'!$A$4="3ª",'U7'!T37*'U7'!T$4,0)+
IF('U8'!$A$4="3ª",'U8'!T37*'U8'!T$4,0)+
IF('U9'!$A$4="3ª",'U9'!T37*'U9'!T$4,0)+
IF('U10'!$A$4="3ª",'U10'!T37*'U10'!T$4,0)+
IF('U11'!$A$4="3ª",'U11'!T37*'U11'!T$4,0)+
IF('U12'!$A$4="3ª",'U12'!T37*'U12'!T$4,0)+
IF('U13'!$A$4="3ª",'U13'!T37*'U13'!T$4,0)+
IF('U14'!$A$4="3ª",'U14'!T37*'U14'!T$4,0)+
IF('U15'!$A$4="3ª",'U15'!T37*'U15'!T$4,0)
)/'3ª EVA-solo'!$CD$5
/AP$13)),0),0)</f>
        <v>0</v>
      </c>
      <c r="AQ53" s="25"/>
      <c r="AR53" s="25">
        <f ca="1">IFERROR(IF(AR$16&gt;0,
(
(
(
IF('U1'!$A$4="3ª",'U1'!U37*'U1'!U$4,0)+
IF('U2'!$A$4="3ª",'U2'!U37*'U2'!U$4,0)+
IF('U3'!$A$4="3ª",'U3'!U37*'U3'!U$4,0)+
IF('U4'!$A$4="3ª",'U4'!U37*'U4'!U$4,0)+
IF('U5'!$A$4="3ª",'U5'!U37*'U5'!U$4,0)+
IF('U6'!$A$4="3ª",'U6'!U37*'U6'!U$4,0)+
IF('U7'!$A$4="3ª",'U7'!U37*'U7'!U$4,0)+
IF('U8'!$A$4="3ª",'U8'!U37*'U8'!U$4,0)+
IF('U9'!$A$4="3ª",'U9'!U37*'U9'!U$4,0)+
IF('U10'!$A$4="3ª",'U10'!U37*'U10'!U$4,0)+
IF('U11'!$A$4="3ª",'U11'!U37*'U11'!U$4,0)+
IF('U12'!$A$4="3ª",'U12'!U37*'U12'!U$4,0)+
IF('U13'!$A$4="3ª",'U13'!U37*'U13'!U$4,0)+
IF('U14'!$A$4="3ª",'U14'!U37*'U14'!U$4,0)+
IF('U15'!$A$4="3ª",'U15'!U37*'U15'!U$4,0)
)/'3ª EVA-solo'!$CD$5
/AR$13)),0),0)</f>
        <v>0</v>
      </c>
      <c r="AS53" s="25"/>
      <c r="AT53" s="25">
        <f ca="1">IFERROR(IF(AT$16&gt;0,
(
(
(
IF('U1'!$A$4="3ª",'U1'!V37*'U1'!V$4,0)+
IF('U2'!$A$4="3ª",'U2'!V37*'U2'!V$4,0)+
IF('U3'!$A$4="3ª",'U3'!V37*'U3'!V$4,0)+
IF('U4'!$A$4="3ª",'U4'!V37*'U4'!V$4,0)+
IF('U5'!$A$4="3ª",'U5'!V37*'U5'!V$4,0)+
IF('U6'!$A$4="3ª",'U6'!V37*'U6'!V$4,0)+
IF('U7'!$A$4="3ª",'U7'!V37*'U7'!V$4,0)+
IF('U8'!$A$4="3ª",'U8'!V37*'U8'!V$4,0)+
IF('U9'!$A$4="3ª",'U9'!V37*'U9'!V$4,0)+
IF('U10'!$A$4="3ª",'U10'!V37*'U10'!V$4,0)+
IF('U11'!$A$4="3ª",'U11'!V37*'U11'!V$4,0)+
IF('U12'!$A$4="3ª",'U12'!V37*'U12'!V$4,0)+
IF('U13'!$A$4="3ª",'U13'!V37*'U13'!V$4,0)+
IF('U14'!$A$4="3ª",'U14'!V37*'U14'!V$4,0)+
IF('U15'!$A$4="3ª",'U15'!V37*'U15'!V$4,0)
)/'3ª EVA-solo'!$CD$5
/AT$13)),0),0)</f>
        <v>0</v>
      </c>
      <c r="AU53" s="25"/>
      <c r="AV53" s="25">
        <f ca="1">IFERROR(IF(AV$16&gt;0,
(
(
(
IF('U1'!$A$4="3ª",'U1'!W37*'U1'!W$4,0)+
IF('U2'!$A$4="3ª",'U2'!W37*'U2'!W$4,0)+
IF('U3'!$A$4="3ª",'U3'!W37*'U3'!W$4,0)+
IF('U4'!$A$4="3ª",'U4'!W37*'U4'!W$4,0)+
IF('U5'!$A$4="3ª",'U5'!W37*'U5'!W$4,0)+
IF('U6'!$A$4="3ª",'U6'!W37*'U6'!W$4,0)+
IF('U7'!$A$4="3ª",'U7'!W37*'U7'!W$4,0)+
IF('U8'!$A$4="3ª",'U8'!W37*'U8'!W$4,0)+
IF('U9'!$A$4="3ª",'U9'!W37*'U9'!W$4,0)+
IF('U10'!$A$4="3ª",'U10'!W37*'U10'!W$4,0)+
IF('U11'!$A$4="3ª",'U11'!W37*'U11'!W$4,0)+
IF('U12'!$A$4="3ª",'U12'!W37*'U12'!W$4,0)+
IF('U13'!$A$4="3ª",'U13'!W37*'U13'!W$4,0)+
IF('U14'!$A$4="3ª",'U14'!W37*'U14'!W$4,0)+
IF('U15'!$A$4="3ª",'U15'!W37*'U15'!W$4,0)
)/'3ª EVA-solo'!$CD$5
/AV$13)),0),0)</f>
        <v>0</v>
      </c>
      <c r="AW53" s="25"/>
      <c r="AX53" s="25">
        <f ca="1">IFERROR(IF(AX$16&gt;0,
(
(
(
IF('U1'!$A$4="3ª",'U1'!X37*'U1'!X$4,0)+
IF('U2'!$A$4="3ª",'U2'!X37*'U2'!X$4,0)+
IF('U3'!$A$4="3ª",'U3'!X37*'U3'!X$4,0)+
IF('U4'!$A$4="3ª",'U4'!X37*'U4'!X$4,0)+
IF('U5'!$A$4="3ª",'U5'!X37*'U5'!X$4,0)+
IF('U6'!$A$4="3ª",'U6'!X37*'U6'!X$4,0)+
IF('U7'!$A$4="3ª",'U7'!X37*'U7'!X$4,0)+
IF('U8'!$A$4="3ª",'U8'!X37*'U8'!X$4,0)+
IF('U9'!$A$4="3ª",'U9'!X37*'U9'!X$4,0)+
IF('U10'!$A$4="3ª",'U10'!X37*'U10'!X$4,0)+
IF('U11'!$A$4="3ª",'U11'!X37*'U11'!X$4,0)+
IF('U12'!$A$4="3ª",'U12'!X37*'U12'!X$4,0)+
IF('U13'!$A$4="3ª",'U13'!X37*'U13'!X$4,0)+
IF('U14'!$A$4="3ª",'U14'!X37*'U14'!X$4,0)+
IF('U15'!$A$4="3ª",'U15'!X37*'U15'!X$4,0)
)/'3ª EVA-solo'!$CD$5
/AX$13)),0),0)</f>
        <v>0</v>
      </c>
      <c r="AY53" s="25"/>
      <c r="AZ53" s="25">
        <f>IFERROR(IF(AZ$16&gt;0,
(
(
(
IF('U1'!$A$4="3ª",'U1'!Y37*'U1'!Y$4,0)+
IF('U2'!$A$4="3ª",'U2'!Y37*'U2'!Y$4,0)+
IF('U3'!$A$4="3ª",'U3'!Y37*'U3'!Y$4,0)+
IF('U4'!$A$4="3ª",'U4'!Y37*'U4'!Y$4,0)+
IF('U5'!$A$4="3ª",'U5'!Y37*'U5'!Y$4,0)+
IF('U6'!$A$4="3ª",'U6'!Y37*'U6'!Y$4,0)+
IF('U7'!$A$4="3ª",'U7'!Y37*'U7'!Y$4,0)+
IF('U8'!$A$4="3ª",'U8'!Y37*'U8'!Y$4,0)+
IF('U9'!$A$4="3ª",'U9'!Y37*'U9'!Y$4,0)+
IF('U10'!$A$4="3ª",'U10'!Y37*'U10'!Y$4,0)+
IF('U11'!$A$4="3ª",'U11'!Y37*'U11'!Y$4,0)+
IF('U12'!$A$4="3ª",'U12'!Y37*'U12'!Y$4,0)+
IF('U13'!$A$4="3ª",'U13'!Y37*'U13'!Y$4,0)+
IF('U14'!$A$4="3ª",'U14'!Y37*'U14'!Y$4,0)+
IF('U15'!$A$4="3ª",'U15'!Y37*'U15'!Y$4,0)
)/'3ª EVA-solo'!$CD$5
/AZ$13)),0),0)</f>
        <v>0</v>
      </c>
      <c r="BA53" s="25"/>
      <c r="BB53" s="72"/>
      <c r="BC53" s="25">
        <f ca="1">IFERROR(IF(BC$16&gt;0,
(
(
(
IF('U1'!$A$4="2ª",'U1'!Z37*'U1'!Z$4,0)+
IF('U2'!$A$4="2ª",'U2'!Z37*'U2'!Z$4,0)+
IF('U3'!$A$4="2ª",'U3'!Z37*'U3'!Z$4,0)+
IF('U4'!$A$4="2ª",'U4'!Z37*'U4'!Z$4,0)+
IF('U5'!$A$4="2ª",'U5'!Z37*'U5'!Z$4,0)+
IF('U6'!$A$4="2ª",'U6'!Z37*'U6'!Z$4,0)+
IF('U7'!$A$4="2ª",'U7'!Z37*'U7'!Z$4,0)+
IF('U8'!$A$4="2ª",'U8'!Z37*'U8'!Z$4,0)+
IF('U9'!$A$4="2ª",'U9'!Z37*'U9'!Z$4,0)+
IF('U10'!$A$4="2ª",'U10'!Z37*'U10'!Z$4,0)+
IF('U11'!$A$4="2ª",'U11'!Z37*'U11'!Z$4,0)+
IF('U12'!$A$4="2ª",'U12'!Z37*'U12'!Z$4,0)+
IF('U13'!$A$4="2ª",'U13'!Z37*'U13'!Z$4,0)+
IF('U14'!$A$4="2ª",'U14'!Z37*'U14'!Z$4,0)+
IF('U15'!$A$4="2ª",'U15'!Z37*'U15'!Z$4,0)
)/'2ª EVA-solo'!$CD$5
/BC$13)),0),0)</f>
        <v>0</v>
      </c>
      <c r="BD53" s="25"/>
      <c r="BE53" s="25">
        <f ca="1">IFERROR(IF(BE$16&gt;0,
(
(
(
IF('U1'!$A$4="3ª",'U1'!AA37*'U1'!AA$4,0)+
IF('U2'!$A$4="3ª",'U2'!AA37*'U2'!AA$4,0)+
IF('U3'!$A$4="3ª",'U3'!AA37*'U3'!AA$4,0)+
IF('U4'!$A$4="3ª",'U4'!AA37*'U4'!AA$4,0)+
IF('U5'!$A$4="3ª",'U5'!AA37*'U5'!AA$4,0)+
IF('U6'!$A$4="3ª",'U6'!AA37*'U6'!AA$4,0)+
IF('U7'!$A$4="3ª",'U7'!AA37*'U7'!AA$4,0)+
IF('U8'!$A$4="3ª",'U8'!AA37*'U8'!AA$4,0)+
IF('U9'!$A$4="3ª",'U9'!AA37*'U9'!AA$4,0)+
IF('U10'!$A$4="3ª",'U10'!AA37*'U10'!AA$4,0)+
IF('U11'!$A$4="3ª",'U11'!AA37*'U11'!AA$4,0)+
IF('U12'!$A$4="3ª",'U12'!AA37*'U12'!AA$4,0)+
IF('U13'!$A$4="3ª",'U13'!AA37*'U13'!AA$4,0)+
IF('U14'!$A$4="3ª",'U14'!AA37*'U14'!AA$4,0)+
IF('U15'!$A$4="3ª",'U15'!AA37*'U15'!AE$4,0)
)/'3ª EVA-solo'!$CD$5
/BE$13)),0),0)</f>
        <v>0</v>
      </c>
      <c r="BF53" s="25"/>
      <c r="BG53" s="25">
        <f ca="1">IFERROR(IF(BG$16&gt;0,
(
(
(
IF('U1'!$A$4="3ª",'U1'!AB37*'U1'!AB$4,0)+
IF('U2'!$A$4="3ª",'U2'!AB37*'U2'!AB$4,0)+
IF('U3'!$A$4="3ª",'U3'!AB37*'U3'!AB$4,0)+
IF('U4'!$A$4="3ª",'U4'!AB37*'U4'!AB$4,0)+
IF('U5'!$A$4="3ª",'U5'!AB37*'U5'!AB$4,0)+
IF('U6'!$A$4="3ª",'U6'!AB37*'U6'!AB$4,0)+
IF('U7'!$A$4="3ª",'U7'!AB37*'U7'!AB$4,0)+
IF('U8'!$A$4="3ª",'U8'!AB37*'U8'!AB$4,0)+
IF('U9'!$A$4="3ª",'U9'!AB37*'U9'!AB$4,0)+
IF('U10'!$A$4="3ª",'U10'!AB37*'U10'!AB$4,0)+
IF('U11'!$A$4="3ª",'U11'!AB37*'U11'!AB$4,0)+
IF('U12'!$A$4="3ª",'U12'!AB37*'U12'!AB$4,0)+
IF('U13'!$A$4="3ª",'U13'!AB37*'U13'!AB$4,0)+
IF('U14'!$A$4="3ª",'U14'!AB37*'U14'!AB$4,0)+
IF('U15'!$A$4="3ª",'U15'!AB37*'U15'!AF$4,0)
)/'3ª EVA-solo'!$CD$5
/BG$13)),0),0)</f>
        <v>0</v>
      </c>
      <c r="BH53" s="25"/>
      <c r="BI53" s="25">
        <f>IFERROR(IF(BH$16&gt;0,
(
(
(
IF('U1'!$A$4="3ª",'U1'!AC37*'U1'!AC$4,0)+
IF('U2'!$A$4="3ª",'U2'!AC37*'U2'!AC$4,0)+
IF('U3'!$A$4="3ª",'U3'!AC37*'U3'!AC$4,0)+
IF('U4'!$A$4="3ª",'U4'!AC37*'U4'!AC$4,0)+
IF('U5'!$A$4="3ª",'U5'!AC37*'U5'!AC$4,0)+
IF('U6'!$A$4="3ª",'U6'!AC37*'U6'!AC$4,0)+
IF('U7'!$A$4="3ª",'U7'!AC37*'U7'!AC$4,0)+
IF('U8'!$A$4="3ª",'U8'!AC37*'U8'!AC$4,0)+
IF('U9'!$A$4="3ª",'U9'!AC37*'U9'!AC$4,0)+
IF('U10'!$A$4="3ª",'U10'!AC37*'U10'!AC$4,0)+
IF('U11'!$A$4="3ª",'U11'!AC37*'U11'!AC$4,0)+
IF('U12'!$A$4="3ª",'U12'!AC37*'U12'!AC$4,0)+
IF('U13'!$A$4="3ª",'U13'!AC37*'U13'!AC$4,0)+
IF('U14'!$A$4="3ª",'U14'!AC37*'U14'!AC$4,0)+
IF('U15'!$A$4="3ª",'U15'!AC37*'U15'!AG$4,0)
)/'3ª EVA-solo'!$CD$5
/BH$13)),0),0)</f>
        <v>0</v>
      </c>
      <c r="BJ53" s="25"/>
      <c r="BK53" s="25">
        <f>IFERROR(IF(BK$16&gt;0,
(
(
(
IF('U1'!$A$4="3ª",'U1'!AD37*'U1'!AD$4,0)+
IF('U2'!$A$4="3ª",'U2'!AD37*'U2'!AD$4,0)+
IF('U3'!$A$4="3ª",'U3'!AD37*'U3'!AD$4,0)+
IF('U4'!$A$4="3ª",'U4'!AD37*'U4'!AD$4,0)+
IF('U5'!$A$4="3ª",'U5'!AD37*'U5'!AD$4,0)+
IF('U6'!$A$4="3ª",'U6'!AD37*'U6'!AD$4,0)+
IF('U7'!$A$4="3ª",'U7'!AD37*'U7'!AD$4,0)+
IF('U8'!$A$4="3ª",'U8'!AD37*'U8'!AD$4,0)+
IF('U9'!$A$4="3ª",'U9'!AD37*'U9'!AD$4,0)+
IF('U10'!$A$4="3ª",'U10'!AD37*'U10'!AD$4,0)+
IF('U11'!$A$4="3ª",'U11'!AD37*'U11'!AD$4,0)+
IF('U12'!$A$4="3ª",'U12'!AD37*'U12'!AD$4,0)+
IF('U13'!$A$4="3ª",'U13'!AD37*'U13'!AD$4,0)+
IF('U14'!$A$4="3ª",'U14'!AD37*'U14'!AD$4,0)+
IF('U15'!$A$4="3ª",'U15'!AD37*'U15'!AH$4,0)
)/'3ª EVA-solo'!$CD$5
/BK$13)),0),0)</f>
        <v>0</v>
      </c>
      <c r="BL53" s="25"/>
      <c r="BM53" s="25">
        <f>IFERROR(IF(BM$16&gt;0,
(
(
(
IF('U1'!$A$4="2ª",'U1'!AE37*'U1'!AE$4,0)+
IF('U2'!$A$4="2ª",'U2'!AE37*'U2'!AE$4,0)+
IF('U3'!$A$4="2ª",'U3'!AE37*'U3'!AE$4,0)+
IF('U4'!$A$4="2ª",'U4'!AE37*'U4'!AE$4,0)+
IF('U5'!$A$4="2ª",'U5'!AE37*'U5'!AE$4,0)+
IF('U6'!$A$4="2ª",'U6'!AE37*'U6'!AE$4,0)+
IF('U7'!$A$4="2ª",'U7'!AE37*'U7'!AE$4,0)+
IF('U8'!$A$4="2ª",'U8'!AE37*'U8'!AE$4,0)+
IF('U9'!$A$4="2ª",'U9'!AE37*'U9'!AE$4,0)+
IF('U10'!$A$4="2ª",'U10'!AE37*'U10'!AE$4,0)+
IF('U11'!$A$4="2ª",'U11'!AE37*'U11'!AE$4,0)+
IF('U12'!$A$4="2ª",'U12'!AE37*'U12'!AE$4,0)+
IF('U13'!$A$4="2ª",'U13'!AE37*'U13'!AE$4,0)+
IF('U14'!$A$4="2ª",'U14'!AE37*'U14'!AE$4,0)+
IF('U15'!$A$4="2ª",'U15'!AE37*'U15'!AE$4,0)
)/'2ª EVA-solo'!$CD$5
/BM$13)),0),0)</f>
        <v>0</v>
      </c>
      <c r="BN53" s="25"/>
      <c r="BO53" s="72"/>
      <c r="BP53" s="25">
        <f ca="1">IFERROR(IF(BP$16&gt;0,
(
(
(
IF('U1'!$A$4="3ª",'U1'!AF37*'U1'!AF$4,0)+
IF('U2'!$A$4="3ª",'U2'!AF37*'U2'!AF$4,0)+
IF('U3'!$A$4="3ª",'U3'!AF37*'U3'!AF$4,0)+
IF('U4'!$A$4="3ª",'U4'!AF37*'U4'!AF$4,0)+
IF('U5'!$A$4="3ª",'U5'!AF37*'U5'!AF$4,0)+
IF('U6'!$A$4="3ª",'U6'!AF37*'U6'!AF$4,0)+
IF('U7'!$A$4="3ª",'U7'!AF37*'U7'!AF$4,0)+
IF('U8'!$A$4="3ª",'U8'!AF37*'U8'!AF$4,0)+
IF('U9'!$A$4="3ª",'U9'!AF37*'U9'!AF$4,0)+
IF('U10'!$A$4="3ª",'U10'!AF37*'U10'!AF$4,0)+
IF('U11'!$A$4="3ª",'U11'!AF37*'U11'!AF$4,0)+
IF('U12'!$A$4="3ª",'U12'!AF37*'U12'!AF$4,0)+
IF('U13'!$A$4="3ª",'U13'!AF37*'U13'!AF$4,0)+
IF('U14'!$A$4="3ª",'U14'!AF37*'U14'!AF$4,0)+
IF('U15'!$A$4="3ª",'U15'!AF37*'U15'!AF$4,0)
)/'3ª EVA-solo'!$CD$5
/BP$13)),0),0)</f>
        <v>0</v>
      </c>
      <c r="BQ53" s="25"/>
      <c r="BR53" s="25">
        <f>IFERROR(IF(BR$16&gt;0,
(
(
(
IF('U1'!$A$4="3ª",'U1'!AG37*'U1'!AG$4,0)+
IF('U2'!$A$4="3ª",'U2'!AG37*'U2'!AG$4,0)+
IF('U3'!$A$4="3ª",'U3'!AG37*'U3'!AG$4,0)+
IF('U4'!$A$4="3ª",'U4'!AG37*'U4'!AG$4,0)+
IF('U5'!$A$4="3ª",'U5'!AG37*'U5'!AG$4,0)+
IF('U6'!$A$4="3ª",'U6'!AG37*'U6'!AG$4,0)+
IF('U7'!$A$4="3ª",'U7'!AG37*'U7'!AG$4,0)+
IF('U8'!$A$4="3ª",'U8'!AG37*'U8'!AG$4,0)+
IF('U9'!$A$4="3ª",'U9'!AG37*'U9'!AG$4,0)+
IF('U10'!$A$4="3ª",'U10'!AG37*'U10'!AG$4,0)+
IF('U11'!$A$4="3ª",'U11'!AG37*'U11'!AG$4,0)+
IF('U12'!$A$4="3ª",'U12'!AG37*'U12'!AG$4,0)+
IF('U13'!$A$4="3ª",'U13'!AG37*'U13'!AG$4,0)+
IF('U14'!$A$4="3ª",'U14'!AG37*'U14'!AG$4,0)+
IF('U15'!$A$4="3ª",'U15'!AG37*'U15'!AG$4,0)
)/'3ª EVA-solo'!$CD$5
/BR$13)),0),0)</f>
        <v>0</v>
      </c>
      <c r="BS53" s="25"/>
      <c r="BT53" s="25">
        <f>IFERROR(IF(BT$16&gt;0,
(
(
(
IF('U1'!$A$4="3ª",'U1'!AH37*'U1'!AH$4,0)+
IF('U2'!$A$4="3ª",'U2'!AH37*'U2'!AH$4,0)+
IF('U3'!$A$4="3ª",'U3'!AH37*'U3'!AH$4,0)+
IF('U4'!$A$4="3ª",'U4'!AH37*'U4'!AH$4,0)+
IF('U5'!$A$4="3ª",'U5'!AH37*'U5'!AH$4,0)+
IF('U6'!$A$4="3ª",'U6'!AH37*'U6'!AH$4,0)+
IF('U7'!$A$4="3ª",'U7'!AH37*'U7'!AH$4,0)+
IF('U8'!$A$4="3ª",'U8'!AH37*'U8'!AH$4,0)+
IF('U9'!$A$4="3ª",'U9'!AH37*'U9'!AH$4,0)+
IF('U10'!$A$4="3ª",'U10'!AH37*'U10'!AH$4,0)+
IF('U11'!$A$4="3ª",'U11'!AH37*'U11'!AH$4,0)+
IF('U12'!$A$4="3ª",'U12'!AH37*'U12'!AH$4,0)+
IF('U13'!$A$4="3ª",'U13'!AH37*'U13'!AH$4,0)+
IF('U14'!$A$4="3ª",'U14'!AH37*'U14'!AH$4,0)+
IF('U15'!$A$4="3ª",'U15'!AH37*'U15'!AH$4,0)
)/'3ª EVA-solo'!$CD$5
/BT$13)),0),0)</f>
        <v>0</v>
      </c>
      <c r="BU53" s="25"/>
      <c r="BV53" s="25">
        <f>IFERROR(IF(BV$16&gt;0,
(
(
(
IF('U1'!$A$4="3ª",'U1'!AI37*'U1'!AI$4,0)+
IF('U2'!$A$4="3ª",'U2'!AI37*'U2'!AI$4,0)+
IF('U3'!$A$4="3ª",'U3'!AI37*'U3'!AI$4,0)+
IF('U4'!$A$4="3ª",'U4'!AI37*'U4'!AI$4,0)+
IF('U5'!$A$4="3ª",'U5'!AI37*'U5'!AI$4,0)+
IF('U6'!$A$4="3ª",'U6'!AI37*'U6'!AI$4,0)+
IF('U7'!$A$4="3ª",'U7'!AI37*'U7'!AI$4,0)+
IF('U8'!$A$4="3ª",'U8'!AI37*'U8'!AI$4,0)+
IF('U9'!$A$4="3ª",'U9'!AI37*'U9'!AI$4,0)+
IF('U10'!$A$4="3ª",'U10'!AI37*'U10'!AI$4,0)+
IF('U11'!$A$4="3ª",'U11'!AI37*'U11'!AI$4,0)+
IF('U12'!$A$4="3ª",'U12'!AI37*'U12'!AI$4,0)+
IF('U13'!$A$4="3ª",'U13'!AI37*'U13'!AI$4,0)+
IF('U14'!$A$4="3ª",'U14'!AI37*'U14'!AI$4,0)+
IF('U15'!$A$4="3ª",'U15'!AI37*'U15'!AI$4,0)
)/'3ª EVA-solo'!$CD$5
/BV$13)),0),0)</f>
        <v>0</v>
      </c>
      <c r="BW53" s="25"/>
      <c r="BX53" s="25">
        <f>IFERROR(IF(BX$16&gt;0,
(
(
(
IF('U1'!$A$4="3ª",'U1'!AJ37*'U1'!AJ$4,0)+
IF('U2'!$A$4="3ª",'U2'!AJ37*'U2'!AJ$4,0)+
IF('U3'!$A$4="3ª",'U3'!AJ37*'U3'!AJ$4,0)+
IF('U4'!$A$4="3ª",'U4'!AJ37*'U4'!AJ$4,0)+
IF('U5'!$A$4="3ª",'U5'!AJ37*'U5'!AJ$4,0)+
IF('U6'!$A$4="3ª",'U6'!AJ37*'U6'!AJ$4,0)+
IF('U7'!$A$4="3ª",'U7'!AJ37*'U7'!AJ$4,0)+
IF('U8'!$A$4="3ª",'U8'!AJ37*'U8'!AJ$4,0)+
IF('U9'!$A$4="3ª",'U9'!AJ37*'U9'!AJ$4,0)+
IF('U10'!$A$4="3ª",'U10'!AJ37*'U10'!AJ$4,0)+
IF('U11'!$A$4="3ª",'U11'!AJ37*'U11'!AJ$4,0)+
IF('U12'!$A$4="3ª",'U12'!AJ37*'U12'!AJ$4,0)+
IF('U13'!$A$4="3ª",'U13'!AJ37*'U13'!AJ$4,0)+
IF('U14'!$A$4="3ª",'U14'!AJ37*'U14'!AJ$4,0)+
IF('U15'!$A$4="3ª",'U15'!AJ37*'U15'!AJ$4,0)
)/'3ª EVA-solo'!$CD$5
/BX$13)),0),0)</f>
        <v>0</v>
      </c>
      <c r="BY53" s="25"/>
      <c r="BZ53" s="129">
        <f>IFERROR(IF(BZ$16&gt;0,
(
(
(
IF('U1'!$A$4="3ª",'U1'!AK37*'U1'!AK$4,0)+
IF('U2'!$A$4="3ª",'U2'!AK37*'U2'!AK$4,0)+
IF('U3'!$A$4="3ª",'U3'!AK37*'U3'!AK$4,0)+
IF('U4'!$A$4="3ª",'U4'!AK37*'U4'!AK$4,0)+
IF('U5'!$A$4="3ª",'U5'!AK37*'U5'!AK$4,0)+
IF('U6'!$A$4="3ª",'U6'!AK37*'U6'!AK$4,0)+
IF('U7'!$A$4="3ª",'U7'!AK37*'U7'!AK$4,0)+
IF('U8'!$A$4="3ª",'U8'!AK37*'U8'!AK$4,0)+
IF('U9'!$A$4="3ª",'U9'!AK37*'U9'!AK$4,0)+
IF('U10'!$A$4="3ª",'U10'!AK37*'U10'!AK$4,0)+
IF('U11'!$A$4="3ª",'U11'!AK37*'U11'!AK$4,0)+
IF('U12'!$A$4="3ª",'U12'!AK37*'U12'!AK$4,0)+
IF('U13'!$A$4="3ª",'U13'!AK37*'U13'!AK$4,0)+
IF('U14'!$A$4="3ª",'U14'!AK37*'U14'!AK$4,0)+
IF('U15'!$A$4="3ª",'U15'!AK37*'U15'!AK$4,0)
)/'3ª EVA-solo'!$CD$5
/BZ$13)),0),0)</f>
        <v>0</v>
      </c>
      <c r="CA53" s="25"/>
      <c r="CB53" s="71"/>
    </row>
    <row r="54" spans="1:80" ht="18" x14ac:dyDescent="0.25">
      <c r="A54" s="65">
        <v>0</v>
      </c>
      <c r="B54" s="72"/>
      <c r="C54" s="25">
        <f ca="1">IFERROR(IF(C$16&gt;0,
(
(
(
IF('U1'!$A$4="3ª",'U1'!B38*'U1'!B$4,0)+
IF('U2'!$A$4="3ª",'U2'!B38*'U2'!B$4,0)+
IF('U3'!$A$4="3ª",'U3'!B38*'U3'!B$4,0)+
IF('U4'!$A$4="3ª",'U4'!B38*'U4'!B$4,0)+
IF('U5'!$A$4="3ª",'U5'!B38*'U5'!B$4,0)+
IF('U6'!$A$4="3ª",'U6'!B38*'U6'!B$4,0)+
IF('U7'!$A$4="3ª",'U7'!B38*'U7'!B$4,0)+
IF('U8'!$A$4="3ª",'U8'!B38*'U8'!B$4,0)+
IF('U9'!$A$4="3ª",'U9'!B38*'U9'!B$4,0)+
IF('U10'!$A$4="3ª",'U10'!B38*'U10'!B$4,0)+
IF('U11'!$A$4="3ª",'U11'!B38*'U11'!B$4,0)+
IF('U12'!$A$4="3ª",'U12'!B38*'U12'!B$4,0)+
IF('U13'!$A$4="3ª",'U13'!B38*'U13'!B$4,0)+
IF('U14'!$A$4="3ª",'U14'!B38*'U14'!B$4,0)+
IF('U15'!$A$4="3ª",'U15'!B38*'U15'!B$4,0)
)/'3ª EVA-solo'!$CD$5
/C$13)),0),0)</f>
        <v>0</v>
      </c>
      <c r="D54" s="25"/>
      <c r="E54" s="25">
        <f ca="1">IFERROR(IF(E$16&gt;0,
(
(
(
IF('U1'!$A$4="3ª",'U1'!C38*'U1'!C$4,0)+
IF('U2'!$A$4="3ª",'U2'!C38*'U2'!C$4,0)+
IF('U3'!$A$4="3ª",'U3'!C38*'U3'!C$4,0)+
IF('U4'!$A$4="3ª",'U4'!C38*'U4'!C$4,0)+
IF('U5'!$A$4="3ª",'U5'!C38*'U5'!C$4,0)+
IF('U6'!$A$4="3ª",'U6'!C38*'U6'!C$4,0)+
IF('U7'!$A$4="3ª",'U7'!C38*'U7'!C$4,0)+
IF('U8'!$A$4="3ª",'U8'!C38*'U8'!C$4,0)+
IF('U9'!$A$4="3ª",'U9'!C38*'U9'!C$4,0)+
IF('U10'!$A$4="3ª",'U10'!C38*'U10'!C$4,0)+
IF('U11'!$A$4="3ª",'U11'!C38*'U11'!C$4,0)+
IF('U12'!$A$4="3ª",'U12'!C38*'U12'!C$4,0)+
IF('U13'!$A$4="3ª",'U13'!C38*'U13'!C$4,0)+
IF('U14'!$A$4="3ª",'U14'!C38*'U14'!C$4,0)+
IF('U15'!$A$4="3ª",'U15'!C38*'U15'!C$4,0)
)/'3ª EVA-solo'!$CD$5
/E$13)),0),0)</f>
        <v>0</v>
      </c>
      <c r="F54" s="25"/>
      <c r="G54" s="25">
        <f ca="1">IFERROR(IF(G$16&gt;0,
(
(
(
IF('U1'!$A$4="3ª",'U1'!D38*'U1'!D$4,0)+
IF('U2'!$A$4="3ª",'U2'!D38*'U2'!D$4,0)+
IF('U3'!$A$4="3ª",'U3'!D38*'U3'!D$4,0)+
IF('U4'!$A$4="3ª",'U4'!D38*'U4'!D$4,0)+
IF('U5'!$A$4="3ª",'U5'!D38*'U5'!D$4,0)+
IF('U6'!$A$4="3ª",'U6'!D38*'U6'!D$4,0)+
IF('U7'!$A$4="3ª",'U7'!D38*'U7'!D$4,0)+
IF('U8'!$A$4="3ª",'U8'!D38*'U8'!D$4,0)+
IF('U9'!$A$4="3ª",'U9'!D38*'U9'!D$4,0)+
IF('U10'!$A$4="3ª",'U10'!D38*'U10'!D$4,0)+
IF('U11'!$A$4="3ª",'U11'!D38*'U11'!D$4,0)+
IF('U12'!$A$4="3ª",'U12'!D38*'U12'!D$4,0)+
IF('U13'!$A$4="3ª",'U13'!D38*'U13'!D$4,0)+
IF('U14'!$A$4="3ª",'U14'!D38*'U14'!D$4,0)+
IF('U15'!$A$4="3ª",'U15'!D38*'U15'!D$4,0)
)/'3ª EVA-solo'!$CD$5
/G$13)),0),0)</f>
        <v>0</v>
      </c>
      <c r="H54" s="25"/>
      <c r="I54" s="25">
        <f ca="1">IFERROR(IF(I$16&gt;0,
(
(
(
IF('U1'!$A$4="3ª",'U1'!E38*'U1'!E$4,0)+
IF('U2'!$A$4="3ª",'U2'!E38*'U2'!E$4,0)+
IF('U3'!$A$4="3ª",'U3'!E38*'U3'!E$4,0)+
IF('U4'!$A$4="3ª",'U4'!E38*'U4'!E$4,0)+
IF('U5'!$A$4="3ª",'U5'!E38*'U5'!E$4,0)+
IF('U6'!$A$4="3ª",'U6'!E38*'U6'!E$4,0)+
IF('U7'!$A$4="3ª",'U7'!E38*'U7'!E$4,0)+
IF('U8'!$A$4="3ª",'U8'!E38*'U8'!E$4,0)+
IF('U9'!$A$4="3ª",'U9'!E38*'U9'!E$4,0)+
IF('U10'!$A$4="3ª",'U10'!E38*'U10'!E$4,0)+
IF('U11'!$A$4="3ª",'U11'!E38*'U11'!E$4,0)+
IF('U12'!$A$4="3ª",'U12'!E38*'U12'!E$4,0)+
IF('U13'!$A$4="3ª",'U13'!E38*'U13'!E$4,0)+
IF('U14'!$A$4="3ª",'U14'!E38*'U14'!E$4,0)+
IF('U15'!$A$4="3ª",'U15'!E38*'U15'!E$4,0)
)/'3ª EVA-solo'!$CD$5
/H$13)),0),0)</f>
        <v>0</v>
      </c>
      <c r="J54" s="25"/>
      <c r="K54" s="25">
        <f ca="1">IFERROR(IF(K$16&gt;0,
(
(
(
IF('U1'!$A$4="3ª",'U1'!F38*'U1'!F$4,0)+
IF('U2'!$A$4="3ª",'U2'!F38*'U2'!F$4,0)+
IF('U3'!$A$4="3ª",'U3'!F38*'U3'!F$4,0)+
IF('U4'!$A$4="3ª",'U4'!F38*'U4'!F$4,0)+
IF('U5'!$A$4="3ª",'U5'!F38*'U5'!F$4,0)+
IF('U6'!$A$4="3ª",'U6'!F38*'U6'!F$4,0)+
IF('U7'!$A$4="3ª",'U7'!F38*'U7'!F$4,0)+
IF('U8'!$A$4="3ª",'U8'!F38*'U8'!F$4,0)+
IF('U9'!$A$4="3ª",'U9'!F38*'U9'!F$4,0)+
IF('U10'!$A$4="3ª",'U10'!F38*'U10'!F$4,0)+
IF('U11'!$A$4="3ª",'U11'!F38*'U11'!F$4,0)+
IF('U12'!$A$4="3ª",'U12'!F38*'U12'!F$4,0)+
IF('U13'!$A$4="3ª",'U13'!F38*'U13'!F$4,0)+
IF('U14'!$A$4="3ª",'U14'!F38*'U14'!F$4,0)+
IF('U15'!$A$4="3ª",'U15'!F38*'U15'!F$4,0)
)/'3ª EVA-solo'!$CD$5
/K$13)),0),0)</f>
        <v>0</v>
      </c>
      <c r="L54" s="98"/>
      <c r="M54" s="25">
        <f>IFERROR(IF(M$16&gt;0,
(
(
(
IF('U1'!$A$4="3ª",'U1'!G38*'U1'!G$4,0)+
IF('U2'!$A$4="3ª",'U2'!G38*'U2'!G$4,0)+
IF('U3'!$A$4="3ª",'U3'!G38*'U3'!G$4,0)+
IF('U4'!$A$4="3ª",'U4'!G38*'U4'!G$4,0)+
IF('U5'!$A$4="3ª",'U5'!G38*'U5'!G$4,0)+
IF('U6'!$A$4="3ª",'U6'!G38*'U6'!G$4,0)+
IF('U7'!$A$4="3ª",'U7'!G38*'U7'!G$4,0)+
IF('U8'!$A$4="3ª",'U8'!G38*'U8'!G$4,0)+
IF('U9'!$A$4="3ª",'U9'!G38*'U9'!G$4,0)+
IF('U10'!$A$4="3ª",'U10'!G38*'U10'!G$4,0)+
IF('U11'!$A$4="3ª",'U11'!G38*'U11'!G$4,0)+
IF('U12'!$A$4="3ª",'U12'!G38*'U12'!G$4,0)+
IF('U13'!$A$4="3ª",'U13'!G38*'U13'!G$4,0)+
IF('U14'!$A$4="3ª",'U14'!G38*'U14'!G$4,0)+
IF('U15'!$A$4="3ª",'U15'!G38*'U15'!G$4,0)
)/'3ª EVA-solo'!$CD$5
/M$13)),0),0)</f>
        <v>0</v>
      </c>
      <c r="N54" s="102"/>
      <c r="O54" s="72"/>
      <c r="P54" s="25">
        <f ca="1">IFERROR(IF(P$16&gt;0,
(
(
(
IF('U1'!$A$4="3ª",'U1'!H38*'U1'!H$4,0)+
IF('U2'!$A$4="3ª",'U2'!H38*'U2'!H$4,0)+
IF('U3'!$A$4="3ª",'U3'!H38*'U3'!H$4,0)+
IF('U4'!$A$4="3ª",'U4'!H38*'U4'!H$4,0)+
IF('U5'!$A$4="3ª",'U5'!H38*'U5'!H$4,0)+
IF('U6'!$A$4="3ª",'U6'!H38*'U6'!H$4,0)+
IF('U7'!$A$4="3ª",'U7'!H38*'U7'!H$4,0)+
IF('U8'!$A$4="3ª",'U8'!H38*'U8'!H$4,0)+
IF('U9'!$A$4="3ª",'U9'!H38*'U9'!H$4,0)+
IF('U10'!$A$4="3ª",'U10'!H38*'U10'!H$4,0)+
IF('U11'!$A$4="3ª",'U11'!H38*'U11'!H$4,0)+
IF('U12'!$A$4="3ª",'U12'!H38*'U12'!H$4,0)+
IF('U13'!$A$4="3ª",'U13'!H38*'U13'!H$4,0)+
IF('U14'!$A$4="3ª",'U14'!H38*'U14'!H$4,0)+
IF('U15'!$A$4="3ª",'U15'!H38*'U15'!H$4,0)
)/'3ª EVA-solo'!$CD$5
/P$13)),0),0)</f>
        <v>0</v>
      </c>
      <c r="Q54" s="25"/>
      <c r="R54" s="25">
        <f ca="1">IFERROR(IF(R$16&gt;0,
(
(
(
IF('U1'!$A$4="3ª",'U1'!I38*'U1'!I$4,0)+
IF('U2'!$A$4="3ª",'U2'!I38*'U2'!I$4,0)+
IF('U3'!$A$4="3ª",'U3'!I38*'U3'!I$4,0)+
IF('U4'!$A$4="3ª",'U4'!I38*'U4'!I$4,0)+
IF('U5'!$A$4="3ª",'U5'!I38*'U5'!I$4,0)+
IF('U6'!$A$4="3ª",'U6'!I38*'U6'!I$4,0)+
IF('U7'!$A$4="3ª",'U7'!I38*'U7'!I$4,0)+
IF('U8'!$A$4="3ª",'U8'!I38*'U8'!I$4,0)+
IF('U9'!$A$4="3ª",'U9'!I38*'U9'!I$4,0)+
IF('U10'!$A$4="3ª",'U10'!I38*'U10'!I$4,0)+
IF('U11'!$A$4="3ª",'U11'!I38*'U11'!I$4,0)+
IF('U12'!$A$4="3ª",'U12'!I38*'U12'!I$4,0)+
IF('U13'!$A$4="3ª",'U13'!I38*'U13'!I$4,0)+
IF('U14'!$A$4="3ª",'U14'!I38*'U14'!I$4,0)+
IF('U15'!$A$4="3ª",'U15'!I38*'U15'!I$4,0)
)/'3ª EVA-solo'!$CD$5
/R$13)),0),0)</f>
        <v>0</v>
      </c>
      <c r="S54" s="25"/>
      <c r="T54" s="25">
        <f ca="1">IFERROR(IF(T$16&gt;0,
(
(
(
IF('U1'!$A$4="3ª",'U1'!J38*'U1'!J$4,0)+
IF('U2'!$A$4="3ª",'U2'!J38*'U2'!J$4,0)+
IF('U3'!$A$4="3ª",'U3'!J38*'U3'!J$4,0)+
IF('U4'!$A$4="3ª",'U4'!J38*'U4'!J$4,0)+
IF('U5'!$A$4="3ª",'U5'!J38*'U5'!J$4,0)+
IF('U6'!$A$4="3ª",'U6'!J38*'U6'!J$4,0)+
IF('U7'!$A$4="3ª",'U7'!J38*'U7'!J$4,0)+
IF('U8'!$A$4="3ª",'U8'!J38*'U8'!J$4,0)+
IF('U9'!$A$4="3ª",'U9'!J38*'U9'!J$4,0)+
IF('U10'!$A$4="3ª",'U10'!J38*'U10'!J$4,0)+
IF('U11'!$A$4="3ª",'U11'!J38*'U11'!J$4,0)+
IF('U12'!$A$4="3ª",'U12'!J38*'U12'!J$4,0)+
IF('U13'!$A$4="3ª",'U13'!J38*'U13'!J$4,0)+
IF('U14'!$A$4="3ª",'U14'!J38*'U14'!J$4,0)+
IF('U15'!$A$4="3ª",'U15'!J38*'U15'!J$4,0)
)/'3ª EVA-solo'!$CD$5
/T$13)),0),0)</f>
        <v>0</v>
      </c>
      <c r="U54" s="25"/>
      <c r="V54" s="25">
        <f ca="1">IFERROR(IF(V$16&gt;0,
(
(
(
IF('U1'!$A$4="3ª",'U1'!K38*'U1'!K$4,0)+
IF('U2'!$A$4="3ª",'U2'!K38*'U2'!K$4,0)+
IF('U3'!$A$4="3ª",'U3'!K38*'U3'!K$4,0)+
IF('U4'!$A$4="3ª",'U4'!K38*'U4'!K$4,0)+
IF('U5'!$A$4="3ª",'U5'!K38*'U5'!K$4,0)+
IF('U6'!$A$4="3ª",'U6'!K38*'U6'!K$4,0)+
IF('U7'!$A$4="3ª",'U7'!K38*'U7'!K$4,0)+
IF('U8'!$A$4="3ª",'U8'!K38*'U8'!K$4,0)+
IF('U9'!$A$4="3ª",'U9'!K38*'U9'!K$4,0)+
IF('U10'!$A$4="3ª",'U10'!K38*'U10'!K$4,0)+
IF('U11'!$A$4="3ª",'U11'!K38*'U11'!K$4,0)+
IF('U12'!$A$4="3ª",'U12'!K38*'U12'!K$4,0)+
IF('U13'!$A$4="3ª",'U13'!K38*'U13'!K$4,0)+
IF('U14'!$A$4="3ª",'U14'!K38*'U14'!K$4,0)+
IF('U15'!$A$4="3ª",'U15'!K38*'U15'!K$4,0)
)/'3ª EVA-solo'!$CD$5
/V$13)),0),0)</f>
        <v>0</v>
      </c>
      <c r="W54" s="25"/>
      <c r="X54" s="25">
        <f ca="1">IFERROR(IF(X$16&gt;0,
(
(
(
IF('U1'!$A$4="3ª",'U1'!L38*'U1'!L$4,0)+
IF('U2'!$A$4="3ª",'U2'!L38*'U2'!L$4,0)+
IF('U3'!$A$4="3ª",'U3'!L38*'U3'!L$4,0)+
IF('U4'!$A$4="3ª",'U4'!L38*'U4'!L$4,0)+
IF('U5'!$A$4="3ª",'U5'!L38*'U5'!L$4,0)+
IF('U6'!$A$4="3ª",'U6'!L38*'U6'!L$4,0)+
IF('U7'!$A$4="3ª",'U7'!L38*'U7'!L$4,0)+
IF('U8'!$A$4="3ª",'U8'!L38*'U8'!L$4,0)+
IF('U9'!$A$4="3ª",'U9'!L38*'U9'!L$4,0)+
IF('U10'!$A$4="3ª",'U10'!L38*'U10'!L$4,0)+
IF('U11'!$A$4="3ª",'U11'!L38*'U11'!L$4,0)+
IF('U12'!$A$4="3ª",'U12'!L38*'U12'!L$4,0)+
IF('U13'!$A$4="3ª",'U13'!L38*'U13'!L$4,0)+
IF('U14'!$A$4="3ª",'U14'!L38*'U14'!L$4,0)+
IF('U15'!$A$4="3ª",'U15'!L38*'U15'!L$4,0)
)/'3ª EVA-solo'!$CD$5
/X$13)),0),0)</f>
        <v>0</v>
      </c>
      <c r="Y54" s="25"/>
      <c r="Z54" s="25">
        <f>IFERROR(IF(Z$16&gt;0,
(
(
(
IF('U1'!$A$4="3ª",'U1'!M38*'U1'!M$4,0)+
IF('U2'!$A$4="3ª",'U2'!M38*'U2'!M$4,0)+
IF('U3'!$A$4="3ª",'U3'!M38*'U3'!M$4,0)+
IF('U4'!$A$4="3ª",'U4'!M38*'U4'!M$4,0)+
IF('U5'!$A$4="3ª",'U5'!M38*'U5'!M$4,0)+
IF('U6'!$A$4="3ª",'U6'!M38*'U6'!M$4,0)+
IF('U7'!$A$4="3ª",'U7'!M38*'U7'!M$4,0)+
IF('U8'!$A$4="3ª",'U8'!M38*'U8'!M$4,0)+
IF('U9'!$A$4="3ª",'U9'!M38*'U9'!M$4,0)+
IF('U10'!$A$4="3ª",'U10'!M38*'U10'!M$4,0)+
IF('U11'!$A$4="3ª",'U11'!M38*'U11'!M$4,0)+
IF('U12'!$A$4="3ª",'U12'!M38*'U12'!M$4,0)+
IF('U13'!$A$4="3ª",'U13'!M38*'U13'!M$4,0)+
IF('U14'!$A$4="3ª",'U14'!M38*'U14'!M$4,0)+
IF('U15'!$A$4="3ª",'U15'!M38*'U15'!M$4,0)
)/'3ª EVA-solo'!$CD$5
/Z$13)),0),0)</f>
        <v>0</v>
      </c>
      <c r="AA54" s="25"/>
      <c r="AB54" s="72"/>
      <c r="AC54" s="25">
        <f ca="1">IFERROR(IF(AC$16&gt;0,
(
(
(
IF('U1'!$A$4="3ª",'U1'!N38*'U1'!N$4,0)+
IF('U2'!$A$4="3ª",'U2'!N38*'U2'!N$4,0)+
IF('U3'!$A$4="3ª",'U3'!N38*'U3'!N$4,0)+
IF('U4'!$A$4="3ª",'U4'!N38*'U4'!N$4,0)+
IF('U5'!$A$4="3ª",'U5'!N38*'U5'!N$4,0)+
IF('U6'!$A$4="3ª",'U6'!N38*'U6'!N$4,0)+
IF('U7'!$A$4="3ª",'U7'!N38*'U7'!N$4,0)+
IF('U8'!$A$4="3ª",'U8'!N38*'U8'!N$4,0)+
IF('U9'!$A$4="3ª",'U9'!N38*'U9'!N$4,0)+
IF('U10'!$A$4="3ª",'U10'!N38*'U10'!N$4,0)+
IF('U11'!$A$4="3ª",'U11'!N38*'U11'!N$4,0)+
IF('U12'!$A$4="3ª",'U12'!N38*'U12'!N$4,0)+
IF('U13'!$A$4="3ª",'U13'!N38*'U13'!N$4,0)+
IF('U14'!$A$4="3ª",'U14'!N38*'U14'!N$4,0)+
IF('U15'!$A$4="3ª",'U15'!N38*'U15'!N$4,0)
)/'3ª EVA-solo'!$CD$5
/AC$13)),0),0)</f>
        <v>0</v>
      </c>
      <c r="AD54" s="25"/>
      <c r="AE54" s="25">
        <f>IFERROR(IF(AE$16&gt;0,
(
(
(
IF('U1'!$A$4="3ª",'U1'!O38*'U1'!O$4,0)+
IF('U2'!$A$4="3ª",'U2'!O38*'U2'!O$4,0)+
IF('U3'!$A$4="3ª",'U3'!O38*'U3'!O$4,0)+
IF('U4'!$A$4="3ª",'U4'!O38*'U4'!O$4,0)+
IF('U5'!$A$4="3ª",'U5'!O38*'U5'!O$4,0)+
IF('U6'!$A$4="3ª",'U6'!O38*'U6'!O$4,0)+
IF('U7'!$A$4="3ª",'U7'!O38*'U7'!O$4,0)+
IF('U8'!$A$4="3ª",'U8'!O38*'U8'!O$4,0)+
IF('U9'!$A$4="3ª",'U9'!O38*'U9'!O$4,0)+
IF('U10'!$A$4="3ª",'U10'!O38*'U10'!O$4,0)+
IF('U11'!$A$4="3ª",'U11'!O38*'U11'!O$4,0)+
IF('U12'!$A$4="3ª",'U12'!O38*'U12'!O$4,0)+
IF('U13'!$A$4="3ª",'U13'!O38*'U13'!O$4,0)+
IF('U14'!$A$4="3ª",'U14'!O38*'U14'!O$4,0)+
IF('U15'!$A$4="3ª",'U15'!O38*'U15'!O$4,0)
)/'3ª EVA-solo'!$CD$5
/AE$13)),0),0)</f>
        <v>0</v>
      </c>
      <c r="AF54" s="25"/>
      <c r="AG54" s="25">
        <f ca="1">IFERROR(IF(AG$16&gt;0,
(
(
(
IF('U1'!$A$4="3ª",'U1'!P38*'U1'!P$4,0)+
IF('U2'!$A$4="3ª",'U2'!P38*'U2'!P$4,0)+
IF('U3'!$A$4="3ª",'U3'!P38*'U3'!P$4,0)+
IF('U4'!$A$4="3ª",'U4'!P38*'U4'!P$4,0)+
IF('U5'!$A$4="3ª",'U5'!P38*'U5'!P$4,0)+
IF('U6'!$A$4="3ª",'U6'!P38*'U6'!P$4,0)+
IF('U7'!$A$4="3ª",'U7'!P38*'U7'!P$4,0)+
IF('U8'!$A$4="3ª",'U8'!P38*'U8'!P$4,0)+
IF('U9'!$A$4="3ª",'U9'!P38*'U9'!P$4,0)+
IF('U10'!$A$4="3ª",'U10'!P38*'U10'!P$4,0)+
IF('U11'!$A$4="3ª",'U11'!P38*'U11'!P$4,0)+
IF('U12'!$A$4="3ª",'U12'!P38*'U12'!P$4,0)+
IF('U13'!$A$4="3ª",'U13'!P38*'U13'!P$4,0)+
IF('U14'!$A$4="3ª",'U14'!P38*'U14'!P$4,0)+
IF('U15'!$A$4="3ª",'U15'!P38*'U15'!P$4,0)
)/'3ª EVA-solo'!$CD$5
/AG$13)),0),0)</f>
        <v>0</v>
      </c>
      <c r="AH54" s="25"/>
      <c r="AI54" s="25">
        <f>IFERROR(IF(AH$16&gt;0,
(
(
(
IF('U1'!$A$4="3ª",'U1'!Q38*'U1'!Q$4,0)+
IF('U2'!$A$4="3ª",'U2'!Q38*'U2'!Q$4,0)+
IF('U3'!$A$4="3ª",'U3'!Q38*'U3'!Q$4,0)+
IF('U4'!$A$4="3ª",'U4'!Q38*'U4'!Q$4,0)+
IF('U5'!$A$4="3ª",'U5'!Q38*'U5'!Q$4,0)+
IF('U6'!$A$4="3ª",'U6'!Q38*'U6'!Q$4,0)+
IF('U7'!$A$4="3ª",'U7'!Q38*'U7'!Q$4,0)+
IF('U8'!$A$4="3ª",'U8'!Q38*'U8'!Q$4,0)+
IF('U9'!$A$4="3ª",'U9'!Q38*'U9'!Q$4,0)+
IF('U10'!$A$4="3ª",'U10'!Q38*'U10'!Q$4,0)+
IF('U11'!$A$4="3ª",'U11'!Q38*'U11'!Q$4,0)+
IF('U12'!$A$4="3ª",'U12'!Q38*'U12'!Q$4,0)+
IF('U13'!$A$4="3ª",'U13'!Q38*'U13'!Q$4,0)+
IF('U14'!$A$4="3ª",'U14'!Q38*'U14'!Q$4,0)+
IF('U15'!$A$4="3ª",'U15'!Q38*'U15'!Q$4,0)
)/'3ª EVA-solo'!$CD$5
/AH$13)),0),0)</f>
        <v>0</v>
      </c>
      <c r="AJ54" s="25"/>
      <c r="AK54" s="25">
        <f ca="1">IFERROR(IF(AK$16&gt;0,
(
(
(
IF('U1'!$A$4="3ª",'U1'!R38*'U1'!R$4,0)+
IF('U2'!$A$4="3ª",'U2'!R38*'U2'!R$4,0)+
IF('U3'!$A$4="3ª",'U3'!R38*'U3'!R$4,0)+
IF('U4'!$A$4="3ª",'U4'!R38*'U4'!R$4,0)+
IF('U5'!$A$4="3ª",'U5'!R38*'U5'!R$4,0)+
IF('U6'!$A$4="3ª",'U6'!R38*'U6'!R$4,0)+
IF('U7'!$A$4="3ª",'U7'!R38*'U7'!R$4,0)+
IF('U8'!$A$4="3ª",'U8'!R38*'U8'!R$4,0)+
IF('U9'!$A$4="3ª",'U9'!R38*'U9'!R$4,0)+
IF('U10'!$A$4="3ª",'U10'!R38*'U10'!R$4,0)+
IF('U11'!$A$4="3ª",'U11'!R38*'U11'!R$4,0)+
IF('U12'!$A$4="3ª",'U12'!R38*'U12'!R$4,0)+
IF('U13'!$A$4="3ª",'U13'!R38*'U13'!R$4,0)+
IF('U14'!$A$4="3ª",'U14'!R38*'U14'!R$4,0)+
IF('U15'!$A$4="3ª",'U15'!R38*'U15'!R$4,0)
)/'3ª EVA-solo'!$CD$5
/AK$13)),0),0)</f>
        <v>0</v>
      </c>
      <c r="AL54" s="25"/>
      <c r="AM54" s="129">
        <f>IFERROR(IF(AM$16&gt;0,
(
(
(
IF('U1'!$A$4="3ª",'U1'!S38*'U1'!S$4,0)+
IF('U2'!$A$4="3ª",'U2'!S38*'U2'!S$4,0)+
IF('U3'!$A$4="3ª",'U3'!S38*'U3'!S$4,0)+
IF('U4'!$A$4="3ª",'U4'!S38*'U4'!S$4,0)+
IF('U5'!$A$4="3ª",'U5'!S38*'U5'!S$4,0)+
IF('U6'!$A$4="3ª",'U6'!S38*'U6'!S$4,0)+
IF('U7'!$A$4="3ª",'U7'!S38*'U7'!S$4,0)+
IF('U8'!$A$4="3ª",'U8'!S38*'U8'!S$4,0)+
IF('U9'!$A$4="3ª",'U9'!S38*'U9'!S$4,0)+
IF('U10'!$A$4="3ª",'U10'!S38*'U10'!S$4,0)+
IF('U11'!$A$4="3ª",'U11'!S38*'U11'!S$4,0)+
IF('U12'!$A$4="3ª",'U12'!S38*'U12'!S$4,0)+
IF('U13'!$A$4="3ª",'U13'!S38*'U13'!S$4,0)+
IF('U14'!$A$4="3ª",'U14'!S38*'U14'!S$4,0)+
IF('U15'!$A$4="3ª",'U15'!S38*'U15'!S$4,0)
)/'3ª EVA-solo'!$CD$5
/AM$13)),0),0)</f>
        <v>0</v>
      </c>
      <c r="AN54" s="102"/>
      <c r="AO54" s="72"/>
      <c r="AP54" s="25">
        <f ca="1">IFERROR(IF(AP$16&gt;0,
(
(
(
IF('U1'!$A$4="3ª",'U1'!T38*'U1'!T$4,0)+
IF('U2'!$A$4="3ª",'U2'!T38*'U2'!T$4,0)+
IF('U3'!$A$4="3ª",'U3'!T38*'U3'!T$4,0)+
IF('U4'!$A$4="3ª",'U4'!T38*'U4'!T$4,0)+
IF('U5'!$A$4="3ª",'U5'!T38*'U5'!T$4,0)+
IF('U6'!$A$4="3ª",'U6'!T38*'U6'!T$4,0)+
IF('U7'!$A$4="3ª",'U7'!T38*'U7'!T$4,0)+
IF('U8'!$A$4="3ª",'U8'!T38*'U8'!T$4,0)+
IF('U9'!$A$4="3ª",'U9'!T38*'U9'!T$4,0)+
IF('U10'!$A$4="3ª",'U10'!T38*'U10'!T$4,0)+
IF('U11'!$A$4="3ª",'U11'!T38*'U11'!T$4,0)+
IF('U12'!$A$4="3ª",'U12'!T38*'U12'!T$4,0)+
IF('U13'!$A$4="3ª",'U13'!T38*'U13'!T$4,0)+
IF('U14'!$A$4="3ª",'U14'!T38*'U14'!T$4,0)+
IF('U15'!$A$4="3ª",'U15'!T38*'U15'!T$4,0)
)/'3ª EVA-solo'!$CD$5
/AP$13)),0),0)</f>
        <v>0</v>
      </c>
      <c r="AQ54" s="25"/>
      <c r="AR54" s="25">
        <f ca="1">IFERROR(IF(AR$16&gt;0,
(
(
(
IF('U1'!$A$4="3ª",'U1'!U38*'U1'!U$4,0)+
IF('U2'!$A$4="3ª",'U2'!U38*'U2'!U$4,0)+
IF('U3'!$A$4="3ª",'U3'!U38*'U3'!U$4,0)+
IF('U4'!$A$4="3ª",'U4'!U38*'U4'!U$4,0)+
IF('U5'!$A$4="3ª",'U5'!U38*'U5'!U$4,0)+
IF('U6'!$A$4="3ª",'U6'!U38*'U6'!U$4,0)+
IF('U7'!$A$4="3ª",'U7'!U38*'U7'!U$4,0)+
IF('U8'!$A$4="3ª",'U8'!U38*'U8'!U$4,0)+
IF('U9'!$A$4="3ª",'U9'!U38*'U9'!U$4,0)+
IF('U10'!$A$4="3ª",'U10'!U38*'U10'!U$4,0)+
IF('U11'!$A$4="3ª",'U11'!U38*'U11'!U$4,0)+
IF('U12'!$A$4="3ª",'U12'!U38*'U12'!U$4,0)+
IF('U13'!$A$4="3ª",'U13'!U38*'U13'!U$4,0)+
IF('U14'!$A$4="3ª",'U14'!U38*'U14'!U$4,0)+
IF('U15'!$A$4="3ª",'U15'!U38*'U15'!U$4,0)
)/'3ª EVA-solo'!$CD$5
/AR$13)),0),0)</f>
        <v>0</v>
      </c>
      <c r="AS54" s="25"/>
      <c r="AT54" s="25">
        <f ca="1">IFERROR(IF(AT$16&gt;0,
(
(
(
IF('U1'!$A$4="3ª",'U1'!V38*'U1'!V$4,0)+
IF('U2'!$A$4="3ª",'U2'!V38*'U2'!V$4,0)+
IF('U3'!$A$4="3ª",'U3'!V38*'U3'!V$4,0)+
IF('U4'!$A$4="3ª",'U4'!V38*'U4'!V$4,0)+
IF('U5'!$A$4="3ª",'U5'!V38*'U5'!V$4,0)+
IF('U6'!$A$4="3ª",'U6'!V38*'U6'!V$4,0)+
IF('U7'!$A$4="3ª",'U7'!V38*'U7'!V$4,0)+
IF('U8'!$A$4="3ª",'U8'!V38*'U8'!V$4,0)+
IF('U9'!$A$4="3ª",'U9'!V38*'U9'!V$4,0)+
IF('U10'!$A$4="3ª",'U10'!V38*'U10'!V$4,0)+
IF('U11'!$A$4="3ª",'U11'!V38*'U11'!V$4,0)+
IF('U12'!$A$4="3ª",'U12'!V38*'U12'!V$4,0)+
IF('U13'!$A$4="3ª",'U13'!V38*'U13'!V$4,0)+
IF('U14'!$A$4="3ª",'U14'!V38*'U14'!V$4,0)+
IF('U15'!$A$4="3ª",'U15'!V38*'U15'!V$4,0)
)/'3ª EVA-solo'!$CD$5
/AT$13)),0),0)</f>
        <v>0</v>
      </c>
      <c r="AU54" s="25"/>
      <c r="AV54" s="25">
        <f ca="1">IFERROR(IF(AV$16&gt;0,
(
(
(
IF('U1'!$A$4="3ª",'U1'!W38*'U1'!W$4,0)+
IF('U2'!$A$4="3ª",'U2'!W38*'U2'!W$4,0)+
IF('U3'!$A$4="3ª",'U3'!W38*'U3'!W$4,0)+
IF('U4'!$A$4="3ª",'U4'!W38*'U4'!W$4,0)+
IF('U5'!$A$4="3ª",'U5'!W38*'U5'!W$4,0)+
IF('U6'!$A$4="3ª",'U6'!W38*'U6'!W$4,0)+
IF('U7'!$A$4="3ª",'U7'!W38*'U7'!W$4,0)+
IF('U8'!$A$4="3ª",'U8'!W38*'U8'!W$4,0)+
IF('U9'!$A$4="3ª",'U9'!W38*'U9'!W$4,0)+
IF('U10'!$A$4="3ª",'U10'!W38*'U10'!W$4,0)+
IF('U11'!$A$4="3ª",'U11'!W38*'U11'!W$4,0)+
IF('U12'!$A$4="3ª",'U12'!W38*'U12'!W$4,0)+
IF('U13'!$A$4="3ª",'U13'!W38*'U13'!W$4,0)+
IF('U14'!$A$4="3ª",'U14'!W38*'U14'!W$4,0)+
IF('U15'!$A$4="3ª",'U15'!W38*'U15'!W$4,0)
)/'3ª EVA-solo'!$CD$5
/AV$13)),0),0)</f>
        <v>0</v>
      </c>
      <c r="AW54" s="25"/>
      <c r="AX54" s="25">
        <f ca="1">IFERROR(IF(AX$16&gt;0,
(
(
(
IF('U1'!$A$4="3ª",'U1'!X38*'U1'!X$4,0)+
IF('U2'!$A$4="3ª",'U2'!X38*'U2'!X$4,0)+
IF('U3'!$A$4="3ª",'U3'!X38*'U3'!X$4,0)+
IF('U4'!$A$4="3ª",'U4'!X38*'U4'!X$4,0)+
IF('U5'!$A$4="3ª",'U5'!X38*'U5'!X$4,0)+
IF('U6'!$A$4="3ª",'U6'!X38*'U6'!X$4,0)+
IF('U7'!$A$4="3ª",'U7'!X38*'U7'!X$4,0)+
IF('U8'!$A$4="3ª",'U8'!X38*'U8'!X$4,0)+
IF('U9'!$A$4="3ª",'U9'!X38*'U9'!X$4,0)+
IF('U10'!$A$4="3ª",'U10'!X38*'U10'!X$4,0)+
IF('U11'!$A$4="3ª",'U11'!X38*'U11'!X$4,0)+
IF('U12'!$A$4="3ª",'U12'!X38*'U12'!X$4,0)+
IF('U13'!$A$4="3ª",'U13'!X38*'U13'!X$4,0)+
IF('U14'!$A$4="3ª",'U14'!X38*'U14'!X$4,0)+
IF('U15'!$A$4="3ª",'U15'!X38*'U15'!X$4,0)
)/'3ª EVA-solo'!$CD$5
/AX$13)),0),0)</f>
        <v>0</v>
      </c>
      <c r="AY54" s="25"/>
      <c r="AZ54" s="25">
        <f>IFERROR(IF(AZ$16&gt;0,
(
(
(
IF('U1'!$A$4="3ª",'U1'!Y38*'U1'!Y$4,0)+
IF('U2'!$A$4="3ª",'U2'!Y38*'U2'!Y$4,0)+
IF('U3'!$A$4="3ª",'U3'!Y38*'U3'!Y$4,0)+
IF('U4'!$A$4="3ª",'U4'!Y38*'U4'!Y$4,0)+
IF('U5'!$A$4="3ª",'U5'!Y38*'U5'!Y$4,0)+
IF('U6'!$A$4="3ª",'U6'!Y38*'U6'!Y$4,0)+
IF('U7'!$A$4="3ª",'U7'!Y38*'U7'!Y$4,0)+
IF('U8'!$A$4="3ª",'U8'!Y38*'U8'!Y$4,0)+
IF('U9'!$A$4="3ª",'U9'!Y38*'U9'!Y$4,0)+
IF('U10'!$A$4="3ª",'U10'!Y38*'U10'!Y$4,0)+
IF('U11'!$A$4="3ª",'U11'!Y38*'U11'!Y$4,0)+
IF('U12'!$A$4="3ª",'U12'!Y38*'U12'!Y$4,0)+
IF('U13'!$A$4="3ª",'U13'!Y38*'U13'!Y$4,0)+
IF('U14'!$A$4="3ª",'U14'!Y38*'U14'!Y$4,0)+
IF('U15'!$A$4="3ª",'U15'!Y38*'U15'!Y$4,0)
)/'3ª EVA-solo'!$CD$5
/AZ$13)),0),0)</f>
        <v>0</v>
      </c>
      <c r="BA54" s="25"/>
      <c r="BB54" s="72"/>
      <c r="BC54" s="25">
        <f ca="1">IFERROR(IF(BC$16&gt;0,
(
(
(
IF('U1'!$A$4="2ª",'U1'!Z38*'U1'!Z$4,0)+
IF('U2'!$A$4="2ª",'U2'!Z38*'U2'!Z$4,0)+
IF('U3'!$A$4="2ª",'U3'!Z38*'U3'!Z$4,0)+
IF('U4'!$A$4="2ª",'U4'!Z38*'U4'!Z$4,0)+
IF('U5'!$A$4="2ª",'U5'!Z38*'U5'!Z$4,0)+
IF('U6'!$A$4="2ª",'U6'!Z38*'U6'!Z$4,0)+
IF('U7'!$A$4="2ª",'U7'!Z38*'U7'!Z$4,0)+
IF('U8'!$A$4="2ª",'U8'!Z38*'U8'!Z$4,0)+
IF('U9'!$A$4="2ª",'U9'!Z38*'U9'!Z$4,0)+
IF('U10'!$A$4="2ª",'U10'!Z38*'U10'!Z$4,0)+
IF('U11'!$A$4="2ª",'U11'!Z38*'U11'!Z$4,0)+
IF('U12'!$A$4="2ª",'U12'!Z38*'U12'!Z$4,0)+
IF('U13'!$A$4="2ª",'U13'!Z38*'U13'!Z$4,0)+
IF('U14'!$A$4="2ª",'U14'!Z38*'U14'!Z$4,0)+
IF('U15'!$A$4="2ª",'U15'!Z38*'U15'!Z$4,0)
)/'2ª EVA-solo'!$CD$5
/BC$13)),0),0)</f>
        <v>0</v>
      </c>
      <c r="BD54" s="25"/>
      <c r="BE54" s="25">
        <f ca="1">IFERROR(IF(BE$16&gt;0,
(
(
(
IF('U1'!$A$4="3ª",'U1'!AA38*'U1'!AA$4,0)+
IF('U2'!$A$4="3ª",'U2'!AA38*'U2'!AA$4,0)+
IF('U3'!$A$4="3ª",'U3'!AA38*'U3'!AA$4,0)+
IF('U4'!$A$4="3ª",'U4'!AA38*'U4'!AA$4,0)+
IF('U5'!$A$4="3ª",'U5'!AA38*'U5'!AA$4,0)+
IF('U6'!$A$4="3ª",'U6'!AA38*'U6'!AA$4,0)+
IF('U7'!$A$4="3ª",'U7'!AA38*'U7'!AA$4,0)+
IF('U8'!$A$4="3ª",'U8'!AA38*'U8'!AA$4,0)+
IF('U9'!$A$4="3ª",'U9'!AA38*'U9'!AA$4,0)+
IF('U10'!$A$4="3ª",'U10'!AA38*'U10'!AA$4,0)+
IF('U11'!$A$4="3ª",'U11'!AA38*'U11'!AA$4,0)+
IF('U12'!$A$4="3ª",'U12'!AA38*'U12'!AA$4,0)+
IF('U13'!$A$4="3ª",'U13'!AA38*'U13'!AA$4,0)+
IF('U14'!$A$4="3ª",'U14'!AA38*'U14'!AA$4,0)+
IF('U15'!$A$4="3ª",'U15'!AA38*'U15'!AE$4,0)
)/'3ª EVA-solo'!$CD$5
/BE$13)),0),0)</f>
        <v>0</v>
      </c>
      <c r="BF54" s="25"/>
      <c r="BG54" s="25">
        <f ca="1">IFERROR(IF(BG$16&gt;0,
(
(
(
IF('U1'!$A$4="3ª",'U1'!AB38*'U1'!AB$4,0)+
IF('U2'!$A$4="3ª",'U2'!AB38*'U2'!AB$4,0)+
IF('U3'!$A$4="3ª",'U3'!AB38*'U3'!AB$4,0)+
IF('U4'!$A$4="3ª",'U4'!AB38*'U4'!AB$4,0)+
IF('U5'!$A$4="3ª",'U5'!AB38*'U5'!AB$4,0)+
IF('U6'!$A$4="3ª",'U6'!AB38*'U6'!AB$4,0)+
IF('U7'!$A$4="3ª",'U7'!AB38*'U7'!AB$4,0)+
IF('U8'!$A$4="3ª",'U8'!AB38*'U8'!AB$4,0)+
IF('U9'!$A$4="3ª",'U9'!AB38*'U9'!AB$4,0)+
IF('U10'!$A$4="3ª",'U10'!AB38*'U10'!AB$4,0)+
IF('U11'!$A$4="3ª",'U11'!AB38*'U11'!AB$4,0)+
IF('U12'!$A$4="3ª",'U12'!AB38*'U12'!AB$4,0)+
IF('U13'!$A$4="3ª",'U13'!AB38*'U13'!AB$4,0)+
IF('U14'!$A$4="3ª",'U14'!AB38*'U14'!AB$4,0)+
IF('U15'!$A$4="3ª",'U15'!AB38*'U15'!AF$4,0)
)/'3ª EVA-solo'!$CD$5
/BG$13)),0),0)</f>
        <v>0</v>
      </c>
      <c r="BH54" s="25"/>
      <c r="BI54" s="25">
        <f>IFERROR(IF(BH$16&gt;0,
(
(
(
IF('U1'!$A$4="3ª",'U1'!AC38*'U1'!AC$4,0)+
IF('U2'!$A$4="3ª",'U2'!AC38*'U2'!AC$4,0)+
IF('U3'!$A$4="3ª",'U3'!AC38*'U3'!AC$4,0)+
IF('U4'!$A$4="3ª",'U4'!AC38*'U4'!AC$4,0)+
IF('U5'!$A$4="3ª",'U5'!AC38*'U5'!AC$4,0)+
IF('U6'!$A$4="3ª",'U6'!AC38*'U6'!AC$4,0)+
IF('U7'!$A$4="3ª",'U7'!AC38*'U7'!AC$4,0)+
IF('U8'!$A$4="3ª",'U8'!AC38*'U8'!AC$4,0)+
IF('U9'!$A$4="3ª",'U9'!AC38*'U9'!AC$4,0)+
IF('U10'!$A$4="3ª",'U10'!AC38*'U10'!AC$4,0)+
IF('U11'!$A$4="3ª",'U11'!AC38*'U11'!AC$4,0)+
IF('U12'!$A$4="3ª",'U12'!AC38*'U12'!AC$4,0)+
IF('U13'!$A$4="3ª",'U13'!AC38*'U13'!AC$4,0)+
IF('U14'!$A$4="3ª",'U14'!AC38*'U14'!AC$4,0)+
IF('U15'!$A$4="3ª",'U15'!AC38*'U15'!AG$4,0)
)/'3ª EVA-solo'!$CD$5
/BH$13)),0),0)</f>
        <v>0</v>
      </c>
      <c r="BJ54" s="25"/>
      <c r="BK54" s="25">
        <f>IFERROR(IF(BK$16&gt;0,
(
(
(
IF('U1'!$A$4="3ª",'U1'!AD38*'U1'!AD$4,0)+
IF('U2'!$A$4="3ª",'U2'!AD38*'U2'!AD$4,0)+
IF('U3'!$A$4="3ª",'U3'!AD38*'U3'!AD$4,0)+
IF('U4'!$A$4="3ª",'U4'!AD38*'U4'!AD$4,0)+
IF('U5'!$A$4="3ª",'U5'!AD38*'U5'!AD$4,0)+
IF('U6'!$A$4="3ª",'U6'!AD38*'U6'!AD$4,0)+
IF('U7'!$A$4="3ª",'U7'!AD38*'U7'!AD$4,0)+
IF('U8'!$A$4="3ª",'U8'!AD38*'U8'!AD$4,0)+
IF('U9'!$A$4="3ª",'U9'!AD38*'U9'!AD$4,0)+
IF('U10'!$A$4="3ª",'U10'!AD38*'U10'!AD$4,0)+
IF('U11'!$A$4="3ª",'U11'!AD38*'U11'!AD$4,0)+
IF('U12'!$A$4="3ª",'U12'!AD38*'U12'!AD$4,0)+
IF('U13'!$A$4="3ª",'U13'!AD38*'U13'!AD$4,0)+
IF('U14'!$A$4="3ª",'U14'!AD38*'U14'!AD$4,0)+
IF('U15'!$A$4="3ª",'U15'!AD38*'U15'!AH$4,0)
)/'3ª EVA-solo'!$CD$5
/BK$13)),0),0)</f>
        <v>0</v>
      </c>
      <c r="BL54" s="25"/>
      <c r="BM54" s="25">
        <f>IFERROR(IF(BM$16&gt;0,
(
(
(
IF('U1'!$A$4="2ª",'U1'!AE38*'U1'!AE$4,0)+
IF('U2'!$A$4="2ª",'U2'!AE38*'U2'!AE$4,0)+
IF('U3'!$A$4="2ª",'U3'!AE38*'U3'!AE$4,0)+
IF('U4'!$A$4="2ª",'U4'!AE38*'U4'!AE$4,0)+
IF('U5'!$A$4="2ª",'U5'!AE38*'U5'!AE$4,0)+
IF('U6'!$A$4="2ª",'U6'!AE38*'U6'!AE$4,0)+
IF('U7'!$A$4="2ª",'U7'!AE38*'U7'!AE$4,0)+
IF('U8'!$A$4="2ª",'U8'!AE38*'U8'!AE$4,0)+
IF('U9'!$A$4="2ª",'U9'!AE38*'U9'!AE$4,0)+
IF('U10'!$A$4="2ª",'U10'!AE38*'U10'!AE$4,0)+
IF('U11'!$A$4="2ª",'U11'!AE38*'U11'!AE$4,0)+
IF('U12'!$A$4="2ª",'U12'!AE38*'U12'!AE$4,0)+
IF('U13'!$A$4="2ª",'U13'!AE38*'U13'!AE$4,0)+
IF('U14'!$A$4="2ª",'U14'!AE38*'U14'!AE$4,0)+
IF('U15'!$A$4="2ª",'U15'!AE38*'U15'!AE$4,0)
)/'2ª EVA-solo'!$CD$5
/BM$13)),0),0)</f>
        <v>0</v>
      </c>
      <c r="BN54" s="25"/>
      <c r="BO54" s="72"/>
      <c r="BP54" s="25">
        <f ca="1">IFERROR(IF(BP$16&gt;0,
(
(
(
IF('U1'!$A$4="3ª",'U1'!AF38*'U1'!AF$4,0)+
IF('U2'!$A$4="3ª",'U2'!AF38*'U2'!AF$4,0)+
IF('U3'!$A$4="3ª",'U3'!AF38*'U3'!AF$4,0)+
IF('U4'!$A$4="3ª",'U4'!AF38*'U4'!AF$4,0)+
IF('U5'!$A$4="3ª",'U5'!AF38*'U5'!AF$4,0)+
IF('U6'!$A$4="3ª",'U6'!AF38*'U6'!AF$4,0)+
IF('U7'!$A$4="3ª",'U7'!AF38*'U7'!AF$4,0)+
IF('U8'!$A$4="3ª",'U8'!AF38*'U8'!AF$4,0)+
IF('U9'!$A$4="3ª",'U9'!AF38*'U9'!AF$4,0)+
IF('U10'!$A$4="3ª",'U10'!AF38*'U10'!AF$4,0)+
IF('U11'!$A$4="3ª",'U11'!AF38*'U11'!AF$4,0)+
IF('U12'!$A$4="3ª",'U12'!AF38*'U12'!AF$4,0)+
IF('U13'!$A$4="3ª",'U13'!AF38*'U13'!AF$4,0)+
IF('U14'!$A$4="3ª",'U14'!AF38*'U14'!AF$4,0)+
IF('U15'!$A$4="3ª",'U15'!AF38*'U15'!AF$4,0)
)/'3ª EVA-solo'!$CD$5
/BP$13)),0),0)</f>
        <v>0</v>
      </c>
      <c r="BQ54" s="25"/>
      <c r="BR54" s="25">
        <f>IFERROR(IF(BR$16&gt;0,
(
(
(
IF('U1'!$A$4="3ª",'U1'!AG38*'U1'!AG$4,0)+
IF('U2'!$A$4="3ª",'U2'!AG38*'U2'!AG$4,0)+
IF('U3'!$A$4="3ª",'U3'!AG38*'U3'!AG$4,0)+
IF('U4'!$A$4="3ª",'U4'!AG38*'U4'!AG$4,0)+
IF('U5'!$A$4="3ª",'U5'!AG38*'U5'!AG$4,0)+
IF('U6'!$A$4="3ª",'U6'!AG38*'U6'!AG$4,0)+
IF('U7'!$A$4="3ª",'U7'!AG38*'U7'!AG$4,0)+
IF('U8'!$A$4="3ª",'U8'!AG38*'U8'!AG$4,0)+
IF('U9'!$A$4="3ª",'U9'!AG38*'U9'!AG$4,0)+
IF('U10'!$A$4="3ª",'U10'!AG38*'U10'!AG$4,0)+
IF('U11'!$A$4="3ª",'U11'!AG38*'U11'!AG$4,0)+
IF('U12'!$A$4="3ª",'U12'!AG38*'U12'!AG$4,0)+
IF('U13'!$A$4="3ª",'U13'!AG38*'U13'!AG$4,0)+
IF('U14'!$A$4="3ª",'U14'!AG38*'U14'!AG$4,0)+
IF('U15'!$A$4="3ª",'U15'!AG38*'U15'!AG$4,0)
)/'3ª EVA-solo'!$CD$5
/BR$13)),0),0)</f>
        <v>0</v>
      </c>
      <c r="BS54" s="25"/>
      <c r="BT54" s="25">
        <f>IFERROR(IF(BT$16&gt;0,
(
(
(
IF('U1'!$A$4="3ª",'U1'!AH38*'U1'!AH$4,0)+
IF('U2'!$A$4="3ª",'U2'!AH38*'U2'!AH$4,0)+
IF('U3'!$A$4="3ª",'U3'!AH38*'U3'!AH$4,0)+
IF('U4'!$A$4="3ª",'U4'!AH38*'U4'!AH$4,0)+
IF('U5'!$A$4="3ª",'U5'!AH38*'U5'!AH$4,0)+
IF('U6'!$A$4="3ª",'U6'!AH38*'U6'!AH$4,0)+
IF('U7'!$A$4="3ª",'U7'!AH38*'U7'!AH$4,0)+
IF('U8'!$A$4="3ª",'U8'!AH38*'U8'!AH$4,0)+
IF('U9'!$A$4="3ª",'U9'!AH38*'U9'!AH$4,0)+
IF('U10'!$A$4="3ª",'U10'!AH38*'U10'!AH$4,0)+
IF('U11'!$A$4="3ª",'U11'!AH38*'U11'!AH$4,0)+
IF('U12'!$A$4="3ª",'U12'!AH38*'U12'!AH$4,0)+
IF('U13'!$A$4="3ª",'U13'!AH38*'U13'!AH$4,0)+
IF('U14'!$A$4="3ª",'U14'!AH38*'U14'!AH$4,0)+
IF('U15'!$A$4="3ª",'U15'!AH38*'U15'!AH$4,0)
)/'3ª EVA-solo'!$CD$5
/BT$13)),0),0)</f>
        <v>0</v>
      </c>
      <c r="BU54" s="25"/>
      <c r="BV54" s="25">
        <f>IFERROR(IF(BV$16&gt;0,
(
(
(
IF('U1'!$A$4="3ª",'U1'!AI38*'U1'!AI$4,0)+
IF('U2'!$A$4="3ª",'U2'!AI38*'U2'!AI$4,0)+
IF('U3'!$A$4="3ª",'U3'!AI38*'U3'!AI$4,0)+
IF('U4'!$A$4="3ª",'U4'!AI38*'U4'!AI$4,0)+
IF('U5'!$A$4="3ª",'U5'!AI38*'U5'!AI$4,0)+
IF('U6'!$A$4="3ª",'U6'!AI38*'U6'!AI$4,0)+
IF('U7'!$A$4="3ª",'U7'!AI38*'U7'!AI$4,0)+
IF('U8'!$A$4="3ª",'U8'!AI38*'U8'!AI$4,0)+
IF('U9'!$A$4="3ª",'U9'!AI38*'U9'!AI$4,0)+
IF('U10'!$A$4="3ª",'U10'!AI38*'U10'!AI$4,0)+
IF('U11'!$A$4="3ª",'U11'!AI38*'U11'!AI$4,0)+
IF('U12'!$A$4="3ª",'U12'!AI38*'U12'!AI$4,0)+
IF('U13'!$A$4="3ª",'U13'!AI38*'U13'!AI$4,0)+
IF('U14'!$A$4="3ª",'U14'!AI38*'U14'!AI$4,0)+
IF('U15'!$A$4="3ª",'U15'!AI38*'U15'!AI$4,0)
)/'3ª EVA-solo'!$CD$5
/BV$13)),0),0)</f>
        <v>0</v>
      </c>
      <c r="BW54" s="25"/>
      <c r="BX54" s="25">
        <f>IFERROR(IF(BX$16&gt;0,
(
(
(
IF('U1'!$A$4="3ª",'U1'!AJ38*'U1'!AJ$4,0)+
IF('U2'!$A$4="3ª",'U2'!AJ38*'U2'!AJ$4,0)+
IF('U3'!$A$4="3ª",'U3'!AJ38*'U3'!AJ$4,0)+
IF('U4'!$A$4="3ª",'U4'!AJ38*'U4'!AJ$4,0)+
IF('U5'!$A$4="3ª",'U5'!AJ38*'U5'!AJ$4,0)+
IF('U6'!$A$4="3ª",'U6'!AJ38*'U6'!AJ$4,0)+
IF('U7'!$A$4="3ª",'U7'!AJ38*'U7'!AJ$4,0)+
IF('U8'!$A$4="3ª",'U8'!AJ38*'U8'!AJ$4,0)+
IF('U9'!$A$4="3ª",'U9'!AJ38*'U9'!AJ$4,0)+
IF('U10'!$A$4="3ª",'U10'!AJ38*'U10'!AJ$4,0)+
IF('U11'!$A$4="3ª",'U11'!AJ38*'U11'!AJ$4,0)+
IF('U12'!$A$4="3ª",'U12'!AJ38*'U12'!AJ$4,0)+
IF('U13'!$A$4="3ª",'U13'!AJ38*'U13'!AJ$4,0)+
IF('U14'!$A$4="3ª",'U14'!AJ38*'U14'!AJ$4,0)+
IF('U15'!$A$4="3ª",'U15'!AJ38*'U15'!AJ$4,0)
)/'3ª EVA-solo'!$CD$5
/BX$13)),0),0)</f>
        <v>0</v>
      </c>
      <c r="BY54" s="25"/>
      <c r="BZ54" s="129">
        <f>IFERROR(IF(BZ$16&gt;0,
(
(
(
IF('U1'!$A$4="3ª",'U1'!AK38*'U1'!AK$4,0)+
IF('U2'!$A$4="3ª",'U2'!AK38*'U2'!AK$4,0)+
IF('U3'!$A$4="3ª",'U3'!AK38*'U3'!AK$4,0)+
IF('U4'!$A$4="3ª",'U4'!AK38*'U4'!AK$4,0)+
IF('U5'!$A$4="3ª",'U5'!AK38*'U5'!AK$4,0)+
IF('U6'!$A$4="3ª",'U6'!AK38*'U6'!AK$4,0)+
IF('U7'!$A$4="3ª",'U7'!AK38*'U7'!AK$4,0)+
IF('U8'!$A$4="3ª",'U8'!AK38*'U8'!AK$4,0)+
IF('U9'!$A$4="3ª",'U9'!AK38*'U9'!AK$4,0)+
IF('U10'!$A$4="3ª",'U10'!AK38*'U10'!AK$4,0)+
IF('U11'!$A$4="3ª",'U11'!AK38*'U11'!AK$4,0)+
IF('U12'!$A$4="3ª",'U12'!AK38*'U12'!AK$4,0)+
IF('U13'!$A$4="3ª",'U13'!AK38*'U13'!AK$4,0)+
IF('U14'!$A$4="3ª",'U14'!AK38*'U14'!AK$4,0)+
IF('U15'!$A$4="3ª",'U15'!AK38*'U15'!AK$4,0)
)/'3ª EVA-solo'!$CD$5
/BZ$13)),0),0)</f>
        <v>0</v>
      </c>
      <c r="CA54" s="25"/>
      <c r="CB54" s="71"/>
    </row>
    <row r="55" spans="1:80" ht="18" x14ac:dyDescent="0.25">
      <c r="A55" s="65">
        <v>0</v>
      </c>
      <c r="B55" s="72"/>
      <c r="C55" s="25">
        <f ca="1">IFERROR(IF(C$16&gt;0,
(
(
(
IF('U1'!$A$4="3ª",'U1'!B39*'U1'!B$4,0)+
IF('U2'!$A$4="3ª",'U2'!B39*'U2'!B$4,0)+
IF('U3'!$A$4="3ª",'U3'!B39*'U3'!B$4,0)+
IF('U4'!$A$4="3ª",'U4'!B39*'U4'!B$4,0)+
IF('U5'!$A$4="3ª",'U5'!B39*'U5'!B$4,0)+
IF('U6'!$A$4="3ª",'U6'!B39*'U6'!B$4,0)+
IF('U7'!$A$4="3ª",'U7'!B39*'U7'!B$4,0)+
IF('U8'!$A$4="3ª",'U8'!B39*'U8'!B$4,0)+
IF('U9'!$A$4="3ª",'U9'!B39*'U9'!B$4,0)+
IF('U10'!$A$4="3ª",'U10'!B39*'U10'!B$4,0)+
IF('U11'!$A$4="3ª",'U11'!B39*'U11'!B$4,0)+
IF('U12'!$A$4="3ª",'U12'!B39*'U12'!B$4,0)+
IF('U13'!$A$4="3ª",'U13'!B39*'U13'!B$4,0)+
IF('U14'!$A$4="3ª",'U14'!B39*'U14'!B$4,0)+
IF('U15'!$A$4="3ª",'U15'!B39*'U15'!B$4,0)
)/'3ª EVA-solo'!$CD$5
/C$13)),0),0)</f>
        <v>0</v>
      </c>
      <c r="D55" s="25"/>
      <c r="E55" s="25">
        <f ca="1">IFERROR(IF(E$16&gt;0,
(
(
(
IF('U1'!$A$4="3ª",'U1'!C39*'U1'!C$4,0)+
IF('U2'!$A$4="3ª",'U2'!C39*'U2'!C$4,0)+
IF('U3'!$A$4="3ª",'U3'!C39*'U3'!C$4,0)+
IF('U4'!$A$4="3ª",'U4'!C39*'U4'!C$4,0)+
IF('U5'!$A$4="3ª",'U5'!C39*'U5'!C$4,0)+
IF('U6'!$A$4="3ª",'U6'!C39*'U6'!C$4,0)+
IF('U7'!$A$4="3ª",'U7'!C39*'U7'!C$4,0)+
IF('U8'!$A$4="3ª",'U8'!C39*'U8'!C$4,0)+
IF('U9'!$A$4="3ª",'U9'!C39*'U9'!C$4,0)+
IF('U10'!$A$4="3ª",'U10'!C39*'U10'!C$4,0)+
IF('U11'!$A$4="3ª",'U11'!C39*'U11'!C$4,0)+
IF('U12'!$A$4="3ª",'U12'!C39*'U12'!C$4,0)+
IF('U13'!$A$4="3ª",'U13'!C39*'U13'!C$4,0)+
IF('U14'!$A$4="3ª",'U14'!C39*'U14'!C$4,0)+
IF('U15'!$A$4="3ª",'U15'!C39*'U15'!C$4,0)
)/'3ª EVA-solo'!$CD$5
/E$13)),0),0)</f>
        <v>0</v>
      </c>
      <c r="F55" s="25"/>
      <c r="G55" s="25">
        <f ca="1">IFERROR(IF(G$16&gt;0,
(
(
(
IF('U1'!$A$4="3ª",'U1'!D39*'U1'!D$4,0)+
IF('U2'!$A$4="3ª",'U2'!D39*'U2'!D$4,0)+
IF('U3'!$A$4="3ª",'U3'!D39*'U3'!D$4,0)+
IF('U4'!$A$4="3ª",'U4'!D39*'U4'!D$4,0)+
IF('U5'!$A$4="3ª",'U5'!D39*'U5'!D$4,0)+
IF('U6'!$A$4="3ª",'U6'!D39*'U6'!D$4,0)+
IF('U7'!$A$4="3ª",'U7'!D39*'U7'!D$4,0)+
IF('U8'!$A$4="3ª",'U8'!D39*'U8'!D$4,0)+
IF('U9'!$A$4="3ª",'U9'!D39*'U9'!D$4,0)+
IF('U10'!$A$4="3ª",'U10'!D39*'U10'!D$4,0)+
IF('U11'!$A$4="3ª",'U11'!D39*'U11'!D$4,0)+
IF('U12'!$A$4="3ª",'U12'!D39*'U12'!D$4,0)+
IF('U13'!$A$4="3ª",'U13'!D39*'U13'!D$4,0)+
IF('U14'!$A$4="3ª",'U14'!D39*'U14'!D$4,0)+
IF('U15'!$A$4="3ª",'U15'!D39*'U15'!D$4,0)
)/'3ª EVA-solo'!$CD$5
/G$13)),0),0)</f>
        <v>0</v>
      </c>
      <c r="H55" s="25"/>
      <c r="I55" s="25">
        <f ca="1">IFERROR(IF(I$16&gt;0,
(
(
(
IF('U1'!$A$4="3ª",'U1'!E39*'U1'!E$4,0)+
IF('U2'!$A$4="3ª",'U2'!E39*'U2'!E$4,0)+
IF('U3'!$A$4="3ª",'U3'!E39*'U3'!E$4,0)+
IF('U4'!$A$4="3ª",'U4'!E39*'U4'!E$4,0)+
IF('U5'!$A$4="3ª",'U5'!E39*'U5'!E$4,0)+
IF('U6'!$A$4="3ª",'U6'!E39*'U6'!E$4,0)+
IF('U7'!$A$4="3ª",'U7'!E39*'U7'!E$4,0)+
IF('U8'!$A$4="3ª",'U8'!E39*'U8'!E$4,0)+
IF('U9'!$A$4="3ª",'U9'!E39*'U9'!E$4,0)+
IF('U10'!$A$4="3ª",'U10'!E39*'U10'!E$4,0)+
IF('U11'!$A$4="3ª",'U11'!E39*'U11'!E$4,0)+
IF('U12'!$A$4="3ª",'U12'!E39*'U12'!E$4,0)+
IF('U13'!$A$4="3ª",'U13'!E39*'U13'!E$4,0)+
IF('U14'!$A$4="3ª",'U14'!E39*'U14'!E$4,0)+
IF('U15'!$A$4="3ª",'U15'!E39*'U15'!E$4,0)
)/'3ª EVA-solo'!$CD$5
/H$13)),0),0)</f>
        <v>0</v>
      </c>
      <c r="J55" s="25"/>
      <c r="K55" s="25">
        <f ca="1">IFERROR(IF(K$16&gt;0,
(
(
(
IF('U1'!$A$4="3ª",'U1'!F39*'U1'!F$4,0)+
IF('U2'!$A$4="3ª",'U2'!F39*'U2'!F$4,0)+
IF('U3'!$A$4="3ª",'U3'!F39*'U3'!F$4,0)+
IF('U4'!$A$4="3ª",'U4'!F39*'U4'!F$4,0)+
IF('U5'!$A$4="3ª",'U5'!F39*'U5'!F$4,0)+
IF('U6'!$A$4="3ª",'U6'!F39*'U6'!F$4,0)+
IF('U7'!$A$4="3ª",'U7'!F39*'U7'!F$4,0)+
IF('U8'!$A$4="3ª",'U8'!F39*'U8'!F$4,0)+
IF('U9'!$A$4="3ª",'U9'!F39*'U9'!F$4,0)+
IF('U10'!$A$4="3ª",'U10'!F39*'U10'!F$4,0)+
IF('U11'!$A$4="3ª",'U11'!F39*'U11'!F$4,0)+
IF('U12'!$A$4="3ª",'U12'!F39*'U12'!F$4,0)+
IF('U13'!$A$4="3ª",'U13'!F39*'U13'!F$4,0)+
IF('U14'!$A$4="3ª",'U14'!F39*'U14'!F$4,0)+
IF('U15'!$A$4="3ª",'U15'!F39*'U15'!F$4,0)
)/'3ª EVA-solo'!$CD$5
/K$13)),0),0)</f>
        <v>0</v>
      </c>
      <c r="L55" s="98"/>
      <c r="M55" s="25">
        <f>IFERROR(IF(M$16&gt;0,
(
(
(
IF('U1'!$A$4="3ª",'U1'!G39*'U1'!G$4,0)+
IF('U2'!$A$4="3ª",'U2'!G39*'U2'!G$4,0)+
IF('U3'!$A$4="3ª",'U3'!G39*'U3'!G$4,0)+
IF('U4'!$A$4="3ª",'U4'!G39*'U4'!G$4,0)+
IF('U5'!$A$4="3ª",'U5'!G39*'U5'!G$4,0)+
IF('U6'!$A$4="3ª",'U6'!G39*'U6'!G$4,0)+
IF('U7'!$A$4="3ª",'U7'!G39*'U7'!G$4,0)+
IF('U8'!$A$4="3ª",'U8'!G39*'U8'!G$4,0)+
IF('U9'!$A$4="3ª",'U9'!G39*'U9'!G$4,0)+
IF('U10'!$A$4="3ª",'U10'!G39*'U10'!G$4,0)+
IF('U11'!$A$4="3ª",'U11'!G39*'U11'!G$4,0)+
IF('U12'!$A$4="3ª",'U12'!G39*'U12'!G$4,0)+
IF('U13'!$A$4="3ª",'U13'!G39*'U13'!G$4,0)+
IF('U14'!$A$4="3ª",'U14'!G39*'U14'!G$4,0)+
IF('U15'!$A$4="3ª",'U15'!G39*'U15'!G$4,0)
)/'3ª EVA-solo'!$CD$5
/M$13)),0),0)</f>
        <v>0</v>
      </c>
      <c r="N55" s="102"/>
      <c r="O55" s="72"/>
      <c r="P55" s="25">
        <f ca="1">IFERROR(IF(P$16&gt;0,
(
(
(
IF('U1'!$A$4="3ª",'U1'!H39*'U1'!H$4,0)+
IF('U2'!$A$4="3ª",'U2'!H39*'U2'!H$4,0)+
IF('U3'!$A$4="3ª",'U3'!H39*'U3'!H$4,0)+
IF('U4'!$A$4="3ª",'U4'!H39*'U4'!H$4,0)+
IF('U5'!$A$4="3ª",'U5'!H39*'U5'!H$4,0)+
IF('U6'!$A$4="3ª",'U6'!H39*'U6'!H$4,0)+
IF('U7'!$A$4="3ª",'U7'!H39*'U7'!H$4,0)+
IF('U8'!$A$4="3ª",'U8'!H39*'U8'!H$4,0)+
IF('U9'!$A$4="3ª",'U9'!H39*'U9'!H$4,0)+
IF('U10'!$A$4="3ª",'U10'!H39*'U10'!H$4,0)+
IF('U11'!$A$4="3ª",'U11'!H39*'U11'!H$4,0)+
IF('U12'!$A$4="3ª",'U12'!H39*'U12'!H$4,0)+
IF('U13'!$A$4="3ª",'U13'!H39*'U13'!H$4,0)+
IF('U14'!$A$4="3ª",'U14'!H39*'U14'!H$4,0)+
IF('U15'!$A$4="3ª",'U15'!H39*'U15'!H$4,0)
)/'3ª EVA-solo'!$CD$5
/P$13)),0),0)</f>
        <v>0</v>
      </c>
      <c r="Q55" s="25"/>
      <c r="R55" s="25">
        <f ca="1">IFERROR(IF(R$16&gt;0,
(
(
(
IF('U1'!$A$4="3ª",'U1'!I39*'U1'!I$4,0)+
IF('U2'!$A$4="3ª",'U2'!I39*'U2'!I$4,0)+
IF('U3'!$A$4="3ª",'U3'!I39*'U3'!I$4,0)+
IF('U4'!$A$4="3ª",'U4'!I39*'U4'!I$4,0)+
IF('U5'!$A$4="3ª",'U5'!I39*'U5'!I$4,0)+
IF('U6'!$A$4="3ª",'U6'!I39*'U6'!I$4,0)+
IF('U7'!$A$4="3ª",'U7'!I39*'U7'!I$4,0)+
IF('U8'!$A$4="3ª",'U8'!I39*'U8'!I$4,0)+
IF('U9'!$A$4="3ª",'U9'!I39*'U9'!I$4,0)+
IF('U10'!$A$4="3ª",'U10'!I39*'U10'!I$4,0)+
IF('U11'!$A$4="3ª",'U11'!I39*'U11'!I$4,0)+
IF('U12'!$A$4="3ª",'U12'!I39*'U12'!I$4,0)+
IF('U13'!$A$4="3ª",'U13'!I39*'U13'!I$4,0)+
IF('U14'!$A$4="3ª",'U14'!I39*'U14'!I$4,0)+
IF('U15'!$A$4="3ª",'U15'!I39*'U15'!I$4,0)
)/'3ª EVA-solo'!$CD$5
/R$13)),0),0)</f>
        <v>0</v>
      </c>
      <c r="S55" s="25"/>
      <c r="T55" s="25">
        <f ca="1">IFERROR(IF(T$16&gt;0,
(
(
(
IF('U1'!$A$4="3ª",'U1'!J39*'U1'!J$4,0)+
IF('U2'!$A$4="3ª",'U2'!J39*'U2'!J$4,0)+
IF('U3'!$A$4="3ª",'U3'!J39*'U3'!J$4,0)+
IF('U4'!$A$4="3ª",'U4'!J39*'U4'!J$4,0)+
IF('U5'!$A$4="3ª",'U5'!J39*'U5'!J$4,0)+
IF('U6'!$A$4="3ª",'U6'!J39*'U6'!J$4,0)+
IF('U7'!$A$4="3ª",'U7'!J39*'U7'!J$4,0)+
IF('U8'!$A$4="3ª",'U8'!J39*'U8'!J$4,0)+
IF('U9'!$A$4="3ª",'U9'!J39*'U9'!J$4,0)+
IF('U10'!$A$4="3ª",'U10'!J39*'U10'!J$4,0)+
IF('U11'!$A$4="3ª",'U11'!J39*'U11'!J$4,0)+
IF('U12'!$A$4="3ª",'U12'!J39*'U12'!J$4,0)+
IF('U13'!$A$4="3ª",'U13'!J39*'U13'!J$4,0)+
IF('U14'!$A$4="3ª",'U14'!J39*'U14'!J$4,0)+
IF('U15'!$A$4="3ª",'U15'!J39*'U15'!J$4,0)
)/'3ª EVA-solo'!$CD$5
/T$13)),0),0)</f>
        <v>0</v>
      </c>
      <c r="U55" s="25"/>
      <c r="V55" s="25">
        <f ca="1">IFERROR(IF(V$16&gt;0,
(
(
(
IF('U1'!$A$4="3ª",'U1'!K39*'U1'!K$4,0)+
IF('U2'!$A$4="3ª",'U2'!K39*'U2'!K$4,0)+
IF('U3'!$A$4="3ª",'U3'!K39*'U3'!K$4,0)+
IF('U4'!$A$4="3ª",'U4'!K39*'U4'!K$4,0)+
IF('U5'!$A$4="3ª",'U5'!K39*'U5'!K$4,0)+
IF('U6'!$A$4="3ª",'U6'!K39*'U6'!K$4,0)+
IF('U7'!$A$4="3ª",'U7'!K39*'U7'!K$4,0)+
IF('U8'!$A$4="3ª",'U8'!K39*'U8'!K$4,0)+
IF('U9'!$A$4="3ª",'U9'!K39*'U9'!K$4,0)+
IF('U10'!$A$4="3ª",'U10'!K39*'U10'!K$4,0)+
IF('U11'!$A$4="3ª",'U11'!K39*'U11'!K$4,0)+
IF('U12'!$A$4="3ª",'U12'!K39*'U12'!K$4,0)+
IF('U13'!$A$4="3ª",'U13'!K39*'U13'!K$4,0)+
IF('U14'!$A$4="3ª",'U14'!K39*'U14'!K$4,0)+
IF('U15'!$A$4="3ª",'U15'!K39*'U15'!K$4,0)
)/'3ª EVA-solo'!$CD$5
/V$13)),0),0)</f>
        <v>0</v>
      </c>
      <c r="W55" s="25"/>
      <c r="X55" s="25">
        <f ca="1">IFERROR(IF(X$16&gt;0,
(
(
(
IF('U1'!$A$4="3ª",'U1'!L39*'U1'!L$4,0)+
IF('U2'!$A$4="3ª",'U2'!L39*'U2'!L$4,0)+
IF('U3'!$A$4="3ª",'U3'!L39*'U3'!L$4,0)+
IF('U4'!$A$4="3ª",'U4'!L39*'U4'!L$4,0)+
IF('U5'!$A$4="3ª",'U5'!L39*'U5'!L$4,0)+
IF('U6'!$A$4="3ª",'U6'!L39*'U6'!L$4,0)+
IF('U7'!$A$4="3ª",'U7'!L39*'U7'!L$4,0)+
IF('U8'!$A$4="3ª",'U8'!L39*'U8'!L$4,0)+
IF('U9'!$A$4="3ª",'U9'!L39*'U9'!L$4,0)+
IF('U10'!$A$4="3ª",'U10'!L39*'U10'!L$4,0)+
IF('U11'!$A$4="3ª",'U11'!L39*'U11'!L$4,0)+
IF('U12'!$A$4="3ª",'U12'!L39*'U12'!L$4,0)+
IF('U13'!$A$4="3ª",'U13'!L39*'U13'!L$4,0)+
IF('U14'!$A$4="3ª",'U14'!L39*'U14'!L$4,0)+
IF('U15'!$A$4="3ª",'U15'!L39*'U15'!L$4,0)
)/'3ª EVA-solo'!$CD$5
/X$13)),0),0)</f>
        <v>0</v>
      </c>
      <c r="Y55" s="25"/>
      <c r="Z55" s="25">
        <f>IFERROR(IF(Z$16&gt;0,
(
(
(
IF('U1'!$A$4="3ª",'U1'!M39*'U1'!M$4,0)+
IF('U2'!$A$4="3ª",'U2'!M39*'U2'!M$4,0)+
IF('U3'!$A$4="3ª",'U3'!M39*'U3'!M$4,0)+
IF('U4'!$A$4="3ª",'U4'!M39*'U4'!M$4,0)+
IF('U5'!$A$4="3ª",'U5'!M39*'U5'!M$4,0)+
IF('U6'!$A$4="3ª",'U6'!M39*'U6'!M$4,0)+
IF('U7'!$A$4="3ª",'U7'!M39*'U7'!M$4,0)+
IF('U8'!$A$4="3ª",'U8'!M39*'U8'!M$4,0)+
IF('U9'!$A$4="3ª",'U9'!M39*'U9'!M$4,0)+
IF('U10'!$A$4="3ª",'U10'!M39*'U10'!M$4,0)+
IF('U11'!$A$4="3ª",'U11'!M39*'U11'!M$4,0)+
IF('U12'!$A$4="3ª",'U12'!M39*'U12'!M$4,0)+
IF('U13'!$A$4="3ª",'U13'!M39*'U13'!M$4,0)+
IF('U14'!$A$4="3ª",'U14'!M39*'U14'!M$4,0)+
IF('U15'!$A$4="3ª",'U15'!M39*'U15'!M$4,0)
)/'3ª EVA-solo'!$CD$5
/Z$13)),0),0)</f>
        <v>0</v>
      </c>
      <c r="AA55" s="25"/>
      <c r="AB55" s="72"/>
      <c r="AC55" s="25">
        <f ca="1">IFERROR(IF(AC$16&gt;0,
(
(
(
IF('U1'!$A$4="3ª",'U1'!N39*'U1'!N$4,0)+
IF('U2'!$A$4="3ª",'U2'!N39*'U2'!N$4,0)+
IF('U3'!$A$4="3ª",'U3'!N39*'U3'!N$4,0)+
IF('U4'!$A$4="3ª",'U4'!N39*'U4'!N$4,0)+
IF('U5'!$A$4="3ª",'U5'!N39*'U5'!N$4,0)+
IF('U6'!$A$4="3ª",'U6'!N39*'U6'!N$4,0)+
IF('U7'!$A$4="3ª",'U7'!N39*'U7'!N$4,0)+
IF('U8'!$A$4="3ª",'U8'!N39*'U8'!N$4,0)+
IF('U9'!$A$4="3ª",'U9'!N39*'U9'!N$4,0)+
IF('U10'!$A$4="3ª",'U10'!N39*'U10'!N$4,0)+
IF('U11'!$A$4="3ª",'U11'!N39*'U11'!N$4,0)+
IF('U12'!$A$4="3ª",'U12'!N39*'U12'!N$4,0)+
IF('U13'!$A$4="3ª",'U13'!N39*'U13'!N$4,0)+
IF('U14'!$A$4="3ª",'U14'!N39*'U14'!N$4,0)+
IF('U15'!$A$4="3ª",'U15'!N39*'U15'!N$4,0)
)/'3ª EVA-solo'!$CD$5
/AC$13)),0),0)</f>
        <v>0</v>
      </c>
      <c r="AD55" s="25"/>
      <c r="AE55" s="25">
        <f>IFERROR(IF(AE$16&gt;0,
(
(
(
IF('U1'!$A$4="3ª",'U1'!O39*'U1'!O$4,0)+
IF('U2'!$A$4="3ª",'U2'!O39*'U2'!O$4,0)+
IF('U3'!$A$4="3ª",'U3'!O39*'U3'!O$4,0)+
IF('U4'!$A$4="3ª",'U4'!O39*'U4'!O$4,0)+
IF('U5'!$A$4="3ª",'U5'!O39*'U5'!O$4,0)+
IF('U6'!$A$4="3ª",'U6'!O39*'U6'!O$4,0)+
IF('U7'!$A$4="3ª",'U7'!O39*'U7'!O$4,0)+
IF('U8'!$A$4="3ª",'U8'!O39*'U8'!O$4,0)+
IF('U9'!$A$4="3ª",'U9'!O39*'U9'!O$4,0)+
IF('U10'!$A$4="3ª",'U10'!O39*'U10'!O$4,0)+
IF('U11'!$A$4="3ª",'U11'!O39*'U11'!O$4,0)+
IF('U12'!$A$4="3ª",'U12'!O39*'U12'!O$4,0)+
IF('U13'!$A$4="3ª",'U13'!O39*'U13'!O$4,0)+
IF('U14'!$A$4="3ª",'U14'!O39*'U14'!O$4,0)+
IF('U15'!$A$4="3ª",'U15'!O39*'U15'!O$4,0)
)/'3ª EVA-solo'!$CD$5
/AE$13)),0),0)</f>
        <v>0</v>
      </c>
      <c r="AF55" s="25"/>
      <c r="AG55" s="25">
        <f ca="1">IFERROR(IF(AG$16&gt;0,
(
(
(
IF('U1'!$A$4="3ª",'U1'!P39*'U1'!P$4,0)+
IF('U2'!$A$4="3ª",'U2'!P39*'U2'!P$4,0)+
IF('U3'!$A$4="3ª",'U3'!P39*'U3'!P$4,0)+
IF('U4'!$A$4="3ª",'U4'!P39*'U4'!P$4,0)+
IF('U5'!$A$4="3ª",'U5'!P39*'U5'!P$4,0)+
IF('U6'!$A$4="3ª",'U6'!P39*'U6'!P$4,0)+
IF('U7'!$A$4="3ª",'U7'!P39*'U7'!P$4,0)+
IF('U8'!$A$4="3ª",'U8'!P39*'U8'!P$4,0)+
IF('U9'!$A$4="3ª",'U9'!P39*'U9'!P$4,0)+
IF('U10'!$A$4="3ª",'U10'!P39*'U10'!P$4,0)+
IF('U11'!$A$4="3ª",'U11'!P39*'U11'!P$4,0)+
IF('U12'!$A$4="3ª",'U12'!P39*'U12'!P$4,0)+
IF('U13'!$A$4="3ª",'U13'!P39*'U13'!P$4,0)+
IF('U14'!$A$4="3ª",'U14'!P39*'U14'!P$4,0)+
IF('U15'!$A$4="3ª",'U15'!P39*'U15'!P$4,0)
)/'3ª EVA-solo'!$CD$5
/AG$13)),0),0)</f>
        <v>0</v>
      </c>
      <c r="AH55" s="25"/>
      <c r="AI55" s="25">
        <f>IFERROR(IF(AH$16&gt;0,
(
(
(
IF('U1'!$A$4="3ª",'U1'!Q39*'U1'!Q$4,0)+
IF('U2'!$A$4="3ª",'U2'!Q39*'U2'!Q$4,0)+
IF('U3'!$A$4="3ª",'U3'!Q39*'U3'!Q$4,0)+
IF('U4'!$A$4="3ª",'U4'!Q39*'U4'!Q$4,0)+
IF('U5'!$A$4="3ª",'U5'!Q39*'U5'!Q$4,0)+
IF('U6'!$A$4="3ª",'U6'!Q39*'U6'!Q$4,0)+
IF('U7'!$A$4="3ª",'U7'!Q39*'U7'!Q$4,0)+
IF('U8'!$A$4="3ª",'U8'!Q39*'U8'!Q$4,0)+
IF('U9'!$A$4="3ª",'U9'!Q39*'U9'!Q$4,0)+
IF('U10'!$A$4="3ª",'U10'!Q39*'U10'!Q$4,0)+
IF('U11'!$A$4="3ª",'U11'!Q39*'U11'!Q$4,0)+
IF('U12'!$A$4="3ª",'U12'!Q39*'U12'!Q$4,0)+
IF('U13'!$A$4="3ª",'U13'!Q39*'U13'!Q$4,0)+
IF('U14'!$A$4="3ª",'U14'!Q39*'U14'!Q$4,0)+
IF('U15'!$A$4="3ª",'U15'!Q39*'U15'!Q$4,0)
)/'3ª EVA-solo'!$CD$5
/AH$13)),0),0)</f>
        <v>0</v>
      </c>
      <c r="AJ55" s="25"/>
      <c r="AK55" s="25">
        <f ca="1">IFERROR(IF(AK$16&gt;0,
(
(
(
IF('U1'!$A$4="3ª",'U1'!R39*'U1'!R$4,0)+
IF('U2'!$A$4="3ª",'U2'!R39*'U2'!R$4,0)+
IF('U3'!$A$4="3ª",'U3'!R39*'U3'!R$4,0)+
IF('U4'!$A$4="3ª",'U4'!R39*'U4'!R$4,0)+
IF('U5'!$A$4="3ª",'U5'!R39*'U5'!R$4,0)+
IF('U6'!$A$4="3ª",'U6'!R39*'U6'!R$4,0)+
IF('U7'!$A$4="3ª",'U7'!R39*'U7'!R$4,0)+
IF('U8'!$A$4="3ª",'U8'!R39*'U8'!R$4,0)+
IF('U9'!$A$4="3ª",'U9'!R39*'U9'!R$4,0)+
IF('U10'!$A$4="3ª",'U10'!R39*'U10'!R$4,0)+
IF('U11'!$A$4="3ª",'U11'!R39*'U11'!R$4,0)+
IF('U12'!$A$4="3ª",'U12'!R39*'U12'!R$4,0)+
IF('U13'!$A$4="3ª",'U13'!R39*'U13'!R$4,0)+
IF('U14'!$A$4="3ª",'U14'!R39*'U14'!R$4,0)+
IF('U15'!$A$4="3ª",'U15'!R39*'U15'!R$4,0)
)/'3ª EVA-solo'!$CD$5
/AK$13)),0),0)</f>
        <v>0</v>
      </c>
      <c r="AL55" s="25"/>
      <c r="AM55" s="129">
        <f>IFERROR(IF(AM$16&gt;0,
(
(
(
IF('U1'!$A$4="3ª",'U1'!S39*'U1'!S$4,0)+
IF('U2'!$A$4="3ª",'U2'!S39*'U2'!S$4,0)+
IF('U3'!$A$4="3ª",'U3'!S39*'U3'!S$4,0)+
IF('U4'!$A$4="3ª",'U4'!S39*'U4'!S$4,0)+
IF('U5'!$A$4="3ª",'U5'!S39*'U5'!S$4,0)+
IF('U6'!$A$4="3ª",'U6'!S39*'U6'!S$4,0)+
IF('U7'!$A$4="3ª",'U7'!S39*'U7'!S$4,0)+
IF('U8'!$A$4="3ª",'U8'!S39*'U8'!S$4,0)+
IF('U9'!$A$4="3ª",'U9'!S39*'U9'!S$4,0)+
IF('U10'!$A$4="3ª",'U10'!S39*'U10'!S$4,0)+
IF('U11'!$A$4="3ª",'U11'!S39*'U11'!S$4,0)+
IF('U12'!$A$4="3ª",'U12'!S39*'U12'!S$4,0)+
IF('U13'!$A$4="3ª",'U13'!S39*'U13'!S$4,0)+
IF('U14'!$A$4="3ª",'U14'!S39*'U14'!S$4,0)+
IF('U15'!$A$4="3ª",'U15'!S39*'U15'!S$4,0)
)/'3ª EVA-solo'!$CD$5
/AM$13)),0),0)</f>
        <v>0</v>
      </c>
      <c r="AN55" s="102"/>
      <c r="AO55" s="72"/>
      <c r="AP55" s="25">
        <f ca="1">IFERROR(IF(AP$16&gt;0,
(
(
(
IF('U1'!$A$4="3ª",'U1'!T39*'U1'!T$4,0)+
IF('U2'!$A$4="3ª",'U2'!T39*'U2'!T$4,0)+
IF('U3'!$A$4="3ª",'U3'!T39*'U3'!T$4,0)+
IF('U4'!$A$4="3ª",'U4'!T39*'U4'!T$4,0)+
IF('U5'!$A$4="3ª",'U5'!T39*'U5'!T$4,0)+
IF('U6'!$A$4="3ª",'U6'!T39*'U6'!T$4,0)+
IF('U7'!$A$4="3ª",'U7'!T39*'U7'!T$4,0)+
IF('U8'!$A$4="3ª",'U8'!T39*'U8'!T$4,0)+
IF('U9'!$A$4="3ª",'U9'!T39*'U9'!T$4,0)+
IF('U10'!$A$4="3ª",'U10'!T39*'U10'!T$4,0)+
IF('U11'!$A$4="3ª",'U11'!T39*'U11'!T$4,0)+
IF('U12'!$A$4="3ª",'U12'!T39*'U12'!T$4,0)+
IF('U13'!$A$4="3ª",'U13'!T39*'U13'!T$4,0)+
IF('U14'!$A$4="3ª",'U14'!T39*'U14'!T$4,0)+
IF('U15'!$A$4="3ª",'U15'!T39*'U15'!T$4,0)
)/'3ª EVA-solo'!$CD$5
/AP$13)),0),0)</f>
        <v>0</v>
      </c>
      <c r="AQ55" s="25"/>
      <c r="AR55" s="25">
        <f ca="1">IFERROR(IF(AR$16&gt;0,
(
(
(
IF('U1'!$A$4="3ª",'U1'!U39*'U1'!U$4,0)+
IF('U2'!$A$4="3ª",'U2'!U39*'U2'!U$4,0)+
IF('U3'!$A$4="3ª",'U3'!U39*'U3'!U$4,0)+
IF('U4'!$A$4="3ª",'U4'!U39*'U4'!U$4,0)+
IF('U5'!$A$4="3ª",'U5'!U39*'U5'!U$4,0)+
IF('U6'!$A$4="3ª",'U6'!U39*'U6'!U$4,0)+
IF('U7'!$A$4="3ª",'U7'!U39*'U7'!U$4,0)+
IF('U8'!$A$4="3ª",'U8'!U39*'U8'!U$4,0)+
IF('U9'!$A$4="3ª",'U9'!U39*'U9'!U$4,0)+
IF('U10'!$A$4="3ª",'U10'!U39*'U10'!U$4,0)+
IF('U11'!$A$4="3ª",'U11'!U39*'U11'!U$4,0)+
IF('U12'!$A$4="3ª",'U12'!U39*'U12'!U$4,0)+
IF('U13'!$A$4="3ª",'U13'!U39*'U13'!U$4,0)+
IF('U14'!$A$4="3ª",'U14'!U39*'U14'!U$4,0)+
IF('U15'!$A$4="3ª",'U15'!U39*'U15'!U$4,0)
)/'3ª EVA-solo'!$CD$5
/AR$13)),0),0)</f>
        <v>0</v>
      </c>
      <c r="AS55" s="25"/>
      <c r="AT55" s="25">
        <f ca="1">IFERROR(IF(AT$16&gt;0,
(
(
(
IF('U1'!$A$4="3ª",'U1'!V39*'U1'!V$4,0)+
IF('U2'!$A$4="3ª",'U2'!V39*'U2'!V$4,0)+
IF('U3'!$A$4="3ª",'U3'!V39*'U3'!V$4,0)+
IF('U4'!$A$4="3ª",'U4'!V39*'U4'!V$4,0)+
IF('U5'!$A$4="3ª",'U5'!V39*'U5'!V$4,0)+
IF('U6'!$A$4="3ª",'U6'!V39*'U6'!V$4,0)+
IF('U7'!$A$4="3ª",'U7'!V39*'U7'!V$4,0)+
IF('U8'!$A$4="3ª",'U8'!V39*'U8'!V$4,0)+
IF('U9'!$A$4="3ª",'U9'!V39*'U9'!V$4,0)+
IF('U10'!$A$4="3ª",'U10'!V39*'U10'!V$4,0)+
IF('U11'!$A$4="3ª",'U11'!V39*'U11'!V$4,0)+
IF('U12'!$A$4="3ª",'U12'!V39*'U12'!V$4,0)+
IF('U13'!$A$4="3ª",'U13'!V39*'U13'!V$4,0)+
IF('U14'!$A$4="3ª",'U14'!V39*'U14'!V$4,0)+
IF('U15'!$A$4="3ª",'U15'!V39*'U15'!V$4,0)
)/'3ª EVA-solo'!$CD$5
/AT$13)),0),0)</f>
        <v>0</v>
      </c>
      <c r="AU55" s="25"/>
      <c r="AV55" s="25">
        <f ca="1">IFERROR(IF(AV$16&gt;0,
(
(
(
IF('U1'!$A$4="3ª",'U1'!W39*'U1'!W$4,0)+
IF('U2'!$A$4="3ª",'U2'!W39*'U2'!W$4,0)+
IF('U3'!$A$4="3ª",'U3'!W39*'U3'!W$4,0)+
IF('U4'!$A$4="3ª",'U4'!W39*'U4'!W$4,0)+
IF('U5'!$A$4="3ª",'U5'!W39*'U5'!W$4,0)+
IF('U6'!$A$4="3ª",'U6'!W39*'U6'!W$4,0)+
IF('U7'!$A$4="3ª",'U7'!W39*'U7'!W$4,0)+
IF('U8'!$A$4="3ª",'U8'!W39*'U8'!W$4,0)+
IF('U9'!$A$4="3ª",'U9'!W39*'U9'!W$4,0)+
IF('U10'!$A$4="3ª",'U10'!W39*'U10'!W$4,0)+
IF('U11'!$A$4="3ª",'U11'!W39*'U11'!W$4,0)+
IF('U12'!$A$4="3ª",'U12'!W39*'U12'!W$4,0)+
IF('U13'!$A$4="3ª",'U13'!W39*'U13'!W$4,0)+
IF('U14'!$A$4="3ª",'U14'!W39*'U14'!W$4,0)+
IF('U15'!$A$4="3ª",'U15'!W39*'U15'!W$4,0)
)/'3ª EVA-solo'!$CD$5
/AV$13)),0),0)</f>
        <v>0</v>
      </c>
      <c r="AW55" s="25"/>
      <c r="AX55" s="25">
        <f ca="1">IFERROR(IF(AX$16&gt;0,
(
(
(
IF('U1'!$A$4="3ª",'U1'!X39*'U1'!X$4,0)+
IF('U2'!$A$4="3ª",'U2'!X39*'U2'!X$4,0)+
IF('U3'!$A$4="3ª",'U3'!X39*'U3'!X$4,0)+
IF('U4'!$A$4="3ª",'U4'!X39*'U4'!X$4,0)+
IF('U5'!$A$4="3ª",'U5'!X39*'U5'!X$4,0)+
IF('U6'!$A$4="3ª",'U6'!X39*'U6'!X$4,0)+
IF('U7'!$A$4="3ª",'U7'!X39*'U7'!X$4,0)+
IF('U8'!$A$4="3ª",'U8'!X39*'U8'!X$4,0)+
IF('U9'!$A$4="3ª",'U9'!X39*'U9'!X$4,0)+
IF('U10'!$A$4="3ª",'U10'!X39*'U10'!X$4,0)+
IF('U11'!$A$4="3ª",'U11'!X39*'U11'!X$4,0)+
IF('U12'!$A$4="3ª",'U12'!X39*'U12'!X$4,0)+
IF('U13'!$A$4="3ª",'U13'!X39*'U13'!X$4,0)+
IF('U14'!$A$4="3ª",'U14'!X39*'U14'!X$4,0)+
IF('U15'!$A$4="3ª",'U15'!X39*'U15'!X$4,0)
)/'3ª EVA-solo'!$CD$5
/AX$13)),0),0)</f>
        <v>0</v>
      </c>
      <c r="AY55" s="25"/>
      <c r="AZ55" s="25">
        <f>IFERROR(IF(AZ$16&gt;0,
(
(
(
IF('U1'!$A$4="3ª",'U1'!Y39*'U1'!Y$4,0)+
IF('U2'!$A$4="3ª",'U2'!Y39*'U2'!Y$4,0)+
IF('U3'!$A$4="3ª",'U3'!Y39*'U3'!Y$4,0)+
IF('U4'!$A$4="3ª",'U4'!Y39*'U4'!Y$4,0)+
IF('U5'!$A$4="3ª",'U5'!Y39*'U5'!Y$4,0)+
IF('U6'!$A$4="3ª",'U6'!Y39*'U6'!Y$4,0)+
IF('U7'!$A$4="3ª",'U7'!Y39*'U7'!Y$4,0)+
IF('U8'!$A$4="3ª",'U8'!Y39*'U8'!Y$4,0)+
IF('U9'!$A$4="3ª",'U9'!Y39*'U9'!Y$4,0)+
IF('U10'!$A$4="3ª",'U10'!Y39*'U10'!Y$4,0)+
IF('U11'!$A$4="3ª",'U11'!Y39*'U11'!Y$4,0)+
IF('U12'!$A$4="3ª",'U12'!Y39*'U12'!Y$4,0)+
IF('U13'!$A$4="3ª",'U13'!Y39*'U13'!Y$4,0)+
IF('U14'!$A$4="3ª",'U14'!Y39*'U14'!Y$4,0)+
IF('U15'!$A$4="3ª",'U15'!Y39*'U15'!Y$4,0)
)/'3ª EVA-solo'!$CD$5
/AZ$13)),0),0)</f>
        <v>0</v>
      </c>
      <c r="BA55" s="25"/>
      <c r="BB55" s="72"/>
      <c r="BC55" s="25">
        <f ca="1">IFERROR(IF(BC$16&gt;0,
(
(
(
IF('U1'!$A$4="2ª",'U1'!Z39*'U1'!Z$4,0)+
IF('U2'!$A$4="2ª",'U2'!Z39*'U2'!Z$4,0)+
IF('U3'!$A$4="2ª",'U3'!Z39*'U3'!Z$4,0)+
IF('U4'!$A$4="2ª",'U4'!Z39*'U4'!Z$4,0)+
IF('U5'!$A$4="2ª",'U5'!Z39*'U5'!Z$4,0)+
IF('U6'!$A$4="2ª",'U6'!Z39*'U6'!Z$4,0)+
IF('U7'!$A$4="2ª",'U7'!Z39*'U7'!Z$4,0)+
IF('U8'!$A$4="2ª",'U8'!Z39*'U8'!Z$4,0)+
IF('U9'!$A$4="2ª",'U9'!Z39*'U9'!Z$4,0)+
IF('U10'!$A$4="2ª",'U10'!Z39*'U10'!Z$4,0)+
IF('U11'!$A$4="2ª",'U11'!Z39*'U11'!Z$4,0)+
IF('U12'!$A$4="2ª",'U12'!Z39*'U12'!Z$4,0)+
IF('U13'!$A$4="2ª",'U13'!Z39*'U13'!Z$4,0)+
IF('U14'!$A$4="2ª",'U14'!Z39*'U14'!Z$4,0)+
IF('U15'!$A$4="2ª",'U15'!Z39*'U15'!Z$4,0)
)/'2ª EVA-solo'!$CD$5
/BC$13)),0),0)</f>
        <v>0</v>
      </c>
      <c r="BD55" s="25"/>
      <c r="BE55" s="25">
        <f ca="1">IFERROR(IF(BE$16&gt;0,
(
(
(
IF('U1'!$A$4="3ª",'U1'!AA39*'U1'!AA$4,0)+
IF('U2'!$A$4="3ª",'U2'!AA39*'U2'!AA$4,0)+
IF('U3'!$A$4="3ª",'U3'!AA39*'U3'!AA$4,0)+
IF('U4'!$A$4="3ª",'U4'!AA39*'U4'!AA$4,0)+
IF('U5'!$A$4="3ª",'U5'!AA39*'U5'!AA$4,0)+
IF('U6'!$A$4="3ª",'U6'!AA39*'U6'!AA$4,0)+
IF('U7'!$A$4="3ª",'U7'!AA39*'U7'!AA$4,0)+
IF('U8'!$A$4="3ª",'U8'!AA39*'U8'!AA$4,0)+
IF('U9'!$A$4="3ª",'U9'!AA39*'U9'!AA$4,0)+
IF('U10'!$A$4="3ª",'U10'!AA39*'U10'!AA$4,0)+
IF('U11'!$A$4="3ª",'U11'!AA39*'U11'!AA$4,0)+
IF('U12'!$A$4="3ª",'U12'!AA39*'U12'!AA$4,0)+
IF('U13'!$A$4="3ª",'U13'!AA39*'U13'!AA$4,0)+
IF('U14'!$A$4="3ª",'U14'!AA39*'U14'!AA$4,0)+
IF('U15'!$A$4="3ª",'U15'!AA39*'U15'!AE$4,0)
)/'3ª EVA-solo'!$CD$5
/BE$13)),0),0)</f>
        <v>0</v>
      </c>
      <c r="BF55" s="25"/>
      <c r="BG55" s="25">
        <f ca="1">IFERROR(IF(BG$16&gt;0,
(
(
(
IF('U1'!$A$4="3ª",'U1'!AB39*'U1'!AB$4,0)+
IF('U2'!$A$4="3ª",'U2'!AB39*'U2'!AB$4,0)+
IF('U3'!$A$4="3ª",'U3'!AB39*'U3'!AB$4,0)+
IF('U4'!$A$4="3ª",'U4'!AB39*'U4'!AB$4,0)+
IF('U5'!$A$4="3ª",'U5'!AB39*'U5'!AB$4,0)+
IF('U6'!$A$4="3ª",'U6'!AB39*'U6'!AB$4,0)+
IF('U7'!$A$4="3ª",'U7'!AB39*'U7'!AB$4,0)+
IF('U8'!$A$4="3ª",'U8'!AB39*'U8'!AB$4,0)+
IF('U9'!$A$4="3ª",'U9'!AB39*'U9'!AB$4,0)+
IF('U10'!$A$4="3ª",'U10'!AB39*'U10'!AB$4,0)+
IF('U11'!$A$4="3ª",'U11'!AB39*'U11'!AB$4,0)+
IF('U12'!$A$4="3ª",'U12'!AB39*'U12'!AB$4,0)+
IF('U13'!$A$4="3ª",'U13'!AB39*'U13'!AB$4,0)+
IF('U14'!$A$4="3ª",'U14'!AB39*'U14'!AB$4,0)+
IF('U15'!$A$4="3ª",'U15'!AB39*'U15'!AF$4,0)
)/'3ª EVA-solo'!$CD$5
/BG$13)),0),0)</f>
        <v>0</v>
      </c>
      <c r="BH55" s="25"/>
      <c r="BI55" s="25">
        <f>IFERROR(IF(BH$16&gt;0,
(
(
(
IF('U1'!$A$4="3ª",'U1'!AC39*'U1'!AC$4,0)+
IF('U2'!$A$4="3ª",'U2'!AC39*'U2'!AC$4,0)+
IF('U3'!$A$4="3ª",'U3'!AC39*'U3'!AC$4,0)+
IF('U4'!$A$4="3ª",'U4'!AC39*'U4'!AC$4,0)+
IF('U5'!$A$4="3ª",'U5'!AC39*'U5'!AC$4,0)+
IF('U6'!$A$4="3ª",'U6'!AC39*'U6'!AC$4,0)+
IF('U7'!$A$4="3ª",'U7'!AC39*'U7'!AC$4,0)+
IF('U8'!$A$4="3ª",'U8'!AC39*'U8'!AC$4,0)+
IF('U9'!$A$4="3ª",'U9'!AC39*'U9'!AC$4,0)+
IF('U10'!$A$4="3ª",'U10'!AC39*'U10'!AC$4,0)+
IF('U11'!$A$4="3ª",'U11'!AC39*'U11'!AC$4,0)+
IF('U12'!$A$4="3ª",'U12'!AC39*'U12'!AC$4,0)+
IF('U13'!$A$4="3ª",'U13'!AC39*'U13'!AC$4,0)+
IF('U14'!$A$4="3ª",'U14'!AC39*'U14'!AC$4,0)+
IF('U15'!$A$4="3ª",'U15'!AC39*'U15'!AG$4,0)
)/'3ª EVA-solo'!$CD$5
/BH$13)),0),0)</f>
        <v>0</v>
      </c>
      <c r="BJ55" s="25"/>
      <c r="BK55" s="25">
        <f>IFERROR(IF(BK$16&gt;0,
(
(
(
IF('U1'!$A$4="3ª",'U1'!AD39*'U1'!AD$4,0)+
IF('U2'!$A$4="3ª",'U2'!AD39*'U2'!AD$4,0)+
IF('U3'!$A$4="3ª",'U3'!AD39*'U3'!AD$4,0)+
IF('U4'!$A$4="3ª",'U4'!AD39*'U4'!AD$4,0)+
IF('U5'!$A$4="3ª",'U5'!AD39*'U5'!AD$4,0)+
IF('U6'!$A$4="3ª",'U6'!AD39*'U6'!AD$4,0)+
IF('U7'!$A$4="3ª",'U7'!AD39*'U7'!AD$4,0)+
IF('U8'!$A$4="3ª",'U8'!AD39*'U8'!AD$4,0)+
IF('U9'!$A$4="3ª",'U9'!AD39*'U9'!AD$4,0)+
IF('U10'!$A$4="3ª",'U10'!AD39*'U10'!AD$4,0)+
IF('U11'!$A$4="3ª",'U11'!AD39*'U11'!AD$4,0)+
IF('U12'!$A$4="3ª",'U12'!AD39*'U12'!AD$4,0)+
IF('U13'!$A$4="3ª",'U13'!AD39*'U13'!AD$4,0)+
IF('U14'!$A$4="3ª",'U14'!AD39*'U14'!AD$4,0)+
IF('U15'!$A$4="3ª",'U15'!AD39*'U15'!AH$4,0)
)/'3ª EVA-solo'!$CD$5
/BK$13)),0),0)</f>
        <v>0</v>
      </c>
      <c r="BL55" s="25"/>
      <c r="BM55" s="25">
        <f>IFERROR(IF(BM$16&gt;0,
(
(
(
IF('U1'!$A$4="2ª",'U1'!AE39*'U1'!AE$4,0)+
IF('U2'!$A$4="2ª",'U2'!AE39*'U2'!AE$4,0)+
IF('U3'!$A$4="2ª",'U3'!AE39*'U3'!AE$4,0)+
IF('U4'!$A$4="2ª",'U4'!AE39*'U4'!AE$4,0)+
IF('U5'!$A$4="2ª",'U5'!AE39*'U5'!AE$4,0)+
IF('U6'!$A$4="2ª",'U6'!AE39*'U6'!AE$4,0)+
IF('U7'!$A$4="2ª",'U7'!AE39*'U7'!AE$4,0)+
IF('U8'!$A$4="2ª",'U8'!AE39*'U8'!AE$4,0)+
IF('U9'!$A$4="2ª",'U9'!AE39*'U9'!AE$4,0)+
IF('U10'!$A$4="2ª",'U10'!AE39*'U10'!AE$4,0)+
IF('U11'!$A$4="2ª",'U11'!AE39*'U11'!AE$4,0)+
IF('U12'!$A$4="2ª",'U12'!AE39*'U12'!AE$4,0)+
IF('U13'!$A$4="2ª",'U13'!AE39*'U13'!AE$4,0)+
IF('U14'!$A$4="2ª",'U14'!AE39*'U14'!AE$4,0)+
IF('U15'!$A$4="2ª",'U15'!AE39*'U15'!AE$4,0)
)/'2ª EVA-solo'!$CD$5
/BM$13)),0),0)</f>
        <v>0</v>
      </c>
      <c r="BN55" s="25"/>
      <c r="BO55" s="72"/>
      <c r="BP55" s="25">
        <f ca="1">IFERROR(IF(BP$16&gt;0,
(
(
(
IF('U1'!$A$4="3ª",'U1'!AF39*'U1'!AF$4,0)+
IF('U2'!$A$4="3ª",'U2'!AF39*'U2'!AF$4,0)+
IF('U3'!$A$4="3ª",'U3'!AF39*'U3'!AF$4,0)+
IF('U4'!$A$4="3ª",'U4'!AF39*'U4'!AF$4,0)+
IF('U5'!$A$4="3ª",'U5'!AF39*'U5'!AF$4,0)+
IF('U6'!$A$4="3ª",'U6'!AF39*'U6'!AF$4,0)+
IF('U7'!$A$4="3ª",'U7'!AF39*'U7'!AF$4,0)+
IF('U8'!$A$4="3ª",'U8'!AF39*'U8'!AF$4,0)+
IF('U9'!$A$4="3ª",'U9'!AF39*'U9'!AF$4,0)+
IF('U10'!$A$4="3ª",'U10'!AF39*'U10'!AF$4,0)+
IF('U11'!$A$4="3ª",'U11'!AF39*'U11'!AF$4,0)+
IF('U12'!$A$4="3ª",'U12'!AF39*'U12'!AF$4,0)+
IF('U13'!$A$4="3ª",'U13'!AF39*'U13'!AF$4,0)+
IF('U14'!$A$4="3ª",'U14'!AF39*'U14'!AF$4,0)+
IF('U15'!$A$4="3ª",'U15'!AF39*'U15'!AF$4,0)
)/'3ª EVA-solo'!$CD$5
/BP$13)),0),0)</f>
        <v>0</v>
      </c>
      <c r="BQ55" s="25"/>
      <c r="BR55" s="25">
        <f>IFERROR(IF(BR$16&gt;0,
(
(
(
IF('U1'!$A$4="3ª",'U1'!AG39*'U1'!AG$4,0)+
IF('U2'!$A$4="3ª",'U2'!AG39*'U2'!AG$4,0)+
IF('U3'!$A$4="3ª",'U3'!AG39*'U3'!AG$4,0)+
IF('U4'!$A$4="3ª",'U4'!AG39*'U4'!AG$4,0)+
IF('U5'!$A$4="3ª",'U5'!AG39*'U5'!AG$4,0)+
IF('U6'!$A$4="3ª",'U6'!AG39*'U6'!AG$4,0)+
IF('U7'!$A$4="3ª",'U7'!AG39*'U7'!AG$4,0)+
IF('U8'!$A$4="3ª",'U8'!AG39*'U8'!AG$4,0)+
IF('U9'!$A$4="3ª",'U9'!AG39*'U9'!AG$4,0)+
IF('U10'!$A$4="3ª",'U10'!AG39*'U10'!AG$4,0)+
IF('U11'!$A$4="3ª",'U11'!AG39*'U11'!AG$4,0)+
IF('U12'!$A$4="3ª",'U12'!AG39*'U12'!AG$4,0)+
IF('U13'!$A$4="3ª",'U13'!AG39*'U13'!AG$4,0)+
IF('U14'!$A$4="3ª",'U14'!AG39*'U14'!AG$4,0)+
IF('U15'!$A$4="3ª",'U15'!AG39*'U15'!AG$4,0)
)/'3ª EVA-solo'!$CD$5
/BR$13)),0),0)</f>
        <v>0</v>
      </c>
      <c r="BS55" s="25"/>
      <c r="BT55" s="25">
        <f>IFERROR(IF(BT$16&gt;0,
(
(
(
IF('U1'!$A$4="3ª",'U1'!AH39*'U1'!AH$4,0)+
IF('U2'!$A$4="3ª",'U2'!AH39*'U2'!AH$4,0)+
IF('U3'!$A$4="3ª",'U3'!AH39*'U3'!AH$4,0)+
IF('U4'!$A$4="3ª",'U4'!AH39*'U4'!AH$4,0)+
IF('U5'!$A$4="3ª",'U5'!AH39*'U5'!AH$4,0)+
IF('U6'!$A$4="3ª",'U6'!AH39*'U6'!AH$4,0)+
IF('U7'!$A$4="3ª",'U7'!AH39*'U7'!AH$4,0)+
IF('U8'!$A$4="3ª",'U8'!AH39*'U8'!AH$4,0)+
IF('U9'!$A$4="3ª",'U9'!AH39*'U9'!AH$4,0)+
IF('U10'!$A$4="3ª",'U10'!AH39*'U10'!AH$4,0)+
IF('U11'!$A$4="3ª",'U11'!AH39*'U11'!AH$4,0)+
IF('U12'!$A$4="3ª",'U12'!AH39*'U12'!AH$4,0)+
IF('U13'!$A$4="3ª",'U13'!AH39*'U13'!AH$4,0)+
IF('U14'!$A$4="3ª",'U14'!AH39*'U14'!AH$4,0)+
IF('U15'!$A$4="3ª",'U15'!AH39*'U15'!AH$4,0)
)/'3ª EVA-solo'!$CD$5
/BT$13)),0),0)</f>
        <v>0</v>
      </c>
      <c r="BU55" s="25"/>
      <c r="BV55" s="25">
        <f>IFERROR(IF(BV$16&gt;0,
(
(
(
IF('U1'!$A$4="3ª",'U1'!AI39*'U1'!AI$4,0)+
IF('U2'!$A$4="3ª",'U2'!AI39*'U2'!AI$4,0)+
IF('U3'!$A$4="3ª",'U3'!AI39*'U3'!AI$4,0)+
IF('U4'!$A$4="3ª",'U4'!AI39*'U4'!AI$4,0)+
IF('U5'!$A$4="3ª",'U5'!AI39*'U5'!AI$4,0)+
IF('U6'!$A$4="3ª",'U6'!AI39*'U6'!AI$4,0)+
IF('U7'!$A$4="3ª",'U7'!AI39*'U7'!AI$4,0)+
IF('U8'!$A$4="3ª",'U8'!AI39*'U8'!AI$4,0)+
IF('U9'!$A$4="3ª",'U9'!AI39*'U9'!AI$4,0)+
IF('U10'!$A$4="3ª",'U10'!AI39*'U10'!AI$4,0)+
IF('U11'!$A$4="3ª",'U11'!AI39*'U11'!AI$4,0)+
IF('U12'!$A$4="3ª",'U12'!AI39*'U12'!AI$4,0)+
IF('U13'!$A$4="3ª",'U13'!AI39*'U13'!AI$4,0)+
IF('U14'!$A$4="3ª",'U14'!AI39*'U14'!AI$4,0)+
IF('U15'!$A$4="3ª",'U15'!AI39*'U15'!AI$4,0)
)/'3ª EVA-solo'!$CD$5
/BV$13)),0),0)</f>
        <v>0</v>
      </c>
      <c r="BW55" s="25"/>
      <c r="BX55" s="25">
        <f>IFERROR(IF(BX$16&gt;0,
(
(
(
IF('U1'!$A$4="3ª",'U1'!AJ39*'U1'!AJ$4,0)+
IF('U2'!$A$4="3ª",'U2'!AJ39*'U2'!AJ$4,0)+
IF('U3'!$A$4="3ª",'U3'!AJ39*'U3'!AJ$4,0)+
IF('U4'!$A$4="3ª",'U4'!AJ39*'U4'!AJ$4,0)+
IF('U5'!$A$4="3ª",'U5'!AJ39*'U5'!AJ$4,0)+
IF('U6'!$A$4="3ª",'U6'!AJ39*'U6'!AJ$4,0)+
IF('U7'!$A$4="3ª",'U7'!AJ39*'U7'!AJ$4,0)+
IF('U8'!$A$4="3ª",'U8'!AJ39*'U8'!AJ$4,0)+
IF('U9'!$A$4="3ª",'U9'!AJ39*'U9'!AJ$4,0)+
IF('U10'!$A$4="3ª",'U10'!AJ39*'U10'!AJ$4,0)+
IF('U11'!$A$4="3ª",'U11'!AJ39*'U11'!AJ$4,0)+
IF('U12'!$A$4="3ª",'U12'!AJ39*'U12'!AJ$4,0)+
IF('U13'!$A$4="3ª",'U13'!AJ39*'U13'!AJ$4,0)+
IF('U14'!$A$4="3ª",'U14'!AJ39*'U14'!AJ$4,0)+
IF('U15'!$A$4="3ª",'U15'!AJ39*'U15'!AJ$4,0)
)/'3ª EVA-solo'!$CD$5
/BX$13)),0),0)</f>
        <v>0</v>
      </c>
      <c r="BY55" s="25"/>
      <c r="BZ55" s="129">
        <f>IFERROR(IF(BZ$16&gt;0,
(
(
(
IF('U1'!$A$4="3ª",'U1'!AK39*'U1'!AK$4,0)+
IF('U2'!$A$4="3ª",'U2'!AK39*'U2'!AK$4,0)+
IF('U3'!$A$4="3ª",'U3'!AK39*'U3'!AK$4,0)+
IF('U4'!$A$4="3ª",'U4'!AK39*'U4'!AK$4,0)+
IF('U5'!$A$4="3ª",'U5'!AK39*'U5'!AK$4,0)+
IF('U6'!$A$4="3ª",'U6'!AK39*'U6'!AK$4,0)+
IF('U7'!$A$4="3ª",'U7'!AK39*'U7'!AK$4,0)+
IF('U8'!$A$4="3ª",'U8'!AK39*'U8'!AK$4,0)+
IF('U9'!$A$4="3ª",'U9'!AK39*'U9'!AK$4,0)+
IF('U10'!$A$4="3ª",'U10'!AK39*'U10'!AK$4,0)+
IF('U11'!$A$4="3ª",'U11'!AK39*'U11'!AK$4,0)+
IF('U12'!$A$4="3ª",'U12'!AK39*'U12'!AK$4,0)+
IF('U13'!$A$4="3ª",'U13'!AK39*'U13'!AK$4,0)+
IF('U14'!$A$4="3ª",'U14'!AK39*'U14'!AK$4,0)+
IF('U15'!$A$4="3ª",'U15'!AK39*'U15'!AK$4,0)
)/'3ª EVA-solo'!$CD$5
/BZ$13)),0),0)</f>
        <v>0</v>
      </c>
      <c r="CA55" s="25"/>
      <c r="CB55" s="71"/>
    </row>
    <row r="56" spans="1:80" ht="18.75" thickBot="1" x14ac:dyDescent="0.3">
      <c r="A56" s="65">
        <v>0</v>
      </c>
      <c r="B56" s="73"/>
      <c r="C56" s="25">
        <f ca="1">IFERROR(IF(C$16&gt;0,
(
(
(
IF('U1'!$A$4="3ª",'U1'!B40*'U1'!B$4,0)+
IF('U2'!$A$4="3ª",'U2'!B40*'U2'!B$4,0)+
IF('U3'!$A$4="3ª",'U3'!B40*'U3'!B$4,0)+
IF('U4'!$A$4="3ª",'U4'!B40*'U4'!B$4,0)+
IF('U5'!$A$4="3ª",'U5'!B40*'U5'!B$4,0)+
IF('U6'!$A$4="3ª",'U6'!B40*'U6'!B$4,0)+
IF('U7'!$A$4="3ª",'U7'!B40*'U7'!B$4,0)+
IF('U8'!$A$4="3ª",'U8'!B40*'U8'!B$4,0)+
IF('U9'!$A$4="3ª",'U9'!B40*'U9'!B$4,0)+
IF('U10'!$A$4="3ª",'U10'!B40*'U10'!B$4,0)+
IF('U11'!$A$4="3ª",'U11'!B40*'U11'!B$4,0)+
IF('U12'!$A$4="3ª",'U12'!B40*'U12'!B$4,0)+
IF('U13'!$A$4="3ª",'U13'!B40*'U13'!B$4,0)+
IF('U14'!$A$4="3ª",'U14'!B40*'U14'!B$4,0)+
IF('U15'!$A$4="3ª",'U15'!B40*'U15'!B$4,0)
)/'3ª EVA-solo'!$CD$5
/C$13)),0),0)</f>
        <v>0</v>
      </c>
      <c r="D56" s="25"/>
      <c r="E56" s="25">
        <f ca="1">IFERROR(IF(E$16&gt;0,
(
(
(
IF('U1'!$A$4="3ª",'U1'!C40*'U1'!C$4,0)+
IF('U2'!$A$4="3ª",'U2'!C40*'U2'!C$4,0)+
IF('U3'!$A$4="3ª",'U3'!C40*'U3'!C$4,0)+
IF('U4'!$A$4="3ª",'U4'!C40*'U4'!C$4,0)+
IF('U5'!$A$4="3ª",'U5'!C40*'U5'!C$4,0)+
IF('U6'!$A$4="3ª",'U6'!C40*'U6'!C$4,0)+
IF('U7'!$A$4="3ª",'U7'!C40*'U7'!C$4,0)+
IF('U8'!$A$4="3ª",'U8'!C40*'U8'!C$4,0)+
IF('U9'!$A$4="3ª",'U9'!C40*'U9'!C$4,0)+
IF('U10'!$A$4="3ª",'U10'!C40*'U10'!C$4,0)+
IF('U11'!$A$4="3ª",'U11'!C40*'U11'!C$4,0)+
IF('U12'!$A$4="3ª",'U12'!C40*'U12'!C$4,0)+
IF('U13'!$A$4="3ª",'U13'!C40*'U13'!C$4,0)+
IF('U14'!$A$4="3ª",'U14'!C40*'U14'!C$4,0)+
IF('U15'!$A$4="3ª",'U15'!C40*'U15'!C$4,0)
)/'3ª EVA-solo'!$CD$5
/E$13)),0),0)</f>
        <v>0</v>
      </c>
      <c r="F56" s="25"/>
      <c r="G56" s="25">
        <f ca="1">IFERROR(IF(G$16&gt;0,
(
(
(
IF('U1'!$A$4="3ª",'U1'!D40*'U1'!D$4,0)+
IF('U2'!$A$4="3ª",'U2'!D40*'U2'!D$4,0)+
IF('U3'!$A$4="3ª",'U3'!D40*'U3'!D$4,0)+
IF('U4'!$A$4="3ª",'U4'!D40*'U4'!D$4,0)+
IF('U5'!$A$4="3ª",'U5'!D40*'U5'!D$4,0)+
IF('U6'!$A$4="3ª",'U6'!D40*'U6'!D$4,0)+
IF('U7'!$A$4="3ª",'U7'!D40*'U7'!D$4,0)+
IF('U8'!$A$4="3ª",'U8'!D40*'U8'!D$4,0)+
IF('U9'!$A$4="3ª",'U9'!D40*'U9'!D$4,0)+
IF('U10'!$A$4="3ª",'U10'!D40*'U10'!D$4,0)+
IF('U11'!$A$4="3ª",'U11'!D40*'U11'!D$4,0)+
IF('U12'!$A$4="3ª",'U12'!D40*'U12'!D$4,0)+
IF('U13'!$A$4="3ª",'U13'!D40*'U13'!D$4,0)+
IF('U14'!$A$4="3ª",'U14'!D40*'U14'!D$4,0)+
IF('U15'!$A$4="3ª",'U15'!D40*'U15'!D$4,0)
)/'3ª EVA-solo'!$CD$5
/G$13)),0),0)</f>
        <v>0</v>
      </c>
      <c r="H56" s="25"/>
      <c r="I56" s="25">
        <f ca="1">IFERROR(IF(I$16&gt;0,
(
(
(
IF('U1'!$A$4="3ª",'U1'!E40*'U1'!E$4,0)+
IF('U2'!$A$4="3ª",'U2'!E40*'U2'!E$4,0)+
IF('U3'!$A$4="3ª",'U3'!E40*'U3'!E$4,0)+
IF('U4'!$A$4="3ª",'U4'!E40*'U4'!E$4,0)+
IF('U5'!$A$4="3ª",'U5'!E40*'U5'!E$4,0)+
IF('U6'!$A$4="3ª",'U6'!E40*'U6'!E$4,0)+
IF('U7'!$A$4="3ª",'U7'!E40*'U7'!E$4,0)+
IF('U8'!$A$4="3ª",'U8'!E40*'U8'!E$4,0)+
IF('U9'!$A$4="3ª",'U9'!E40*'U9'!E$4,0)+
IF('U10'!$A$4="3ª",'U10'!E40*'U10'!E$4,0)+
IF('U11'!$A$4="3ª",'U11'!E40*'U11'!E$4,0)+
IF('U12'!$A$4="3ª",'U12'!E40*'U12'!E$4,0)+
IF('U13'!$A$4="3ª",'U13'!E40*'U13'!E$4,0)+
IF('U14'!$A$4="3ª",'U14'!E40*'U14'!E$4,0)+
IF('U15'!$A$4="3ª",'U15'!E40*'U15'!E$4,0)
)/'3ª EVA-solo'!$CD$5
/H$13)),0),0)</f>
        <v>0</v>
      </c>
      <c r="J56" s="25"/>
      <c r="K56" s="25">
        <f ca="1">IFERROR(IF(K$16&gt;0,
(
(
(
IF('U1'!$A$4="3ª",'U1'!F40*'U1'!F$4,0)+
IF('U2'!$A$4="3ª",'U2'!F40*'U2'!F$4,0)+
IF('U3'!$A$4="3ª",'U3'!F40*'U3'!F$4,0)+
IF('U4'!$A$4="3ª",'U4'!F40*'U4'!F$4,0)+
IF('U5'!$A$4="3ª",'U5'!F40*'U5'!F$4,0)+
IF('U6'!$A$4="3ª",'U6'!F40*'U6'!F$4,0)+
IF('U7'!$A$4="3ª",'U7'!F40*'U7'!F$4,0)+
IF('U8'!$A$4="3ª",'U8'!F40*'U8'!F$4,0)+
IF('U9'!$A$4="3ª",'U9'!F40*'U9'!F$4,0)+
IF('U10'!$A$4="3ª",'U10'!F40*'U10'!F$4,0)+
IF('U11'!$A$4="3ª",'U11'!F40*'U11'!F$4,0)+
IF('U12'!$A$4="3ª",'U12'!F40*'U12'!F$4,0)+
IF('U13'!$A$4="3ª",'U13'!F40*'U13'!F$4,0)+
IF('U14'!$A$4="3ª",'U14'!F40*'U14'!F$4,0)+
IF('U15'!$A$4="3ª",'U15'!F40*'U15'!F$4,0)
)/'3ª EVA-solo'!$CD$5
/K$13)),0),0)</f>
        <v>0</v>
      </c>
      <c r="L56" s="98"/>
      <c r="M56" s="25">
        <f>IFERROR(IF(M$16&gt;0,
(
(
(
IF('U1'!$A$4="3ª",'U1'!G40*'U1'!G$4,0)+
IF('U2'!$A$4="3ª",'U2'!G40*'U2'!G$4,0)+
IF('U3'!$A$4="3ª",'U3'!G40*'U3'!G$4,0)+
IF('U4'!$A$4="3ª",'U4'!G40*'U4'!G$4,0)+
IF('U5'!$A$4="3ª",'U5'!G40*'U5'!G$4,0)+
IF('U6'!$A$4="3ª",'U6'!G40*'U6'!G$4,0)+
IF('U7'!$A$4="3ª",'U7'!G40*'U7'!G$4,0)+
IF('U8'!$A$4="3ª",'U8'!G40*'U8'!G$4,0)+
IF('U9'!$A$4="3ª",'U9'!G40*'U9'!G$4,0)+
IF('U10'!$A$4="3ª",'U10'!G40*'U10'!G$4,0)+
IF('U11'!$A$4="3ª",'U11'!G40*'U11'!G$4,0)+
IF('U12'!$A$4="3ª",'U12'!G40*'U12'!G$4,0)+
IF('U13'!$A$4="3ª",'U13'!G40*'U13'!G$4,0)+
IF('U14'!$A$4="3ª",'U14'!G40*'U14'!G$4,0)+
IF('U15'!$A$4="3ª",'U15'!G40*'U15'!G$4,0)
)/'3ª EVA-solo'!$CD$5
/M$13)),0),0)</f>
        <v>0</v>
      </c>
      <c r="N56" s="103"/>
      <c r="O56" s="73"/>
      <c r="P56" s="25">
        <f ca="1">IFERROR(IF(P$16&gt;0,
(
(
(
IF('U1'!$A$4="3ª",'U1'!H40*'U1'!H$4,0)+
IF('U2'!$A$4="3ª",'U2'!H40*'U2'!H$4,0)+
IF('U3'!$A$4="3ª",'U3'!H40*'U3'!H$4,0)+
IF('U4'!$A$4="3ª",'U4'!H40*'U4'!H$4,0)+
IF('U5'!$A$4="3ª",'U5'!H40*'U5'!H$4,0)+
IF('U6'!$A$4="3ª",'U6'!H40*'U6'!H$4,0)+
IF('U7'!$A$4="3ª",'U7'!H40*'U7'!H$4,0)+
IF('U8'!$A$4="3ª",'U8'!H40*'U8'!H$4,0)+
IF('U9'!$A$4="3ª",'U9'!H40*'U9'!H$4,0)+
IF('U10'!$A$4="3ª",'U10'!H40*'U10'!H$4,0)+
IF('U11'!$A$4="3ª",'U11'!H40*'U11'!H$4,0)+
IF('U12'!$A$4="3ª",'U12'!H40*'U12'!H$4,0)+
IF('U13'!$A$4="3ª",'U13'!H40*'U13'!H$4,0)+
IF('U14'!$A$4="3ª",'U14'!H40*'U14'!H$4,0)+
IF('U15'!$A$4="3ª",'U15'!H40*'U15'!H$4,0)
)/'3ª EVA-solo'!$CD$5
/P$13)),0),0)</f>
        <v>0</v>
      </c>
      <c r="Q56" s="25"/>
      <c r="R56" s="25">
        <f ca="1">IFERROR(IF(R$16&gt;0,
(
(
(
IF('U1'!$A$4="3ª",'U1'!I40*'U1'!I$4,0)+
IF('U2'!$A$4="3ª",'U2'!I40*'U2'!I$4,0)+
IF('U3'!$A$4="3ª",'U3'!I40*'U3'!I$4,0)+
IF('U4'!$A$4="3ª",'U4'!I40*'U4'!I$4,0)+
IF('U5'!$A$4="3ª",'U5'!I40*'U5'!I$4,0)+
IF('U6'!$A$4="3ª",'U6'!I40*'U6'!I$4,0)+
IF('U7'!$A$4="3ª",'U7'!I40*'U7'!I$4,0)+
IF('U8'!$A$4="3ª",'U8'!I40*'U8'!I$4,0)+
IF('U9'!$A$4="3ª",'U9'!I40*'U9'!I$4,0)+
IF('U10'!$A$4="3ª",'U10'!I40*'U10'!I$4,0)+
IF('U11'!$A$4="3ª",'U11'!I40*'U11'!I$4,0)+
IF('U12'!$A$4="3ª",'U12'!I40*'U12'!I$4,0)+
IF('U13'!$A$4="3ª",'U13'!I40*'U13'!I$4,0)+
IF('U14'!$A$4="3ª",'U14'!I40*'U14'!I$4,0)+
IF('U15'!$A$4="3ª",'U15'!I40*'U15'!I$4,0)
)/'3ª EVA-solo'!$CD$5
/R$13)),0),0)</f>
        <v>0</v>
      </c>
      <c r="S56" s="25"/>
      <c r="T56" s="25">
        <f ca="1">IFERROR(IF(T$16&gt;0,
(
(
(
IF('U1'!$A$4="3ª",'U1'!J40*'U1'!J$4,0)+
IF('U2'!$A$4="3ª",'U2'!J40*'U2'!J$4,0)+
IF('U3'!$A$4="3ª",'U3'!J40*'U3'!J$4,0)+
IF('U4'!$A$4="3ª",'U4'!J40*'U4'!J$4,0)+
IF('U5'!$A$4="3ª",'U5'!J40*'U5'!J$4,0)+
IF('U6'!$A$4="3ª",'U6'!J40*'U6'!J$4,0)+
IF('U7'!$A$4="3ª",'U7'!J40*'U7'!J$4,0)+
IF('U8'!$A$4="3ª",'U8'!J40*'U8'!J$4,0)+
IF('U9'!$A$4="3ª",'U9'!J40*'U9'!J$4,0)+
IF('U10'!$A$4="3ª",'U10'!J40*'U10'!J$4,0)+
IF('U11'!$A$4="3ª",'U11'!J40*'U11'!J$4,0)+
IF('U12'!$A$4="3ª",'U12'!J40*'U12'!J$4,0)+
IF('U13'!$A$4="3ª",'U13'!J40*'U13'!J$4,0)+
IF('U14'!$A$4="3ª",'U14'!J40*'U14'!J$4,0)+
IF('U15'!$A$4="3ª",'U15'!J40*'U15'!J$4,0)
)/'3ª EVA-solo'!$CD$5
/T$13)),0),0)</f>
        <v>0</v>
      </c>
      <c r="U56" s="25"/>
      <c r="V56" s="25">
        <f ca="1">IFERROR(IF(V$16&gt;0,
(
(
(
IF('U1'!$A$4="3ª",'U1'!K40*'U1'!K$4,0)+
IF('U2'!$A$4="3ª",'U2'!K40*'U2'!K$4,0)+
IF('U3'!$A$4="3ª",'U3'!K40*'U3'!K$4,0)+
IF('U4'!$A$4="3ª",'U4'!K40*'U4'!K$4,0)+
IF('U5'!$A$4="3ª",'U5'!K40*'U5'!K$4,0)+
IF('U6'!$A$4="3ª",'U6'!K40*'U6'!K$4,0)+
IF('U7'!$A$4="3ª",'U7'!K40*'U7'!K$4,0)+
IF('U8'!$A$4="3ª",'U8'!K40*'U8'!K$4,0)+
IF('U9'!$A$4="3ª",'U9'!K40*'U9'!K$4,0)+
IF('U10'!$A$4="3ª",'U10'!K40*'U10'!K$4,0)+
IF('U11'!$A$4="3ª",'U11'!K40*'U11'!K$4,0)+
IF('U12'!$A$4="3ª",'U12'!K40*'U12'!K$4,0)+
IF('U13'!$A$4="3ª",'U13'!K40*'U13'!K$4,0)+
IF('U14'!$A$4="3ª",'U14'!K40*'U14'!K$4,0)+
IF('U15'!$A$4="3ª",'U15'!K40*'U15'!K$4,0)
)/'3ª EVA-solo'!$CD$5
/V$13)),0),0)</f>
        <v>0</v>
      </c>
      <c r="W56" s="25"/>
      <c r="X56" s="25">
        <f ca="1">IFERROR(IF(X$16&gt;0,
(
(
(
IF('U1'!$A$4="3ª",'U1'!L40*'U1'!L$4,0)+
IF('U2'!$A$4="3ª",'U2'!L40*'U2'!L$4,0)+
IF('U3'!$A$4="3ª",'U3'!L40*'U3'!L$4,0)+
IF('U4'!$A$4="3ª",'U4'!L40*'U4'!L$4,0)+
IF('U5'!$A$4="3ª",'U5'!L40*'U5'!L$4,0)+
IF('U6'!$A$4="3ª",'U6'!L40*'U6'!L$4,0)+
IF('U7'!$A$4="3ª",'U7'!L40*'U7'!L$4,0)+
IF('U8'!$A$4="3ª",'U8'!L40*'U8'!L$4,0)+
IF('U9'!$A$4="3ª",'U9'!L40*'U9'!L$4,0)+
IF('U10'!$A$4="3ª",'U10'!L40*'U10'!L$4,0)+
IF('U11'!$A$4="3ª",'U11'!L40*'U11'!L$4,0)+
IF('U12'!$A$4="3ª",'U12'!L40*'U12'!L$4,0)+
IF('U13'!$A$4="3ª",'U13'!L40*'U13'!L$4,0)+
IF('U14'!$A$4="3ª",'U14'!L40*'U14'!L$4,0)+
IF('U15'!$A$4="3ª",'U15'!L40*'U15'!L$4,0)
)/'3ª EVA-solo'!$CD$5
/X$13)),0),0)</f>
        <v>0</v>
      </c>
      <c r="Y56" s="25"/>
      <c r="Z56" s="25">
        <f>IFERROR(IF(Z$16&gt;0,
(
(
(
IF('U1'!$A$4="3ª",'U1'!M40*'U1'!M$4,0)+
IF('U2'!$A$4="3ª",'U2'!M40*'U2'!M$4,0)+
IF('U3'!$A$4="3ª",'U3'!M40*'U3'!M$4,0)+
IF('U4'!$A$4="3ª",'U4'!M40*'U4'!M$4,0)+
IF('U5'!$A$4="3ª",'U5'!M40*'U5'!M$4,0)+
IF('U6'!$A$4="3ª",'U6'!M40*'U6'!M$4,0)+
IF('U7'!$A$4="3ª",'U7'!M40*'U7'!M$4,0)+
IF('U8'!$A$4="3ª",'U8'!M40*'U8'!M$4,0)+
IF('U9'!$A$4="3ª",'U9'!M40*'U9'!M$4,0)+
IF('U10'!$A$4="3ª",'U10'!M40*'U10'!M$4,0)+
IF('U11'!$A$4="3ª",'U11'!M40*'U11'!M$4,0)+
IF('U12'!$A$4="3ª",'U12'!M40*'U12'!M$4,0)+
IF('U13'!$A$4="3ª",'U13'!M40*'U13'!M$4,0)+
IF('U14'!$A$4="3ª",'U14'!M40*'U14'!M$4,0)+
IF('U15'!$A$4="3ª",'U15'!M40*'U15'!M$4,0)
)/'3ª EVA-solo'!$CD$5
/Z$13)),0),0)</f>
        <v>0</v>
      </c>
      <c r="AA56" s="25"/>
      <c r="AB56" s="73"/>
      <c r="AC56" s="25">
        <f ca="1">IFERROR(IF(AC$16&gt;0,
(
(
(
IF('U1'!$A$4="3ª",'U1'!N40*'U1'!N$4,0)+
IF('U2'!$A$4="3ª",'U2'!N40*'U2'!N$4,0)+
IF('U3'!$A$4="3ª",'U3'!N40*'U3'!N$4,0)+
IF('U4'!$A$4="3ª",'U4'!N40*'U4'!N$4,0)+
IF('U5'!$A$4="3ª",'U5'!N40*'U5'!N$4,0)+
IF('U6'!$A$4="3ª",'U6'!N40*'U6'!N$4,0)+
IF('U7'!$A$4="3ª",'U7'!N40*'U7'!N$4,0)+
IF('U8'!$A$4="3ª",'U8'!N40*'U8'!N$4,0)+
IF('U9'!$A$4="3ª",'U9'!N40*'U9'!N$4,0)+
IF('U10'!$A$4="3ª",'U10'!N40*'U10'!N$4,0)+
IF('U11'!$A$4="3ª",'U11'!N40*'U11'!N$4,0)+
IF('U12'!$A$4="3ª",'U12'!N40*'U12'!N$4,0)+
IF('U13'!$A$4="3ª",'U13'!N40*'U13'!N$4,0)+
IF('U14'!$A$4="3ª",'U14'!N40*'U14'!N$4,0)+
IF('U15'!$A$4="3ª",'U15'!N40*'U15'!N$4,0)
)/'3ª EVA-solo'!$CD$5
/AC$13)),0),0)</f>
        <v>0</v>
      </c>
      <c r="AD56" s="25"/>
      <c r="AE56" s="25">
        <f>IFERROR(IF(AE$16&gt;0,
(
(
(
IF('U1'!$A$4="3ª",'U1'!O40*'U1'!O$4,0)+
IF('U2'!$A$4="3ª",'U2'!O40*'U2'!O$4,0)+
IF('U3'!$A$4="3ª",'U3'!O40*'U3'!O$4,0)+
IF('U4'!$A$4="3ª",'U4'!O40*'U4'!O$4,0)+
IF('U5'!$A$4="3ª",'U5'!O40*'U5'!O$4,0)+
IF('U6'!$A$4="3ª",'U6'!O40*'U6'!O$4,0)+
IF('U7'!$A$4="3ª",'U7'!O40*'U7'!O$4,0)+
IF('U8'!$A$4="3ª",'U8'!O40*'U8'!O$4,0)+
IF('U9'!$A$4="3ª",'U9'!O40*'U9'!O$4,0)+
IF('U10'!$A$4="3ª",'U10'!O40*'U10'!O$4,0)+
IF('U11'!$A$4="3ª",'U11'!O40*'U11'!O$4,0)+
IF('U12'!$A$4="3ª",'U12'!O40*'U12'!O$4,0)+
IF('U13'!$A$4="3ª",'U13'!O40*'U13'!O$4,0)+
IF('U14'!$A$4="3ª",'U14'!O40*'U14'!O$4,0)+
IF('U15'!$A$4="3ª",'U15'!O40*'U15'!O$4,0)
)/'3ª EVA-solo'!$CD$5
/AE$13)),0),0)</f>
        <v>0</v>
      </c>
      <c r="AF56" s="25"/>
      <c r="AG56" s="25">
        <f ca="1">IFERROR(IF(AG$16&gt;0,
(
(
(
IF('U1'!$A$4="3ª",'U1'!P40*'U1'!P$4,0)+
IF('U2'!$A$4="3ª",'U2'!P40*'U2'!P$4,0)+
IF('U3'!$A$4="3ª",'U3'!P40*'U3'!P$4,0)+
IF('U4'!$A$4="3ª",'U4'!P40*'U4'!P$4,0)+
IF('U5'!$A$4="3ª",'U5'!P40*'U5'!P$4,0)+
IF('U6'!$A$4="3ª",'U6'!P40*'U6'!P$4,0)+
IF('U7'!$A$4="3ª",'U7'!P40*'U7'!P$4,0)+
IF('U8'!$A$4="3ª",'U8'!P40*'U8'!P$4,0)+
IF('U9'!$A$4="3ª",'U9'!P40*'U9'!P$4,0)+
IF('U10'!$A$4="3ª",'U10'!P40*'U10'!P$4,0)+
IF('U11'!$A$4="3ª",'U11'!P40*'U11'!P$4,0)+
IF('U12'!$A$4="3ª",'U12'!P40*'U12'!P$4,0)+
IF('U13'!$A$4="3ª",'U13'!P40*'U13'!P$4,0)+
IF('U14'!$A$4="3ª",'U14'!P40*'U14'!P$4,0)+
IF('U15'!$A$4="3ª",'U15'!P40*'U15'!P$4,0)
)/'3ª EVA-solo'!$CD$5
/AG$13)),0),0)</f>
        <v>0</v>
      </c>
      <c r="AH56" s="25"/>
      <c r="AI56" s="25">
        <f>IFERROR(IF(AH$16&gt;0,
(
(
(
IF('U1'!$A$4="3ª",'U1'!Q40*'U1'!Q$4,0)+
IF('U2'!$A$4="3ª",'U2'!Q40*'U2'!Q$4,0)+
IF('U3'!$A$4="3ª",'U3'!Q40*'U3'!Q$4,0)+
IF('U4'!$A$4="3ª",'U4'!Q40*'U4'!Q$4,0)+
IF('U5'!$A$4="3ª",'U5'!Q40*'U5'!Q$4,0)+
IF('U6'!$A$4="3ª",'U6'!Q40*'U6'!Q$4,0)+
IF('U7'!$A$4="3ª",'U7'!Q40*'U7'!Q$4,0)+
IF('U8'!$A$4="3ª",'U8'!Q40*'U8'!Q$4,0)+
IF('U9'!$A$4="3ª",'U9'!Q40*'U9'!Q$4,0)+
IF('U10'!$A$4="3ª",'U10'!Q40*'U10'!Q$4,0)+
IF('U11'!$A$4="3ª",'U11'!Q40*'U11'!Q$4,0)+
IF('U12'!$A$4="3ª",'U12'!Q40*'U12'!Q$4,0)+
IF('U13'!$A$4="3ª",'U13'!Q40*'U13'!Q$4,0)+
IF('U14'!$A$4="3ª",'U14'!Q40*'U14'!Q$4,0)+
IF('U15'!$A$4="3ª",'U15'!Q40*'U15'!Q$4,0)
)/'3ª EVA-solo'!$CD$5
/AH$13)),0),0)</f>
        <v>0</v>
      </c>
      <c r="AJ56" s="25"/>
      <c r="AK56" s="25">
        <f ca="1">IFERROR(IF(AK$16&gt;0,
(
(
(
IF('U1'!$A$4="3ª",'U1'!R40*'U1'!R$4,0)+
IF('U2'!$A$4="3ª",'U2'!R40*'U2'!R$4,0)+
IF('U3'!$A$4="3ª",'U3'!R40*'U3'!R$4,0)+
IF('U4'!$A$4="3ª",'U4'!R40*'U4'!R$4,0)+
IF('U5'!$A$4="3ª",'U5'!R40*'U5'!R$4,0)+
IF('U6'!$A$4="3ª",'U6'!R40*'U6'!R$4,0)+
IF('U7'!$A$4="3ª",'U7'!R40*'U7'!R$4,0)+
IF('U8'!$A$4="3ª",'U8'!R40*'U8'!R$4,0)+
IF('U9'!$A$4="3ª",'U9'!R40*'U9'!R$4,0)+
IF('U10'!$A$4="3ª",'U10'!R40*'U10'!R$4,0)+
IF('U11'!$A$4="3ª",'U11'!R40*'U11'!R$4,0)+
IF('U12'!$A$4="3ª",'U12'!R40*'U12'!R$4,0)+
IF('U13'!$A$4="3ª",'U13'!R40*'U13'!R$4,0)+
IF('U14'!$A$4="3ª",'U14'!R40*'U14'!R$4,0)+
IF('U15'!$A$4="3ª",'U15'!R40*'U15'!R$4,0)
)/'3ª EVA-solo'!$CD$5
/AK$13)),0),0)</f>
        <v>0</v>
      </c>
      <c r="AL56" s="25"/>
      <c r="AM56" s="129">
        <f>IFERROR(IF(AM$16&gt;0,
(
(
(
IF('U1'!$A$4="3ª",'U1'!S40*'U1'!S$4,0)+
IF('U2'!$A$4="3ª",'U2'!S40*'U2'!S$4,0)+
IF('U3'!$A$4="3ª",'U3'!S40*'U3'!S$4,0)+
IF('U4'!$A$4="3ª",'U4'!S40*'U4'!S$4,0)+
IF('U5'!$A$4="3ª",'U5'!S40*'U5'!S$4,0)+
IF('U6'!$A$4="3ª",'U6'!S40*'U6'!S$4,0)+
IF('U7'!$A$4="3ª",'U7'!S40*'U7'!S$4,0)+
IF('U8'!$A$4="3ª",'U8'!S40*'U8'!S$4,0)+
IF('U9'!$A$4="3ª",'U9'!S40*'U9'!S$4,0)+
IF('U10'!$A$4="3ª",'U10'!S40*'U10'!S$4,0)+
IF('U11'!$A$4="3ª",'U11'!S40*'U11'!S$4,0)+
IF('U12'!$A$4="3ª",'U12'!S40*'U12'!S$4,0)+
IF('U13'!$A$4="3ª",'U13'!S40*'U13'!S$4,0)+
IF('U14'!$A$4="3ª",'U14'!S40*'U14'!S$4,0)+
IF('U15'!$A$4="3ª",'U15'!S40*'U15'!S$4,0)
)/'3ª EVA-solo'!$CD$5
/AM$13)),0),0)</f>
        <v>0</v>
      </c>
      <c r="AN56" s="103"/>
      <c r="AO56" s="73"/>
      <c r="AP56" s="25">
        <f ca="1">IFERROR(IF(AP$16&gt;0,
(
(
(
IF('U1'!$A$4="3ª",'U1'!T40*'U1'!T$4,0)+
IF('U2'!$A$4="3ª",'U2'!T40*'U2'!T$4,0)+
IF('U3'!$A$4="3ª",'U3'!T40*'U3'!T$4,0)+
IF('U4'!$A$4="3ª",'U4'!T40*'U4'!T$4,0)+
IF('U5'!$A$4="3ª",'U5'!T40*'U5'!T$4,0)+
IF('U6'!$A$4="3ª",'U6'!T40*'U6'!T$4,0)+
IF('U7'!$A$4="3ª",'U7'!T40*'U7'!T$4,0)+
IF('U8'!$A$4="3ª",'U8'!T40*'U8'!T$4,0)+
IF('U9'!$A$4="3ª",'U9'!T40*'U9'!T$4,0)+
IF('U10'!$A$4="3ª",'U10'!T40*'U10'!T$4,0)+
IF('U11'!$A$4="3ª",'U11'!T40*'U11'!T$4,0)+
IF('U12'!$A$4="3ª",'U12'!T40*'U12'!T$4,0)+
IF('U13'!$A$4="3ª",'U13'!T40*'U13'!T$4,0)+
IF('U14'!$A$4="3ª",'U14'!T40*'U14'!T$4,0)+
IF('U15'!$A$4="3ª",'U15'!T40*'U15'!T$4,0)
)/'3ª EVA-solo'!$CD$5
/AP$13)),0),0)</f>
        <v>0</v>
      </c>
      <c r="AQ56" s="25"/>
      <c r="AR56" s="25">
        <f ca="1">IFERROR(IF(AR$16&gt;0,
(
(
(
IF('U1'!$A$4="3ª",'U1'!U40*'U1'!U$4,0)+
IF('U2'!$A$4="3ª",'U2'!U40*'U2'!U$4,0)+
IF('U3'!$A$4="3ª",'U3'!U40*'U3'!U$4,0)+
IF('U4'!$A$4="3ª",'U4'!U40*'U4'!U$4,0)+
IF('U5'!$A$4="3ª",'U5'!U40*'U5'!U$4,0)+
IF('U6'!$A$4="3ª",'U6'!U40*'U6'!U$4,0)+
IF('U7'!$A$4="3ª",'U7'!U40*'U7'!U$4,0)+
IF('U8'!$A$4="3ª",'U8'!U40*'U8'!U$4,0)+
IF('U9'!$A$4="3ª",'U9'!U40*'U9'!U$4,0)+
IF('U10'!$A$4="3ª",'U10'!U40*'U10'!U$4,0)+
IF('U11'!$A$4="3ª",'U11'!U40*'U11'!U$4,0)+
IF('U12'!$A$4="3ª",'U12'!U40*'U12'!U$4,0)+
IF('U13'!$A$4="3ª",'U13'!U40*'U13'!U$4,0)+
IF('U14'!$A$4="3ª",'U14'!U40*'U14'!U$4,0)+
IF('U15'!$A$4="3ª",'U15'!U40*'U15'!U$4,0)
)/'3ª EVA-solo'!$CD$5
/AR$13)),0),0)</f>
        <v>0</v>
      </c>
      <c r="AS56" s="25"/>
      <c r="AT56" s="25">
        <f ca="1">IFERROR(IF(AT$16&gt;0,
(
(
(
IF('U1'!$A$4="3ª",'U1'!V40*'U1'!V$4,0)+
IF('U2'!$A$4="3ª",'U2'!V40*'U2'!V$4,0)+
IF('U3'!$A$4="3ª",'U3'!V40*'U3'!V$4,0)+
IF('U4'!$A$4="3ª",'U4'!V40*'U4'!V$4,0)+
IF('U5'!$A$4="3ª",'U5'!V40*'U5'!V$4,0)+
IF('U6'!$A$4="3ª",'U6'!V40*'U6'!V$4,0)+
IF('U7'!$A$4="3ª",'U7'!V40*'U7'!V$4,0)+
IF('U8'!$A$4="3ª",'U8'!V40*'U8'!V$4,0)+
IF('U9'!$A$4="3ª",'U9'!V40*'U9'!V$4,0)+
IF('U10'!$A$4="3ª",'U10'!V40*'U10'!V$4,0)+
IF('U11'!$A$4="3ª",'U11'!V40*'U11'!V$4,0)+
IF('U12'!$A$4="3ª",'U12'!V40*'U12'!V$4,0)+
IF('U13'!$A$4="3ª",'U13'!V40*'U13'!V$4,0)+
IF('U14'!$A$4="3ª",'U14'!V40*'U14'!V$4,0)+
IF('U15'!$A$4="3ª",'U15'!V40*'U15'!V$4,0)
)/'3ª EVA-solo'!$CD$5
/AT$13)),0),0)</f>
        <v>0</v>
      </c>
      <c r="AU56" s="25"/>
      <c r="AV56" s="25">
        <f ca="1">IFERROR(IF(AV$16&gt;0,
(
(
(
IF('U1'!$A$4="3ª",'U1'!W40*'U1'!W$4,0)+
IF('U2'!$A$4="3ª",'U2'!W40*'U2'!W$4,0)+
IF('U3'!$A$4="3ª",'U3'!W40*'U3'!W$4,0)+
IF('U4'!$A$4="3ª",'U4'!W40*'U4'!W$4,0)+
IF('U5'!$A$4="3ª",'U5'!W40*'U5'!W$4,0)+
IF('U6'!$A$4="3ª",'U6'!W40*'U6'!W$4,0)+
IF('U7'!$A$4="3ª",'U7'!W40*'U7'!W$4,0)+
IF('U8'!$A$4="3ª",'U8'!W40*'U8'!W$4,0)+
IF('U9'!$A$4="3ª",'U9'!W40*'U9'!W$4,0)+
IF('U10'!$A$4="3ª",'U10'!W40*'U10'!W$4,0)+
IF('U11'!$A$4="3ª",'U11'!W40*'U11'!W$4,0)+
IF('U12'!$A$4="3ª",'U12'!W40*'U12'!W$4,0)+
IF('U13'!$A$4="3ª",'U13'!W40*'U13'!W$4,0)+
IF('U14'!$A$4="3ª",'U14'!W40*'U14'!W$4,0)+
IF('U15'!$A$4="3ª",'U15'!W40*'U15'!W$4,0)
)/'3ª EVA-solo'!$CD$5
/AV$13)),0),0)</f>
        <v>0</v>
      </c>
      <c r="AW56" s="25"/>
      <c r="AX56" s="25">
        <f ca="1">IFERROR(IF(AX$16&gt;0,
(
(
(
IF('U1'!$A$4="3ª",'U1'!X40*'U1'!X$4,0)+
IF('U2'!$A$4="3ª",'U2'!X40*'U2'!X$4,0)+
IF('U3'!$A$4="3ª",'U3'!X40*'U3'!X$4,0)+
IF('U4'!$A$4="3ª",'U4'!X40*'U4'!X$4,0)+
IF('U5'!$A$4="3ª",'U5'!X40*'U5'!X$4,0)+
IF('U6'!$A$4="3ª",'U6'!X40*'U6'!X$4,0)+
IF('U7'!$A$4="3ª",'U7'!X40*'U7'!X$4,0)+
IF('U8'!$A$4="3ª",'U8'!X40*'U8'!X$4,0)+
IF('U9'!$A$4="3ª",'U9'!X40*'U9'!X$4,0)+
IF('U10'!$A$4="3ª",'U10'!X40*'U10'!X$4,0)+
IF('U11'!$A$4="3ª",'U11'!X40*'U11'!X$4,0)+
IF('U12'!$A$4="3ª",'U12'!X40*'U12'!X$4,0)+
IF('U13'!$A$4="3ª",'U13'!X40*'U13'!X$4,0)+
IF('U14'!$A$4="3ª",'U14'!X40*'U14'!X$4,0)+
IF('U15'!$A$4="3ª",'U15'!X40*'U15'!X$4,0)
)/'3ª EVA-solo'!$CD$5
/AX$13)),0),0)</f>
        <v>0</v>
      </c>
      <c r="AY56" s="25"/>
      <c r="AZ56" s="25">
        <f>IFERROR(IF(AZ$16&gt;0,
(
(
(
IF('U1'!$A$4="3ª",'U1'!Y40*'U1'!Y$4,0)+
IF('U2'!$A$4="3ª",'U2'!Y40*'U2'!Y$4,0)+
IF('U3'!$A$4="3ª",'U3'!Y40*'U3'!Y$4,0)+
IF('U4'!$A$4="3ª",'U4'!Y40*'U4'!Y$4,0)+
IF('U5'!$A$4="3ª",'U5'!Y40*'U5'!Y$4,0)+
IF('U6'!$A$4="3ª",'U6'!Y40*'U6'!Y$4,0)+
IF('U7'!$A$4="3ª",'U7'!Y40*'U7'!Y$4,0)+
IF('U8'!$A$4="3ª",'U8'!Y40*'U8'!Y$4,0)+
IF('U9'!$A$4="3ª",'U9'!Y40*'U9'!Y$4,0)+
IF('U10'!$A$4="3ª",'U10'!Y40*'U10'!Y$4,0)+
IF('U11'!$A$4="3ª",'U11'!Y40*'U11'!Y$4,0)+
IF('U12'!$A$4="3ª",'U12'!Y40*'U12'!Y$4,0)+
IF('U13'!$A$4="3ª",'U13'!Y40*'U13'!Y$4,0)+
IF('U14'!$A$4="3ª",'U14'!Y40*'U14'!Y$4,0)+
IF('U15'!$A$4="3ª",'U15'!Y40*'U15'!Y$4,0)
)/'3ª EVA-solo'!$CD$5
/AZ$13)),0),0)</f>
        <v>0</v>
      </c>
      <c r="BA56" s="25"/>
      <c r="BB56" s="73"/>
      <c r="BC56" s="25">
        <f ca="1">IFERROR(IF(BC$16&gt;0,
(
(
(
IF('U1'!$A$4="2ª",'U1'!Z40*'U1'!Z$4,0)+
IF('U2'!$A$4="2ª",'U2'!Z40*'U2'!Z$4,0)+
IF('U3'!$A$4="2ª",'U3'!Z40*'U3'!Z$4,0)+
IF('U4'!$A$4="2ª",'U4'!Z40*'U4'!Z$4,0)+
IF('U5'!$A$4="2ª",'U5'!Z40*'U5'!Z$4,0)+
IF('U6'!$A$4="2ª",'U6'!Z40*'U6'!Z$4,0)+
IF('U7'!$A$4="2ª",'U7'!Z40*'U7'!Z$4,0)+
IF('U8'!$A$4="2ª",'U8'!Z40*'U8'!Z$4,0)+
IF('U9'!$A$4="2ª",'U9'!Z40*'U9'!Z$4,0)+
IF('U10'!$A$4="2ª",'U10'!Z40*'U10'!Z$4,0)+
IF('U11'!$A$4="2ª",'U11'!Z40*'U11'!Z$4,0)+
IF('U12'!$A$4="2ª",'U12'!Z40*'U12'!Z$4,0)+
IF('U13'!$A$4="2ª",'U13'!Z40*'U13'!Z$4,0)+
IF('U14'!$A$4="2ª",'U14'!Z40*'U14'!Z$4,0)+
IF('U15'!$A$4="2ª",'U15'!Z40*'U15'!Z$4,0)
)/'2ª EVA-solo'!$CD$5
/BC$13)),0),0)</f>
        <v>0</v>
      </c>
      <c r="BD56" s="25"/>
      <c r="BE56" s="25">
        <f ca="1">IFERROR(IF(BE$16&gt;0,
(
(
(
IF('U1'!$A$4="3ª",'U1'!AA40*'U1'!AA$4,0)+
IF('U2'!$A$4="3ª",'U2'!AA40*'U2'!AA$4,0)+
IF('U3'!$A$4="3ª",'U3'!AA40*'U3'!AA$4,0)+
IF('U4'!$A$4="3ª",'U4'!AA40*'U4'!AA$4,0)+
IF('U5'!$A$4="3ª",'U5'!AA40*'U5'!AA$4,0)+
IF('U6'!$A$4="3ª",'U6'!AA40*'U6'!AA$4,0)+
IF('U7'!$A$4="3ª",'U7'!AA40*'U7'!AA$4,0)+
IF('U8'!$A$4="3ª",'U8'!AA40*'U8'!AA$4,0)+
IF('U9'!$A$4="3ª",'U9'!AA40*'U9'!AA$4,0)+
IF('U10'!$A$4="3ª",'U10'!AA40*'U10'!AA$4,0)+
IF('U11'!$A$4="3ª",'U11'!AA40*'U11'!AA$4,0)+
IF('U12'!$A$4="3ª",'U12'!AA40*'U12'!AA$4,0)+
IF('U13'!$A$4="3ª",'U13'!AA40*'U13'!AA$4,0)+
IF('U14'!$A$4="3ª",'U14'!AA40*'U14'!AA$4,0)+
IF('U15'!$A$4="3ª",'U15'!AA40*'U15'!AE$4,0)
)/'3ª EVA-solo'!$CD$5
/BE$13)),0),0)</f>
        <v>0</v>
      </c>
      <c r="BF56" s="25"/>
      <c r="BG56" s="25">
        <f ca="1">IFERROR(IF(BG$16&gt;0,
(
(
(
IF('U1'!$A$4="3ª",'U1'!AB40*'U1'!AB$4,0)+
IF('U2'!$A$4="3ª",'U2'!AB40*'U2'!AB$4,0)+
IF('U3'!$A$4="3ª",'U3'!AB40*'U3'!AB$4,0)+
IF('U4'!$A$4="3ª",'U4'!AB40*'U4'!AB$4,0)+
IF('U5'!$A$4="3ª",'U5'!AB40*'U5'!AB$4,0)+
IF('U6'!$A$4="3ª",'U6'!AB40*'U6'!AB$4,0)+
IF('U7'!$A$4="3ª",'U7'!AB40*'U7'!AB$4,0)+
IF('U8'!$A$4="3ª",'U8'!AB40*'U8'!AB$4,0)+
IF('U9'!$A$4="3ª",'U9'!AB40*'U9'!AB$4,0)+
IF('U10'!$A$4="3ª",'U10'!AB40*'U10'!AB$4,0)+
IF('U11'!$A$4="3ª",'U11'!AB40*'U11'!AB$4,0)+
IF('U12'!$A$4="3ª",'U12'!AB40*'U12'!AB$4,0)+
IF('U13'!$A$4="3ª",'U13'!AB40*'U13'!AB$4,0)+
IF('U14'!$A$4="3ª",'U14'!AB40*'U14'!AB$4,0)+
IF('U15'!$A$4="3ª",'U15'!AB40*'U15'!AF$4,0)
)/'3ª EVA-solo'!$CD$5
/BG$13)),0),0)</f>
        <v>0</v>
      </c>
      <c r="BH56" s="25"/>
      <c r="BI56" s="25">
        <f>IFERROR(IF(BH$16&gt;0,
(
(
(
IF('U1'!$A$4="3ª",'U1'!AC40*'U1'!AC$4,0)+
IF('U2'!$A$4="3ª",'U2'!AC40*'U2'!AC$4,0)+
IF('U3'!$A$4="3ª",'U3'!AC40*'U3'!AC$4,0)+
IF('U4'!$A$4="3ª",'U4'!AC40*'U4'!AC$4,0)+
IF('U5'!$A$4="3ª",'U5'!AC40*'U5'!AC$4,0)+
IF('U6'!$A$4="3ª",'U6'!AC40*'U6'!AC$4,0)+
IF('U7'!$A$4="3ª",'U7'!AC40*'U7'!AC$4,0)+
IF('U8'!$A$4="3ª",'U8'!AC40*'U8'!AC$4,0)+
IF('U9'!$A$4="3ª",'U9'!AC40*'U9'!AC$4,0)+
IF('U10'!$A$4="3ª",'U10'!AC40*'U10'!AC$4,0)+
IF('U11'!$A$4="3ª",'U11'!AC40*'U11'!AC$4,0)+
IF('U12'!$A$4="3ª",'U12'!AC40*'U12'!AC$4,0)+
IF('U13'!$A$4="3ª",'U13'!AC40*'U13'!AC$4,0)+
IF('U14'!$A$4="3ª",'U14'!AC40*'U14'!AC$4,0)+
IF('U15'!$A$4="3ª",'U15'!AC40*'U15'!AG$4,0)
)/'3ª EVA-solo'!$CD$5
/BH$13)),0),0)</f>
        <v>0</v>
      </c>
      <c r="BJ56" s="25"/>
      <c r="BK56" s="25">
        <f>IFERROR(IF(BK$16&gt;0,
(
(
(
IF('U1'!$A$4="3ª",'U1'!AD40*'U1'!AD$4,0)+
IF('U2'!$A$4="3ª",'U2'!AD40*'U2'!AD$4,0)+
IF('U3'!$A$4="3ª",'U3'!AD40*'U3'!AD$4,0)+
IF('U4'!$A$4="3ª",'U4'!AD40*'U4'!AD$4,0)+
IF('U5'!$A$4="3ª",'U5'!AD40*'U5'!AD$4,0)+
IF('U6'!$A$4="3ª",'U6'!AD40*'U6'!AD$4,0)+
IF('U7'!$A$4="3ª",'U7'!AD40*'U7'!AD$4,0)+
IF('U8'!$A$4="3ª",'U8'!AD40*'U8'!AD$4,0)+
IF('U9'!$A$4="3ª",'U9'!AD40*'U9'!AD$4,0)+
IF('U10'!$A$4="3ª",'U10'!AD40*'U10'!AD$4,0)+
IF('U11'!$A$4="3ª",'U11'!AD40*'U11'!AD$4,0)+
IF('U12'!$A$4="3ª",'U12'!AD40*'U12'!AD$4,0)+
IF('U13'!$A$4="3ª",'U13'!AD40*'U13'!AD$4,0)+
IF('U14'!$A$4="3ª",'U14'!AD40*'U14'!AD$4,0)+
IF('U15'!$A$4="3ª",'U15'!AD40*'U15'!AH$4,0)
)/'3ª EVA-solo'!$CD$5
/BK$13)),0),0)</f>
        <v>0</v>
      </c>
      <c r="BL56" s="25"/>
      <c r="BM56" s="25">
        <f>IFERROR(IF(BM$16&gt;0,
(
(
(
IF('U1'!$A$4="2ª",'U1'!AE40*'U1'!AE$4,0)+
IF('U2'!$A$4="2ª",'U2'!AE40*'U2'!AE$4,0)+
IF('U3'!$A$4="2ª",'U3'!AE40*'U3'!AE$4,0)+
IF('U4'!$A$4="2ª",'U4'!AE40*'U4'!AE$4,0)+
IF('U5'!$A$4="2ª",'U5'!AE40*'U5'!AE$4,0)+
IF('U6'!$A$4="2ª",'U6'!AE40*'U6'!AE$4,0)+
IF('U7'!$A$4="2ª",'U7'!AE40*'U7'!AE$4,0)+
IF('U8'!$A$4="2ª",'U8'!AE40*'U8'!AE$4,0)+
IF('U9'!$A$4="2ª",'U9'!AE40*'U9'!AE$4,0)+
IF('U10'!$A$4="2ª",'U10'!AE40*'U10'!AE$4,0)+
IF('U11'!$A$4="2ª",'U11'!AE40*'U11'!AE$4,0)+
IF('U12'!$A$4="2ª",'U12'!AE40*'U12'!AE$4,0)+
IF('U13'!$A$4="2ª",'U13'!AE40*'U13'!AE$4,0)+
IF('U14'!$A$4="2ª",'U14'!AE40*'U14'!AE$4,0)+
IF('U15'!$A$4="2ª",'U15'!AE40*'U15'!AE$4,0)
)/'2ª EVA-solo'!$CD$5
/BM$13)),0),0)</f>
        <v>0</v>
      </c>
      <c r="BN56" s="25"/>
      <c r="BO56" s="73"/>
      <c r="BP56" s="25">
        <f ca="1">IFERROR(IF(BP$16&gt;0,
(
(
(
IF('U1'!$A$4="3ª",'U1'!AF40*'U1'!AF$4,0)+
IF('U2'!$A$4="3ª",'U2'!AF40*'U2'!AF$4,0)+
IF('U3'!$A$4="3ª",'U3'!AF40*'U3'!AF$4,0)+
IF('U4'!$A$4="3ª",'U4'!AF40*'U4'!AF$4,0)+
IF('U5'!$A$4="3ª",'U5'!AF40*'U5'!AF$4,0)+
IF('U6'!$A$4="3ª",'U6'!AF40*'U6'!AF$4,0)+
IF('U7'!$A$4="3ª",'U7'!AF40*'U7'!AF$4,0)+
IF('U8'!$A$4="3ª",'U8'!AF40*'U8'!AF$4,0)+
IF('U9'!$A$4="3ª",'U9'!AF40*'U9'!AF$4,0)+
IF('U10'!$A$4="3ª",'U10'!AF40*'U10'!AF$4,0)+
IF('U11'!$A$4="3ª",'U11'!AF40*'U11'!AF$4,0)+
IF('U12'!$A$4="3ª",'U12'!AF40*'U12'!AF$4,0)+
IF('U13'!$A$4="3ª",'U13'!AF40*'U13'!AF$4,0)+
IF('U14'!$A$4="3ª",'U14'!AF40*'U14'!AF$4,0)+
IF('U15'!$A$4="3ª",'U15'!AF40*'U15'!AF$4,0)
)/'3ª EVA-solo'!$CD$5
/BP$13)),0),0)</f>
        <v>0</v>
      </c>
      <c r="BQ56" s="25"/>
      <c r="BR56" s="25">
        <f>IFERROR(IF(BR$16&gt;0,
(
(
(
IF('U1'!$A$4="3ª",'U1'!AG40*'U1'!AG$4,0)+
IF('U2'!$A$4="3ª",'U2'!AG40*'U2'!AG$4,0)+
IF('U3'!$A$4="3ª",'U3'!AG40*'U3'!AG$4,0)+
IF('U4'!$A$4="3ª",'U4'!AG40*'U4'!AG$4,0)+
IF('U5'!$A$4="3ª",'U5'!AG40*'U5'!AG$4,0)+
IF('U6'!$A$4="3ª",'U6'!AG40*'U6'!AG$4,0)+
IF('U7'!$A$4="3ª",'U7'!AG40*'U7'!AG$4,0)+
IF('U8'!$A$4="3ª",'U8'!AG40*'U8'!AG$4,0)+
IF('U9'!$A$4="3ª",'U9'!AG40*'U9'!AG$4,0)+
IF('U10'!$A$4="3ª",'U10'!AG40*'U10'!AG$4,0)+
IF('U11'!$A$4="3ª",'U11'!AG40*'U11'!AG$4,0)+
IF('U12'!$A$4="3ª",'U12'!AG40*'U12'!AG$4,0)+
IF('U13'!$A$4="3ª",'U13'!AG40*'U13'!AG$4,0)+
IF('U14'!$A$4="3ª",'U14'!AG40*'U14'!AG$4,0)+
IF('U15'!$A$4="3ª",'U15'!AG40*'U15'!AG$4,0)
)/'3ª EVA-solo'!$CD$5
/BR$13)),0),0)</f>
        <v>0</v>
      </c>
      <c r="BS56" s="25"/>
      <c r="BT56" s="25">
        <f>IFERROR(IF(BT$16&gt;0,
(
(
(
IF('U1'!$A$4="3ª",'U1'!AH40*'U1'!AH$4,0)+
IF('U2'!$A$4="3ª",'U2'!AH40*'U2'!AH$4,0)+
IF('U3'!$A$4="3ª",'U3'!AH40*'U3'!AH$4,0)+
IF('U4'!$A$4="3ª",'U4'!AH40*'U4'!AH$4,0)+
IF('U5'!$A$4="3ª",'U5'!AH40*'U5'!AH$4,0)+
IF('U6'!$A$4="3ª",'U6'!AH40*'U6'!AH$4,0)+
IF('U7'!$A$4="3ª",'U7'!AH40*'U7'!AH$4,0)+
IF('U8'!$A$4="3ª",'U8'!AH40*'U8'!AH$4,0)+
IF('U9'!$A$4="3ª",'U9'!AH40*'U9'!AH$4,0)+
IF('U10'!$A$4="3ª",'U10'!AH40*'U10'!AH$4,0)+
IF('U11'!$A$4="3ª",'U11'!AH40*'U11'!AH$4,0)+
IF('U12'!$A$4="3ª",'U12'!AH40*'U12'!AH$4,0)+
IF('U13'!$A$4="3ª",'U13'!AH40*'U13'!AH$4,0)+
IF('U14'!$A$4="3ª",'U14'!AH40*'U14'!AH$4,0)+
IF('U15'!$A$4="3ª",'U15'!AH40*'U15'!AH$4,0)
)/'3ª EVA-solo'!$CD$5
/BT$13)),0),0)</f>
        <v>0</v>
      </c>
      <c r="BU56" s="25"/>
      <c r="BV56" s="25">
        <f>IFERROR(IF(BV$16&gt;0,
(
(
(
IF('U1'!$A$4="3ª",'U1'!AI40*'U1'!AI$4,0)+
IF('U2'!$A$4="3ª",'U2'!AI40*'U2'!AI$4,0)+
IF('U3'!$A$4="3ª",'U3'!AI40*'U3'!AI$4,0)+
IF('U4'!$A$4="3ª",'U4'!AI40*'U4'!AI$4,0)+
IF('U5'!$A$4="3ª",'U5'!AI40*'U5'!AI$4,0)+
IF('U6'!$A$4="3ª",'U6'!AI40*'U6'!AI$4,0)+
IF('U7'!$A$4="3ª",'U7'!AI40*'U7'!AI$4,0)+
IF('U8'!$A$4="3ª",'U8'!AI40*'U8'!AI$4,0)+
IF('U9'!$A$4="3ª",'U9'!AI40*'U9'!AI$4,0)+
IF('U10'!$A$4="3ª",'U10'!AI40*'U10'!AI$4,0)+
IF('U11'!$A$4="3ª",'U11'!AI40*'U11'!AI$4,0)+
IF('U12'!$A$4="3ª",'U12'!AI40*'U12'!AI$4,0)+
IF('U13'!$A$4="3ª",'U13'!AI40*'U13'!AI$4,0)+
IF('U14'!$A$4="3ª",'U14'!AI40*'U14'!AI$4,0)+
IF('U15'!$A$4="3ª",'U15'!AI40*'U15'!AI$4,0)
)/'3ª EVA-solo'!$CD$5
/BV$13)),0),0)</f>
        <v>0</v>
      </c>
      <c r="BW56" s="25"/>
      <c r="BX56" s="25">
        <f>IFERROR(IF(BX$16&gt;0,
(
(
(
IF('U1'!$A$4="3ª",'U1'!AJ40*'U1'!AJ$4,0)+
IF('U2'!$A$4="3ª",'U2'!AJ40*'U2'!AJ$4,0)+
IF('U3'!$A$4="3ª",'U3'!AJ40*'U3'!AJ$4,0)+
IF('U4'!$A$4="3ª",'U4'!AJ40*'U4'!AJ$4,0)+
IF('U5'!$A$4="3ª",'U5'!AJ40*'U5'!AJ$4,0)+
IF('U6'!$A$4="3ª",'U6'!AJ40*'U6'!AJ$4,0)+
IF('U7'!$A$4="3ª",'U7'!AJ40*'U7'!AJ$4,0)+
IF('U8'!$A$4="3ª",'U8'!AJ40*'U8'!AJ$4,0)+
IF('U9'!$A$4="3ª",'U9'!AJ40*'U9'!AJ$4,0)+
IF('U10'!$A$4="3ª",'U10'!AJ40*'U10'!AJ$4,0)+
IF('U11'!$A$4="3ª",'U11'!AJ40*'U11'!AJ$4,0)+
IF('U12'!$A$4="3ª",'U12'!AJ40*'U12'!AJ$4,0)+
IF('U13'!$A$4="3ª",'U13'!AJ40*'U13'!AJ$4,0)+
IF('U14'!$A$4="3ª",'U14'!AJ40*'U14'!AJ$4,0)+
IF('U15'!$A$4="3ª",'U15'!AJ40*'U15'!AJ$4,0)
)/'3ª EVA-solo'!$CD$5
/BX$13)),0),0)</f>
        <v>0</v>
      </c>
      <c r="BY56" s="25"/>
      <c r="BZ56" s="129">
        <f>IFERROR(IF(BZ$16&gt;0,
(
(
(
IF('U1'!$A$4="3ª",'U1'!AK40*'U1'!AK$4,0)+
IF('U2'!$A$4="3ª",'U2'!AK40*'U2'!AK$4,0)+
IF('U3'!$A$4="3ª",'U3'!AK40*'U3'!AK$4,0)+
IF('U4'!$A$4="3ª",'U4'!AK40*'U4'!AK$4,0)+
IF('U5'!$A$4="3ª",'U5'!AK40*'U5'!AK$4,0)+
IF('U6'!$A$4="3ª",'U6'!AK40*'U6'!AK$4,0)+
IF('U7'!$A$4="3ª",'U7'!AK40*'U7'!AK$4,0)+
IF('U8'!$A$4="3ª",'U8'!AK40*'U8'!AK$4,0)+
IF('U9'!$A$4="3ª",'U9'!AK40*'U9'!AK$4,0)+
IF('U10'!$A$4="3ª",'U10'!AK40*'U10'!AK$4,0)+
IF('U11'!$A$4="3ª",'U11'!AK40*'U11'!AK$4,0)+
IF('U12'!$A$4="3ª",'U12'!AK40*'U12'!AK$4,0)+
IF('U13'!$A$4="3ª",'U13'!AK40*'U13'!AK$4,0)+
IF('U14'!$A$4="3ª",'U14'!AK40*'U14'!AK$4,0)+
IF('U15'!$A$4="3ª",'U15'!AK40*'U15'!AK$4,0)
)/'3ª EVA-solo'!$CD$5
/BZ$13)),0),0)</f>
        <v>0</v>
      </c>
      <c r="CA56" s="25"/>
      <c r="CB56" s="71"/>
    </row>
    <row r="57" spans="1:80" ht="19.5" thickTop="1" thickBot="1" x14ac:dyDescent="0.3">
      <c r="A57" s="65">
        <v>0</v>
      </c>
      <c r="B57" s="72"/>
      <c r="C57" s="25">
        <f ca="1">IFERROR(IF(C$16&gt;0,
(
(
(
IF('U1'!$A$4="3ª",'U1'!B41*'U1'!B$4,0)+
IF('U2'!$A$4="3ª",'U2'!B41*'U2'!B$4,0)+
IF('U3'!$A$4="3ª",'U3'!B41*'U3'!B$4,0)+
IF('U4'!$A$4="3ª",'U4'!B41*'U4'!B$4,0)+
IF('U5'!$A$4="3ª",'U5'!B41*'U5'!B$4,0)+
IF('U6'!$A$4="3ª",'U6'!B41*'U6'!B$4,0)+
IF('U7'!$A$4="3ª",'U7'!B41*'U7'!B$4,0)+
IF('U8'!$A$4="3ª",'U8'!B41*'U8'!B$4,0)+
IF('U9'!$A$4="3ª",'U9'!B41*'U9'!B$4,0)+
IF('U10'!$A$4="3ª",'U10'!B41*'U10'!B$4,0)+
IF('U11'!$A$4="3ª",'U11'!B41*'U11'!B$4,0)+
IF('U12'!$A$4="3ª",'U12'!B41*'U12'!B$4,0)+
IF('U13'!$A$4="3ª",'U13'!B41*'U13'!B$4,0)+
IF('U14'!$A$4="3ª",'U14'!B41*'U14'!B$4,0)+
IF('U15'!$A$4="3ª",'U15'!B41*'U15'!B$4,0)
)/'3ª EVA-solo'!$CD$5
/C$13)),0),0)</f>
        <v>0</v>
      </c>
      <c r="D57" s="44"/>
      <c r="E57" s="25">
        <f ca="1">IFERROR(IF(E$16&gt;0,
(
(
(
IF('U1'!$A$4="3ª",'U1'!C41*'U1'!C$4,0)+
IF('U2'!$A$4="3ª",'U2'!C41*'U2'!C$4,0)+
IF('U3'!$A$4="3ª",'U3'!C41*'U3'!C$4,0)+
IF('U4'!$A$4="3ª",'U4'!C41*'U4'!C$4,0)+
IF('U5'!$A$4="3ª",'U5'!C41*'U5'!C$4,0)+
IF('U6'!$A$4="3ª",'U6'!C41*'U6'!C$4,0)+
IF('U7'!$A$4="3ª",'U7'!C41*'U7'!C$4,0)+
IF('U8'!$A$4="3ª",'U8'!C41*'U8'!C$4,0)+
IF('U9'!$A$4="3ª",'U9'!C41*'U9'!C$4,0)+
IF('U10'!$A$4="3ª",'U10'!C41*'U10'!C$4,0)+
IF('U11'!$A$4="3ª",'U11'!C41*'U11'!C$4,0)+
IF('U12'!$A$4="3ª",'U12'!C41*'U12'!C$4,0)+
IF('U13'!$A$4="3ª",'U13'!C41*'U13'!C$4,0)+
IF('U14'!$A$4="3ª",'U14'!C41*'U14'!C$4,0)+
IF('U15'!$A$4="3ª",'U15'!C41*'U15'!C$4,0)
)/'3ª EVA-solo'!$CD$5
/E$13)),0),0)</f>
        <v>0</v>
      </c>
      <c r="F57" s="44"/>
      <c r="G57" s="25">
        <f ca="1">IFERROR(IF(G$16&gt;0,
(
(
(
IF('U1'!$A$4="3ª",'U1'!D41*'U1'!D$4,0)+
IF('U2'!$A$4="3ª",'U2'!D41*'U2'!D$4,0)+
IF('U3'!$A$4="3ª",'U3'!D41*'U3'!D$4,0)+
IF('U4'!$A$4="3ª",'U4'!D41*'U4'!D$4,0)+
IF('U5'!$A$4="3ª",'U5'!D41*'U5'!D$4,0)+
IF('U6'!$A$4="3ª",'U6'!D41*'U6'!D$4,0)+
IF('U7'!$A$4="3ª",'U7'!D41*'U7'!D$4,0)+
IF('U8'!$A$4="3ª",'U8'!D41*'U8'!D$4,0)+
IF('U9'!$A$4="3ª",'U9'!D41*'U9'!D$4,0)+
IF('U10'!$A$4="3ª",'U10'!D41*'U10'!D$4,0)+
IF('U11'!$A$4="3ª",'U11'!D41*'U11'!D$4,0)+
IF('U12'!$A$4="3ª",'U12'!D41*'U12'!D$4,0)+
IF('U13'!$A$4="3ª",'U13'!D41*'U13'!D$4,0)+
IF('U14'!$A$4="3ª",'U14'!D41*'U14'!D$4,0)+
IF('U15'!$A$4="3ª",'U15'!D41*'U15'!D$4,0)
)/'3ª EVA-solo'!$CD$5
/G$13)),0),0)</f>
        <v>0</v>
      </c>
      <c r="H57" s="44"/>
      <c r="I57" s="25">
        <f ca="1">IFERROR(IF(I$16&gt;0,
(
(
(
IF('U1'!$A$4="3ª",'U1'!E41*'U1'!E$4,0)+
IF('U2'!$A$4="3ª",'U2'!E41*'U2'!E$4,0)+
IF('U3'!$A$4="3ª",'U3'!E41*'U3'!E$4,0)+
IF('U4'!$A$4="3ª",'U4'!E41*'U4'!E$4,0)+
IF('U5'!$A$4="3ª",'U5'!E41*'U5'!E$4,0)+
IF('U6'!$A$4="3ª",'U6'!E41*'U6'!E$4,0)+
IF('U7'!$A$4="3ª",'U7'!E41*'U7'!E$4,0)+
IF('U8'!$A$4="3ª",'U8'!E41*'U8'!E$4,0)+
IF('U9'!$A$4="3ª",'U9'!E41*'U9'!E$4,0)+
IF('U10'!$A$4="3ª",'U10'!E41*'U10'!E$4,0)+
IF('U11'!$A$4="3ª",'U11'!E41*'U11'!E$4,0)+
IF('U12'!$A$4="3ª",'U12'!E41*'U12'!E$4,0)+
IF('U13'!$A$4="3ª",'U13'!E41*'U13'!E$4,0)+
IF('U14'!$A$4="3ª",'U14'!E41*'U14'!E$4,0)+
IF('U15'!$A$4="3ª",'U15'!E41*'U15'!E$4,0)
)/'3ª EVA-solo'!$CD$5
/H$13)),0),0)</f>
        <v>0</v>
      </c>
      <c r="J57" s="44"/>
      <c r="K57" s="25">
        <f ca="1">IFERROR(IF(K$16&gt;0,
(
(
(
IF('U1'!$A$4="3ª",'U1'!F41*'U1'!F$4,0)+
IF('U2'!$A$4="3ª",'U2'!F41*'U2'!F$4,0)+
IF('U3'!$A$4="3ª",'U3'!F41*'U3'!F$4,0)+
IF('U4'!$A$4="3ª",'U4'!F41*'U4'!F$4,0)+
IF('U5'!$A$4="3ª",'U5'!F41*'U5'!F$4,0)+
IF('U6'!$A$4="3ª",'U6'!F41*'U6'!F$4,0)+
IF('U7'!$A$4="3ª",'U7'!F41*'U7'!F$4,0)+
IF('U8'!$A$4="3ª",'U8'!F41*'U8'!F$4,0)+
IF('U9'!$A$4="3ª",'U9'!F41*'U9'!F$4,0)+
IF('U10'!$A$4="3ª",'U10'!F41*'U10'!F$4,0)+
IF('U11'!$A$4="3ª",'U11'!F41*'U11'!F$4,0)+
IF('U12'!$A$4="3ª",'U12'!F41*'U12'!F$4,0)+
IF('U13'!$A$4="3ª",'U13'!F41*'U13'!F$4,0)+
IF('U14'!$A$4="3ª",'U14'!F41*'U14'!F$4,0)+
IF('U15'!$A$4="3ª",'U15'!F41*'U15'!F$4,0)
)/'3ª EVA-solo'!$CD$5
/K$13)),0),0)</f>
        <v>0</v>
      </c>
      <c r="L57" s="99"/>
      <c r="M57" s="25">
        <f>IFERROR(IF(M$16&gt;0,
(
(
(
IF('U1'!$A$4="3ª",'U1'!G41*'U1'!G$4,0)+
IF('U2'!$A$4="3ª",'U2'!G41*'U2'!G$4,0)+
IF('U3'!$A$4="3ª",'U3'!G41*'U3'!G$4,0)+
IF('U4'!$A$4="3ª",'U4'!G41*'U4'!G$4,0)+
IF('U5'!$A$4="3ª",'U5'!G41*'U5'!G$4,0)+
IF('U6'!$A$4="3ª",'U6'!G41*'U6'!G$4,0)+
IF('U7'!$A$4="3ª",'U7'!G41*'U7'!G$4,0)+
IF('U8'!$A$4="3ª",'U8'!G41*'U8'!G$4,0)+
IF('U9'!$A$4="3ª",'U9'!G41*'U9'!G$4,0)+
IF('U10'!$A$4="3ª",'U10'!G41*'U10'!G$4,0)+
IF('U11'!$A$4="3ª",'U11'!G41*'U11'!G$4,0)+
IF('U12'!$A$4="3ª",'U12'!G41*'U12'!G$4,0)+
IF('U13'!$A$4="3ª",'U13'!G41*'U13'!G$4,0)+
IF('U14'!$A$4="3ª",'U14'!G41*'U14'!G$4,0)+
IF('U15'!$A$4="3ª",'U15'!G41*'U15'!G$4,0)
)/'3ª EVA-solo'!$CD$5
/M$13)),0),0)</f>
        <v>0</v>
      </c>
      <c r="N57" s="103"/>
      <c r="O57" s="72"/>
      <c r="P57" s="25">
        <f ca="1">IFERROR(IF(P$16&gt;0,
(
(
(
IF('U1'!$A$4="3ª",'U1'!H41*'U1'!H$4,0)+
IF('U2'!$A$4="3ª",'U2'!H41*'U2'!H$4,0)+
IF('U3'!$A$4="3ª",'U3'!H41*'U3'!H$4,0)+
IF('U4'!$A$4="3ª",'U4'!H41*'U4'!H$4,0)+
IF('U5'!$A$4="3ª",'U5'!H41*'U5'!H$4,0)+
IF('U6'!$A$4="3ª",'U6'!H41*'U6'!H$4,0)+
IF('U7'!$A$4="3ª",'U7'!H41*'U7'!H$4,0)+
IF('U8'!$A$4="3ª",'U8'!H41*'U8'!H$4,0)+
IF('U9'!$A$4="3ª",'U9'!H41*'U9'!H$4,0)+
IF('U10'!$A$4="3ª",'U10'!H41*'U10'!H$4,0)+
IF('U11'!$A$4="3ª",'U11'!H41*'U11'!H$4,0)+
IF('U12'!$A$4="3ª",'U12'!H41*'U12'!H$4,0)+
IF('U13'!$A$4="3ª",'U13'!H41*'U13'!H$4,0)+
IF('U14'!$A$4="3ª",'U14'!H41*'U14'!H$4,0)+
IF('U15'!$A$4="3ª",'U15'!H41*'U15'!H$4,0)
)/'3ª EVA-solo'!$CD$5
/P$13)),0),0)</f>
        <v>0</v>
      </c>
      <c r="Q57" s="25"/>
      <c r="R57" s="25">
        <f ca="1">IFERROR(IF(R$16&gt;0,
(
(
(
IF('U1'!$A$4="3ª",'U1'!I41*'U1'!I$4,0)+
IF('U2'!$A$4="3ª",'U2'!I41*'U2'!I$4,0)+
IF('U3'!$A$4="3ª",'U3'!I41*'U3'!I$4,0)+
IF('U4'!$A$4="3ª",'U4'!I41*'U4'!I$4,0)+
IF('U5'!$A$4="3ª",'U5'!I41*'U5'!I$4,0)+
IF('U6'!$A$4="3ª",'U6'!I41*'U6'!I$4,0)+
IF('U7'!$A$4="3ª",'U7'!I41*'U7'!I$4,0)+
IF('U8'!$A$4="3ª",'U8'!I41*'U8'!I$4,0)+
IF('U9'!$A$4="3ª",'U9'!I41*'U9'!I$4,0)+
IF('U10'!$A$4="3ª",'U10'!I41*'U10'!I$4,0)+
IF('U11'!$A$4="3ª",'U11'!I41*'U11'!I$4,0)+
IF('U12'!$A$4="3ª",'U12'!I41*'U12'!I$4,0)+
IF('U13'!$A$4="3ª",'U13'!I41*'U13'!I$4,0)+
IF('U14'!$A$4="3ª",'U14'!I41*'U14'!I$4,0)+
IF('U15'!$A$4="3ª",'U15'!I41*'U15'!I$4,0)
)/'3ª EVA-solo'!$CD$5
/R$13)),0),0)</f>
        <v>0</v>
      </c>
      <c r="S57" s="25"/>
      <c r="T57" s="25">
        <f ca="1">IFERROR(IF(T$16&gt;0,
(
(
(
IF('U1'!$A$4="3ª",'U1'!J41*'U1'!J$4,0)+
IF('U2'!$A$4="3ª",'U2'!J41*'U2'!J$4,0)+
IF('U3'!$A$4="3ª",'U3'!J41*'U3'!J$4,0)+
IF('U4'!$A$4="3ª",'U4'!J41*'U4'!J$4,0)+
IF('U5'!$A$4="3ª",'U5'!J41*'U5'!J$4,0)+
IF('U6'!$A$4="3ª",'U6'!J41*'U6'!J$4,0)+
IF('U7'!$A$4="3ª",'U7'!J41*'U7'!J$4,0)+
IF('U8'!$A$4="3ª",'U8'!J41*'U8'!J$4,0)+
IF('U9'!$A$4="3ª",'U9'!J41*'U9'!J$4,0)+
IF('U10'!$A$4="3ª",'U10'!J41*'U10'!J$4,0)+
IF('U11'!$A$4="3ª",'U11'!J41*'U11'!J$4,0)+
IF('U12'!$A$4="3ª",'U12'!J41*'U12'!J$4,0)+
IF('U13'!$A$4="3ª",'U13'!J41*'U13'!J$4,0)+
IF('U14'!$A$4="3ª",'U14'!J41*'U14'!J$4,0)+
IF('U15'!$A$4="3ª",'U15'!J41*'U15'!J$4,0)
)/'3ª EVA-solo'!$CD$5
/T$13)),0),0)</f>
        <v>0</v>
      </c>
      <c r="U57" s="25"/>
      <c r="V57" s="25">
        <f ca="1">IFERROR(IF(V$16&gt;0,
(
(
(
IF('U1'!$A$4="3ª",'U1'!K41*'U1'!K$4,0)+
IF('U2'!$A$4="3ª",'U2'!K41*'U2'!K$4,0)+
IF('U3'!$A$4="3ª",'U3'!K41*'U3'!K$4,0)+
IF('U4'!$A$4="3ª",'U4'!K41*'U4'!K$4,0)+
IF('U5'!$A$4="3ª",'U5'!K41*'U5'!K$4,0)+
IF('U6'!$A$4="3ª",'U6'!K41*'U6'!K$4,0)+
IF('U7'!$A$4="3ª",'U7'!K41*'U7'!K$4,0)+
IF('U8'!$A$4="3ª",'U8'!K41*'U8'!K$4,0)+
IF('U9'!$A$4="3ª",'U9'!K41*'U9'!K$4,0)+
IF('U10'!$A$4="3ª",'U10'!K41*'U10'!K$4,0)+
IF('U11'!$A$4="3ª",'U11'!K41*'U11'!K$4,0)+
IF('U12'!$A$4="3ª",'U12'!K41*'U12'!K$4,0)+
IF('U13'!$A$4="3ª",'U13'!K41*'U13'!K$4,0)+
IF('U14'!$A$4="3ª",'U14'!K41*'U14'!K$4,0)+
IF('U15'!$A$4="3ª",'U15'!K41*'U15'!K$4,0)
)/'3ª EVA-solo'!$CD$5
/V$13)),0),0)</f>
        <v>0</v>
      </c>
      <c r="W57" s="25"/>
      <c r="X57" s="25">
        <f ca="1">IFERROR(IF(X$16&gt;0,
(
(
(
IF('U1'!$A$4="3ª",'U1'!L41*'U1'!L$4,0)+
IF('U2'!$A$4="3ª",'U2'!L41*'U2'!L$4,0)+
IF('U3'!$A$4="3ª",'U3'!L41*'U3'!L$4,0)+
IF('U4'!$A$4="3ª",'U4'!L41*'U4'!L$4,0)+
IF('U5'!$A$4="3ª",'U5'!L41*'U5'!L$4,0)+
IF('U6'!$A$4="3ª",'U6'!L41*'U6'!L$4,0)+
IF('U7'!$A$4="3ª",'U7'!L41*'U7'!L$4,0)+
IF('U8'!$A$4="3ª",'U8'!L41*'U8'!L$4,0)+
IF('U9'!$A$4="3ª",'U9'!L41*'U9'!L$4,0)+
IF('U10'!$A$4="3ª",'U10'!L41*'U10'!L$4,0)+
IF('U11'!$A$4="3ª",'U11'!L41*'U11'!L$4,0)+
IF('U12'!$A$4="3ª",'U12'!L41*'U12'!L$4,0)+
IF('U13'!$A$4="3ª",'U13'!L41*'U13'!L$4,0)+
IF('U14'!$A$4="3ª",'U14'!L41*'U14'!L$4,0)+
IF('U15'!$A$4="3ª",'U15'!L41*'U15'!L$4,0)
)/'3ª EVA-solo'!$CD$5
/X$13)),0),0)</f>
        <v>0</v>
      </c>
      <c r="Y57" s="25"/>
      <c r="Z57" s="25">
        <f>IFERROR(IF(Z$16&gt;0,
(
(
(
IF('U1'!$A$4="3ª",'U1'!M41*'U1'!M$4,0)+
IF('U2'!$A$4="3ª",'U2'!M41*'U2'!M$4,0)+
IF('U3'!$A$4="3ª",'U3'!M41*'U3'!M$4,0)+
IF('U4'!$A$4="3ª",'U4'!M41*'U4'!M$4,0)+
IF('U5'!$A$4="3ª",'U5'!M41*'U5'!M$4,0)+
IF('U6'!$A$4="3ª",'U6'!M41*'U6'!M$4,0)+
IF('U7'!$A$4="3ª",'U7'!M41*'U7'!M$4,0)+
IF('U8'!$A$4="3ª",'U8'!M41*'U8'!M$4,0)+
IF('U9'!$A$4="3ª",'U9'!M41*'U9'!M$4,0)+
IF('U10'!$A$4="3ª",'U10'!M41*'U10'!M$4,0)+
IF('U11'!$A$4="3ª",'U11'!M41*'U11'!M$4,0)+
IF('U12'!$A$4="3ª",'U12'!M41*'U12'!M$4,0)+
IF('U13'!$A$4="3ª",'U13'!M41*'U13'!M$4,0)+
IF('U14'!$A$4="3ª",'U14'!M41*'U14'!M$4,0)+
IF('U15'!$A$4="3ª",'U15'!M41*'U15'!M$4,0)
)/'3ª EVA-solo'!$CD$5
/Z$13)),0),0)</f>
        <v>0</v>
      </c>
      <c r="AA57" s="25"/>
      <c r="AB57" s="72">
        <f ca="1">IF(AB$17&gt;0,SUMPRODUCT(AC57:AM57,$AC$16:AM$16)/AB$17,)</f>
        <v>0</v>
      </c>
      <c r="AC57" s="25">
        <f ca="1">IFERROR(IF(AC$16&gt;0,
(
(
(
IF('U1'!$A$4="3ª",'U1'!N41*'U1'!N$4,0)+
IF('U2'!$A$4="3ª",'U2'!N41*'U2'!N$4,0)+
IF('U3'!$A$4="3ª",'U3'!N41*'U3'!N$4,0)+
IF('U4'!$A$4="3ª",'U4'!N41*'U4'!N$4,0)+
IF('U5'!$A$4="3ª",'U5'!N41*'U5'!N$4,0)+
IF('U6'!$A$4="3ª",'U6'!N41*'U6'!N$4,0)+
IF('U7'!$A$4="3ª",'U7'!N41*'U7'!N$4,0)+
IF('U8'!$A$4="3ª",'U8'!N41*'U8'!N$4,0)+
IF('U9'!$A$4="3ª",'U9'!N41*'U9'!N$4,0)+
IF('U10'!$A$4="3ª",'U10'!N41*'U10'!N$4,0)+
IF('U11'!$A$4="3ª",'U11'!N41*'U11'!N$4,0)+
IF('U12'!$A$4="3ª",'U12'!N41*'U12'!N$4,0)+
IF('U13'!$A$4="3ª",'U13'!N41*'U13'!N$4,0)+
IF('U14'!$A$4="3ª",'U14'!N41*'U14'!N$4,0)+
IF('U15'!$A$4="3ª",'U15'!N41*'U15'!N$4,0)
)/'3ª EVA-solo'!$CD$5
/AC$13)),0),0)</f>
        <v>0</v>
      </c>
      <c r="AD57" s="25"/>
      <c r="AE57" s="25">
        <f>IFERROR(IF(AE$16&gt;0,
(
(
(
IF('U1'!$A$4="3ª",'U1'!O41*'U1'!O$4,0)+
IF('U2'!$A$4="3ª",'U2'!O41*'U2'!O$4,0)+
IF('U3'!$A$4="3ª",'U3'!O41*'U3'!O$4,0)+
IF('U4'!$A$4="3ª",'U4'!O41*'U4'!O$4,0)+
IF('U5'!$A$4="3ª",'U5'!O41*'U5'!O$4,0)+
IF('U6'!$A$4="3ª",'U6'!O41*'U6'!O$4,0)+
IF('U7'!$A$4="3ª",'U7'!O41*'U7'!O$4,0)+
IF('U8'!$A$4="3ª",'U8'!O41*'U8'!O$4,0)+
IF('U9'!$A$4="3ª",'U9'!O41*'U9'!O$4,0)+
IF('U10'!$A$4="3ª",'U10'!O41*'U10'!O$4,0)+
IF('U11'!$A$4="3ª",'U11'!O41*'U11'!O$4,0)+
IF('U12'!$A$4="3ª",'U12'!O41*'U12'!O$4,0)+
IF('U13'!$A$4="3ª",'U13'!O41*'U13'!O$4,0)+
IF('U14'!$A$4="3ª",'U14'!O41*'U14'!O$4,0)+
IF('U15'!$A$4="3ª",'U15'!O41*'U15'!O$4,0)
)/'3ª EVA-solo'!$CD$5
/AE$13)),0),0)</f>
        <v>0</v>
      </c>
      <c r="AF57" s="25"/>
      <c r="AG57" s="25">
        <f ca="1">IFERROR(IF(AG$16&gt;0,
(
(
(
IF('U1'!$A$4="3ª",'U1'!P41*'U1'!P$4,0)+
IF('U2'!$A$4="3ª",'U2'!P41*'U2'!P$4,0)+
IF('U3'!$A$4="3ª",'U3'!P41*'U3'!P$4,0)+
IF('U4'!$A$4="3ª",'U4'!P41*'U4'!P$4,0)+
IF('U5'!$A$4="3ª",'U5'!P41*'U5'!P$4,0)+
IF('U6'!$A$4="3ª",'U6'!P41*'U6'!P$4,0)+
IF('U7'!$A$4="3ª",'U7'!P41*'U7'!P$4,0)+
IF('U8'!$A$4="3ª",'U8'!P41*'U8'!P$4,0)+
IF('U9'!$A$4="3ª",'U9'!P41*'U9'!P$4,0)+
IF('U10'!$A$4="3ª",'U10'!P41*'U10'!P$4,0)+
IF('U11'!$A$4="3ª",'U11'!P41*'U11'!P$4,0)+
IF('U12'!$A$4="3ª",'U12'!P41*'U12'!P$4,0)+
IF('U13'!$A$4="3ª",'U13'!P41*'U13'!P$4,0)+
IF('U14'!$A$4="3ª",'U14'!P41*'U14'!P$4,0)+
IF('U15'!$A$4="3ª",'U15'!P41*'U15'!P$4,0)
)/'3ª EVA-solo'!$CD$5
/AG$13)),0),0)</f>
        <v>0</v>
      </c>
      <c r="AH57" s="25"/>
      <c r="AI57" s="25">
        <f>IFERROR(IF(AH$16&gt;0,
(
(
(
IF('U1'!$A$4="3ª",'U1'!Q41*'U1'!Q$4,0)+
IF('U2'!$A$4="3ª",'U2'!Q41*'U2'!Q$4,0)+
IF('U3'!$A$4="3ª",'U3'!Q41*'U3'!Q$4,0)+
IF('U4'!$A$4="3ª",'U4'!Q41*'U4'!Q$4,0)+
IF('U5'!$A$4="3ª",'U5'!Q41*'U5'!Q$4,0)+
IF('U6'!$A$4="3ª",'U6'!Q41*'U6'!Q$4,0)+
IF('U7'!$A$4="3ª",'U7'!Q41*'U7'!Q$4,0)+
IF('U8'!$A$4="3ª",'U8'!Q41*'U8'!Q$4,0)+
IF('U9'!$A$4="3ª",'U9'!Q41*'U9'!Q$4,0)+
IF('U10'!$A$4="3ª",'U10'!Q41*'U10'!Q$4,0)+
IF('U11'!$A$4="3ª",'U11'!Q41*'U11'!Q$4,0)+
IF('U12'!$A$4="3ª",'U12'!Q41*'U12'!Q$4,0)+
IF('U13'!$A$4="3ª",'U13'!Q41*'U13'!Q$4,0)+
IF('U14'!$A$4="3ª",'U14'!Q41*'U14'!Q$4,0)+
IF('U15'!$A$4="3ª",'U15'!Q41*'U15'!Q$4,0)
)/'3ª EVA-solo'!$CD$5
/AH$13)),0),0)</f>
        <v>0</v>
      </c>
      <c r="AJ57" s="25"/>
      <c r="AK57" s="25">
        <f ca="1">IFERROR(IF(AK$16&gt;0,
(
(
(
IF('U1'!$A$4="3ª",'U1'!R41*'U1'!R$4,0)+
IF('U2'!$A$4="3ª",'U2'!R41*'U2'!R$4,0)+
IF('U3'!$A$4="3ª",'U3'!R41*'U3'!R$4,0)+
IF('U4'!$A$4="3ª",'U4'!R41*'U4'!R$4,0)+
IF('U5'!$A$4="3ª",'U5'!R41*'U5'!R$4,0)+
IF('U6'!$A$4="3ª",'U6'!R41*'U6'!R$4,0)+
IF('U7'!$A$4="3ª",'U7'!R41*'U7'!R$4,0)+
IF('U8'!$A$4="3ª",'U8'!R41*'U8'!R$4,0)+
IF('U9'!$A$4="3ª",'U9'!R41*'U9'!R$4,0)+
IF('U10'!$A$4="3ª",'U10'!R41*'U10'!R$4,0)+
IF('U11'!$A$4="3ª",'U11'!R41*'U11'!R$4,0)+
IF('U12'!$A$4="3ª",'U12'!R41*'U12'!R$4,0)+
IF('U13'!$A$4="3ª",'U13'!R41*'U13'!R$4,0)+
IF('U14'!$A$4="3ª",'U14'!R41*'U14'!R$4,0)+
IF('U15'!$A$4="3ª",'U15'!R41*'U15'!R$4,0)
)/'3ª EVA-solo'!$CD$5
/AK$13)),0),0)</f>
        <v>0</v>
      </c>
      <c r="AL57" s="25"/>
      <c r="AM57" s="129">
        <f>IFERROR(IF(AM$16&gt;0,
(
(
(
IF('U1'!$A$4="3ª",'U1'!S41*'U1'!S$4,0)+
IF('U2'!$A$4="3ª",'U2'!S41*'U2'!S$4,0)+
IF('U3'!$A$4="3ª",'U3'!S41*'U3'!S$4,0)+
IF('U4'!$A$4="3ª",'U4'!S41*'U4'!S$4,0)+
IF('U5'!$A$4="3ª",'U5'!S41*'U5'!S$4,0)+
IF('U6'!$A$4="3ª",'U6'!S41*'U6'!S$4,0)+
IF('U7'!$A$4="3ª",'U7'!S41*'U7'!S$4,0)+
IF('U8'!$A$4="3ª",'U8'!S41*'U8'!S$4,0)+
IF('U9'!$A$4="3ª",'U9'!S41*'U9'!S$4,0)+
IF('U10'!$A$4="3ª",'U10'!S41*'U10'!S$4,0)+
IF('U11'!$A$4="3ª",'U11'!S41*'U11'!S$4,0)+
IF('U12'!$A$4="3ª",'U12'!S41*'U12'!S$4,0)+
IF('U13'!$A$4="3ª",'U13'!S41*'U13'!S$4,0)+
IF('U14'!$A$4="3ª",'U14'!S41*'U14'!S$4,0)+
IF('U15'!$A$4="3ª",'U15'!S41*'U15'!S$4,0)
)/'3ª EVA-solo'!$CD$5
/AM$13)),0),0)</f>
        <v>0</v>
      </c>
      <c r="AN57" s="103"/>
      <c r="AO57" s="72"/>
      <c r="AP57" s="25">
        <f ca="1">IFERROR(IF(AP$16&gt;0,
(
(
(
IF('U1'!$A$4="3ª",'U1'!T41*'U1'!T$4,0)+
IF('U2'!$A$4="3ª",'U2'!T41*'U2'!T$4,0)+
IF('U3'!$A$4="3ª",'U3'!T41*'U3'!T$4,0)+
IF('U4'!$A$4="3ª",'U4'!T41*'U4'!T$4,0)+
IF('U5'!$A$4="3ª",'U5'!T41*'U5'!T$4,0)+
IF('U6'!$A$4="3ª",'U6'!T41*'U6'!T$4,0)+
IF('U7'!$A$4="3ª",'U7'!T41*'U7'!T$4,0)+
IF('U8'!$A$4="3ª",'U8'!T41*'U8'!T$4,0)+
IF('U9'!$A$4="3ª",'U9'!T41*'U9'!T$4,0)+
IF('U10'!$A$4="3ª",'U10'!T41*'U10'!T$4,0)+
IF('U11'!$A$4="3ª",'U11'!T41*'U11'!T$4,0)+
IF('U12'!$A$4="3ª",'U12'!T41*'U12'!T$4,0)+
IF('U13'!$A$4="3ª",'U13'!T41*'U13'!T$4,0)+
IF('U14'!$A$4="3ª",'U14'!T41*'U14'!T$4,0)+
IF('U15'!$A$4="3ª",'U15'!T41*'U15'!T$4,0)
)/'3ª EVA-solo'!$CD$5
/AP$13)),0),0)</f>
        <v>0</v>
      </c>
      <c r="AQ57" s="25"/>
      <c r="AR57" s="25">
        <f ca="1">IFERROR(IF(AR$16&gt;0,
(
(
(
IF('U1'!$A$4="3ª",'U1'!U41*'U1'!U$4,0)+
IF('U2'!$A$4="3ª",'U2'!U41*'U2'!U$4,0)+
IF('U3'!$A$4="3ª",'U3'!U41*'U3'!U$4,0)+
IF('U4'!$A$4="3ª",'U4'!U41*'U4'!U$4,0)+
IF('U5'!$A$4="3ª",'U5'!U41*'U5'!U$4,0)+
IF('U6'!$A$4="3ª",'U6'!U41*'U6'!U$4,0)+
IF('U7'!$A$4="3ª",'U7'!U41*'U7'!U$4,0)+
IF('U8'!$A$4="3ª",'U8'!U41*'U8'!U$4,0)+
IF('U9'!$A$4="3ª",'U9'!U41*'U9'!U$4,0)+
IF('U10'!$A$4="3ª",'U10'!U41*'U10'!U$4,0)+
IF('U11'!$A$4="3ª",'U11'!U41*'U11'!U$4,0)+
IF('U12'!$A$4="3ª",'U12'!U41*'U12'!U$4,0)+
IF('U13'!$A$4="3ª",'U13'!U41*'U13'!U$4,0)+
IF('U14'!$A$4="3ª",'U14'!U41*'U14'!U$4,0)+
IF('U15'!$A$4="3ª",'U15'!U41*'U15'!U$4,0)
)/'3ª EVA-solo'!$CD$5
/AR$13)),0),0)</f>
        <v>0</v>
      </c>
      <c r="AS57" s="25"/>
      <c r="AT57" s="25">
        <f ca="1">IFERROR(IF(AT$16&gt;0,
(
(
(
IF('U1'!$A$4="3ª",'U1'!V41*'U1'!V$4,0)+
IF('U2'!$A$4="3ª",'U2'!V41*'U2'!V$4,0)+
IF('U3'!$A$4="3ª",'U3'!V41*'U3'!V$4,0)+
IF('U4'!$A$4="3ª",'U4'!V41*'U4'!V$4,0)+
IF('U5'!$A$4="3ª",'U5'!V41*'U5'!V$4,0)+
IF('U6'!$A$4="3ª",'U6'!V41*'U6'!V$4,0)+
IF('U7'!$A$4="3ª",'U7'!V41*'U7'!V$4,0)+
IF('U8'!$A$4="3ª",'U8'!V41*'U8'!V$4,0)+
IF('U9'!$A$4="3ª",'U9'!V41*'U9'!V$4,0)+
IF('U10'!$A$4="3ª",'U10'!V41*'U10'!V$4,0)+
IF('U11'!$A$4="3ª",'U11'!V41*'U11'!V$4,0)+
IF('U12'!$A$4="3ª",'U12'!V41*'U12'!V$4,0)+
IF('U13'!$A$4="3ª",'U13'!V41*'U13'!V$4,0)+
IF('U14'!$A$4="3ª",'U14'!V41*'U14'!V$4,0)+
IF('U15'!$A$4="3ª",'U15'!V41*'U15'!V$4,0)
)/'3ª EVA-solo'!$CD$5
/AT$13)),0),0)</f>
        <v>0</v>
      </c>
      <c r="AU57" s="25"/>
      <c r="AV57" s="25">
        <f ca="1">IFERROR(IF(AV$16&gt;0,
(
(
(
IF('U1'!$A$4="3ª",'U1'!W41*'U1'!W$4,0)+
IF('U2'!$A$4="3ª",'U2'!W41*'U2'!W$4,0)+
IF('U3'!$A$4="3ª",'U3'!W41*'U3'!W$4,0)+
IF('U4'!$A$4="3ª",'U4'!W41*'U4'!W$4,0)+
IF('U5'!$A$4="3ª",'U5'!W41*'U5'!W$4,0)+
IF('U6'!$A$4="3ª",'U6'!W41*'U6'!W$4,0)+
IF('U7'!$A$4="3ª",'U7'!W41*'U7'!W$4,0)+
IF('U8'!$A$4="3ª",'U8'!W41*'U8'!W$4,0)+
IF('U9'!$A$4="3ª",'U9'!W41*'U9'!W$4,0)+
IF('U10'!$A$4="3ª",'U10'!W41*'U10'!W$4,0)+
IF('U11'!$A$4="3ª",'U11'!W41*'U11'!W$4,0)+
IF('U12'!$A$4="3ª",'U12'!W41*'U12'!W$4,0)+
IF('U13'!$A$4="3ª",'U13'!W41*'U13'!W$4,0)+
IF('U14'!$A$4="3ª",'U14'!W41*'U14'!W$4,0)+
IF('U15'!$A$4="3ª",'U15'!W41*'U15'!W$4,0)
)/'3ª EVA-solo'!$CD$5
/AV$13)),0),0)</f>
        <v>0</v>
      </c>
      <c r="AW57" s="25"/>
      <c r="AX57" s="25">
        <f ca="1">IFERROR(IF(AX$16&gt;0,
(
(
(
IF('U1'!$A$4="3ª",'U1'!X41*'U1'!X$4,0)+
IF('U2'!$A$4="3ª",'U2'!X41*'U2'!X$4,0)+
IF('U3'!$A$4="3ª",'U3'!X41*'U3'!X$4,0)+
IF('U4'!$A$4="3ª",'U4'!X41*'U4'!X$4,0)+
IF('U5'!$A$4="3ª",'U5'!X41*'U5'!X$4,0)+
IF('U6'!$A$4="3ª",'U6'!X41*'U6'!X$4,0)+
IF('U7'!$A$4="3ª",'U7'!X41*'U7'!X$4,0)+
IF('U8'!$A$4="3ª",'U8'!X41*'U8'!X$4,0)+
IF('U9'!$A$4="3ª",'U9'!X41*'U9'!X$4,0)+
IF('U10'!$A$4="3ª",'U10'!X41*'U10'!X$4,0)+
IF('U11'!$A$4="3ª",'U11'!X41*'U11'!X$4,0)+
IF('U12'!$A$4="3ª",'U12'!X41*'U12'!X$4,0)+
IF('U13'!$A$4="3ª",'U13'!X41*'U13'!X$4,0)+
IF('U14'!$A$4="3ª",'U14'!X41*'U14'!X$4,0)+
IF('U15'!$A$4="3ª",'U15'!X41*'U15'!X$4,0)
)/'3ª EVA-solo'!$CD$5
/AX$13)),0),0)</f>
        <v>0</v>
      </c>
      <c r="AY57" s="25"/>
      <c r="AZ57" s="25">
        <f>IFERROR(IF(AZ$16&gt;0,
(
(
(
IF('U1'!$A$4="3ª",'U1'!Y41*'U1'!Y$4,0)+
IF('U2'!$A$4="3ª",'U2'!Y41*'U2'!Y$4,0)+
IF('U3'!$A$4="3ª",'U3'!Y41*'U3'!Y$4,0)+
IF('U4'!$A$4="3ª",'U4'!Y41*'U4'!Y$4,0)+
IF('U5'!$A$4="3ª",'U5'!Y41*'U5'!Y$4,0)+
IF('U6'!$A$4="3ª",'U6'!Y41*'U6'!Y$4,0)+
IF('U7'!$A$4="3ª",'U7'!Y41*'U7'!Y$4,0)+
IF('U8'!$A$4="3ª",'U8'!Y41*'U8'!Y$4,0)+
IF('U9'!$A$4="3ª",'U9'!Y41*'U9'!Y$4,0)+
IF('U10'!$A$4="3ª",'U10'!Y41*'U10'!Y$4,0)+
IF('U11'!$A$4="3ª",'U11'!Y41*'U11'!Y$4,0)+
IF('U12'!$A$4="3ª",'U12'!Y41*'U12'!Y$4,0)+
IF('U13'!$A$4="3ª",'U13'!Y41*'U13'!Y$4,0)+
IF('U14'!$A$4="3ª",'U14'!Y41*'U14'!Y$4,0)+
IF('U15'!$A$4="3ª",'U15'!Y41*'U15'!Y$4,0)
)/'3ª EVA-solo'!$CD$5
/AZ$13)),0),0)</f>
        <v>0</v>
      </c>
      <c r="BA57" s="25"/>
      <c r="BB57" s="72"/>
      <c r="BC57" s="25">
        <f ca="1">IFERROR(IF(BC$16&gt;0,
(
(
(
IF('U1'!$A$4="2ª",'U1'!Z41*'U1'!Z$4,0)+
IF('U2'!$A$4="2ª",'U2'!Z41*'U2'!Z$4,0)+
IF('U3'!$A$4="2ª",'U3'!Z41*'U3'!Z$4,0)+
IF('U4'!$A$4="2ª",'U4'!Z41*'U4'!Z$4,0)+
IF('U5'!$A$4="2ª",'U5'!Z41*'U5'!Z$4,0)+
IF('U6'!$A$4="2ª",'U6'!Z41*'U6'!Z$4,0)+
IF('U7'!$A$4="2ª",'U7'!Z41*'U7'!Z$4,0)+
IF('U8'!$A$4="2ª",'U8'!Z41*'U8'!Z$4,0)+
IF('U9'!$A$4="2ª",'U9'!Z41*'U9'!Z$4,0)+
IF('U10'!$A$4="2ª",'U10'!Z41*'U10'!Z$4,0)+
IF('U11'!$A$4="2ª",'U11'!Z41*'U11'!Z$4,0)+
IF('U12'!$A$4="2ª",'U12'!Z41*'U12'!Z$4,0)+
IF('U13'!$A$4="2ª",'U13'!Z41*'U13'!Z$4,0)+
IF('U14'!$A$4="2ª",'U14'!Z41*'U14'!Z$4,0)+
IF('U15'!$A$4="2ª",'U15'!Z41*'U15'!Z$4,0)
)/'2ª EVA-solo'!$CD$5
/BC$13)),0),0)</f>
        <v>0</v>
      </c>
      <c r="BD57" s="25"/>
      <c r="BE57" s="25">
        <f ca="1">IFERROR(IF(BE$16&gt;0,
(
(
(
IF('U1'!$A$4="3ª",'U1'!AA41*'U1'!AA$4,0)+
IF('U2'!$A$4="3ª",'U2'!AA41*'U2'!AA$4,0)+
IF('U3'!$A$4="3ª",'U3'!AA41*'U3'!AA$4,0)+
IF('U4'!$A$4="3ª",'U4'!AA41*'U4'!AA$4,0)+
IF('U5'!$A$4="3ª",'U5'!AA41*'U5'!AA$4,0)+
IF('U6'!$A$4="3ª",'U6'!AA41*'U6'!AA$4,0)+
IF('U7'!$A$4="3ª",'U7'!AA41*'U7'!AA$4,0)+
IF('U8'!$A$4="3ª",'U8'!AA41*'U8'!AA$4,0)+
IF('U9'!$A$4="3ª",'U9'!AA41*'U9'!AA$4,0)+
IF('U10'!$A$4="3ª",'U10'!AA41*'U10'!AA$4,0)+
IF('U11'!$A$4="3ª",'U11'!AA41*'U11'!AA$4,0)+
IF('U12'!$A$4="3ª",'U12'!AA41*'U12'!AA$4,0)+
IF('U13'!$A$4="3ª",'U13'!AA41*'U13'!AA$4,0)+
IF('U14'!$A$4="3ª",'U14'!AA41*'U14'!AA$4,0)+
IF('U15'!$A$4="3ª",'U15'!AA41*'U15'!AE$4,0)
)/'3ª EVA-solo'!$CD$5
/BE$13)),0),0)</f>
        <v>0</v>
      </c>
      <c r="BF57" s="25"/>
      <c r="BG57" s="25">
        <f ca="1">IFERROR(IF(BG$16&gt;0,
(
(
(
IF('U1'!$A$4="3ª",'U1'!AB41*'U1'!AB$4,0)+
IF('U2'!$A$4="3ª",'U2'!AB41*'U2'!AB$4,0)+
IF('U3'!$A$4="3ª",'U3'!AB41*'U3'!AB$4,0)+
IF('U4'!$A$4="3ª",'U4'!AB41*'U4'!AB$4,0)+
IF('U5'!$A$4="3ª",'U5'!AB41*'U5'!AB$4,0)+
IF('U6'!$A$4="3ª",'U6'!AB41*'U6'!AB$4,0)+
IF('U7'!$A$4="3ª",'U7'!AB41*'U7'!AB$4,0)+
IF('U8'!$A$4="3ª",'U8'!AB41*'U8'!AB$4,0)+
IF('U9'!$A$4="3ª",'U9'!AB41*'U9'!AB$4,0)+
IF('U10'!$A$4="3ª",'U10'!AB41*'U10'!AB$4,0)+
IF('U11'!$A$4="3ª",'U11'!AB41*'U11'!AB$4,0)+
IF('U12'!$A$4="3ª",'U12'!AB41*'U12'!AB$4,0)+
IF('U13'!$A$4="3ª",'U13'!AB41*'U13'!AB$4,0)+
IF('U14'!$A$4="3ª",'U14'!AB41*'U14'!AB$4,0)+
IF('U15'!$A$4="3ª",'U15'!AB41*'U15'!AF$4,0)
)/'3ª EVA-solo'!$CD$5
/BG$13)),0),0)</f>
        <v>0</v>
      </c>
      <c r="BH57" s="25"/>
      <c r="BI57" s="25">
        <f>IFERROR(IF(BH$16&gt;0,
(
(
(
IF('U1'!$A$4="3ª",'U1'!AC41*'U1'!AC$4,0)+
IF('U2'!$A$4="3ª",'U2'!AC41*'U2'!AC$4,0)+
IF('U3'!$A$4="3ª",'U3'!AC41*'U3'!AC$4,0)+
IF('U4'!$A$4="3ª",'U4'!AC41*'U4'!AC$4,0)+
IF('U5'!$A$4="3ª",'U5'!AC41*'U5'!AC$4,0)+
IF('U6'!$A$4="3ª",'U6'!AC41*'U6'!AC$4,0)+
IF('U7'!$A$4="3ª",'U7'!AC41*'U7'!AC$4,0)+
IF('U8'!$A$4="3ª",'U8'!AC41*'U8'!AC$4,0)+
IF('U9'!$A$4="3ª",'U9'!AC41*'U9'!AC$4,0)+
IF('U10'!$A$4="3ª",'U10'!AC41*'U10'!AC$4,0)+
IF('U11'!$A$4="3ª",'U11'!AC41*'U11'!AC$4,0)+
IF('U12'!$A$4="3ª",'U12'!AC41*'U12'!AC$4,0)+
IF('U13'!$A$4="3ª",'U13'!AC41*'U13'!AC$4,0)+
IF('U14'!$A$4="3ª",'U14'!AC41*'U14'!AC$4,0)+
IF('U15'!$A$4="3ª",'U15'!AC41*'U15'!AG$4,0)
)/'3ª EVA-solo'!$CD$5
/BH$13)),0),0)</f>
        <v>0</v>
      </c>
      <c r="BJ57" s="25"/>
      <c r="BK57" s="25">
        <f>IFERROR(IF(BK$16&gt;0,
(
(
(
IF('U1'!$A$4="3ª",'U1'!AD41*'U1'!AD$4,0)+
IF('U2'!$A$4="3ª",'U2'!AD41*'U2'!AD$4,0)+
IF('U3'!$A$4="3ª",'U3'!AD41*'U3'!AD$4,0)+
IF('U4'!$A$4="3ª",'U4'!AD41*'U4'!AD$4,0)+
IF('U5'!$A$4="3ª",'U5'!AD41*'U5'!AD$4,0)+
IF('U6'!$A$4="3ª",'U6'!AD41*'U6'!AD$4,0)+
IF('U7'!$A$4="3ª",'U7'!AD41*'U7'!AD$4,0)+
IF('U8'!$A$4="3ª",'U8'!AD41*'U8'!AD$4,0)+
IF('U9'!$A$4="3ª",'U9'!AD41*'U9'!AD$4,0)+
IF('U10'!$A$4="3ª",'U10'!AD41*'U10'!AD$4,0)+
IF('U11'!$A$4="3ª",'U11'!AD41*'U11'!AD$4,0)+
IF('U12'!$A$4="3ª",'U12'!AD41*'U12'!AD$4,0)+
IF('U13'!$A$4="3ª",'U13'!AD41*'U13'!AD$4,0)+
IF('U14'!$A$4="3ª",'U14'!AD41*'U14'!AD$4,0)+
IF('U15'!$A$4="3ª",'U15'!AD41*'U15'!AH$4,0)
)/'3ª EVA-solo'!$CD$5
/BK$13)),0),0)</f>
        <v>0</v>
      </c>
      <c r="BL57" s="25"/>
      <c r="BM57" s="25">
        <f>IFERROR(IF(BM$16&gt;0,
(
(
(
IF('U1'!$A$4="2ª",'U1'!AE41*'U1'!AE$4,0)+
IF('U2'!$A$4="2ª",'U2'!AE41*'U2'!AE$4,0)+
IF('U3'!$A$4="2ª",'U3'!AE41*'U3'!AE$4,0)+
IF('U4'!$A$4="2ª",'U4'!AE41*'U4'!AE$4,0)+
IF('U5'!$A$4="2ª",'U5'!AE41*'U5'!AE$4,0)+
IF('U6'!$A$4="2ª",'U6'!AE41*'U6'!AE$4,0)+
IF('U7'!$A$4="2ª",'U7'!AE41*'U7'!AE$4,0)+
IF('U8'!$A$4="2ª",'U8'!AE41*'U8'!AE$4,0)+
IF('U9'!$A$4="2ª",'U9'!AE41*'U9'!AE$4,0)+
IF('U10'!$A$4="2ª",'U10'!AE41*'U10'!AE$4,0)+
IF('U11'!$A$4="2ª",'U11'!AE41*'U11'!AE$4,0)+
IF('U12'!$A$4="2ª",'U12'!AE41*'U12'!AE$4,0)+
IF('U13'!$A$4="2ª",'U13'!AE41*'U13'!AE$4,0)+
IF('U14'!$A$4="2ª",'U14'!AE41*'U14'!AE$4,0)+
IF('U15'!$A$4="2ª",'U15'!AE41*'U15'!AE$4,0)
)/'2ª EVA-solo'!$CD$5
/BM$13)),0),0)</f>
        <v>0</v>
      </c>
      <c r="BN57" s="25"/>
      <c r="BO57" s="72"/>
      <c r="BP57" s="25">
        <f ca="1">IFERROR(IF(BP$16&gt;0,
(
(
(
IF('U1'!$A$4="3ª",'U1'!AF41*'U1'!AF$4,0)+
IF('U2'!$A$4="3ª",'U2'!AF41*'U2'!AF$4,0)+
IF('U3'!$A$4="3ª",'U3'!AF41*'U3'!AF$4,0)+
IF('U4'!$A$4="3ª",'U4'!AF41*'U4'!AF$4,0)+
IF('U5'!$A$4="3ª",'U5'!AF41*'U5'!AF$4,0)+
IF('U6'!$A$4="3ª",'U6'!AF41*'U6'!AF$4,0)+
IF('U7'!$A$4="3ª",'U7'!AF41*'U7'!AF$4,0)+
IF('U8'!$A$4="3ª",'U8'!AF41*'U8'!AF$4,0)+
IF('U9'!$A$4="3ª",'U9'!AF41*'U9'!AF$4,0)+
IF('U10'!$A$4="3ª",'U10'!AF41*'U10'!AF$4,0)+
IF('U11'!$A$4="3ª",'U11'!AF41*'U11'!AF$4,0)+
IF('U12'!$A$4="3ª",'U12'!AF41*'U12'!AF$4,0)+
IF('U13'!$A$4="3ª",'U13'!AF41*'U13'!AF$4,0)+
IF('U14'!$A$4="3ª",'U14'!AF41*'U14'!AF$4,0)+
IF('U15'!$A$4="3ª",'U15'!AF41*'U15'!AF$4,0)
)/'3ª EVA-solo'!$CD$5
/BP$13)),0),0)</f>
        <v>0</v>
      </c>
      <c r="BQ57" s="25"/>
      <c r="BR57" s="25">
        <f>IFERROR(IF(BR$16&gt;0,
(
(
(
IF('U1'!$A$4="3ª",'U1'!AG41*'U1'!AG$4,0)+
IF('U2'!$A$4="3ª",'U2'!AG41*'U2'!AG$4,0)+
IF('U3'!$A$4="3ª",'U3'!AG41*'U3'!AG$4,0)+
IF('U4'!$A$4="3ª",'U4'!AG41*'U4'!AG$4,0)+
IF('U5'!$A$4="3ª",'U5'!AG41*'U5'!AG$4,0)+
IF('U6'!$A$4="3ª",'U6'!AG41*'U6'!AG$4,0)+
IF('U7'!$A$4="3ª",'U7'!AG41*'U7'!AG$4,0)+
IF('U8'!$A$4="3ª",'U8'!AG41*'U8'!AG$4,0)+
IF('U9'!$A$4="3ª",'U9'!AG41*'U9'!AG$4,0)+
IF('U10'!$A$4="3ª",'U10'!AG41*'U10'!AG$4,0)+
IF('U11'!$A$4="3ª",'U11'!AG41*'U11'!AG$4,0)+
IF('U12'!$A$4="3ª",'U12'!AG41*'U12'!AG$4,0)+
IF('U13'!$A$4="3ª",'U13'!AG41*'U13'!AG$4,0)+
IF('U14'!$A$4="3ª",'U14'!AG41*'U14'!AG$4,0)+
IF('U15'!$A$4="3ª",'U15'!AG41*'U15'!AG$4,0)
)/'3ª EVA-solo'!$CD$5
/BR$13)),0),0)</f>
        <v>0</v>
      </c>
      <c r="BS57" s="25"/>
      <c r="BT57" s="25">
        <f>IFERROR(IF(BT$16&gt;0,
(
(
(
IF('U1'!$A$4="3ª",'U1'!AH41*'U1'!AH$4,0)+
IF('U2'!$A$4="3ª",'U2'!AH41*'U2'!AH$4,0)+
IF('U3'!$A$4="3ª",'U3'!AH41*'U3'!AH$4,0)+
IF('U4'!$A$4="3ª",'U4'!AH41*'U4'!AH$4,0)+
IF('U5'!$A$4="3ª",'U5'!AH41*'U5'!AH$4,0)+
IF('U6'!$A$4="3ª",'U6'!AH41*'U6'!AH$4,0)+
IF('U7'!$A$4="3ª",'U7'!AH41*'U7'!AH$4,0)+
IF('U8'!$A$4="3ª",'U8'!AH41*'U8'!AH$4,0)+
IF('U9'!$A$4="3ª",'U9'!AH41*'U9'!AH$4,0)+
IF('U10'!$A$4="3ª",'U10'!AH41*'U10'!AH$4,0)+
IF('U11'!$A$4="3ª",'U11'!AH41*'U11'!AH$4,0)+
IF('U12'!$A$4="3ª",'U12'!AH41*'U12'!AH$4,0)+
IF('U13'!$A$4="3ª",'U13'!AH41*'U13'!AH$4,0)+
IF('U14'!$A$4="3ª",'U14'!AH41*'U14'!AH$4,0)+
IF('U15'!$A$4="3ª",'U15'!AH41*'U15'!AH$4,0)
)/'3ª EVA-solo'!$CD$5
/BT$13)),0),0)</f>
        <v>0</v>
      </c>
      <c r="BU57" s="25"/>
      <c r="BV57" s="25">
        <f>IFERROR(IF(BV$16&gt;0,
(
(
(
IF('U1'!$A$4="3ª",'U1'!AI41*'U1'!AI$4,0)+
IF('U2'!$A$4="3ª",'U2'!AI41*'U2'!AI$4,0)+
IF('U3'!$A$4="3ª",'U3'!AI41*'U3'!AI$4,0)+
IF('U4'!$A$4="3ª",'U4'!AI41*'U4'!AI$4,0)+
IF('U5'!$A$4="3ª",'U5'!AI41*'U5'!AI$4,0)+
IF('U6'!$A$4="3ª",'U6'!AI41*'U6'!AI$4,0)+
IF('U7'!$A$4="3ª",'U7'!AI41*'U7'!AI$4,0)+
IF('U8'!$A$4="3ª",'U8'!AI41*'U8'!AI$4,0)+
IF('U9'!$A$4="3ª",'U9'!AI41*'U9'!AI$4,0)+
IF('U10'!$A$4="3ª",'U10'!AI41*'U10'!AI$4,0)+
IF('U11'!$A$4="3ª",'U11'!AI41*'U11'!AI$4,0)+
IF('U12'!$A$4="3ª",'U12'!AI41*'U12'!AI$4,0)+
IF('U13'!$A$4="3ª",'U13'!AI41*'U13'!AI$4,0)+
IF('U14'!$A$4="3ª",'U14'!AI41*'U14'!AI$4,0)+
IF('U15'!$A$4="3ª",'U15'!AI41*'U15'!AI$4,0)
)/'3ª EVA-solo'!$CD$5
/BV$13)),0),0)</f>
        <v>0</v>
      </c>
      <c r="BW57" s="25"/>
      <c r="BX57" s="25">
        <f>IFERROR(IF(BX$16&gt;0,
(
(
(
IF('U1'!$A$4="3ª",'U1'!AJ41*'U1'!AJ$4,0)+
IF('U2'!$A$4="3ª",'U2'!AJ41*'U2'!AJ$4,0)+
IF('U3'!$A$4="3ª",'U3'!AJ41*'U3'!AJ$4,0)+
IF('U4'!$A$4="3ª",'U4'!AJ41*'U4'!AJ$4,0)+
IF('U5'!$A$4="3ª",'U5'!AJ41*'U5'!AJ$4,0)+
IF('U6'!$A$4="3ª",'U6'!AJ41*'U6'!AJ$4,0)+
IF('U7'!$A$4="3ª",'U7'!AJ41*'U7'!AJ$4,0)+
IF('U8'!$A$4="3ª",'U8'!AJ41*'U8'!AJ$4,0)+
IF('U9'!$A$4="3ª",'U9'!AJ41*'U9'!AJ$4,0)+
IF('U10'!$A$4="3ª",'U10'!AJ41*'U10'!AJ$4,0)+
IF('U11'!$A$4="3ª",'U11'!AJ41*'U11'!AJ$4,0)+
IF('U12'!$A$4="3ª",'U12'!AJ41*'U12'!AJ$4,0)+
IF('U13'!$A$4="3ª",'U13'!AJ41*'U13'!AJ$4,0)+
IF('U14'!$A$4="3ª",'U14'!AJ41*'U14'!AJ$4,0)+
IF('U15'!$A$4="3ª",'U15'!AJ41*'U15'!AJ$4,0)
)/'3ª EVA-solo'!$CD$5
/BX$13)),0),0)</f>
        <v>0</v>
      </c>
      <c r="BY57" s="25"/>
      <c r="BZ57" s="129">
        <f>IFERROR(IF(BZ$16&gt;0,
(
(
(
IF('U1'!$A$4="3ª",'U1'!AK41*'U1'!AK$4,0)+
IF('U2'!$A$4="3ª",'U2'!AK41*'U2'!AK$4,0)+
IF('U3'!$A$4="3ª",'U3'!AK41*'U3'!AK$4,0)+
IF('U4'!$A$4="3ª",'U4'!AK41*'U4'!AK$4,0)+
IF('U5'!$A$4="3ª",'U5'!AK41*'U5'!AK$4,0)+
IF('U6'!$A$4="3ª",'U6'!AK41*'U6'!AK$4,0)+
IF('U7'!$A$4="3ª",'U7'!AK41*'U7'!AK$4,0)+
IF('U8'!$A$4="3ª",'U8'!AK41*'U8'!AK$4,0)+
IF('U9'!$A$4="3ª",'U9'!AK41*'U9'!AK$4,0)+
IF('U10'!$A$4="3ª",'U10'!AK41*'U10'!AK$4,0)+
IF('U11'!$A$4="3ª",'U11'!AK41*'U11'!AK$4,0)+
IF('U12'!$A$4="3ª",'U12'!AK41*'U12'!AK$4,0)+
IF('U13'!$A$4="3ª",'U13'!AK41*'U13'!AK$4,0)+
IF('U14'!$A$4="3ª",'U14'!AK41*'U14'!AK$4,0)+
IF('U15'!$A$4="3ª",'U15'!AK41*'U15'!AK$4,0)
)/'3ª EVA-solo'!$CD$5
/BZ$13)),0),0)</f>
        <v>0</v>
      </c>
      <c r="CA57" s="25"/>
      <c r="CB57" s="71"/>
    </row>
    <row r="58" spans="1:80" ht="15.75" thickTop="1" x14ac:dyDescent="0.25"/>
  </sheetData>
  <sheetProtection formatCells="0" formatColumns="0" formatRows="0"/>
  <mergeCells count="427">
    <mergeCell ref="C19:D19"/>
    <mergeCell ref="E19:F19"/>
    <mergeCell ref="G19:H19"/>
    <mergeCell ref="I19:J19"/>
    <mergeCell ref="K19:L19"/>
    <mergeCell ref="M19:N19"/>
    <mergeCell ref="BO18:BZ18"/>
    <mergeCell ref="BO3:BZ3"/>
    <mergeCell ref="CD3:CD4"/>
    <mergeCell ref="CD5:CD10"/>
    <mergeCell ref="B14:M14"/>
    <mergeCell ref="O14:Z14"/>
    <mergeCell ref="AB14:AM14"/>
    <mergeCell ref="AO14:AZ14"/>
    <mergeCell ref="BB14:BM14"/>
    <mergeCell ref="BO14:BZ14"/>
    <mergeCell ref="BB3:BM3"/>
    <mergeCell ref="CB15:CD15"/>
    <mergeCell ref="CB12:CD12"/>
    <mergeCell ref="B18:M18"/>
    <mergeCell ref="O18:Z18"/>
    <mergeCell ref="AB18:AM18"/>
    <mergeCell ref="AO18:AZ18"/>
    <mergeCell ref="BB18:BM18"/>
    <mergeCell ref="AO3:AZ3"/>
    <mergeCell ref="A3:A4"/>
    <mergeCell ref="C12:D12"/>
    <mergeCell ref="C13:D13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C5:D5"/>
    <mergeCell ref="E4:F4"/>
    <mergeCell ref="G4:H4"/>
    <mergeCell ref="I4:J4"/>
    <mergeCell ref="E7:F7"/>
    <mergeCell ref="G7:H7"/>
    <mergeCell ref="I7:J7"/>
    <mergeCell ref="K7:L7"/>
    <mergeCell ref="M7:N7"/>
    <mergeCell ref="E6:F6"/>
    <mergeCell ref="A1:A2"/>
    <mergeCell ref="B3:M3"/>
    <mergeCell ref="O3:Z3"/>
    <mergeCell ref="AB3:AM3"/>
    <mergeCell ref="K15:L15"/>
    <mergeCell ref="M15:N15"/>
    <mergeCell ref="E16:F16"/>
    <mergeCell ref="G16:H16"/>
    <mergeCell ref="I16:J16"/>
    <mergeCell ref="K16:L16"/>
    <mergeCell ref="M16:N16"/>
    <mergeCell ref="C15:D15"/>
    <mergeCell ref="C16:D16"/>
    <mergeCell ref="E15:F15"/>
    <mergeCell ref="G15:H15"/>
    <mergeCell ref="I15:J15"/>
    <mergeCell ref="K4:L4"/>
    <mergeCell ref="M4:N4"/>
    <mergeCell ref="E5:F5"/>
    <mergeCell ref="G5:H5"/>
    <mergeCell ref="I5:J5"/>
    <mergeCell ref="K5:L5"/>
    <mergeCell ref="M5:N5"/>
    <mergeCell ref="C4:D4"/>
    <mergeCell ref="G6:H6"/>
    <mergeCell ref="I6:J6"/>
    <mergeCell ref="K6:L6"/>
    <mergeCell ref="M6:N6"/>
    <mergeCell ref="C8:D8"/>
    <mergeCell ref="C9:D9"/>
    <mergeCell ref="C10:D10"/>
    <mergeCell ref="E10:F10"/>
    <mergeCell ref="G10:H10"/>
    <mergeCell ref="I10:J10"/>
    <mergeCell ref="K10:L10"/>
    <mergeCell ref="M10:N10"/>
    <mergeCell ref="E9:F9"/>
    <mergeCell ref="G9:H9"/>
    <mergeCell ref="I9:J9"/>
    <mergeCell ref="K9:L9"/>
    <mergeCell ref="M9:N9"/>
    <mergeCell ref="E8:F8"/>
    <mergeCell ref="G8:H8"/>
    <mergeCell ref="I8:J8"/>
    <mergeCell ref="K8:L8"/>
    <mergeCell ref="M8:N8"/>
    <mergeCell ref="P5:Q5"/>
    <mergeCell ref="R5:S5"/>
    <mergeCell ref="T5:U5"/>
    <mergeCell ref="V5:W5"/>
    <mergeCell ref="X5:Y5"/>
    <mergeCell ref="Z5:AA5"/>
    <mergeCell ref="C11:D11"/>
    <mergeCell ref="P4:Q4"/>
    <mergeCell ref="R4:S4"/>
    <mergeCell ref="T4:U4"/>
    <mergeCell ref="V4:W4"/>
    <mergeCell ref="P6:Q6"/>
    <mergeCell ref="R6:S6"/>
    <mergeCell ref="T6:U6"/>
    <mergeCell ref="V6:W6"/>
    <mergeCell ref="P8:Q8"/>
    <mergeCell ref="R8:S8"/>
    <mergeCell ref="T8:U8"/>
    <mergeCell ref="V8:W8"/>
    <mergeCell ref="P10:Q10"/>
    <mergeCell ref="R10:S10"/>
    <mergeCell ref="T10:U10"/>
    <mergeCell ref="C6:D6"/>
    <mergeCell ref="C7:D7"/>
    <mergeCell ref="P9:Q9"/>
    <mergeCell ref="R9:S9"/>
    <mergeCell ref="T9:U9"/>
    <mergeCell ref="V9:W9"/>
    <mergeCell ref="X9:Y9"/>
    <mergeCell ref="Z9:AA9"/>
    <mergeCell ref="X6:Y6"/>
    <mergeCell ref="Z6:AA6"/>
    <mergeCell ref="P7:Q7"/>
    <mergeCell ref="R7:S7"/>
    <mergeCell ref="T7:U7"/>
    <mergeCell ref="V7:W7"/>
    <mergeCell ref="X7:Y7"/>
    <mergeCell ref="Z7:AA7"/>
    <mergeCell ref="AC4:AD4"/>
    <mergeCell ref="AE4:AF4"/>
    <mergeCell ref="AC6:AD6"/>
    <mergeCell ref="AE6:AF6"/>
    <mergeCell ref="AC8:AD8"/>
    <mergeCell ref="AE8:AF8"/>
    <mergeCell ref="AC10:AD10"/>
    <mergeCell ref="AE10:AF10"/>
    <mergeCell ref="X8:Y8"/>
    <mergeCell ref="Z8:AA8"/>
    <mergeCell ref="X4:Y4"/>
    <mergeCell ref="Z4:AA4"/>
    <mergeCell ref="AC5:AD5"/>
    <mergeCell ref="AE5:AF5"/>
    <mergeCell ref="AG5:AH5"/>
    <mergeCell ref="AI5:AJ5"/>
    <mergeCell ref="AK5:AL5"/>
    <mergeCell ref="AM5:AN5"/>
    <mergeCell ref="V10:W10"/>
    <mergeCell ref="X10:Y10"/>
    <mergeCell ref="Z10:AA10"/>
    <mergeCell ref="AC9:AD9"/>
    <mergeCell ref="AE9:AF9"/>
    <mergeCell ref="AG9:AH9"/>
    <mergeCell ref="AI9:AJ9"/>
    <mergeCell ref="AK9:AL9"/>
    <mergeCell ref="AM9:AN9"/>
    <mergeCell ref="AG6:AH6"/>
    <mergeCell ref="AI6:AJ6"/>
    <mergeCell ref="AK6:AL6"/>
    <mergeCell ref="AM6:AN6"/>
    <mergeCell ref="AC7:AD7"/>
    <mergeCell ref="AE7:AF7"/>
    <mergeCell ref="AG7:AH7"/>
    <mergeCell ref="AI7:AJ7"/>
    <mergeCell ref="AK7:AL7"/>
    <mergeCell ref="AM7:AN7"/>
    <mergeCell ref="AR4:AS4"/>
    <mergeCell ref="AT4:AU4"/>
    <mergeCell ref="AV4:AW4"/>
    <mergeCell ref="AX4:AY4"/>
    <mergeCell ref="AZ4:BA4"/>
    <mergeCell ref="AG10:AH10"/>
    <mergeCell ref="AI10:AJ10"/>
    <mergeCell ref="AK10:AL10"/>
    <mergeCell ref="AM10:AN10"/>
    <mergeCell ref="AP4:AQ4"/>
    <mergeCell ref="AP5:AQ5"/>
    <mergeCell ref="AP6:AQ6"/>
    <mergeCell ref="AP7:AQ7"/>
    <mergeCell ref="AP8:AQ8"/>
    <mergeCell ref="AP9:AQ9"/>
    <mergeCell ref="AP10:AQ10"/>
    <mergeCell ref="AG8:AH8"/>
    <mergeCell ref="AI8:AJ8"/>
    <mergeCell ref="AK8:AL8"/>
    <mergeCell ref="AM8:AN8"/>
    <mergeCell ref="AG4:AH4"/>
    <mergeCell ref="AI4:AJ4"/>
    <mergeCell ref="AK4:AL4"/>
    <mergeCell ref="AM4:AN4"/>
    <mergeCell ref="AR6:AS6"/>
    <mergeCell ref="AT6:AU6"/>
    <mergeCell ref="AV6:AW6"/>
    <mergeCell ref="AX6:AY6"/>
    <mergeCell ref="AZ6:BA6"/>
    <mergeCell ref="AR5:AS5"/>
    <mergeCell ref="AT5:AU5"/>
    <mergeCell ref="AV5:AW5"/>
    <mergeCell ref="AX5:AY5"/>
    <mergeCell ref="AZ5:BA5"/>
    <mergeCell ref="AR8:AS8"/>
    <mergeCell ref="AT8:AU8"/>
    <mergeCell ref="AV8:AW8"/>
    <mergeCell ref="AX8:AY8"/>
    <mergeCell ref="AZ8:BA8"/>
    <mergeCell ref="AR7:AS7"/>
    <mergeCell ref="AT7:AU7"/>
    <mergeCell ref="AV7:AW7"/>
    <mergeCell ref="AX7:AY7"/>
    <mergeCell ref="AZ7:BA7"/>
    <mergeCell ref="AR10:AS10"/>
    <mergeCell ref="AT10:AU10"/>
    <mergeCell ref="AV10:AW10"/>
    <mergeCell ref="AX10:AY10"/>
    <mergeCell ref="AZ10:BA10"/>
    <mergeCell ref="AR9:AS9"/>
    <mergeCell ref="AT9:AU9"/>
    <mergeCell ref="AV9:AW9"/>
    <mergeCell ref="AX9:AY9"/>
    <mergeCell ref="AZ9:BA9"/>
    <mergeCell ref="BC5:BD5"/>
    <mergeCell ref="BE5:BF5"/>
    <mergeCell ref="BG5:BH5"/>
    <mergeCell ref="BI5:BJ5"/>
    <mergeCell ref="BK5:BL5"/>
    <mergeCell ref="BM5:BN5"/>
    <mergeCell ref="BC4:BD4"/>
    <mergeCell ref="BE4:BF4"/>
    <mergeCell ref="BG4:BH4"/>
    <mergeCell ref="BI4:BJ4"/>
    <mergeCell ref="BK4:BL4"/>
    <mergeCell ref="BE7:BF7"/>
    <mergeCell ref="BG7:BH7"/>
    <mergeCell ref="BI7:BJ7"/>
    <mergeCell ref="BK7:BL7"/>
    <mergeCell ref="BM7:BN7"/>
    <mergeCell ref="BC6:BD6"/>
    <mergeCell ref="BE6:BF6"/>
    <mergeCell ref="BG6:BH6"/>
    <mergeCell ref="BI6:BJ6"/>
    <mergeCell ref="BK6:BL6"/>
    <mergeCell ref="BV6:BW6"/>
    <mergeCell ref="BP8:BQ8"/>
    <mergeCell ref="BR8:BS8"/>
    <mergeCell ref="BT8:BU8"/>
    <mergeCell ref="BV8:BW8"/>
    <mergeCell ref="BC10:BD10"/>
    <mergeCell ref="BE10:BF10"/>
    <mergeCell ref="BG10:BH10"/>
    <mergeCell ref="BI10:BJ10"/>
    <mergeCell ref="BK10:BL10"/>
    <mergeCell ref="BM8:BN8"/>
    <mergeCell ref="BC9:BD9"/>
    <mergeCell ref="BE9:BF9"/>
    <mergeCell ref="BG9:BH9"/>
    <mergeCell ref="BI9:BJ9"/>
    <mergeCell ref="BK9:BL9"/>
    <mergeCell ref="BM9:BN9"/>
    <mergeCell ref="BC8:BD8"/>
    <mergeCell ref="BE8:BF8"/>
    <mergeCell ref="BG8:BH8"/>
    <mergeCell ref="BI8:BJ8"/>
    <mergeCell ref="BK8:BL8"/>
    <mergeCell ref="BM10:BN10"/>
    <mergeCell ref="BC7:BD7"/>
    <mergeCell ref="BP10:BQ10"/>
    <mergeCell ref="BR10:BS10"/>
    <mergeCell ref="BT10:BU10"/>
    <mergeCell ref="BM6:BN6"/>
    <mergeCell ref="BM4:BN4"/>
    <mergeCell ref="BR7:BS7"/>
    <mergeCell ref="BT7:BU7"/>
    <mergeCell ref="BV7:BW7"/>
    <mergeCell ref="BX7:BY7"/>
    <mergeCell ref="BX4:BY4"/>
    <mergeCell ref="BP5:BQ5"/>
    <mergeCell ref="BR5:BS5"/>
    <mergeCell ref="BT5:BU5"/>
    <mergeCell ref="BV5:BW5"/>
    <mergeCell ref="BX5:BY5"/>
    <mergeCell ref="BV10:BW10"/>
    <mergeCell ref="BX10:BY10"/>
    <mergeCell ref="BP4:BQ4"/>
    <mergeCell ref="BR4:BS4"/>
    <mergeCell ref="BT4:BU4"/>
    <mergeCell ref="BV4:BW4"/>
    <mergeCell ref="BP6:BQ6"/>
    <mergeCell ref="BR6:BS6"/>
    <mergeCell ref="BT6:BU6"/>
    <mergeCell ref="BZ5:CA5"/>
    <mergeCell ref="B17:N17"/>
    <mergeCell ref="P12:Q12"/>
    <mergeCell ref="R12:S12"/>
    <mergeCell ref="T12:U12"/>
    <mergeCell ref="V12:W12"/>
    <mergeCell ref="X12:Y12"/>
    <mergeCell ref="Z12:AA12"/>
    <mergeCell ref="P13:Q13"/>
    <mergeCell ref="R13:S13"/>
    <mergeCell ref="T13:U13"/>
    <mergeCell ref="V13:W13"/>
    <mergeCell ref="X13:Y13"/>
    <mergeCell ref="Z13:AA13"/>
    <mergeCell ref="BX8:BY8"/>
    <mergeCell ref="BP9:BQ9"/>
    <mergeCell ref="BR9:BS9"/>
    <mergeCell ref="BT9:BU9"/>
    <mergeCell ref="BV9:BW9"/>
    <mergeCell ref="BX9:BY9"/>
    <mergeCell ref="BX6:BY6"/>
    <mergeCell ref="BP7:BQ7"/>
    <mergeCell ref="O17:AA17"/>
    <mergeCell ref="AC12:AD12"/>
    <mergeCell ref="AE12:AF12"/>
    <mergeCell ref="AG12:AH12"/>
    <mergeCell ref="AI12:AJ12"/>
    <mergeCell ref="AC15:AD15"/>
    <mergeCell ref="AE15:AF15"/>
    <mergeCell ref="AG15:AH15"/>
    <mergeCell ref="AI15:AJ15"/>
    <mergeCell ref="AB17:AN17"/>
    <mergeCell ref="Z15:AA15"/>
    <mergeCell ref="AK15:AL15"/>
    <mergeCell ref="AM15:AN15"/>
    <mergeCell ref="AC16:AD16"/>
    <mergeCell ref="AE16:AF16"/>
    <mergeCell ref="AG16:AH16"/>
    <mergeCell ref="AI16:AJ16"/>
    <mergeCell ref="AK16:AL16"/>
    <mergeCell ref="AM16:AN16"/>
    <mergeCell ref="AK12:AL12"/>
    <mergeCell ref="AM12:AN12"/>
    <mergeCell ref="AC13:AD13"/>
    <mergeCell ref="AE13:AF13"/>
    <mergeCell ref="AG13:AH13"/>
    <mergeCell ref="AI13:AJ13"/>
    <mergeCell ref="AK13:AL13"/>
    <mergeCell ref="P16:Q16"/>
    <mergeCell ref="R16:S16"/>
    <mergeCell ref="T16:U16"/>
    <mergeCell ref="V16:W16"/>
    <mergeCell ref="X16:Y16"/>
    <mergeCell ref="Z16:AA16"/>
    <mergeCell ref="P15:Q15"/>
    <mergeCell ref="R15:S15"/>
    <mergeCell ref="T15:U15"/>
    <mergeCell ref="V15:W15"/>
    <mergeCell ref="X15:Y15"/>
    <mergeCell ref="AM13:AN13"/>
    <mergeCell ref="AR13:AS13"/>
    <mergeCell ref="AT13:AU13"/>
    <mergeCell ref="AV13:AW13"/>
    <mergeCell ref="AX13:AY13"/>
    <mergeCell ref="AZ13:BA13"/>
    <mergeCell ref="AP12:AQ12"/>
    <mergeCell ref="AR12:AS12"/>
    <mergeCell ref="AT12:AU12"/>
    <mergeCell ref="AV12:AW12"/>
    <mergeCell ref="AX12:AY12"/>
    <mergeCell ref="AO17:BA17"/>
    <mergeCell ref="BC12:BD12"/>
    <mergeCell ref="BE12:BF12"/>
    <mergeCell ref="BG12:BH12"/>
    <mergeCell ref="BI12:BJ12"/>
    <mergeCell ref="BC15:BD15"/>
    <mergeCell ref="BE15:BF15"/>
    <mergeCell ref="BG15:BH15"/>
    <mergeCell ref="BI15:BJ15"/>
    <mergeCell ref="BB17:BN17"/>
    <mergeCell ref="AZ15:BA15"/>
    <mergeCell ref="AP16:AQ16"/>
    <mergeCell ref="AR16:AS16"/>
    <mergeCell ref="AT16:AU16"/>
    <mergeCell ref="AV16:AW16"/>
    <mergeCell ref="AX16:AY16"/>
    <mergeCell ref="AZ16:BA16"/>
    <mergeCell ref="AP15:AQ15"/>
    <mergeCell ref="AR15:AS15"/>
    <mergeCell ref="AT15:AU15"/>
    <mergeCell ref="AV15:AW15"/>
    <mergeCell ref="AX15:AY15"/>
    <mergeCell ref="AZ12:BA12"/>
    <mergeCell ref="AP13:AQ13"/>
    <mergeCell ref="BK15:BL15"/>
    <mergeCell ref="BM15:BN15"/>
    <mergeCell ref="BC16:BD16"/>
    <mergeCell ref="BE16:BF16"/>
    <mergeCell ref="BG16:BH16"/>
    <mergeCell ref="BI16:BJ16"/>
    <mergeCell ref="BK16:BL16"/>
    <mergeCell ref="BM16:BN16"/>
    <mergeCell ref="BK12:BL12"/>
    <mergeCell ref="BM12:BN12"/>
    <mergeCell ref="BC13:BD13"/>
    <mergeCell ref="BE13:BF13"/>
    <mergeCell ref="BG13:BH13"/>
    <mergeCell ref="BI13:BJ13"/>
    <mergeCell ref="BK13:BL13"/>
    <mergeCell ref="BM13:BN13"/>
    <mergeCell ref="BZ12:CA12"/>
    <mergeCell ref="BP13:BQ13"/>
    <mergeCell ref="BR13:BS13"/>
    <mergeCell ref="BT13:BU13"/>
    <mergeCell ref="BV13:BW13"/>
    <mergeCell ref="BX13:BY13"/>
    <mergeCell ref="BZ13:CA13"/>
    <mergeCell ref="BP12:BQ12"/>
    <mergeCell ref="BR12:BS12"/>
    <mergeCell ref="BT12:BU12"/>
    <mergeCell ref="BV12:BW12"/>
    <mergeCell ref="BX12:BY12"/>
    <mergeCell ref="BO17:CA17"/>
    <mergeCell ref="BZ15:CA15"/>
    <mergeCell ref="BP16:BQ16"/>
    <mergeCell ref="BR16:BS16"/>
    <mergeCell ref="BT16:BU16"/>
    <mergeCell ref="BV16:BW16"/>
    <mergeCell ref="BX16:BY16"/>
    <mergeCell ref="BZ16:CA16"/>
    <mergeCell ref="BP15:BQ15"/>
    <mergeCell ref="BR15:BS15"/>
    <mergeCell ref="BT15:BU15"/>
    <mergeCell ref="BV15:BW15"/>
    <mergeCell ref="BX15:BY15"/>
  </mergeCells>
  <conditionalFormatting sqref="B4:B10 CA6:CA10">
    <cfRule type="cellIs" dxfId="81" priority="39" operator="equal">
      <formula>0</formula>
    </cfRule>
  </conditionalFormatting>
  <conditionalFormatting sqref="B3:CB3 CA4:CB4">
    <cfRule type="cellIs" dxfId="80" priority="46" operator="equal">
      <formula>0</formula>
    </cfRule>
  </conditionalFormatting>
  <conditionalFormatting sqref="C21:BZ57">
    <cfRule type="cellIs" dxfId="79" priority="1" operator="greaterThan">
      <formula>0</formula>
    </cfRule>
  </conditionalFormatting>
  <conditionalFormatting sqref="E4:E10 G4:G10 I4:I10 K4:K10 M4:M10 O4:P10 R4:R10 T4:T10 V4:V10 X4:X10 Z4:Z10 AB4:AC10 AE4:AE10 AG4:AG10 AI4:AI10 AK4:AK10 AM4:AM10 AO4:AP10 AR4:AR10 AT4:AT10 AV4:AV10 AX4:AX10 AZ4:AZ10 BB4:BC10 BE4:BE10 BG4:BG10 BI4:BI10 BK4:BK10 BM4:BM10 BO4:BP10 BR4:BR10 BT4:BT10 BV4:BV10 BX4:BX10 BZ4:BZ10 C4:C11">
    <cfRule type="cellIs" dxfId="78" priority="2" operator="equal">
      <formula>0</formula>
    </cfRule>
  </conditionalFormatting>
  <conditionalFormatting sqref="CB5:CB10">
    <cfRule type="cellIs" dxfId="77" priority="44" operator="lessThan">
      <formula>100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AK42"/>
  <sheetViews>
    <sheetView zoomScaleNormal="100" workbookViewId="0">
      <selection activeCell="A2" sqref="A2:A3"/>
    </sheetView>
  </sheetViews>
  <sheetFormatPr baseColWidth="10" defaultColWidth="11.42578125" defaultRowHeight="15" x14ac:dyDescent="0.25"/>
  <cols>
    <col min="1" max="1" width="27" style="4" customWidth="1"/>
    <col min="2" max="2" width="5.42578125" customWidth="1"/>
    <col min="3" max="7" width="6.28515625" customWidth="1"/>
    <col min="8" max="8" width="5.7109375" customWidth="1"/>
    <col min="9" max="11" width="6.42578125" customWidth="1"/>
    <col min="12" max="12" width="7.42578125" customWidth="1"/>
    <col min="13" max="17" width="5.85546875" customWidth="1"/>
    <col min="18" max="18" width="6.28515625" customWidth="1"/>
    <col min="19" max="26" width="7.28515625" customWidth="1"/>
    <col min="27" max="29" width="6.42578125" customWidth="1"/>
    <col min="30" max="30" width="7.28515625" customWidth="1"/>
    <col min="31" max="31" width="7" customWidth="1"/>
    <col min="32" max="32" width="6.42578125" customWidth="1"/>
    <col min="33" max="33" width="6.85546875" customWidth="1"/>
  </cols>
  <sheetData>
    <row r="1" spans="1:37" ht="34.5" customHeight="1" thickBot="1" x14ac:dyDescent="0.3">
      <c r="A1" s="308" t="str">
        <f>NOMBRE_ASIGNATURA</f>
        <v xml:space="preserve">CCGG 2º BTO </v>
      </c>
      <c r="B1" s="309"/>
      <c r="C1" s="309"/>
      <c r="D1" s="309"/>
      <c r="E1" s="309"/>
      <c r="F1" s="309"/>
      <c r="G1" s="309"/>
    </row>
    <row r="2" spans="1:37" ht="18.75" customHeight="1" x14ac:dyDescent="0.25">
      <c r="A2" s="306" t="str">
        <f>Unidad1</f>
        <v>U1</v>
      </c>
      <c r="B2" s="171" t="s">
        <v>1</v>
      </c>
      <c r="C2" s="172"/>
      <c r="D2" s="172"/>
      <c r="E2" s="172"/>
      <c r="F2" s="172"/>
      <c r="G2" s="173"/>
      <c r="H2" s="171" t="s">
        <v>2</v>
      </c>
      <c r="I2" s="172"/>
      <c r="J2" s="172"/>
      <c r="K2" s="172"/>
      <c r="L2" s="172"/>
      <c r="M2" s="173"/>
      <c r="N2" s="171" t="s">
        <v>3</v>
      </c>
      <c r="O2" s="172"/>
      <c r="P2" s="172"/>
      <c r="Q2" s="172"/>
      <c r="R2" s="172"/>
      <c r="S2" s="173"/>
      <c r="T2" s="171" t="s">
        <v>4</v>
      </c>
      <c r="U2" s="172"/>
      <c r="V2" s="172"/>
      <c r="W2" s="172"/>
      <c r="X2" s="172"/>
      <c r="Y2" s="173"/>
      <c r="Z2" s="171" t="s">
        <v>5</v>
      </c>
      <c r="AA2" s="172"/>
      <c r="AB2" s="172"/>
      <c r="AC2" s="172"/>
      <c r="AD2" s="172"/>
      <c r="AE2" s="173"/>
      <c r="AF2" s="171" t="s">
        <v>6</v>
      </c>
      <c r="AG2" s="172"/>
      <c r="AH2" s="172"/>
      <c r="AI2" s="172"/>
      <c r="AJ2" s="172"/>
      <c r="AK2" s="173"/>
    </row>
    <row r="3" spans="1:37" ht="14.45" customHeight="1" x14ac:dyDescent="0.25">
      <c r="A3" s="307"/>
      <c r="B3" s="11" t="s">
        <v>7</v>
      </c>
      <c r="C3" s="10" t="s">
        <v>8</v>
      </c>
      <c r="D3" s="14" t="s">
        <v>9</v>
      </c>
      <c r="E3" s="10" t="s">
        <v>10</v>
      </c>
      <c r="F3" s="14" t="s">
        <v>11</v>
      </c>
      <c r="G3" s="16" t="s">
        <v>12</v>
      </c>
      <c r="H3" s="11" t="s">
        <v>13</v>
      </c>
      <c r="I3" s="10" t="s">
        <v>14</v>
      </c>
      <c r="J3" s="14" t="s">
        <v>15</v>
      </c>
      <c r="K3" s="10" t="s">
        <v>16</v>
      </c>
      <c r="L3" s="14" t="s">
        <v>17</v>
      </c>
      <c r="M3" s="16" t="s">
        <v>18</v>
      </c>
      <c r="N3" s="11" t="s">
        <v>19</v>
      </c>
      <c r="O3" s="10" t="s">
        <v>20</v>
      </c>
      <c r="P3" s="14" t="s">
        <v>21</v>
      </c>
      <c r="Q3" s="10" t="s">
        <v>22</v>
      </c>
      <c r="R3" s="14" t="s">
        <v>23</v>
      </c>
      <c r="S3" s="16" t="s">
        <v>24</v>
      </c>
      <c r="T3" s="11" t="s">
        <v>25</v>
      </c>
      <c r="U3" s="10" t="s">
        <v>26</v>
      </c>
      <c r="V3" s="14" t="s">
        <v>27</v>
      </c>
      <c r="W3" s="10" t="s">
        <v>28</v>
      </c>
      <c r="X3" s="14" t="s">
        <v>29</v>
      </c>
      <c r="Y3" s="16" t="s">
        <v>30</v>
      </c>
      <c r="Z3" s="11" t="s">
        <v>31</v>
      </c>
      <c r="AA3" s="10" t="s">
        <v>32</v>
      </c>
      <c r="AB3" s="14" t="s">
        <v>33</v>
      </c>
      <c r="AC3" s="10" t="s">
        <v>34</v>
      </c>
      <c r="AD3" s="14" t="s">
        <v>35</v>
      </c>
      <c r="AE3" s="16" t="s">
        <v>36</v>
      </c>
      <c r="AF3" s="11" t="s">
        <v>37</v>
      </c>
      <c r="AG3" s="10" t="s">
        <v>38</v>
      </c>
      <c r="AH3" s="14" t="s">
        <v>39</v>
      </c>
      <c r="AI3" s="10" t="s">
        <v>40</v>
      </c>
      <c r="AJ3" s="14" t="s">
        <v>41</v>
      </c>
      <c r="AK3" s="16" t="s">
        <v>42</v>
      </c>
    </row>
    <row r="4" spans="1:37" ht="18.75" x14ac:dyDescent="0.3">
      <c r="A4" s="24" t="str">
        <f>IFERROR(VLOOKUP(A2,DATOS!$I$5:$K$16, 2, FALSE),)</f>
        <v>U1. El átomo y los enlaces</v>
      </c>
      <c r="B4" s="23">
        <f>IFERROR(INDEX(PESOS!$B$5:$AU$43,MATCH($A$2,PESOS!$A$5:$A$43,0),MATCH(B3,PESOS!$B$4:$AT$4,0)),)</f>
        <v>0</v>
      </c>
      <c r="C4" s="23">
        <f>IFERROR(INDEX(PESOS!$B$5:$AU$43,MATCH($A$2,PESOS!$A$5:$A$43,0),MATCH(C3,PESOS!$B$4:$AT$4,0)),)</f>
        <v>0</v>
      </c>
      <c r="D4" s="23">
        <f>IFERROR(INDEX(PESOS!$B$5:$AU$43,MATCH($A$2,PESOS!$A$5:$A$43,0),MATCH(D3,PESOS!$B$4:$AT$4,0)),)</f>
        <v>0</v>
      </c>
      <c r="E4" s="23">
        <f>IFERROR(INDEX(PESOS!$B$5:$AU$43,MATCH($A$2,PESOS!$A$5:$A$43,0),MATCH(E3,PESOS!$B$4:$AT$4,0)),)</f>
        <v>0</v>
      </c>
      <c r="F4" s="23">
        <f>IFERROR(INDEX(PESOS!$B$5:$AU$43,MATCH($A$2,PESOS!$A$5:$A$43,0),MATCH(F3,PESOS!$B$4:$AT$4,0)),)</f>
        <v>0</v>
      </c>
      <c r="G4" s="23">
        <f>IFERROR(INDEX(PESOS!$B$5:$AU$43,MATCH($A$2,PESOS!$A$5:$A$43,0),MATCH(G3,PESOS!$B$4:$AT$4,0)),)</f>
        <v>0</v>
      </c>
      <c r="H4" s="23">
        <f>IFERROR(INDEX(PESOS!$B$5:$AU$43,MATCH($A$2,PESOS!$A$5:$A$43,0),MATCH(H3,PESOS!$B$4:$AT$4,0)),)</f>
        <v>0</v>
      </c>
      <c r="I4" s="23">
        <f>IFERROR(INDEX(PESOS!$B$5:$AU$43,MATCH($A$2,PESOS!$A$5:$A$43,0),MATCH(I3,PESOS!$B$4:$AT$4,0)),)</f>
        <v>0</v>
      </c>
      <c r="J4" s="23">
        <f>IFERROR(INDEX(PESOS!$B$5:$AU$43,MATCH($A$2,PESOS!$A$5:$A$43,0),MATCH(J3,PESOS!$B$4:$AT$4,0)),)</f>
        <v>0</v>
      </c>
      <c r="K4" s="23">
        <f>IFERROR(INDEX(PESOS!$B$5:$AU$43,MATCH($A$2,PESOS!$A$5:$A$43,0),MATCH(K3,PESOS!$B$4:$AT$4,0)),)</f>
        <v>0</v>
      </c>
      <c r="L4" s="23">
        <f>IFERROR(INDEX(PESOS!$B$5:$AU$43,MATCH($A$2,PESOS!$A$5:$A$43,0),MATCH(L3,PESOS!$B$4:$AT$4,0)),)</f>
        <v>0</v>
      </c>
      <c r="M4" s="23">
        <f>IFERROR(INDEX(PESOS!$B$5:$AU$43,MATCH($A$2,PESOS!$A$5:$A$43,0),MATCH(M3,PESOS!$B$4:$AT$4,0)),)</f>
        <v>0</v>
      </c>
      <c r="N4" s="23">
        <f>IFERROR(INDEX(PESOS!$B$5:$AU$43,MATCH($A$2,PESOS!$A$5:$A$43,0),MATCH(N3,PESOS!$B$4:$AT$4,0)),)</f>
        <v>0</v>
      </c>
      <c r="O4" s="23">
        <f>IFERROR(INDEX(PESOS!$B$5:$AU$43,MATCH($A$2,PESOS!$A$5:$A$43,0),MATCH(O3,PESOS!$B$4:$AT$4,0)),)</f>
        <v>0</v>
      </c>
      <c r="P4" s="23">
        <f>IFERROR(INDEX(PESOS!$B$5:$AU$43,MATCH($A$2,PESOS!$A$5:$A$43,0),MATCH(P3,PESOS!$B$4:$AT$4,0)),)</f>
        <v>0</v>
      </c>
      <c r="Q4" s="23">
        <f>IFERROR(INDEX(PESOS!$B$5:$AU$43,MATCH($A$2,PESOS!$A$5:$A$43,0),MATCH(Q3,PESOS!$B$4:$AT$4,0)),)</f>
        <v>0</v>
      </c>
      <c r="R4" s="23">
        <f>IFERROR(INDEX(PESOS!$B$5:$AU$43,MATCH($A$2,PESOS!$A$5:$A$43,0),MATCH(R3,PESOS!$B$4:$AT$4,0)),)</f>
        <v>0</v>
      </c>
      <c r="S4" s="23">
        <f>IFERROR(INDEX(PESOS!$B$5:$AU$43,MATCH($A$2,PESOS!$A$5:$A$43,0),MATCH(S3,PESOS!$B$4:$AT$4,0)),)</f>
        <v>0</v>
      </c>
      <c r="T4" s="23">
        <f>IFERROR(INDEX(PESOS!$B$5:$AU$43,MATCH($A$2,PESOS!$A$5:$A$43,0),MATCH(T3,PESOS!$B$4:$AT$4,0)),)</f>
        <v>0</v>
      </c>
      <c r="U4" s="23">
        <f>IFERROR(INDEX(PESOS!$B$5:$AU$43,MATCH($A$2,PESOS!$A$5:$A$43,0),MATCH(U3,PESOS!$B$4:$AT$4,0)),)</f>
        <v>0</v>
      </c>
      <c r="V4" s="23">
        <f>IFERROR(INDEX(PESOS!$B$5:$AU$43,MATCH($A$2,PESOS!$A$5:$A$43,0),MATCH(V3,PESOS!$B$4:$AT$4,0)),)</f>
        <v>0</v>
      </c>
      <c r="W4" s="23">
        <f>IFERROR(INDEX(PESOS!$B$5:$AU$43,MATCH($A$2,PESOS!$A$5:$A$43,0),MATCH(W3,PESOS!$B$4:$AT$4,0)),)</f>
        <v>0</v>
      </c>
      <c r="X4" s="23">
        <f>IFERROR(INDEX(PESOS!$B$5:$AU$43,MATCH($A$2,PESOS!$A$5:$A$43,0),MATCH(X3,PESOS!$B$4:$AT$4,0)),)</f>
        <v>0</v>
      </c>
      <c r="Y4" s="23">
        <f>IFERROR(INDEX(PESOS!$B$5:$AU$43,MATCH($A$2,PESOS!$A$5:$A$43,0),MATCH(Y3,PESOS!$B$4:$AT$4,0)),)</f>
        <v>0</v>
      </c>
      <c r="Z4" s="23">
        <f>IFERROR(INDEX(PESOS!$B$5:$AU$43,MATCH($A$2,PESOS!$A$5:$A$43,0),MATCH(Z3,PESOS!$B$4:$AT$4,0)),)</f>
        <v>0</v>
      </c>
      <c r="AA4" s="23">
        <f>IFERROR(INDEX(PESOS!$B$5:$AU$43,MATCH($A$2,PESOS!$A$5:$A$43,0),MATCH(AA3,PESOS!$B$4:$AT$4,0)),)</f>
        <v>0</v>
      </c>
      <c r="AB4" s="23">
        <f>IFERROR(INDEX(PESOS!$B$5:$AU$43,MATCH($A$2,PESOS!$A$5:$A$43,0),MATCH(AB3,PESOS!$B$4:$AT$4,0)),)</f>
        <v>0</v>
      </c>
      <c r="AC4" s="23">
        <f>IFERROR(INDEX(PESOS!$B$5:$AU$43,MATCH($A$2,PESOS!$A$5:$A$43,0),MATCH(AC3,PESOS!$B$4:$AT$4,0)),)</f>
        <v>0</v>
      </c>
      <c r="AD4" s="23">
        <f>IFERROR(INDEX(PESOS!$B$5:$AU$43,MATCH($A$2,PESOS!$A$5:$A$43,0),MATCH(AD3,PESOS!$B$4:$AT$4,0)),)</f>
        <v>0</v>
      </c>
      <c r="AE4" s="23">
        <f>IFERROR(INDEX(PESOS!$B$5:$AU$43,MATCH($A$2,PESOS!$A$5:$A$43,0),MATCH(AE3,PESOS!$B$4:$AT$4,0)),)</f>
        <v>0</v>
      </c>
      <c r="AF4" s="23">
        <f>IFERROR(INDEX(PESOS!$B$5:$AU$43,MATCH($A$2,PESOS!$A$5:$A$43,0),MATCH(AF3,PESOS!$B$4:$AT$4,0)),)</f>
        <v>0</v>
      </c>
      <c r="AG4" s="23">
        <f>IFERROR(INDEX(PESOS!$B$5:$AU$43,MATCH($A$2,PESOS!$A$5:$A$43,0),MATCH(AG3,PESOS!$B$4:$AT$4,0)),)</f>
        <v>0</v>
      </c>
      <c r="AH4" s="23">
        <f>IFERROR(INDEX(PESOS!$B$5:$AU$43,MATCH($A$2,PESOS!$A$5:$A$43,0),MATCH(AH3,PESOS!$B$4:$AT$4,0)),)</f>
        <v>0</v>
      </c>
      <c r="AI4" s="23">
        <f>IFERROR(INDEX(PESOS!$B$5:$AU$43,MATCH($A$2,PESOS!$A$5:$A$43,0),MATCH(AI3,PESOS!$B$4:$AT$4,0)),)</f>
        <v>0</v>
      </c>
      <c r="AJ4" s="23">
        <f>IFERROR(INDEX(PESOS!$B$5:$AU$43,MATCH($A$2,PESOS!$A$5:$A$43,0),MATCH(AJ3,PESOS!$B$4:$AT$4,0)),)</f>
        <v>0</v>
      </c>
      <c r="AK4" s="23">
        <f>IFERROR(INDEX(PESOS!$B$5:$AU$43,MATCH($A$2,PESOS!$A$5:$A$43,0),MATCH(AK3,PESOS!$B$4:$AT$4,0)),)</f>
        <v>0</v>
      </c>
    </row>
    <row r="5" spans="1:37" x14ac:dyDescent="0.25">
      <c r="A5" s="1" t="str">
        <f>DATOS!B5</f>
        <v>Garcia, Ana</v>
      </c>
      <c r="B5" s="36"/>
      <c r="C5" s="33"/>
      <c r="D5" s="34"/>
      <c r="E5" s="33"/>
      <c r="F5" s="34"/>
      <c r="G5" s="37"/>
      <c r="H5" s="36"/>
      <c r="I5" s="33"/>
      <c r="J5" s="34"/>
      <c r="K5" s="33"/>
      <c r="L5" s="34"/>
      <c r="M5" s="37"/>
      <c r="N5" s="36"/>
      <c r="O5" s="33"/>
      <c r="P5" s="34"/>
      <c r="Q5" s="33"/>
      <c r="R5" s="34"/>
      <c r="S5" s="37"/>
      <c r="T5" s="36"/>
      <c r="U5" s="33"/>
      <c r="V5" s="34"/>
      <c r="W5" s="33"/>
      <c r="X5" s="34"/>
      <c r="Y5" s="37"/>
      <c r="Z5" s="36"/>
      <c r="AA5" s="33"/>
      <c r="AB5" s="34"/>
      <c r="AC5" s="33"/>
      <c r="AD5" s="34"/>
      <c r="AE5" s="37"/>
      <c r="AF5" s="36"/>
      <c r="AG5" s="33"/>
      <c r="AH5" s="34"/>
      <c r="AI5" s="33"/>
      <c r="AJ5" s="34"/>
      <c r="AK5" s="37"/>
    </row>
    <row r="6" spans="1:37" x14ac:dyDescent="0.25">
      <c r="A6" s="1" t="str">
        <f>DATOS!B6</f>
        <v>Martinez carlos</v>
      </c>
      <c r="B6" s="36"/>
      <c r="C6" s="33"/>
      <c r="D6" s="34"/>
      <c r="E6" s="33"/>
      <c r="F6" s="34"/>
      <c r="G6" s="37"/>
      <c r="H6" s="36"/>
      <c r="I6" s="33"/>
      <c r="J6" s="34"/>
      <c r="K6" s="33"/>
      <c r="L6" s="34"/>
      <c r="M6" s="37"/>
      <c r="N6" s="36"/>
      <c r="O6" s="33"/>
      <c r="P6" s="34"/>
      <c r="Q6" s="33"/>
      <c r="R6" s="34"/>
      <c r="S6" s="37"/>
      <c r="T6" s="36"/>
      <c r="U6" s="33"/>
      <c r="V6" s="34"/>
      <c r="W6" s="33"/>
      <c r="X6" s="34"/>
      <c r="Y6" s="37"/>
      <c r="Z6" s="36"/>
      <c r="AA6" s="33"/>
      <c r="AB6" s="34"/>
      <c r="AC6" s="33"/>
      <c r="AD6" s="34"/>
      <c r="AE6" s="37"/>
      <c r="AF6" s="36"/>
      <c r="AG6" s="33"/>
      <c r="AH6" s="34"/>
      <c r="AI6" s="33"/>
      <c r="AJ6" s="34"/>
      <c r="AK6" s="37"/>
    </row>
    <row r="7" spans="1:37" x14ac:dyDescent="0.25">
      <c r="A7" s="1" t="str">
        <f>DATOS!B7</f>
        <v>Sanchez Laura</v>
      </c>
      <c r="B7" s="36"/>
      <c r="C7" s="33"/>
      <c r="D7" s="34"/>
      <c r="E7" s="33"/>
      <c r="F7" s="34"/>
      <c r="G7" s="37"/>
      <c r="H7" s="36"/>
      <c r="I7" s="33"/>
      <c r="J7" s="34"/>
      <c r="K7" s="33"/>
      <c r="L7" s="34"/>
      <c r="M7" s="37"/>
      <c r="N7" s="36"/>
      <c r="O7" s="33"/>
      <c r="P7" s="34"/>
      <c r="Q7" s="33"/>
      <c r="R7" s="34"/>
      <c r="S7" s="37"/>
      <c r="T7" s="36"/>
      <c r="U7" s="33"/>
      <c r="V7" s="34"/>
      <c r="W7" s="33"/>
      <c r="X7" s="34"/>
      <c r="Y7" s="37"/>
      <c r="Z7" s="36"/>
      <c r="AA7" s="33"/>
      <c r="AB7" s="34"/>
      <c r="AC7" s="33"/>
      <c r="AD7" s="34"/>
      <c r="AE7" s="37"/>
      <c r="AF7" s="36"/>
      <c r="AG7" s="33"/>
      <c r="AH7" s="34"/>
      <c r="AI7" s="33"/>
      <c r="AJ7" s="34"/>
      <c r="AK7" s="37"/>
    </row>
    <row r="8" spans="1:37" x14ac:dyDescent="0.25">
      <c r="A8" s="1" t="str">
        <f>DATOS!B8</f>
        <v>Lopez Diego</v>
      </c>
      <c r="B8" s="36"/>
      <c r="C8" s="33"/>
      <c r="D8" s="34"/>
      <c r="E8" s="33"/>
      <c r="F8" s="34"/>
      <c r="G8" s="37"/>
      <c r="H8" s="36"/>
      <c r="I8" s="33"/>
      <c r="J8" s="34"/>
      <c r="K8" s="33"/>
      <c r="L8" s="34"/>
      <c r="M8" s="37"/>
      <c r="N8" s="36"/>
      <c r="O8" s="33"/>
      <c r="P8" s="34"/>
      <c r="Q8" s="33"/>
      <c r="R8" s="34"/>
      <c r="S8" s="37"/>
      <c r="T8" s="36"/>
      <c r="U8" s="33"/>
      <c r="V8" s="34"/>
      <c r="W8" s="33"/>
      <c r="X8" s="34"/>
      <c r="Y8" s="37"/>
      <c r="Z8" s="36"/>
      <c r="AA8" s="33"/>
      <c r="AB8" s="34"/>
      <c r="AC8" s="33"/>
      <c r="AD8" s="34"/>
      <c r="AE8" s="37"/>
      <c r="AF8" s="36"/>
      <c r="AG8" s="33"/>
      <c r="AH8" s="34"/>
      <c r="AI8" s="33"/>
      <c r="AJ8" s="34"/>
      <c r="AK8" s="37"/>
    </row>
    <row r="9" spans="1:37" x14ac:dyDescent="0.25">
      <c r="A9" s="1" t="str">
        <f>DATOS!B9</f>
        <v>Gonzalez Torres, Mara�a</v>
      </c>
      <c r="B9" s="36"/>
      <c r="C9" s="33"/>
      <c r="D9" s="34"/>
      <c r="E9" s="33"/>
      <c r="F9" s="34"/>
      <c r="G9" s="37"/>
      <c r="H9" s="36"/>
      <c r="I9" s="33"/>
      <c r="J9" s="34"/>
      <c r="K9" s="33"/>
      <c r="L9" s="34"/>
      <c r="M9" s="37"/>
      <c r="N9" s="36"/>
      <c r="O9" s="33"/>
      <c r="P9" s="34"/>
      <c r="Q9" s="33"/>
      <c r="R9" s="34"/>
      <c r="S9" s="37"/>
      <c r="T9" s="36"/>
      <c r="U9" s="33"/>
      <c r="V9" s="34"/>
      <c r="W9" s="33"/>
      <c r="X9" s="34"/>
      <c r="Y9" s="37"/>
      <c r="Z9" s="36"/>
      <c r="AA9" s="33"/>
      <c r="AB9" s="34"/>
      <c r="AC9" s="33"/>
      <c r="AD9" s="34"/>
      <c r="AE9" s="37"/>
      <c r="AF9" s="36"/>
      <c r="AG9" s="33"/>
      <c r="AH9" s="34"/>
      <c r="AI9" s="33"/>
      <c r="AJ9" s="34"/>
      <c r="AK9" s="37"/>
    </row>
    <row r="10" spans="1:37" x14ac:dyDescent="0.25">
      <c r="A10" s="1" t="str">
        <f>DATOS!B10</f>
        <v>Rodra�guez Jimaanez, Pablo</v>
      </c>
      <c r="B10" s="36"/>
      <c r="C10" s="33"/>
      <c r="D10" s="34"/>
      <c r="E10" s="33"/>
      <c r="F10" s="34"/>
      <c r="G10" s="37"/>
      <c r="H10" s="36"/>
      <c r="I10" s="33"/>
      <c r="J10" s="34"/>
      <c r="K10" s="33"/>
      <c r="L10" s="34"/>
      <c r="M10" s="37"/>
      <c r="N10" s="36"/>
      <c r="O10" s="33"/>
      <c r="P10" s="34"/>
      <c r="Q10" s="33"/>
      <c r="R10" s="34"/>
      <c r="S10" s="37"/>
      <c r="T10" s="36"/>
      <c r="U10" s="33"/>
      <c r="V10" s="34"/>
      <c r="W10" s="33"/>
      <c r="X10" s="34"/>
      <c r="Y10" s="37"/>
      <c r="Z10" s="36"/>
      <c r="AA10" s="33"/>
      <c r="AB10" s="34"/>
      <c r="AC10" s="33"/>
      <c r="AD10" s="34"/>
      <c r="AE10" s="37"/>
      <c r="AF10" s="36"/>
      <c r="AG10" s="33"/>
      <c r="AH10" s="34"/>
      <c r="AI10" s="33"/>
      <c r="AJ10" s="34"/>
      <c r="AK10" s="37"/>
    </row>
    <row r="11" spans="1:37" x14ac:dyDescent="0.25">
      <c r="A11" s="1" t="str">
        <f>DATOS!B11</f>
        <v>Hernandez Moreno, Sofa�a</v>
      </c>
      <c r="B11" s="36"/>
      <c r="C11" s="33"/>
      <c r="D11" s="34"/>
      <c r="E11" s="33"/>
      <c r="F11" s="34"/>
      <c r="G11" s="37"/>
      <c r="H11" s="36"/>
      <c r="I11" s="33"/>
      <c r="J11" s="34"/>
      <c r="K11" s="33"/>
      <c r="L11" s="34"/>
      <c r="M11" s="37"/>
      <c r="N11" s="36"/>
      <c r="O11" s="33"/>
      <c r="P11" s="34"/>
      <c r="Q11" s="33"/>
      <c r="R11" s="34"/>
      <c r="S11" s="37"/>
      <c r="T11" s="36"/>
      <c r="U11" s="33"/>
      <c r="V11" s="34"/>
      <c r="W11" s="33"/>
      <c r="X11" s="34"/>
      <c r="Y11" s="37"/>
      <c r="Z11" s="36"/>
      <c r="AA11" s="33"/>
      <c r="AB11" s="34"/>
      <c r="AC11" s="33"/>
      <c r="AD11" s="34"/>
      <c r="AE11" s="37"/>
      <c r="AF11" s="36"/>
      <c r="AG11" s="33"/>
      <c r="AH11" s="34"/>
      <c r="AI11" s="33"/>
      <c r="AJ11" s="34"/>
      <c r="AK11" s="37"/>
    </row>
    <row r="12" spans="1:37" x14ac:dyDescent="0.25">
      <c r="A12" s="1" t="str">
        <f>DATOS!B12</f>
        <v>Da�az Castro, Alejandro</v>
      </c>
      <c r="B12" s="36"/>
      <c r="C12" s="33"/>
      <c r="D12" s="34"/>
      <c r="E12" s="33"/>
      <c r="F12" s="34"/>
      <c r="G12" s="37"/>
      <c r="H12" s="36"/>
      <c r="I12" s="33"/>
      <c r="J12" s="34"/>
      <c r="K12" s="33"/>
      <c r="L12" s="34"/>
      <c r="M12" s="37"/>
      <c r="N12" s="36"/>
      <c r="O12" s="33"/>
      <c r="P12" s="34"/>
      <c r="Q12" s="33"/>
      <c r="R12" s="34"/>
      <c r="S12" s="37"/>
      <c r="T12" s="36"/>
      <c r="U12" s="33"/>
      <c r="V12" s="34"/>
      <c r="W12" s="33"/>
      <c r="X12" s="34"/>
      <c r="Y12" s="37"/>
      <c r="Z12" s="36"/>
      <c r="AA12" s="33"/>
      <c r="AB12" s="34"/>
      <c r="AC12" s="33"/>
      <c r="AD12" s="34"/>
      <c r="AE12" s="37"/>
      <c r="AF12" s="36"/>
      <c r="AG12" s="33"/>
      <c r="AH12" s="34"/>
      <c r="AI12" s="33"/>
      <c r="AJ12" s="34"/>
      <c r="AK12" s="37"/>
    </row>
    <row r="13" spans="1:37" x14ac:dyDescent="0.25">
      <c r="A13" s="1" t="str">
        <f>DATOS!B13</f>
        <v>a�lvarez Romero, Elena</v>
      </c>
      <c r="B13" s="36"/>
      <c r="C13" s="33"/>
      <c r="D13" s="34"/>
      <c r="E13" s="33"/>
      <c r="F13" s="34"/>
      <c r="G13" s="37"/>
      <c r="H13" s="36"/>
      <c r="I13" s="33"/>
      <c r="J13" s="34"/>
      <c r="K13" s="33"/>
      <c r="L13" s="34"/>
      <c r="M13" s="37"/>
      <c r="N13" s="36"/>
      <c r="O13" s="33"/>
      <c r="P13" s="34"/>
      <c r="Q13" s="33"/>
      <c r="R13" s="34"/>
      <c r="S13" s="37"/>
      <c r="T13" s="36"/>
      <c r="U13" s="33"/>
      <c r="V13" s="34"/>
      <c r="W13" s="33"/>
      <c r="X13" s="34"/>
      <c r="Y13" s="37"/>
      <c r="Z13" s="36"/>
      <c r="AA13" s="33"/>
      <c r="AB13" s="34"/>
      <c r="AC13" s="33"/>
      <c r="AD13" s="34"/>
      <c r="AE13" s="37"/>
      <c r="AF13" s="36"/>
      <c r="AG13" s="33"/>
      <c r="AH13" s="34"/>
      <c r="AI13" s="33"/>
      <c r="AJ13" s="34"/>
      <c r="AK13" s="37"/>
    </row>
    <row r="14" spans="1:37" x14ac:dyDescent="0.25">
      <c r="A14" s="1" t="str">
        <f>DATOS!B14</f>
        <v>Mua�oz Navarro, Javier</v>
      </c>
      <c r="B14" s="36"/>
      <c r="C14" s="33"/>
      <c r="D14" s="34"/>
      <c r="E14" s="33"/>
      <c r="F14" s="34"/>
      <c r="G14" s="37"/>
      <c r="H14" s="36"/>
      <c r="I14" s="33"/>
      <c r="J14" s="34"/>
      <c r="K14" s="33"/>
      <c r="L14" s="34"/>
      <c r="M14" s="37"/>
      <c r="N14" s="36"/>
      <c r="O14" s="33"/>
      <c r="P14" s="34"/>
      <c r="Q14" s="33"/>
      <c r="R14" s="34"/>
      <c r="S14" s="37"/>
      <c r="T14" s="36"/>
      <c r="U14" s="33"/>
      <c r="V14" s="34"/>
      <c r="W14" s="33"/>
      <c r="X14" s="34"/>
      <c r="Y14" s="37"/>
      <c r="Z14" s="36"/>
      <c r="AA14" s="33"/>
      <c r="AB14" s="34"/>
      <c r="AC14" s="33"/>
      <c r="AD14" s="34"/>
      <c r="AE14" s="37"/>
      <c r="AF14" s="36"/>
      <c r="AG14" s="33"/>
      <c r="AH14" s="34"/>
      <c r="AI14" s="33"/>
      <c r="AJ14" s="34"/>
      <c r="AK14" s="37"/>
    </row>
    <row r="15" spans="1:37" x14ac:dyDescent="0.25">
      <c r="A15" s="1" t="str">
        <f>DATOS!B15</f>
        <v>Romero Gil, Claudia</v>
      </c>
      <c r="B15" s="36"/>
      <c r="C15" s="33"/>
      <c r="D15" s="34"/>
      <c r="E15" s="33"/>
      <c r="F15" s="34"/>
      <c r="G15" s="37"/>
      <c r="H15" s="36"/>
      <c r="I15" s="33"/>
      <c r="J15" s="34"/>
      <c r="K15" s="33"/>
      <c r="L15" s="34"/>
      <c r="M15" s="37"/>
      <c r="N15" s="36"/>
      <c r="O15" s="33"/>
      <c r="P15" s="34"/>
      <c r="Q15" s="33"/>
      <c r="R15" s="34"/>
      <c r="S15" s="37"/>
      <c r="T15" s="36"/>
      <c r="U15" s="33"/>
      <c r="V15" s="34"/>
      <c r="W15" s="33"/>
      <c r="X15" s="34"/>
      <c r="Y15" s="37"/>
      <c r="Z15" s="36"/>
      <c r="AA15" s="33"/>
      <c r="AB15" s="34"/>
      <c r="AC15" s="33"/>
      <c r="AD15" s="34"/>
      <c r="AE15" s="37"/>
      <c r="AF15" s="36"/>
      <c r="AG15" s="33"/>
      <c r="AH15" s="34"/>
      <c r="AI15" s="33"/>
      <c r="AJ15" s="34"/>
      <c r="AK15" s="37"/>
    </row>
    <row r="16" spans="1:37" x14ac:dyDescent="0.25">
      <c r="A16" s="1" t="str">
        <f>DATOS!B16</f>
        <v>Alonso Serrano, Marcos</v>
      </c>
      <c r="B16" s="36"/>
      <c r="C16" s="33"/>
      <c r="D16" s="34"/>
      <c r="E16" s="33"/>
      <c r="F16" s="34"/>
      <c r="G16" s="37"/>
      <c r="H16" s="36"/>
      <c r="I16" s="33"/>
      <c r="J16" s="34"/>
      <c r="K16" s="33"/>
      <c r="L16" s="34"/>
      <c r="M16" s="37"/>
      <c r="N16" s="36"/>
      <c r="O16" s="33"/>
      <c r="P16" s="34"/>
      <c r="Q16" s="33"/>
      <c r="R16" s="34"/>
      <c r="S16" s="37"/>
      <c r="T16" s="36"/>
      <c r="U16" s="33"/>
      <c r="V16" s="34"/>
      <c r="W16" s="33"/>
      <c r="X16" s="34"/>
      <c r="Y16" s="37"/>
      <c r="Z16" s="36"/>
      <c r="AA16" s="33"/>
      <c r="AB16" s="34"/>
      <c r="AC16" s="33"/>
      <c r="AD16" s="34"/>
      <c r="AE16" s="37"/>
      <c r="AF16" s="36"/>
      <c r="AG16" s="33"/>
      <c r="AH16" s="34"/>
      <c r="AI16" s="33"/>
      <c r="AJ16" s="34"/>
      <c r="AK16" s="37"/>
    </row>
    <row r="17" spans="1:37" x14ac:dyDescent="0.25">
      <c r="A17" s="1" t="str">
        <f>DATOS!B17</f>
        <v>Gutiaarrez Molina, Luca�a</v>
      </c>
      <c r="B17" s="36"/>
      <c r="C17" s="33"/>
      <c r="D17" s="34"/>
      <c r="E17" s="33"/>
      <c r="F17" s="34"/>
      <c r="G17" s="37"/>
      <c r="H17" s="36"/>
      <c r="I17" s="33"/>
      <c r="J17" s="34"/>
      <c r="K17" s="33"/>
      <c r="L17" s="34"/>
      <c r="M17" s="37"/>
      <c r="N17" s="36"/>
      <c r="O17" s="33"/>
      <c r="P17" s="34"/>
      <c r="Q17" s="33"/>
      <c r="R17" s="34"/>
      <c r="S17" s="37"/>
      <c r="T17" s="36"/>
      <c r="U17" s="33"/>
      <c r="V17" s="34"/>
      <c r="W17" s="33"/>
      <c r="X17" s="34"/>
      <c r="Y17" s="37"/>
      <c r="Z17" s="36"/>
      <c r="AA17" s="33"/>
      <c r="AB17" s="34"/>
      <c r="AC17" s="33"/>
      <c r="AD17" s="34"/>
      <c r="AE17" s="37"/>
      <c r="AF17" s="36"/>
      <c r="AG17" s="33"/>
      <c r="AH17" s="34"/>
      <c r="AI17" s="33"/>
      <c r="AJ17" s="34"/>
      <c r="AK17" s="37"/>
    </row>
    <row r="18" spans="1:37" x14ac:dyDescent="0.25">
      <c r="A18" s="1" t="str">
        <f>DATOS!B18</f>
        <v>Moreno Ortega, Adrian</v>
      </c>
      <c r="B18" s="36"/>
      <c r="C18" s="33"/>
      <c r="D18" s="34"/>
      <c r="E18" s="33"/>
      <c r="F18" s="34"/>
      <c r="G18" s="37"/>
      <c r="H18" s="36"/>
      <c r="I18" s="33"/>
      <c r="J18" s="34"/>
      <c r="K18" s="33"/>
      <c r="L18" s="34"/>
      <c r="M18" s="37"/>
      <c r="N18" s="36"/>
      <c r="O18" s="33"/>
      <c r="P18" s="34"/>
      <c r="Q18" s="33"/>
      <c r="R18" s="34"/>
      <c r="S18" s="37"/>
      <c r="T18" s="36"/>
      <c r="U18" s="33"/>
      <c r="V18" s="34"/>
      <c r="W18" s="33"/>
      <c r="X18" s="34"/>
      <c r="Y18" s="37"/>
      <c r="Z18" s="36"/>
      <c r="AA18" s="33"/>
      <c r="AB18" s="34"/>
      <c r="AC18" s="33"/>
      <c r="AD18" s="34"/>
      <c r="AE18" s="37"/>
      <c r="AF18" s="36"/>
      <c r="AG18" s="33"/>
      <c r="AH18" s="34"/>
      <c r="AI18" s="33"/>
      <c r="AJ18" s="34"/>
      <c r="AK18" s="37"/>
    </row>
    <row r="19" spans="1:37" x14ac:dyDescent="0.25">
      <c r="A19" s="1" t="str">
        <f>DATOS!B19</f>
        <v>Jimaanez Ramos, Valentina</v>
      </c>
      <c r="B19" s="36"/>
      <c r="C19" s="33"/>
      <c r="D19" s="34"/>
      <c r="E19" s="33"/>
      <c r="F19" s="34"/>
      <c r="G19" s="37"/>
      <c r="H19" s="36"/>
      <c r="I19" s="33"/>
      <c r="J19" s="34"/>
      <c r="K19" s="33"/>
      <c r="L19" s="34"/>
      <c r="M19" s="37"/>
      <c r="N19" s="36"/>
      <c r="O19" s="33"/>
      <c r="P19" s="34"/>
      <c r="Q19" s="33"/>
      <c r="R19" s="34"/>
      <c r="S19" s="37"/>
      <c r="T19" s="36"/>
      <c r="U19" s="33"/>
      <c r="V19" s="34"/>
      <c r="W19" s="33"/>
      <c r="X19" s="34"/>
      <c r="Y19" s="37"/>
      <c r="Z19" s="36"/>
      <c r="AA19" s="33"/>
      <c r="AB19" s="34"/>
      <c r="AC19" s="33"/>
      <c r="AD19" s="34"/>
      <c r="AE19" s="37"/>
      <c r="AF19" s="36"/>
      <c r="AG19" s="33"/>
      <c r="AH19" s="34"/>
      <c r="AI19" s="33"/>
      <c r="AJ19" s="34"/>
      <c r="AK19" s="37"/>
    </row>
    <row r="20" spans="1:37" x14ac:dyDescent="0.25">
      <c r="A20" s="1" t="str">
        <f>DATOS!B20</f>
        <v>Ruiz Guerrero, Hugo</v>
      </c>
      <c r="B20" s="36"/>
      <c r="C20" s="33"/>
      <c r="D20" s="34"/>
      <c r="E20" s="33"/>
      <c r="F20" s="34"/>
      <c r="G20" s="37"/>
      <c r="H20" s="36"/>
      <c r="I20" s="33"/>
      <c r="J20" s="34"/>
      <c r="K20" s="33"/>
      <c r="L20" s="34"/>
      <c r="M20" s="37"/>
      <c r="N20" s="36"/>
      <c r="O20" s="33"/>
      <c r="P20" s="34"/>
      <c r="Q20" s="33"/>
      <c r="R20" s="34"/>
      <c r="S20" s="37"/>
      <c r="T20" s="36"/>
      <c r="U20" s="33"/>
      <c r="V20" s="34"/>
      <c r="W20" s="33"/>
      <c r="X20" s="34"/>
      <c r="Y20" s="37"/>
      <c r="Z20" s="36"/>
      <c r="AA20" s="33"/>
      <c r="AB20" s="34"/>
      <c r="AC20" s="33"/>
      <c r="AD20" s="34"/>
      <c r="AE20" s="37"/>
      <c r="AF20" s="36"/>
      <c r="AG20" s="33"/>
      <c r="AH20" s="34"/>
      <c r="AI20" s="33"/>
      <c r="AJ20" s="34"/>
      <c r="AK20" s="37"/>
    </row>
    <row r="21" spans="1:37" x14ac:dyDescent="0.25">
      <c r="A21" s="1" t="str">
        <f>DATOS!B21</f>
        <v>Flores Medina, Natalia</v>
      </c>
      <c r="B21" s="36"/>
      <c r="C21" s="33"/>
      <c r="D21" s="34"/>
      <c r="E21" s="33"/>
      <c r="F21" s="34"/>
      <c r="G21" s="37"/>
      <c r="H21" s="36"/>
      <c r="I21" s="33"/>
      <c r="J21" s="34"/>
      <c r="K21" s="33"/>
      <c r="L21" s="34"/>
      <c r="M21" s="37"/>
      <c r="N21" s="36"/>
      <c r="O21" s="33"/>
      <c r="P21" s="34"/>
      <c r="Q21" s="33"/>
      <c r="R21" s="34"/>
      <c r="S21" s="37"/>
      <c r="T21" s="36"/>
      <c r="U21" s="33"/>
      <c r="V21" s="34"/>
      <c r="W21" s="33"/>
      <c r="X21" s="34"/>
      <c r="Y21" s="37"/>
      <c r="Z21" s="36"/>
      <c r="AA21" s="33"/>
      <c r="AB21" s="34"/>
      <c r="AC21" s="33"/>
      <c r="AD21" s="34"/>
      <c r="AE21" s="37"/>
      <c r="AF21" s="36"/>
      <c r="AG21" s="33"/>
      <c r="AH21" s="34"/>
      <c r="AI21" s="33"/>
      <c r="AJ21" s="34"/>
      <c r="AK21" s="37"/>
    </row>
    <row r="22" spans="1:37" x14ac:dyDescent="0.25">
      <c r="A22" s="1" t="str">
        <f>DATOS!B22</f>
        <v>Vargas Delgado, Sergio</v>
      </c>
      <c r="B22" s="36"/>
      <c r="C22" s="33"/>
      <c r="D22" s="34"/>
      <c r="E22" s="33"/>
      <c r="F22" s="34"/>
      <c r="G22" s="37"/>
      <c r="H22" s="36"/>
      <c r="I22" s="33"/>
      <c r="J22" s="34"/>
      <c r="K22" s="33"/>
      <c r="L22" s="34"/>
      <c r="M22" s="37"/>
      <c r="N22" s="36"/>
      <c r="O22" s="33"/>
      <c r="P22" s="34"/>
      <c r="Q22" s="33"/>
      <c r="R22" s="34"/>
      <c r="S22" s="37"/>
      <c r="T22" s="36"/>
      <c r="U22" s="33"/>
      <c r="V22" s="34"/>
      <c r="W22" s="33"/>
      <c r="X22" s="34"/>
      <c r="Y22" s="37"/>
      <c r="Z22" s="36"/>
      <c r="AA22" s="33"/>
      <c r="AB22" s="34"/>
      <c r="AC22" s="33"/>
      <c r="AD22" s="34"/>
      <c r="AE22" s="37"/>
      <c r="AF22" s="36"/>
      <c r="AG22" s="33"/>
      <c r="AH22" s="34"/>
      <c r="AI22" s="33"/>
      <c r="AJ22" s="34"/>
      <c r="AK22" s="37"/>
    </row>
    <row r="23" spans="1:37" x14ac:dyDescent="0.25">
      <c r="A23" s="1" t="str">
        <f>DATOS!B23</f>
        <v>Torres Herrera, Patricia</v>
      </c>
      <c r="B23" s="36"/>
      <c r="C23" s="33"/>
      <c r="D23" s="34"/>
      <c r="E23" s="33"/>
      <c r="F23" s="34"/>
      <c r="G23" s="37"/>
      <c r="H23" s="36"/>
      <c r="I23" s="33"/>
      <c r="J23" s="34"/>
      <c r="K23" s="33"/>
      <c r="L23" s="34"/>
      <c r="M23" s="37"/>
      <c r="N23" s="36"/>
      <c r="O23" s="33"/>
      <c r="P23" s="34"/>
      <c r="Q23" s="33"/>
      <c r="R23" s="34"/>
      <c r="S23" s="37"/>
      <c r="T23" s="36"/>
      <c r="U23" s="33"/>
      <c r="V23" s="34"/>
      <c r="W23" s="33"/>
      <c r="X23" s="34"/>
      <c r="Y23" s="37"/>
      <c r="Z23" s="36"/>
      <c r="AA23" s="33"/>
      <c r="AB23" s="34"/>
      <c r="AC23" s="33"/>
      <c r="AD23" s="34"/>
      <c r="AE23" s="37"/>
      <c r="AF23" s="36"/>
      <c r="AG23" s="33"/>
      <c r="AH23" s="34"/>
      <c r="AI23" s="33"/>
      <c r="AJ23" s="34"/>
      <c r="AK23" s="37"/>
    </row>
    <row r="24" spans="1:37" x14ac:dyDescent="0.25">
      <c r="A24" s="1" t="str">
        <f>DATOS!B24</f>
        <v>Castillo Reyes, Daniel</v>
      </c>
      <c r="B24" s="36"/>
      <c r="C24" s="33"/>
      <c r="D24" s="34"/>
      <c r="E24" s="33"/>
      <c r="F24" s="34"/>
      <c r="G24" s="37"/>
      <c r="H24" s="36"/>
      <c r="I24" s="33"/>
      <c r="J24" s="34"/>
      <c r="K24" s="33"/>
      <c r="L24" s="34"/>
      <c r="M24" s="37"/>
      <c r="N24" s="36"/>
      <c r="O24" s="33"/>
      <c r="P24" s="34"/>
      <c r="Q24" s="33"/>
      <c r="R24" s="34"/>
      <c r="S24" s="37"/>
      <c r="T24" s="36"/>
      <c r="U24" s="33"/>
      <c r="V24" s="34"/>
      <c r="W24" s="33"/>
      <c r="X24" s="34"/>
      <c r="Y24" s="37"/>
      <c r="Z24" s="36"/>
      <c r="AA24" s="33"/>
      <c r="AB24" s="34"/>
      <c r="AC24" s="33"/>
      <c r="AD24" s="34"/>
      <c r="AE24" s="37"/>
      <c r="AF24" s="36"/>
      <c r="AG24" s="33"/>
      <c r="AH24" s="34"/>
      <c r="AI24" s="33"/>
      <c r="AJ24" s="34"/>
      <c r="AK24" s="37"/>
    </row>
    <row r="25" spans="1:37" x14ac:dyDescent="0.25">
      <c r="A25" s="1" t="str">
        <f>DATOS!B25</f>
        <v>Luis pepe peres</v>
      </c>
      <c r="B25" s="36"/>
      <c r="C25" s="33"/>
      <c r="D25" s="34"/>
      <c r="E25" s="33"/>
      <c r="F25" s="34"/>
      <c r="G25" s="37"/>
      <c r="H25" s="36"/>
      <c r="I25" s="33"/>
      <c r="J25" s="34"/>
      <c r="K25" s="33"/>
      <c r="L25" s="34"/>
      <c r="M25" s="37"/>
      <c r="N25" s="36"/>
      <c r="O25" s="33"/>
      <c r="P25" s="34"/>
      <c r="Q25" s="33"/>
      <c r="R25" s="34"/>
      <c r="S25" s="37"/>
      <c r="T25" s="36"/>
      <c r="U25" s="33"/>
      <c r="V25" s="34"/>
      <c r="W25" s="33"/>
      <c r="X25" s="34"/>
      <c r="Y25" s="37"/>
      <c r="Z25" s="36"/>
      <c r="AA25" s="33"/>
      <c r="AB25" s="34"/>
      <c r="AC25" s="33"/>
      <c r="AD25" s="34"/>
      <c r="AE25" s="37"/>
      <c r="AF25" s="36"/>
      <c r="AG25" s="33"/>
      <c r="AH25" s="34"/>
      <c r="AI25" s="33"/>
      <c r="AJ25" s="34"/>
      <c r="AK25" s="37"/>
    </row>
    <row r="26" spans="1:37" x14ac:dyDescent="0.25">
      <c r="A26" s="1">
        <f>DATOS!B26</f>
        <v>0</v>
      </c>
      <c r="B26" s="36"/>
      <c r="C26" s="33"/>
      <c r="D26" s="34"/>
      <c r="E26" s="33"/>
      <c r="F26" s="34"/>
      <c r="G26" s="37"/>
      <c r="H26" s="36"/>
      <c r="I26" s="33"/>
      <c r="J26" s="34"/>
      <c r="K26" s="33"/>
      <c r="L26" s="34"/>
      <c r="M26" s="37"/>
      <c r="N26" s="36"/>
      <c r="O26" s="33"/>
      <c r="P26" s="34"/>
      <c r="Q26" s="33"/>
      <c r="R26" s="34"/>
      <c r="S26" s="37"/>
      <c r="T26" s="36"/>
      <c r="U26" s="33"/>
      <c r="V26" s="34"/>
      <c r="W26" s="33"/>
      <c r="X26" s="34"/>
      <c r="Y26" s="37"/>
      <c r="Z26" s="36"/>
      <c r="AA26" s="33"/>
      <c r="AB26" s="34"/>
      <c r="AC26" s="33"/>
      <c r="AD26" s="34"/>
      <c r="AE26" s="37"/>
      <c r="AF26" s="36"/>
      <c r="AG26" s="33"/>
      <c r="AH26" s="34"/>
      <c r="AI26" s="33"/>
      <c r="AJ26" s="34"/>
      <c r="AK26" s="37"/>
    </row>
    <row r="27" spans="1:37" x14ac:dyDescent="0.25">
      <c r="A27" s="1">
        <f>DATOS!B27</f>
        <v>0</v>
      </c>
      <c r="B27" s="36"/>
      <c r="C27" s="33"/>
      <c r="D27" s="34"/>
      <c r="E27" s="33"/>
      <c r="F27" s="34"/>
      <c r="G27" s="37"/>
      <c r="H27" s="36"/>
      <c r="I27" s="33"/>
      <c r="J27" s="34"/>
      <c r="K27" s="33"/>
      <c r="L27" s="34"/>
      <c r="M27" s="37"/>
      <c r="N27" s="36"/>
      <c r="O27" s="33"/>
      <c r="P27" s="34"/>
      <c r="Q27" s="33"/>
      <c r="R27" s="34"/>
      <c r="S27" s="37"/>
      <c r="T27" s="36"/>
      <c r="U27" s="33"/>
      <c r="V27" s="34"/>
      <c r="W27" s="33"/>
      <c r="X27" s="34"/>
      <c r="Y27" s="37"/>
      <c r="Z27" s="36"/>
      <c r="AA27" s="33"/>
      <c r="AB27" s="34"/>
      <c r="AC27" s="33"/>
      <c r="AD27" s="34"/>
      <c r="AE27" s="37"/>
      <c r="AF27" s="36"/>
      <c r="AG27" s="33"/>
      <c r="AH27" s="34"/>
      <c r="AI27" s="33"/>
      <c r="AJ27" s="34"/>
      <c r="AK27" s="37"/>
    </row>
    <row r="28" spans="1:37" x14ac:dyDescent="0.25">
      <c r="A28" s="1">
        <f>DATOS!B28</f>
        <v>0</v>
      </c>
      <c r="B28" s="36"/>
      <c r="C28" s="33"/>
      <c r="D28" s="34"/>
      <c r="E28" s="33"/>
      <c r="F28" s="34"/>
      <c r="G28" s="37"/>
      <c r="H28" s="36"/>
      <c r="I28" s="33"/>
      <c r="J28" s="34"/>
      <c r="K28" s="33"/>
      <c r="L28" s="34"/>
      <c r="M28" s="37"/>
      <c r="N28" s="36"/>
      <c r="O28" s="33"/>
      <c r="P28" s="34"/>
      <c r="Q28" s="33"/>
      <c r="R28" s="34"/>
      <c r="S28" s="37"/>
      <c r="T28" s="36"/>
      <c r="U28" s="33"/>
      <c r="V28" s="34"/>
      <c r="W28" s="33"/>
      <c r="X28" s="34"/>
      <c r="Y28" s="37"/>
      <c r="Z28" s="36"/>
      <c r="AA28" s="33"/>
      <c r="AB28" s="34"/>
      <c r="AC28" s="33"/>
      <c r="AD28" s="34"/>
      <c r="AE28" s="37"/>
      <c r="AF28" s="36"/>
      <c r="AG28" s="33"/>
      <c r="AH28" s="34"/>
      <c r="AI28" s="33"/>
      <c r="AJ28" s="34"/>
      <c r="AK28" s="37"/>
    </row>
    <row r="29" spans="1:37" x14ac:dyDescent="0.25">
      <c r="A29" s="1">
        <f>DATOS!B29</f>
        <v>0</v>
      </c>
      <c r="B29" s="36"/>
      <c r="C29" s="33"/>
      <c r="D29" s="34"/>
      <c r="E29" s="33"/>
      <c r="F29" s="34"/>
      <c r="G29" s="37"/>
      <c r="H29" s="36"/>
      <c r="I29" s="33"/>
      <c r="J29" s="34"/>
      <c r="K29" s="33"/>
      <c r="L29" s="34"/>
      <c r="M29" s="37"/>
      <c r="N29" s="36"/>
      <c r="O29" s="33"/>
      <c r="P29" s="34"/>
      <c r="Q29" s="33"/>
      <c r="R29" s="34"/>
      <c r="S29" s="37"/>
      <c r="T29" s="36"/>
      <c r="U29" s="33"/>
      <c r="V29" s="34"/>
      <c r="W29" s="33"/>
      <c r="X29" s="34"/>
      <c r="Y29" s="37"/>
      <c r="Z29" s="36"/>
      <c r="AA29" s="33"/>
      <c r="AB29" s="34"/>
      <c r="AC29" s="33"/>
      <c r="AD29" s="34"/>
      <c r="AE29" s="37"/>
      <c r="AF29" s="36"/>
      <c r="AG29" s="33"/>
      <c r="AH29" s="34"/>
      <c r="AI29" s="33"/>
      <c r="AJ29" s="34"/>
      <c r="AK29" s="37"/>
    </row>
    <row r="30" spans="1:37" x14ac:dyDescent="0.25">
      <c r="A30" s="1">
        <f>DATOS!B30</f>
        <v>0</v>
      </c>
      <c r="B30" s="36"/>
      <c r="C30" s="33"/>
      <c r="D30" s="34"/>
      <c r="E30" s="33"/>
      <c r="F30" s="34"/>
      <c r="G30" s="37"/>
      <c r="H30" s="36"/>
      <c r="I30" s="33"/>
      <c r="J30" s="34"/>
      <c r="K30" s="33"/>
      <c r="L30" s="34"/>
      <c r="M30" s="37"/>
      <c r="N30" s="36"/>
      <c r="O30" s="33"/>
      <c r="P30" s="34"/>
      <c r="Q30" s="33"/>
      <c r="R30" s="34"/>
      <c r="S30" s="37"/>
      <c r="T30" s="36"/>
      <c r="U30" s="33"/>
      <c r="V30" s="34"/>
      <c r="W30" s="33"/>
      <c r="X30" s="34"/>
      <c r="Y30" s="37"/>
      <c r="Z30" s="36"/>
      <c r="AA30" s="33"/>
      <c r="AB30" s="34"/>
      <c r="AC30" s="33"/>
      <c r="AD30" s="34"/>
      <c r="AE30" s="37"/>
      <c r="AF30" s="36"/>
      <c r="AG30" s="33"/>
      <c r="AH30" s="34"/>
      <c r="AI30" s="33"/>
      <c r="AJ30" s="34"/>
      <c r="AK30" s="37"/>
    </row>
    <row r="31" spans="1:37" x14ac:dyDescent="0.25">
      <c r="A31" s="1">
        <f>DATOS!B31</f>
        <v>0</v>
      </c>
      <c r="B31" s="36"/>
      <c r="C31" s="33"/>
      <c r="D31" s="34"/>
      <c r="E31" s="33"/>
      <c r="F31" s="34"/>
      <c r="G31" s="37"/>
      <c r="H31" s="36"/>
      <c r="I31" s="33"/>
      <c r="J31" s="34"/>
      <c r="K31" s="33"/>
      <c r="L31" s="34"/>
      <c r="M31" s="37"/>
      <c r="N31" s="36"/>
      <c r="O31" s="33"/>
      <c r="P31" s="34"/>
      <c r="Q31" s="33"/>
      <c r="R31" s="34"/>
      <c r="S31" s="37"/>
      <c r="T31" s="36"/>
      <c r="U31" s="33"/>
      <c r="V31" s="34"/>
      <c r="W31" s="33"/>
      <c r="X31" s="34"/>
      <c r="Y31" s="37"/>
      <c r="Z31" s="36"/>
      <c r="AA31" s="33"/>
      <c r="AB31" s="34"/>
      <c r="AC31" s="33"/>
      <c r="AD31" s="34"/>
      <c r="AE31" s="37"/>
      <c r="AF31" s="36"/>
      <c r="AG31" s="33"/>
      <c r="AH31" s="34"/>
      <c r="AI31" s="33"/>
      <c r="AJ31" s="34"/>
      <c r="AK31" s="37"/>
    </row>
    <row r="32" spans="1:37" x14ac:dyDescent="0.25">
      <c r="A32" s="1">
        <f>DATOS!B32</f>
        <v>0</v>
      </c>
      <c r="B32" s="36"/>
      <c r="C32" s="33"/>
      <c r="D32" s="34"/>
      <c r="E32" s="33"/>
      <c r="F32" s="34"/>
      <c r="G32" s="37"/>
      <c r="H32" s="36"/>
      <c r="I32" s="33"/>
      <c r="J32" s="34"/>
      <c r="K32" s="33"/>
      <c r="L32" s="34"/>
      <c r="M32" s="37"/>
      <c r="N32" s="36"/>
      <c r="O32" s="33"/>
      <c r="P32" s="34"/>
      <c r="Q32" s="33"/>
      <c r="R32" s="34"/>
      <c r="S32" s="37"/>
      <c r="T32" s="36"/>
      <c r="U32" s="33"/>
      <c r="V32" s="34"/>
      <c r="W32" s="33"/>
      <c r="X32" s="34"/>
      <c r="Y32" s="37"/>
      <c r="Z32" s="36"/>
      <c r="AA32" s="33"/>
      <c r="AB32" s="34"/>
      <c r="AC32" s="33"/>
      <c r="AD32" s="34"/>
      <c r="AE32" s="37"/>
      <c r="AF32" s="36"/>
      <c r="AG32" s="33"/>
      <c r="AH32" s="34"/>
      <c r="AI32" s="33"/>
      <c r="AJ32" s="34"/>
      <c r="AK32" s="37"/>
    </row>
    <row r="33" spans="1:37" x14ac:dyDescent="0.25">
      <c r="A33" s="1">
        <f>DATOS!B33</f>
        <v>0</v>
      </c>
      <c r="B33" s="36"/>
      <c r="C33" s="33"/>
      <c r="D33" s="34"/>
      <c r="E33" s="33"/>
      <c r="F33" s="34"/>
      <c r="G33" s="37"/>
      <c r="H33" s="36"/>
      <c r="I33" s="33"/>
      <c r="J33" s="34"/>
      <c r="K33" s="33"/>
      <c r="L33" s="34"/>
      <c r="M33" s="37"/>
      <c r="N33" s="36"/>
      <c r="O33" s="33"/>
      <c r="P33" s="34"/>
      <c r="Q33" s="33"/>
      <c r="R33" s="34"/>
      <c r="S33" s="37"/>
      <c r="T33" s="36"/>
      <c r="U33" s="33"/>
      <c r="V33" s="34"/>
      <c r="W33" s="33"/>
      <c r="X33" s="34"/>
      <c r="Y33" s="37"/>
      <c r="Z33" s="36"/>
      <c r="AA33" s="33"/>
      <c r="AB33" s="34"/>
      <c r="AC33" s="33"/>
      <c r="AD33" s="34"/>
      <c r="AE33" s="37"/>
      <c r="AF33" s="36"/>
      <c r="AG33" s="33"/>
      <c r="AH33" s="34"/>
      <c r="AI33" s="33"/>
      <c r="AJ33" s="34"/>
      <c r="AK33" s="37"/>
    </row>
    <row r="34" spans="1:37" x14ac:dyDescent="0.25">
      <c r="A34" s="1">
        <f>DATOS!B34</f>
        <v>0</v>
      </c>
      <c r="B34" s="36"/>
      <c r="C34" s="33"/>
      <c r="D34" s="34"/>
      <c r="E34" s="33"/>
      <c r="F34" s="34"/>
      <c r="G34" s="37"/>
      <c r="H34" s="36"/>
      <c r="I34" s="33"/>
      <c r="J34" s="34"/>
      <c r="K34" s="33"/>
      <c r="L34" s="34"/>
      <c r="M34" s="37"/>
      <c r="N34" s="36"/>
      <c r="O34" s="33"/>
      <c r="P34" s="34"/>
      <c r="Q34" s="33"/>
      <c r="R34" s="34"/>
      <c r="S34" s="37"/>
      <c r="T34" s="36"/>
      <c r="U34" s="33"/>
      <c r="V34" s="34"/>
      <c r="W34" s="33"/>
      <c r="X34" s="34"/>
      <c r="Y34" s="37"/>
      <c r="Z34" s="36"/>
      <c r="AA34" s="33"/>
      <c r="AB34" s="34"/>
      <c r="AC34" s="33"/>
      <c r="AD34" s="34"/>
      <c r="AE34" s="37"/>
      <c r="AF34" s="36"/>
      <c r="AG34" s="33"/>
      <c r="AH34" s="34"/>
      <c r="AI34" s="33"/>
      <c r="AJ34" s="34"/>
      <c r="AK34" s="37"/>
    </row>
    <row r="35" spans="1:37" x14ac:dyDescent="0.25">
      <c r="A35" s="1">
        <f>DATOS!B35</f>
        <v>0</v>
      </c>
      <c r="B35" s="36"/>
      <c r="C35" s="33"/>
      <c r="D35" s="34"/>
      <c r="E35" s="33"/>
      <c r="F35" s="34"/>
      <c r="G35" s="37"/>
      <c r="H35" s="36"/>
      <c r="I35" s="33"/>
      <c r="J35" s="34"/>
      <c r="K35" s="33"/>
      <c r="L35" s="34"/>
      <c r="M35" s="37"/>
      <c r="N35" s="36"/>
      <c r="O35" s="33"/>
      <c r="P35" s="34"/>
      <c r="Q35" s="33"/>
      <c r="R35" s="34"/>
      <c r="S35" s="37"/>
      <c r="T35" s="36"/>
      <c r="U35" s="33"/>
      <c r="V35" s="34"/>
      <c r="W35" s="33"/>
      <c r="X35" s="34"/>
      <c r="Y35" s="37"/>
      <c r="Z35" s="36"/>
      <c r="AA35" s="33"/>
      <c r="AB35" s="34"/>
      <c r="AC35" s="33"/>
      <c r="AD35" s="34"/>
      <c r="AE35" s="37"/>
      <c r="AF35" s="36"/>
      <c r="AG35" s="33"/>
      <c r="AH35" s="34"/>
      <c r="AI35" s="33"/>
      <c r="AJ35" s="34"/>
      <c r="AK35" s="37"/>
    </row>
    <row r="36" spans="1:37" x14ac:dyDescent="0.25">
      <c r="A36" s="1">
        <f>DATOS!B36</f>
        <v>0</v>
      </c>
      <c r="B36" s="36"/>
      <c r="C36" s="33"/>
      <c r="D36" s="34"/>
      <c r="E36" s="33"/>
      <c r="F36" s="34"/>
      <c r="G36" s="37"/>
      <c r="H36" s="36"/>
      <c r="I36" s="33"/>
      <c r="J36" s="34"/>
      <c r="K36" s="33"/>
      <c r="L36" s="34"/>
      <c r="M36" s="37"/>
      <c r="N36" s="36"/>
      <c r="O36" s="33"/>
      <c r="P36" s="34"/>
      <c r="Q36" s="33"/>
      <c r="R36" s="34"/>
      <c r="S36" s="37"/>
      <c r="T36" s="36"/>
      <c r="U36" s="33"/>
      <c r="V36" s="34"/>
      <c r="W36" s="33"/>
      <c r="X36" s="34"/>
      <c r="Y36" s="37"/>
      <c r="Z36" s="36"/>
      <c r="AA36" s="33"/>
      <c r="AB36" s="34"/>
      <c r="AC36" s="33"/>
      <c r="AD36" s="34"/>
      <c r="AE36" s="37"/>
      <c r="AF36" s="36"/>
      <c r="AG36" s="33"/>
      <c r="AH36" s="34"/>
      <c r="AI36" s="33"/>
      <c r="AJ36" s="34"/>
      <c r="AK36" s="37"/>
    </row>
    <row r="37" spans="1:37" x14ac:dyDescent="0.25">
      <c r="A37" s="1">
        <f>DATOS!B37</f>
        <v>0</v>
      </c>
      <c r="B37" s="36"/>
      <c r="C37" s="33"/>
      <c r="D37" s="34"/>
      <c r="E37" s="33"/>
      <c r="F37" s="34"/>
      <c r="G37" s="37"/>
      <c r="H37" s="36"/>
      <c r="I37" s="33"/>
      <c r="J37" s="34"/>
      <c r="K37" s="33"/>
      <c r="L37" s="34"/>
      <c r="M37" s="37"/>
      <c r="N37" s="36"/>
      <c r="O37" s="33"/>
      <c r="P37" s="34"/>
      <c r="Q37" s="33"/>
      <c r="R37" s="34"/>
      <c r="S37" s="37"/>
      <c r="T37" s="36"/>
      <c r="U37" s="33"/>
      <c r="V37" s="34"/>
      <c r="W37" s="33"/>
      <c r="X37" s="34"/>
      <c r="Y37" s="37"/>
      <c r="Z37" s="36"/>
      <c r="AA37" s="33"/>
      <c r="AB37" s="34"/>
      <c r="AC37" s="33"/>
      <c r="AD37" s="34"/>
      <c r="AE37" s="37"/>
      <c r="AF37" s="36"/>
      <c r="AG37" s="33"/>
      <c r="AH37" s="34"/>
      <c r="AI37" s="33"/>
      <c r="AJ37" s="34"/>
      <c r="AK37" s="37"/>
    </row>
    <row r="38" spans="1:37" x14ac:dyDescent="0.25">
      <c r="A38" s="1">
        <f>DATOS!B38</f>
        <v>0</v>
      </c>
      <c r="B38" s="36"/>
      <c r="C38" s="33"/>
      <c r="D38" s="34"/>
      <c r="E38" s="33"/>
      <c r="F38" s="34"/>
      <c r="G38" s="37"/>
      <c r="H38" s="36"/>
      <c r="I38" s="33"/>
      <c r="J38" s="34"/>
      <c r="K38" s="33"/>
      <c r="L38" s="34"/>
      <c r="M38" s="37"/>
      <c r="N38" s="36"/>
      <c r="O38" s="33"/>
      <c r="P38" s="34"/>
      <c r="Q38" s="33"/>
      <c r="R38" s="34"/>
      <c r="S38" s="37"/>
      <c r="T38" s="36"/>
      <c r="U38" s="33"/>
      <c r="V38" s="34"/>
      <c r="W38" s="33"/>
      <c r="X38" s="34"/>
      <c r="Y38" s="37"/>
      <c r="Z38" s="36"/>
      <c r="AA38" s="33"/>
      <c r="AB38" s="34"/>
      <c r="AC38" s="33"/>
      <c r="AD38" s="34"/>
      <c r="AE38" s="37"/>
      <c r="AF38" s="36"/>
      <c r="AG38" s="33"/>
      <c r="AH38" s="34"/>
      <c r="AI38" s="33"/>
      <c r="AJ38" s="34"/>
      <c r="AK38" s="37"/>
    </row>
    <row r="39" spans="1:37" x14ac:dyDescent="0.25">
      <c r="A39" s="1">
        <f>DATOS!B39</f>
        <v>0</v>
      </c>
      <c r="B39" s="36"/>
      <c r="C39" s="33"/>
      <c r="D39" s="34"/>
      <c r="E39" s="33"/>
      <c r="F39" s="34"/>
      <c r="G39" s="37"/>
      <c r="H39" s="36"/>
      <c r="I39" s="33"/>
      <c r="J39" s="34"/>
      <c r="K39" s="33"/>
      <c r="L39" s="34"/>
      <c r="M39" s="37"/>
      <c r="N39" s="36"/>
      <c r="O39" s="33"/>
      <c r="P39" s="34"/>
      <c r="Q39" s="33"/>
      <c r="R39" s="34"/>
      <c r="S39" s="37"/>
      <c r="T39" s="36"/>
      <c r="U39" s="33"/>
      <c r="V39" s="34"/>
      <c r="W39" s="33"/>
      <c r="X39" s="34"/>
      <c r="Y39" s="37"/>
      <c r="Z39" s="36"/>
      <c r="AA39" s="33"/>
      <c r="AB39" s="34"/>
      <c r="AC39" s="33"/>
      <c r="AD39" s="34"/>
      <c r="AE39" s="37"/>
      <c r="AF39" s="36"/>
      <c r="AG39" s="33"/>
      <c r="AH39" s="34"/>
      <c r="AI39" s="33"/>
      <c r="AJ39" s="34"/>
      <c r="AK39" s="37"/>
    </row>
    <row r="40" spans="1:37" x14ac:dyDescent="0.25">
      <c r="A40" s="1">
        <f>DATOS!B40</f>
        <v>0</v>
      </c>
      <c r="B40" s="36"/>
      <c r="C40" s="33"/>
      <c r="D40" s="34"/>
      <c r="E40" s="33"/>
      <c r="F40" s="34"/>
      <c r="G40" s="37"/>
      <c r="H40" s="36"/>
      <c r="I40" s="33"/>
      <c r="J40" s="34"/>
      <c r="K40" s="33"/>
      <c r="L40" s="34"/>
      <c r="M40" s="37"/>
      <c r="N40" s="36"/>
      <c r="O40" s="33"/>
      <c r="P40" s="34"/>
      <c r="Q40" s="33"/>
      <c r="R40" s="34"/>
      <c r="S40" s="37"/>
      <c r="T40" s="36"/>
      <c r="U40" s="33"/>
      <c r="V40" s="34"/>
      <c r="W40" s="33"/>
      <c r="X40" s="34"/>
      <c r="Y40" s="37"/>
      <c r="Z40" s="36"/>
      <c r="AA40" s="33"/>
      <c r="AB40" s="34"/>
      <c r="AC40" s="33"/>
      <c r="AD40" s="34"/>
      <c r="AE40" s="37"/>
      <c r="AF40" s="36"/>
      <c r="AG40" s="33"/>
      <c r="AH40" s="34"/>
      <c r="AI40" s="33"/>
      <c r="AJ40" s="34"/>
      <c r="AK40" s="37"/>
    </row>
    <row r="41" spans="1:37" ht="15.75" thickBot="1" x14ac:dyDescent="0.3">
      <c r="A41" s="1">
        <f>DATOS!B41</f>
        <v>0</v>
      </c>
      <c r="B41" s="38"/>
      <c r="C41" s="39"/>
      <c r="D41" s="40"/>
      <c r="E41" s="39"/>
      <c r="F41" s="40"/>
      <c r="G41" s="41"/>
      <c r="H41" s="38"/>
      <c r="I41" s="39"/>
      <c r="J41" s="40"/>
      <c r="K41" s="39"/>
      <c r="L41" s="40"/>
      <c r="M41" s="41"/>
      <c r="N41" s="38"/>
      <c r="O41" s="39"/>
      <c r="P41" s="40"/>
      <c r="Q41" s="39"/>
      <c r="R41" s="40"/>
      <c r="S41" s="41"/>
      <c r="T41" s="38"/>
      <c r="U41" s="39"/>
      <c r="V41" s="40"/>
      <c r="W41" s="39"/>
      <c r="X41" s="40"/>
      <c r="Y41" s="41"/>
      <c r="Z41" s="38"/>
      <c r="AA41" s="39"/>
      <c r="AB41" s="40"/>
      <c r="AC41" s="39"/>
      <c r="AD41" s="40"/>
      <c r="AE41" s="41"/>
      <c r="AF41" s="38"/>
      <c r="AG41" s="39"/>
      <c r="AH41" s="40"/>
      <c r="AI41" s="39"/>
      <c r="AJ41" s="40"/>
      <c r="AK41" s="41"/>
    </row>
    <row r="42" spans="1:37" ht="15.75" thickTop="1" x14ac:dyDescent="0.25"/>
  </sheetData>
  <sheetProtection formatCells="0" formatColumns="0" formatRows="0" insertColumns="0" insertRows="0"/>
  <mergeCells count="8">
    <mergeCell ref="Z2:AE2"/>
    <mergeCell ref="AF2:AK2"/>
    <mergeCell ref="B2:G2"/>
    <mergeCell ref="A2:A3"/>
    <mergeCell ref="A1:G1"/>
    <mergeCell ref="H2:M2"/>
    <mergeCell ref="N2:S2"/>
    <mergeCell ref="T2:Y2"/>
  </mergeCells>
  <phoneticPr fontId="11" type="noConversion"/>
  <conditionalFormatting sqref="B4:AK4">
    <cfRule type="cellIs" dxfId="76" priority="1" operator="equal">
      <formula>0</formula>
    </cfRule>
  </conditionalFormatting>
  <conditionalFormatting sqref="B5:AK41">
    <cfRule type="expression" dxfId="75" priority="2">
      <formula>B$4=0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41"/>
  <sheetViews>
    <sheetView zoomScale="70" zoomScaleNormal="70" workbookViewId="0">
      <selection activeCell="B4" sqref="B4:AK4"/>
    </sheetView>
  </sheetViews>
  <sheetFormatPr baseColWidth="10" defaultColWidth="11.42578125" defaultRowHeight="15" x14ac:dyDescent="0.25"/>
  <cols>
    <col min="1" max="1" width="27" style="4" customWidth="1"/>
    <col min="2" max="2" width="5.42578125" customWidth="1"/>
    <col min="3" max="7" width="6.28515625" customWidth="1"/>
    <col min="8" max="8" width="5.7109375" customWidth="1"/>
    <col min="9" max="11" width="6.42578125" customWidth="1"/>
    <col min="12" max="12" width="7.42578125" customWidth="1"/>
    <col min="13" max="17" width="5.85546875" customWidth="1"/>
    <col min="18" max="18" width="6.28515625" customWidth="1"/>
    <col min="19" max="19" width="7.28515625" customWidth="1"/>
    <col min="20" max="25" width="5.85546875" bestFit="1" customWidth="1"/>
    <col min="26" max="26" width="7.28515625" customWidth="1"/>
    <col min="27" max="29" width="6.42578125" customWidth="1"/>
    <col min="30" max="30" width="7.28515625" customWidth="1"/>
    <col min="31" max="31" width="7" customWidth="1"/>
    <col min="32" max="32" width="6.42578125" customWidth="1"/>
    <col min="33" max="33" width="6.85546875" customWidth="1"/>
  </cols>
  <sheetData>
    <row r="1" spans="1:37" ht="34.5" customHeight="1" thickBot="1" x14ac:dyDescent="0.3">
      <c r="A1" s="308" t="str">
        <f>NOMBRE_ASIGNATURA</f>
        <v xml:space="preserve">CCGG 2º BTO </v>
      </c>
      <c r="B1" s="309"/>
      <c r="C1" s="309"/>
      <c r="D1" s="309"/>
      <c r="E1" s="309"/>
      <c r="F1" s="309"/>
      <c r="G1" s="309"/>
    </row>
    <row r="2" spans="1:37" ht="18.75" customHeight="1" x14ac:dyDescent="0.25">
      <c r="A2" s="313" t="str">
        <f ca="1">IFERROR(INDEX(DATOS!$I$5:$I$19,MATCH(_xlfn.SHEET(),DATOS!$H$5:$H$15,0)),"U1")</f>
        <v>U1</v>
      </c>
      <c r="B2" s="310" t="s">
        <v>1</v>
      </c>
      <c r="C2" s="311"/>
      <c r="D2" s="311"/>
      <c r="E2" s="311"/>
      <c r="F2" s="311"/>
      <c r="G2" s="312"/>
      <c r="H2" s="310" t="s">
        <v>2</v>
      </c>
      <c r="I2" s="311"/>
      <c r="J2" s="311"/>
      <c r="K2" s="311"/>
      <c r="L2" s="311"/>
      <c r="M2" s="312"/>
      <c r="N2" s="310" t="s">
        <v>3</v>
      </c>
      <c r="O2" s="311"/>
      <c r="P2" s="311"/>
      <c r="Q2" s="311"/>
      <c r="R2" s="311"/>
      <c r="S2" s="312"/>
      <c r="T2" s="310" t="s">
        <v>4</v>
      </c>
      <c r="U2" s="311"/>
      <c r="V2" s="311"/>
      <c r="W2" s="311"/>
      <c r="X2" s="311"/>
      <c r="Y2" s="312"/>
      <c r="Z2" s="310" t="s">
        <v>5</v>
      </c>
      <c r="AA2" s="311"/>
      <c r="AB2" s="311"/>
      <c r="AC2" s="311"/>
      <c r="AD2" s="311"/>
      <c r="AE2" s="312"/>
      <c r="AF2" s="310" t="s">
        <v>6</v>
      </c>
      <c r="AG2" s="311"/>
      <c r="AH2" s="311"/>
      <c r="AI2" s="311"/>
      <c r="AJ2" s="311"/>
      <c r="AK2" s="312"/>
    </row>
    <row r="3" spans="1:37" ht="15.75" thickBot="1" x14ac:dyDescent="0.3">
      <c r="A3" s="314"/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.75" x14ac:dyDescent="0.3">
      <c r="A4" s="24" t="str">
        <f ca="1">IFERROR(INDEX(Unidades[UNIDADES], MATCH($A$2, Unidades[Nº], 0)), "")</f>
        <v>U1. El átomo y los enlaces</v>
      </c>
      <c r="B4" s="140">
        <f ca="1">IFERROR(INDEX(PESOS!$C$4:$LG$21,MATCH($A$4,PESOS!$A$4:$A$20,0),MATCH(B3,PESOS!$C$4:$KR$4,0)),)</f>
        <v>5</v>
      </c>
      <c r="C4" s="140">
        <f ca="1">IFERROR(INDEX(PESOS!$C$4:$LG$21,MATCH($A$4,PESOS!$A$4:$A$20,0),MATCH(C3,PESOS!$C$4:$KR$4,0)),)</f>
        <v>5</v>
      </c>
      <c r="D4" s="140">
        <f ca="1">IFERROR(INDEX(PESOS!$C$4:$LG$21,MATCH($A$4,PESOS!$A$4:$A$20,0),MATCH(D3,PESOS!$C$4:$KR$4,0)),)</f>
        <v>5</v>
      </c>
      <c r="E4" s="140">
        <f ca="1">IFERROR(INDEX(PESOS!$C$4:$LG$21,MATCH($A$4,PESOS!$A$4:$A$20,0),MATCH(E3,PESOS!$C$4:$KR$4,0)),)</f>
        <v>5</v>
      </c>
      <c r="F4" s="140">
        <f ca="1">IFERROR(INDEX(PESOS!$C$4:$LG$21,MATCH($A$4,PESOS!$A$4:$A$20,0),MATCH(F3,PESOS!$C$4:$KR$4,0)),)</f>
        <v>5</v>
      </c>
      <c r="G4" s="140">
        <f ca="1">IFERROR(INDEX(PESOS!$C$4:$LG$21,MATCH($A$4,PESOS!$A$4:$A$20,0),MATCH(G3,PESOS!$C$4:$KR$4,0)),)</f>
        <v>0</v>
      </c>
      <c r="H4" s="140">
        <f ca="1">IFERROR(INDEX(PESOS!$C$4:$LG$21,MATCH($A$4,PESOS!$A$4:$A$20,0),MATCH(H3,PESOS!$C$4:$KR$4,0)),)</f>
        <v>5</v>
      </c>
      <c r="I4" s="140">
        <f ca="1">IFERROR(INDEX(PESOS!$C$4:$LG$21,MATCH($A$4,PESOS!$A$4:$A$20,0),MATCH(I3,PESOS!$C$4:$KR$4,0)),)</f>
        <v>10</v>
      </c>
      <c r="J4" s="140">
        <f ca="1">IFERROR(INDEX(PESOS!$C$4:$LG$21,MATCH($A$4,PESOS!$A$4:$A$20,0),MATCH(J3,PESOS!$C$4:$KR$4,0)),)</f>
        <v>10</v>
      </c>
      <c r="K4" s="140">
        <f ca="1">IFERROR(INDEX(PESOS!$C$4:$LG$21,MATCH($A$4,PESOS!$A$4:$A$20,0),MATCH(K3,PESOS!$C$4:$KR$4,0)),)</f>
        <v>10</v>
      </c>
      <c r="L4" s="140">
        <f ca="1">IFERROR(INDEX(PESOS!$C$4:$LG$21,MATCH($A$4,PESOS!$A$4:$A$20,0),MATCH(L3,PESOS!$C$4:$KR$4,0)),)</f>
        <v>0</v>
      </c>
      <c r="M4" s="140">
        <f ca="1">IFERROR(INDEX(PESOS!$C$4:$LG$21,MATCH($A$4,PESOS!$A$4:$A$20,0),MATCH(M3,PESOS!$C$4:$KR$4,0)),)</f>
        <v>0</v>
      </c>
      <c r="N4" s="140">
        <f ca="1">IFERROR(INDEX(PESOS!$C$4:$LG$21,MATCH($A$4,PESOS!$A$4:$A$20,0),MATCH(N3,PESOS!$C$4:$KR$4,0)),)</f>
        <v>0</v>
      </c>
      <c r="O4" s="140">
        <f ca="1">IFERROR(INDEX(PESOS!$C$4:$LG$21,MATCH($A$4,PESOS!$A$4:$A$20,0),MATCH(O3,PESOS!$C$4:$KR$4,0)),)</f>
        <v>0</v>
      </c>
      <c r="P4" s="140">
        <f ca="1">IFERROR(INDEX(PESOS!$C$4:$LG$21,MATCH($A$4,PESOS!$A$4:$A$20,0),MATCH(P3,PESOS!$C$4:$KR$4,0)),)</f>
        <v>0</v>
      </c>
      <c r="Q4" s="140">
        <f ca="1">IFERROR(INDEX(PESOS!$C$4:$LG$21,MATCH($A$4,PESOS!$A$4:$A$20,0),MATCH(Q3,PESOS!$C$4:$KR$4,0)),)</f>
        <v>5</v>
      </c>
      <c r="R4" s="140">
        <f ca="1">IFERROR(INDEX(PESOS!$C$4:$LG$21,MATCH($A$4,PESOS!$A$4:$A$20,0),MATCH(R3,PESOS!$C$4:$KR$4,0)),)</f>
        <v>5</v>
      </c>
      <c r="S4" s="140">
        <f ca="1">IFERROR(INDEX(PESOS!$C$4:$LG$21,MATCH($A$4,PESOS!$A$4:$A$20,0),MATCH(S3,PESOS!$C$4:$KR$4,0)),)</f>
        <v>0</v>
      </c>
      <c r="T4" s="140">
        <f ca="1">IFERROR(INDEX(PESOS!$C$4:$LG$21,MATCH($A$4,PESOS!$A$4:$A$20,0),MATCH(T3,PESOS!$C$4:$KR$4,0)),)</f>
        <v>5</v>
      </c>
      <c r="U4" s="140">
        <f ca="1">IFERROR(INDEX(PESOS!$C$4:$LG$21,MATCH($A$4,PESOS!$A$4:$A$20,0),MATCH(U3,PESOS!$C$4:$KR$4,0)),)</f>
        <v>5</v>
      </c>
      <c r="V4" s="140">
        <f ca="1">IFERROR(INDEX(PESOS!$C$4:$LG$21,MATCH($A$4,PESOS!$A$4:$A$20,0),MATCH(V3,PESOS!$C$4:$KR$4,0)),)</f>
        <v>0</v>
      </c>
      <c r="W4" s="140">
        <f ca="1">IFERROR(INDEX(PESOS!$C$4:$LG$21,MATCH($A$4,PESOS!$A$4:$A$20,0),MATCH(W3,PESOS!$C$4:$KR$4,0)),)</f>
        <v>5</v>
      </c>
      <c r="X4" s="140">
        <f ca="1">IFERROR(INDEX(PESOS!$C$4:$LG$21,MATCH($A$4,PESOS!$A$4:$A$20,0),MATCH(X3,PESOS!$C$4:$KR$4,0)),)</f>
        <v>0</v>
      </c>
      <c r="Y4" s="140">
        <f ca="1">IFERROR(INDEX(PESOS!$C$4:$LG$21,MATCH($A$4,PESOS!$A$4:$A$20,0),MATCH(Y3,PESOS!$C$4:$KR$4,0)),)</f>
        <v>0</v>
      </c>
      <c r="Z4" s="140">
        <f ca="1">IFERROR(INDEX(PESOS!$C$4:$LG$21,MATCH($A$4,PESOS!$A$4:$A$20,0),MATCH(Z3,PESOS!$C$4:$KR$4,0)),)</f>
        <v>0</v>
      </c>
      <c r="AA4" s="140">
        <f ca="1">IFERROR(INDEX(PESOS!$C$4:$LG$21,MATCH($A$4,PESOS!$A$4:$A$20,0),MATCH(AA3,PESOS!$C$4:$KR$4,0)),)</f>
        <v>0</v>
      </c>
      <c r="AB4" s="140">
        <f ca="1">IFERROR(INDEX(PESOS!$C$4:$LG$21,MATCH($A$4,PESOS!$A$4:$A$20,0),MATCH(AB3,PESOS!$C$4:$KR$4,0)),)</f>
        <v>0</v>
      </c>
      <c r="AC4" s="140">
        <f ca="1">IFERROR(INDEX(PESOS!$C$4:$LG$21,MATCH($A$4,PESOS!$A$4:$A$20,0),MATCH(AC3,PESOS!$C$4:$KR$4,0)),)</f>
        <v>15</v>
      </c>
      <c r="AD4" s="140">
        <f ca="1">IFERROR(INDEX(PESOS!$C$4:$LG$21,MATCH($A$4,PESOS!$A$4:$A$20,0),MATCH(AD3,PESOS!$C$4:$KR$4,0)),)</f>
        <v>0</v>
      </c>
      <c r="AE4" s="140">
        <f ca="1">IFERROR(INDEX(PESOS!$C$4:$LG$21,MATCH($A$4,PESOS!$A$4:$A$20,0),MATCH(AE3,PESOS!$C$4:$KR$4,0)),)</f>
        <v>0</v>
      </c>
      <c r="AF4" s="140">
        <f ca="1">IFERROR(INDEX(PESOS!$C$4:$LG$21,MATCH($A$4,PESOS!$A$4:$A$20,0),MATCH(AF3,PESOS!$C$4:$KR$4,0)),)</f>
        <v>0</v>
      </c>
      <c r="AG4" s="140">
        <f ca="1">IFERROR(INDEX(PESOS!$C$4:$LG$21,MATCH($A$4,PESOS!$A$4:$A$20,0),MATCH(AG3,PESOS!$C$4:$KR$4,0)),)</f>
        <v>0</v>
      </c>
      <c r="AH4" s="140">
        <f ca="1">IFERROR(INDEX(PESOS!$C$4:$LG$21,MATCH($A$4,PESOS!$A$4:$A$20,0),MATCH(AH3,PESOS!$C$4:$KR$4,0)),)</f>
        <v>0</v>
      </c>
      <c r="AI4" s="140">
        <f ca="1">IFERROR(INDEX(PESOS!$C$4:$LG$21,MATCH($A$4,PESOS!$A$4:$A$20,0),MATCH(AI3,PESOS!$C$4:$KR$4,0)),)</f>
        <v>0</v>
      </c>
      <c r="AJ4" s="140">
        <f ca="1">IFERROR(INDEX(PESOS!$C$4:$LG$21,MATCH($A$4,PESOS!$A$4:$A$20,0),MATCH(AJ3,PESOS!$C$4:$KR$4,0)),)</f>
        <v>0</v>
      </c>
      <c r="AK4" s="140">
        <f ca="1">IFERROR(INDEX(PESOS!$C$4:$LG$21,MATCH($A$4,PESOS!$A$4:$A$20,0),MATCH(AK3,PESOS!$C$4:$KR$4,0)),)</f>
        <v>0</v>
      </c>
    </row>
    <row r="5" spans="1:37" x14ac:dyDescent="0.25">
      <c r="A5" s="65" t="str" cm="1">
        <f t="array" ref="A5:A41">Alumnado[Alumnado]</f>
        <v>Garcia, Ana</v>
      </c>
      <c r="B5" s="141">
        <v>1</v>
      </c>
      <c r="C5" s="142">
        <v>1</v>
      </c>
      <c r="D5" s="142">
        <v>1</v>
      </c>
      <c r="E5" s="142">
        <v>1</v>
      </c>
      <c r="F5" s="142">
        <v>1</v>
      </c>
      <c r="G5" s="143"/>
      <c r="H5" s="141">
        <v>1</v>
      </c>
      <c r="I5" s="142">
        <v>1</v>
      </c>
      <c r="J5" s="142">
        <v>1</v>
      </c>
      <c r="K5" s="142">
        <v>1</v>
      </c>
      <c r="L5" s="142"/>
      <c r="M5" s="143"/>
      <c r="N5" s="141"/>
      <c r="O5" s="142"/>
      <c r="P5" s="142"/>
      <c r="Q5" s="142">
        <v>1</v>
      </c>
      <c r="R5" s="142">
        <v>1</v>
      </c>
      <c r="S5" s="143"/>
      <c r="T5" s="141">
        <v>1</v>
      </c>
      <c r="U5" s="142">
        <v>1</v>
      </c>
      <c r="V5" s="142">
        <v>1</v>
      </c>
      <c r="W5" s="142">
        <v>1</v>
      </c>
      <c r="X5" s="142"/>
      <c r="Y5" s="143"/>
      <c r="Z5" s="141"/>
      <c r="AA5" s="142"/>
      <c r="AB5" s="142"/>
      <c r="AC5" s="142">
        <v>1</v>
      </c>
      <c r="AD5" s="142"/>
      <c r="AE5" s="143"/>
      <c r="AF5" s="141"/>
      <c r="AG5" s="142"/>
      <c r="AH5" s="142">
        <v>1</v>
      </c>
      <c r="AI5" s="142">
        <v>1</v>
      </c>
      <c r="AJ5" s="142"/>
      <c r="AK5" s="143"/>
    </row>
    <row r="6" spans="1:37" x14ac:dyDescent="0.25">
      <c r="A6" s="65" t="str">
        <v>Martinez carlos</v>
      </c>
      <c r="B6" s="141">
        <v>2</v>
      </c>
      <c r="C6" s="142">
        <v>2</v>
      </c>
      <c r="D6" s="142">
        <v>2</v>
      </c>
      <c r="E6" s="142">
        <v>2</v>
      </c>
      <c r="F6" s="142">
        <v>2</v>
      </c>
      <c r="G6" s="143"/>
      <c r="H6" s="141">
        <v>2</v>
      </c>
      <c r="I6" s="142">
        <v>2</v>
      </c>
      <c r="J6" s="142">
        <v>2</v>
      </c>
      <c r="K6" s="142">
        <v>2</v>
      </c>
      <c r="L6" s="142"/>
      <c r="M6" s="143"/>
      <c r="N6" s="141"/>
      <c r="O6" s="142"/>
      <c r="P6" s="142"/>
      <c r="Q6" s="142">
        <v>2</v>
      </c>
      <c r="R6" s="142">
        <v>2</v>
      </c>
      <c r="S6" s="143"/>
      <c r="T6" s="141">
        <v>2</v>
      </c>
      <c r="U6" s="142">
        <v>2</v>
      </c>
      <c r="V6" s="142">
        <v>2</v>
      </c>
      <c r="W6" s="142">
        <v>2</v>
      </c>
      <c r="X6" s="142"/>
      <c r="Y6" s="143"/>
      <c r="Z6" s="141"/>
      <c r="AA6" s="142"/>
      <c r="AB6" s="142"/>
      <c r="AC6" s="142">
        <v>2</v>
      </c>
      <c r="AD6" s="142"/>
      <c r="AE6" s="143"/>
      <c r="AF6" s="141"/>
      <c r="AG6" s="142"/>
      <c r="AH6" s="142">
        <v>2</v>
      </c>
      <c r="AI6" s="142">
        <v>2</v>
      </c>
      <c r="AJ6" s="142"/>
      <c r="AK6" s="143"/>
    </row>
    <row r="7" spans="1:37" x14ac:dyDescent="0.25">
      <c r="A7" s="65" t="str">
        <v>Sanchez Laura</v>
      </c>
      <c r="B7" s="141">
        <v>3</v>
      </c>
      <c r="C7" s="142">
        <v>3</v>
      </c>
      <c r="D7" s="142">
        <v>3</v>
      </c>
      <c r="E7" s="142">
        <v>3</v>
      </c>
      <c r="F7" s="142">
        <v>3</v>
      </c>
      <c r="G7" s="143"/>
      <c r="H7" s="141">
        <v>3</v>
      </c>
      <c r="I7" s="142">
        <v>3</v>
      </c>
      <c r="J7" s="142">
        <v>3</v>
      </c>
      <c r="K7" s="142">
        <v>3</v>
      </c>
      <c r="L7" s="142"/>
      <c r="M7" s="143"/>
      <c r="N7" s="141"/>
      <c r="O7" s="142"/>
      <c r="P7" s="142"/>
      <c r="Q7" s="142">
        <v>3</v>
      </c>
      <c r="R7" s="142">
        <v>3</v>
      </c>
      <c r="S7" s="143"/>
      <c r="T7" s="141">
        <v>3</v>
      </c>
      <c r="U7" s="142">
        <v>3</v>
      </c>
      <c r="V7" s="142">
        <v>3</v>
      </c>
      <c r="W7" s="142">
        <v>3</v>
      </c>
      <c r="X7" s="142"/>
      <c r="Y7" s="143"/>
      <c r="Z7" s="141"/>
      <c r="AA7" s="142"/>
      <c r="AB7" s="142"/>
      <c r="AC7" s="142">
        <v>3</v>
      </c>
      <c r="AD7" s="142"/>
      <c r="AE7" s="143"/>
      <c r="AF7" s="141"/>
      <c r="AG7" s="142"/>
      <c r="AH7" s="142">
        <v>3</v>
      </c>
      <c r="AI7" s="142">
        <v>3</v>
      </c>
      <c r="AJ7" s="142"/>
      <c r="AK7" s="143"/>
    </row>
    <row r="8" spans="1:37" x14ac:dyDescent="0.25">
      <c r="A8" s="65" t="str">
        <v>Lopez Diego</v>
      </c>
      <c r="B8" s="141">
        <v>4</v>
      </c>
      <c r="C8" s="142">
        <v>4</v>
      </c>
      <c r="D8" s="142">
        <v>4</v>
      </c>
      <c r="E8" s="142">
        <v>4</v>
      </c>
      <c r="F8" s="142">
        <v>4</v>
      </c>
      <c r="G8" s="143"/>
      <c r="H8" s="141">
        <v>4</v>
      </c>
      <c r="I8" s="142">
        <v>4</v>
      </c>
      <c r="J8" s="142">
        <v>4</v>
      </c>
      <c r="K8" s="142">
        <v>4</v>
      </c>
      <c r="L8" s="142"/>
      <c r="M8" s="143"/>
      <c r="N8" s="141"/>
      <c r="O8" s="142"/>
      <c r="P8" s="142"/>
      <c r="Q8" s="142">
        <v>4</v>
      </c>
      <c r="R8" s="142">
        <v>4</v>
      </c>
      <c r="S8" s="143"/>
      <c r="T8" s="141">
        <v>4</v>
      </c>
      <c r="U8" s="142">
        <v>4</v>
      </c>
      <c r="V8" s="142">
        <v>4</v>
      </c>
      <c r="W8" s="142">
        <v>4</v>
      </c>
      <c r="X8" s="142"/>
      <c r="Y8" s="143"/>
      <c r="Z8" s="141"/>
      <c r="AA8" s="142"/>
      <c r="AB8" s="142"/>
      <c r="AC8" s="142">
        <v>4</v>
      </c>
      <c r="AD8" s="142"/>
      <c r="AE8" s="143"/>
      <c r="AF8" s="141"/>
      <c r="AG8" s="142"/>
      <c r="AH8" s="142">
        <v>4</v>
      </c>
      <c r="AI8" s="142">
        <v>4</v>
      </c>
      <c r="AJ8" s="142"/>
      <c r="AK8" s="143"/>
    </row>
    <row r="9" spans="1:37" x14ac:dyDescent="0.25">
      <c r="A9" s="65" t="str">
        <v>Gonzalez Torres, Mara�a</v>
      </c>
      <c r="B9" s="141">
        <v>5</v>
      </c>
      <c r="C9" s="142">
        <v>5</v>
      </c>
      <c r="D9" s="142">
        <v>5</v>
      </c>
      <c r="E9" s="142">
        <v>5</v>
      </c>
      <c r="F9" s="142">
        <v>5</v>
      </c>
      <c r="G9" s="143"/>
      <c r="H9" s="141">
        <v>5</v>
      </c>
      <c r="I9" s="142">
        <v>5</v>
      </c>
      <c r="J9" s="142">
        <v>5</v>
      </c>
      <c r="K9" s="142">
        <v>5</v>
      </c>
      <c r="L9" s="142"/>
      <c r="M9" s="143"/>
      <c r="N9" s="141"/>
      <c r="O9" s="142"/>
      <c r="P9" s="142"/>
      <c r="Q9" s="142">
        <v>5</v>
      </c>
      <c r="R9" s="142">
        <v>5</v>
      </c>
      <c r="S9" s="143"/>
      <c r="T9" s="141">
        <v>5</v>
      </c>
      <c r="U9" s="142">
        <v>5</v>
      </c>
      <c r="V9" s="142">
        <v>5</v>
      </c>
      <c r="W9" s="142">
        <v>5</v>
      </c>
      <c r="X9" s="142"/>
      <c r="Y9" s="143"/>
      <c r="Z9" s="141"/>
      <c r="AA9" s="142"/>
      <c r="AB9" s="142"/>
      <c r="AC9" s="142">
        <v>5</v>
      </c>
      <c r="AD9" s="142"/>
      <c r="AE9" s="143"/>
      <c r="AF9" s="141"/>
      <c r="AG9" s="142"/>
      <c r="AH9" s="142">
        <v>5</v>
      </c>
      <c r="AI9" s="142">
        <v>5</v>
      </c>
      <c r="AJ9" s="142"/>
      <c r="AK9" s="143"/>
    </row>
    <row r="10" spans="1:37" x14ac:dyDescent="0.25">
      <c r="A10" s="65" t="str">
        <v>Rodra�guez Jimaanez, Pablo</v>
      </c>
      <c r="B10" s="141">
        <v>6</v>
      </c>
      <c r="C10" s="142">
        <v>6</v>
      </c>
      <c r="D10" s="142">
        <v>6</v>
      </c>
      <c r="E10" s="142">
        <v>6</v>
      </c>
      <c r="F10" s="142">
        <v>6</v>
      </c>
      <c r="G10" s="143"/>
      <c r="H10" s="141">
        <v>6</v>
      </c>
      <c r="I10" s="142">
        <v>6</v>
      </c>
      <c r="J10" s="142">
        <v>6</v>
      </c>
      <c r="K10" s="142">
        <v>6</v>
      </c>
      <c r="L10" s="142"/>
      <c r="M10" s="143"/>
      <c r="N10" s="141"/>
      <c r="O10" s="142"/>
      <c r="P10" s="142"/>
      <c r="Q10" s="142">
        <v>6</v>
      </c>
      <c r="R10" s="142">
        <v>6</v>
      </c>
      <c r="S10" s="143"/>
      <c r="T10" s="141">
        <v>6</v>
      </c>
      <c r="U10" s="142">
        <v>6</v>
      </c>
      <c r="V10" s="142">
        <v>6</v>
      </c>
      <c r="W10" s="142">
        <v>6</v>
      </c>
      <c r="X10" s="142"/>
      <c r="Y10" s="143"/>
      <c r="Z10" s="141"/>
      <c r="AA10" s="142"/>
      <c r="AB10" s="142"/>
      <c r="AC10" s="142">
        <v>6</v>
      </c>
      <c r="AD10" s="142"/>
      <c r="AE10" s="143"/>
      <c r="AF10" s="141"/>
      <c r="AG10" s="142"/>
      <c r="AH10" s="142">
        <v>6</v>
      </c>
      <c r="AI10" s="142">
        <v>6</v>
      </c>
      <c r="AJ10" s="142"/>
      <c r="AK10" s="143"/>
    </row>
    <row r="11" spans="1:37" x14ac:dyDescent="0.25">
      <c r="A11" s="65" t="str">
        <v>Hernandez Moreno, Sofa�a</v>
      </c>
      <c r="B11" s="141">
        <v>7</v>
      </c>
      <c r="C11" s="142">
        <v>7</v>
      </c>
      <c r="D11" s="142">
        <v>7</v>
      </c>
      <c r="E11" s="142">
        <v>7</v>
      </c>
      <c r="F11" s="142">
        <v>7</v>
      </c>
      <c r="G11" s="143"/>
      <c r="H11" s="141">
        <v>7</v>
      </c>
      <c r="I11" s="142">
        <v>7</v>
      </c>
      <c r="J11" s="142">
        <v>7</v>
      </c>
      <c r="K11" s="142">
        <v>7</v>
      </c>
      <c r="L11" s="142"/>
      <c r="M11" s="143"/>
      <c r="N11" s="141"/>
      <c r="O11" s="142"/>
      <c r="P11" s="142"/>
      <c r="Q11" s="142">
        <v>7</v>
      </c>
      <c r="R11" s="142">
        <v>7</v>
      </c>
      <c r="S11" s="143"/>
      <c r="T11" s="141">
        <v>7</v>
      </c>
      <c r="U11" s="142">
        <v>7</v>
      </c>
      <c r="V11" s="142">
        <v>7</v>
      </c>
      <c r="W11" s="142">
        <v>7</v>
      </c>
      <c r="X11" s="142"/>
      <c r="Y11" s="143"/>
      <c r="Z11" s="141"/>
      <c r="AA11" s="142"/>
      <c r="AB11" s="142"/>
      <c r="AC11" s="142">
        <v>7</v>
      </c>
      <c r="AD11" s="142"/>
      <c r="AE11" s="143"/>
      <c r="AF11" s="141"/>
      <c r="AG11" s="142"/>
      <c r="AH11" s="142">
        <v>7</v>
      </c>
      <c r="AI11" s="142">
        <v>7</v>
      </c>
      <c r="AJ11" s="142"/>
      <c r="AK11" s="143"/>
    </row>
    <row r="12" spans="1:37" x14ac:dyDescent="0.25">
      <c r="A12" s="65" t="str">
        <v>Da�az Castro, Alejandro</v>
      </c>
      <c r="B12" s="141">
        <v>8</v>
      </c>
      <c r="C12" s="142">
        <v>8</v>
      </c>
      <c r="D12" s="142">
        <v>8</v>
      </c>
      <c r="E12" s="142">
        <v>8</v>
      </c>
      <c r="F12" s="142">
        <v>8</v>
      </c>
      <c r="G12" s="143"/>
      <c r="H12" s="141">
        <v>8</v>
      </c>
      <c r="I12" s="142">
        <v>8</v>
      </c>
      <c r="J12" s="142">
        <v>8</v>
      </c>
      <c r="K12" s="142">
        <v>8</v>
      </c>
      <c r="L12" s="142"/>
      <c r="M12" s="143"/>
      <c r="N12" s="141"/>
      <c r="O12" s="142"/>
      <c r="P12" s="142"/>
      <c r="Q12" s="142">
        <v>8</v>
      </c>
      <c r="R12" s="142">
        <v>8</v>
      </c>
      <c r="S12" s="143"/>
      <c r="T12" s="141">
        <v>8</v>
      </c>
      <c r="U12" s="142">
        <v>8</v>
      </c>
      <c r="V12" s="142">
        <v>8</v>
      </c>
      <c r="W12" s="142">
        <v>8</v>
      </c>
      <c r="X12" s="142"/>
      <c r="Y12" s="143"/>
      <c r="Z12" s="141"/>
      <c r="AA12" s="142"/>
      <c r="AB12" s="142"/>
      <c r="AC12" s="142">
        <v>8</v>
      </c>
      <c r="AD12" s="142"/>
      <c r="AE12" s="143"/>
      <c r="AF12" s="141"/>
      <c r="AG12" s="142"/>
      <c r="AH12" s="142">
        <v>8</v>
      </c>
      <c r="AI12" s="142">
        <v>8</v>
      </c>
      <c r="AJ12" s="142"/>
      <c r="AK12" s="143"/>
    </row>
    <row r="13" spans="1:37" x14ac:dyDescent="0.25">
      <c r="A13" s="65" t="str">
        <v>a�lvarez Romero, Elena</v>
      </c>
      <c r="B13" s="141">
        <v>9</v>
      </c>
      <c r="C13" s="142">
        <v>9</v>
      </c>
      <c r="D13" s="142">
        <v>9</v>
      </c>
      <c r="E13" s="142">
        <v>9</v>
      </c>
      <c r="F13" s="142">
        <v>9</v>
      </c>
      <c r="G13" s="143"/>
      <c r="H13" s="141">
        <v>9</v>
      </c>
      <c r="I13" s="142">
        <v>9</v>
      </c>
      <c r="J13" s="142">
        <v>9</v>
      </c>
      <c r="K13" s="142">
        <v>9</v>
      </c>
      <c r="L13" s="142"/>
      <c r="M13" s="143"/>
      <c r="N13" s="141"/>
      <c r="O13" s="142"/>
      <c r="P13" s="142"/>
      <c r="Q13" s="142">
        <v>9</v>
      </c>
      <c r="R13" s="142">
        <v>9</v>
      </c>
      <c r="S13" s="143"/>
      <c r="T13" s="141">
        <v>9</v>
      </c>
      <c r="U13" s="142">
        <v>9</v>
      </c>
      <c r="V13" s="142">
        <v>9</v>
      </c>
      <c r="W13" s="142">
        <v>9</v>
      </c>
      <c r="X13" s="142"/>
      <c r="Y13" s="143"/>
      <c r="Z13" s="141"/>
      <c r="AA13" s="142"/>
      <c r="AB13" s="142"/>
      <c r="AC13" s="142">
        <v>9</v>
      </c>
      <c r="AD13" s="142"/>
      <c r="AE13" s="143"/>
      <c r="AF13" s="141"/>
      <c r="AG13" s="142"/>
      <c r="AH13" s="142">
        <v>9</v>
      </c>
      <c r="AI13" s="142">
        <v>9</v>
      </c>
      <c r="AJ13" s="142"/>
      <c r="AK13" s="143"/>
    </row>
    <row r="14" spans="1:37" x14ac:dyDescent="0.25">
      <c r="A14" s="65" t="str">
        <v>Mua�oz Navarro, Javier</v>
      </c>
      <c r="B14" s="141">
        <v>10</v>
      </c>
      <c r="C14" s="142">
        <v>10</v>
      </c>
      <c r="D14" s="142">
        <v>10</v>
      </c>
      <c r="E14" s="142">
        <v>10</v>
      </c>
      <c r="F14" s="142">
        <v>10</v>
      </c>
      <c r="G14" s="143"/>
      <c r="H14" s="141">
        <v>10</v>
      </c>
      <c r="I14" s="142">
        <v>10</v>
      </c>
      <c r="J14" s="142">
        <v>10</v>
      </c>
      <c r="K14" s="142">
        <v>10</v>
      </c>
      <c r="L14" s="142"/>
      <c r="M14" s="143"/>
      <c r="N14" s="141"/>
      <c r="O14" s="142"/>
      <c r="P14" s="142"/>
      <c r="Q14" s="142">
        <v>10</v>
      </c>
      <c r="R14" s="142">
        <v>10</v>
      </c>
      <c r="S14" s="143"/>
      <c r="T14" s="141">
        <v>10</v>
      </c>
      <c r="U14" s="142">
        <v>10</v>
      </c>
      <c r="V14" s="142">
        <v>10</v>
      </c>
      <c r="W14" s="142">
        <v>10</v>
      </c>
      <c r="X14" s="142"/>
      <c r="Y14" s="143"/>
      <c r="Z14" s="141"/>
      <c r="AA14" s="142"/>
      <c r="AB14" s="142"/>
      <c r="AC14" s="142">
        <v>10</v>
      </c>
      <c r="AD14" s="142"/>
      <c r="AE14" s="143"/>
      <c r="AF14" s="141"/>
      <c r="AG14" s="142"/>
      <c r="AH14" s="142">
        <v>10</v>
      </c>
      <c r="AI14" s="142">
        <v>10</v>
      </c>
      <c r="AJ14" s="142"/>
      <c r="AK14" s="143"/>
    </row>
    <row r="15" spans="1:37" x14ac:dyDescent="0.25">
      <c r="A15" s="65" t="str">
        <v>Romero Gil, Claudia</v>
      </c>
      <c r="B15" s="141">
        <v>1</v>
      </c>
      <c r="C15" s="142">
        <v>1</v>
      </c>
      <c r="D15" s="142">
        <v>1</v>
      </c>
      <c r="E15" s="142">
        <v>1</v>
      </c>
      <c r="F15" s="142">
        <v>1</v>
      </c>
      <c r="G15" s="143"/>
      <c r="H15" s="141">
        <v>1</v>
      </c>
      <c r="I15" s="142">
        <v>1</v>
      </c>
      <c r="J15" s="142">
        <v>1</v>
      </c>
      <c r="K15" s="142">
        <v>1</v>
      </c>
      <c r="L15" s="142"/>
      <c r="M15" s="143"/>
      <c r="N15" s="141"/>
      <c r="O15" s="142"/>
      <c r="P15" s="142"/>
      <c r="Q15" s="142">
        <v>1</v>
      </c>
      <c r="R15" s="142">
        <v>1</v>
      </c>
      <c r="S15" s="143"/>
      <c r="T15" s="141">
        <v>1</v>
      </c>
      <c r="U15" s="142">
        <v>1</v>
      </c>
      <c r="V15" s="142">
        <v>1</v>
      </c>
      <c r="W15" s="142">
        <v>1</v>
      </c>
      <c r="X15" s="142"/>
      <c r="Y15" s="143"/>
      <c r="Z15" s="141"/>
      <c r="AA15" s="142"/>
      <c r="AB15" s="142"/>
      <c r="AC15" s="142">
        <v>1</v>
      </c>
      <c r="AD15" s="142"/>
      <c r="AE15" s="143"/>
      <c r="AF15" s="141"/>
      <c r="AG15" s="142"/>
      <c r="AH15" s="142">
        <v>1</v>
      </c>
      <c r="AI15" s="142">
        <v>1</v>
      </c>
      <c r="AJ15" s="142"/>
      <c r="AK15" s="143"/>
    </row>
    <row r="16" spans="1:37" x14ac:dyDescent="0.25">
      <c r="A16" s="65" t="str">
        <v>Alonso Serrano, Marcos</v>
      </c>
      <c r="B16" s="141">
        <v>2</v>
      </c>
      <c r="C16" s="142">
        <v>2</v>
      </c>
      <c r="D16" s="142">
        <v>2</v>
      </c>
      <c r="E16" s="142">
        <v>2</v>
      </c>
      <c r="F16" s="142">
        <v>2</v>
      </c>
      <c r="G16" s="143"/>
      <c r="H16" s="141">
        <v>2</v>
      </c>
      <c r="I16" s="142">
        <v>2</v>
      </c>
      <c r="J16" s="142">
        <v>2</v>
      </c>
      <c r="K16" s="142">
        <v>2</v>
      </c>
      <c r="L16" s="142"/>
      <c r="M16" s="143"/>
      <c r="N16" s="141"/>
      <c r="O16" s="142"/>
      <c r="P16" s="142"/>
      <c r="Q16" s="142">
        <v>2</v>
      </c>
      <c r="R16" s="142">
        <v>2</v>
      </c>
      <c r="S16" s="143"/>
      <c r="T16" s="141">
        <v>2</v>
      </c>
      <c r="U16" s="142">
        <v>2</v>
      </c>
      <c r="V16" s="142">
        <v>2</v>
      </c>
      <c r="W16" s="142">
        <v>2</v>
      </c>
      <c r="X16" s="142"/>
      <c r="Y16" s="143"/>
      <c r="Z16" s="141"/>
      <c r="AA16" s="142"/>
      <c r="AB16" s="142"/>
      <c r="AC16" s="142">
        <v>2</v>
      </c>
      <c r="AD16" s="142"/>
      <c r="AE16" s="143"/>
      <c r="AF16" s="141"/>
      <c r="AG16" s="142"/>
      <c r="AH16" s="142">
        <v>2</v>
      </c>
      <c r="AI16" s="142">
        <v>2</v>
      </c>
      <c r="AJ16" s="142"/>
      <c r="AK16" s="143"/>
    </row>
    <row r="17" spans="1:37" x14ac:dyDescent="0.25">
      <c r="A17" s="65" t="str">
        <v>Gutiaarrez Molina, Luca�a</v>
      </c>
      <c r="B17" s="141">
        <v>3</v>
      </c>
      <c r="C17" s="142">
        <v>3</v>
      </c>
      <c r="D17" s="142">
        <v>3</v>
      </c>
      <c r="E17" s="142">
        <v>3</v>
      </c>
      <c r="F17" s="142">
        <v>3</v>
      </c>
      <c r="G17" s="143"/>
      <c r="H17" s="141">
        <v>3</v>
      </c>
      <c r="I17" s="142">
        <v>3</v>
      </c>
      <c r="J17" s="142">
        <v>3</v>
      </c>
      <c r="K17" s="142">
        <v>3</v>
      </c>
      <c r="L17" s="142"/>
      <c r="M17" s="143"/>
      <c r="N17" s="141"/>
      <c r="O17" s="142"/>
      <c r="P17" s="142"/>
      <c r="Q17" s="142">
        <v>3</v>
      </c>
      <c r="R17" s="142">
        <v>3</v>
      </c>
      <c r="S17" s="143"/>
      <c r="T17" s="141">
        <v>3</v>
      </c>
      <c r="U17" s="142">
        <v>3</v>
      </c>
      <c r="V17" s="142">
        <v>3</v>
      </c>
      <c r="W17" s="142">
        <v>3</v>
      </c>
      <c r="X17" s="142"/>
      <c r="Y17" s="143"/>
      <c r="Z17" s="141"/>
      <c r="AA17" s="142"/>
      <c r="AB17" s="142"/>
      <c r="AC17" s="142">
        <v>3</v>
      </c>
      <c r="AD17" s="142"/>
      <c r="AE17" s="143"/>
      <c r="AF17" s="141"/>
      <c r="AG17" s="142"/>
      <c r="AH17" s="142">
        <v>3</v>
      </c>
      <c r="AI17" s="142">
        <v>3</v>
      </c>
      <c r="AJ17" s="142"/>
      <c r="AK17" s="143"/>
    </row>
    <row r="18" spans="1:37" x14ac:dyDescent="0.25">
      <c r="A18" s="65" t="str">
        <v>Moreno Ortega, Adrian</v>
      </c>
      <c r="B18" s="141">
        <v>4</v>
      </c>
      <c r="C18" s="142">
        <v>4</v>
      </c>
      <c r="D18" s="142">
        <v>4</v>
      </c>
      <c r="E18" s="142">
        <v>4</v>
      </c>
      <c r="F18" s="142">
        <v>4</v>
      </c>
      <c r="G18" s="143"/>
      <c r="H18" s="141">
        <v>4</v>
      </c>
      <c r="I18" s="142">
        <v>4</v>
      </c>
      <c r="J18" s="142">
        <v>4</v>
      </c>
      <c r="K18" s="142">
        <v>4</v>
      </c>
      <c r="L18" s="142"/>
      <c r="M18" s="143"/>
      <c r="N18" s="141"/>
      <c r="O18" s="142"/>
      <c r="P18" s="142"/>
      <c r="Q18" s="142">
        <v>4</v>
      </c>
      <c r="R18" s="142">
        <v>4</v>
      </c>
      <c r="S18" s="143"/>
      <c r="T18" s="141">
        <v>4</v>
      </c>
      <c r="U18" s="142">
        <v>4</v>
      </c>
      <c r="V18" s="142">
        <v>4</v>
      </c>
      <c r="W18" s="142">
        <v>4</v>
      </c>
      <c r="X18" s="142"/>
      <c r="Y18" s="143"/>
      <c r="Z18" s="141"/>
      <c r="AA18" s="142"/>
      <c r="AB18" s="142"/>
      <c r="AC18" s="142">
        <v>4</v>
      </c>
      <c r="AD18" s="142"/>
      <c r="AE18" s="143"/>
      <c r="AF18" s="141"/>
      <c r="AG18" s="142"/>
      <c r="AH18" s="142">
        <v>4</v>
      </c>
      <c r="AI18" s="142">
        <v>4</v>
      </c>
      <c r="AJ18" s="142"/>
      <c r="AK18" s="143"/>
    </row>
    <row r="19" spans="1:37" x14ac:dyDescent="0.25">
      <c r="A19" s="65" t="str">
        <v>Jimaanez Ramos, Valentina</v>
      </c>
      <c r="B19" s="141">
        <v>5</v>
      </c>
      <c r="C19" s="142">
        <v>5</v>
      </c>
      <c r="D19" s="142">
        <v>5</v>
      </c>
      <c r="E19" s="142">
        <v>5</v>
      </c>
      <c r="F19" s="142">
        <v>5</v>
      </c>
      <c r="G19" s="143"/>
      <c r="H19" s="141">
        <v>5</v>
      </c>
      <c r="I19" s="142">
        <v>5</v>
      </c>
      <c r="J19" s="142">
        <v>5</v>
      </c>
      <c r="K19" s="142">
        <v>5</v>
      </c>
      <c r="L19" s="142"/>
      <c r="M19" s="143"/>
      <c r="N19" s="141"/>
      <c r="O19" s="142"/>
      <c r="P19" s="142"/>
      <c r="Q19" s="142">
        <v>5</v>
      </c>
      <c r="R19" s="142">
        <v>5</v>
      </c>
      <c r="S19" s="143"/>
      <c r="T19" s="141">
        <v>5</v>
      </c>
      <c r="U19" s="142">
        <v>5</v>
      </c>
      <c r="V19" s="142">
        <v>5</v>
      </c>
      <c r="W19" s="142">
        <v>5</v>
      </c>
      <c r="X19" s="142"/>
      <c r="Y19" s="143"/>
      <c r="Z19" s="141"/>
      <c r="AA19" s="142"/>
      <c r="AB19" s="142"/>
      <c r="AC19" s="142">
        <v>5</v>
      </c>
      <c r="AD19" s="142"/>
      <c r="AE19" s="143"/>
      <c r="AF19" s="141"/>
      <c r="AG19" s="142"/>
      <c r="AH19" s="142">
        <v>5</v>
      </c>
      <c r="AI19" s="142">
        <v>5</v>
      </c>
      <c r="AJ19" s="142"/>
      <c r="AK19" s="143"/>
    </row>
    <row r="20" spans="1:37" x14ac:dyDescent="0.25">
      <c r="A20" s="65" t="str">
        <v>Ruiz Guerrero, Hugo</v>
      </c>
      <c r="B20" s="141">
        <v>6</v>
      </c>
      <c r="C20" s="142">
        <v>6</v>
      </c>
      <c r="D20" s="142">
        <v>6</v>
      </c>
      <c r="E20" s="142">
        <v>6</v>
      </c>
      <c r="F20" s="142">
        <v>6</v>
      </c>
      <c r="G20" s="143"/>
      <c r="H20" s="141">
        <v>6</v>
      </c>
      <c r="I20" s="142">
        <v>6</v>
      </c>
      <c r="J20" s="142">
        <v>6</v>
      </c>
      <c r="K20" s="142">
        <v>6</v>
      </c>
      <c r="L20" s="142"/>
      <c r="M20" s="143"/>
      <c r="N20" s="141"/>
      <c r="O20" s="142"/>
      <c r="P20" s="142"/>
      <c r="Q20" s="142">
        <v>6</v>
      </c>
      <c r="R20" s="142">
        <v>6</v>
      </c>
      <c r="S20" s="143"/>
      <c r="T20" s="141">
        <v>6</v>
      </c>
      <c r="U20" s="142">
        <v>6</v>
      </c>
      <c r="V20" s="142">
        <v>6</v>
      </c>
      <c r="W20" s="142">
        <v>6</v>
      </c>
      <c r="X20" s="142"/>
      <c r="Y20" s="143"/>
      <c r="Z20" s="141"/>
      <c r="AA20" s="142"/>
      <c r="AB20" s="142"/>
      <c r="AC20" s="142">
        <v>6</v>
      </c>
      <c r="AD20" s="142"/>
      <c r="AE20" s="143"/>
      <c r="AF20" s="141"/>
      <c r="AG20" s="142"/>
      <c r="AH20" s="142">
        <v>6</v>
      </c>
      <c r="AI20" s="142">
        <v>6</v>
      </c>
      <c r="AJ20" s="142"/>
      <c r="AK20" s="143"/>
    </row>
    <row r="21" spans="1:37" x14ac:dyDescent="0.25">
      <c r="A21" s="65" t="str">
        <v>Flores Medina, Natalia</v>
      </c>
      <c r="B21" s="141">
        <v>7</v>
      </c>
      <c r="C21" s="142">
        <v>7</v>
      </c>
      <c r="D21" s="142">
        <v>7</v>
      </c>
      <c r="E21" s="142">
        <v>7</v>
      </c>
      <c r="F21" s="142">
        <v>7</v>
      </c>
      <c r="G21" s="143"/>
      <c r="H21" s="141">
        <v>7</v>
      </c>
      <c r="I21" s="142">
        <v>7</v>
      </c>
      <c r="J21" s="142">
        <v>7</v>
      </c>
      <c r="K21" s="142">
        <v>7</v>
      </c>
      <c r="L21" s="142"/>
      <c r="M21" s="143"/>
      <c r="N21" s="141"/>
      <c r="O21" s="142"/>
      <c r="P21" s="142"/>
      <c r="Q21" s="142">
        <v>7</v>
      </c>
      <c r="R21" s="142">
        <v>7</v>
      </c>
      <c r="S21" s="143"/>
      <c r="T21" s="141">
        <v>7</v>
      </c>
      <c r="U21" s="142">
        <v>7</v>
      </c>
      <c r="V21" s="142">
        <v>7</v>
      </c>
      <c r="W21" s="142">
        <v>7</v>
      </c>
      <c r="X21" s="142"/>
      <c r="Y21" s="143"/>
      <c r="Z21" s="141"/>
      <c r="AA21" s="142"/>
      <c r="AB21" s="142"/>
      <c r="AC21" s="142">
        <v>7</v>
      </c>
      <c r="AD21" s="142"/>
      <c r="AE21" s="143"/>
      <c r="AF21" s="141"/>
      <c r="AG21" s="142"/>
      <c r="AH21" s="142">
        <v>7</v>
      </c>
      <c r="AI21" s="142">
        <v>7</v>
      </c>
      <c r="AJ21" s="142"/>
      <c r="AK21" s="143"/>
    </row>
    <row r="22" spans="1:37" x14ac:dyDescent="0.25">
      <c r="A22" s="65" t="str">
        <v>Vargas Delgado, Sergio</v>
      </c>
      <c r="B22" s="141">
        <v>8</v>
      </c>
      <c r="C22" s="142">
        <v>8</v>
      </c>
      <c r="D22" s="142">
        <v>8</v>
      </c>
      <c r="E22" s="142">
        <v>8</v>
      </c>
      <c r="F22" s="142">
        <v>8</v>
      </c>
      <c r="G22" s="143"/>
      <c r="H22" s="141">
        <v>8</v>
      </c>
      <c r="I22" s="142">
        <v>8</v>
      </c>
      <c r="J22" s="142">
        <v>8</v>
      </c>
      <c r="K22" s="142">
        <v>8</v>
      </c>
      <c r="L22" s="142"/>
      <c r="M22" s="143"/>
      <c r="N22" s="141"/>
      <c r="O22" s="142"/>
      <c r="P22" s="142"/>
      <c r="Q22" s="142">
        <v>8</v>
      </c>
      <c r="R22" s="142">
        <v>8</v>
      </c>
      <c r="S22" s="143"/>
      <c r="T22" s="141">
        <v>8</v>
      </c>
      <c r="U22" s="142">
        <v>8</v>
      </c>
      <c r="V22" s="142">
        <v>8</v>
      </c>
      <c r="W22" s="142">
        <v>8</v>
      </c>
      <c r="X22" s="142"/>
      <c r="Y22" s="143"/>
      <c r="Z22" s="141"/>
      <c r="AA22" s="142"/>
      <c r="AB22" s="142"/>
      <c r="AC22" s="142">
        <v>8</v>
      </c>
      <c r="AD22" s="142"/>
      <c r="AE22" s="143"/>
      <c r="AF22" s="141"/>
      <c r="AG22" s="142"/>
      <c r="AH22" s="142">
        <v>8</v>
      </c>
      <c r="AI22" s="142">
        <v>8</v>
      </c>
      <c r="AJ22" s="142"/>
      <c r="AK22" s="143"/>
    </row>
    <row r="23" spans="1:37" x14ac:dyDescent="0.25">
      <c r="A23" s="65" t="str">
        <v>Torres Herrera, Patricia</v>
      </c>
      <c r="B23" s="141">
        <v>9</v>
      </c>
      <c r="C23" s="142">
        <v>9</v>
      </c>
      <c r="D23" s="142">
        <v>9</v>
      </c>
      <c r="E23" s="142">
        <v>9</v>
      </c>
      <c r="F23" s="142">
        <v>9</v>
      </c>
      <c r="G23" s="143"/>
      <c r="H23" s="141">
        <v>9</v>
      </c>
      <c r="I23" s="142">
        <v>9</v>
      </c>
      <c r="J23" s="142">
        <v>9</v>
      </c>
      <c r="K23" s="142">
        <v>9</v>
      </c>
      <c r="L23" s="142"/>
      <c r="M23" s="143"/>
      <c r="N23" s="141"/>
      <c r="O23" s="142"/>
      <c r="P23" s="142"/>
      <c r="Q23" s="142">
        <v>9</v>
      </c>
      <c r="R23" s="142">
        <v>9</v>
      </c>
      <c r="S23" s="143"/>
      <c r="T23" s="141">
        <v>9</v>
      </c>
      <c r="U23" s="142">
        <v>9</v>
      </c>
      <c r="V23" s="142">
        <v>9</v>
      </c>
      <c r="W23" s="142">
        <v>9</v>
      </c>
      <c r="X23" s="142"/>
      <c r="Y23" s="143"/>
      <c r="Z23" s="141"/>
      <c r="AA23" s="142"/>
      <c r="AB23" s="142"/>
      <c r="AC23" s="142">
        <v>9</v>
      </c>
      <c r="AD23" s="142"/>
      <c r="AE23" s="143"/>
      <c r="AF23" s="141"/>
      <c r="AG23" s="142"/>
      <c r="AH23" s="142">
        <v>9</v>
      </c>
      <c r="AI23" s="142">
        <v>9</v>
      </c>
      <c r="AJ23" s="142"/>
      <c r="AK23" s="143"/>
    </row>
    <row r="24" spans="1:37" x14ac:dyDescent="0.25">
      <c r="A24" s="65" t="str">
        <v>Castillo Reyes, Daniel</v>
      </c>
      <c r="B24" s="141">
        <v>10</v>
      </c>
      <c r="C24" s="142">
        <v>10</v>
      </c>
      <c r="D24" s="142">
        <v>10</v>
      </c>
      <c r="E24" s="142">
        <v>10</v>
      </c>
      <c r="F24" s="142">
        <v>10</v>
      </c>
      <c r="G24" s="143"/>
      <c r="H24" s="141">
        <v>10</v>
      </c>
      <c r="I24" s="142">
        <v>10</v>
      </c>
      <c r="J24" s="142">
        <v>10</v>
      </c>
      <c r="K24" s="142">
        <v>10</v>
      </c>
      <c r="L24" s="142"/>
      <c r="M24" s="143"/>
      <c r="N24" s="141"/>
      <c r="O24" s="142"/>
      <c r="P24" s="142"/>
      <c r="Q24" s="142">
        <v>10</v>
      </c>
      <c r="R24" s="142">
        <v>10</v>
      </c>
      <c r="S24" s="143"/>
      <c r="T24" s="141">
        <v>10</v>
      </c>
      <c r="U24" s="142">
        <v>10</v>
      </c>
      <c r="V24" s="142">
        <v>10</v>
      </c>
      <c r="W24" s="142">
        <v>10</v>
      </c>
      <c r="X24" s="142"/>
      <c r="Y24" s="143"/>
      <c r="Z24" s="141"/>
      <c r="AA24" s="142"/>
      <c r="AB24" s="142"/>
      <c r="AC24" s="142">
        <v>10</v>
      </c>
      <c r="AD24" s="142"/>
      <c r="AE24" s="143"/>
      <c r="AF24" s="141"/>
      <c r="AG24" s="142"/>
      <c r="AH24" s="142">
        <v>10</v>
      </c>
      <c r="AI24" s="142">
        <v>10</v>
      </c>
      <c r="AJ24" s="142"/>
      <c r="AK24" s="143"/>
    </row>
    <row r="25" spans="1:37" x14ac:dyDescent="0.25">
      <c r="A25" s="65" t="str">
        <v>Luis pepe peres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 x14ac:dyDescent="0.25">
      <c r="A26" s="65">
        <v>0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 x14ac:dyDescent="0.25">
      <c r="A27" s="65">
        <v>0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 x14ac:dyDescent="0.25">
      <c r="A28" s="65">
        <v>0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 x14ac:dyDescent="0.25">
      <c r="A29" s="65">
        <v>0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 x14ac:dyDescent="0.25">
      <c r="A30" s="65">
        <v>0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 x14ac:dyDescent="0.25">
      <c r="A31" s="65">
        <v>0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 x14ac:dyDescent="0.25">
      <c r="A32" s="65">
        <v>0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 x14ac:dyDescent="0.25">
      <c r="A33" s="65">
        <v>0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 x14ac:dyDescent="0.25">
      <c r="A34" s="65">
        <v>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 x14ac:dyDescent="0.25">
      <c r="A35" s="65">
        <v>0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 x14ac:dyDescent="0.25">
      <c r="A36" s="65">
        <v>0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 x14ac:dyDescent="0.25">
      <c r="A37" s="65">
        <v>0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 x14ac:dyDescent="0.25">
      <c r="A38" s="65">
        <v>0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 x14ac:dyDescent="0.25">
      <c r="A39" s="65">
        <v>0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 x14ac:dyDescent="0.25">
      <c r="A40" s="65">
        <v>0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.75" thickBot="1" x14ac:dyDescent="0.3">
      <c r="A41" s="65">
        <v>0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8">
    <mergeCell ref="Z2:AE2"/>
    <mergeCell ref="AF2:AK2"/>
    <mergeCell ref="A1:G1"/>
    <mergeCell ref="A2:A3"/>
    <mergeCell ref="B2:G2"/>
    <mergeCell ref="H2:M2"/>
    <mergeCell ref="N2:S2"/>
    <mergeCell ref="T2:Y2"/>
  </mergeCells>
  <phoneticPr fontId="11" type="noConversion"/>
  <conditionalFormatting sqref="B4:AK4">
    <cfRule type="cellIs" dxfId="74" priority="17" operator="equal">
      <formula>0</formula>
    </cfRule>
  </conditionalFormatting>
  <conditionalFormatting sqref="B5:AK41">
    <cfRule type="expression" dxfId="73" priority="1">
      <formula>B$4=0</formula>
    </cfRule>
    <cfRule type="cellIs" dxfId="72" priority="2" operator="lessThan">
      <formula>4.5</formula>
    </cfRule>
    <cfRule type="cellIs" dxfId="71" priority="3" operator="between">
      <formula>4.5</formula>
      <formula>5</formula>
    </cfRule>
    <cfRule type="cellIs" dxfId="70" priority="4" operator="greaterThan">
      <formula>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41"/>
  <sheetViews>
    <sheetView zoomScale="70" zoomScaleNormal="70" workbookViewId="0">
      <selection activeCell="B4" sqref="B4:AK4"/>
    </sheetView>
  </sheetViews>
  <sheetFormatPr baseColWidth="10" defaultColWidth="11.42578125" defaultRowHeight="15" x14ac:dyDescent="0.25"/>
  <cols>
    <col min="1" max="1" width="27" style="4" customWidth="1"/>
    <col min="2" max="2" width="5.42578125" customWidth="1"/>
    <col min="3" max="7" width="6.28515625" customWidth="1"/>
    <col min="8" max="8" width="5.7109375" customWidth="1"/>
    <col min="9" max="11" width="6.42578125" customWidth="1"/>
    <col min="12" max="12" width="7.42578125" customWidth="1"/>
    <col min="13" max="17" width="5.85546875" customWidth="1"/>
    <col min="18" max="18" width="6.28515625" customWidth="1"/>
    <col min="19" max="26" width="7.28515625" customWidth="1"/>
    <col min="27" max="29" width="6.42578125" customWidth="1"/>
    <col min="30" max="30" width="7.28515625" customWidth="1"/>
    <col min="31" max="31" width="7" customWidth="1"/>
    <col min="32" max="32" width="6.42578125" customWidth="1"/>
    <col min="33" max="33" width="6.85546875" customWidth="1"/>
  </cols>
  <sheetData>
    <row r="1" spans="1:37" ht="34.5" customHeight="1" thickBot="1" x14ac:dyDescent="0.3">
      <c r="A1" s="308" t="str">
        <f>NOMBRE_ASIGNATURA</f>
        <v xml:space="preserve">CCGG 2º BTO </v>
      </c>
      <c r="B1" s="309"/>
      <c r="C1" s="309"/>
      <c r="D1" s="309"/>
      <c r="E1" s="309"/>
      <c r="F1" s="309"/>
      <c r="G1" s="309"/>
    </row>
    <row r="2" spans="1:37" ht="18.75" customHeight="1" x14ac:dyDescent="0.25">
      <c r="A2" s="306" t="str">
        <f ca="1">IFERROR(INDEX(DATOS!$I$5:$I$19,MATCH(_xlfn.SHEET(),DATOS!$H$5:$H$15,0)),"U2")</f>
        <v>U2</v>
      </c>
      <c r="B2" s="310" t="s">
        <v>1</v>
      </c>
      <c r="C2" s="311"/>
      <c r="D2" s="311"/>
      <c r="E2" s="311"/>
      <c r="F2" s="311"/>
      <c r="G2" s="312"/>
      <c r="H2" s="310" t="s">
        <v>2</v>
      </c>
      <c r="I2" s="311"/>
      <c r="J2" s="311"/>
      <c r="K2" s="311"/>
      <c r="L2" s="311"/>
      <c r="M2" s="312"/>
      <c r="N2" s="310" t="s">
        <v>3</v>
      </c>
      <c r="O2" s="311"/>
      <c r="P2" s="311"/>
      <c r="Q2" s="311"/>
      <c r="R2" s="311"/>
      <c r="S2" s="312"/>
      <c r="T2" s="310" t="s">
        <v>4</v>
      </c>
      <c r="U2" s="311"/>
      <c r="V2" s="311"/>
      <c r="W2" s="311"/>
      <c r="X2" s="311"/>
      <c r="Y2" s="312"/>
      <c r="Z2" s="310" t="s">
        <v>5</v>
      </c>
      <c r="AA2" s="311"/>
      <c r="AB2" s="311"/>
      <c r="AC2" s="311"/>
      <c r="AD2" s="311"/>
      <c r="AE2" s="312"/>
      <c r="AF2" s="310" t="s">
        <v>6</v>
      </c>
      <c r="AG2" s="311"/>
      <c r="AH2" s="311"/>
      <c r="AI2" s="311"/>
      <c r="AJ2" s="311"/>
      <c r="AK2" s="312"/>
    </row>
    <row r="3" spans="1:37" ht="15.75" thickBot="1" x14ac:dyDescent="0.3">
      <c r="A3" s="307"/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.75" x14ac:dyDescent="0.3">
      <c r="A4" s="24" t="str">
        <f ca="1">IFERROR(INDEX(Unidades[UNIDADES], MATCH($A$2, Unidades[Nº], 0)), "")</f>
        <v>u2. Disoluciones  y Reacciones</v>
      </c>
      <c r="B4" s="140">
        <f ca="1">IFERROR(INDEX(PESOS!$C$4:$LG$21,MATCH($A$4,PESOS!$A$4:$A$20,0),MATCH(B3,PESOS!$C$4:$KR$4,0)),)</f>
        <v>10</v>
      </c>
      <c r="C4" s="140">
        <f ca="1">IFERROR(INDEX(PESOS!$C$4:$LG$21,MATCH($A$4,PESOS!$A$4:$A$20,0),MATCH(C3,PESOS!$C$4:$KR$4,0)),)</f>
        <v>0</v>
      </c>
      <c r="D4" s="140">
        <f ca="1">IFERROR(INDEX(PESOS!$C$4:$LG$21,MATCH($A$4,PESOS!$A$4:$A$20,0),MATCH(D3,PESOS!$C$4:$KR$4,0)),)</f>
        <v>25</v>
      </c>
      <c r="E4" s="140">
        <f ca="1">IFERROR(INDEX(PESOS!$C$4:$LG$21,MATCH($A$4,PESOS!$A$4:$A$20,0),MATCH(E3,PESOS!$C$4:$KR$4,0)),)</f>
        <v>0</v>
      </c>
      <c r="F4" s="140">
        <f ca="1">IFERROR(INDEX(PESOS!$C$4:$LG$21,MATCH($A$4,PESOS!$A$4:$A$20,0),MATCH(F3,PESOS!$C$4:$KR$4,0)),)</f>
        <v>0</v>
      </c>
      <c r="G4" s="140">
        <f ca="1">IFERROR(INDEX(PESOS!$C$4:$LG$21,MATCH($A$4,PESOS!$A$4:$A$20,0),MATCH(G3,PESOS!$C$4:$KR$4,0)),)</f>
        <v>0</v>
      </c>
      <c r="H4" s="140">
        <f ca="1">IFERROR(INDEX(PESOS!$C$4:$LG$21,MATCH($A$4,PESOS!$A$4:$A$20,0),MATCH(H3,PESOS!$C$4:$KR$4,0)),)</f>
        <v>15</v>
      </c>
      <c r="I4" s="140">
        <f ca="1">IFERROR(INDEX(PESOS!$C$4:$LG$21,MATCH($A$4,PESOS!$A$4:$A$20,0),MATCH(I3,PESOS!$C$4:$KR$4,0)),)</f>
        <v>10</v>
      </c>
      <c r="J4" s="140">
        <f ca="1">IFERROR(INDEX(PESOS!$C$4:$LG$21,MATCH($A$4,PESOS!$A$4:$A$20,0),MATCH(J3,PESOS!$C$4:$KR$4,0)),)</f>
        <v>0</v>
      </c>
      <c r="K4" s="140">
        <f ca="1">IFERROR(INDEX(PESOS!$C$4:$LG$21,MATCH($A$4,PESOS!$A$4:$A$20,0),MATCH(K3,PESOS!$C$4:$KR$4,0)),)</f>
        <v>0</v>
      </c>
      <c r="L4" s="140">
        <f ca="1">IFERROR(INDEX(PESOS!$C$4:$LG$21,MATCH($A$4,PESOS!$A$4:$A$20,0),MATCH(L3,PESOS!$C$4:$KR$4,0)),)</f>
        <v>5</v>
      </c>
      <c r="M4" s="140">
        <f ca="1">IFERROR(INDEX(PESOS!$C$4:$LG$21,MATCH($A$4,PESOS!$A$4:$A$20,0),MATCH(M3,PESOS!$C$4:$KR$4,0)),)</f>
        <v>0</v>
      </c>
      <c r="N4" s="140">
        <f ca="1">IFERROR(INDEX(PESOS!$C$4:$LG$21,MATCH($A$4,PESOS!$A$4:$A$20,0),MATCH(N3,PESOS!$C$4:$KR$4,0)),)</f>
        <v>10</v>
      </c>
      <c r="O4" s="140">
        <f ca="1">IFERROR(INDEX(PESOS!$C$4:$LG$21,MATCH($A$4,PESOS!$A$4:$A$20,0),MATCH(O3,PESOS!$C$4:$KR$4,0)),)</f>
        <v>0</v>
      </c>
      <c r="P4" s="140">
        <f ca="1">IFERROR(INDEX(PESOS!$C$4:$LG$21,MATCH($A$4,PESOS!$A$4:$A$20,0),MATCH(P3,PESOS!$C$4:$KR$4,0)),)</f>
        <v>5</v>
      </c>
      <c r="Q4" s="140">
        <f ca="1">IFERROR(INDEX(PESOS!$C$4:$LG$21,MATCH($A$4,PESOS!$A$4:$A$20,0),MATCH(Q3,PESOS!$C$4:$KR$4,0)),)</f>
        <v>0</v>
      </c>
      <c r="R4" s="140">
        <f ca="1">IFERROR(INDEX(PESOS!$C$4:$LG$21,MATCH($A$4,PESOS!$A$4:$A$20,0),MATCH(R3,PESOS!$C$4:$KR$4,0)),)</f>
        <v>0</v>
      </c>
      <c r="S4" s="140">
        <f ca="1">IFERROR(INDEX(PESOS!$C$4:$LG$21,MATCH($A$4,PESOS!$A$4:$A$20,0),MATCH(S3,PESOS!$C$4:$KR$4,0)),)</f>
        <v>0</v>
      </c>
      <c r="T4" s="140">
        <f ca="1">IFERROR(INDEX(PESOS!$C$4:$LG$21,MATCH($A$4,PESOS!$A$4:$A$20,0),MATCH(T3,PESOS!$C$4:$KR$4,0)),)</f>
        <v>5</v>
      </c>
      <c r="U4" s="140">
        <f ca="1">IFERROR(INDEX(PESOS!$C$4:$LG$21,MATCH($A$4,PESOS!$A$4:$A$20,0),MATCH(U3,PESOS!$C$4:$KR$4,0)),)</f>
        <v>5</v>
      </c>
      <c r="V4" s="140">
        <f ca="1">IFERROR(INDEX(PESOS!$C$4:$LG$21,MATCH($A$4,PESOS!$A$4:$A$20,0),MATCH(V3,PESOS!$C$4:$KR$4,0)),)</f>
        <v>0</v>
      </c>
      <c r="W4" s="140">
        <f ca="1">IFERROR(INDEX(PESOS!$C$4:$LG$21,MATCH($A$4,PESOS!$A$4:$A$20,0),MATCH(W3,PESOS!$C$4:$KR$4,0)),)</f>
        <v>0</v>
      </c>
      <c r="X4" s="140">
        <f ca="1">IFERROR(INDEX(PESOS!$C$4:$LG$21,MATCH($A$4,PESOS!$A$4:$A$20,0),MATCH(X3,PESOS!$C$4:$KR$4,0)),)</f>
        <v>0</v>
      </c>
      <c r="Y4" s="140">
        <f ca="1">IFERROR(INDEX(PESOS!$C$4:$LG$21,MATCH($A$4,PESOS!$A$4:$A$20,0),MATCH(Y3,PESOS!$C$4:$KR$4,0)),)</f>
        <v>0</v>
      </c>
      <c r="Z4" s="140">
        <f ca="1">IFERROR(INDEX(PESOS!$C$4:$LG$21,MATCH($A$4,PESOS!$A$4:$A$20,0),MATCH(Z3,PESOS!$C$4:$KR$4,0)),)</f>
        <v>5</v>
      </c>
      <c r="AA4" s="140">
        <f ca="1">IFERROR(INDEX(PESOS!$C$4:$LG$21,MATCH($A$4,PESOS!$A$4:$A$20,0),MATCH(AA3,PESOS!$C$4:$KR$4,0)),)</f>
        <v>0</v>
      </c>
      <c r="AB4" s="140">
        <f ca="1">IFERROR(INDEX(PESOS!$C$4:$LG$21,MATCH($A$4,PESOS!$A$4:$A$20,0),MATCH(AB3,PESOS!$C$4:$KR$4,0)),)</f>
        <v>0</v>
      </c>
      <c r="AC4" s="140">
        <f ca="1">IFERROR(INDEX(PESOS!$C$4:$LG$21,MATCH($A$4,PESOS!$A$4:$A$20,0),MATCH(AC3,PESOS!$C$4:$KR$4,0)),)</f>
        <v>0</v>
      </c>
      <c r="AD4" s="140">
        <f ca="1">IFERROR(INDEX(PESOS!$C$4:$LG$21,MATCH($A$4,PESOS!$A$4:$A$20,0),MATCH(AD3,PESOS!$C$4:$KR$4,0)),)</f>
        <v>0</v>
      </c>
      <c r="AE4" s="140">
        <f ca="1">IFERROR(INDEX(PESOS!$C$4:$LG$21,MATCH($A$4,PESOS!$A$4:$A$20,0),MATCH(AE3,PESOS!$C$4:$KR$4,0)),)</f>
        <v>0</v>
      </c>
      <c r="AF4" s="140">
        <f ca="1">IFERROR(INDEX(PESOS!$C$4:$LG$21,MATCH($A$4,PESOS!$A$4:$A$20,0),MATCH(AF3,PESOS!$C$4:$KR$4,0)),)</f>
        <v>5</v>
      </c>
      <c r="AG4" s="140">
        <f ca="1">IFERROR(INDEX(PESOS!$C$4:$LG$21,MATCH($A$4,PESOS!$A$4:$A$20,0),MATCH(AG3,PESOS!$C$4:$KR$4,0)),)</f>
        <v>0</v>
      </c>
      <c r="AH4" s="140">
        <f ca="1">IFERROR(INDEX(PESOS!$C$4:$LG$21,MATCH($A$4,PESOS!$A$4:$A$20,0),MATCH(AH3,PESOS!$C$4:$KR$4,0)),)</f>
        <v>0</v>
      </c>
      <c r="AI4" s="140">
        <f ca="1">IFERROR(INDEX(PESOS!$C$4:$LG$21,MATCH($A$4,PESOS!$A$4:$A$20,0),MATCH(AI3,PESOS!$C$4:$KR$4,0)),)</f>
        <v>0</v>
      </c>
      <c r="AJ4" s="140">
        <f ca="1">IFERROR(INDEX(PESOS!$C$4:$LG$21,MATCH($A$4,PESOS!$A$4:$A$20,0),MATCH(AJ3,PESOS!$C$4:$KR$4,0)),)</f>
        <v>0</v>
      </c>
      <c r="AK4" s="140">
        <f ca="1">IFERROR(INDEX(PESOS!$C$4:$LG$21,MATCH($A$4,PESOS!$A$4:$A$20,0),MATCH(AK3,PESOS!$C$4:$KR$4,0)),)</f>
        <v>0</v>
      </c>
    </row>
    <row r="5" spans="1:37" x14ac:dyDescent="0.25">
      <c r="A5" s="65" t="str" cm="1">
        <f t="array" ref="A5:A41">Alumnado[Alumnado]</f>
        <v>Garcia, Ana</v>
      </c>
      <c r="B5" s="141">
        <v>1</v>
      </c>
      <c r="C5" s="142">
        <v>1</v>
      </c>
      <c r="D5" s="142">
        <v>1</v>
      </c>
      <c r="E5" s="142">
        <v>1</v>
      </c>
      <c r="F5" s="142">
        <v>1</v>
      </c>
      <c r="G5" s="143">
        <v>1</v>
      </c>
      <c r="H5" s="141">
        <v>1</v>
      </c>
      <c r="I5" s="142">
        <v>1</v>
      </c>
      <c r="J5" s="142">
        <v>1</v>
      </c>
      <c r="K5" s="142">
        <v>1</v>
      </c>
      <c r="L5" s="142">
        <v>1</v>
      </c>
      <c r="M5" s="143">
        <v>1</v>
      </c>
      <c r="N5" s="141">
        <v>1</v>
      </c>
      <c r="O5" s="142">
        <v>1</v>
      </c>
      <c r="P5" s="142">
        <v>1</v>
      </c>
      <c r="Q5" s="142">
        <v>1</v>
      </c>
      <c r="R5" s="142">
        <v>1</v>
      </c>
      <c r="S5" s="143">
        <v>1</v>
      </c>
      <c r="T5" s="141">
        <v>1</v>
      </c>
      <c r="U5" s="142">
        <v>1</v>
      </c>
      <c r="V5" s="142">
        <v>1</v>
      </c>
      <c r="W5" s="142">
        <v>1</v>
      </c>
      <c r="X5" s="142">
        <v>1</v>
      </c>
      <c r="Y5" s="143">
        <v>1</v>
      </c>
      <c r="Z5" s="141">
        <v>1</v>
      </c>
      <c r="AA5" s="142">
        <v>1</v>
      </c>
      <c r="AB5" s="142">
        <v>1</v>
      </c>
      <c r="AC5" s="142">
        <v>1</v>
      </c>
      <c r="AD5" s="142">
        <v>1</v>
      </c>
      <c r="AE5" s="143">
        <v>1</v>
      </c>
      <c r="AF5" s="141">
        <v>1</v>
      </c>
      <c r="AG5" s="142">
        <v>1</v>
      </c>
      <c r="AH5" s="142">
        <v>1</v>
      </c>
      <c r="AI5" s="142">
        <v>1</v>
      </c>
      <c r="AJ5" s="142">
        <v>1</v>
      </c>
      <c r="AK5" s="143">
        <v>1</v>
      </c>
    </row>
    <row r="6" spans="1:37" x14ac:dyDescent="0.25">
      <c r="A6" s="65" t="str">
        <v>Martinez carlos</v>
      </c>
      <c r="B6" s="141">
        <v>2</v>
      </c>
      <c r="C6" s="142">
        <v>2</v>
      </c>
      <c r="D6" s="142">
        <v>2</v>
      </c>
      <c r="E6" s="142">
        <v>2</v>
      </c>
      <c r="F6" s="142">
        <v>2</v>
      </c>
      <c r="G6" s="143">
        <v>2</v>
      </c>
      <c r="H6" s="141">
        <v>2</v>
      </c>
      <c r="I6" s="142">
        <v>2</v>
      </c>
      <c r="J6" s="142">
        <v>2</v>
      </c>
      <c r="K6" s="142">
        <v>2</v>
      </c>
      <c r="L6" s="142">
        <v>2</v>
      </c>
      <c r="M6" s="143">
        <v>2</v>
      </c>
      <c r="N6" s="141">
        <v>2</v>
      </c>
      <c r="O6" s="142">
        <v>2</v>
      </c>
      <c r="P6" s="142">
        <v>2</v>
      </c>
      <c r="Q6" s="142">
        <v>2</v>
      </c>
      <c r="R6" s="142">
        <v>2</v>
      </c>
      <c r="S6" s="143">
        <v>2</v>
      </c>
      <c r="T6" s="141">
        <v>2</v>
      </c>
      <c r="U6" s="142">
        <v>2</v>
      </c>
      <c r="V6" s="142">
        <v>2</v>
      </c>
      <c r="W6" s="142">
        <v>2</v>
      </c>
      <c r="X6" s="142">
        <v>2</v>
      </c>
      <c r="Y6" s="143">
        <v>2</v>
      </c>
      <c r="Z6" s="141">
        <v>2</v>
      </c>
      <c r="AA6" s="142">
        <v>2</v>
      </c>
      <c r="AB6" s="142">
        <v>2</v>
      </c>
      <c r="AC6" s="142">
        <v>2</v>
      </c>
      <c r="AD6" s="142">
        <v>2</v>
      </c>
      <c r="AE6" s="143">
        <v>2</v>
      </c>
      <c r="AF6" s="141">
        <v>2</v>
      </c>
      <c r="AG6" s="142">
        <v>2</v>
      </c>
      <c r="AH6" s="142">
        <v>2</v>
      </c>
      <c r="AI6" s="142">
        <v>2</v>
      </c>
      <c r="AJ6" s="142">
        <v>2</v>
      </c>
      <c r="AK6" s="143">
        <v>2</v>
      </c>
    </row>
    <row r="7" spans="1:37" x14ac:dyDescent="0.25">
      <c r="A7" s="65" t="str">
        <v>Sanchez Laura</v>
      </c>
      <c r="B7" s="141">
        <v>3</v>
      </c>
      <c r="C7" s="142">
        <v>3</v>
      </c>
      <c r="D7" s="142">
        <v>3</v>
      </c>
      <c r="E7" s="142">
        <v>3</v>
      </c>
      <c r="F7" s="142">
        <v>3</v>
      </c>
      <c r="G7" s="143">
        <v>3</v>
      </c>
      <c r="H7" s="141">
        <v>3</v>
      </c>
      <c r="I7" s="142">
        <v>3</v>
      </c>
      <c r="J7" s="142">
        <v>3</v>
      </c>
      <c r="K7" s="142">
        <v>3</v>
      </c>
      <c r="L7" s="142">
        <v>3</v>
      </c>
      <c r="M7" s="143">
        <v>3</v>
      </c>
      <c r="N7" s="141">
        <v>3</v>
      </c>
      <c r="O7" s="142">
        <v>3</v>
      </c>
      <c r="P7" s="142">
        <v>3</v>
      </c>
      <c r="Q7" s="142">
        <v>3</v>
      </c>
      <c r="R7" s="142">
        <v>3</v>
      </c>
      <c r="S7" s="143">
        <v>3</v>
      </c>
      <c r="T7" s="141">
        <v>3</v>
      </c>
      <c r="U7" s="142">
        <v>3</v>
      </c>
      <c r="V7" s="142">
        <v>3</v>
      </c>
      <c r="W7" s="142">
        <v>3</v>
      </c>
      <c r="X7" s="142">
        <v>3</v>
      </c>
      <c r="Y7" s="143">
        <v>3</v>
      </c>
      <c r="Z7" s="141">
        <v>3</v>
      </c>
      <c r="AA7" s="142">
        <v>3</v>
      </c>
      <c r="AB7" s="142">
        <v>3</v>
      </c>
      <c r="AC7" s="142">
        <v>3</v>
      </c>
      <c r="AD7" s="142">
        <v>3</v>
      </c>
      <c r="AE7" s="143">
        <v>3</v>
      </c>
      <c r="AF7" s="141">
        <v>3</v>
      </c>
      <c r="AG7" s="142">
        <v>3</v>
      </c>
      <c r="AH7" s="142">
        <v>3</v>
      </c>
      <c r="AI7" s="142">
        <v>3</v>
      </c>
      <c r="AJ7" s="142">
        <v>3</v>
      </c>
      <c r="AK7" s="143">
        <v>3</v>
      </c>
    </row>
    <row r="8" spans="1:37" x14ac:dyDescent="0.25">
      <c r="A8" s="65" t="str">
        <v>Lopez Diego</v>
      </c>
      <c r="B8" s="141">
        <v>4</v>
      </c>
      <c r="C8" s="142">
        <v>4</v>
      </c>
      <c r="D8" s="142">
        <v>4</v>
      </c>
      <c r="E8" s="142">
        <v>4</v>
      </c>
      <c r="F8" s="142">
        <v>4</v>
      </c>
      <c r="G8" s="143">
        <v>4</v>
      </c>
      <c r="H8" s="141">
        <v>4</v>
      </c>
      <c r="I8" s="142">
        <v>4</v>
      </c>
      <c r="J8" s="142">
        <v>4</v>
      </c>
      <c r="K8" s="142">
        <v>4</v>
      </c>
      <c r="L8" s="142">
        <v>4</v>
      </c>
      <c r="M8" s="143">
        <v>4</v>
      </c>
      <c r="N8" s="141">
        <v>4</v>
      </c>
      <c r="O8" s="142">
        <v>4</v>
      </c>
      <c r="P8" s="142">
        <v>4</v>
      </c>
      <c r="Q8" s="142">
        <v>4</v>
      </c>
      <c r="R8" s="142">
        <v>4</v>
      </c>
      <c r="S8" s="143">
        <v>4</v>
      </c>
      <c r="T8" s="141">
        <v>4</v>
      </c>
      <c r="U8" s="142">
        <v>4</v>
      </c>
      <c r="V8" s="142">
        <v>4</v>
      </c>
      <c r="W8" s="142">
        <v>4</v>
      </c>
      <c r="X8" s="142">
        <v>4</v>
      </c>
      <c r="Y8" s="143">
        <v>4</v>
      </c>
      <c r="Z8" s="141">
        <v>4</v>
      </c>
      <c r="AA8" s="142">
        <v>4</v>
      </c>
      <c r="AB8" s="142">
        <v>4</v>
      </c>
      <c r="AC8" s="142">
        <v>4</v>
      </c>
      <c r="AD8" s="142">
        <v>4</v>
      </c>
      <c r="AE8" s="143">
        <v>4</v>
      </c>
      <c r="AF8" s="141">
        <v>4</v>
      </c>
      <c r="AG8" s="142">
        <v>4</v>
      </c>
      <c r="AH8" s="142">
        <v>4</v>
      </c>
      <c r="AI8" s="142">
        <v>4</v>
      </c>
      <c r="AJ8" s="142">
        <v>4</v>
      </c>
      <c r="AK8" s="143">
        <v>4</v>
      </c>
    </row>
    <row r="9" spans="1:37" x14ac:dyDescent="0.25">
      <c r="A9" s="65" t="str">
        <v>Gonzalez Torres, Mara�a</v>
      </c>
      <c r="B9" s="141">
        <v>5</v>
      </c>
      <c r="C9" s="142">
        <v>5</v>
      </c>
      <c r="D9" s="142">
        <v>5</v>
      </c>
      <c r="E9" s="142">
        <v>5</v>
      </c>
      <c r="F9" s="142">
        <v>5</v>
      </c>
      <c r="G9" s="143">
        <v>5</v>
      </c>
      <c r="H9" s="141">
        <v>5</v>
      </c>
      <c r="I9" s="142">
        <v>5</v>
      </c>
      <c r="J9" s="142">
        <v>5</v>
      </c>
      <c r="K9" s="142">
        <v>5</v>
      </c>
      <c r="L9" s="142">
        <v>5</v>
      </c>
      <c r="M9" s="143">
        <v>5</v>
      </c>
      <c r="N9" s="141">
        <v>5</v>
      </c>
      <c r="O9" s="142">
        <v>5</v>
      </c>
      <c r="P9" s="142">
        <v>5</v>
      </c>
      <c r="Q9" s="142">
        <v>5</v>
      </c>
      <c r="R9" s="142">
        <v>5</v>
      </c>
      <c r="S9" s="143">
        <v>5</v>
      </c>
      <c r="T9" s="141">
        <v>5</v>
      </c>
      <c r="U9" s="142">
        <v>5</v>
      </c>
      <c r="V9" s="142">
        <v>5</v>
      </c>
      <c r="W9" s="142">
        <v>5</v>
      </c>
      <c r="X9" s="142">
        <v>5</v>
      </c>
      <c r="Y9" s="143">
        <v>5</v>
      </c>
      <c r="Z9" s="141">
        <v>5</v>
      </c>
      <c r="AA9" s="142">
        <v>5</v>
      </c>
      <c r="AB9" s="142">
        <v>5</v>
      </c>
      <c r="AC9" s="142">
        <v>5</v>
      </c>
      <c r="AD9" s="142">
        <v>5</v>
      </c>
      <c r="AE9" s="143">
        <v>5</v>
      </c>
      <c r="AF9" s="141">
        <v>5</v>
      </c>
      <c r="AG9" s="142">
        <v>5</v>
      </c>
      <c r="AH9" s="142">
        <v>5</v>
      </c>
      <c r="AI9" s="142">
        <v>5</v>
      </c>
      <c r="AJ9" s="142">
        <v>5</v>
      </c>
      <c r="AK9" s="143">
        <v>5</v>
      </c>
    </row>
    <row r="10" spans="1:37" x14ac:dyDescent="0.25">
      <c r="A10" s="65" t="str">
        <v>Rodra�guez Jimaanez, Pablo</v>
      </c>
      <c r="B10" s="141">
        <v>6</v>
      </c>
      <c r="C10" s="142">
        <v>6</v>
      </c>
      <c r="D10" s="142">
        <v>6</v>
      </c>
      <c r="E10" s="142">
        <v>6</v>
      </c>
      <c r="F10" s="142">
        <v>6</v>
      </c>
      <c r="G10" s="143">
        <v>6</v>
      </c>
      <c r="H10" s="141">
        <v>6</v>
      </c>
      <c r="I10" s="142">
        <v>6</v>
      </c>
      <c r="J10" s="142">
        <v>6</v>
      </c>
      <c r="K10" s="142">
        <v>6</v>
      </c>
      <c r="L10" s="142">
        <v>6</v>
      </c>
      <c r="M10" s="143">
        <v>6</v>
      </c>
      <c r="N10" s="141">
        <v>6</v>
      </c>
      <c r="O10" s="142">
        <v>6</v>
      </c>
      <c r="P10" s="142">
        <v>6</v>
      </c>
      <c r="Q10" s="142">
        <v>6</v>
      </c>
      <c r="R10" s="142">
        <v>6</v>
      </c>
      <c r="S10" s="143">
        <v>6</v>
      </c>
      <c r="T10" s="141">
        <v>6</v>
      </c>
      <c r="U10" s="142">
        <v>6</v>
      </c>
      <c r="V10" s="142">
        <v>6</v>
      </c>
      <c r="W10" s="142">
        <v>6</v>
      </c>
      <c r="X10" s="142">
        <v>6</v>
      </c>
      <c r="Y10" s="143">
        <v>6</v>
      </c>
      <c r="Z10" s="141">
        <v>6</v>
      </c>
      <c r="AA10" s="142">
        <v>6</v>
      </c>
      <c r="AB10" s="142">
        <v>6</v>
      </c>
      <c r="AC10" s="142">
        <v>6</v>
      </c>
      <c r="AD10" s="142">
        <v>6</v>
      </c>
      <c r="AE10" s="143">
        <v>6</v>
      </c>
      <c r="AF10" s="141">
        <v>6</v>
      </c>
      <c r="AG10" s="142">
        <v>6</v>
      </c>
      <c r="AH10" s="142">
        <v>6</v>
      </c>
      <c r="AI10" s="142">
        <v>6</v>
      </c>
      <c r="AJ10" s="142">
        <v>6</v>
      </c>
      <c r="AK10" s="143">
        <v>6</v>
      </c>
    </row>
    <row r="11" spans="1:37" x14ac:dyDescent="0.25">
      <c r="A11" s="65" t="str">
        <v>Hernandez Moreno, Sofa�a</v>
      </c>
      <c r="B11" s="141">
        <v>7</v>
      </c>
      <c r="C11" s="142">
        <v>7</v>
      </c>
      <c r="D11" s="142">
        <v>7</v>
      </c>
      <c r="E11" s="142">
        <v>7</v>
      </c>
      <c r="F11" s="142">
        <v>7</v>
      </c>
      <c r="G11" s="143">
        <v>7</v>
      </c>
      <c r="H11" s="141">
        <v>7</v>
      </c>
      <c r="I11" s="142">
        <v>7</v>
      </c>
      <c r="J11" s="142">
        <v>7</v>
      </c>
      <c r="K11" s="142">
        <v>7</v>
      </c>
      <c r="L11" s="142">
        <v>7</v>
      </c>
      <c r="M11" s="143">
        <v>7</v>
      </c>
      <c r="N11" s="141">
        <v>7</v>
      </c>
      <c r="O11" s="142">
        <v>7</v>
      </c>
      <c r="P11" s="142">
        <v>7</v>
      </c>
      <c r="Q11" s="142">
        <v>7</v>
      </c>
      <c r="R11" s="142">
        <v>7</v>
      </c>
      <c r="S11" s="143">
        <v>7</v>
      </c>
      <c r="T11" s="141">
        <v>7</v>
      </c>
      <c r="U11" s="142">
        <v>7</v>
      </c>
      <c r="V11" s="142">
        <v>7</v>
      </c>
      <c r="W11" s="142">
        <v>7</v>
      </c>
      <c r="X11" s="142">
        <v>7</v>
      </c>
      <c r="Y11" s="143">
        <v>7</v>
      </c>
      <c r="Z11" s="141">
        <v>7</v>
      </c>
      <c r="AA11" s="142">
        <v>7</v>
      </c>
      <c r="AB11" s="142">
        <v>7</v>
      </c>
      <c r="AC11" s="142">
        <v>7</v>
      </c>
      <c r="AD11" s="142">
        <v>7</v>
      </c>
      <c r="AE11" s="143">
        <v>7</v>
      </c>
      <c r="AF11" s="141">
        <v>7</v>
      </c>
      <c r="AG11" s="142">
        <v>7</v>
      </c>
      <c r="AH11" s="142">
        <v>7</v>
      </c>
      <c r="AI11" s="142">
        <v>7</v>
      </c>
      <c r="AJ11" s="142">
        <v>7</v>
      </c>
      <c r="AK11" s="143">
        <v>7</v>
      </c>
    </row>
    <row r="12" spans="1:37" x14ac:dyDescent="0.25">
      <c r="A12" s="65" t="str">
        <v>Da�az Castro, Alejandro</v>
      </c>
      <c r="B12" s="141">
        <v>8</v>
      </c>
      <c r="C12" s="142">
        <v>8</v>
      </c>
      <c r="D12" s="142">
        <v>8</v>
      </c>
      <c r="E12" s="142">
        <v>8</v>
      </c>
      <c r="F12" s="142">
        <v>8</v>
      </c>
      <c r="G12" s="143">
        <v>8</v>
      </c>
      <c r="H12" s="141">
        <v>8</v>
      </c>
      <c r="I12" s="142">
        <v>8</v>
      </c>
      <c r="J12" s="142">
        <v>8</v>
      </c>
      <c r="K12" s="142">
        <v>8</v>
      </c>
      <c r="L12" s="142">
        <v>8</v>
      </c>
      <c r="M12" s="143">
        <v>8</v>
      </c>
      <c r="N12" s="141">
        <v>8</v>
      </c>
      <c r="O12" s="142">
        <v>8</v>
      </c>
      <c r="P12" s="142">
        <v>8</v>
      </c>
      <c r="Q12" s="142">
        <v>8</v>
      </c>
      <c r="R12" s="142">
        <v>8</v>
      </c>
      <c r="S12" s="143">
        <v>8</v>
      </c>
      <c r="T12" s="141">
        <v>8</v>
      </c>
      <c r="U12" s="142">
        <v>8</v>
      </c>
      <c r="V12" s="142">
        <v>8</v>
      </c>
      <c r="W12" s="142">
        <v>8</v>
      </c>
      <c r="X12" s="142">
        <v>8</v>
      </c>
      <c r="Y12" s="143">
        <v>8</v>
      </c>
      <c r="Z12" s="141">
        <v>8</v>
      </c>
      <c r="AA12" s="142">
        <v>8</v>
      </c>
      <c r="AB12" s="142">
        <v>8</v>
      </c>
      <c r="AC12" s="142">
        <v>8</v>
      </c>
      <c r="AD12" s="142">
        <v>8</v>
      </c>
      <c r="AE12" s="143">
        <v>8</v>
      </c>
      <c r="AF12" s="141">
        <v>8</v>
      </c>
      <c r="AG12" s="142">
        <v>8</v>
      </c>
      <c r="AH12" s="142">
        <v>8</v>
      </c>
      <c r="AI12" s="142">
        <v>8</v>
      </c>
      <c r="AJ12" s="142">
        <v>8</v>
      </c>
      <c r="AK12" s="143">
        <v>8</v>
      </c>
    </row>
    <row r="13" spans="1:37" x14ac:dyDescent="0.25">
      <c r="A13" s="65" t="str">
        <v>a�lvarez Romero, Elena</v>
      </c>
      <c r="B13" s="141">
        <v>9</v>
      </c>
      <c r="C13" s="142">
        <v>9</v>
      </c>
      <c r="D13" s="142">
        <v>9</v>
      </c>
      <c r="E13" s="142">
        <v>9</v>
      </c>
      <c r="F13" s="142">
        <v>9</v>
      </c>
      <c r="G13" s="143">
        <v>9</v>
      </c>
      <c r="H13" s="141">
        <v>9</v>
      </c>
      <c r="I13" s="142">
        <v>9</v>
      </c>
      <c r="J13" s="142">
        <v>9</v>
      </c>
      <c r="K13" s="142">
        <v>9</v>
      </c>
      <c r="L13" s="142">
        <v>9</v>
      </c>
      <c r="M13" s="143">
        <v>9</v>
      </c>
      <c r="N13" s="141">
        <v>9</v>
      </c>
      <c r="O13" s="142">
        <v>9</v>
      </c>
      <c r="P13" s="142">
        <v>9</v>
      </c>
      <c r="Q13" s="142">
        <v>9</v>
      </c>
      <c r="R13" s="142">
        <v>9</v>
      </c>
      <c r="S13" s="143">
        <v>9</v>
      </c>
      <c r="T13" s="141">
        <v>9</v>
      </c>
      <c r="U13" s="142">
        <v>9</v>
      </c>
      <c r="V13" s="142">
        <v>9</v>
      </c>
      <c r="W13" s="142">
        <v>9</v>
      </c>
      <c r="X13" s="142">
        <v>9</v>
      </c>
      <c r="Y13" s="143">
        <v>9</v>
      </c>
      <c r="Z13" s="141">
        <v>9</v>
      </c>
      <c r="AA13" s="142">
        <v>9</v>
      </c>
      <c r="AB13" s="142">
        <v>9</v>
      </c>
      <c r="AC13" s="142">
        <v>9</v>
      </c>
      <c r="AD13" s="142">
        <v>9</v>
      </c>
      <c r="AE13" s="143">
        <v>9</v>
      </c>
      <c r="AF13" s="141">
        <v>9</v>
      </c>
      <c r="AG13" s="142">
        <v>9</v>
      </c>
      <c r="AH13" s="142">
        <v>9</v>
      </c>
      <c r="AI13" s="142">
        <v>9</v>
      </c>
      <c r="AJ13" s="142">
        <v>9</v>
      </c>
      <c r="AK13" s="143">
        <v>9</v>
      </c>
    </row>
    <row r="14" spans="1:37" x14ac:dyDescent="0.25">
      <c r="A14" s="65" t="str">
        <v>Mua�oz Navarro, Javier</v>
      </c>
      <c r="B14" s="141">
        <v>10</v>
      </c>
      <c r="C14" s="142">
        <v>10</v>
      </c>
      <c r="D14" s="142">
        <v>10</v>
      </c>
      <c r="E14" s="142">
        <v>10</v>
      </c>
      <c r="F14" s="142">
        <v>10</v>
      </c>
      <c r="G14" s="143">
        <v>10</v>
      </c>
      <c r="H14" s="141">
        <v>10</v>
      </c>
      <c r="I14" s="142">
        <v>10</v>
      </c>
      <c r="J14" s="142">
        <v>10</v>
      </c>
      <c r="K14" s="142">
        <v>10</v>
      </c>
      <c r="L14" s="142">
        <v>10</v>
      </c>
      <c r="M14" s="143">
        <v>10</v>
      </c>
      <c r="N14" s="141">
        <v>10</v>
      </c>
      <c r="O14" s="142">
        <v>10</v>
      </c>
      <c r="P14" s="142">
        <v>10</v>
      </c>
      <c r="Q14" s="142">
        <v>10</v>
      </c>
      <c r="R14" s="142">
        <v>10</v>
      </c>
      <c r="S14" s="143">
        <v>10</v>
      </c>
      <c r="T14" s="141">
        <v>10</v>
      </c>
      <c r="U14" s="142">
        <v>10</v>
      </c>
      <c r="V14" s="142">
        <v>10</v>
      </c>
      <c r="W14" s="142">
        <v>10</v>
      </c>
      <c r="X14" s="142">
        <v>10</v>
      </c>
      <c r="Y14" s="143">
        <v>10</v>
      </c>
      <c r="Z14" s="141">
        <v>10</v>
      </c>
      <c r="AA14" s="142">
        <v>10</v>
      </c>
      <c r="AB14" s="142">
        <v>10</v>
      </c>
      <c r="AC14" s="142">
        <v>10</v>
      </c>
      <c r="AD14" s="142">
        <v>10</v>
      </c>
      <c r="AE14" s="143">
        <v>10</v>
      </c>
      <c r="AF14" s="141">
        <v>10</v>
      </c>
      <c r="AG14" s="142">
        <v>10</v>
      </c>
      <c r="AH14" s="142">
        <v>10</v>
      </c>
      <c r="AI14" s="142">
        <v>10</v>
      </c>
      <c r="AJ14" s="142">
        <v>10</v>
      </c>
      <c r="AK14" s="143">
        <v>10</v>
      </c>
    </row>
    <row r="15" spans="1:37" x14ac:dyDescent="0.25">
      <c r="A15" s="65" t="str">
        <v>Romero Gil, Claudia</v>
      </c>
      <c r="B15" s="141">
        <v>1</v>
      </c>
      <c r="C15" s="142">
        <v>1</v>
      </c>
      <c r="D15" s="142">
        <v>1</v>
      </c>
      <c r="E15" s="142">
        <v>1</v>
      </c>
      <c r="F15" s="142">
        <v>1</v>
      </c>
      <c r="G15" s="143">
        <v>1</v>
      </c>
      <c r="H15" s="141">
        <v>1</v>
      </c>
      <c r="I15" s="142">
        <v>1</v>
      </c>
      <c r="J15" s="142">
        <v>1</v>
      </c>
      <c r="K15" s="142">
        <v>1</v>
      </c>
      <c r="L15" s="142">
        <v>1</v>
      </c>
      <c r="M15" s="143">
        <v>1</v>
      </c>
      <c r="N15" s="141">
        <v>1</v>
      </c>
      <c r="O15" s="142">
        <v>1</v>
      </c>
      <c r="P15" s="142">
        <v>1</v>
      </c>
      <c r="Q15" s="142">
        <v>1</v>
      </c>
      <c r="R15" s="142">
        <v>1</v>
      </c>
      <c r="S15" s="143">
        <v>1</v>
      </c>
      <c r="T15" s="141">
        <v>1</v>
      </c>
      <c r="U15" s="142">
        <v>1</v>
      </c>
      <c r="V15" s="142">
        <v>1</v>
      </c>
      <c r="W15" s="142">
        <v>1</v>
      </c>
      <c r="X15" s="142">
        <v>1</v>
      </c>
      <c r="Y15" s="143">
        <v>1</v>
      </c>
      <c r="Z15" s="141">
        <v>1</v>
      </c>
      <c r="AA15" s="142">
        <v>1</v>
      </c>
      <c r="AB15" s="142">
        <v>1</v>
      </c>
      <c r="AC15" s="142">
        <v>1</v>
      </c>
      <c r="AD15" s="142">
        <v>1</v>
      </c>
      <c r="AE15" s="143">
        <v>1</v>
      </c>
      <c r="AF15" s="141">
        <v>1</v>
      </c>
      <c r="AG15" s="142">
        <v>1</v>
      </c>
      <c r="AH15" s="142">
        <v>1</v>
      </c>
      <c r="AI15" s="142">
        <v>1</v>
      </c>
      <c r="AJ15" s="142">
        <v>1</v>
      </c>
      <c r="AK15" s="143">
        <v>1</v>
      </c>
    </row>
    <row r="16" spans="1:37" x14ac:dyDescent="0.25">
      <c r="A16" s="65" t="str">
        <v>Alonso Serrano, Marcos</v>
      </c>
      <c r="B16" s="141">
        <v>2</v>
      </c>
      <c r="C16" s="142">
        <v>2</v>
      </c>
      <c r="D16" s="142">
        <v>2</v>
      </c>
      <c r="E16" s="142">
        <v>2</v>
      </c>
      <c r="F16" s="142">
        <v>2</v>
      </c>
      <c r="G16" s="143">
        <v>2</v>
      </c>
      <c r="H16" s="141">
        <v>2</v>
      </c>
      <c r="I16" s="142">
        <v>2</v>
      </c>
      <c r="J16" s="142">
        <v>2</v>
      </c>
      <c r="K16" s="142">
        <v>2</v>
      </c>
      <c r="L16" s="142">
        <v>2</v>
      </c>
      <c r="M16" s="143">
        <v>2</v>
      </c>
      <c r="N16" s="141">
        <v>2</v>
      </c>
      <c r="O16" s="142">
        <v>2</v>
      </c>
      <c r="P16" s="142">
        <v>2</v>
      </c>
      <c r="Q16" s="142">
        <v>2</v>
      </c>
      <c r="R16" s="142">
        <v>2</v>
      </c>
      <c r="S16" s="143">
        <v>2</v>
      </c>
      <c r="T16" s="141">
        <v>2</v>
      </c>
      <c r="U16" s="142">
        <v>2</v>
      </c>
      <c r="V16" s="142">
        <v>2</v>
      </c>
      <c r="W16" s="142">
        <v>2</v>
      </c>
      <c r="X16" s="142">
        <v>2</v>
      </c>
      <c r="Y16" s="143">
        <v>2</v>
      </c>
      <c r="Z16" s="141">
        <v>2</v>
      </c>
      <c r="AA16" s="142">
        <v>2</v>
      </c>
      <c r="AB16" s="142">
        <v>2</v>
      </c>
      <c r="AC16" s="142">
        <v>2</v>
      </c>
      <c r="AD16" s="142">
        <v>2</v>
      </c>
      <c r="AE16" s="143">
        <v>2</v>
      </c>
      <c r="AF16" s="141">
        <v>2</v>
      </c>
      <c r="AG16" s="142">
        <v>2</v>
      </c>
      <c r="AH16" s="142">
        <v>2</v>
      </c>
      <c r="AI16" s="142">
        <v>2</v>
      </c>
      <c r="AJ16" s="142">
        <v>2</v>
      </c>
      <c r="AK16" s="143">
        <v>2</v>
      </c>
    </row>
    <row r="17" spans="1:37" x14ac:dyDescent="0.25">
      <c r="A17" s="65" t="str">
        <v>Gutiaarrez Molina, Luca�a</v>
      </c>
      <c r="B17" s="141">
        <v>3</v>
      </c>
      <c r="C17" s="142">
        <v>3</v>
      </c>
      <c r="D17" s="142">
        <v>3</v>
      </c>
      <c r="E17" s="142">
        <v>3</v>
      </c>
      <c r="F17" s="142">
        <v>3</v>
      </c>
      <c r="G17" s="143">
        <v>3</v>
      </c>
      <c r="H17" s="141">
        <v>3</v>
      </c>
      <c r="I17" s="142">
        <v>3</v>
      </c>
      <c r="J17" s="142">
        <v>3</v>
      </c>
      <c r="K17" s="142">
        <v>3</v>
      </c>
      <c r="L17" s="142">
        <v>3</v>
      </c>
      <c r="M17" s="143">
        <v>3</v>
      </c>
      <c r="N17" s="141">
        <v>3</v>
      </c>
      <c r="O17" s="142">
        <v>3</v>
      </c>
      <c r="P17" s="142">
        <v>3</v>
      </c>
      <c r="Q17" s="142">
        <v>3</v>
      </c>
      <c r="R17" s="142">
        <v>3</v>
      </c>
      <c r="S17" s="143">
        <v>3</v>
      </c>
      <c r="T17" s="141">
        <v>3</v>
      </c>
      <c r="U17" s="142">
        <v>3</v>
      </c>
      <c r="V17" s="142">
        <v>3</v>
      </c>
      <c r="W17" s="142">
        <v>3</v>
      </c>
      <c r="X17" s="142">
        <v>3</v>
      </c>
      <c r="Y17" s="143">
        <v>3</v>
      </c>
      <c r="Z17" s="141">
        <v>3</v>
      </c>
      <c r="AA17" s="142">
        <v>3</v>
      </c>
      <c r="AB17" s="142">
        <v>3</v>
      </c>
      <c r="AC17" s="142">
        <v>3</v>
      </c>
      <c r="AD17" s="142">
        <v>3</v>
      </c>
      <c r="AE17" s="143">
        <v>3</v>
      </c>
      <c r="AF17" s="141">
        <v>3</v>
      </c>
      <c r="AG17" s="142">
        <v>3</v>
      </c>
      <c r="AH17" s="142">
        <v>3</v>
      </c>
      <c r="AI17" s="142">
        <v>3</v>
      </c>
      <c r="AJ17" s="142">
        <v>3</v>
      </c>
      <c r="AK17" s="143">
        <v>3</v>
      </c>
    </row>
    <row r="18" spans="1:37" x14ac:dyDescent="0.25">
      <c r="A18" s="65" t="str">
        <v>Moreno Ortega, Adrian</v>
      </c>
      <c r="B18" s="141">
        <v>4</v>
      </c>
      <c r="C18" s="142">
        <v>4</v>
      </c>
      <c r="D18" s="142">
        <v>4</v>
      </c>
      <c r="E18" s="142">
        <v>4</v>
      </c>
      <c r="F18" s="142">
        <v>4</v>
      </c>
      <c r="G18" s="143">
        <v>4</v>
      </c>
      <c r="H18" s="141">
        <v>4</v>
      </c>
      <c r="I18" s="142">
        <v>4</v>
      </c>
      <c r="J18" s="142">
        <v>4</v>
      </c>
      <c r="K18" s="142">
        <v>4</v>
      </c>
      <c r="L18" s="142">
        <v>4</v>
      </c>
      <c r="M18" s="143">
        <v>4</v>
      </c>
      <c r="N18" s="141">
        <v>4</v>
      </c>
      <c r="O18" s="142">
        <v>4</v>
      </c>
      <c r="P18" s="142">
        <v>4</v>
      </c>
      <c r="Q18" s="142">
        <v>4</v>
      </c>
      <c r="R18" s="142">
        <v>4</v>
      </c>
      <c r="S18" s="143">
        <v>4</v>
      </c>
      <c r="T18" s="141">
        <v>4</v>
      </c>
      <c r="U18" s="142">
        <v>4</v>
      </c>
      <c r="V18" s="142">
        <v>4</v>
      </c>
      <c r="W18" s="142">
        <v>4</v>
      </c>
      <c r="X18" s="142">
        <v>4</v>
      </c>
      <c r="Y18" s="143">
        <v>4</v>
      </c>
      <c r="Z18" s="141">
        <v>4</v>
      </c>
      <c r="AA18" s="142">
        <v>4</v>
      </c>
      <c r="AB18" s="142">
        <v>4</v>
      </c>
      <c r="AC18" s="142">
        <v>4</v>
      </c>
      <c r="AD18" s="142">
        <v>4</v>
      </c>
      <c r="AE18" s="143">
        <v>4</v>
      </c>
      <c r="AF18" s="141">
        <v>4</v>
      </c>
      <c r="AG18" s="142">
        <v>4</v>
      </c>
      <c r="AH18" s="142">
        <v>4</v>
      </c>
      <c r="AI18" s="142">
        <v>4</v>
      </c>
      <c r="AJ18" s="142">
        <v>4</v>
      </c>
      <c r="AK18" s="143">
        <v>4</v>
      </c>
    </row>
    <row r="19" spans="1:37" x14ac:dyDescent="0.25">
      <c r="A19" s="65" t="str">
        <v>Jimaanez Ramos, Valentina</v>
      </c>
      <c r="B19" s="141">
        <v>5</v>
      </c>
      <c r="C19" s="142">
        <v>5</v>
      </c>
      <c r="D19" s="142">
        <v>5</v>
      </c>
      <c r="E19" s="142">
        <v>5</v>
      </c>
      <c r="F19" s="142">
        <v>5</v>
      </c>
      <c r="G19" s="143">
        <v>5</v>
      </c>
      <c r="H19" s="141">
        <v>5</v>
      </c>
      <c r="I19" s="142">
        <v>5</v>
      </c>
      <c r="J19" s="142">
        <v>5</v>
      </c>
      <c r="K19" s="142">
        <v>5</v>
      </c>
      <c r="L19" s="142">
        <v>5</v>
      </c>
      <c r="M19" s="143">
        <v>5</v>
      </c>
      <c r="N19" s="141">
        <v>5</v>
      </c>
      <c r="O19" s="142">
        <v>5</v>
      </c>
      <c r="P19" s="142">
        <v>5</v>
      </c>
      <c r="Q19" s="142">
        <v>5</v>
      </c>
      <c r="R19" s="142">
        <v>5</v>
      </c>
      <c r="S19" s="143">
        <v>5</v>
      </c>
      <c r="T19" s="141">
        <v>5</v>
      </c>
      <c r="U19" s="142">
        <v>5</v>
      </c>
      <c r="V19" s="142">
        <v>5</v>
      </c>
      <c r="W19" s="142">
        <v>5</v>
      </c>
      <c r="X19" s="142">
        <v>5</v>
      </c>
      <c r="Y19" s="143">
        <v>5</v>
      </c>
      <c r="Z19" s="141">
        <v>5</v>
      </c>
      <c r="AA19" s="142">
        <v>5</v>
      </c>
      <c r="AB19" s="142">
        <v>5</v>
      </c>
      <c r="AC19" s="142">
        <v>5</v>
      </c>
      <c r="AD19" s="142">
        <v>5</v>
      </c>
      <c r="AE19" s="143">
        <v>5</v>
      </c>
      <c r="AF19" s="141">
        <v>5</v>
      </c>
      <c r="AG19" s="142">
        <v>5</v>
      </c>
      <c r="AH19" s="142">
        <v>5</v>
      </c>
      <c r="AI19" s="142">
        <v>5</v>
      </c>
      <c r="AJ19" s="142">
        <v>5</v>
      </c>
      <c r="AK19" s="143">
        <v>5</v>
      </c>
    </row>
    <row r="20" spans="1:37" x14ac:dyDescent="0.25">
      <c r="A20" s="65" t="str">
        <v>Ruiz Guerrero, Hugo</v>
      </c>
      <c r="B20" s="141">
        <v>6</v>
      </c>
      <c r="C20" s="142">
        <v>6</v>
      </c>
      <c r="D20" s="142">
        <v>6</v>
      </c>
      <c r="E20" s="142">
        <v>6</v>
      </c>
      <c r="F20" s="142">
        <v>6</v>
      </c>
      <c r="G20" s="143">
        <v>6</v>
      </c>
      <c r="H20" s="141">
        <v>6</v>
      </c>
      <c r="I20" s="142">
        <v>6</v>
      </c>
      <c r="J20" s="142">
        <v>6</v>
      </c>
      <c r="K20" s="142">
        <v>6</v>
      </c>
      <c r="L20" s="142">
        <v>6</v>
      </c>
      <c r="M20" s="143">
        <v>6</v>
      </c>
      <c r="N20" s="141">
        <v>6</v>
      </c>
      <c r="O20" s="142">
        <v>6</v>
      </c>
      <c r="P20" s="142">
        <v>6</v>
      </c>
      <c r="Q20" s="142">
        <v>6</v>
      </c>
      <c r="R20" s="142">
        <v>6</v>
      </c>
      <c r="S20" s="143">
        <v>6</v>
      </c>
      <c r="T20" s="141">
        <v>6</v>
      </c>
      <c r="U20" s="142">
        <v>6</v>
      </c>
      <c r="V20" s="142">
        <v>6</v>
      </c>
      <c r="W20" s="142">
        <v>6</v>
      </c>
      <c r="X20" s="142">
        <v>6</v>
      </c>
      <c r="Y20" s="143">
        <v>6</v>
      </c>
      <c r="Z20" s="141">
        <v>6</v>
      </c>
      <c r="AA20" s="142">
        <v>6</v>
      </c>
      <c r="AB20" s="142">
        <v>6</v>
      </c>
      <c r="AC20" s="142">
        <v>6</v>
      </c>
      <c r="AD20" s="142">
        <v>6</v>
      </c>
      <c r="AE20" s="143">
        <v>6</v>
      </c>
      <c r="AF20" s="141">
        <v>6</v>
      </c>
      <c r="AG20" s="142">
        <v>6</v>
      </c>
      <c r="AH20" s="142">
        <v>6</v>
      </c>
      <c r="AI20" s="142">
        <v>6</v>
      </c>
      <c r="AJ20" s="142">
        <v>6</v>
      </c>
      <c r="AK20" s="143">
        <v>6</v>
      </c>
    </row>
    <row r="21" spans="1:37" x14ac:dyDescent="0.25">
      <c r="A21" s="65" t="str">
        <v>Flores Medina, Natalia</v>
      </c>
      <c r="B21" s="141">
        <v>7</v>
      </c>
      <c r="C21" s="142">
        <v>7</v>
      </c>
      <c r="D21" s="142">
        <v>7</v>
      </c>
      <c r="E21" s="142">
        <v>7</v>
      </c>
      <c r="F21" s="142">
        <v>7</v>
      </c>
      <c r="G21" s="143">
        <v>7</v>
      </c>
      <c r="H21" s="141">
        <v>7</v>
      </c>
      <c r="I21" s="142">
        <v>7</v>
      </c>
      <c r="J21" s="142">
        <v>7</v>
      </c>
      <c r="K21" s="142">
        <v>7</v>
      </c>
      <c r="L21" s="142">
        <v>7</v>
      </c>
      <c r="M21" s="143">
        <v>7</v>
      </c>
      <c r="N21" s="141">
        <v>7</v>
      </c>
      <c r="O21" s="142">
        <v>7</v>
      </c>
      <c r="P21" s="142">
        <v>7</v>
      </c>
      <c r="Q21" s="142">
        <v>7</v>
      </c>
      <c r="R21" s="142">
        <v>7</v>
      </c>
      <c r="S21" s="143">
        <v>7</v>
      </c>
      <c r="T21" s="141">
        <v>7</v>
      </c>
      <c r="U21" s="142">
        <v>7</v>
      </c>
      <c r="V21" s="142">
        <v>7</v>
      </c>
      <c r="W21" s="142">
        <v>7</v>
      </c>
      <c r="X21" s="142">
        <v>7</v>
      </c>
      <c r="Y21" s="143">
        <v>7</v>
      </c>
      <c r="Z21" s="141">
        <v>7</v>
      </c>
      <c r="AA21" s="142">
        <v>7</v>
      </c>
      <c r="AB21" s="142">
        <v>7</v>
      </c>
      <c r="AC21" s="142">
        <v>7</v>
      </c>
      <c r="AD21" s="142">
        <v>7</v>
      </c>
      <c r="AE21" s="143">
        <v>7</v>
      </c>
      <c r="AF21" s="141">
        <v>7</v>
      </c>
      <c r="AG21" s="142">
        <v>7</v>
      </c>
      <c r="AH21" s="142">
        <v>7</v>
      </c>
      <c r="AI21" s="142">
        <v>7</v>
      </c>
      <c r="AJ21" s="142">
        <v>7</v>
      </c>
      <c r="AK21" s="143">
        <v>7</v>
      </c>
    </row>
    <row r="22" spans="1:37" x14ac:dyDescent="0.25">
      <c r="A22" s="65" t="str">
        <v>Vargas Delgado, Sergio</v>
      </c>
      <c r="B22" s="141">
        <v>8</v>
      </c>
      <c r="C22" s="142">
        <v>8</v>
      </c>
      <c r="D22" s="142">
        <v>8</v>
      </c>
      <c r="E22" s="142">
        <v>8</v>
      </c>
      <c r="F22" s="142">
        <v>8</v>
      </c>
      <c r="G22" s="143">
        <v>8</v>
      </c>
      <c r="H22" s="141">
        <v>8</v>
      </c>
      <c r="I22" s="142">
        <v>8</v>
      </c>
      <c r="J22" s="142">
        <v>8</v>
      </c>
      <c r="K22" s="142">
        <v>8</v>
      </c>
      <c r="L22" s="142">
        <v>8</v>
      </c>
      <c r="M22" s="143">
        <v>8</v>
      </c>
      <c r="N22" s="141">
        <v>8</v>
      </c>
      <c r="O22" s="142">
        <v>8</v>
      </c>
      <c r="P22" s="142">
        <v>8</v>
      </c>
      <c r="Q22" s="142">
        <v>8</v>
      </c>
      <c r="R22" s="142">
        <v>8</v>
      </c>
      <c r="S22" s="143">
        <v>8</v>
      </c>
      <c r="T22" s="141">
        <v>8</v>
      </c>
      <c r="U22" s="142">
        <v>8</v>
      </c>
      <c r="V22" s="142">
        <v>8</v>
      </c>
      <c r="W22" s="142">
        <v>8</v>
      </c>
      <c r="X22" s="142">
        <v>8</v>
      </c>
      <c r="Y22" s="143">
        <v>8</v>
      </c>
      <c r="Z22" s="141">
        <v>8</v>
      </c>
      <c r="AA22" s="142">
        <v>8</v>
      </c>
      <c r="AB22" s="142">
        <v>8</v>
      </c>
      <c r="AC22" s="142">
        <v>8</v>
      </c>
      <c r="AD22" s="142">
        <v>8</v>
      </c>
      <c r="AE22" s="143">
        <v>8</v>
      </c>
      <c r="AF22" s="141">
        <v>8</v>
      </c>
      <c r="AG22" s="142">
        <v>8</v>
      </c>
      <c r="AH22" s="142">
        <v>8</v>
      </c>
      <c r="AI22" s="142">
        <v>8</v>
      </c>
      <c r="AJ22" s="142">
        <v>8</v>
      </c>
      <c r="AK22" s="143">
        <v>8</v>
      </c>
    </row>
    <row r="23" spans="1:37" x14ac:dyDescent="0.25">
      <c r="A23" s="65" t="str">
        <v>Torres Herrera, Patricia</v>
      </c>
      <c r="B23" s="141">
        <v>9</v>
      </c>
      <c r="C23" s="142">
        <v>9</v>
      </c>
      <c r="D23" s="142">
        <v>9</v>
      </c>
      <c r="E23" s="142">
        <v>9</v>
      </c>
      <c r="F23" s="142">
        <v>9</v>
      </c>
      <c r="G23" s="143">
        <v>9</v>
      </c>
      <c r="H23" s="141">
        <v>9</v>
      </c>
      <c r="I23" s="142">
        <v>9</v>
      </c>
      <c r="J23" s="142">
        <v>9</v>
      </c>
      <c r="K23" s="142">
        <v>9</v>
      </c>
      <c r="L23" s="142">
        <v>9</v>
      </c>
      <c r="M23" s="143">
        <v>9</v>
      </c>
      <c r="N23" s="141">
        <v>9</v>
      </c>
      <c r="O23" s="142">
        <v>9</v>
      </c>
      <c r="P23" s="142">
        <v>9</v>
      </c>
      <c r="Q23" s="142">
        <v>9</v>
      </c>
      <c r="R23" s="142">
        <v>9</v>
      </c>
      <c r="S23" s="143">
        <v>9</v>
      </c>
      <c r="T23" s="141">
        <v>9</v>
      </c>
      <c r="U23" s="142">
        <v>9</v>
      </c>
      <c r="V23" s="142">
        <v>9</v>
      </c>
      <c r="W23" s="142">
        <v>9</v>
      </c>
      <c r="X23" s="142">
        <v>9</v>
      </c>
      <c r="Y23" s="143">
        <v>9</v>
      </c>
      <c r="Z23" s="141">
        <v>9</v>
      </c>
      <c r="AA23" s="142">
        <v>9</v>
      </c>
      <c r="AB23" s="142">
        <v>9</v>
      </c>
      <c r="AC23" s="142">
        <v>9</v>
      </c>
      <c r="AD23" s="142">
        <v>9</v>
      </c>
      <c r="AE23" s="143">
        <v>9</v>
      </c>
      <c r="AF23" s="141">
        <v>9</v>
      </c>
      <c r="AG23" s="142">
        <v>9</v>
      </c>
      <c r="AH23" s="142">
        <v>9</v>
      </c>
      <c r="AI23" s="142">
        <v>9</v>
      </c>
      <c r="AJ23" s="142">
        <v>9</v>
      </c>
      <c r="AK23" s="143">
        <v>9</v>
      </c>
    </row>
    <row r="24" spans="1:37" x14ac:dyDescent="0.25">
      <c r="A24" s="65" t="str">
        <v>Castillo Reyes, Daniel</v>
      </c>
      <c r="B24" s="141">
        <v>10</v>
      </c>
      <c r="C24" s="142">
        <v>10</v>
      </c>
      <c r="D24" s="142">
        <v>10</v>
      </c>
      <c r="E24" s="142">
        <v>10</v>
      </c>
      <c r="F24" s="142">
        <v>10</v>
      </c>
      <c r="G24" s="143">
        <v>10</v>
      </c>
      <c r="H24" s="141">
        <v>10</v>
      </c>
      <c r="I24" s="142">
        <v>10</v>
      </c>
      <c r="J24" s="142">
        <v>10</v>
      </c>
      <c r="K24" s="142">
        <v>10</v>
      </c>
      <c r="L24" s="142">
        <v>10</v>
      </c>
      <c r="M24" s="143">
        <v>10</v>
      </c>
      <c r="N24" s="141">
        <v>10</v>
      </c>
      <c r="O24" s="142">
        <v>10</v>
      </c>
      <c r="P24" s="142">
        <v>10</v>
      </c>
      <c r="Q24" s="142">
        <v>10</v>
      </c>
      <c r="R24" s="142">
        <v>10</v>
      </c>
      <c r="S24" s="143">
        <v>10</v>
      </c>
      <c r="T24" s="141">
        <v>10</v>
      </c>
      <c r="U24" s="142">
        <v>10</v>
      </c>
      <c r="V24" s="142">
        <v>10</v>
      </c>
      <c r="W24" s="142">
        <v>10</v>
      </c>
      <c r="X24" s="142">
        <v>10</v>
      </c>
      <c r="Y24" s="143">
        <v>10</v>
      </c>
      <c r="Z24" s="141">
        <v>10</v>
      </c>
      <c r="AA24" s="142">
        <v>10</v>
      </c>
      <c r="AB24" s="142">
        <v>10</v>
      </c>
      <c r="AC24" s="142">
        <v>10</v>
      </c>
      <c r="AD24" s="142">
        <v>10</v>
      </c>
      <c r="AE24" s="143">
        <v>10</v>
      </c>
      <c r="AF24" s="141">
        <v>10</v>
      </c>
      <c r="AG24" s="142">
        <v>10</v>
      </c>
      <c r="AH24" s="142">
        <v>10</v>
      </c>
      <c r="AI24" s="142">
        <v>10</v>
      </c>
      <c r="AJ24" s="142">
        <v>10</v>
      </c>
      <c r="AK24" s="143">
        <v>10</v>
      </c>
    </row>
    <row r="25" spans="1:37" x14ac:dyDescent="0.25">
      <c r="A25" s="65" t="str">
        <v>Luis pepe peres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 x14ac:dyDescent="0.25">
      <c r="A26" s="65">
        <v>0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 x14ac:dyDescent="0.25">
      <c r="A27" s="65">
        <v>0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 x14ac:dyDescent="0.25">
      <c r="A28" s="65">
        <v>0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 x14ac:dyDescent="0.25">
      <c r="A29" s="65">
        <v>0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 x14ac:dyDescent="0.25">
      <c r="A30" s="65">
        <v>0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 x14ac:dyDescent="0.25">
      <c r="A31" s="65">
        <v>0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 x14ac:dyDescent="0.25">
      <c r="A32" s="65">
        <v>0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 x14ac:dyDescent="0.25">
      <c r="A33" s="65">
        <v>0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 x14ac:dyDescent="0.25">
      <c r="A34" s="65">
        <v>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 x14ac:dyDescent="0.25">
      <c r="A35" s="65">
        <v>0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 x14ac:dyDescent="0.25">
      <c r="A36" s="65">
        <v>0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 x14ac:dyDescent="0.25">
      <c r="A37" s="65">
        <v>0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 x14ac:dyDescent="0.25">
      <c r="A38" s="65">
        <v>0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 x14ac:dyDescent="0.25">
      <c r="A39" s="65">
        <v>0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 x14ac:dyDescent="0.25">
      <c r="A40" s="65">
        <v>0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.75" thickBot="1" x14ac:dyDescent="0.3">
      <c r="A41" s="65">
        <v>0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8">
    <mergeCell ref="T2:Y2"/>
    <mergeCell ref="Z2:AE2"/>
    <mergeCell ref="AF2:AK2"/>
    <mergeCell ref="A1:G1"/>
    <mergeCell ref="A2:A3"/>
    <mergeCell ref="B2:G2"/>
    <mergeCell ref="H2:M2"/>
    <mergeCell ref="N2:S2"/>
  </mergeCells>
  <conditionalFormatting sqref="B4:AK4">
    <cfRule type="cellIs" dxfId="69" priority="1" operator="equal">
      <formula>0</formula>
    </cfRule>
  </conditionalFormatting>
  <conditionalFormatting sqref="B5:AK41">
    <cfRule type="expression" dxfId="68" priority="3">
      <formula>B$4=0</formula>
    </cfRule>
    <cfRule type="cellIs" dxfId="67" priority="4" operator="lessThan">
      <formula>4.5</formula>
    </cfRule>
    <cfRule type="cellIs" dxfId="66" priority="5" operator="between">
      <formula>4.5</formula>
      <formula>5</formula>
    </cfRule>
    <cfRule type="cellIs" dxfId="65" priority="6" operator="greaterThan">
      <formula>5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41"/>
  <sheetViews>
    <sheetView zoomScale="70" zoomScaleNormal="70" workbookViewId="0">
      <selection activeCell="B4" sqref="B4:AK4"/>
    </sheetView>
  </sheetViews>
  <sheetFormatPr baseColWidth="10" defaultColWidth="11.42578125" defaultRowHeight="15" x14ac:dyDescent="0.25"/>
  <cols>
    <col min="1" max="1" width="27" style="4" customWidth="1"/>
    <col min="2" max="2" width="5.42578125" customWidth="1"/>
    <col min="3" max="7" width="6.28515625" customWidth="1"/>
    <col min="8" max="8" width="5.7109375" customWidth="1"/>
    <col min="9" max="11" width="6.42578125" customWidth="1"/>
    <col min="12" max="12" width="7.42578125" customWidth="1"/>
    <col min="13" max="17" width="5.85546875" customWidth="1"/>
    <col min="18" max="18" width="6.28515625" customWidth="1"/>
    <col min="19" max="26" width="7.28515625" customWidth="1"/>
    <col min="27" max="29" width="6.42578125" customWidth="1"/>
    <col min="30" max="30" width="7.28515625" customWidth="1"/>
    <col min="31" max="31" width="7" customWidth="1"/>
    <col min="32" max="32" width="6.42578125" customWidth="1"/>
    <col min="33" max="33" width="6.85546875" customWidth="1"/>
  </cols>
  <sheetData>
    <row r="1" spans="1:37" ht="34.5" customHeight="1" thickBot="1" x14ac:dyDescent="0.3">
      <c r="A1" s="308" t="str">
        <f>NOMBRE_ASIGNATURA</f>
        <v xml:space="preserve">CCGG 2º BTO </v>
      </c>
      <c r="B1" s="309"/>
      <c r="C1" s="309"/>
      <c r="D1" s="309"/>
      <c r="E1" s="309"/>
      <c r="F1" s="309"/>
      <c r="G1" s="309"/>
    </row>
    <row r="2" spans="1:37" ht="18.75" customHeight="1" x14ac:dyDescent="0.25">
      <c r="A2" s="306" t="str">
        <f ca="1">IFERROR(INDEX(DATOS!$I$5:$I$19,MATCH(_xlfn.SHEET(),DATOS!$H$5:$H$15,0)),"U3")</f>
        <v>U3</v>
      </c>
      <c r="B2" s="310" t="s">
        <v>1</v>
      </c>
      <c r="C2" s="311"/>
      <c r="D2" s="311"/>
      <c r="E2" s="311"/>
      <c r="F2" s="311"/>
      <c r="G2" s="312"/>
      <c r="H2" s="310" t="s">
        <v>2</v>
      </c>
      <c r="I2" s="311"/>
      <c r="J2" s="311"/>
      <c r="K2" s="311"/>
      <c r="L2" s="311"/>
      <c r="M2" s="312"/>
      <c r="N2" s="310" t="s">
        <v>3</v>
      </c>
      <c r="O2" s="311"/>
      <c r="P2" s="311"/>
      <c r="Q2" s="311"/>
      <c r="R2" s="311"/>
      <c r="S2" s="312"/>
      <c r="T2" s="310" t="s">
        <v>4</v>
      </c>
      <c r="U2" s="311"/>
      <c r="V2" s="311"/>
      <c r="W2" s="311"/>
      <c r="X2" s="311"/>
      <c r="Y2" s="312"/>
      <c r="Z2" s="310" t="s">
        <v>5</v>
      </c>
      <c r="AA2" s="311"/>
      <c r="AB2" s="311"/>
      <c r="AC2" s="311"/>
      <c r="AD2" s="311"/>
      <c r="AE2" s="312"/>
      <c r="AF2" s="310" t="s">
        <v>6</v>
      </c>
      <c r="AG2" s="311"/>
      <c r="AH2" s="311"/>
      <c r="AI2" s="311"/>
      <c r="AJ2" s="311"/>
      <c r="AK2" s="312"/>
    </row>
    <row r="3" spans="1:37" ht="15.75" thickBot="1" x14ac:dyDescent="0.3">
      <c r="A3" s="307"/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.75" x14ac:dyDescent="0.3">
      <c r="A4" s="24" t="str">
        <f ca="1">IFERROR(INDEX(Unidades[UNIDADES], MATCH($A$2, Unidades[Nº], 0)), "")</f>
        <v>U3.olelelel</v>
      </c>
      <c r="B4" s="140">
        <f ca="1">IFERROR(INDEX(PESOS!$C$4:$LG$21,MATCH($A$4,PESOS!$A$4:$A$20,0),MATCH(B3,PESOS!$C$4:$KR$4,0)),)</f>
        <v>5</v>
      </c>
      <c r="C4" s="140">
        <f ca="1">IFERROR(INDEX(PESOS!$C$4:$LG$21,MATCH($A$4,PESOS!$A$4:$A$20,0),MATCH(C3,PESOS!$C$4:$KR$4,0)),)</f>
        <v>0</v>
      </c>
      <c r="D4" s="140">
        <f ca="1">IFERROR(INDEX(PESOS!$C$4:$LG$21,MATCH($A$4,PESOS!$A$4:$A$20,0),MATCH(D3,PESOS!$C$4:$KR$4,0)),)</f>
        <v>5</v>
      </c>
      <c r="E4" s="140">
        <f ca="1">IFERROR(INDEX(PESOS!$C$4:$LG$21,MATCH($A$4,PESOS!$A$4:$A$20,0),MATCH(E3,PESOS!$C$4:$KR$4,0)),)</f>
        <v>0</v>
      </c>
      <c r="F4" s="140">
        <f ca="1">IFERROR(INDEX(PESOS!$C$4:$LG$21,MATCH($A$4,PESOS!$A$4:$A$20,0),MATCH(F3,PESOS!$C$4:$KR$4,0)),)</f>
        <v>5</v>
      </c>
      <c r="G4" s="140">
        <f ca="1">IFERROR(INDEX(PESOS!$C$4:$LG$21,MATCH($A$4,PESOS!$A$4:$A$20,0),MATCH(G3,PESOS!$C$4:$KR$4,0)),)</f>
        <v>0</v>
      </c>
      <c r="H4" s="140">
        <f ca="1">IFERROR(INDEX(PESOS!$C$4:$LG$21,MATCH($A$4,PESOS!$A$4:$A$20,0),MATCH(H3,PESOS!$C$4:$KR$4,0)),)</f>
        <v>5</v>
      </c>
      <c r="I4" s="140">
        <f ca="1">IFERROR(INDEX(PESOS!$C$4:$LG$21,MATCH($A$4,PESOS!$A$4:$A$20,0),MATCH(I3,PESOS!$C$4:$KR$4,0)),)</f>
        <v>0</v>
      </c>
      <c r="J4" s="140">
        <f ca="1">IFERROR(INDEX(PESOS!$C$4:$LG$21,MATCH($A$4,PESOS!$A$4:$A$20,0),MATCH(J3,PESOS!$C$4:$KR$4,0)),)</f>
        <v>20</v>
      </c>
      <c r="K4" s="140">
        <f ca="1">IFERROR(INDEX(PESOS!$C$4:$LG$21,MATCH($A$4,PESOS!$A$4:$A$20,0),MATCH(K3,PESOS!$C$4:$KR$4,0)),)</f>
        <v>0</v>
      </c>
      <c r="L4" s="140">
        <f ca="1">IFERROR(INDEX(PESOS!$C$4:$LG$21,MATCH($A$4,PESOS!$A$4:$A$20,0),MATCH(L3,PESOS!$C$4:$KR$4,0)),)</f>
        <v>5</v>
      </c>
      <c r="M4" s="140">
        <f ca="1">IFERROR(INDEX(PESOS!$C$4:$LG$21,MATCH($A$4,PESOS!$A$4:$A$20,0),MATCH(M3,PESOS!$C$4:$KR$4,0)),)</f>
        <v>0</v>
      </c>
      <c r="N4" s="140">
        <f ca="1">IFERROR(INDEX(PESOS!$C$4:$LG$21,MATCH($A$4,PESOS!$A$4:$A$20,0),MATCH(N3,PESOS!$C$4:$KR$4,0)),)</f>
        <v>5</v>
      </c>
      <c r="O4" s="140">
        <f ca="1">IFERROR(INDEX(PESOS!$C$4:$LG$21,MATCH($A$4,PESOS!$A$4:$A$20,0),MATCH(O3,PESOS!$C$4:$KR$4,0)),)</f>
        <v>0</v>
      </c>
      <c r="P4" s="140">
        <f ca="1">IFERROR(INDEX(PESOS!$C$4:$LG$21,MATCH($A$4,PESOS!$A$4:$A$20,0),MATCH(P3,PESOS!$C$4:$KR$4,0)),)</f>
        <v>5</v>
      </c>
      <c r="Q4" s="140">
        <f ca="1">IFERROR(INDEX(PESOS!$C$4:$LG$21,MATCH($A$4,PESOS!$A$4:$A$20,0),MATCH(Q3,PESOS!$C$4:$KR$4,0)),)</f>
        <v>0</v>
      </c>
      <c r="R4" s="140">
        <f ca="1">IFERROR(INDEX(PESOS!$C$4:$LG$21,MATCH($A$4,PESOS!$A$4:$A$20,0),MATCH(R3,PESOS!$C$4:$KR$4,0)),)</f>
        <v>5</v>
      </c>
      <c r="S4" s="140">
        <f ca="1">IFERROR(INDEX(PESOS!$C$4:$LG$21,MATCH($A$4,PESOS!$A$4:$A$20,0),MATCH(S3,PESOS!$C$4:$KR$4,0)),)</f>
        <v>0</v>
      </c>
      <c r="T4" s="140">
        <f ca="1">IFERROR(INDEX(PESOS!$C$4:$LG$21,MATCH($A$4,PESOS!$A$4:$A$20,0),MATCH(T3,PESOS!$C$4:$KR$4,0)),)</f>
        <v>5</v>
      </c>
      <c r="U4" s="140">
        <f ca="1">IFERROR(INDEX(PESOS!$C$4:$LG$21,MATCH($A$4,PESOS!$A$4:$A$20,0),MATCH(U3,PESOS!$C$4:$KR$4,0)),)</f>
        <v>5</v>
      </c>
      <c r="V4" s="140">
        <f ca="1">IFERROR(INDEX(PESOS!$C$4:$LG$21,MATCH($A$4,PESOS!$A$4:$A$20,0),MATCH(V3,PESOS!$C$4:$KR$4,0)),)</f>
        <v>10</v>
      </c>
      <c r="W4" s="140">
        <f ca="1">IFERROR(INDEX(PESOS!$C$4:$LG$21,MATCH($A$4,PESOS!$A$4:$A$20,0),MATCH(W3,PESOS!$C$4:$KR$4,0)),)</f>
        <v>0</v>
      </c>
      <c r="X4" s="140">
        <f ca="1">IFERROR(INDEX(PESOS!$C$4:$LG$21,MATCH($A$4,PESOS!$A$4:$A$20,0),MATCH(X3,PESOS!$C$4:$KR$4,0)),)</f>
        <v>5</v>
      </c>
      <c r="Y4" s="140">
        <f ca="1">IFERROR(INDEX(PESOS!$C$4:$LG$21,MATCH($A$4,PESOS!$A$4:$A$20,0),MATCH(Y3,PESOS!$C$4:$KR$4,0)),)</f>
        <v>0</v>
      </c>
      <c r="Z4" s="140">
        <f ca="1">IFERROR(INDEX(PESOS!$C$4:$LG$21,MATCH($A$4,PESOS!$A$4:$A$20,0),MATCH(Z3,PESOS!$C$4:$KR$4,0)),)</f>
        <v>0</v>
      </c>
      <c r="AA4" s="140">
        <f ca="1">IFERROR(INDEX(PESOS!$C$4:$LG$21,MATCH($A$4,PESOS!$A$4:$A$20,0),MATCH(AA3,PESOS!$C$4:$KR$4,0)),)</f>
        <v>10</v>
      </c>
      <c r="AB4" s="140">
        <f ca="1">IFERROR(INDEX(PESOS!$C$4:$LG$21,MATCH($A$4,PESOS!$A$4:$A$20,0),MATCH(AB3,PESOS!$C$4:$KR$4,0)),)</f>
        <v>5</v>
      </c>
      <c r="AC4" s="140">
        <f ca="1">IFERROR(INDEX(PESOS!$C$4:$LG$21,MATCH($A$4,PESOS!$A$4:$A$20,0),MATCH(AC3,PESOS!$C$4:$KR$4,0)),)</f>
        <v>0</v>
      </c>
      <c r="AD4" s="140">
        <f ca="1">IFERROR(INDEX(PESOS!$C$4:$LG$21,MATCH($A$4,PESOS!$A$4:$A$20,0),MATCH(AD3,PESOS!$C$4:$KR$4,0)),)</f>
        <v>0</v>
      </c>
      <c r="AE4" s="140">
        <f ca="1">IFERROR(INDEX(PESOS!$C$4:$LG$21,MATCH($A$4,PESOS!$A$4:$A$20,0),MATCH(AE3,PESOS!$C$4:$KR$4,0)),)</f>
        <v>0</v>
      </c>
      <c r="AF4" s="140">
        <f ca="1">IFERROR(INDEX(PESOS!$C$4:$LG$21,MATCH($A$4,PESOS!$A$4:$A$20,0),MATCH(AF3,PESOS!$C$4:$KR$4,0)),)</f>
        <v>0</v>
      </c>
      <c r="AG4" s="140">
        <f ca="1">IFERROR(INDEX(PESOS!$C$4:$LG$21,MATCH($A$4,PESOS!$A$4:$A$20,0),MATCH(AG3,PESOS!$C$4:$KR$4,0)),)</f>
        <v>0</v>
      </c>
      <c r="AH4" s="140">
        <f ca="1">IFERROR(INDEX(PESOS!$C$4:$LG$21,MATCH($A$4,PESOS!$A$4:$A$20,0),MATCH(AH3,PESOS!$C$4:$KR$4,0)),)</f>
        <v>0</v>
      </c>
      <c r="AI4" s="140">
        <f ca="1">IFERROR(INDEX(PESOS!$C$4:$LG$21,MATCH($A$4,PESOS!$A$4:$A$20,0),MATCH(AI3,PESOS!$C$4:$KR$4,0)),)</f>
        <v>0</v>
      </c>
      <c r="AJ4" s="140">
        <f ca="1">IFERROR(INDEX(PESOS!$C$4:$LG$21,MATCH($A$4,PESOS!$A$4:$A$20,0),MATCH(AJ3,PESOS!$C$4:$KR$4,0)),)</f>
        <v>0</v>
      </c>
      <c r="AK4" s="140">
        <f ca="1">IFERROR(INDEX(PESOS!$C$4:$LG$21,MATCH($A$4,PESOS!$A$4:$A$20,0),MATCH(AK3,PESOS!$C$4:$KR$4,0)),)</f>
        <v>0</v>
      </c>
    </row>
    <row r="5" spans="1:37" x14ac:dyDescent="0.25">
      <c r="A5" s="65" t="str" cm="1">
        <f t="array" ref="A5:A41">Alumnado[Alumnado]</f>
        <v>Garcia, Ana</v>
      </c>
      <c r="B5" s="141">
        <v>1</v>
      </c>
      <c r="C5" s="142">
        <v>1</v>
      </c>
      <c r="D5" s="142">
        <v>1</v>
      </c>
      <c r="E5" s="142">
        <v>1</v>
      </c>
      <c r="F5" s="142">
        <v>1</v>
      </c>
      <c r="G5" s="143">
        <v>1</v>
      </c>
      <c r="H5" s="141">
        <v>1</v>
      </c>
      <c r="I5" s="142">
        <v>1</v>
      </c>
      <c r="J5" s="142">
        <v>1</v>
      </c>
      <c r="K5" s="142">
        <v>1</v>
      </c>
      <c r="L5" s="142">
        <v>1</v>
      </c>
      <c r="M5" s="143">
        <v>1</v>
      </c>
      <c r="N5" s="141">
        <v>1</v>
      </c>
      <c r="O5" s="142">
        <v>1</v>
      </c>
      <c r="P5" s="142">
        <v>1</v>
      </c>
      <c r="Q5" s="142">
        <v>1</v>
      </c>
      <c r="R5" s="142">
        <v>1</v>
      </c>
      <c r="S5" s="143">
        <v>1</v>
      </c>
      <c r="T5" s="141">
        <v>1</v>
      </c>
      <c r="U5" s="142">
        <v>1</v>
      </c>
      <c r="V5" s="142">
        <v>1</v>
      </c>
      <c r="W5" s="142">
        <v>1</v>
      </c>
      <c r="X5" s="142">
        <v>1</v>
      </c>
      <c r="Y5" s="143">
        <v>1</v>
      </c>
      <c r="Z5" s="141">
        <v>1</v>
      </c>
      <c r="AA5" s="142">
        <v>1</v>
      </c>
      <c r="AB5" s="142">
        <v>1</v>
      </c>
      <c r="AC5" s="142">
        <v>1</v>
      </c>
      <c r="AD5" s="142">
        <v>1</v>
      </c>
      <c r="AE5" s="143">
        <v>1</v>
      </c>
      <c r="AF5" s="141">
        <v>1</v>
      </c>
      <c r="AG5" s="142">
        <v>1</v>
      </c>
      <c r="AH5" s="142">
        <v>1</v>
      </c>
      <c r="AI5" s="142">
        <v>1</v>
      </c>
      <c r="AJ5" s="142">
        <v>1</v>
      </c>
      <c r="AK5" s="143">
        <v>1</v>
      </c>
    </row>
    <row r="6" spans="1:37" x14ac:dyDescent="0.25">
      <c r="A6" s="65" t="str">
        <v>Martinez carlos</v>
      </c>
      <c r="B6" s="141">
        <v>2</v>
      </c>
      <c r="C6" s="142">
        <v>2</v>
      </c>
      <c r="D6" s="142">
        <v>2</v>
      </c>
      <c r="E6" s="142">
        <v>2</v>
      </c>
      <c r="F6" s="142">
        <v>2</v>
      </c>
      <c r="G6" s="143">
        <v>2</v>
      </c>
      <c r="H6" s="141">
        <v>2</v>
      </c>
      <c r="I6" s="142">
        <v>2</v>
      </c>
      <c r="J6" s="142">
        <v>2</v>
      </c>
      <c r="K6" s="142">
        <v>2</v>
      </c>
      <c r="L6" s="142">
        <v>2</v>
      </c>
      <c r="M6" s="143">
        <v>2</v>
      </c>
      <c r="N6" s="141">
        <v>2</v>
      </c>
      <c r="O6" s="142">
        <v>2</v>
      </c>
      <c r="P6" s="142">
        <v>2</v>
      </c>
      <c r="Q6" s="142">
        <v>2</v>
      </c>
      <c r="R6" s="142">
        <v>2</v>
      </c>
      <c r="S6" s="143">
        <v>2</v>
      </c>
      <c r="T6" s="141">
        <v>2</v>
      </c>
      <c r="U6" s="142">
        <v>2</v>
      </c>
      <c r="V6" s="142">
        <v>2</v>
      </c>
      <c r="W6" s="142">
        <v>2</v>
      </c>
      <c r="X6" s="142">
        <v>2</v>
      </c>
      <c r="Y6" s="143">
        <v>2</v>
      </c>
      <c r="Z6" s="141">
        <v>2</v>
      </c>
      <c r="AA6" s="142">
        <v>2</v>
      </c>
      <c r="AB6" s="142">
        <v>2</v>
      </c>
      <c r="AC6" s="142">
        <v>2</v>
      </c>
      <c r="AD6" s="142">
        <v>2</v>
      </c>
      <c r="AE6" s="143">
        <v>2</v>
      </c>
      <c r="AF6" s="141">
        <v>2</v>
      </c>
      <c r="AG6" s="142">
        <v>2</v>
      </c>
      <c r="AH6" s="142">
        <v>2</v>
      </c>
      <c r="AI6" s="142">
        <v>2</v>
      </c>
      <c r="AJ6" s="142">
        <v>2</v>
      </c>
      <c r="AK6" s="143">
        <v>2</v>
      </c>
    </row>
    <row r="7" spans="1:37" x14ac:dyDescent="0.25">
      <c r="A7" s="65" t="str">
        <v>Sanchez Laura</v>
      </c>
      <c r="B7" s="141">
        <v>3</v>
      </c>
      <c r="C7" s="142">
        <v>3</v>
      </c>
      <c r="D7" s="142">
        <v>3</v>
      </c>
      <c r="E7" s="142">
        <v>3</v>
      </c>
      <c r="F7" s="142">
        <v>3</v>
      </c>
      <c r="G7" s="143">
        <v>3</v>
      </c>
      <c r="H7" s="141">
        <v>3</v>
      </c>
      <c r="I7" s="142">
        <v>3</v>
      </c>
      <c r="J7" s="142">
        <v>3</v>
      </c>
      <c r="K7" s="142">
        <v>3</v>
      </c>
      <c r="L7" s="142">
        <v>3</v>
      </c>
      <c r="M7" s="143">
        <v>3</v>
      </c>
      <c r="N7" s="141">
        <v>3</v>
      </c>
      <c r="O7" s="142">
        <v>3</v>
      </c>
      <c r="P7" s="142">
        <v>3</v>
      </c>
      <c r="Q7" s="142">
        <v>3</v>
      </c>
      <c r="R7" s="142">
        <v>3</v>
      </c>
      <c r="S7" s="143">
        <v>3</v>
      </c>
      <c r="T7" s="141">
        <v>3</v>
      </c>
      <c r="U7" s="142">
        <v>3</v>
      </c>
      <c r="V7" s="142">
        <v>3</v>
      </c>
      <c r="W7" s="142">
        <v>3</v>
      </c>
      <c r="X7" s="142">
        <v>3</v>
      </c>
      <c r="Y7" s="143">
        <v>3</v>
      </c>
      <c r="Z7" s="141">
        <v>3</v>
      </c>
      <c r="AA7" s="142">
        <v>3</v>
      </c>
      <c r="AB7" s="142">
        <v>3</v>
      </c>
      <c r="AC7" s="142">
        <v>3</v>
      </c>
      <c r="AD7" s="142">
        <v>3</v>
      </c>
      <c r="AE7" s="143">
        <v>3</v>
      </c>
      <c r="AF7" s="141">
        <v>3</v>
      </c>
      <c r="AG7" s="142">
        <v>3</v>
      </c>
      <c r="AH7" s="142">
        <v>3</v>
      </c>
      <c r="AI7" s="142">
        <v>3</v>
      </c>
      <c r="AJ7" s="142">
        <v>3</v>
      </c>
      <c r="AK7" s="143">
        <v>3</v>
      </c>
    </row>
    <row r="8" spans="1:37" x14ac:dyDescent="0.25">
      <c r="A8" s="65" t="str">
        <v>Lopez Diego</v>
      </c>
      <c r="B8" s="141">
        <v>4</v>
      </c>
      <c r="C8" s="142">
        <v>4</v>
      </c>
      <c r="D8" s="142">
        <v>4</v>
      </c>
      <c r="E8" s="142">
        <v>4</v>
      </c>
      <c r="F8" s="142">
        <v>4</v>
      </c>
      <c r="G8" s="143">
        <v>4</v>
      </c>
      <c r="H8" s="141">
        <v>4</v>
      </c>
      <c r="I8" s="142">
        <v>4</v>
      </c>
      <c r="J8" s="142">
        <v>4</v>
      </c>
      <c r="K8" s="142">
        <v>4</v>
      </c>
      <c r="L8" s="142">
        <v>4</v>
      </c>
      <c r="M8" s="143">
        <v>4</v>
      </c>
      <c r="N8" s="141">
        <v>4</v>
      </c>
      <c r="O8" s="142">
        <v>4</v>
      </c>
      <c r="P8" s="142">
        <v>4</v>
      </c>
      <c r="Q8" s="142">
        <v>4</v>
      </c>
      <c r="R8" s="142">
        <v>4</v>
      </c>
      <c r="S8" s="143">
        <v>4</v>
      </c>
      <c r="T8" s="141">
        <v>4</v>
      </c>
      <c r="U8" s="142">
        <v>4</v>
      </c>
      <c r="V8" s="142">
        <v>4</v>
      </c>
      <c r="W8" s="142">
        <v>4</v>
      </c>
      <c r="X8" s="142">
        <v>4</v>
      </c>
      <c r="Y8" s="143">
        <v>4</v>
      </c>
      <c r="Z8" s="141">
        <v>4</v>
      </c>
      <c r="AA8" s="142">
        <v>4</v>
      </c>
      <c r="AB8" s="142">
        <v>4</v>
      </c>
      <c r="AC8" s="142">
        <v>4</v>
      </c>
      <c r="AD8" s="142">
        <v>4</v>
      </c>
      <c r="AE8" s="143">
        <v>4</v>
      </c>
      <c r="AF8" s="141">
        <v>4</v>
      </c>
      <c r="AG8" s="142">
        <v>4</v>
      </c>
      <c r="AH8" s="142">
        <v>4</v>
      </c>
      <c r="AI8" s="142">
        <v>4</v>
      </c>
      <c r="AJ8" s="142">
        <v>4</v>
      </c>
      <c r="AK8" s="143">
        <v>4</v>
      </c>
    </row>
    <row r="9" spans="1:37" x14ac:dyDescent="0.25">
      <c r="A9" s="65" t="str">
        <v>Gonzalez Torres, Mara�a</v>
      </c>
      <c r="B9" s="141">
        <v>5</v>
      </c>
      <c r="C9" s="142">
        <v>5</v>
      </c>
      <c r="D9" s="142">
        <v>5</v>
      </c>
      <c r="E9" s="142">
        <v>5</v>
      </c>
      <c r="F9" s="142">
        <v>5</v>
      </c>
      <c r="G9" s="143">
        <v>5</v>
      </c>
      <c r="H9" s="141">
        <v>5</v>
      </c>
      <c r="I9" s="142">
        <v>5</v>
      </c>
      <c r="J9" s="142">
        <v>5</v>
      </c>
      <c r="K9" s="142">
        <v>5</v>
      </c>
      <c r="L9" s="142">
        <v>5</v>
      </c>
      <c r="M9" s="143">
        <v>5</v>
      </c>
      <c r="N9" s="141">
        <v>5</v>
      </c>
      <c r="O9" s="142">
        <v>5</v>
      </c>
      <c r="P9" s="142">
        <v>5</v>
      </c>
      <c r="Q9" s="142">
        <v>5</v>
      </c>
      <c r="R9" s="142">
        <v>5</v>
      </c>
      <c r="S9" s="143">
        <v>5</v>
      </c>
      <c r="T9" s="141">
        <v>5</v>
      </c>
      <c r="U9" s="142">
        <v>5</v>
      </c>
      <c r="V9" s="142">
        <v>5</v>
      </c>
      <c r="W9" s="142">
        <v>5</v>
      </c>
      <c r="X9" s="142">
        <v>5</v>
      </c>
      <c r="Y9" s="143">
        <v>5</v>
      </c>
      <c r="Z9" s="141">
        <v>5</v>
      </c>
      <c r="AA9" s="142">
        <v>5</v>
      </c>
      <c r="AB9" s="142">
        <v>5</v>
      </c>
      <c r="AC9" s="142">
        <v>5</v>
      </c>
      <c r="AD9" s="142">
        <v>5</v>
      </c>
      <c r="AE9" s="143">
        <v>5</v>
      </c>
      <c r="AF9" s="141">
        <v>5</v>
      </c>
      <c r="AG9" s="142">
        <v>5</v>
      </c>
      <c r="AH9" s="142">
        <v>5</v>
      </c>
      <c r="AI9" s="142">
        <v>5</v>
      </c>
      <c r="AJ9" s="142">
        <v>5</v>
      </c>
      <c r="AK9" s="143">
        <v>5</v>
      </c>
    </row>
    <row r="10" spans="1:37" x14ac:dyDescent="0.25">
      <c r="A10" s="65" t="str">
        <v>Rodra�guez Jimaanez, Pablo</v>
      </c>
      <c r="B10" s="141">
        <v>6</v>
      </c>
      <c r="C10" s="142">
        <v>6</v>
      </c>
      <c r="D10" s="142">
        <v>6</v>
      </c>
      <c r="E10" s="142">
        <v>6</v>
      </c>
      <c r="F10" s="142">
        <v>6</v>
      </c>
      <c r="G10" s="143">
        <v>6</v>
      </c>
      <c r="H10" s="141">
        <v>6</v>
      </c>
      <c r="I10" s="142">
        <v>6</v>
      </c>
      <c r="J10" s="142">
        <v>6</v>
      </c>
      <c r="K10" s="142">
        <v>6</v>
      </c>
      <c r="L10" s="142">
        <v>6</v>
      </c>
      <c r="M10" s="143">
        <v>6</v>
      </c>
      <c r="N10" s="141">
        <v>6</v>
      </c>
      <c r="O10" s="142">
        <v>6</v>
      </c>
      <c r="P10" s="142">
        <v>6</v>
      </c>
      <c r="Q10" s="142">
        <v>6</v>
      </c>
      <c r="R10" s="142">
        <v>6</v>
      </c>
      <c r="S10" s="143">
        <v>6</v>
      </c>
      <c r="T10" s="141">
        <v>6</v>
      </c>
      <c r="U10" s="142">
        <v>6</v>
      </c>
      <c r="V10" s="142">
        <v>6</v>
      </c>
      <c r="W10" s="142">
        <v>6</v>
      </c>
      <c r="X10" s="142">
        <v>6</v>
      </c>
      <c r="Y10" s="143">
        <v>6</v>
      </c>
      <c r="Z10" s="141">
        <v>6</v>
      </c>
      <c r="AA10" s="142">
        <v>6</v>
      </c>
      <c r="AB10" s="142">
        <v>6</v>
      </c>
      <c r="AC10" s="142">
        <v>6</v>
      </c>
      <c r="AD10" s="142">
        <v>6</v>
      </c>
      <c r="AE10" s="143">
        <v>6</v>
      </c>
      <c r="AF10" s="141">
        <v>6</v>
      </c>
      <c r="AG10" s="142">
        <v>6</v>
      </c>
      <c r="AH10" s="142">
        <v>6</v>
      </c>
      <c r="AI10" s="142">
        <v>6</v>
      </c>
      <c r="AJ10" s="142">
        <v>6</v>
      </c>
      <c r="AK10" s="143">
        <v>6</v>
      </c>
    </row>
    <row r="11" spans="1:37" x14ac:dyDescent="0.25">
      <c r="A11" s="65" t="str">
        <v>Hernandez Moreno, Sofa�a</v>
      </c>
      <c r="B11" s="141">
        <v>7</v>
      </c>
      <c r="C11" s="142">
        <v>7</v>
      </c>
      <c r="D11" s="142">
        <v>7</v>
      </c>
      <c r="E11" s="142">
        <v>7</v>
      </c>
      <c r="F11" s="142">
        <v>7</v>
      </c>
      <c r="G11" s="143">
        <v>7</v>
      </c>
      <c r="H11" s="141">
        <v>7</v>
      </c>
      <c r="I11" s="142">
        <v>7</v>
      </c>
      <c r="J11" s="142">
        <v>7</v>
      </c>
      <c r="K11" s="142">
        <v>7</v>
      </c>
      <c r="L11" s="142">
        <v>7</v>
      </c>
      <c r="M11" s="143">
        <v>7</v>
      </c>
      <c r="N11" s="141">
        <v>7</v>
      </c>
      <c r="O11" s="142">
        <v>7</v>
      </c>
      <c r="P11" s="142">
        <v>7</v>
      </c>
      <c r="Q11" s="142">
        <v>7</v>
      </c>
      <c r="R11" s="142">
        <v>7</v>
      </c>
      <c r="S11" s="143">
        <v>7</v>
      </c>
      <c r="T11" s="141">
        <v>7</v>
      </c>
      <c r="U11" s="142">
        <v>7</v>
      </c>
      <c r="V11" s="142">
        <v>7</v>
      </c>
      <c r="W11" s="142">
        <v>7</v>
      </c>
      <c r="X11" s="142">
        <v>7</v>
      </c>
      <c r="Y11" s="143">
        <v>7</v>
      </c>
      <c r="Z11" s="141">
        <v>7</v>
      </c>
      <c r="AA11" s="142">
        <v>7</v>
      </c>
      <c r="AB11" s="142">
        <v>7</v>
      </c>
      <c r="AC11" s="142">
        <v>7</v>
      </c>
      <c r="AD11" s="142">
        <v>7</v>
      </c>
      <c r="AE11" s="143">
        <v>7</v>
      </c>
      <c r="AF11" s="141">
        <v>7</v>
      </c>
      <c r="AG11" s="142">
        <v>7</v>
      </c>
      <c r="AH11" s="142">
        <v>7</v>
      </c>
      <c r="AI11" s="142">
        <v>7</v>
      </c>
      <c r="AJ11" s="142">
        <v>7</v>
      </c>
      <c r="AK11" s="143">
        <v>7</v>
      </c>
    </row>
    <row r="12" spans="1:37" x14ac:dyDescent="0.25">
      <c r="A12" s="65" t="str">
        <v>Da�az Castro, Alejandro</v>
      </c>
      <c r="B12" s="141">
        <v>8</v>
      </c>
      <c r="C12" s="142">
        <v>8</v>
      </c>
      <c r="D12" s="142">
        <v>8</v>
      </c>
      <c r="E12" s="142">
        <v>8</v>
      </c>
      <c r="F12" s="142">
        <v>8</v>
      </c>
      <c r="G12" s="143">
        <v>8</v>
      </c>
      <c r="H12" s="141">
        <v>8</v>
      </c>
      <c r="I12" s="142">
        <v>8</v>
      </c>
      <c r="J12" s="142">
        <v>8</v>
      </c>
      <c r="K12" s="142">
        <v>8</v>
      </c>
      <c r="L12" s="142">
        <v>8</v>
      </c>
      <c r="M12" s="143">
        <v>8</v>
      </c>
      <c r="N12" s="141">
        <v>8</v>
      </c>
      <c r="O12" s="142">
        <v>8</v>
      </c>
      <c r="P12" s="142">
        <v>8</v>
      </c>
      <c r="Q12" s="142">
        <v>8</v>
      </c>
      <c r="R12" s="142">
        <v>8</v>
      </c>
      <c r="S12" s="143">
        <v>8</v>
      </c>
      <c r="T12" s="141">
        <v>8</v>
      </c>
      <c r="U12" s="142">
        <v>8</v>
      </c>
      <c r="V12" s="142">
        <v>8</v>
      </c>
      <c r="W12" s="142">
        <v>8</v>
      </c>
      <c r="X12" s="142">
        <v>8</v>
      </c>
      <c r="Y12" s="143">
        <v>8</v>
      </c>
      <c r="Z12" s="141">
        <v>8</v>
      </c>
      <c r="AA12" s="142">
        <v>8</v>
      </c>
      <c r="AB12" s="142">
        <v>8</v>
      </c>
      <c r="AC12" s="142">
        <v>8</v>
      </c>
      <c r="AD12" s="142">
        <v>8</v>
      </c>
      <c r="AE12" s="143">
        <v>8</v>
      </c>
      <c r="AF12" s="141">
        <v>8</v>
      </c>
      <c r="AG12" s="142">
        <v>8</v>
      </c>
      <c r="AH12" s="142">
        <v>8</v>
      </c>
      <c r="AI12" s="142">
        <v>8</v>
      </c>
      <c r="AJ12" s="142">
        <v>8</v>
      </c>
      <c r="AK12" s="143">
        <v>8</v>
      </c>
    </row>
    <row r="13" spans="1:37" x14ac:dyDescent="0.25">
      <c r="A13" s="65" t="str">
        <v>a�lvarez Romero, Elena</v>
      </c>
      <c r="B13" s="141">
        <v>9</v>
      </c>
      <c r="C13" s="142">
        <v>9</v>
      </c>
      <c r="D13" s="142">
        <v>9</v>
      </c>
      <c r="E13" s="142">
        <v>9</v>
      </c>
      <c r="F13" s="142">
        <v>9</v>
      </c>
      <c r="G13" s="143">
        <v>9</v>
      </c>
      <c r="H13" s="141">
        <v>9</v>
      </c>
      <c r="I13" s="142">
        <v>9</v>
      </c>
      <c r="J13" s="142">
        <v>9</v>
      </c>
      <c r="K13" s="142">
        <v>9</v>
      </c>
      <c r="L13" s="142">
        <v>9</v>
      </c>
      <c r="M13" s="143">
        <v>9</v>
      </c>
      <c r="N13" s="141">
        <v>9</v>
      </c>
      <c r="O13" s="142">
        <v>9</v>
      </c>
      <c r="P13" s="142">
        <v>9</v>
      </c>
      <c r="Q13" s="142">
        <v>9</v>
      </c>
      <c r="R13" s="142">
        <v>9</v>
      </c>
      <c r="S13" s="143">
        <v>9</v>
      </c>
      <c r="T13" s="141">
        <v>9</v>
      </c>
      <c r="U13" s="142">
        <v>9</v>
      </c>
      <c r="V13" s="142">
        <v>9</v>
      </c>
      <c r="W13" s="142">
        <v>9</v>
      </c>
      <c r="X13" s="142">
        <v>9</v>
      </c>
      <c r="Y13" s="143">
        <v>9</v>
      </c>
      <c r="Z13" s="141">
        <v>9</v>
      </c>
      <c r="AA13" s="142">
        <v>9</v>
      </c>
      <c r="AB13" s="142">
        <v>9</v>
      </c>
      <c r="AC13" s="142">
        <v>9</v>
      </c>
      <c r="AD13" s="142">
        <v>9</v>
      </c>
      <c r="AE13" s="143">
        <v>9</v>
      </c>
      <c r="AF13" s="141">
        <v>9</v>
      </c>
      <c r="AG13" s="142">
        <v>9</v>
      </c>
      <c r="AH13" s="142">
        <v>9</v>
      </c>
      <c r="AI13" s="142">
        <v>9</v>
      </c>
      <c r="AJ13" s="142">
        <v>9</v>
      </c>
      <c r="AK13" s="143">
        <v>9</v>
      </c>
    </row>
    <row r="14" spans="1:37" x14ac:dyDescent="0.25">
      <c r="A14" s="65" t="str">
        <v>Mua�oz Navarro, Javier</v>
      </c>
      <c r="B14" s="141">
        <v>10</v>
      </c>
      <c r="C14" s="142">
        <v>10</v>
      </c>
      <c r="D14" s="142">
        <v>10</v>
      </c>
      <c r="E14" s="142">
        <v>10</v>
      </c>
      <c r="F14" s="142">
        <v>10</v>
      </c>
      <c r="G14" s="143">
        <v>10</v>
      </c>
      <c r="H14" s="141">
        <v>10</v>
      </c>
      <c r="I14" s="142">
        <v>10</v>
      </c>
      <c r="J14" s="142">
        <v>10</v>
      </c>
      <c r="K14" s="142">
        <v>10</v>
      </c>
      <c r="L14" s="142">
        <v>10</v>
      </c>
      <c r="M14" s="143">
        <v>10</v>
      </c>
      <c r="N14" s="141">
        <v>10</v>
      </c>
      <c r="O14" s="142">
        <v>10</v>
      </c>
      <c r="P14" s="142">
        <v>10</v>
      </c>
      <c r="Q14" s="142">
        <v>10</v>
      </c>
      <c r="R14" s="142">
        <v>10</v>
      </c>
      <c r="S14" s="143">
        <v>10</v>
      </c>
      <c r="T14" s="141">
        <v>10</v>
      </c>
      <c r="U14" s="142">
        <v>10</v>
      </c>
      <c r="V14" s="142">
        <v>10</v>
      </c>
      <c r="W14" s="142">
        <v>10</v>
      </c>
      <c r="X14" s="142">
        <v>10</v>
      </c>
      <c r="Y14" s="143">
        <v>10</v>
      </c>
      <c r="Z14" s="141">
        <v>10</v>
      </c>
      <c r="AA14" s="142">
        <v>10</v>
      </c>
      <c r="AB14" s="142">
        <v>10</v>
      </c>
      <c r="AC14" s="142">
        <v>10</v>
      </c>
      <c r="AD14" s="142">
        <v>10</v>
      </c>
      <c r="AE14" s="143">
        <v>10</v>
      </c>
      <c r="AF14" s="141">
        <v>10</v>
      </c>
      <c r="AG14" s="142">
        <v>10</v>
      </c>
      <c r="AH14" s="142">
        <v>10</v>
      </c>
      <c r="AI14" s="142">
        <v>10</v>
      </c>
      <c r="AJ14" s="142">
        <v>10</v>
      </c>
      <c r="AK14" s="143">
        <v>10</v>
      </c>
    </row>
    <row r="15" spans="1:37" x14ac:dyDescent="0.25">
      <c r="A15" s="65" t="str">
        <v>Romero Gil, Claudia</v>
      </c>
      <c r="B15" s="141">
        <v>1</v>
      </c>
      <c r="C15" s="142">
        <v>1</v>
      </c>
      <c r="D15" s="142">
        <v>1</v>
      </c>
      <c r="E15" s="142">
        <v>1</v>
      </c>
      <c r="F15" s="142">
        <v>1</v>
      </c>
      <c r="G15" s="143">
        <v>1</v>
      </c>
      <c r="H15" s="141">
        <v>1</v>
      </c>
      <c r="I15" s="142">
        <v>1</v>
      </c>
      <c r="J15" s="142">
        <v>1</v>
      </c>
      <c r="K15" s="142">
        <v>1</v>
      </c>
      <c r="L15" s="142">
        <v>1</v>
      </c>
      <c r="M15" s="143">
        <v>1</v>
      </c>
      <c r="N15" s="141">
        <v>1</v>
      </c>
      <c r="O15" s="142">
        <v>1</v>
      </c>
      <c r="P15" s="142">
        <v>1</v>
      </c>
      <c r="Q15" s="142">
        <v>1</v>
      </c>
      <c r="R15" s="142">
        <v>1</v>
      </c>
      <c r="S15" s="143">
        <v>1</v>
      </c>
      <c r="T15" s="141">
        <v>1</v>
      </c>
      <c r="U15" s="142">
        <v>1</v>
      </c>
      <c r="V15" s="142">
        <v>1</v>
      </c>
      <c r="W15" s="142">
        <v>1</v>
      </c>
      <c r="X15" s="142">
        <v>1</v>
      </c>
      <c r="Y15" s="143">
        <v>1</v>
      </c>
      <c r="Z15" s="141">
        <v>1</v>
      </c>
      <c r="AA15" s="142">
        <v>1</v>
      </c>
      <c r="AB15" s="142">
        <v>1</v>
      </c>
      <c r="AC15" s="142">
        <v>1</v>
      </c>
      <c r="AD15" s="142">
        <v>1</v>
      </c>
      <c r="AE15" s="143">
        <v>1</v>
      </c>
      <c r="AF15" s="141">
        <v>1</v>
      </c>
      <c r="AG15" s="142">
        <v>1</v>
      </c>
      <c r="AH15" s="142">
        <v>1</v>
      </c>
      <c r="AI15" s="142">
        <v>1</v>
      </c>
      <c r="AJ15" s="142">
        <v>1</v>
      </c>
      <c r="AK15" s="143">
        <v>1</v>
      </c>
    </row>
    <row r="16" spans="1:37" x14ac:dyDescent="0.25">
      <c r="A16" s="65" t="str">
        <v>Alonso Serrano, Marcos</v>
      </c>
      <c r="B16" s="141">
        <v>2</v>
      </c>
      <c r="C16" s="142">
        <v>2</v>
      </c>
      <c r="D16" s="142">
        <v>2</v>
      </c>
      <c r="E16" s="142">
        <v>2</v>
      </c>
      <c r="F16" s="142">
        <v>2</v>
      </c>
      <c r="G16" s="143">
        <v>2</v>
      </c>
      <c r="H16" s="141">
        <v>2</v>
      </c>
      <c r="I16" s="142">
        <v>2</v>
      </c>
      <c r="J16" s="142">
        <v>2</v>
      </c>
      <c r="K16" s="142">
        <v>2</v>
      </c>
      <c r="L16" s="142">
        <v>2</v>
      </c>
      <c r="M16" s="143">
        <v>2</v>
      </c>
      <c r="N16" s="141">
        <v>2</v>
      </c>
      <c r="O16" s="142">
        <v>2</v>
      </c>
      <c r="P16" s="142">
        <v>2</v>
      </c>
      <c r="Q16" s="142">
        <v>2</v>
      </c>
      <c r="R16" s="142">
        <v>2</v>
      </c>
      <c r="S16" s="143">
        <v>2</v>
      </c>
      <c r="T16" s="141">
        <v>2</v>
      </c>
      <c r="U16" s="142">
        <v>2</v>
      </c>
      <c r="V16" s="142">
        <v>2</v>
      </c>
      <c r="W16" s="142">
        <v>2</v>
      </c>
      <c r="X16" s="142">
        <v>2</v>
      </c>
      <c r="Y16" s="143">
        <v>2</v>
      </c>
      <c r="Z16" s="141">
        <v>2</v>
      </c>
      <c r="AA16" s="142">
        <v>2</v>
      </c>
      <c r="AB16" s="142">
        <v>2</v>
      </c>
      <c r="AC16" s="142">
        <v>2</v>
      </c>
      <c r="AD16" s="142">
        <v>2</v>
      </c>
      <c r="AE16" s="143">
        <v>2</v>
      </c>
      <c r="AF16" s="141">
        <v>2</v>
      </c>
      <c r="AG16" s="142">
        <v>2</v>
      </c>
      <c r="AH16" s="142">
        <v>2</v>
      </c>
      <c r="AI16" s="142">
        <v>2</v>
      </c>
      <c r="AJ16" s="142">
        <v>2</v>
      </c>
      <c r="AK16" s="143">
        <v>2</v>
      </c>
    </row>
    <row r="17" spans="1:37" x14ac:dyDescent="0.25">
      <c r="A17" s="65" t="str">
        <v>Gutiaarrez Molina, Luca�a</v>
      </c>
      <c r="B17" s="141">
        <v>3</v>
      </c>
      <c r="C17" s="142">
        <v>3</v>
      </c>
      <c r="D17" s="142">
        <v>3</v>
      </c>
      <c r="E17" s="142">
        <v>3</v>
      </c>
      <c r="F17" s="142">
        <v>3</v>
      </c>
      <c r="G17" s="143">
        <v>3</v>
      </c>
      <c r="H17" s="141">
        <v>3</v>
      </c>
      <c r="I17" s="142">
        <v>3</v>
      </c>
      <c r="J17" s="142">
        <v>3</v>
      </c>
      <c r="K17" s="142">
        <v>3</v>
      </c>
      <c r="L17" s="142">
        <v>3</v>
      </c>
      <c r="M17" s="143">
        <v>3</v>
      </c>
      <c r="N17" s="141">
        <v>3</v>
      </c>
      <c r="O17" s="142">
        <v>3</v>
      </c>
      <c r="P17" s="142">
        <v>3</v>
      </c>
      <c r="Q17" s="142">
        <v>3</v>
      </c>
      <c r="R17" s="142">
        <v>3</v>
      </c>
      <c r="S17" s="143">
        <v>3</v>
      </c>
      <c r="T17" s="141">
        <v>3</v>
      </c>
      <c r="U17" s="142">
        <v>3</v>
      </c>
      <c r="V17" s="142">
        <v>3</v>
      </c>
      <c r="W17" s="142">
        <v>3</v>
      </c>
      <c r="X17" s="142">
        <v>3</v>
      </c>
      <c r="Y17" s="143">
        <v>3</v>
      </c>
      <c r="Z17" s="141">
        <v>3</v>
      </c>
      <c r="AA17" s="142">
        <v>3</v>
      </c>
      <c r="AB17" s="142">
        <v>3</v>
      </c>
      <c r="AC17" s="142">
        <v>3</v>
      </c>
      <c r="AD17" s="142">
        <v>3</v>
      </c>
      <c r="AE17" s="143">
        <v>3</v>
      </c>
      <c r="AF17" s="141">
        <v>3</v>
      </c>
      <c r="AG17" s="142">
        <v>3</v>
      </c>
      <c r="AH17" s="142">
        <v>3</v>
      </c>
      <c r="AI17" s="142">
        <v>3</v>
      </c>
      <c r="AJ17" s="142">
        <v>3</v>
      </c>
      <c r="AK17" s="143">
        <v>3</v>
      </c>
    </row>
    <row r="18" spans="1:37" x14ac:dyDescent="0.25">
      <c r="A18" s="65" t="str">
        <v>Moreno Ortega, Adrian</v>
      </c>
      <c r="B18" s="141">
        <v>4</v>
      </c>
      <c r="C18" s="142">
        <v>4</v>
      </c>
      <c r="D18" s="142">
        <v>4</v>
      </c>
      <c r="E18" s="142">
        <v>4</v>
      </c>
      <c r="F18" s="142">
        <v>4</v>
      </c>
      <c r="G18" s="143">
        <v>4</v>
      </c>
      <c r="H18" s="141">
        <v>4</v>
      </c>
      <c r="I18" s="142">
        <v>4</v>
      </c>
      <c r="J18" s="142">
        <v>4</v>
      </c>
      <c r="K18" s="142">
        <v>4</v>
      </c>
      <c r="L18" s="142">
        <v>4</v>
      </c>
      <c r="M18" s="143">
        <v>4</v>
      </c>
      <c r="N18" s="141">
        <v>4</v>
      </c>
      <c r="O18" s="142">
        <v>4</v>
      </c>
      <c r="P18" s="142">
        <v>4</v>
      </c>
      <c r="Q18" s="142">
        <v>4</v>
      </c>
      <c r="R18" s="142">
        <v>4</v>
      </c>
      <c r="S18" s="143">
        <v>4</v>
      </c>
      <c r="T18" s="141">
        <v>4</v>
      </c>
      <c r="U18" s="142">
        <v>4</v>
      </c>
      <c r="V18" s="142">
        <v>4</v>
      </c>
      <c r="W18" s="142">
        <v>4</v>
      </c>
      <c r="X18" s="142">
        <v>4</v>
      </c>
      <c r="Y18" s="143">
        <v>4</v>
      </c>
      <c r="Z18" s="141">
        <v>4</v>
      </c>
      <c r="AA18" s="142">
        <v>4</v>
      </c>
      <c r="AB18" s="142">
        <v>4</v>
      </c>
      <c r="AC18" s="142">
        <v>4</v>
      </c>
      <c r="AD18" s="142">
        <v>4</v>
      </c>
      <c r="AE18" s="143">
        <v>4</v>
      </c>
      <c r="AF18" s="141">
        <v>4</v>
      </c>
      <c r="AG18" s="142">
        <v>4</v>
      </c>
      <c r="AH18" s="142">
        <v>4</v>
      </c>
      <c r="AI18" s="142">
        <v>4</v>
      </c>
      <c r="AJ18" s="142">
        <v>4</v>
      </c>
      <c r="AK18" s="143">
        <v>4</v>
      </c>
    </row>
    <row r="19" spans="1:37" x14ac:dyDescent="0.25">
      <c r="A19" s="65" t="str">
        <v>Jimaanez Ramos, Valentina</v>
      </c>
      <c r="B19" s="141">
        <v>5</v>
      </c>
      <c r="C19" s="142">
        <v>5</v>
      </c>
      <c r="D19" s="142">
        <v>5</v>
      </c>
      <c r="E19" s="142">
        <v>5</v>
      </c>
      <c r="F19" s="142">
        <v>5</v>
      </c>
      <c r="G19" s="143">
        <v>5</v>
      </c>
      <c r="H19" s="141">
        <v>5</v>
      </c>
      <c r="I19" s="142">
        <v>5</v>
      </c>
      <c r="J19" s="142">
        <v>5</v>
      </c>
      <c r="K19" s="142">
        <v>5</v>
      </c>
      <c r="L19" s="142">
        <v>5</v>
      </c>
      <c r="M19" s="143">
        <v>5</v>
      </c>
      <c r="N19" s="141">
        <v>5</v>
      </c>
      <c r="O19" s="142">
        <v>5</v>
      </c>
      <c r="P19" s="142">
        <v>5</v>
      </c>
      <c r="Q19" s="142">
        <v>5</v>
      </c>
      <c r="R19" s="142">
        <v>5</v>
      </c>
      <c r="S19" s="143">
        <v>5</v>
      </c>
      <c r="T19" s="141">
        <v>5</v>
      </c>
      <c r="U19" s="142">
        <v>5</v>
      </c>
      <c r="V19" s="142">
        <v>5</v>
      </c>
      <c r="W19" s="142">
        <v>5</v>
      </c>
      <c r="X19" s="142">
        <v>5</v>
      </c>
      <c r="Y19" s="143">
        <v>5</v>
      </c>
      <c r="Z19" s="141">
        <v>5</v>
      </c>
      <c r="AA19" s="142">
        <v>5</v>
      </c>
      <c r="AB19" s="142">
        <v>5</v>
      </c>
      <c r="AC19" s="142">
        <v>5</v>
      </c>
      <c r="AD19" s="142">
        <v>5</v>
      </c>
      <c r="AE19" s="143">
        <v>5</v>
      </c>
      <c r="AF19" s="141">
        <v>5</v>
      </c>
      <c r="AG19" s="142">
        <v>5</v>
      </c>
      <c r="AH19" s="142">
        <v>5</v>
      </c>
      <c r="AI19" s="142">
        <v>5</v>
      </c>
      <c r="AJ19" s="142">
        <v>5</v>
      </c>
      <c r="AK19" s="143">
        <v>5</v>
      </c>
    </row>
    <row r="20" spans="1:37" x14ac:dyDescent="0.25">
      <c r="A20" s="65" t="str">
        <v>Ruiz Guerrero, Hugo</v>
      </c>
      <c r="B20" s="141">
        <v>6</v>
      </c>
      <c r="C20" s="142">
        <v>6</v>
      </c>
      <c r="D20" s="142">
        <v>6</v>
      </c>
      <c r="E20" s="142">
        <v>6</v>
      </c>
      <c r="F20" s="142">
        <v>6</v>
      </c>
      <c r="G20" s="143">
        <v>6</v>
      </c>
      <c r="H20" s="141">
        <v>6</v>
      </c>
      <c r="I20" s="142">
        <v>6</v>
      </c>
      <c r="J20" s="142">
        <v>6</v>
      </c>
      <c r="K20" s="142">
        <v>6</v>
      </c>
      <c r="L20" s="142">
        <v>6</v>
      </c>
      <c r="M20" s="143">
        <v>6</v>
      </c>
      <c r="N20" s="141">
        <v>6</v>
      </c>
      <c r="O20" s="142">
        <v>6</v>
      </c>
      <c r="P20" s="142">
        <v>6</v>
      </c>
      <c r="Q20" s="142">
        <v>6</v>
      </c>
      <c r="R20" s="142">
        <v>6</v>
      </c>
      <c r="S20" s="143">
        <v>6</v>
      </c>
      <c r="T20" s="141">
        <v>6</v>
      </c>
      <c r="U20" s="142">
        <v>6</v>
      </c>
      <c r="V20" s="142">
        <v>6</v>
      </c>
      <c r="W20" s="142">
        <v>6</v>
      </c>
      <c r="X20" s="142">
        <v>6</v>
      </c>
      <c r="Y20" s="143">
        <v>6</v>
      </c>
      <c r="Z20" s="141">
        <v>6</v>
      </c>
      <c r="AA20" s="142">
        <v>6</v>
      </c>
      <c r="AB20" s="142">
        <v>6</v>
      </c>
      <c r="AC20" s="142">
        <v>6</v>
      </c>
      <c r="AD20" s="142">
        <v>6</v>
      </c>
      <c r="AE20" s="143">
        <v>6</v>
      </c>
      <c r="AF20" s="141">
        <v>6</v>
      </c>
      <c r="AG20" s="142">
        <v>6</v>
      </c>
      <c r="AH20" s="142">
        <v>6</v>
      </c>
      <c r="AI20" s="142">
        <v>6</v>
      </c>
      <c r="AJ20" s="142">
        <v>6</v>
      </c>
      <c r="AK20" s="143">
        <v>6</v>
      </c>
    </row>
    <row r="21" spans="1:37" x14ac:dyDescent="0.25">
      <c r="A21" s="65" t="str">
        <v>Flores Medina, Natalia</v>
      </c>
      <c r="B21" s="141">
        <v>7</v>
      </c>
      <c r="C21" s="142">
        <v>7</v>
      </c>
      <c r="D21" s="142">
        <v>7</v>
      </c>
      <c r="E21" s="142">
        <v>7</v>
      </c>
      <c r="F21" s="142">
        <v>7</v>
      </c>
      <c r="G21" s="143">
        <v>7</v>
      </c>
      <c r="H21" s="141">
        <v>7</v>
      </c>
      <c r="I21" s="142">
        <v>7</v>
      </c>
      <c r="J21" s="142">
        <v>7</v>
      </c>
      <c r="K21" s="142">
        <v>7</v>
      </c>
      <c r="L21" s="142">
        <v>7</v>
      </c>
      <c r="M21" s="143">
        <v>7</v>
      </c>
      <c r="N21" s="141">
        <v>7</v>
      </c>
      <c r="O21" s="142">
        <v>7</v>
      </c>
      <c r="P21" s="142">
        <v>7</v>
      </c>
      <c r="Q21" s="142">
        <v>7</v>
      </c>
      <c r="R21" s="142">
        <v>7</v>
      </c>
      <c r="S21" s="143">
        <v>7</v>
      </c>
      <c r="T21" s="141">
        <v>7</v>
      </c>
      <c r="U21" s="142">
        <v>7</v>
      </c>
      <c r="V21" s="142">
        <v>7</v>
      </c>
      <c r="W21" s="142">
        <v>7</v>
      </c>
      <c r="X21" s="142">
        <v>7</v>
      </c>
      <c r="Y21" s="143">
        <v>7</v>
      </c>
      <c r="Z21" s="141">
        <v>7</v>
      </c>
      <c r="AA21" s="142">
        <v>7</v>
      </c>
      <c r="AB21" s="142">
        <v>7</v>
      </c>
      <c r="AC21" s="142">
        <v>7</v>
      </c>
      <c r="AD21" s="142">
        <v>7</v>
      </c>
      <c r="AE21" s="143">
        <v>7</v>
      </c>
      <c r="AF21" s="141">
        <v>7</v>
      </c>
      <c r="AG21" s="142">
        <v>7</v>
      </c>
      <c r="AH21" s="142">
        <v>7</v>
      </c>
      <c r="AI21" s="142">
        <v>7</v>
      </c>
      <c r="AJ21" s="142">
        <v>7</v>
      </c>
      <c r="AK21" s="143">
        <v>7</v>
      </c>
    </row>
    <row r="22" spans="1:37" x14ac:dyDescent="0.25">
      <c r="A22" s="65" t="str">
        <v>Vargas Delgado, Sergio</v>
      </c>
      <c r="B22" s="141">
        <v>8</v>
      </c>
      <c r="C22" s="142">
        <v>8</v>
      </c>
      <c r="D22" s="142">
        <v>8</v>
      </c>
      <c r="E22" s="142">
        <v>8</v>
      </c>
      <c r="F22" s="142">
        <v>8</v>
      </c>
      <c r="G22" s="143">
        <v>8</v>
      </c>
      <c r="H22" s="141">
        <v>8</v>
      </c>
      <c r="I22" s="142">
        <v>8</v>
      </c>
      <c r="J22" s="142">
        <v>8</v>
      </c>
      <c r="K22" s="142">
        <v>8</v>
      </c>
      <c r="L22" s="142">
        <v>8</v>
      </c>
      <c r="M22" s="143">
        <v>8</v>
      </c>
      <c r="N22" s="141">
        <v>8</v>
      </c>
      <c r="O22" s="142">
        <v>8</v>
      </c>
      <c r="P22" s="142">
        <v>8</v>
      </c>
      <c r="Q22" s="142">
        <v>8</v>
      </c>
      <c r="R22" s="142">
        <v>8</v>
      </c>
      <c r="S22" s="143">
        <v>8</v>
      </c>
      <c r="T22" s="141">
        <v>8</v>
      </c>
      <c r="U22" s="142">
        <v>8</v>
      </c>
      <c r="V22" s="142">
        <v>8</v>
      </c>
      <c r="W22" s="142">
        <v>8</v>
      </c>
      <c r="X22" s="142">
        <v>8</v>
      </c>
      <c r="Y22" s="143">
        <v>8</v>
      </c>
      <c r="Z22" s="141">
        <v>8</v>
      </c>
      <c r="AA22" s="142">
        <v>8</v>
      </c>
      <c r="AB22" s="142">
        <v>8</v>
      </c>
      <c r="AC22" s="142">
        <v>8</v>
      </c>
      <c r="AD22" s="142">
        <v>8</v>
      </c>
      <c r="AE22" s="143">
        <v>8</v>
      </c>
      <c r="AF22" s="141">
        <v>8</v>
      </c>
      <c r="AG22" s="142">
        <v>8</v>
      </c>
      <c r="AH22" s="142">
        <v>8</v>
      </c>
      <c r="AI22" s="142">
        <v>8</v>
      </c>
      <c r="AJ22" s="142">
        <v>8</v>
      </c>
      <c r="AK22" s="143">
        <v>8</v>
      </c>
    </row>
    <row r="23" spans="1:37" x14ac:dyDescent="0.25">
      <c r="A23" s="65" t="str">
        <v>Torres Herrera, Patricia</v>
      </c>
      <c r="B23" s="141">
        <v>9</v>
      </c>
      <c r="C23" s="142">
        <v>9</v>
      </c>
      <c r="D23" s="142">
        <v>9</v>
      </c>
      <c r="E23" s="142">
        <v>9</v>
      </c>
      <c r="F23" s="142">
        <v>9</v>
      </c>
      <c r="G23" s="143">
        <v>9</v>
      </c>
      <c r="H23" s="141">
        <v>9</v>
      </c>
      <c r="I23" s="142">
        <v>9</v>
      </c>
      <c r="J23" s="142">
        <v>9</v>
      </c>
      <c r="K23" s="142">
        <v>9</v>
      </c>
      <c r="L23" s="142">
        <v>9</v>
      </c>
      <c r="M23" s="143">
        <v>9</v>
      </c>
      <c r="N23" s="141">
        <v>9</v>
      </c>
      <c r="O23" s="142">
        <v>9</v>
      </c>
      <c r="P23" s="142">
        <v>9</v>
      </c>
      <c r="Q23" s="142">
        <v>9</v>
      </c>
      <c r="R23" s="142">
        <v>9</v>
      </c>
      <c r="S23" s="143">
        <v>9</v>
      </c>
      <c r="T23" s="141">
        <v>9</v>
      </c>
      <c r="U23" s="142">
        <v>9</v>
      </c>
      <c r="V23" s="142">
        <v>9</v>
      </c>
      <c r="W23" s="142">
        <v>9</v>
      </c>
      <c r="X23" s="142">
        <v>9</v>
      </c>
      <c r="Y23" s="143">
        <v>9</v>
      </c>
      <c r="Z23" s="141">
        <v>9</v>
      </c>
      <c r="AA23" s="142">
        <v>9</v>
      </c>
      <c r="AB23" s="142">
        <v>9</v>
      </c>
      <c r="AC23" s="142">
        <v>9</v>
      </c>
      <c r="AD23" s="142">
        <v>9</v>
      </c>
      <c r="AE23" s="143">
        <v>9</v>
      </c>
      <c r="AF23" s="141">
        <v>9</v>
      </c>
      <c r="AG23" s="142">
        <v>9</v>
      </c>
      <c r="AH23" s="142">
        <v>9</v>
      </c>
      <c r="AI23" s="142">
        <v>9</v>
      </c>
      <c r="AJ23" s="142">
        <v>9</v>
      </c>
      <c r="AK23" s="143">
        <v>9</v>
      </c>
    </row>
    <row r="24" spans="1:37" x14ac:dyDescent="0.25">
      <c r="A24" s="65" t="str">
        <v>Castillo Reyes, Daniel</v>
      </c>
      <c r="B24" s="141">
        <v>10</v>
      </c>
      <c r="C24" s="142">
        <v>10</v>
      </c>
      <c r="D24" s="142">
        <v>10</v>
      </c>
      <c r="E24" s="142">
        <v>10</v>
      </c>
      <c r="F24" s="142">
        <v>10</v>
      </c>
      <c r="G24" s="143">
        <v>10</v>
      </c>
      <c r="H24" s="141">
        <v>10</v>
      </c>
      <c r="I24" s="142">
        <v>10</v>
      </c>
      <c r="J24" s="142">
        <v>10</v>
      </c>
      <c r="K24" s="142">
        <v>10</v>
      </c>
      <c r="L24" s="142">
        <v>10</v>
      </c>
      <c r="M24" s="143">
        <v>10</v>
      </c>
      <c r="N24" s="141">
        <v>10</v>
      </c>
      <c r="O24" s="142">
        <v>10</v>
      </c>
      <c r="P24" s="142">
        <v>10</v>
      </c>
      <c r="Q24" s="142">
        <v>10</v>
      </c>
      <c r="R24" s="142">
        <v>10</v>
      </c>
      <c r="S24" s="143">
        <v>10</v>
      </c>
      <c r="T24" s="141">
        <v>10</v>
      </c>
      <c r="U24" s="142">
        <v>10</v>
      </c>
      <c r="V24" s="142">
        <v>10</v>
      </c>
      <c r="W24" s="142">
        <v>10</v>
      </c>
      <c r="X24" s="142">
        <v>10</v>
      </c>
      <c r="Y24" s="143">
        <v>10</v>
      </c>
      <c r="Z24" s="141">
        <v>10</v>
      </c>
      <c r="AA24" s="142">
        <v>10</v>
      </c>
      <c r="AB24" s="142">
        <v>10</v>
      </c>
      <c r="AC24" s="142">
        <v>10</v>
      </c>
      <c r="AD24" s="142">
        <v>10</v>
      </c>
      <c r="AE24" s="143">
        <v>10</v>
      </c>
      <c r="AF24" s="141">
        <v>10</v>
      </c>
      <c r="AG24" s="142">
        <v>10</v>
      </c>
      <c r="AH24" s="142">
        <v>10</v>
      </c>
      <c r="AI24" s="142">
        <v>10</v>
      </c>
      <c r="AJ24" s="142">
        <v>10</v>
      </c>
      <c r="AK24" s="143">
        <v>10</v>
      </c>
    </row>
    <row r="25" spans="1:37" x14ac:dyDescent="0.25">
      <c r="A25" s="65" t="str">
        <v>Luis pepe peres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 x14ac:dyDescent="0.25">
      <c r="A26" s="65">
        <v>0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 x14ac:dyDescent="0.25">
      <c r="A27" s="65">
        <v>0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 x14ac:dyDescent="0.25">
      <c r="A28" s="65">
        <v>0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 x14ac:dyDescent="0.25">
      <c r="A29" s="65">
        <v>0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 x14ac:dyDescent="0.25">
      <c r="A30" s="65">
        <v>0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 x14ac:dyDescent="0.25">
      <c r="A31" s="65">
        <v>0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 x14ac:dyDescent="0.25">
      <c r="A32" s="65">
        <v>0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 x14ac:dyDescent="0.25">
      <c r="A33" s="65">
        <v>0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 x14ac:dyDescent="0.25">
      <c r="A34" s="65">
        <v>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 x14ac:dyDescent="0.25">
      <c r="A35" s="65">
        <v>0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 x14ac:dyDescent="0.25">
      <c r="A36" s="65">
        <v>0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 x14ac:dyDescent="0.25">
      <c r="A37" s="65">
        <v>0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 x14ac:dyDescent="0.25">
      <c r="A38" s="65">
        <v>0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 x14ac:dyDescent="0.25">
      <c r="A39" s="65">
        <v>0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 x14ac:dyDescent="0.25">
      <c r="A40" s="65">
        <v>0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x14ac:dyDescent="0.25">
      <c r="A41" s="65">
        <v>0</v>
      </c>
      <c r="B41" s="141"/>
      <c r="C41" s="142"/>
      <c r="D41" s="142"/>
      <c r="E41" s="142"/>
      <c r="F41" s="142"/>
      <c r="G41" s="143"/>
      <c r="H41" s="141"/>
      <c r="I41" s="142"/>
      <c r="J41" s="142"/>
      <c r="K41" s="142"/>
      <c r="L41" s="142"/>
      <c r="M41" s="143"/>
      <c r="N41" s="141"/>
      <c r="O41" s="142"/>
      <c r="P41" s="142"/>
      <c r="Q41" s="142"/>
      <c r="R41" s="142"/>
      <c r="S41" s="143"/>
      <c r="T41" s="141"/>
      <c r="U41" s="142"/>
      <c r="V41" s="142"/>
      <c r="W41" s="142"/>
      <c r="X41" s="142"/>
      <c r="Y41" s="143"/>
      <c r="Z41" s="141"/>
      <c r="AA41" s="142"/>
      <c r="AB41" s="142"/>
      <c r="AC41" s="142"/>
      <c r="AD41" s="142"/>
      <c r="AE41" s="143"/>
      <c r="AF41" s="141"/>
      <c r="AG41" s="142"/>
      <c r="AH41" s="142"/>
      <c r="AI41" s="142"/>
      <c r="AJ41" s="142"/>
      <c r="AK41" s="143"/>
    </row>
  </sheetData>
  <sheetProtection formatCells="0" formatColumns="0" formatRows="0"/>
  <mergeCells count="8">
    <mergeCell ref="T2:Y2"/>
    <mergeCell ref="Z2:AE2"/>
    <mergeCell ref="AF2:AK2"/>
    <mergeCell ref="A1:G1"/>
    <mergeCell ref="A2:A3"/>
    <mergeCell ref="B2:G2"/>
    <mergeCell ref="H2:M2"/>
    <mergeCell ref="N2:S2"/>
  </mergeCells>
  <conditionalFormatting sqref="B4:AK4">
    <cfRule type="cellIs" dxfId="64" priority="1" operator="equal">
      <formula>0</formula>
    </cfRule>
  </conditionalFormatting>
  <conditionalFormatting sqref="B5:AK41">
    <cfRule type="expression" dxfId="63" priority="3">
      <formula>B$4=0</formula>
    </cfRule>
    <cfRule type="cellIs" dxfId="62" priority="4" operator="lessThan">
      <formula>4.5</formula>
    </cfRule>
    <cfRule type="cellIs" dxfId="61" priority="5" operator="between">
      <formula>4.5</formula>
      <formula>5</formula>
    </cfRule>
    <cfRule type="cellIs" dxfId="60" priority="6" operator="greaterThan">
      <formula>5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41"/>
  <sheetViews>
    <sheetView zoomScale="70" zoomScaleNormal="70" workbookViewId="0">
      <selection activeCell="B4" sqref="B4:AK4"/>
    </sheetView>
  </sheetViews>
  <sheetFormatPr baseColWidth="10" defaultColWidth="11.42578125" defaultRowHeight="15" x14ac:dyDescent="0.25"/>
  <cols>
    <col min="1" max="1" width="27" style="4" customWidth="1"/>
    <col min="2" max="2" width="5.42578125" customWidth="1"/>
    <col min="3" max="7" width="6.28515625" customWidth="1"/>
    <col min="8" max="8" width="5.7109375" customWidth="1"/>
    <col min="9" max="11" width="6.42578125" customWidth="1"/>
    <col min="12" max="12" width="7.42578125" customWidth="1"/>
    <col min="13" max="17" width="5.85546875" customWidth="1"/>
    <col min="18" max="18" width="6.28515625" customWidth="1"/>
    <col min="19" max="26" width="7.28515625" customWidth="1"/>
    <col min="27" max="29" width="6.42578125" customWidth="1"/>
    <col min="30" max="30" width="7.28515625" customWidth="1"/>
    <col min="31" max="31" width="7" customWidth="1"/>
    <col min="32" max="32" width="6.42578125" customWidth="1"/>
    <col min="33" max="33" width="6.85546875" customWidth="1"/>
  </cols>
  <sheetData>
    <row r="1" spans="1:37" ht="34.5" customHeight="1" thickBot="1" x14ac:dyDescent="0.3">
      <c r="A1" s="308" t="str">
        <f>NOMBRE_ASIGNATURA</f>
        <v xml:space="preserve">CCGG 2º BTO </v>
      </c>
      <c r="B1" s="309"/>
      <c r="C1" s="309"/>
      <c r="D1" s="309"/>
      <c r="E1" s="309"/>
      <c r="F1" s="309"/>
      <c r="G1" s="309"/>
    </row>
    <row r="2" spans="1:37" ht="18.75" customHeight="1" x14ac:dyDescent="0.25">
      <c r="A2" s="306" t="str">
        <f ca="1">IFERROR(INDEX(DATOS!$I$5:$I$19,MATCH(_xlfn.SHEET(),DATOS!$H$5:$H$15,0)),"U4")</f>
        <v>U4</v>
      </c>
      <c r="B2" s="310" t="s">
        <v>1</v>
      </c>
      <c r="C2" s="311"/>
      <c r="D2" s="311"/>
      <c r="E2" s="311"/>
      <c r="F2" s="311"/>
      <c r="G2" s="312"/>
      <c r="H2" s="310" t="s">
        <v>2</v>
      </c>
      <c r="I2" s="311"/>
      <c r="J2" s="311"/>
      <c r="K2" s="311"/>
      <c r="L2" s="311"/>
      <c r="M2" s="312"/>
      <c r="N2" s="310" t="s">
        <v>3</v>
      </c>
      <c r="O2" s="311"/>
      <c r="P2" s="311"/>
      <c r="Q2" s="311"/>
      <c r="R2" s="311"/>
      <c r="S2" s="312"/>
      <c r="T2" s="310" t="s">
        <v>4</v>
      </c>
      <c r="U2" s="311"/>
      <c r="V2" s="311"/>
      <c r="W2" s="311"/>
      <c r="X2" s="311"/>
      <c r="Y2" s="312"/>
      <c r="Z2" s="310" t="s">
        <v>5</v>
      </c>
      <c r="AA2" s="311"/>
      <c r="AB2" s="311"/>
      <c r="AC2" s="311"/>
      <c r="AD2" s="311"/>
      <c r="AE2" s="312"/>
      <c r="AF2" s="310" t="s">
        <v>6</v>
      </c>
      <c r="AG2" s="311"/>
      <c r="AH2" s="311"/>
      <c r="AI2" s="311"/>
      <c r="AJ2" s="311"/>
      <c r="AK2" s="312"/>
    </row>
    <row r="3" spans="1:37" ht="15.75" thickBot="1" x14ac:dyDescent="0.3">
      <c r="A3" s="307"/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.75" x14ac:dyDescent="0.3">
      <c r="A4" s="24" t="str">
        <f ca="1">IFERROR(INDEX(Unidades[UNIDADES], MATCH($A$2, Unidades[Nº], 0)), "")</f>
        <v/>
      </c>
      <c r="B4" s="140">
        <f ca="1">IFERROR(INDEX(PESOS!$C$4:$LG$21,MATCH($A$4,PESOS!$A$4:$A$20,0),MATCH(B3,PESOS!$C$4:$KR$4,0)),)</f>
        <v>0</v>
      </c>
      <c r="C4" s="140">
        <f ca="1">IFERROR(INDEX(PESOS!$C$4:$LG$21,MATCH($A$4,PESOS!$A$4:$A$20,0),MATCH(C3,PESOS!$C$4:$KR$4,0)),)</f>
        <v>0</v>
      </c>
      <c r="D4" s="140">
        <f ca="1">IFERROR(INDEX(PESOS!$C$4:$LG$21,MATCH($A$4,PESOS!$A$4:$A$20,0),MATCH(D3,PESOS!$C$4:$KR$4,0)),)</f>
        <v>0</v>
      </c>
      <c r="E4" s="140">
        <f ca="1">IFERROR(INDEX(PESOS!$C$4:$LG$21,MATCH($A$4,PESOS!$A$4:$A$20,0),MATCH(E3,PESOS!$C$4:$KR$4,0)),)</f>
        <v>0</v>
      </c>
      <c r="F4" s="140">
        <f ca="1">IFERROR(INDEX(PESOS!$C$4:$LG$21,MATCH($A$4,PESOS!$A$4:$A$20,0),MATCH(F3,PESOS!$C$4:$KR$4,0)),)</f>
        <v>0</v>
      </c>
      <c r="G4" s="140">
        <f ca="1">IFERROR(INDEX(PESOS!$C$4:$LG$21,MATCH($A$4,PESOS!$A$4:$A$20,0),MATCH(G3,PESOS!$C$4:$KR$4,0)),)</f>
        <v>0</v>
      </c>
      <c r="H4" s="140">
        <f ca="1">IFERROR(INDEX(PESOS!$C$4:$LG$21,MATCH($A$4,PESOS!$A$4:$A$20,0),MATCH(H3,PESOS!$C$4:$KR$4,0)),)</f>
        <v>0</v>
      </c>
      <c r="I4" s="140">
        <f ca="1">IFERROR(INDEX(PESOS!$C$4:$LG$21,MATCH($A$4,PESOS!$A$4:$A$20,0),MATCH(I3,PESOS!$C$4:$KR$4,0)),)</f>
        <v>0</v>
      </c>
      <c r="J4" s="140">
        <f ca="1">IFERROR(INDEX(PESOS!$C$4:$LG$21,MATCH($A$4,PESOS!$A$4:$A$20,0),MATCH(J3,PESOS!$C$4:$KR$4,0)),)</f>
        <v>0</v>
      </c>
      <c r="K4" s="140">
        <f ca="1">IFERROR(INDEX(PESOS!$C$4:$LG$21,MATCH($A$4,PESOS!$A$4:$A$20,0),MATCH(K3,PESOS!$C$4:$KR$4,0)),)</f>
        <v>0</v>
      </c>
      <c r="L4" s="140">
        <f ca="1">IFERROR(INDEX(PESOS!$C$4:$LG$21,MATCH($A$4,PESOS!$A$4:$A$20,0),MATCH(L3,PESOS!$C$4:$KR$4,0)),)</f>
        <v>0</v>
      </c>
      <c r="M4" s="140">
        <f ca="1">IFERROR(INDEX(PESOS!$C$4:$LG$21,MATCH($A$4,PESOS!$A$4:$A$20,0),MATCH(M3,PESOS!$C$4:$KR$4,0)),)</f>
        <v>0</v>
      </c>
      <c r="N4" s="140">
        <f ca="1">IFERROR(INDEX(PESOS!$C$4:$LG$21,MATCH($A$4,PESOS!$A$4:$A$20,0),MATCH(N3,PESOS!$C$4:$KR$4,0)),)</f>
        <v>0</v>
      </c>
      <c r="O4" s="140">
        <f ca="1">IFERROR(INDEX(PESOS!$C$4:$LG$21,MATCH($A$4,PESOS!$A$4:$A$20,0),MATCH(O3,PESOS!$C$4:$KR$4,0)),)</f>
        <v>0</v>
      </c>
      <c r="P4" s="140">
        <f ca="1">IFERROR(INDEX(PESOS!$C$4:$LG$21,MATCH($A$4,PESOS!$A$4:$A$20,0),MATCH(P3,PESOS!$C$4:$KR$4,0)),)</f>
        <v>0</v>
      </c>
      <c r="Q4" s="140">
        <f ca="1">IFERROR(INDEX(PESOS!$C$4:$LG$21,MATCH($A$4,PESOS!$A$4:$A$20,0),MATCH(Q3,PESOS!$C$4:$KR$4,0)),)</f>
        <v>0</v>
      </c>
      <c r="R4" s="140">
        <f ca="1">IFERROR(INDEX(PESOS!$C$4:$LG$21,MATCH($A$4,PESOS!$A$4:$A$20,0),MATCH(R3,PESOS!$C$4:$KR$4,0)),)</f>
        <v>0</v>
      </c>
      <c r="S4" s="140">
        <f ca="1">IFERROR(INDEX(PESOS!$C$4:$LG$21,MATCH($A$4,PESOS!$A$4:$A$20,0),MATCH(S3,PESOS!$C$4:$KR$4,0)),)</f>
        <v>0</v>
      </c>
      <c r="T4" s="140">
        <f ca="1">IFERROR(INDEX(PESOS!$C$4:$LG$21,MATCH($A$4,PESOS!$A$4:$A$20,0),MATCH(T3,PESOS!$C$4:$KR$4,0)),)</f>
        <v>0</v>
      </c>
      <c r="U4" s="140">
        <f ca="1">IFERROR(INDEX(PESOS!$C$4:$LG$21,MATCH($A$4,PESOS!$A$4:$A$20,0),MATCH(U3,PESOS!$C$4:$KR$4,0)),)</f>
        <v>0</v>
      </c>
      <c r="V4" s="140">
        <f ca="1">IFERROR(INDEX(PESOS!$C$4:$LG$21,MATCH($A$4,PESOS!$A$4:$A$20,0),MATCH(V3,PESOS!$C$4:$KR$4,0)),)</f>
        <v>0</v>
      </c>
      <c r="W4" s="140">
        <f ca="1">IFERROR(INDEX(PESOS!$C$4:$LG$21,MATCH($A$4,PESOS!$A$4:$A$20,0),MATCH(W3,PESOS!$C$4:$KR$4,0)),)</f>
        <v>0</v>
      </c>
      <c r="X4" s="140">
        <f ca="1">IFERROR(INDEX(PESOS!$C$4:$LG$21,MATCH($A$4,PESOS!$A$4:$A$20,0),MATCH(X3,PESOS!$C$4:$KR$4,0)),)</f>
        <v>0</v>
      </c>
      <c r="Y4" s="140">
        <f ca="1">IFERROR(INDEX(PESOS!$C$4:$LG$21,MATCH($A$4,PESOS!$A$4:$A$20,0),MATCH(Y3,PESOS!$C$4:$KR$4,0)),)</f>
        <v>0</v>
      </c>
      <c r="Z4" s="140">
        <f ca="1">IFERROR(INDEX(PESOS!$C$4:$LG$21,MATCH($A$4,PESOS!$A$4:$A$20,0),MATCH(Z3,PESOS!$C$4:$KR$4,0)),)</f>
        <v>0</v>
      </c>
      <c r="AA4" s="140">
        <f ca="1">IFERROR(INDEX(PESOS!$C$4:$LG$21,MATCH($A$4,PESOS!$A$4:$A$20,0),MATCH(AA3,PESOS!$C$4:$KR$4,0)),)</f>
        <v>0</v>
      </c>
      <c r="AB4" s="140">
        <f ca="1">IFERROR(INDEX(PESOS!$C$4:$LG$21,MATCH($A$4,PESOS!$A$4:$A$20,0),MATCH(AB3,PESOS!$C$4:$KR$4,0)),)</f>
        <v>0</v>
      </c>
      <c r="AC4" s="140">
        <f ca="1">IFERROR(INDEX(PESOS!$C$4:$LG$21,MATCH($A$4,PESOS!$A$4:$A$20,0),MATCH(AC3,PESOS!$C$4:$KR$4,0)),)</f>
        <v>0</v>
      </c>
      <c r="AD4" s="140">
        <f ca="1">IFERROR(INDEX(PESOS!$C$4:$LG$21,MATCH($A$4,PESOS!$A$4:$A$20,0),MATCH(AD3,PESOS!$C$4:$KR$4,0)),)</f>
        <v>0</v>
      </c>
      <c r="AE4" s="140">
        <f ca="1">IFERROR(INDEX(PESOS!$C$4:$LG$21,MATCH($A$4,PESOS!$A$4:$A$20,0),MATCH(AE3,PESOS!$C$4:$KR$4,0)),)</f>
        <v>0</v>
      </c>
      <c r="AF4" s="140">
        <f ca="1">IFERROR(INDEX(PESOS!$C$4:$LG$21,MATCH($A$4,PESOS!$A$4:$A$20,0),MATCH(AF3,PESOS!$C$4:$KR$4,0)),)</f>
        <v>0</v>
      </c>
      <c r="AG4" s="140">
        <f ca="1">IFERROR(INDEX(PESOS!$C$4:$LG$21,MATCH($A$4,PESOS!$A$4:$A$20,0),MATCH(AG3,PESOS!$C$4:$KR$4,0)),)</f>
        <v>0</v>
      </c>
      <c r="AH4" s="140">
        <f ca="1">IFERROR(INDEX(PESOS!$C$4:$LG$21,MATCH($A$4,PESOS!$A$4:$A$20,0),MATCH(AH3,PESOS!$C$4:$KR$4,0)),)</f>
        <v>0</v>
      </c>
      <c r="AI4" s="140">
        <f ca="1">IFERROR(INDEX(PESOS!$C$4:$LG$21,MATCH($A$4,PESOS!$A$4:$A$20,0),MATCH(AI3,PESOS!$C$4:$KR$4,0)),)</f>
        <v>0</v>
      </c>
      <c r="AJ4" s="140">
        <f ca="1">IFERROR(INDEX(PESOS!$C$4:$LG$21,MATCH($A$4,PESOS!$A$4:$A$20,0),MATCH(AJ3,PESOS!$C$4:$KR$4,0)),)</f>
        <v>0</v>
      </c>
      <c r="AK4" s="140">
        <f ca="1">IFERROR(INDEX(PESOS!$C$4:$LG$21,MATCH($A$4,PESOS!$A$4:$A$20,0),MATCH(AK3,PESOS!$C$4:$KR$4,0)),)</f>
        <v>0</v>
      </c>
    </row>
    <row r="5" spans="1:37" x14ac:dyDescent="0.25">
      <c r="A5" s="65" t="str" cm="1">
        <f t="array" ref="A5:A41">Alumnado[Alumnado]</f>
        <v>Garcia, Ana</v>
      </c>
      <c r="B5" s="141">
        <v>1</v>
      </c>
      <c r="C5" s="142"/>
      <c r="D5" s="142"/>
      <c r="E5" s="142"/>
      <c r="F5" s="142"/>
      <c r="G5" s="143"/>
      <c r="H5" s="141">
        <v>1</v>
      </c>
      <c r="I5" s="142"/>
      <c r="J5" s="142"/>
      <c r="K5" s="142"/>
      <c r="L5" s="142"/>
      <c r="M5" s="143"/>
      <c r="N5" s="141">
        <v>1</v>
      </c>
      <c r="O5" s="142"/>
      <c r="P5" s="142"/>
      <c r="Q5" s="142"/>
      <c r="R5" s="142"/>
      <c r="S5" s="143"/>
      <c r="T5" s="141">
        <v>1</v>
      </c>
      <c r="U5" s="142"/>
      <c r="V5" s="142"/>
      <c r="W5" s="142"/>
      <c r="X5" s="142"/>
      <c r="Y5" s="143"/>
      <c r="Z5" s="141">
        <v>1</v>
      </c>
      <c r="AA5" s="142"/>
      <c r="AB5" s="142"/>
      <c r="AC5" s="142"/>
      <c r="AD5" s="142"/>
      <c r="AE5" s="143"/>
      <c r="AF5" s="141">
        <v>1</v>
      </c>
      <c r="AG5" s="142"/>
      <c r="AH5" s="142"/>
      <c r="AI5" s="142"/>
      <c r="AJ5" s="142"/>
      <c r="AK5" s="143"/>
    </row>
    <row r="6" spans="1:37" x14ac:dyDescent="0.25">
      <c r="A6" s="65" t="str">
        <v>Martinez carlos</v>
      </c>
      <c r="B6" s="141">
        <v>2</v>
      </c>
      <c r="C6" s="142"/>
      <c r="D6" s="142"/>
      <c r="E6" s="142"/>
      <c r="F6" s="142"/>
      <c r="G6" s="143"/>
      <c r="H6" s="141">
        <v>2</v>
      </c>
      <c r="I6" s="142"/>
      <c r="J6" s="142"/>
      <c r="K6" s="142"/>
      <c r="L6" s="142"/>
      <c r="M6" s="143"/>
      <c r="N6" s="141">
        <v>2</v>
      </c>
      <c r="O6" s="142"/>
      <c r="P6" s="142"/>
      <c r="Q6" s="142"/>
      <c r="R6" s="142"/>
      <c r="S6" s="143"/>
      <c r="T6" s="141">
        <v>2</v>
      </c>
      <c r="U6" s="142"/>
      <c r="V6" s="142"/>
      <c r="W6" s="142"/>
      <c r="X6" s="142"/>
      <c r="Y6" s="143"/>
      <c r="Z6" s="141">
        <v>2</v>
      </c>
      <c r="AA6" s="142"/>
      <c r="AB6" s="142"/>
      <c r="AC6" s="142"/>
      <c r="AD6" s="142"/>
      <c r="AE6" s="143"/>
      <c r="AF6" s="141">
        <v>2</v>
      </c>
      <c r="AG6" s="142"/>
      <c r="AH6" s="142"/>
      <c r="AI6" s="142"/>
      <c r="AJ6" s="142"/>
      <c r="AK6" s="143"/>
    </row>
    <row r="7" spans="1:37" x14ac:dyDescent="0.25">
      <c r="A7" s="65" t="str">
        <v>Sanchez Laura</v>
      </c>
      <c r="B7" s="141">
        <v>3</v>
      </c>
      <c r="C7" s="142"/>
      <c r="D7" s="142"/>
      <c r="E7" s="142"/>
      <c r="F7" s="142"/>
      <c r="G7" s="143"/>
      <c r="H7" s="141">
        <v>3</v>
      </c>
      <c r="I7" s="142"/>
      <c r="J7" s="142"/>
      <c r="K7" s="142"/>
      <c r="L7" s="142"/>
      <c r="M7" s="143"/>
      <c r="N7" s="141">
        <v>3</v>
      </c>
      <c r="O7" s="142"/>
      <c r="P7" s="142"/>
      <c r="Q7" s="142"/>
      <c r="R7" s="142"/>
      <c r="S7" s="143"/>
      <c r="T7" s="141">
        <v>3</v>
      </c>
      <c r="U7" s="142"/>
      <c r="V7" s="142"/>
      <c r="W7" s="142"/>
      <c r="X7" s="142"/>
      <c r="Y7" s="143"/>
      <c r="Z7" s="141">
        <v>3</v>
      </c>
      <c r="AA7" s="142"/>
      <c r="AB7" s="142"/>
      <c r="AC7" s="142"/>
      <c r="AD7" s="142"/>
      <c r="AE7" s="143"/>
      <c r="AF7" s="141">
        <v>3</v>
      </c>
      <c r="AG7" s="142"/>
      <c r="AH7" s="142"/>
      <c r="AI7" s="142"/>
      <c r="AJ7" s="142"/>
      <c r="AK7" s="143"/>
    </row>
    <row r="8" spans="1:37" x14ac:dyDescent="0.25">
      <c r="A8" s="65" t="str">
        <v>Lopez Diego</v>
      </c>
      <c r="B8" s="141">
        <v>4</v>
      </c>
      <c r="C8" s="142"/>
      <c r="D8" s="142"/>
      <c r="E8" s="142"/>
      <c r="F8" s="142"/>
      <c r="G8" s="143"/>
      <c r="H8" s="141">
        <v>4</v>
      </c>
      <c r="I8" s="142"/>
      <c r="J8" s="142"/>
      <c r="K8" s="142"/>
      <c r="L8" s="142"/>
      <c r="M8" s="143"/>
      <c r="N8" s="141">
        <v>4</v>
      </c>
      <c r="O8" s="142"/>
      <c r="P8" s="142"/>
      <c r="Q8" s="142"/>
      <c r="R8" s="142"/>
      <c r="S8" s="143"/>
      <c r="T8" s="141">
        <v>4</v>
      </c>
      <c r="U8" s="142"/>
      <c r="V8" s="142"/>
      <c r="W8" s="142"/>
      <c r="X8" s="142"/>
      <c r="Y8" s="143"/>
      <c r="Z8" s="141">
        <v>4</v>
      </c>
      <c r="AA8" s="142"/>
      <c r="AB8" s="142"/>
      <c r="AC8" s="142"/>
      <c r="AD8" s="142"/>
      <c r="AE8" s="143"/>
      <c r="AF8" s="141">
        <v>4</v>
      </c>
      <c r="AG8" s="142"/>
      <c r="AH8" s="142"/>
      <c r="AI8" s="142"/>
      <c r="AJ8" s="142"/>
      <c r="AK8" s="143"/>
    </row>
    <row r="9" spans="1:37" x14ac:dyDescent="0.25">
      <c r="A9" s="65" t="str">
        <v>Gonzalez Torres, Mara�a</v>
      </c>
      <c r="B9" s="141">
        <v>5</v>
      </c>
      <c r="C9" s="142"/>
      <c r="D9" s="142"/>
      <c r="E9" s="142"/>
      <c r="F9" s="142"/>
      <c r="G9" s="143"/>
      <c r="H9" s="141">
        <v>5</v>
      </c>
      <c r="I9" s="142"/>
      <c r="J9" s="142"/>
      <c r="K9" s="142"/>
      <c r="L9" s="142"/>
      <c r="M9" s="143"/>
      <c r="N9" s="141">
        <v>5</v>
      </c>
      <c r="O9" s="142"/>
      <c r="P9" s="142"/>
      <c r="Q9" s="142"/>
      <c r="R9" s="142"/>
      <c r="S9" s="143"/>
      <c r="T9" s="141">
        <v>5</v>
      </c>
      <c r="U9" s="142"/>
      <c r="V9" s="142"/>
      <c r="W9" s="142"/>
      <c r="X9" s="142"/>
      <c r="Y9" s="143"/>
      <c r="Z9" s="141">
        <v>5</v>
      </c>
      <c r="AA9" s="142"/>
      <c r="AB9" s="142"/>
      <c r="AC9" s="142"/>
      <c r="AD9" s="142"/>
      <c r="AE9" s="143"/>
      <c r="AF9" s="141">
        <v>5</v>
      </c>
      <c r="AG9" s="142"/>
      <c r="AH9" s="142"/>
      <c r="AI9" s="142"/>
      <c r="AJ9" s="142"/>
      <c r="AK9" s="143"/>
    </row>
    <row r="10" spans="1:37" x14ac:dyDescent="0.25">
      <c r="A10" s="65" t="str">
        <v>Rodra�guez Jimaanez, Pablo</v>
      </c>
      <c r="B10" s="141">
        <v>6</v>
      </c>
      <c r="C10" s="142"/>
      <c r="D10" s="142"/>
      <c r="E10" s="142"/>
      <c r="F10" s="142"/>
      <c r="G10" s="143"/>
      <c r="H10" s="141">
        <v>6</v>
      </c>
      <c r="I10" s="142"/>
      <c r="J10" s="142"/>
      <c r="K10" s="142"/>
      <c r="L10" s="142"/>
      <c r="M10" s="143"/>
      <c r="N10" s="141">
        <v>6</v>
      </c>
      <c r="O10" s="142"/>
      <c r="P10" s="142"/>
      <c r="Q10" s="142"/>
      <c r="R10" s="142"/>
      <c r="S10" s="143"/>
      <c r="T10" s="141">
        <v>6</v>
      </c>
      <c r="U10" s="142"/>
      <c r="V10" s="142"/>
      <c r="W10" s="142"/>
      <c r="X10" s="142"/>
      <c r="Y10" s="143"/>
      <c r="Z10" s="141">
        <v>6</v>
      </c>
      <c r="AA10" s="142"/>
      <c r="AB10" s="142"/>
      <c r="AC10" s="142"/>
      <c r="AD10" s="142"/>
      <c r="AE10" s="143"/>
      <c r="AF10" s="141">
        <v>6</v>
      </c>
      <c r="AG10" s="142"/>
      <c r="AH10" s="142"/>
      <c r="AI10" s="142"/>
      <c r="AJ10" s="142"/>
      <c r="AK10" s="143"/>
    </row>
    <row r="11" spans="1:37" x14ac:dyDescent="0.25">
      <c r="A11" s="65" t="str">
        <v>Hernandez Moreno, Sofa�a</v>
      </c>
      <c r="B11" s="141">
        <v>7</v>
      </c>
      <c r="C11" s="142"/>
      <c r="D11" s="142"/>
      <c r="E11" s="142"/>
      <c r="F11" s="142"/>
      <c r="G11" s="143"/>
      <c r="H11" s="141">
        <v>7</v>
      </c>
      <c r="I11" s="142"/>
      <c r="J11" s="142"/>
      <c r="K11" s="142"/>
      <c r="L11" s="142"/>
      <c r="M11" s="143"/>
      <c r="N11" s="141">
        <v>7</v>
      </c>
      <c r="O11" s="142"/>
      <c r="P11" s="142"/>
      <c r="Q11" s="142"/>
      <c r="R11" s="142"/>
      <c r="S11" s="143"/>
      <c r="T11" s="141">
        <v>7</v>
      </c>
      <c r="U11" s="142"/>
      <c r="V11" s="142"/>
      <c r="W11" s="142"/>
      <c r="X11" s="142"/>
      <c r="Y11" s="143"/>
      <c r="Z11" s="141">
        <v>7</v>
      </c>
      <c r="AA11" s="142"/>
      <c r="AB11" s="142"/>
      <c r="AC11" s="142"/>
      <c r="AD11" s="142"/>
      <c r="AE11" s="143"/>
      <c r="AF11" s="141">
        <v>7</v>
      </c>
      <c r="AG11" s="142"/>
      <c r="AH11" s="142"/>
      <c r="AI11" s="142"/>
      <c r="AJ11" s="142"/>
      <c r="AK11" s="143"/>
    </row>
    <row r="12" spans="1:37" x14ac:dyDescent="0.25">
      <c r="A12" s="65" t="str">
        <v>Da�az Castro, Alejandro</v>
      </c>
      <c r="B12" s="141">
        <v>8</v>
      </c>
      <c r="C12" s="142"/>
      <c r="D12" s="142"/>
      <c r="E12" s="142"/>
      <c r="F12" s="142"/>
      <c r="G12" s="143"/>
      <c r="H12" s="141">
        <v>8</v>
      </c>
      <c r="I12" s="142"/>
      <c r="J12" s="142"/>
      <c r="K12" s="142"/>
      <c r="L12" s="142"/>
      <c r="M12" s="143"/>
      <c r="N12" s="141">
        <v>8</v>
      </c>
      <c r="O12" s="142"/>
      <c r="P12" s="142"/>
      <c r="Q12" s="142"/>
      <c r="R12" s="142"/>
      <c r="S12" s="143"/>
      <c r="T12" s="141">
        <v>8</v>
      </c>
      <c r="U12" s="142"/>
      <c r="V12" s="142"/>
      <c r="W12" s="142"/>
      <c r="X12" s="142"/>
      <c r="Y12" s="143"/>
      <c r="Z12" s="141">
        <v>8</v>
      </c>
      <c r="AA12" s="142"/>
      <c r="AB12" s="142"/>
      <c r="AC12" s="142"/>
      <c r="AD12" s="142"/>
      <c r="AE12" s="143"/>
      <c r="AF12" s="141">
        <v>8</v>
      </c>
      <c r="AG12" s="142"/>
      <c r="AH12" s="142"/>
      <c r="AI12" s="142"/>
      <c r="AJ12" s="142"/>
      <c r="AK12" s="143"/>
    </row>
    <row r="13" spans="1:37" x14ac:dyDescent="0.25">
      <c r="A13" s="65" t="str">
        <v>a�lvarez Romero, Elena</v>
      </c>
      <c r="B13" s="141">
        <v>9</v>
      </c>
      <c r="C13" s="142"/>
      <c r="D13" s="142"/>
      <c r="E13" s="142"/>
      <c r="F13" s="142"/>
      <c r="G13" s="143"/>
      <c r="H13" s="141">
        <v>9</v>
      </c>
      <c r="I13" s="142"/>
      <c r="J13" s="142"/>
      <c r="K13" s="142"/>
      <c r="L13" s="142"/>
      <c r="M13" s="143"/>
      <c r="N13" s="141">
        <v>9</v>
      </c>
      <c r="O13" s="142"/>
      <c r="P13" s="142"/>
      <c r="Q13" s="142"/>
      <c r="R13" s="142"/>
      <c r="S13" s="143"/>
      <c r="T13" s="141">
        <v>9</v>
      </c>
      <c r="U13" s="142"/>
      <c r="V13" s="142"/>
      <c r="W13" s="142"/>
      <c r="X13" s="142"/>
      <c r="Y13" s="143"/>
      <c r="Z13" s="141">
        <v>9</v>
      </c>
      <c r="AA13" s="142"/>
      <c r="AB13" s="142"/>
      <c r="AC13" s="142"/>
      <c r="AD13" s="142"/>
      <c r="AE13" s="143"/>
      <c r="AF13" s="141">
        <v>9</v>
      </c>
      <c r="AG13" s="142"/>
      <c r="AH13" s="142"/>
      <c r="AI13" s="142"/>
      <c r="AJ13" s="142"/>
      <c r="AK13" s="143"/>
    </row>
    <row r="14" spans="1:37" x14ac:dyDescent="0.25">
      <c r="A14" s="65" t="str">
        <v>Mua�oz Navarro, Javier</v>
      </c>
      <c r="B14" s="141">
        <v>10</v>
      </c>
      <c r="C14" s="142"/>
      <c r="D14" s="142"/>
      <c r="E14" s="142"/>
      <c r="F14" s="142"/>
      <c r="G14" s="143"/>
      <c r="H14" s="141">
        <v>10</v>
      </c>
      <c r="I14" s="142"/>
      <c r="J14" s="142"/>
      <c r="K14" s="142"/>
      <c r="L14" s="142"/>
      <c r="M14" s="143"/>
      <c r="N14" s="141">
        <v>10</v>
      </c>
      <c r="O14" s="142"/>
      <c r="P14" s="142"/>
      <c r="Q14" s="142"/>
      <c r="R14" s="142"/>
      <c r="S14" s="143"/>
      <c r="T14" s="141">
        <v>10</v>
      </c>
      <c r="U14" s="142"/>
      <c r="V14" s="142"/>
      <c r="W14" s="142"/>
      <c r="X14" s="142"/>
      <c r="Y14" s="143"/>
      <c r="Z14" s="141">
        <v>10</v>
      </c>
      <c r="AA14" s="142"/>
      <c r="AB14" s="142"/>
      <c r="AC14" s="142"/>
      <c r="AD14" s="142"/>
      <c r="AE14" s="143"/>
      <c r="AF14" s="141">
        <v>10</v>
      </c>
      <c r="AG14" s="142"/>
      <c r="AH14" s="142"/>
      <c r="AI14" s="142"/>
      <c r="AJ14" s="142"/>
      <c r="AK14" s="143"/>
    </row>
    <row r="15" spans="1:37" x14ac:dyDescent="0.25">
      <c r="A15" s="65" t="str">
        <v>Romero Gil, Claudia</v>
      </c>
      <c r="B15" s="141">
        <v>1</v>
      </c>
      <c r="C15" s="142"/>
      <c r="D15" s="142"/>
      <c r="E15" s="142"/>
      <c r="F15" s="142"/>
      <c r="G15" s="143"/>
      <c r="H15" s="141">
        <v>1</v>
      </c>
      <c r="I15" s="142"/>
      <c r="J15" s="142"/>
      <c r="K15" s="142"/>
      <c r="L15" s="142"/>
      <c r="M15" s="143"/>
      <c r="N15" s="141">
        <v>1</v>
      </c>
      <c r="O15" s="142"/>
      <c r="P15" s="142"/>
      <c r="Q15" s="142"/>
      <c r="R15" s="142"/>
      <c r="S15" s="143"/>
      <c r="T15" s="141">
        <v>1</v>
      </c>
      <c r="U15" s="142"/>
      <c r="V15" s="142"/>
      <c r="W15" s="142"/>
      <c r="X15" s="142"/>
      <c r="Y15" s="143"/>
      <c r="Z15" s="141">
        <v>1</v>
      </c>
      <c r="AA15" s="142"/>
      <c r="AB15" s="142"/>
      <c r="AC15" s="142"/>
      <c r="AD15" s="142"/>
      <c r="AE15" s="143"/>
      <c r="AF15" s="141">
        <v>1</v>
      </c>
      <c r="AG15" s="142"/>
      <c r="AH15" s="142"/>
      <c r="AI15" s="142"/>
      <c r="AJ15" s="142"/>
      <c r="AK15" s="143"/>
    </row>
    <row r="16" spans="1:37" x14ac:dyDescent="0.25">
      <c r="A16" s="65" t="str">
        <v>Alonso Serrano, Marcos</v>
      </c>
      <c r="B16" s="141">
        <v>2</v>
      </c>
      <c r="C16" s="142"/>
      <c r="D16" s="142"/>
      <c r="E16" s="142"/>
      <c r="F16" s="142"/>
      <c r="G16" s="143"/>
      <c r="H16" s="141">
        <v>2</v>
      </c>
      <c r="I16" s="142"/>
      <c r="J16" s="142"/>
      <c r="K16" s="142"/>
      <c r="L16" s="142"/>
      <c r="M16" s="143"/>
      <c r="N16" s="141">
        <v>2</v>
      </c>
      <c r="O16" s="142"/>
      <c r="P16" s="142"/>
      <c r="Q16" s="142"/>
      <c r="R16" s="142"/>
      <c r="S16" s="143"/>
      <c r="T16" s="141">
        <v>2</v>
      </c>
      <c r="U16" s="142"/>
      <c r="V16" s="142"/>
      <c r="W16" s="142"/>
      <c r="X16" s="142"/>
      <c r="Y16" s="143"/>
      <c r="Z16" s="141">
        <v>2</v>
      </c>
      <c r="AA16" s="142"/>
      <c r="AB16" s="142"/>
      <c r="AC16" s="142"/>
      <c r="AD16" s="142"/>
      <c r="AE16" s="143"/>
      <c r="AF16" s="141">
        <v>2</v>
      </c>
      <c r="AG16" s="142"/>
      <c r="AH16" s="142"/>
      <c r="AI16" s="142"/>
      <c r="AJ16" s="142"/>
      <c r="AK16" s="143"/>
    </row>
    <row r="17" spans="1:37" x14ac:dyDescent="0.25">
      <c r="A17" s="65" t="str">
        <v>Gutiaarrez Molina, Luca�a</v>
      </c>
      <c r="B17" s="141">
        <v>3</v>
      </c>
      <c r="C17" s="142"/>
      <c r="D17" s="142"/>
      <c r="E17" s="142"/>
      <c r="F17" s="142"/>
      <c r="G17" s="143"/>
      <c r="H17" s="141">
        <v>3</v>
      </c>
      <c r="I17" s="142"/>
      <c r="J17" s="142"/>
      <c r="K17" s="142"/>
      <c r="L17" s="142"/>
      <c r="M17" s="143"/>
      <c r="N17" s="141">
        <v>3</v>
      </c>
      <c r="O17" s="142"/>
      <c r="P17" s="142"/>
      <c r="Q17" s="142"/>
      <c r="R17" s="142"/>
      <c r="S17" s="143"/>
      <c r="T17" s="141">
        <v>3</v>
      </c>
      <c r="U17" s="142"/>
      <c r="V17" s="142"/>
      <c r="W17" s="142"/>
      <c r="X17" s="142"/>
      <c r="Y17" s="143"/>
      <c r="Z17" s="141">
        <v>3</v>
      </c>
      <c r="AA17" s="142"/>
      <c r="AB17" s="142"/>
      <c r="AC17" s="142"/>
      <c r="AD17" s="142"/>
      <c r="AE17" s="143"/>
      <c r="AF17" s="141">
        <v>3</v>
      </c>
      <c r="AG17" s="142"/>
      <c r="AH17" s="142"/>
      <c r="AI17" s="142"/>
      <c r="AJ17" s="142"/>
      <c r="AK17" s="143"/>
    </row>
    <row r="18" spans="1:37" x14ac:dyDescent="0.25">
      <c r="A18" s="65" t="str">
        <v>Moreno Ortega, Adrian</v>
      </c>
      <c r="B18" s="141">
        <v>4</v>
      </c>
      <c r="C18" s="142"/>
      <c r="D18" s="142"/>
      <c r="E18" s="142"/>
      <c r="F18" s="142"/>
      <c r="G18" s="143"/>
      <c r="H18" s="141">
        <v>4</v>
      </c>
      <c r="I18" s="142"/>
      <c r="J18" s="142"/>
      <c r="K18" s="142"/>
      <c r="L18" s="142"/>
      <c r="M18" s="143"/>
      <c r="N18" s="141">
        <v>4</v>
      </c>
      <c r="O18" s="142"/>
      <c r="P18" s="142"/>
      <c r="Q18" s="142"/>
      <c r="R18" s="142"/>
      <c r="S18" s="143"/>
      <c r="T18" s="141">
        <v>4</v>
      </c>
      <c r="U18" s="142"/>
      <c r="V18" s="142"/>
      <c r="W18" s="142"/>
      <c r="X18" s="142"/>
      <c r="Y18" s="143"/>
      <c r="Z18" s="141">
        <v>4</v>
      </c>
      <c r="AA18" s="142"/>
      <c r="AB18" s="142"/>
      <c r="AC18" s="142"/>
      <c r="AD18" s="142"/>
      <c r="AE18" s="143"/>
      <c r="AF18" s="141">
        <v>4</v>
      </c>
      <c r="AG18" s="142"/>
      <c r="AH18" s="142"/>
      <c r="AI18" s="142"/>
      <c r="AJ18" s="142"/>
      <c r="AK18" s="143"/>
    </row>
    <row r="19" spans="1:37" x14ac:dyDescent="0.25">
      <c r="A19" s="65" t="str">
        <v>Jimaanez Ramos, Valentina</v>
      </c>
      <c r="B19" s="141">
        <v>5</v>
      </c>
      <c r="C19" s="142"/>
      <c r="D19" s="142"/>
      <c r="E19" s="142"/>
      <c r="F19" s="142"/>
      <c r="G19" s="143"/>
      <c r="H19" s="141">
        <v>5</v>
      </c>
      <c r="I19" s="142"/>
      <c r="J19" s="142"/>
      <c r="K19" s="142"/>
      <c r="L19" s="142"/>
      <c r="M19" s="143"/>
      <c r="N19" s="141">
        <v>5</v>
      </c>
      <c r="O19" s="142"/>
      <c r="P19" s="142"/>
      <c r="Q19" s="142"/>
      <c r="R19" s="142"/>
      <c r="S19" s="143"/>
      <c r="T19" s="141">
        <v>5</v>
      </c>
      <c r="U19" s="142"/>
      <c r="V19" s="142"/>
      <c r="W19" s="142"/>
      <c r="X19" s="142"/>
      <c r="Y19" s="143"/>
      <c r="Z19" s="141">
        <v>5</v>
      </c>
      <c r="AA19" s="142"/>
      <c r="AB19" s="142"/>
      <c r="AC19" s="142"/>
      <c r="AD19" s="142"/>
      <c r="AE19" s="143"/>
      <c r="AF19" s="141">
        <v>5</v>
      </c>
      <c r="AG19" s="142"/>
      <c r="AH19" s="142"/>
      <c r="AI19" s="142"/>
      <c r="AJ19" s="142"/>
      <c r="AK19" s="143"/>
    </row>
    <row r="20" spans="1:37" x14ac:dyDescent="0.25">
      <c r="A20" s="65" t="str">
        <v>Ruiz Guerrero, Hugo</v>
      </c>
      <c r="B20" s="141">
        <v>6</v>
      </c>
      <c r="C20" s="142"/>
      <c r="D20" s="142"/>
      <c r="E20" s="142"/>
      <c r="F20" s="142"/>
      <c r="G20" s="143"/>
      <c r="H20" s="141">
        <v>6</v>
      </c>
      <c r="I20" s="142"/>
      <c r="J20" s="142"/>
      <c r="K20" s="142"/>
      <c r="L20" s="142"/>
      <c r="M20" s="143"/>
      <c r="N20" s="141">
        <v>6</v>
      </c>
      <c r="O20" s="142"/>
      <c r="P20" s="142"/>
      <c r="Q20" s="142"/>
      <c r="R20" s="142"/>
      <c r="S20" s="143"/>
      <c r="T20" s="141">
        <v>6</v>
      </c>
      <c r="U20" s="142"/>
      <c r="V20" s="142"/>
      <c r="W20" s="142"/>
      <c r="X20" s="142"/>
      <c r="Y20" s="143"/>
      <c r="Z20" s="141">
        <v>6</v>
      </c>
      <c r="AA20" s="142"/>
      <c r="AB20" s="142"/>
      <c r="AC20" s="142"/>
      <c r="AD20" s="142"/>
      <c r="AE20" s="143"/>
      <c r="AF20" s="141">
        <v>6</v>
      </c>
      <c r="AG20" s="142"/>
      <c r="AH20" s="142"/>
      <c r="AI20" s="142"/>
      <c r="AJ20" s="142"/>
      <c r="AK20" s="143"/>
    </row>
    <row r="21" spans="1:37" x14ac:dyDescent="0.25">
      <c r="A21" s="65" t="str">
        <v>Flores Medina, Natalia</v>
      </c>
      <c r="B21" s="141">
        <v>7</v>
      </c>
      <c r="C21" s="142"/>
      <c r="D21" s="142"/>
      <c r="E21" s="142"/>
      <c r="F21" s="142"/>
      <c r="G21" s="143"/>
      <c r="H21" s="141">
        <v>7</v>
      </c>
      <c r="I21" s="142"/>
      <c r="J21" s="142"/>
      <c r="K21" s="142"/>
      <c r="L21" s="142"/>
      <c r="M21" s="143"/>
      <c r="N21" s="141">
        <v>7</v>
      </c>
      <c r="O21" s="142"/>
      <c r="P21" s="142"/>
      <c r="Q21" s="142"/>
      <c r="R21" s="142"/>
      <c r="S21" s="143"/>
      <c r="T21" s="141">
        <v>7</v>
      </c>
      <c r="U21" s="142"/>
      <c r="V21" s="142"/>
      <c r="W21" s="142"/>
      <c r="X21" s="142"/>
      <c r="Y21" s="143"/>
      <c r="Z21" s="141">
        <v>7</v>
      </c>
      <c r="AA21" s="142"/>
      <c r="AB21" s="142"/>
      <c r="AC21" s="142"/>
      <c r="AD21" s="142"/>
      <c r="AE21" s="143"/>
      <c r="AF21" s="141">
        <v>7</v>
      </c>
      <c r="AG21" s="142"/>
      <c r="AH21" s="142"/>
      <c r="AI21" s="142"/>
      <c r="AJ21" s="142"/>
      <c r="AK21" s="143"/>
    </row>
    <row r="22" spans="1:37" x14ac:dyDescent="0.25">
      <c r="A22" s="65" t="str">
        <v>Vargas Delgado, Sergio</v>
      </c>
      <c r="B22" s="141">
        <v>8</v>
      </c>
      <c r="C22" s="142"/>
      <c r="D22" s="142"/>
      <c r="E22" s="142"/>
      <c r="F22" s="142"/>
      <c r="G22" s="143"/>
      <c r="H22" s="141">
        <v>8</v>
      </c>
      <c r="I22" s="142"/>
      <c r="J22" s="142"/>
      <c r="K22" s="142"/>
      <c r="L22" s="142"/>
      <c r="M22" s="143"/>
      <c r="N22" s="141">
        <v>8</v>
      </c>
      <c r="O22" s="142"/>
      <c r="P22" s="142"/>
      <c r="Q22" s="142"/>
      <c r="R22" s="142"/>
      <c r="S22" s="143"/>
      <c r="T22" s="141">
        <v>8</v>
      </c>
      <c r="U22" s="142"/>
      <c r="V22" s="142"/>
      <c r="W22" s="142"/>
      <c r="X22" s="142"/>
      <c r="Y22" s="143"/>
      <c r="Z22" s="141">
        <v>8</v>
      </c>
      <c r="AA22" s="142"/>
      <c r="AB22" s="142"/>
      <c r="AC22" s="142"/>
      <c r="AD22" s="142"/>
      <c r="AE22" s="143"/>
      <c r="AF22" s="141">
        <v>8</v>
      </c>
      <c r="AG22" s="142"/>
      <c r="AH22" s="142"/>
      <c r="AI22" s="142"/>
      <c r="AJ22" s="142"/>
      <c r="AK22" s="143"/>
    </row>
    <row r="23" spans="1:37" x14ac:dyDescent="0.25">
      <c r="A23" s="65" t="str">
        <v>Torres Herrera, Patricia</v>
      </c>
      <c r="B23" s="141">
        <v>9</v>
      </c>
      <c r="C23" s="142"/>
      <c r="D23" s="142"/>
      <c r="E23" s="142"/>
      <c r="F23" s="142"/>
      <c r="G23" s="143"/>
      <c r="H23" s="141">
        <v>9</v>
      </c>
      <c r="I23" s="142"/>
      <c r="J23" s="142"/>
      <c r="K23" s="142"/>
      <c r="L23" s="142"/>
      <c r="M23" s="143"/>
      <c r="N23" s="141">
        <v>9</v>
      </c>
      <c r="O23" s="142"/>
      <c r="P23" s="142"/>
      <c r="Q23" s="142"/>
      <c r="R23" s="142"/>
      <c r="S23" s="143"/>
      <c r="T23" s="141">
        <v>9</v>
      </c>
      <c r="U23" s="142"/>
      <c r="V23" s="142"/>
      <c r="W23" s="142"/>
      <c r="X23" s="142"/>
      <c r="Y23" s="143"/>
      <c r="Z23" s="141">
        <v>9</v>
      </c>
      <c r="AA23" s="142"/>
      <c r="AB23" s="142"/>
      <c r="AC23" s="142"/>
      <c r="AD23" s="142"/>
      <c r="AE23" s="143"/>
      <c r="AF23" s="141">
        <v>9</v>
      </c>
      <c r="AG23" s="142"/>
      <c r="AH23" s="142"/>
      <c r="AI23" s="142"/>
      <c r="AJ23" s="142"/>
      <c r="AK23" s="143"/>
    </row>
    <row r="24" spans="1:37" x14ac:dyDescent="0.25">
      <c r="A24" s="65" t="str">
        <v>Castillo Reyes, Daniel</v>
      </c>
      <c r="B24" s="141">
        <v>10</v>
      </c>
      <c r="C24" s="142"/>
      <c r="D24" s="142"/>
      <c r="E24" s="142"/>
      <c r="F24" s="142"/>
      <c r="G24" s="143"/>
      <c r="H24" s="141">
        <v>10</v>
      </c>
      <c r="I24" s="142"/>
      <c r="J24" s="142"/>
      <c r="K24" s="142"/>
      <c r="L24" s="142"/>
      <c r="M24" s="143"/>
      <c r="N24" s="141">
        <v>10</v>
      </c>
      <c r="O24" s="142"/>
      <c r="P24" s="142"/>
      <c r="Q24" s="142"/>
      <c r="R24" s="142"/>
      <c r="S24" s="143"/>
      <c r="T24" s="141">
        <v>10</v>
      </c>
      <c r="U24" s="142"/>
      <c r="V24" s="142"/>
      <c r="W24" s="142"/>
      <c r="X24" s="142"/>
      <c r="Y24" s="143"/>
      <c r="Z24" s="141">
        <v>10</v>
      </c>
      <c r="AA24" s="142"/>
      <c r="AB24" s="142"/>
      <c r="AC24" s="142"/>
      <c r="AD24" s="142"/>
      <c r="AE24" s="143"/>
      <c r="AF24" s="141">
        <v>10</v>
      </c>
      <c r="AG24" s="142"/>
      <c r="AH24" s="142"/>
      <c r="AI24" s="142"/>
      <c r="AJ24" s="142"/>
      <c r="AK24" s="143"/>
    </row>
    <row r="25" spans="1:37" x14ac:dyDescent="0.25">
      <c r="A25" s="65" t="str">
        <v>Luis pepe peres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 x14ac:dyDescent="0.25">
      <c r="A26" s="65">
        <v>0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 x14ac:dyDescent="0.25">
      <c r="A27" s="65">
        <v>0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 x14ac:dyDescent="0.25">
      <c r="A28" s="65">
        <v>0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 x14ac:dyDescent="0.25">
      <c r="A29" s="65">
        <v>0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 x14ac:dyDescent="0.25">
      <c r="A30" s="65">
        <v>0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 x14ac:dyDescent="0.25">
      <c r="A31" s="65">
        <v>0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 x14ac:dyDescent="0.25">
      <c r="A32" s="65">
        <v>0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 x14ac:dyDescent="0.25">
      <c r="A33" s="65">
        <v>0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 x14ac:dyDescent="0.25">
      <c r="A34" s="65">
        <v>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 x14ac:dyDescent="0.25">
      <c r="A35" s="65">
        <v>0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 x14ac:dyDescent="0.25">
      <c r="A36" s="65">
        <v>0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 x14ac:dyDescent="0.25">
      <c r="A37" s="65">
        <v>0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 x14ac:dyDescent="0.25">
      <c r="A38" s="65">
        <v>0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 x14ac:dyDescent="0.25">
      <c r="A39" s="65">
        <v>0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 x14ac:dyDescent="0.25">
      <c r="A40" s="65">
        <v>0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.75" thickBot="1" x14ac:dyDescent="0.3">
      <c r="A41" s="65">
        <v>0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8">
    <mergeCell ref="Z2:AE2"/>
    <mergeCell ref="AF2:AK2"/>
    <mergeCell ref="A1:G1"/>
    <mergeCell ref="A2:A3"/>
    <mergeCell ref="B2:G2"/>
    <mergeCell ref="H2:M2"/>
    <mergeCell ref="N2:S2"/>
    <mergeCell ref="T2:Y2"/>
  </mergeCells>
  <conditionalFormatting sqref="B4:AK4">
    <cfRule type="cellIs" dxfId="59" priority="1" operator="equal">
      <formula>0</formula>
    </cfRule>
  </conditionalFormatting>
  <conditionalFormatting sqref="B5:AK41">
    <cfRule type="expression" dxfId="58" priority="3">
      <formula>B$4=0</formula>
    </cfRule>
    <cfRule type="cellIs" dxfId="57" priority="4" operator="lessThan">
      <formula>4.5</formula>
    </cfRule>
    <cfRule type="cellIs" dxfId="56" priority="5" operator="between">
      <formula>4.5</formula>
      <formula>5</formula>
    </cfRule>
    <cfRule type="cellIs" dxfId="55" priority="6" operator="greaterThan">
      <formula>5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41"/>
  <sheetViews>
    <sheetView zoomScale="70" zoomScaleNormal="70" workbookViewId="0">
      <selection activeCell="B4" sqref="B4:AK4"/>
    </sheetView>
  </sheetViews>
  <sheetFormatPr baseColWidth="10" defaultColWidth="11.42578125" defaultRowHeight="15" x14ac:dyDescent="0.25"/>
  <cols>
    <col min="1" max="1" width="27" style="4" customWidth="1"/>
    <col min="2" max="2" width="5.42578125" customWidth="1"/>
    <col min="3" max="7" width="6.28515625" customWidth="1"/>
    <col min="8" max="8" width="5.7109375" customWidth="1"/>
    <col min="9" max="11" width="6.42578125" customWidth="1"/>
    <col min="12" max="12" width="7.42578125" customWidth="1"/>
    <col min="13" max="17" width="5.85546875" customWidth="1"/>
    <col min="18" max="18" width="6.28515625" customWidth="1"/>
    <col min="19" max="26" width="7.28515625" customWidth="1"/>
    <col min="27" max="29" width="6.42578125" customWidth="1"/>
    <col min="30" max="30" width="7.28515625" customWidth="1"/>
    <col min="31" max="31" width="7" customWidth="1"/>
    <col min="32" max="32" width="6.42578125" customWidth="1"/>
    <col min="33" max="33" width="6.85546875" customWidth="1"/>
  </cols>
  <sheetData>
    <row r="1" spans="1:37" ht="34.5" customHeight="1" thickBot="1" x14ac:dyDescent="0.3">
      <c r="A1" s="308" t="str">
        <f>NOMBRE_ASIGNATURA</f>
        <v xml:space="preserve">CCGG 2º BTO </v>
      </c>
      <c r="B1" s="309"/>
      <c r="C1" s="309"/>
      <c r="D1" s="309"/>
      <c r="E1" s="309"/>
      <c r="F1" s="309"/>
      <c r="G1" s="309"/>
    </row>
    <row r="2" spans="1:37" ht="18.75" customHeight="1" x14ac:dyDescent="0.25">
      <c r="A2" s="306" t="str">
        <f ca="1">IFERROR(INDEX(DATOS!$I$5:$I$19,MATCH(_xlfn.SHEET(),DATOS!$H$5:$H$15,0)),"U5")</f>
        <v>U5</v>
      </c>
      <c r="B2" s="310" t="s">
        <v>1</v>
      </c>
      <c r="C2" s="311"/>
      <c r="D2" s="311"/>
      <c r="E2" s="311"/>
      <c r="F2" s="311"/>
      <c r="G2" s="312"/>
      <c r="H2" s="310" t="s">
        <v>2</v>
      </c>
      <c r="I2" s="311"/>
      <c r="J2" s="311"/>
      <c r="K2" s="311"/>
      <c r="L2" s="311"/>
      <c r="M2" s="312"/>
      <c r="N2" s="310" t="s">
        <v>3</v>
      </c>
      <c r="O2" s="311"/>
      <c r="P2" s="311"/>
      <c r="Q2" s="311"/>
      <c r="R2" s="311"/>
      <c r="S2" s="312"/>
      <c r="T2" s="310" t="s">
        <v>4</v>
      </c>
      <c r="U2" s="311"/>
      <c r="V2" s="311"/>
      <c r="W2" s="311"/>
      <c r="X2" s="311"/>
      <c r="Y2" s="312"/>
      <c r="Z2" s="310" t="s">
        <v>5</v>
      </c>
      <c r="AA2" s="311"/>
      <c r="AB2" s="311"/>
      <c r="AC2" s="311"/>
      <c r="AD2" s="311"/>
      <c r="AE2" s="312"/>
      <c r="AF2" s="310" t="s">
        <v>6</v>
      </c>
      <c r="AG2" s="311"/>
      <c r="AH2" s="311"/>
      <c r="AI2" s="311"/>
      <c r="AJ2" s="311"/>
      <c r="AK2" s="312"/>
    </row>
    <row r="3" spans="1:37" ht="15.75" thickBot="1" x14ac:dyDescent="0.3">
      <c r="A3" s="307"/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.75" x14ac:dyDescent="0.3">
      <c r="A4" s="24" t="str">
        <f ca="1">IFERROR(INDEX(Unidades[UNIDADES], MATCH($A$2, Unidades[Nº], 0)), "")</f>
        <v/>
      </c>
      <c r="B4" s="140">
        <f ca="1">IFERROR(INDEX(PESOS!$C$4:$LG$21,MATCH($A$4,PESOS!$A$4:$A$20,0),MATCH(B3,PESOS!$C$4:$KR$4,0)),)</f>
        <v>0</v>
      </c>
      <c r="C4" s="140">
        <f ca="1">IFERROR(INDEX(PESOS!$C$4:$LG$21,MATCH($A$4,PESOS!$A$4:$A$20,0),MATCH(C3,PESOS!$C$4:$KR$4,0)),)</f>
        <v>0</v>
      </c>
      <c r="D4" s="140">
        <f ca="1">IFERROR(INDEX(PESOS!$C$4:$LG$21,MATCH($A$4,PESOS!$A$4:$A$20,0),MATCH(D3,PESOS!$C$4:$KR$4,0)),)</f>
        <v>0</v>
      </c>
      <c r="E4" s="140">
        <f ca="1">IFERROR(INDEX(PESOS!$C$4:$LG$21,MATCH($A$4,PESOS!$A$4:$A$20,0),MATCH(E3,PESOS!$C$4:$KR$4,0)),)</f>
        <v>0</v>
      </c>
      <c r="F4" s="140">
        <f ca="1">IFERROR(INDEX(PESOS!$C$4:$LG$21,MATCH($A$4,PESOS!$A$4:$A$20,0),MATCH(F3,PESOS!$C$4:$KR$4,0)),)</f>
        <v>0</v>
      </c>
      <c r="G4" s="140">
        <f ca="1">IFERROR(INDEX(PESOS!$C$4:$LG$21,MATCH($A$4,PESOS!$A$4:$A$20,0),MATCH(G3,PESOS!$C$4:$KR$4,0)),)</f>
        <v>0</v>
      </c>
      <c r="H4" s="140">
        <f ca="1">IFERROR(INDEX(PESOS!$C$4:$LG$21,MATCH($A$4,PESOS!$A$4:$A$20,0),MATCH(H3,PESOS!$C$4:$KR$4,0)),)</f>
        <v>0</v>
      </c>
      <c r="I4" s="140">
        <f ca="1">IFERROR(INDEX(PESOS!$C$4:$LG$21,MATCH($A$4,PESOS!$A$4:$A$20,0),MATCH(I3,PESOS!$C$4:$KR$4,0)),)</f>
        <v>0</v>
      </c>
      <c r="J4" s="140">
        <f ca="1">IFERROR(INDEX(PESOS!$C$4:$LG$21,MATCH($A$4,PESOS!$A$4:$A$20,0),MATCH(J3,PESOS!$C$4:$KR$4,0)),)</f>
        <v>0</v>
      </c>
      <c r="K4" s="140">
        <f ca="1">IFERROR(INDEX(PESOS!$C$4:$LG$21,MATCH($A$4,PESOS!$A$4:$A$20,0),MATCH(K3,PESOS!$C$4:$KR$4,0)),)</f>
        <v>0</v>
      </c>
      <c r="L4" s="140">
        <f ca="1">IFERROR(INDEX(PESOS!$C$4:$LG$21,MATCH($A$4,PESOS!$A$4:$A$20,0),MATCH(L3,PESOS!$C$4:$KR$4,0)),)</f>
        <v>0</v>
      </c>
      <c r="M4" s="140">
        <f ca="1">IFERROR(INDEX(PESOS!$C$4:$LG$21,MATCH($A$4,PESOS!$A$4:$A$20,0),MATCH(M3,PESOS!$C$4:$KR$4,0)),)</f>
        <v>0</v>
      </c>
      <c r="N4" s="140">
        <f ca="1">IFERROR(INDEX(PESOS!$C$4:$LG$21,MATCH($A$4,PESOS!$A$4:$A$20,0),MATCH(N3,PESOS!$C$4:$KR$4,0)),)</f>
        <v>0</v>
      </c>
      <c r="O4" s="140">
        <f ca="1">IFERROR(INDEX(PESOS!$C$4:$LG$21,MATCH($A$4,PESOS!$A$4:$A$20,0),MATCH(O3,PESOS!$C$4:$KR$4,0)),)</f>
        <v>0</v>
      </c>
      <c r="P4" s="140">
        <f ca="1">IFERROR(INDEX(PESOS!$C$4:$LG$21,MATCH($A$4,PESOS!$A$4:$A$20,0),MATCH(P3,PESOS!$C$4:$KR$4,0)),)</f>
        <v>0</v>
      </c>
      <c r="Q4" s="140">
        <f ca="1">IFERROR(INDEX(PESOS!$C$4:$LG$21,MATCH($A$4,PESOS!$A$4:$A$20,0),MATCH(Q3,PESOS!$C$4:$KR$4,0)),)</f>
        <v>0</v>
      </c>
      <c r="R4" s="140">
        <f ca="1">IFERROR(INDEX(PESOS!$C$4:$LG$21,MATCH($A$4,PESOS!$A$4:$A$20,0),MATCH(R3,PESOS!$C$4:$KR$4,0)),)</f>
        <v>0</v>
      </c>
      <c r="S4" s="140">
        <f ca="1">IFERROR(INDEX(PESOS!$C$4:$LG$21,MATCH($A$4,PESOS!$A$4:$A$20,0),MATCH(S3,PESOS!$C$4:$KR$4,0)),)</f>
        <v>0</v>
      </c>
      <c r="T4" s="140">
        <f ca="1">IFERROR(INDEX(PESOS!$C$4:$LG$21,MATCH($A$4,PESOS!$A$4:$A$20,0),MATCH(T3,PESOS!$C$4:$KR$4,0)),)</f>
        <v>0</v>
      </c>
      <c r="U4" s="140">
        <f ca="1">IFERROR(INDEX(PESOS!$C$4:$LG$21,MATCH($A$4,PESOS!$A$4:$A$20,0),MATCH(U3,PESOS!$C$4:$KR$4,0)),)</f>
        <v>0</v>
      </c>
      <c r="V4" s="140">
        <f ca="1">IFERROR(INDEX(PESOS!$C$4:$LG$21,MATCH($A$4,PESOS!$A$4:$A$20,0),MATCH(V3,PESOS!$C$4:$KR$4,0)),)</f>
        <v>0</v>
      </c>
      <c r="W4" s="140">
        <f ca="1">IFERROR(INDEX(PESOS!$C$4:$LG$21,MATCH($A$4,PESOS!$A$4:$A$20,0),MATCH(W3,PESOS!$C$4:$KR$4,0)),)</f>
        <v>0</v>
      </c>
      <c r="X4" s="140">
        <f ca="1">IFERROR(INDEX(PESOS!$C$4:$LG$21,MATCH($A$4,PESOS!$A$4:$A$20,0),MATCH(X3,PESOS!$C$4:$KR$4,0)),)</f>
        <v>0</v>
      </c>
      <c r="Y4" s="140">
        <f ca="1">IFERROR(INDEX(PESOS!$C$4:$LG$21,MATCH($A$4,PESOS!$A$4:$A$20,0),MATCH(Y3,PESOS!$C$4:$KR$4,0)),)</f>
        <v>0</v>
      </c>
      <c r="Z4" s="140">
        <f ca="1">IFERROR(INDEX(PESOS!$C$4:$LG$21,MATCH($A$4,PESOS!$A$4:$A$20,0),MATCH(Z3,PESOS!$C$4:$KR$4,0)),)</f>
        <v>0</v>
      </c>
      <c r="AA4" s="140">
        <f ca="1">IFERROR(INDEX(PESOS!$C$4:$LG$21,MATCH($A$4,PESOS!$A$4:$A$20,0),MATCH(AA3,PESOS!$C$4:$KR$4,0)),)</f>
        <v>0</v>
      </c>
      <c r="AB4" s="140">
        <f ca="1">IFERROR(INDEX(PESOS!$C$4:$LG$21,MATCH($A$4,PESOS!$A$4:$A$20,0),MATCH(AB3,PESOS!$C$4:$KR$4,0)),)</f>
        <v>0</v>
      </c>
      <c r="AC4" s="140">
        <f ca="1">IFERROR(INDEX(PESOS!$C$4:$LG$21,MATCH($A$4,PESOS!$A$4:$A$20,0),MATCH(AC3,PESOS!$C$4:$KR$4,0)),)</f>
        <v>0</v>
      </c>
      <c r="AD4" s="140">
        <f ca="1">IFERROR(INDEX(PESOS!$C$4:$LG$21,MATCH($A$4,PESOS!$A$4:$A$20,0),MATCH(AD3,PESOS!$C$4:$KR$4,0)),)</f>
        <v>0</v>
      </c>
      <c r="AE4" s="140">
        <f ca="1">IFERROR(INDEX(PESOS!$C$4:$LG$21,MATCH($A$4,PESOS!$A$4:$A$20,0),MATCH(AE3,PESOS!$C$4:$KR$4,0)),)</f>
        <v>0</v>
      </c>
      <c r="AF4" s="140">
        <f ca="1">IFERROR(INDEX(PESOS!$C$4:$LG$21,MATCH($A$4,PESOS!$A$4:$A$20,0),MATCH(AF3,PESOS!$C$4:$KR$4,0)),)</f>
        <v>0</v>
      </c>
      <c r="AG4" s="140">
        <f ca="1">IFERROR(INDEX(PESOS!$C$4:$LG$21,MATCH($A$4,PESOS!$A$4:$A$20,0),MATCH(AG3,PESOS!$C$4:$KR$4,0)),)</f>
        <v>0</v>
      </c>
      <c r="AH4" s="140">
        <f ca="1">IFERROR(INDEX(PESOS!$C$4:$LG$21,MATCH($A$4,PESOS!$A$4:$A$20,0),MATCH(AH3,PESOS!$C$4:$KR$4,0)),)</f>
        <v>0</v>
      </c>
      <c r="AI4" s="140">
        <f ca="1">IFERROR(INDEX(PESOS!$C$4:$LG$21,MATCH($A$4,PESOS!$A$4:$A$20,0),MATCH(AI3,PESOS!$C$4:$KR$4,0)),)</f>
        <v>0</v>
      </c>
      <c r="AJ4" s="140">
        <f ca="1">IFERROR(INDEX(PESOS!$C$4:$LG$21,MATCH($A$4,PESOS!$A$4:$A$20,0),MATCH(AJ3,PESOS!$C$4:$KR$4,0)),)</f>
        <v>0</v>
      </c>
      <c r="AK4" s="140">
        <f ca="1">IFERROR(INDEX(PESOS!$C$4:$LG$21,MATCH($A$4,PESOS!$A$4:$A$20,0),MATCH(AK3,PESOS!$C$4:$KR$4,0)),)</f>
        <v>0</v>
      </c>
    </row>
    <row r="5" spans="1:37" x14ac:dyDescent="0.25">
      <c r="A5" s="65" t="str" cm="1">
        <f t="array" ref="A5:A41">Alumnado[Alumnado]</f>
        <v>Garcia, Ana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 x14ac:dyDescent="0.25">
      <c r="A6" s="65" t="str">
        <v>Martinez carlos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 x14ac:dyDescent="0.25">
      <c r="A7" s="65" t="str">
        <v>Sanchez Laura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 x14ac:dyDescent="0.25">
      <c r="A8" s="65" t="str">
        <v>Lopez Diego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 x14ac:dyDescent="0.25">
      <c r="A9" s="65" t="str">
        <v>Gonzalez Torres, Mara�a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 x14ac:dyDescent="0.25">
      <c r="A10" s="65" t="str">
        <v>Rodra�guez Jimaanez, Pablo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 x14ac:dyDescent="0.25">
      <c r="A11" s="65" t="str">
        <v>Hernandez Moreno, Sofa�a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 x14ac:dyDescent="0.25">
      <c r="A12" s="65" t="str">
        <v>Da�az Castro, Alejandro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 x14ac:dyDescent="0.25">
      <c r="A13" s="65" t="str">
        <v>a�lvarez Romero, Elena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 x14ac:dyDescent="0.25">
      <c r="A14" s="65" t="str">
        <v>Mua�oz Navarro, Javier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 x14ac:dyDescent="0.25">
      <c r="A15" s="65" t="str">
        <v>Romero Gil, Claudia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 x14ac:dyDescent="0.25">
      <c r="A16" s="65" t="str">
        <v>Alonso Serrano, Marcos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 x14ac:dyDescent="0.25">
      <c r="A17" s="65" t="str">
        <v>Gutiaarrez Molina, Luca�a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 x14ac:dyDescent="0.25">
      <c r="A18" s="65" t="str">
        <v>Moreno Ortega, Adrian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 x14ac:dyDescent="0.25">
      <c r="A19" s="65" t="str">
        <v>Jimaanez Ramos, Valentina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 x14ac:dyDescent="0.25">
      <c r="A20" s="65" t="str">
        <v>Ruiz Guerrero, Hugo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 x14ac:dyDescent="0.25">
      <c r="A21" s="65" t="str">
        <v>Flores Medina, Natalia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 x14ac:dyDescent="0.25">
      <c r="A22" s="65" t="str">
        <v>Vargas Delgado, Sergio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 x14ac:dyDescent="0.25">
      <c r="A23" s="65" t="str">
        <v>Torres Herrera, Patricia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 x14ac:dyDescent="0.25">
      <c r="A24" s="65" t="str">
        <v>Castillo Reyes, Daniel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 x14ac:dyDescent="0.25">
      <c r="A25" s="65" t="str">
        <v>Luis pepe peres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 x14ac:dyDescent="0.25">
      <c r="A26" s="65">
        <v>0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 x14ac:dyDescent="0.25">
      <c r="A27" s="65">
        <v>0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 x14ac:dyDescent="0.25">
      <c r="A28" s="65">
        <v>0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 x14ac:dyDescent="0.25">
      <c r="A29" s="65">
        <v>0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 x14ac:dyDescent="0.25">
      <c r="A30" s="65">
        <v>0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 x14ac:dyDescent="0.25">
      <c r="A31" s="65">
        <v>0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 x14ac:dyDescent="0.25">
      <c r="A32" s="65">
        <v>0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 x14ac:dyDescent="0.25">
      <c r="A33" s="65">
        <v>0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 x14ac:dyDescent="0.25">
      <c r="A34" s="65">
        <v>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 x14ac:dyDescent="0.25">
      <c r="A35" s="65">
        <v>0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 x14ac:dyDescent="0.25">
      <c r="A36" s="65">
        <v>0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 x14ac:dyDescent="0.25">
      <c r="A37" s="65">
        <v>0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 x14ac:dyDescent="0.25">
      <c r="A38" s="65">
        <v>0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 x14ac:dyDescent="0.25">
      <c r="A39" s="65">
        <v>0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 x14ac:dyDescent="0.25">
      <c r="A40" s="65">
        <v>0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.75" thickBot="1" x14ac:dyDescent="0.3">
      <c r="A41" s="65">
        <v>0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8">
    <mergeCell ref="Z2:AE2"/>
    <mergeCell ref="AF2:AK2"/>
    <mergeCell ref="A1:G1"/>
    <mergeCell ref="A2:A3"/>
    <mergeCell ref="B2:G2"/>
    <mergeCell ref="H2:M2"/>
    <mergeCell ref="N2:S2"/>
    <mergeCell ref="T2:Y2"/>
  </mergeCells>
  <conditionalFormatting sqref="B4:AK4">
    <cfRule type="cellIs" dxfId="54" priority="1" operator="equal">
      <formula>0</formula>
    </cfRule>
  </conditionalFormatting>
  <conditionalFormatting sqref="B5:AK41">
    <cfRule type="expression" dxfId="53" priority="3">
      <formula>B$4=0</formula>
    </cfRule>
    <cfRule type="cellIs" dxfId="52" priority="4" operator="lessThan">
      <formula>4.5</formula>
    </cfRule>
    <cfRule type="cellIs" dxfId="51" priority="5" operator="between">
      <formula>4.5</formula>
      <formula>5</formula>
    </cfRule>
    <cfRule type="cellIs" dxfId="50" priority="6" operator="greaterThan">
      <formula>5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K41"/>
  <sheetViews>
    <sheetView zoomScale="60" zoomScaleNormal="60" workbookViewId="0">
      <selection activeCell="B4" sqref="B4:AK4"/>
    </sheetView>
  </sheetViews>
  <sheetFormatPr baseColWidth="10" defaultColWidth="11.42578125" defaultRowHeight="15" x14ac:dyDescent="0.25"/>
  <cols>
    <col min="1" max="1" width="27" style="4" customWidth="1"/>
    <col min="2" max="2" width="5.42578125" customWidth="1"/>
    <col min="3" max="7" width="6.28515625" customWidth="1"/>
    <col min="8" max="8" width="5.7109375" customWidth="1"/>
    <col min="9" max="11" width="6.42578125" customWidth="1"/>
    <col min="12" max="12" width="7.42578125" customWidth="1"/>
    <col min="13" max="17" width="5.85546875" customWidth="1"/>
    <col min="18" max="18" width="6.28515625" customWidth="1"/>
    <col min="19" max="26" width="7.28515625" customWidth="1"/>
    <col min="27" max="29" width="6.42578125" customWidth="1"/>
    <col min="30" max="30" width="7.28515625" customWidth="1"/>
    <col min="31" max="31" width="7" customWidth="1"/>
    <col min="32" max="32" width="6.42578125" customWidth="1"/>
    <col min="33" max="33" width="6.85546875" customWidth="1"/>
  </cols>
  <sheetData>
    <row r="1" spans="1:37" ht="34.5" customHeight="1" thickBot="1" x14ac:dyDescent="0.3">
      <c r="A1" s="308" t="str">
        <f>NOMBRE_ASIGNATURA</f>
        <v xml:space="preserve">CCGG 2º BTO </v>
      </c>
      <c r="B1" s="309"/>
      <c r="C1" s="309"/>
      <c r="D1" s="309"/>
      <c r="E1" s="309"/>
      <c r="F1" s="309"/>
      <c r="G1" s="309"/>
    </row>
    <row r="2" spans="1:37" ht="18.75" customHeight="1" x14ac:dyDescent="0.25">
      <c r="A2" s="306" t="str">
        <f ca="1">IFERROR(INDEX(DATOS!$I$5:$I$19,MATCH(_xlfn.SHEET(),DATOS!$H$5:$H$15,0)),"U6")</f>
        <v>U6</v>
      </c>
      <c r="B2" s="310" t="s">
        <v>1</v>
      </c>
      <c r="C2" s="311"/>
      <c r="D2" s="311"/>
      <c r="E2" s="311"/>
      <c r="F2" s="311"/>
      <c r="G2" s="312"/>
      <c r="H2" s="310" t="s">
        <v>2</v>
      </c>
      <c r="I2" s="311"/>
      <c r="J2" s="311"/>
      <c r="K2" s="311"/>
      <c r="L2" s="311"/>
      <c r="M2" s="312"/>
      <c r="N2" s="310" t="s">
        <v>3</v>
      </c>
      <c r="O2" s="311"/>
      <c r="P2" s="311"/>
      <c r="Q2" s="311"/>
      <c r="R2" s="311"/>
      <c r="S2" s="312"/>
      <c r="T2" s="310" t="s">
        <v>4</v>
      </c>
      <c r="U2" s="311"/>
      <c r="V2" s="311"/>
      <c r="W2" s="311"/>
      <c r="X2" s="311"/>
      <c r="Y2" s="312"/>
      <c r="Z2" s="310" t="s">
        <v>5</v>
      </c>
      <c r="AA2" s="311"/>
      <c r="AB2" s="311"/>
      <c r="AC2" s="311"/>
      <c r="AD2" s="311"/>
      <c r="AE2" s="312"/>
      <c r="AF2" s="310" t="s">
        <v>6</v>
      </c>
      <c r="AG2" s="311"/>
      <c r="AH2" s="311"/>
      <c r="AI2" s="311"/>
      <c r="AJ2" s="311"/>
      <c r="AK2" s="312"/>
    </row>
    <row r="3" spans="1:37" ht="15.75" thickBot="1" x14ac:dyDescent="0.3">
      <c r="A3" s="307"/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.75" x14ac:dyDescent="0.3">
      <c r="A4" s="24" t="str">
        <f ca="1">IFERROR(INDEX(Unidades[UNIDADES], MATCH($A$2, Unidades[Nº], 0)), "")</f>
        <v/>
      </c>
      <c r="B4" s="140">
        <f ca="1">IFERROR(INDEX(PESOS!$C$4:$LG$21,MATCH($A$4,PESOS!$A$4:$A$20,0),MATCH(B3,PESOS!$C$4:$KR$4,0)),)</f>
        <v>0</v>
      </c>
      <c r="C4" s="140">
        <f ca="1">IFERROR(INDEX(PESOS!$C$4:$LG$21,MATCH($A$4,PESOS!$A$4:$A$20,0),MATCH(C3,PESOS!$C$4:$KR$4,0)),)</f>
        <v>0</v>
      </c>
      <c r="D4" s="140">
        <f ca="1">IFERROR(INDEX(PESOS!$C$4:$LG$21,MATCH($A$4,PESOS!$A$4:$A$20,0),MATCH(D3,PESOS!$C$4:$KR$4,0)),)</f>
        <v>0</v>
      </c>
      <c r="E4" s="140">
        <f ca="1">IFERROR(INDEX(PESOS!$C$4:$LG$21,MATCH($A$4,PESOS!$A$4:$A$20,0),MATCH(E3,PESOS!$C$4:$KR$4,0)),)</f>
        <v>0</v>
      </c>
      <c r="F4" s="140">
        <f ca="1">IFERROR(INDEX(PESOS!$C$4:$LG$21,MATCH($A$4,PESOS!$A$4:$A$20,0),MATCH(F3,PESOS!$C$4:$KR$4,0)),)</f>
        <v>0</v>
      </c>
      <c r="G4" s="140">
        <f ca="1">IFERROR(INDEX(PESOS!$C$4:$LG$21,MATCH($A$4,PESOS!$A$4:$A$20,0),MATCH(G3,PESOS!$C$4:$KR$4,0)),)</f>
        <v>0</v>
      </c>
      <c r="H4" s="140">
        <f ca="1">IFERROR(INDEX(PESOS!$C$4:$LG$21,MATCH($A$4,PESOS!$A$4:$A$20,0),MATCH(H3,PESOS!$C$4:$KR$4,0)),)</f>
        <v>0</v>
      </c>
      <c r="I4" s="140">
        <f ca="1">IFERROR(INDEX(PESOS!$C$4:$LG$21,MATCH($A$4,PESOS!$A$4:$A$20,0),MATCH(I3,PESOS!$C$4:$KR$4,0)),)</f>
        <v>0</v>
      </c>
      <c r="J4" s="140">
        <f ca="1">IFERROR(INDEX(PESOS!$C$4:$LG$21,MATCH($A$4,PESOS!$A$4:$A$20,0),MATCH(J3,PESOS!$C$4:$KR$4,0)),)</f>
        <v>0</v>
      </c>
      <c r="K4" s="140">
        <f ca="1">IFERROR(INDEX(PESOS!$C$4:$LG$21,MATCH($A$4,PESOS!$A$4:$A$20,0),MATCH(K3,PESOS!$C$4:$KR$4,0)),)</f>
        <v>0</v>
      </c>
      <c r="L4" s="140">
        <f ca="1">IFERROR(INDEX(PESOS!$C$4:$LG$21,MATCH($A$4,PESOS!$A$4:$A$20,0),MATCH(L3,PESOS!$C$4:$KR$4,0)),)</f>
        <v>0</v>
      </c>
      <c r="M4" s="140">
        <f ca="1">IFERROR(INDEX(PESOS!$C$4:$LG$21,MATCH($A$4,PESOS!$A$4:$A$20,0),MATCH(M3,PESOS!$C$4:$KR$4,0)),)</f>
        <v>0</v>
      </c>
      <c r="N4" s="140">
        <f ca="1">IFERROR(INDEX(PESOS!$C$4:$LG$21,MATCH($A$4,PESOS!$A$4:$A$20,0),MATCH(N3,PESOS!$C$4:$KR$4,0)),)</f>
        <v>0</v>
      </c>
      <c r="O4" s="140">
        <f ca="1">IFERROR(INDEX(PESOS!$C$4:$LG$21,MATCH($A$4,PESOS!$A$4:$A$20,0),MATCH(O3,PESOS!$C$4:$KR$4,0)),)</f>
        <v>0</v>
      </c>
      <c r="P4" s="140">
        <f ca="1">IFERROR(INDEX(PESOS!$C$4:$LG$21,MATCH($A$4,PESOS!$A$4:$A$20,0),MATCH(P3,PESOS!$C$4:$KR$4,0)),)</f>
        <v>0</v>
      </c>
      <c r="Q4" s="140">
        <f ca="1">IFERROR(INDEX(PESOS!$C$4:$LG$21,MATCH($A$4,PESOS!$A$4:$A$20,0),MATCH(Q3,PESOS!$C$4:$KR$4,0)),)</f>
        <v>0</v>
      </c>
      <c r="R4" s="140">
        <f ca="1">IFERROR(INDEX(PESOS!$C$4:$LG$21,MATCH($A$4,PESOS!$A$4:$A$20,0),MATCH(R3,PESOS!$C$4:$KR$4,0)),)</f>
        <v>0</v>
      </c>
      <c r="S4" s="140">
        <f ca="1">IFERROR(INDEX(PESOS!$C$4:$LG$21,MATCH($A$4,PESOS!$A$4:$A$20,0),MATCH(S3,PESOS!$C$4:$KR$4,0)),)</f>
        <v>0</v>
      </c>
      <c r="T4" s="140">
        <f ca="1">IFERROR(INDEX(PESOS!$C$4:$LG$21,MATCH($A$4,PESOS!$A$4:$A$20,0),MATCH(T3,PESOS!$C$4:$KR$4,0)),)</f>
        <v>0</v>
      </c>
      <c r="U4" s="140">
        <f ca="1">IFERROR(INDEX(PESOS!$C$4:$LG$21,MATCH($A$4,PESOS!$A$4:$A$20,0),MATCH(U3,PESOS!$C$4:$KR$4,0)),)</f>
        <v>0</v>
      </c>
      <c r="V4" s="140">
        <f ca="1">IFERROR(INDEX(PESOS!$C$4:$LG$21,MATCH($A$4,PESOS!$A$4:$A$20,0),MATCH(V3,PESOS!$C$4:$KR$4,0)),)</f>
        <v>0</v>
      </c>
      <c r="W4" s="140">
        <f ca="1">IFERROR(INDEX(PESOS!$C$4:$LG$21,MATCH($A$4,PESOS!$A$4:$A$20,0),MATCH(W3,PESOS!$C$4:$KR$4,0)),)</f>
        <v>0</v>
      </c>
      <c r="X4" s="140">
        <f ca="1">IFERROR(INDEX(PESOS!$C$4:$LG$21,MATCH($A$4,PESOS!$A$4:$A$20,0),MATCH(X3,PESOS!$C$4:$KR$4,0)),)</f>
        <v>0</v>
      </c>
      <c r="Y4" s="140">
        <f ca="1">IFERROR(INDEX(PESOS!$C$4:$LG$21,MATCH($A$4,PESOS!$A$4:$A$20,0),MATCH(Y3,PESOS!$C$4:$KR$4,0)),)</f>
        <v>0</v>
      </c>
      <c r="Z4" s="140">
        <f ca="1">IFERROR(INDEX(PESOS!$C$4:$LG$21,MATCH($A$4,PESOS!$A$4:$A$20,0),MATCH(Z3,PESOS!$C$4:$KR$4,0)),)</f>
        <v>0</v>
      </c>
      <c r="AA4" s="140">
        <f ca="1">IFERROR(INDEX(PESOS!$C$4:$LG$21,MATCH($A$4,PESOS!$A$4:$A$20,0),MATCH(AA3,PESOS!$C$4:$KR$4,0)),)</f>
        <v>0</v>
      </c>
      <c r="AB4" s="140">
        <f ca="1">IFERROR(INDEX(PESOS!$C$4:$LG$21,MATCH($A$4,PESOS!$A$4:$A$20,0),MATCH(AB3,PESOS!$C$4:$KR$4,0)),)</f>
        <v>0</v>
      </c>
      <c r="AC4" s="140">
        <f ca="1">IFERROR(INDEX(PESOS!$C$4:$LG$21,MATCH($A$4,PESOS!$A$4:$A$20,0),MATCH(AC3,PESOS!$C$4:$KR$4,0)),)</f>
        <v>0</v>
      </c>
      <c r="AD4" s="140">
        <f ca="1">IFERROR(INDEX(PESOS!$C$4:$LG$21,MATCH($A$4,PESOS!$A$4:$A$20,0),MATCH(AD3,PESOS!$C$4:$KR$4,0)),)</f>
        <v>0</v>
      </c>
      <c r="AE4" s="140">
        <f ca="1">IFERROR(INDEX(PESOS!$C$4:$LG$21,MATCH($A$4,PESOS!$A$4:$A$20,0),MATCH(AE3,PESOS!$C$4:$KR$4,0)),)</f>
        <v>0</v>
      </c>
      <c r="AF4" s="140">
        <f ca="1">IFERROR(INDEX(PESOS!$C$4:$LG$21,MATCH($A$4,PESOS!$A$4:$A$20,0),MATCH(AF3,PESOS!$C$4:$KR$4,0)),)</f>
        <v>0</v>
      </c>
      <c r="AG4" s="140">
        <f ca="1">IFERROR(INDEX(PESOS!$C$4:$LG$21,MATCH($A$4,PESOS!$A$4:$A$20,0),MATCH(AG3,PESOS!$C$4:$KR$4,0)),)</f>
        <v>0</v>
      </c>
      <c r="AH4" s="140">
        <f ca="1">IFERROR(INDEX(PESOS!$C$4:$LG$21,MATCH($A$4,PESOS!$A$4:$A$20,0),MATCH(AH3,PESOS!$C$4:$KR$4,0)),)</f>
        <v>0</v>
      </c>
      <c r="AI4" s="140">
        <f ca="1">IFERROR(INDEX(PESOS!$C$4:$LG$21,MATCH($A$4,PESOS!$A$4:$A$20,0),MATCH(AI3,PESOS!$C$4:$KR$4,0)),)</f>
        <v>0</v>
      </c>
      <c r="AJ4" s="140">
        <f ca="1">IFERROR(INDEX(PESOS!$C$4:$LG$21,MATCH($A$4,PESOS!$A$4:$A$20,0),MATCH(AJ3,PESOS!$C$4:$KR$4,0)),)</f>
        <v>0</v>
      </c>
      <c r="AK4" s="140">
        <f ca="1">IFERROR(INDEX(PESOS!$C$4:$LG$21,MATCH($A$4,PESOS!$A$4:$A$20,0),MATCH(AK3,PESOS!$C$4:$KR$4,0)),)</f>
        <v>0</v>
      </c>
    </row>
    <row r="5" spans="1:37" x14ac:dyDescent="0.25">
      <c r="A5" s="65" t="str" cm="1">
        <f t="array" ref="A5:A41">Alumnado[Alumnado]</f>
        <v>Garcia, Ana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 x14ac:dyDescent="0.25">
      <c r="A6" s="65" t="str">
        <v>Martinez carlos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 x14ac:dyDescent="0.25">
      <c r="A7" s="65" t="str">
        <v>Sanchez Laura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 x14ac:dyDescent="0.25">
      <c r="A8" s="65" t="str">
        <v>Lopez Diego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 x14ac:dyDescent="0.25">
      <c r="A9" s="65" t="str">
        <v>Gonzalez Torres, Mara�a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 x14ac:dyDescent="0.25">
      <c r="A10" s="65" t="str">
        <v>Rodra�guez Jimaanez, Pablo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 x14ac:dyDescent="0.25">
      <c r="A11" s="65" t="str">
        <v>Hernandez Moreno, Sofa�a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 x14ac:dyDescent="0.25">
      <c r="A12" s="65" t="str">
        <v>Da�az Castro, Alejandro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 x14ac:dyDescent="0.25">
      <c r="A13" s="65" t="str">
        <v>a�lvarez Romero, Elena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 x14ac:dyDescent="0.25">
      <c r="A14" s="65" t="str">
        <v>Mua�oz Navarro, Javier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 x14ac:dyDescent="0.25">
      <c r="A15" s="65" t="str">
        <v>Romero Gil, Claudia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 x14ac:dyDescent="0.25">
      <c r="A16" s="65" t="str">
        <v>Alonso Serrano, Marcos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 x14ac:dyDescent="0.25">
      <c r="A17" s="65" t="str">
        <v>Gutiaarrez Molina, Luca�a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 x14ac:dyDescent="0.25">
      <c r="A18" s="65" t="str">
        <v>Moreno Ortega, Adrian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 x14ac:dyDescent="0.25">
      <c r="A19" s="65" t="str">
        <v>Jimaanez Ramos, Valentina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 x14ac:dyDescent="0.25">
      <c r="A20" s="65" t="str">
        <v>Ruiz Guerrero, Hugo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 x14ac:dyDescent="0.25">
      <c r="A21" s="65" t="str">
        <v>Flores Medina, Natalia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 x14ac:dyDescent="0.25">
      <c r="A22" s="65" t="str">
        <v>Vargas Delgado, Sergio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 x14ac:dyDescent="0.25">
      <c r="A23" s="65" t="str">
        <v>Torres Herrera, Patricia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 x14ac:dyDescent="0.25">
      <c r="A24" s="65" t="str">
        <v>Castillo Reyes, Daniel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 x14ac:dyDescent="0.25">
      <c r="A25" s="65" t="str">
        <v>Luis pepe peres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 x14ac:dyDescent="0.25">
      <c r="A26" s="65">
        <v>0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 x14ac:dyDescent="0.25">
      <c r="A27" s="65">
        <v>0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 x14ac:dyDescent="0.25">
      <c r="A28" s="65">
        <v>0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 x14ac:dyDescent="0.25">
      <c r="A29" s="65">
        <v>0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 x14ac:dyDescent="0.25">
      <c r="A30" s="65">
        <v>0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 x14ac:dyDescent="0.25">
      <c r="A31" s="65">
        <v>0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 x14ac:dyDescent="0.25">
      <c r="A32" s="65">
        <v>0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 x14ac:dyDescent="0.25">
      <c r="A33" s="65">
        <v>0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 x14ac:dyDescent="0.25">
      <c r="A34" s="65">
        <v>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 x14ac:dyDescent="0.25">
      <c r="A35" s="65">
        <v>0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 x14ac:dyDescent="0.25">
      <c r="A36" s="65">
        <v>0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 x14ac:dyDescent="0.25">
      <c r="A37" s="65">
        <v>0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 x14ac:dyDescent="0.25">
      <c r="A38" s="65">
        <v>0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 x14ac:dyDescent="0.25">
      <c r="A39" s="65">
        <v>0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 x14ac:dyDescent="0.25">
      <c r="A40" s="65">
        <v>0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x14ac:dyDescent="0.25">
      <c r="A41" s="65">
        <v>0</v>
      </c>
      <c r="B41" s="141"/>
      <c r="C41" s="142"/>
      <c r="D41" s="142"/>
      <c r="E41" s="142"/>
      <c r="F41" s="142"/>
      <c r="G41" s="143"/>
      <c r="H41" s="141"/>
      <c r="I41" s="142"/>
      <c r="J41" s="142"/>
      <c r="K41" s="142"/>
      <c r="L41" s="142"/>
      <c r="M41" s="143"/>
      <c r="N41" s="141"/>
      <c r="O41" s="142"/>
      <c r="P41" s="142"/>
      <c r="Q41" s="142"/>
      <c r="R41" s="142"/>
      <c r="S41" s="143"/>
      <c r="T41" s="141"/>
      <c r="U41" s="142"/>
      <c r="V41" s="142"/>
      <c r="W41" s="142"/>
      <c r="X41" s="142"/>
      <c r="Y41" s="143"/>
      <c r="Z41" s="141"/>
      <c r="AA41" s="142"/>
      <c r="AB41" s="142"/>
      <c r="AC41" s="142"/>
      <c r="AD41" s="142"/>
      <c r="AE41" s="143"/>
      <c r="AF41" s="141"/>
      <c r="AG41" s="142"/>
      <c r="AH41" s="142"/>
      <c r="AI41" s="142"/>
      <c r="AJ41" s="142"/>
      <c r="AK41" s="143"/>
    </row>
  </sheetData>
  <sheetProtection formatCells="0" formatColumns="0" formatRows="0"/>
  <mergeCells count="8">
    <mergeCell ref="Z2:AE2"/>
    <mergeCell ref="AF2:AK2"/>
    <mergeCell ref="A1:G1"/>
    <mergeCell ref="A2:A3"/>
    <mergeCell ref="B2:G2"/>
    <mergeCell ref="H2:M2"/>
    <mergeCell ref="N2:S2"/>
    <mergeCell ref="T2:Y2"/>
  </mergeCells>
  <conditionalFormatting sqref="B4:AK4">
    <cfRule type="cellIs" dxfId="49" priority="1" operator="equal">
      <formula>0</formula>
    </cfRule>
  </conditionalFormatting>
  <conditionalFormatting sqref="B5:AK41">
    <cfRule type="expression" dxfId="48" priority="2">
      <formula>B$4=0</formula>
    </cfRule>
    <cfRule type="cellIs" dxfId="47" priority="3" operator="lessThan">
      <formula>4.5</formula>
    </cfRule>
    <cfRule type="cellIs" dxfId="46" priority="4" operator="between">
      <formula>4.5</formula>
      <formula>5</formula>
    </cfRule>
    <cfRule type="cellIs" dxfId="45" priority="5" operator="greaterThan">
      <formula>5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K41"/>
  <sheetViews>
    <sheetView topLeftCell="A2" zoomScale="70" zoomScaleNormal="70" workbookViewId="0">
      <selection activeCell="B4" sqref="B4:AK4"/>
    </sheetView>
  </sheetViews>
  <sheetFormatPr baseColWidth="10" defaultColWidth="11.42578125" defaultRowHeight="15" x14ac:dyDescent="0.25"/>
  <cols>
    <col min="1" max="1" width="27" style="4" customWidth="1"/>
    <col min="2" max="2" width="5.42578125" customWidth="1"/>
    <col min="3" max="7" width="6.28515625" customWidth="1"/>
    <col min="8" max="8" width="5.7109375" customWidth="1"/>
    <col min="9" max="11" width="6.42578125" customWidth="1"/>
    <col min="12" max="12" width="7.42578125" customWidth="1"/>
    <col min="13" max="17" width="5.85546875" customWidth="1"/>
    <col min="18" max="18" width="6.28515625" customWidth="1"/>
    <col min="19" max="26" width="7.28515625" customWidth="1"/>
    <col min="27" max="29" width="6.42578125" customWidth="1"/>
    <col min="30" max="30" width="7.28515625" customWidth="1"/>
    <col min="31" max="31" width="7" customWidth="1"/>
    <col min="32" max="32" width="6.42578125" customWidth="1"/>
    <col min="33" max="33" width="6.85546875" customWidth="1"/>
  </cols>
  <sheetData>
    <row r="1" spans="1:37" ht="34.5" customHeight="1" thickBot="1" x14ac:dyDescent="0.3">
      <c r="A1" s="308" t="str">
        <f>NOMBRE_ASIGNATURA</f>
        <v xml:space="preserve">CCGG 2º BTO </v>
      </c>
      <c r="B1" s="309"/>
      <c r="C1" s="309"/>
      <c r="D1" s="309"/>
      <c r="E1" s="309"/>
      <c r="F1" s="309"/>
      <c r="G1" s="309"/>
    </row>
    <row r="2" spans="1:37" ht="18.75" customHeight="1" x14ac:dyDescent="0.25">
      <c r="A2" s="306" t="str">
        <f ca="1">IFERROR(INDEX(DATOS!$I$5:$I$19,MATCH(_xlfn.SHEET(),DATOS!$H$5:$H$15,0)),"U7")</f>
        <v>U7</v>
      </c>
      <c r="B2" s="310" t="s">
        <v>1</v>
      </c>
      <c r="C2" s="311"/>
      <c r="D2" s="311"/>
      <c r="E2" s="311"/>
      <c r="F2" s="311"/>
      <c r="G2" s="312"/>
      <c r="H2" s="310" t="s">
        <v>2</v>
      </c>
      <c r="I2" s="311"/>
      <c r="J2" s="311"/>
      <c r="K2" s="311"/>
      <c r="L2" s="311"/>
      <c r="M2" s="312"/>
      <c r="N2" s="310" t="s">
        <v>3</v>
      </c>
      <c r="O2" s="311"/>
      <c r="P2" s="311"/>
      <c r="Q2" s="311"/>
      <c r="R2" s="311"/>
      <c r="S2" s="312"/>
      <c r="T2" s="310" t="s">
        <v>4</v>
      </c>
      <c r="U2" s="311"/>
      <c r="V2" s="311"/>
      <c r="W2" s="311"/>
      <c r="X2" s="311"/>
      <c r="Y2" s="312"/>
      <c r="Z2" s="310" t="s">
        <v>5</v>
      </c>
      <c r="AA2" s="311"/>
      <c r="AB2" s="311"/>
      <c r="AC2" s="311"/>
      <c r="AD2" s="311"/>
      <c r="AE2" s="312"/>
      <c r="AF2" s="310" t="s">
        <v>6</v>
      </c>
      <c r="AG2" s="311"/>
      <c r="AH2" s="311"/>
      <c r="AI2" s="311"/>
      <c r="AJ2" s="311"/>
      <c r="AK2" s="312"/>
    </row>
    <row r="3" spans="1:37" ht="15.75" thickBot="1" x14ac:dyDescent="0.3">
      <c r="A3" s="307"/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.75" x14ac:dyDescent="0.3">
      <c r="A4" s="24" t="str">
        <f ca="1">IFERROR(INDEX(Unidades[UNIDADES], MATCH($A$2, Unidades[Nº], 0)), "")</f>
        <v/>
      </c>
      <c r="B4" s="140">
        <f ca="1">IFERROR(INDEX(PESOS!$C$4:$LG$21,MATCH($A$4,PESOS!$A$4:$A$20,0),MATCH(B3,PESOS!$C$4:$KR$4,0)),)</f>
        <v>0</v>
      </c>
      <c r="C4" s="140">
        <f ca="1">IFERROR(INDEX(PESOS!$C$4:$LG$21,MATCH($A$4,PESOS!$A$4:$A$20,0),MATCH(C3,PESOS!$C$4:$KR$4,0)),)</f>
        <v>0</v>
      </c>
      <c r="D4" s="140">
        <f ca="1">IFERROR(INDEX(PESOS!$C$4:$LG$21,MATCH($A$4,PESOS!$A$4:$A$20,0),MATCH(D3,PESOS!$C$4:$KR$4,0)),)</f>
        <v>0</v>
      </c>
      <c r="E4" s="140">
        <f ca="1">IFERROR(INDEX(PESOS!$C$4:$LG$21,MATCH($A$4,PESOS!$A$4:$A$20,0),MATCH(E3,PESOS!$C$4:$KR$4,0)),)</f>
        <v>0</v>
      </c>
      <c r="F4" s="140">
        <f ca="1">IFERROR(INDEX(PESOS!$C$4:$LG$21,MATCH($A$4,PESOS!$A$4:$A$20,0),MATCH(F3,PESOS!$C$4:$KR$4,0)),)</f>
        <v>0</v>
      </c>
      <c r="G4" s="140">
        <f ca="1">IFERROR(INDEX(PESOS!$C$4:$LG$21,MATCH($A$4,PESOS!$A$4:$A$20,0),MATCH(G3,PESOS!$C$4:$KR$4,0)),)</f>
        <v>0</v>
      </c>
      <c r="H4" s="140">
        <f ca="1">IFERROR(INDEX(PESOS!$C$4:$LG$21,MATCH($A$4,PESOS!$A$4:$A$20,0),MATCH(H3,PESOS!$C$4:$KR$4,0)),)</f>
        <v>0</v>
      </c>
      <c r="I4" s="140">
        <f ca="1">IFERROR(INDEX(PESOS!$C$4:$LG$21,MATCH($A$4,PESOS!$A$4:$A$20,0),MATCH(I3,PESOS!$C$4:$KR$4,0)),)</f>
        <v>0</v>
      </c>
      <c r="J4" s="140">
        <f ca="1">IFERROR(INDEX(PESOS!$C$4:$LG$21,MATCH($A$4,PESOS!$A$4:$A$20,0),MATCH(J3,PESOS!$C$4:$KR$4,0)),)</f>
        <v>0</v>
      </c>
      <c r="K4" s="140">
        <f ca="1">IFERROR(INDEX(PESOS!$C$4:$LG$21,MATCH($A$4,PESOS!$A$4:$A$20,0),MATCH(K3,PESOS!$C$4:$KR$4,0)),)</f>
        <v>0</v>
      </c>
      <c r="L4" s="140">
        <f ca="1">IFERROR(INDEX(PESOS!$C$4:$LG$21,MATCH($A$4,PESOS!$A$4:$A$20,0),MATCH(L3,PESOS!$C$4:$KR$4,0)),)</f>
        <v>0</v>
      </c>
      <c r="M4" s="140">
        <f ca="1">IFERROR(INDEX(PESOS!$C$4:$LG$21,MATCH($A$4,PESOS!$A$4:$A$20,0),MATCH(M3,PESOS!$C$4:$KR$4,0)),)</f>
        <v>0</v>
      </c>
      <c r="N4" s="140">
        <f ca="1">IFERROR(INDEX(PESOS!$C$4:$LG$21,MATCH($A$4,PESOS!$A$4:$A$20,0),MATCH(N3,PESOS!$C$4:$KR$4,0)),)</f>
        <v>0</v>
      </c>
      <c r="O4" s="140">
        <f ca="1">IFERROR(INDEX(PESOS!$C$4:$LG$21,MATCH($A$4,PESOS!$A$4:$A$20,0),MATCH(O3,PESOS!$C$4:$KR$4,0)),)</f>
        <v>0</v>
      </c>
      <c r="P4" s="140">
        <f ca="1">IFERROR(INDEX(PESOS!$C$4:$LG$21,MATCH($A$4,PESOS!$A$4:$A$20,0),MATCH(P3,PESOS!$C$4:$KR$4,0)),)</f>
        <v>0</v>
      </c>
      <c r="Q4" s="140">
        <f ca="1">IFERROR(INDEX(PESOS!$C$4:$LG$21,MATCH($A$4,PESOS!$A$4:$A$20,0),MATCH(Q3,PESOS!$C$4:$KR$4,0)),)</f>
        <v>0</v>
      </c>
      <c r="R4" s="140">
        <f ca="1">IFERROR(INDEX(PESOS!$C$4:$LG$21,MATCH($A$4,PESOS!$A$4:$A$20,0),MATCH(R3,PESOS!$C$4:$KR$4,0)),)</f>
        <v>0</v>
      </c>
      <c r="S4" s="140">
        <f ca="1">IFERROR(INDEX(PESOS!$C$4:$LG$21,MATCH($A$4,PESOS!$A$4:$A$20,0),MATCH(S3,PESOS!$C$4:$KR$4,0)),)</f>
        <v>0</v>
      </c>
      <c r="T4" s="140">
        <f ca="1">IFERROR(INDEX(PESOS!$C$4:$LG$21,MATCH($A$4,PESOS!$A$4:$A$20,0),MATCH(T3,PESOS!$C$4:$KR$4,0)),)</f>
        <v>0</v>
      </c>
      <c r="U4" s="140">
        <f ca="1">IFERROR(INDEX(PESOS!$C$4:$LG$21,MATCH($A$4,PESOS!$A$4:$A$20,0),MATCH(U3,PESOS!$C$4:$KR$4,0)),)</f>
        <v>0</v>
      </c>
      <c r="V4" s="140">
        <f ca="1">IFERROR(INDEX(PESOS!$C$4:$LG$21,MATCH($A$4,PESOS!$A$4:$A$20,0),MATCH(V3,PESOS!$C$4:$KR$4,0)),)</f>
        <v>0</v>
      </c>
      <c r="W4" s="140">
        <f ca="1">IFERROR(INDEX(PESOS!$C$4:$LG$21,MATCH($A$4,PESOS!$A$4:$A$20,0),MATCH(W3,PESOS!$C$4:$KR$4,0)),)</f>
        <v>0</v>
      </c>
      <c r="X4" s="140">
        <f ca="1">IFERROR(INDEX(PESOS!$C$4:$LG$21,MATCH($A$4,PESOS!$A$4:$A$20,0),MATCH(X3,PESOS!$C$4:$KR$4,0)),)</f>
        <v>0</v>
      </c>
      <c r="Y4" s="140">
        <f ca="1">IFERROR(INDEX(PESOS!$C$4:$LG$21,MATCH($A$4,PESOS!$A$4:$A$20,0),MATCH(Y3,PESOS!$C$4:$KR$4,0)),)</f>
        <v>0</v>
      </c>
      <c r="Z4" s="140">
        <f ca="1">IFERROR(INDEX(PESOS!$C$4:$LG$21,MATCH($A$4,PESOS!$A$4:$A$20,0),MATCH(Z3,PESOS!$C$4:$KR$4,0)),)</f>
        <v>0</v>
      </c>
      <c r="AA4" s="140">
        <f ca="1">IFERROR(INDEX(PESOS!$C$4:$LG$21,MATCH($A$4,PESOS!$A$4:$A$20,0),MATCH(AA3,PESOS!$C$4:$KR$4,0)),)</f>
        <v>0</v>
      </c>
      <c r="AB4" s="140">
        <f ca="1">IFERROR(INDEX(PESOS!$C$4:$LG$21,MATCH($A$4,PESOS!$A$4:$A$20,0),MATCH(AB3,PESOS!$C$4:$KR$4,0)),)</f>
        <v>0</v>
      </c>
      <c r="AC4" s="140">
        <f ca="1">IFERROR(INDEX(PESOS!$C$4:$LG$21,MATCH($A$4,PESOS!$A$4:$A$20,0),MATCH(AC3,PESOS!$C$4:$KR$4,0)),)</f>
        <v>0</v>
      </c>
      <c r="AD4" s="140">
        <f ca="1">IFERROR(INDEX(PESOS!$C$4:$LG$21,MATCH($A$4,PESOS!$A$4:$A$20,0),MATCH(AD3,PESOS!$C$4:$KR$4,0)),)</f>
        <v>0</v>
      </c>
      <c r="AE4" s="140">
        <f ca="1">IFERROR(INDEX(PESOS!$C$4:$LG$21,MATCH($A$4,PESOS!$A$4:$A$20,0),MATCH(AE3,PESOS!$C$4:$KR$4,0)),)</f>
        <v>0</v>
      </c>
      <c r="AF4" s="140">
        <f ca="1">IFERROR(INDEX(PESOS!$C$4:$LG$21,MATCH($A$4,PESOS!$A$4:$A$20,0),MATCH(AF3,PESOS!$C$4:$KR$4,0)),)</f>
        <v>0</v>
      </c>
      <c r="AG4" s="140">
        <f ca="1">IFERROR(INDEX(PESOS!$C$4:$LG$21,MATCH($A$4,PESOS!$A$4:$A$20,0),MATCH(AG3,PESOS!$C$4:$KR$4,0)),)</f>
        <v>0</v>
      </c>
      <c r="AH4" s="140">
        <f ca="1">IFERROR(INDEX(PESOS!$C$4:$LG$21,MATCH($A$4,PESOS!$A$4:$A$20,0),MATCH(AH3,PESOS!$C$4:$KR$4,0)),)</f>
        <v>0</v>
      </c>
      <c r="AI4" s="140">
        <f ca="1">IFERROR(INDEX(PESOS!$C$4:$LG$21,MATCH($A$4,PESOS!$A$4:$A$20,0),MATCH(AI3,PESOS!$C$4:$KR$4,0)),)</f>
        <v>0</v>
      </c>
      <c r="AJ4" s="140">
        <f ca="1">IFERROR(INDEX(PESOS!$C$4:$LG$21,MATCH($A$4,PESOS!$A$4:$A$20,0),MATCH(AJ3,PESOS!$C$4:$KR$4,0)),)</f>
        <v>0</v>
      </c>
      <c r="AK4" s="140">
        <f ca="1">IFERROR(INDEX(PESOS!$C$4:$LG$21,MATCH($A$4,PESOS!$A$4:$A$20,0),MATCH(AK3,PESOS!$C$4:$KR$4,0)),)</f>
        <v>0</v>
      </c>
    </row>
    <row r="5" spans="1:37" x14ac:dyDescent="0.25">
      <c r="A5" s="65" t="str" cm="1">
        <f t="array" ref="A5:A41">Alumnado[Alumnado]</f>
        <v>Garcia, Ana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 x14ac:dyDescent="0.25">
      <c r="A6" s="65" t="str">
        <v>Martinez carlos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 x14ac:dyDescent="0.25">
      <c r="A7" s="65" t="str">
        <v>Sanchez Laura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 x14ac:dyDescent="0.25">
      <c r="A8" s="65" t="str">
        <v>Lopez Diego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 x14ac:dyDescent="0.25">
      <c r="A9" s="65" t="str">
        <v>Gonzalez Torres, Mara�a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 x14ac:dyDescent="0.25">
      <c r="A10" s="65" t="str">
        <v>Rodra�guez Jimaanez, Pablo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 x14ac:dyDescent="0.25">
      <c r="A11" s="65" t="str">
        <v>Hernandez Moreno, Sofa�a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 x14ac:dyDescent="0.25">
      <c r="A12" s="65" t="str">
        <v>Da�az Castro, Alejandro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 x14ac:dyDescent="0.25">
      <c r="A13" s="65" t="str">
        <v>a�lvarez Romero, Elena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 x14ac:dyDescent="0.25">
      <c r="A14" s="65" t="str">
        <v>Mua�oz Navarro, Javier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 x14ac:dyDescent="0.25">
      <c r="A15" s="65" t="str">
        <v>Romero Gil, Claudia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 x14ac:dyDescent="0.25">
      <c r="A16" s="65" t="str">
        <v>Alonso Serrano, Marcos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 x14ac:dyDescent="0.25">
      <c r="A17" s="65" t="str">
        <v>Gutiaarrez Molina, Luca�a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 x14ac:dyDescent="0.25">
      <c r="A18" s="65" t="str">
        <v>Moreno Ortega, Adrian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 x14ac:dyDescent="0.25">
      <c r="A19" s="65" t="str">
        <v>Jimaanez Ramos, Valentina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 x14ac:dyDescent="0.25">
      <c r="A20" s="65" t="str">
        <v>Ruiz Guerrero, Hugo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 x14ac:dyDescent="0.25">
      <c r="A21" s="65" t="str">
        <v>Flores Medina, Natalia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 x14ac:dyDescent="0.25">
      <c r="A22" s="65" t="str">
        <v>Vargas Delgado, Sergio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 x14ac:dyDescent="0.25">
      <c r="A23" s="65" t="str">
        <v>Torres Herrera, Patricia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 x14ac:dyDescent="0.25">
      <c r="A24" s="65" t="str">
        <v>Castillo Reyes, Daniel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 x14ac:dyDescent="0.25">
      <c r="A25" s="65" t="str">
        <v>Luis pepe peres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 x14ac:dyDescent="0.25">
      <c r="A26" s="65">
        <v>0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 x14ac:dyDescent="0.25">
      <c r="A27" s="65">
        <v>0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 x14ac:dyDescent="0.25">
      <c r="A28" s="65">
        <v>0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 x14ac:dyDescent="0.25">
      <c r="A29" s="65">
        <v>0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 x14ac:dyDescent="0.25">
      <c r="A30" s="65">
        <v>0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 x14ac:dyDescent="0.25">
      <c r="A31" s="65">
        <v>0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 x14ac:dyDescent="0.25">
      <c r="A32" s="65">
        <v>0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 x14ac:dyDescent="0.25">
      <c r="A33" s="65">
        <v>0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 x14ac:dyDescent="0.25">
      <c r="A34" s="65">
        <v>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 x14ac:dyDescent="0.25">
      <c r="A35" s="65">
        <v>0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 x14ac:dyDescent="0.25">
      <c r="A36" s="65">
        <v>0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 x14ac:dyDescent="0.25">
      <c r="A37" s="65">
        <v>0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 x14ac:dyDescent="0.25">
      <c r="A38" s="65">
        <v>0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 x14ac:dyDescent="0.25">
      <c r="A39" s="65">
        <v>0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 x14ac:dyDescent="0.25">
      <c r="A40" s="65">
        <v>0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.75" thickBot="1" x14ac:dyDescent="0.3">
      <c r="A41" s="65">
        <v>0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8">
    <mergeCell ref="Z2:AE2"/>
    <mergeCell ref="AF2:AK2"/>
    <mergeCell ref="A1:G1"/>
    <mergeCell ref="A2:A3"/>
    <mergeCell ref="B2:G2"/>
    <mergeCell ref="H2:M2"/>
    <mergeCell ref="N2:S2"/>
    <mergeCell ref="T2:Y2"/>
  </mergeCells>
  <conditionalFormatting sqref="B4:AK4">
    <cfRule type="cellIs" dxfId="44" priority="1" operator="equal">
      <formula>0</formula>
    </cfRule>
  </conditionalFormatting>
  <conditionalFormatting sqref="B5:AK41">
    <cfRule type="expression" dxfId="43" priority="2">
      <formula>B$4=0</formula>
    </cfRule>
    <cfRule type="cellIs" dxfId="42" priority="3" operator="lessThan">
      <formula>4.5</formula>
    </cfRule>
    <cfRule type="cellIs" dxfId="41" priority="4" operator="between">
      <formula>4.5</formula>
      <formula>5</formula>
    </cfRule>
    <cfRule type="cellIs" dxfId="40" priority="5" operator="greaterThan">
      <formula>5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K41"/>
  <sheetViews>
    <sheetView topLeftCell="A2" zoomScale="70" zoomScaleNormal="70" workbookViewId="0">
      <selection activeCell="B4" sqref="B4:AK4"/>
    </sheetView>
  </sheetViews>
  <sheetFormatPr baseColWidth="10" defaultColWidth="11.42578125" defaultRowHeight="15" x14ac:dyDescent="0.25"/>
  <cols>
    <col min="1" max="1" width="27" style="4" customWidth="1"/>
    <col min="2" max="2" width="5.42578125" customWidth="1"/>
    <col min="3" max="7" width="6.28515625" customWidth="1"/>
    <col min="8" max="8" width="5.7109375" customWidth="1"/>
    <col min="9" max="11" width="6.42578125" customWidth="1"/>
    <col min="12" max="12" width="7.42578125" customWidth="1"/>
    <col min="13" max="17" width="5.85546875" customWidth="1"/>
    <col min="18" max="18" width="6.28515625" customWidth="1"/>
    <col min="19" max="26" width="7.28515625" customWidth="1"/>
    <col min="27" max="29" width="6.42578125" customWidth="1"/>
    <col min="30" max="30" width="7.28515625" customWidth="1"/>
    <col min="31" max="31" width="7" customWidth="1"/>
    <col min="32" max="32" width="6.42578125" customWidth="1"/>
    <col min="33" max="33" width="6.85546875" customWidth="1"/>
  </cols>
  <sheetData>
    <row r="1" spans="1:37" ht="34.5" customHeight="1" thickBot="1" x14ac:dyDescent="0.3">
      <c r="A1" s="308" t="str">
        <f>NOMBRE_ASIGNATURA</f>
        <v xml:space="preserve">CCGG 2º BTO </v>
      </c>
      <c r="B1" s="309"/>
      <c r="C1" s="309"/>
      <c r="D1" s="309"/>
      <c r="E1" s="309"/>
      <c r="F1" s="309"/>
      <c r="G1" s="309"/>
    </row>
    <row r="2" spans="1:37" ht="18.75" customHeight="1" x14ac:dyDescent="0.25">
      <c r="A2" s="306" t="str">
        <f ca="1">IFERROR(INDEX(DATOS!$I$5:$I$19,MATCH(_xlfn.SHEET(),DATOS!$H$5:$H$15,0)),"U8")</f>
        <v>U8</v>
      </c>
      <c r="B2" s="310" t="s">
        <v>1</v>
      </c>
      <c r="C2" s="311"/>
      <c r="D2" s="311"/>
      <c r="E2" s="311"/>
      <c r="F2" s="311"/>
      <c r="G2" s="312"/>
      <c r="H2" s="310" t="s">
        <v>2</v>
      </c>
      <c r="I2" s="311"/>
      <c r="J2" s="311"/>
      <c r="K2" s="311"/>
      <c r="L2" s="311"/>
      <c r="M2" s="312"/>
      <c r="N2" s="310" t="s">
        <v>3</v>
      </c>
      <c r="O2" s="311"/>
      <c r="P2" s="311"/>
      <c r="Q2" s="311"/>
      <c r="R2" s="311"/>
      <c r="S2" s="312"/>
      <c r="T2" s="310" t="s">
        <v>4</v>
      </c>
      <c r="U2" s="311"/>
      <c r="V2" s="311"/>
      <c r="W2" s="311"/>
      <c r="X2" s="311"/>
      <c r="Y2" s="312"/>
      <c r="Z2" s="310" t="s">
        <v>5</v>
      </c>
      <c r="AA2" s="311"/>
      <c r="AB2" s="311"/>
      <c r="AC2" s="311"/>
      <c r="AD2" s="311"/>
      <c r="AE2" s="312"/>
      <c r="AF2" s="310" t="s">
        <v>6</v>
      </c>
      <c r="AG2" s="311"/>
      <c r="AH2" s="311"/>
      <c r="AI2" s="311"/>
      <c r="AJ2" s="311"/>
      <c r="AK2" s="312"/>
    </row>
    <row r="3" spans="1:37" ht="15.75" thickBot="1" x14ac:dyDescent="0.3">
      <c r="A3" s="307"/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.75" x14ac:dyDescent="0.3">
      <c r="A4" s="24" t="str">
        <f ca="1">IFERROR(INDEX(Unidades[UNIDADES], MATCH($A$2, Unidades[Nº], 0)), "")</f>
        <v/>
      </c>
      <c r="B4" s="140">
        <f ca="1">IFERROR(INDEX(PESOS!$C$4:$LG$21,MATCH($A$4,PESOS!$A$4:$A$20,0),MATCH(B3,PESOS!$C$4:$KR$4,0)),)</f>
        <v>0</v>
      </c>
      <c r="C4" s="140">
        <f ca="1">IFERROR(INDEX(PESOS!$C$4:$LG$21,MATCH($A$4,PESOS!$A$4:$A$20,0),MATCH(C3,PESOS!$C$4:$KR$4,0)),)</f>
        <v>0</v>
      </c>
      <c r="D4" s="140">
        <f ca="1">IFERROR(INDEX(PESOS!$C$4:$LG$21,MATCH($A$4,PESOS!$A$4:$A$20,0),MATCH(D3,PESOS!$C$4:$KR$4,0)),)</f>
        <v>0</v>
      </c>
      <c r="E4" s="140">
        <f ca="1">IFERROR(INDEX(PESOS!$C$4:$LG$21,MATCH($A$4,PESOS!$A$4:$A$20,0),MATCH(E3,PESOS!$C$4:$KR$4,0)),)</f>
        <v>0</v>
      </c>
      <c r="F4" s="140">
        <f ca="1">IFERROR(INDEX(PESOS!$C$4:$LG$21,MATCH($A$4,PESOS!$A$4:$A$20,0),MATCH(F3,PESOS!$C$4:$KR$4,0)),)</f>
        <v>0</v>
      </c>
      <c r="G4" s="140">
        <f ca="1">IFERROR(INDEX(PESOS!$C$4:$LG$21,MATCH($A$4,PESOS!$A$4:$A$20,0),MATCH(G3,PESOS!$C$4:$KR$4,0)),)</f>
        <v>0</v>
      </c>
      <c r="H4" s="140">
        <f ca="1">IFERROR(INDEX(PESOS!$C$4:$LG$21,MATCH($A$4,PESOS!$A$4:$A$20,0),MATCH(H3,PESOS!$C$4:$KR$4,0)),)</f>
        <v>0</v>
      </c>
      <c r="I4" s="140">
        <f ca="1">IFERROR(INDEX(PESOS!$C$4:$LG$21,MATCH($A$4,PESOS!$A$4:$A$20,0),MATCH(I3,PESOS!$C$4:$KR$4,0)),)</f>
        <v>0</v>
      </c>
      <c r="J4" s="140">
        <f ca="1">IFERROR(INDEX(PESOS!$C$4:$LG$21,MATCH($A$4,PESOS!$A$4:$A$20,0),MATCH(J3,PESOS!$C$4:$KR$4,0)),)</f>
        <v>0</v>
      </c>
      <c r="K4" s="140">
        <f ca="1">IFERROR(INDEX(PESOS!$C$4:$LG$21,MATCH($A$4,PESOS!$A$4:$A$20,0),MATCH(K3,PESOS!$C$4:$KR$4,0)),)</f>
        <v>0</v>
      </c>
      <c r="L4" s="140">
        <f ca="1">IFERROR(INDEX(PESOS!$C$4:$LG$21,MATCH($A$4,PESOS!$A$4:$A$20,0),MATCH(L3,PESOS!$C$4:$KR$4,0)),)</f>
        <v>0</v>
      </c>
      <c r="M4" s="140">
        <f ca="1">IFERROR(INDEX(PESOS!$C$4:$LG$21,MATCH($A$4,PESOS!$A$4:$A$20,0),MATCH(M3,PESOS!$C$4:$KR$4,0)),)</f>
        <v>0</v>
      </c>
      <c r="N4" s="140">
        <f ca="1">IFERROR(INDEX(PESOS!$C$4:$LG$21,MATCH($A$4,PESOS!$A$4:$A$20,0),MATCH(N3,PESOS!$C$4:$KR$4,0)),)</f>
        <v>0</v>
      </c>
      <c r="O4" s="140">
        <f ca="1">IFERROR(INDEX(PESOS!$C$4:$LG$21,MATCH($A$4,PESOS!$A$4:$A$20,0),MATCH(O3,PESOS!$C$4:$KR$4,0)),)</f>
        <v>0</v>
      </c>
      <c r="P4" s="140">
        <f ca="1">IFERROR(INDEX(PESOS!$C$4:$LG$21,MATCH($A$4,PESOS!$A$4:$A$20,0),MATCH(P3,PESOS!$C$4:$KR$4,0)),)</f>
        <v>0</v>
      </c>
      <c r="Q4" s="140">
        <f ca="1">IFERROR(INDEX(PESOS!$C$4:$LG$21,MATCH($A$4,PESOS!$A$4:$A$20,0),MATCH(Q3,PESOS!$C$4:$KR$4,0)),)</f>
        <v>0</v>
      </c>
      <c r="R4" s="140">
        <f ca="1">IFERROR(INDEX(PESOS!$C$4:$LG$21,MATCH($A$4,PESOS!$A$4:$A$20,0),MATCH(R3,PESOS!$C$4:$KR$4,0)),)</f>
        <v>0</v>
      </c>
      <c r="S4" s="140">
        <f ca="1">IFERROR(INDEX(PESOS!$C$4:$LG$21,MATCH($A$4,PESOS!$A$4:$A$20,0),MATCH(S3,PESOS!$C$4:$KR$4,0)),)</f>
        <v>0</v>
      </c>
      <c r="T4" s="140">
        <f ca="1">IFERROR(INDEX(PESOS!$C$4:$LG$21,MATCH($A$4,PESOS!$A$4:$A$20,0),MATCH(T3,PESOS!$C$4:$KR$4,0)),)</f>
        <v>0</v>
      </c>
      <c r="U4" s="140">
        <f ca="1">IFERROR(INDEX(PESOS!$C$4:$LG$21,MATCH($A$4,PESOS!$A$4:$A$20,0),MATCH(U3,PESOS!$C$4:$KR$4,0)),)</f>
        <v>0</v>
      </c>
      <c r="V4" s="140">
        <f ca="1">IFERROR(INDEX(PESOS!$C$4:$LG$21,MATCH($A$4,PESOS!$A$4:$A$20,0),MATCH(V3,PESOS!$C$4:$KR$4,0)),)</f>
        <v>0</v>
      </c>
      <c r="W4" s="140">
        <f ca="1">IFERROR(INDEX(PESOS!$C$4:$LG$21,MATCH($A$4,PESOS!$A$4:$A$20,0),MATCH(W3,PESOS!$C$4:$KR$4,0)),)</f>
        <v>0</v>
      </c>
      <c r="X4" s="140">
        <f ca="1">IFERROR(INDEX(PESOS!$C$4:$LG$21,MATCH($A$4,PESOS!$A$4:$A$20,0),MATCH(X3,PESOS!$C$4:$KR$4,0)),)</f>
        <v>0</v>
      </c>
      <c r="Y4" s="140">
        <f ca="1">IFERROR(INDEX(PESOS!$C$4:$LG$21,MATCH($A$4,PESOS!$A$4:$A$20,0),MATCH(Y3,PESOS!$C$4:$KR$4,0)),)</f>
        <v>0</v>
      </c>
      <c r="Z4" s="140">
        <f ca="1">IFERROR(INDEX(PESOS!$C$4:$LG$21,MATCH($A$4,PESOS!$A$4:$A$20,0),MATCH(Z3,PESOS!$C$4:$KR$4,0)),)</f>
        <v>0</v>
      </c>
      <c r="AA4" s="140">
        <f ca="1">IFERROR(INDEX(PESOS!$C$4:$LG$21,MATCH($A$4,PESOS!$A$4:$A$20,0),MATCH(AA3,PESOS!$C$4:$KR$4,0)),)</f>
        <v>0</v>
      </c>
      <c r="AB4" s="140">
        <f ca="1">IFERROR(INDEX(PESOS!$C$4:$LG$21,MATCH($A$4,PESOS!$A$4:$A$20,0),MATCH(AB3,PESOS!$C$4:$KR$4,0)),)</f>
        <v>0</v>
      </c>
      <c r="AC4" s="140">
        <f ca="1">IFERROR(INDEX(PESOS!$C$4:$LG$21,MATCH($A$4,PESOS!$A$4:$A$20,0),MATCH(AC3,PESOS!$C$4:$KR$4,0)),)</f>
        <v>0</v>
      </c>
      <c r="AD4" s="140">
        <f ca="1">IFERROR(INDEX(PESOS!$C$4:$LG$21,MATCH($A$4,PESOS!$A$4:$A$20,0),MATCH(AD3,PESOS!$C$4:$KR$4,0)),)</f>
        <v>0</v>
      </c>
      <c r="AE4" s="140">
        <f ca="1">IFERROR(INDEX(PESOS!$C$4:$LG$21,MATCH($A$4,PESOS!$A$4:$A$20,0),MATCH(AE3,PESOS!$C$4:$KR$4,0)),)</f>
        <v>0</v>
      </c>
      <c r="AF4" s="140">
        <f ca="1">IFERROR(INDEX(PESOS!$C$4:$LG$21,MATCH($A$4,PESOS!$A$4:$A$20,0),MATCH(AF3,PESOS!$C$4:$KR$4,0)),)</f>
        <v>0</v>
      </c>
      <c r="AG4" s="140">
        <f ca="1">IFERROR(INDEX(PESOS!$C$4:$LG$21,MATCH($A$4,PESOS!$A$4:$A$20,0),MATCH(AG3,PESOS!$C$4:$KR$4,0)),)</f>
        <v>0</v>
      </c>
      <c r="AH4" s="140">
        <f ca="1">IFERROR(INDEX(PESOS!$C$4:$LG$21,MATCH($A$4,PESOS!$A$4:$A$20,0),MATCH(AH3,PESOS!$C$4:$KR$4,0)),)</f>
        <v>0</v>
      </c>
      <c r="AI4" s="140">
        <f ca="1">IFERROR(INDEX(PESOS!$C$4:$LG$21,MATCH($A$4,PESOS!$A$4:$A$20,0),MATCH(AI3,PESOS!$C$4:$KR$4,0)),)</f>
        <v>0</v>
      </c>
      <c r="AJ4" s="140">
        <f ca="1">IFERROR(INDEX(PESOS!$C$4:$LG$21,MATCH($A$4,PESOS!$A$4:$A$20,0),MATCH(AJ3,PESOS!$C$4:$KR$4,0)),)</f>
        <v>0</v>
      </c>
      <c r="AK4" s="140">
        <f ca="1">IFERROR(INDEX(PESOS!$C$4:$LG$21,MATCH($A$4,PESOS!$A$4:$A$20,0),MATCH(AK3,PESOS!$C$4:$KR$4,0)),)</f>
        <v>0</v>
      </c>
    </row>
    <row r="5" spans="1:37" x14ac:dyDescent="0.25">
      <c r="A5" s="65" t="str" cm="1">
        <f t="array" ref="A5:A41">Alumnado[Alumnado]</f>
        <v>Garcia, Ana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 x14ac:dyDescent="0.25">
      <c r="A6" s="65" t="str">
        <v>Martinez carlos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 x14ac:dyDescent="0.25">
      <c r="A7" s="65" t="str">
        <v>Sanchez Laura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 x14ac:dyDescent="0.25">
      <c r="A8" s="65" t="str">
        <v>Lopez Diego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 x14ac:dyDescent="0.25">
      <c r="A9" s="65" t="str">
        <v>Gonzalez Torres, Mara�a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 x14ac:dyDescent="0.25">
      <c r="A10" s="65" t="str">
        <v>Rodra�guez Jimaanez, Pablo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 x14ac:dyDescent="0.25">
      <c r="A11" s="65" t="str">
        <v>Hernandez Moreno, Sofa�a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 x14ac:dyDescent="0.25">
      <c r="A12" s="65" t="str">
        <v>Da�az Castro, Alejandro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 x14ac:dyDescent="0.25">
      <c r="A13" s="65" t="str">
        <v>a�lvarez Romero, Elena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 x14ac:dyDescent="0.25">
      <c r="A14" s="65" t="str">
        <v>Mua�oz Navarro, Javier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 x14ac:dyDescent="0.25">
      <c r="A15" s="65" t="str">
        <v>Romero Gil, Claudia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 x14ac:dyDescent="0.25">
      <c r="A16" s="65" t="str">
        <v>Alonso Serrano, Marcos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 x14ac:dyDescent="0.25">
      <c r="A17" s="65" t="str">
        <v>Gutiaarrez Molina, Luca�a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 x14ac:dyDescent="0.25">
      <c r="A18" s="65" t="str">
        <v>Moreno Ortega, Adrian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 x14ac:dyDescent="0.25">
      <c r="A19" s="65" t="str">
        <v>Jimaanez Ramos, Valentina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 x14ac:dyDescent="0.25">
      <c r="A20" s="65" t="str">
        <v>Ruiz Guerrero, Hugo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 x14ac:dyDescent="0.25">
      <c r="A21" s="65" t="str">
        <v>Flores Medina, Natalia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 x14ac:dyDescent="0.25">
      <c r="A22" s="65" t="str">
        <v>Vargas Delgado, Sergio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 x14ac:dyDescent="0.25">
      <c r="A23" s="65" t="str">
        <v>Torres Herrera, Patricia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 x14ac:dyDescent="0.25">
      <c r="A24" s="65" t="str">
        <v>Castillo Reyes, Daniel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 x14ac:dyDescent="0.25">
      <c r="A25" s="65" t="str">
        <v>Luis pepe peres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 x14ac:dyDescent="0.25">
      <c r="A26" s="65">
        <v>0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 x14ac:dyDescent="0.25">
      <c r="A27" s="65">
        <v>0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 x14ac:dyDescent="0.25">
      <c r="A28" s="65">
        <v>0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 x14ac:dyDescent="0.25">
      <c r="A29" s="65">
        <v>0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 x14ac:dyDescent="0.25">
      <c r="A30" s="65">
        <v>0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 x14ac:dyDescent="0.25">
      <c r="A31" s="65">
        <v>0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 x14ac:dyDescent="0.25">
      <c r="A32" s="65">
        <v>0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 x14ac:dyDescent="0.25">
      <c r="A33" s="65">
        <v>0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 x14ac:dyDescent="0.25">
      <c r="A34" s="65">
        <v>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 x14ac:dyDescent="0.25">
      <c r="A35" s="65">
        <v>0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 x14ac:dyDescent="0.25">
      <c r="A36" s="65">
        <v>0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 x14ac:dyDescent="0.25">
      <c r="A37" s="65">
        <v>0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 x14ac:dyDescent="0.25">
      <c r="A38" s="65">
        <v>0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 x14ac:dyDescent="0.25">
      <c r="A39" s="65">
        <v>0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 x14ac:dyDescent="0.25">
      <c r="A40" s="65">
        <v>0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.75" thickBot="1" x14ac:dyDescent="0.3">
      <c r="A41" s="65">
        <v>0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8">
    <mergeCell ref="Z2:AE2"/>
    <mergeCell ref="AF2:AK2"/>
    <mergeCell ref="A1:G1"/>
    <mergeCell ref="A2:A3"/>
    <mergeCell ref="B2:G2"/>
    <mergeCell ref="H2:M2"/>
    <mergeCell ref="N2:S2"/>
    <mergeCell ref="T2:Y2"/>
  </mergeCells>
  <conditionalFormatting sqref="B4:AK4">
    <cfRule type="cellIs" dxfId="39" priority="1" operator="equal">
      <formula>0</formula>
    </cfRule>
  </conditionalFormatting>
  <conditionalFormatting sqref="B5:AK41">
    <cfRule type="expression" dxfId="38" priority="2">
      <formula>B$4=0</formula>
    </cfRule>
    <cfRule type="cellIs" dxfId="37" priority="3" operator="lessThan">
      <formula>4.5</formula>
    </cfRule>
    <cfRule type="cellIs" dxfId="36" priority="4" operator="between">
      <formula>4.5</formula>
      <formula>5</formula>
    </cfRule>
    <cfRule type="cellIs" dxfId="35" priority="5" operator="greaterThan">
      <formula>5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K41"/>
  <sheetViews>
    <sheetView zoomScale="60" zoomScaleNormal="60" workbookViewId="0">
      <selection activeCell="B4" sqref="B4:AK4"/>
    </sheetView>
  </sheetViews>
  <sheetFormatPr baseColWidth="10" defaultColWidth="11.42578125" defaultRowHeight="15" x14ac:dyDescent="0.25"/>
  <cols>
    <col min="1" max="1" width="27" style="4" customWidth="1"/>
    <col min="2" max="2" width="5.85546875" bestFit="1" customWidth="1"/>
    <col min="3" max="7" width="6.28515625" customWidth="1"/>
    <col min="8" max="8" width="5.7109375" customWidth="1"/>
    <col min="9" max="11" width="6.42578125" customWidth="1"/>
    <col min="12" max="12" width="7.42578125" customWidth="1"/>
    <col min="13" max="17" width="5.85546875" customWidth="1"/>
    <col min="18" max="18" width="6.28515625" customWidth="1"/>
    <col min="19" max="26" width="7.28515625" customWidth="1"/>
    <col min="27" max="29" width="6.42578125" customWidth="1"/>
    <col min="30" max="30" width="7.28515625" customWidth="1"/>
    <col min="31" max="31" width="7" customWidth="1"/>
    <col min="32" max="32" width="6.42578125" customWidth="1"/>
    <col min="33" max="33" width="6.85546875" customWidth="1"/>
  </cols>
  <sheetData>
    <row r="1" spans="1:37" ht="34.5" customHeight="1" thickBot="1" x14ac:dyDescent="0.3">
      <c r="A1" s="308" t="str">
        <f>NOMBRE_ASIGNATURA</f>
        <v xml:space="preserve">CCGG 2º BTO </v>
      </c>
      <c r="B1" s="309"/>
      <c r="C1" s="309"/>
      <c r="D1" s="309"/>
      <c r="E1" s="309"/>
      <c r="F1" s="309"/>
      <c r="G1" s="309"/>
    </row>
    <row r="2" spans="1:37" ht="18.75" customHeight="1" x14ac:dyDescent="0.25">
      <c r="A2" s="306" t="str">
        <f ca="1">IFERROR(INDEX(DATOS!$I$5:$I$19,MATCH(_xlfn.SHEET(),DATOS!$H$5:$H$15,0)),"U9")</f>
        <v>U9</v>
      </c>
      <c r="B2" s="310" t="s">
        <v>1</v>
      </c>
      <c r="C2" s="311"/>
      <c r="D2" s="311"/>
      <c r="E2" s="311"/>
      <c r="F2" s="311"/>
      <c r="G2" s="312"/>
      <c r="H2" s="310" t="s">
        <v>2</v>
      </c>
      <c r="I2" s="311"/>
      <c r="J2" s="311"/>
      <c r="K2" s="311"/>
      <c r="L2" s="311"/>
      <c r="M2" s="312"/>
      <c r="N2" s="310" t="s">
        <v>3</v>
      </c>
      <c r="O2" s="311"/>
      <c r="P2" s="311"/>
      <c r="Q2" s="311"/>
      <c r="R2" s="311"/>
      <c r="S2" s="312"/>
      <c r="T2" s="310" t="s">
        <v>4</v>
      </c>
      <c r="U2" s="311"/>
      <c r="V2" s="311"/>
      <c r="W2" s="311"/>
      <c r="X2" s="311"/>
      <c r="Y2" s="312"/>
      <c r="Z2" s="310" t="s">
        <v>5</v>
      </c>
      <c r="AA2" s="311"/>
      <c r="AB2" s="311"/>
      <c r="AC2" s="311"/>
      <c r="AD2" s="311"/>
      <c r="AE2" s="312"/>
      <c r="AF2" s="310" t="s">
        <v>6</v>
      </c>
      <c r="AG2" s="311"/>
      <c r="AH2" s="311"/>
      <c r="AI2" s="311"/>
      <c r="AJ2" s="311"/>
      <c r="AK2" s="312"/>
    </row>
    <row r="3" spans="1:37" ht="15.75" thickBot="1" x14ac:dyDescent="0.3">
      <c r="A3" s="307"/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.75" x14ac:dyDescent="0.3">
      <c r="A4" s="24" t="str">
        <f ca="1">IFERROR(INDEX(Unidades[UNIDADES], MATCH($A$2, Unidades[Nº], 0)), "")</f>
        <v/>
      </c>
      <c r="B4" s="140">
        <f ca="1">IFERROR(INDEX(PESOS!$C$4:$LG$21,MATCH($A$4,PESOS!$A$4:$A$20,0),MATCH(B3,PESOS!$C$4:$KR$4,0)),)</f>
        <v>0</v>
      </c>
      <c r="C4" s="140">
        <f ca="1">IFERROR(INDEX(PESOS!$C$4:$LG$21,MATCH($A$4,PESOS!$A$4:$A$20,0),MATCH(C3,PESOS!$C$4:$KR$4,0)),)</f>
        <v>0</v>
      </c>
      <c r="D4" s="140">
        <f ca="1">IFERROR(INDEX(PESOS!$C$4:$LG$21,MATCH($A$4,PESOS!$A$4:$A$20,0),MATCH(D3,PESOS!$C$4:$KR$4,0)),)</f>
        <v>0</v>
      </c>
      <c r="E4" s="140">
        <f ca="1">IFERROR(INDEX(PESOS!$C$4:$LG$21,MATCH($A$4,PESOS!$A$4:$A$20,0),MATCH(E3,PESOS!$C$4:$KR$4,0)),)</f>
        <v>0</v>
      </c>
      <c r="F4" s="140">
        <f ca="1">IFERROR(INDEX(PESOS!$C$4:$LG$21,MATCH($A$4,PESOS!$A$4:$A$20,0),MATCH(F3,PESOS!$C$4:$KR$4,0)),)</f>
        <v>0</v>
      </c>
      <c r="G4" s="140">
        <f ca="1">IFERROR(INDEX(PESOS!$C$4:$LG$21,MATCH($A$4,PESOS!$A$4:$A$20,0),MATCH(G3,PESOS!$C$4:$KR$4,0)),)</f>
        <v>0</v>
      </c>
      <c r="H4" s="140">
        <f ca="1">IFERROR(INDEX(PESOS!$C$4:$LG$21,MATCH($A$4,PESOS!$A$4:$A$20,0),MATCH(H3,PESOS!$C$4:$KR$4,0)),)</f>
        <v>0</v>
      </c>
      <c r="I4" s="140">
        <f ca="1">IFERROR(INDEX(PESOS!$C$4:$LG$21,MATCH($A$4,PESOS!$A$4:$A$20,0),MATCH(I3,PESOS!$C$4:$KR$4,0)),)</f>
        <v>0</v>
      </c>
      <c r="J4" s="140">
        <f ca="1">IFERROR(INDEX(PESOS!$C$4:$LG$21,MATCH($A$4,PESOS!$A$4:$A$20,0),MATCH(J3,PESOS!$C$4:$KR$4,0)),)</f>
        <v>0</v>
      </c>
      <c r="K4" s="140">
        <f ca="1">IFERROR(INDEX(PESOS!$C$4:$LG$21,MATCH($A$4,PESOS!$A$4:$A$20,0),MATCH(K3,PESOS!$C$4:$KR$4,0)),)</f>
        <v>0</v>
      </c>
      <c r="L4" s="140">
        <f ca="1">IFERROR(INDEX(PESOS!$C$4:$LG$21,MATCH($A$4,PESOS!$A$4:$A$20,0),MATCH(L3,PESOS!$C$4:$KR$4,0)),)</f>
        <v>0</v>
      </c>
      <c r="M4" s="140">
        <f ca="1">IFERROR(INDEX(PESOS!$C$4:$LG$21,MATCH($A$4,PESOS!$A$4:$A$20,0),MATCH(M3,PESOS!$C$4:$KR$4,0)),)</f>
        <v>0</v>
      </c>
      <c r="N4" s="140">
        <f ca="1">IFERROR(INDEX(PESOS!$C$4:$LG$21,MATCH($A$4,PESOS!$A$4:$A$20,0),MATCH(N3,PESOS!$C$4:$KR$4,0)),)</f>
        <v>0</v>
      </c>
      <c r="O4" s="140">
        <f ca="1">IFERROR(INDEX(PESOS!$C$4:$LG$21,MATCH($A$4,PESOS!$A$4:$A$20,0),MATCH(O3,PESOS!$C$4:$KR$4,0)),)</f>
        <v>0</v>
      </c>
      <c r="P4" s="140">
        <f ca="1">IFERROR(INDEX(PESOS!$C$4:$LG$21,MATCH($A$4,PESOS!$A$4:$A$20,0),MATCH(P3,PESOS!$C$4:$KR$4,0)),)</f>
        <v>0</v>
      </c>
      <c r="Q4" s="140">
        <f ca="1">IFERROR(INDEX(PESOS!$C$4:$LG$21,MATCH($A$4,PESOS!$A$4:$A$20,0),MATCH(Q3,PESOS!$C$4:$KR$4,0)),)</f>
        <v>0</v>
      </c>
      <c r="R4" s="140">
        <f ca="1">IFERROR(INDEX(PESOS!$C$4:$LG$21,MATCH($A$4,PESOS!$A$4:$A$20,0),MATCH(R3,PESOS!$C$4:$KR$4,0)),)</f>
        <v>0</v>
      </c>
      <c r="S4" s="140">
        <f ca="1">IFERROR(INDEX(PESOS!$C$4:$LG$21,MATCH($A$4,PESOS!$A$4:$A$20,0),MATCH(S3,PESOS!$C$4:$KR$4,0)),)</f>
        <v>0</v>
      </c>
      <c r="T4" s="140">
        <f ca="1">IFERROR(INDEX(PESOS!$C$4:$LG$21,MATCH($A$4,PESOS!$A$4:$A$20,0),MATCH(T3,PESOS!$C$4:$KR$4,0)),)</f>
        <v>0</v>
      </c>
      <c r="U4" s="140">
        <f ca="1">IFERROR(INDEX(PESOS!$C$4:$LG$21,MATCH($A$4,PESOS!$A$4:$A$20,0),MATCH(U3,PESOS!$C$4:$KR$4,0)),)</f>
        <v>0</v>
      </c>
      <c r="V4" s="140">
        <f ca="1">IFERROR(INDEX(PESOS!$C$4:$LG$21,MATCH($A$4,PESOS!$A$4:$A$20,0),MATCH(V3,PESOS!$C$4:$KR$4,0)),)</f>
        <v>0</v>
      </c>
      <c r="W4" s="140">
        <f ca="1">IFERROR(INDEX(PESOS!$C$4:$LG$21,MATCH($A$4,PESOS!$A$4:$A$20,0),MATCH(W3,PESOS!$C$4:$KR$4,0)),)</f>
        <v>0</v>
      </c>
      <c r="X4" s="140">
        <f ca="1">IFERROR(INDEX(PESOS!$C$4:$LG$21,MATCH($A$4,PESOS!$A$4:$A$20,0),MATCH(X3,PESOS!$C$4:$KR$4,0)),)</f>
        <v>0</v>
      </c>
      <c r="Y4" s="140">
        <f ca="1">IFERROR(INDEX(PESOS!$C$4:$LG$21,MATCH($A$4,PESOS!$A$4:$A$20,0),MATCH(Y3,PESOS!$C$4:$KR$4,0)),)</f>
        <v>0</v>
      </c>
      <c r="Z4" s="140">
        <f ca="1">IFERROR(INDEX(PESOS!$C$4:$LG$21,MATCH($A$4,PESOS!$A$4:$A$20,0),MATCH(Z3,PESOS!$C$4:$KR$4,0)),)</f>
        <v>0</v>
      </c>
      <c r="AA4" s="140">
        <f ca="1">IFERROR(INDEX(PESOS!$C$4:$LG$21,MATCH($A$4,PESOS!$A$4:$A$20,0),MATCH(AA3,PESOS!$C$4:$KR$4,0)),)</f>
        <v>0</v>
      </c>
      <c r="AB4" s="140">
        <f ca="1">IFERROR(INDEX(PESOS!$C$4:$LG$21,MATCH($A$4,PESOS!$A$4:$A$20,0),MATCH(AB3,PESOS!$C$4:$KR$4,0)),)</f>
        <v>0</v>
      </c>
      <c r="AC4" s="140">
        <f ca="1">IFERROR(INDEX(PESOS!$C$4:$LG$21,MATCH($A$4,PESOS!$A$4:$A$20,0),MATCH(AC3,PESOS!$C$4:$KR$4,0)),)</f>
        <v>0</v>
      </c>
      <c r="AD4" s="140">
        <f ca="1">IFERROR(INDEX(PESOS!$C$4:$LG$21,MATCH($A$4,PESOS!$A$4:$A$20,0),MATCH(AD3,PESOS!$C$4:$KR$4,0)),)</f>
        <v>0</v>
      </c>
      <c r="AE4" s="140">
        <f ca="1">IFERROR(INDEX(PESOS!$C$4:$LG$21,MATCH($A$4,PESOS!$A$4:$A$20,0),MATCH(AE3,PESOS!$C$4:$KR$4,0)),)</f>
        <v>0</v>
      </c>
      <c r="AF4" s="140">
        <f ca="1">IFERROR(INDEX(PESOS!$C$4:$LG$21,MATCH($A$4,PESOS!$A$4:$A$20,0),MATCH(AF3,PESOS!$C$4:$KR$4,0)),)</f>
        <v>0</v>
      </c>
      <c r="AG4" s="140">
        <f ca="1">IFERROR(INDEX(PESOS!$C$4:$LG$21,MATCH($A$4,PESOS!$A$4:$A$20,0),MATCH(AG3,PESOS!$C$4:$KR$4,0)),)</f>
        <v>0</v>
      </c>
      <c r="AH4" s="140">
        <f ca="1">IFERROR(INDEX(PESOS!$C$4:$LG$21,MATCH($A$4,PESOS!$A$4:$A$20,0),MATCH(AH3,PESOS!$C$4:$KR$4,0)),)</f>
        <v>0</v>
      </c>
      <c r="AI4" s="140">
        <f ca="1">IFERROR(INDEX(PESOS!$C$4:$LG$21,MATCH($A$4,PESOS!$A$4:$A$20,0),MATCH(AI3,PESOS!$C$4:$KR$4,0)),)</f>
        <v>0</v>
      </c>
      <c r="AJ4" s="140">
        <f ca="1">IFERROR(INDEX(PESOS!$C$4:$LG$21,MATCH($A$4,PESOS!$A$4:$A$20,0),MATCH(AJ3,PESOS!$C$4:$KR$4,0)),)</f>
        <v>0</v>
      </c>
      <c r="AK4" s="140">
        <f ca="1">IFERROR(INDEX(PESOS!$C$4:$LG$21,MATCH($A$4,PESOS!$A$4:$A$20,0),MATCH(AK3,PESOS!$C$4:$KR$4,0)),)</f>
        <v>0</v>
      </c>
    </row>
    <row r="5" spans="1:37" x14ac:dyDescent="0.25">
      <c r="A5" s="65" t="str" cm="1">
        <f t="array" ref="A5:A41">Alumnado[Alumnado]</f>
        <v>Garcia, Ana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 x14ac:dyDescent="0.25">
      <c r="A6" s="65" t="str">
        <v>Martinez carlos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 x14ac:dyDescent="0.25">
      <c r="A7" s="65" t="str">
        <v>Sanchez Laura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 x14ac:dyDescent="0.25">
      <c r="A8" s="65" t="str">
        <v>Lopez Diego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 x14ac:dyDescent="0.25">
      <c r="A9" s="65" t="str">
        <v>Gonzalez Torres, Mara�a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 x14ac:dyDescent="0.25">
      <c r="A10" s="65" t="str">
        <v>Rodra�guez Jimaanez, Pablo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 x14ac:dyDescent="0.25">
      <c r="A11" s="65" t="str">
        <v>Hernandez Moreno, Sofa�a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 x14ac:dyDescent="0.25">
      <c r="A12" s="65" t="str">
        <v>Da�az Castro, Alejandro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 x14ac:dyDescent="0.25">
      <c r="A13" s="65" t="str">
        <v>a�lvarez Romero, Elena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 x14ac:dyDescent="0.25">
      <c r="A14" s="65" t="str">
        <v>Mua�oz Navarro, Javier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 x14ac:dyDescent="0.25">
      <c r="A15" s="65" t="str">
        <v>Romero Gil, Claudia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 x14ac:dyDescent="0.25">
      <c r="A16" s="65" t="str">
        <v>Alonso Serrano, Marcos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 x14ac:dyDescent="0.25">
      <c r="A17" s="65" t="str">
        <v>Gutiaarrez Molina, Luca�a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 x14ac:dyDescent="0.25">
      <c r="A18" s="65" t="str">
        <v>Moreno Ortega, Adrian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 x14ac:dyDescent="0.25">
      <c r="A19" s="65" t="str">
        <v>Jimaanez Ramos, Valentina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 x14ac:dyDescent="0.25">
      <c r="A20" s="65" t="str">
        <v>Ruiz Guerrero, Hugo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 x14ac:dyDescent="0.25">
      <c r="A21" s="65" t="str">
        <v>Flores Medina, Natalia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 x14ac:dyDescent="0.25">
      <c r="A22" s="65" t="str">
        <v>Vargas Delgado, Sergio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 x14ac:dyDescent="0.25">
      <c r="A23" s="65" t="str">
        <v>Torres Herrera, Patricia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 x14ac:dyDescent="0.25">
      <c r="A24" s="65" t="str">
        <v>Castillo Reyes, Daniel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 x14ac:dyDescent="0.25">
      <c r="A25" s="65" t="str">
        <v>Luis pepe peres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 x14ac:dyDescent="0.25">
      <c r="A26" s="65">
        <v>0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 x14ac:dyDescent="0.25">
      <c r="A27" s="65">
        <v>0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 x14ac:dyDescent="0.25">
      <c r="A28" s="65">
        <v>0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 x14ac:dyDescent="0.25">
      <c r="A29" s="65">
        <v>0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 x14ac:dyDescent="0.25">
      <c r="A30" s="65">
        <v>0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 x14ac:dyDescent="0.25">
      <c r="A31" s="65">
        <v>0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 x14ac:dyDescent="0.25">
      <c r="A32" s="65">
        <v>0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 x14ac:dyDescent="0.25">
      <c r="A33" s="65">
        <v>0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 x14ac:dyDescent="0.25">
      <c r="A34" s="65">
        <v>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 x14ac:dyDescent="0.25">
      <c r="A35" s="65">
        <v>0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 x14ac:dyDescent="0.25">
      <c r="A36" s="65">
        <v>0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 x14ac:dyDescent="0.25">
      <c r="A37" s="65">
        <v>0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 x14ac:dyDescent="0.25">
      <c r="A38" s="65">
        <v>0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 x14ac:dyDescent="0.25">
      <c r="A39" s="65">
        <v>0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 x14ac:dyDescent="0.25">
      <c r="A40" s="65">
        <v>0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.75" thickBot="1" x14ac:dyDescent="0.3">
      <c r="A41" s="65">
        <v>0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8">
    <mergeCell ref="Z2:AE2"/>
    <mergeCell ref="AF2:AK2"/>
    <mergeCell ref="A1:G1"/>
    <mergeCell ref="A2:A3"/>
    <mergeCell ref="B2:G2"/>
    <mergeCell ref="H2:M2"/>
    <mergeCell ref="N2:S2"/>
    <mergeCell ref="T2:Y2"/>
  </mergeCells>
  <conditionalFormatting sqref="B4:AK4">
    <cfRule type="cellIs" dxfId="34" priority="1" operator="equal">
      <formula>0</formula>
    </cfRule>
  </conditionalFormatting>
  <conditionalFormatting sqref="B5:AK41">
    <cfRule type="expression" dxfId="33" priority="2">
      <formula>B$4=0</formula>
    </cfRule>
    <cfRule type="cellIs" dxfId="32" priority="3" operator="lessThan">
      <formula>4.5</formula>
    </cfRule>
    <cfRule type="cellIs" dxfId="31" priority="4" operator="between">
      <formula>4.5</formula>
      <formula>5</formula>
    </cfRule>
    <cfRule type="cellIs" dxfId="30" priority="5" operator="greaterThan">
      <formula>5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K41"/>
  <sheetViews>
    <sheetView zoomScale="70" zoomScaleNormal="70" workbookViewId="0">
      <selection activeCell="B4" sqref="B4:AK4"/>
    </sheetView>
  </sheetViews>
  <sheetFormatPr baseColWidth="10" defaultColWidth="11.42578125" defaultRowHeight="15" x14ac:dyDescent="0.25"/>
  <cols>
    <col min="1" max="1" width="27" style="4" customWidth="1"/>
    <col min="2" max="2" width="5.42578125" customWidth="1"/>
    <col min="3" max="7" width="6.28515625" customWidth="1"/>
    <col min="8" max="8" width="5.7109375" customWidth="1"/>
    <col min="9" max="11" width="6.42578125" customWidth="1"/>
    <col min="12" max="12" width="7.42578125" customWidth="1"/>
    <col min="13" max="17" width="5.85546875" customWidth="1"/>
    <col min="18" max="18" width="6.28515625" customWidth="1"/>
    <col min="19" max="26" width="7.28515625" customWidth="1"/>
    <col min="27" max="29" width="6.42578125" customWidth="1"/>
    <col min="30" max="30" width="7.28515625" customWidth="1"/>
    <col min="31" max="31" width="7" customWidth="1"/>
    <col min="32" max="32" width="6.42578125" customWidth="1"/>
    <col min="33" max="33" width="6.85546875" customWidth="1"/>
  </cols>
  <sheetData>
    <row r="1" spans="1:37" ht="34.5" customHeight="1" thickBot="1" x14ac:dyDescent="0.3">
      <c r="A1" s="308" t="str">
        <f>NOMBRE_ASIGNATURA</f>
        <v xml:space="preserve">CCGG 2º BTO </v>
      </c>
      <c r="B1" s="309"/>
      <c r="C1" s="309"/>
      <c r="D1" s="309"/>
      <c r="E1" s="309"/>
      <c r="F1" s="309"/>
      <c r="G1" s="309"/>
    </row>
    <row r="2" spans="1:37" ht="18.75" customHeight="1" x14ac:dyDescent="0.25">
      <c r="A2" s="306" t="str">
        <f ca="1">IFERROR(INDEX(DATOS!$I$5:$I$19,MATCH(_xlfn.SHEET(),DATOS!$H$5:$H$15,0)),"U10")</f>
        <v>U10</v>
      </c>
      <c r="B2" s="310" t="s">
        <v>1</v>
      </c>
      <c r="C2" s="311"/>
      <c r="D2" s="311"/>
      <c r="E2" s="311"/>
      <c r="F2" s="311"/>
      <c r="G2" s="312"/>
      <c r="H2" s="310" t="s">
        <v>2</v>
      </c>
      <c r="I2" s="311"/>
      <c r="J2" s="311"/>
      <c r="K2" s="311"/>
      <c r="L2" s="311"/>
      <c r="M2" s="312"/>
      <c r="N2" s="310" t="s">
        <v>3</v>
      </c>
      <c r="O2" s="311"/>
      <c r="P2" s="311"/>
      <c r="Q2" s="311"/>
      <c r="R2" s="311"/>
      <c r="S2" s="312"/>
      <c r="T2" s="310" t="s">
        <v>4</v>
      </c>
      <c r="U2" s="311"/>
      <c r="V2" s="311"/>
      <c r="W2" s="311"/>
      <c r="X2" s="311"/>
      <c r="Y2" s="312"/>
      <c r="Z2" s="310" t="s">
        <v>5</v>
      </c>
      <c r="AA2" s="311"/>
      <c r="AB2" s="311"/>
      <c r="AC2" s="311"/>
      <c r="AD2" s="311"/>
      <c r="AE2" s="312"/>
      <c r="AF2" s="310" t="s">
        <v>6</v>
      </c>
      <c r="AG2" s="311"/>
      <c r="AH2" s="311"/>
      <c r="AI2" s="311"/>
      <c r="AJ2" s="311"/>
      <c r="AK2" s="312"/>
    </row>
    <row r="3" spans="1:37" ht="15.75" thickBot="1" x14ac:dyDescent="0.3">
      <c r="A3" s="307"/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.75" x14ac:dyDescent="0.3">
      <c r="A4" s="24" t="str">
        <f ca="1">IFERROR(INDEX(Unidades[UNIDADES], MATCH($A$2, Unidades[Nº], 0)), "")</f>
        <v/>
      </c>
      <c r="B4" s="140">
        <f ca="1">IFERROR(INDEX(PESOS!$C$4:$LG$21,MATCH($A$4,PESOS!$A$4:$A$20,0),MATCH(B3,PESOS!$C$4:$KR$4,0)),)</f>
        <v>0</v>
      </c>
      <c r="C4" s="140">
        <f ca="1">IFERROR(INDEX(PESOS!$C$4:$LG$21,MATCH($A$4,PESOS!$A$4:$A$20,0),MATCH(C3,PESOS!$C$4:$KR$4,0)),)</f>
        <v>0</v>
      </c>
      <c r="D4" s="140">
        <f ca="1">IFERROR(INDEX(PESOS!$C$4:$LG$21,MATCH($A$4,PESOS!$A$4:$A$20,0),MATCH(D3,PESOS!$C$4:$KR$4,0)),)</f>
        <v>0</v>
      </c>
      <c r="E4" s="140">
        <f ca="1">IFERROR(INDEX(PESOS!$C$4:$LG$21,MATCH($A$4,PESOS!$A$4:$A$20,0),MATCH(E3,PESOS!$C$4:$KR$4,0)),)</f>
        <v>0</v>
      </c>
      <c r="F4" s="140">
        <f ca="1">IFERROR(INDEX(PESOS!$C$4:$LG$21,MATCH($A$4,PESOS!$A$4:$A$20,0),MATCH(F3,PESOS!$C$4:$KR$4,0)),)</f>
        <v>0</v>
      </c>
      <c r="G4" s="140">
        <f ca="1">IFERROR(INDEX(PESOS!$C$4:$LG$21,MATCH($A$4,PESOS!$A$4:$A$20,0),MATCH(G3,PESOS!$C$4:$KR$4,0)),)</f>
        <v>0</v>
      </c>
      <c r="H4" s="140">
        <f ca="1">IFERROR(INDEX(PESOS!$C$4:$LG$21,MATCH($A$4,PESOS!$A$4:$A$20,0),MATCH(H3,PESOS!$C$4:$KR$4,0)),)</f>
        <v>0</v>
      </c>
      <c r="I4" s="140">
        <f ca="1">IFERROR(INDEX(PESOS!$C$4:$LG$21,MATCH($A$4,PESOS!$A$4:$A$20,0),MATCH(I3,PESOS!$C$4:$KR$4,0)),)</f>
        <v>0</v>
      </c>
      <c r="J4" s="140">
        <f ca="1">IFERROR(INDEX(PESOS!$C$4:$LG$21,MATCH($A$4,PESOS!$A$4:$A$20,0),MATCH(J3,PESOS!$C$4:$KR$4,0)),)</f>
        <v>0</v>
      </c>
      <c r="K4" s="140">
        <f ca="1">IFERROR(INDEX(PESOS!$C$4:$LG$21,MATCH($A$4,PESOS!$A$4:$A$20,0),MATCH(K3,PESOS!$C$4:$KR$4,0)),)</f>
        <v>0</v>
      </c>
      <c r="L4" s="140">
        <f ca="1">IFERROR(INDEX(PESOS!$C$4:$LG$21,MATCH($A$4,PESOS!$A$4:$A$20,0),MATCH(L3,PESOS!$C$4:$KR$4,0)),)</f>
        <v>0</v>
      </c>
      <c r="M4" s="140">
        <f ca="1">IFERROR(INDEX(PESOS!$C$4:$LG$21,MATCH($A$4,PESOS!$A$4:$A$20,0),MATCH(M3,PESOS!$C$4:$KR$4,0)),)</f>
        <v>0</v>
      </c>
      <c r="N4" s="140">
        <f ca="1">IFERROR(INDEX(PESOS!$C$4:$LG$21,MATCH($A$4,PESOS!$A$4:$A$20,0),MATCH(N3,PESOS!$C$4:$KR$4,0)),)</f>
        <v>0</v>
      </c>
      <c r="O4" s="140">
        <f ca="1">IFERROR(INDEX(PESOS!$C$4:$LG$21,MATCH($A$4,PESOS!$A$4:$A$20,0),MATCH(O3,PESOS!$C$4:$KR$4,0)),)</f>
        <v>0</v>
      </c>
      <c r="P4" s="140">
        <f ca="1">IFERROR(INDEX(PESOS!$C$4:$LG$21,MATCH($A$4,PESOS!$A$4:$A$20,0),MATCH(P3,PESOS!$C$4:$KR$4,0)),)</f>
        <v>0</v>
      </c>
      <c r="Q4" s="140">
        <f ca="1">IFERROR(INDEX(PESOS!$C$4:$LG$21,MATCH($A$4,PESOS!$A$4:$A$20,0),MATCH(Q3,PESOS!$C$4:$KR$4,0)),)</f>
        <v>0</v>
      </c>
      <c r="R4" s="140">
        <f ca="1">IFERROR(INDEX(PESOS!$C$4:$LG$21,MATCH($A$4,PESOS!$A$4:$A$20,0),MATCH(R3,PESOS!$C$4:$KR$4,0)),)</f>
        <v>0</v>
      </c>
      <c r="S4" s="140">
        <f ca="1">IFERROR(INDEX(PESOS!$C$4:$LG$21,MATCH($A$4,PESOS!$A$4:$A$20,0),MATCH(S3,PESOS!$C$4:$KR$4,0)),)</f>
        <v>0</v>
      </c>
      <c r="T4" s="140">
        <f ca="1">IFERROR(INDEX(PESOS!$C$4:$LG$21,MATCH($A$4,PESOS!$A$4:$A$20,0),MATCH(T3,PESOS!$C$4:$KR$4,0)),)</f>
        <v>0</v>
      </c>
      <c r="U4" s="140">
        <f ca="1">IFERROR(INDEX(PESOS!$C$4:$LG$21,MATCH($A$4,PESOS!$A$4:$A$20,0),MATCH(U3,PESOS!$C$4:$KR$4,0)),)</f>
        <v>0</v>
      </c>
      <c r="V4" s="140">
        <f ca="1">IFERROR(INDEX(PESOS!$C$4:$LG$21,MATCH($A$4,PESOS!$A$4:$A$20,0),MATCH(V3,PESOS!$C$4:$KR$4,0)),)</f>
        <v>0</v>
      </c>
      <c r="W4" s="140">
        <f ca="1">IFERROR(INDEX(PESOS!$C$4:$LG$21,MATCH($A$4,PESOS!$A$4:$A$20,0),MATCH(W3,PESOS!$C$4:$KR$4,0)),)</f>
        <v>0</v>
      </c>
      <c r="X4" s="140">
        <f ca="1">IFERROR(INDEX(PESOS!$C$4:$LG$21,MATCH($A$4,PESOS!$A$4:$A$20,0),MATCH(X3,PESOS!$C$4:$KR$4,0)),)</f>
        <v>0</v>
      </c>
      <c r="Y4" s="140">
        <f ca="1">IFERROR(INDEX(PESOS!$C$4:$LG$21,MATCH($A$4,PESOS!$A$4:$A$20,0),MATCH(Y3,PESOS!$C$4:$KR$4,0)),)</f>
        <v>0</v>
      </c>
      <c r="Z4" s="140">
        <f ca="1">IFERROR(INDEX(PESOS!$C$4:$LG$21,MATCH($A$4,PESOS!$A$4:$A$20,0),MATCH(Z3,PESOS!$C$4:$KR$4,0)),)</f>
        <v>0</v>
      </c>
      <c r="AA4" s="140">
        <f ca="1">IFERROR(INDEX(PESOS!$C$4:$LG$21,MATCH($A$4,PESOS!$A$4:$A$20,0),MATCH(AA3,PESOS!$C$4:$KR$4,0)),)</f>
        <v>0</v>
      </c>
      <c r="AB4" s="140">
        <f ca="1">IFERROR(INDEX(PESOS!$C$4:$LG$21,MATCH($A$4,PESOS!$A$4:$A$20,0),MATCH(AB3,PESOS!$C$4:$KR$4,0)),)</f>
        <v>0</v>
      </c>
      <c r="AC4" s="140">
        <f ca="1">IFERROR(INDEX(PESOS!$C$4:$LG$21,MATCH($A$4,PESOS!$A$4:$A$20,0),MATCH(AC3,PESOS!$C$4:$KR$4,0)),)</f>
        <v>0</v>
      </c>
      <c r="AD4" s="140">
        <f ca="1">IFERROR(INDEX(PESOS!$C$4:$LG$21,MATCH($A$4,PESOS!$A$4:$A$20,0),MATCH(AD3,PESOS!$C$4:$KR$4,0)),)</f>
        <v>0</v>
      </c>
      <c r="AE4" s="140">
        <f ca="1">IFERROR(INDEX(PESOS!$C$4:$LG$21,MATCH($A$4,PESOS!$A$4:$A$20,0),MATCH(AE3,PESOS!$C$4:$KR$4,0)),)</f>
        <v>0</v>
      </c>
      <c r="AF4" s="140">
        <f ca="1">IFERROR(INDEX(PESOS!$C$4:$LG$21,MATCH($A$4,PESOS!$A$4:$A$20,0),MATCH(AF3,PESOS!$C$4:$KR$4,0)),)</f>
        <v>0</v>
      </c>
      <c r="AG4" s="140">
        <f ca="1">IFERROR(INDEX(PESOS!$C$4:$LG$21,MATCH($A$4,PESOS!$A$4:$A$20,0),MATCH(AG3,PESOS!$C$4:$KR$4,0)),)</f>
        <v>0</v>
      </c>
      <c r="AH4" s="140">
        <f ca="1">IFERROR(INDEX(PESOS!$C$4:$LG$21,MATCH($A$4,PESOS!$A$4:$A$20,0),MATCH(AH3,PESOS!$C$4:$KR$4,0)),)</f>
        <v>0</v>
      </c>
      <c r="AI4" s="140">
        <f ca="1">IFERROR(INDEX(PESOS!$C$4:$LG$21,MATCH($A$4,PESOS!$A$4:$A$20,0),MATCH(AI3,PESOS!$C$4:$KR$4,0)),)</f>
        <v>0</v>
      </c>
      <c r="AJ4" s="140">
        <f ca="1">IFERROR(INDEX(PESOS!$C$4:$LG$21,MATCH($A$4,PESOS!$A$4:$A$20,0),MATCH(AJ3,PESOS!$C$4:$KR$4,0)),)</f>
        <v>0</v>
      </c>
      <c r="AK4" s="140">
        <f ca="1">IFERROR(INDEX(PESOS!$C$4:$LG$21,MATCH($A$4,PESOS!$A$4:$A$20,0),MATCH(AK3,PESOS!$C$4:$KR$4,0)),)</f>
        <v>0</v>
      </c>
    </row>
    <row r="5" spans="1:37" x14ac:dyDescent="0.25">
      <c r="A5" s="65" t="str" cm="1">
        <f t="array" ref="A5:A41">Alumnado[Alumnado]</f>
        <v>Garcia, Ana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 x14ac:dyDescent="0.25">
      <c r="A6" s="65" t="str">
        <v>Martinez carlos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 x14ac:dyDescent="0.25">
      <c r="A7" s="65" t="str">
        <v>Sanchez Laura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 x14ac:dyDescent="0.25">
      <c r="A8" s="65" t="str">
        <v>Lopez Diego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 x14ac:dyDescent="0.25">
      <c r="A9" s="65" t="str">
        <v>Gonzalez Torres, Mara�a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 x14ac:dyDescent="0.25">
      <c r="A10" s="65" t="str">
        <v>Rodra�guez Jimaanez, Pablo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 x14ac:dyDescent="0.25">
      <c r="A11" s="65" t="str">
        <v>Hernandez Moreno, Sofa�a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 x14ac:dyDescent="0.25">
      <c r="A12" s="65" t="str">
        <v>Da�az Castro, Alejandro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 x14ac:dyDescent="0.25">
      <c r="A13" s="65" t="str">
        <v>a�lvarez Romero, Elena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 x14ac:dyDescent="0.25">
      <c r="A14" s="65" t="str">
        <v>Mua�oz Navarro, Javier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 x14ac:dyDescent="0.25">
      <c r="A15" s="65" t="str">
        <v>Romero Gil, Claudia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 x14ac:dyDescent="0.25">
      <c r="A16" s="65" t="str">
        <v>Alonso Serrano, Marcos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 x14ac:dyDescent="0.25">
      <c r="A17" s="65" t="str">
        <v>Gutiaarrez Molina, Luca�a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 x14ac:dyDescent="0.25">
      <c r="A18" s="65" t="str">
        <v>Moreno Ortega, Adrian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 x14ac:dyDescent="0.25">
      <c r="A19" s="65" t="str">
        <v>Jimaanez Ramos, Valentina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 x14ac:dyDescent="0.25">
      <c r="A20" s="65" t="str">
        <v>Ruiz Guerrero, Hugo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 x14ac:dyDescent="0.25">
      <c r="A21" s="65" t="str">
        <v>Flores Medina, Natalia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 x14ac:dyDescent="0.25">
      <c r="A22" s="65" t="str">
        <v>Vargas Delgado, Sergio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 x14ac:dyDescent="0.25">
      <c r="A23" s="65" t="str">
        <v>Torres Herrera, Patricia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 x14ac:dyDescent="0.25">
      <c r="A24" s="65" t="str">
        <v>Castillo Reyes, Daniel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 x14ac:dyDescent="0.25">
      <c r="A25" s="65" t="str">
        <v>Luis pepe peres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 x14ac:dyDescent="0.25">
      <c r="A26" s="65">
        <v>0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 x14ac:dyDescent="0.25">
      <c r="A27" s="65">
        <v>0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 x14ac:dyDescent="0.25">
      <c r="A28" s="65">
        <v>0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 x14ac:dyDescent="0.25">
      <c r="A29" s="65">
        <v>0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 x14ac:dyDescent="0.25">
      <c r="A30" s="65">
        <v>0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 x14ac:dyDescent="0.25">
      <c r="A31" s="65">
        <v>0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 x14ac:dyDescent="0.25">
      <c r="A32" s="65">
        <v>0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 x14ac:dyDescent="0.25">
      <c r="A33" s="65">
        <v>0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 x14ac:dyDescent="0.25">
      <c r="A34" s="65">
        <v>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 x14ac:dyDescent="0.25">
      <c r="A35" s="65">
        <v>0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 x14ac:dyDescent="0.25">
      <c r="A36" s="65">
        <v>0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 x14ac:dyDescent="0.25">
      <c r="A37" s="65">
        <v>0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 x14ac:dyDescent="0.25">
      <c r="A38" s="65">
        <v>0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 x14ac:dyDescent="0.25">
      <c r="A39" s="65">
        <v>0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 x14ac:dyDescent="0.25">
      <c r="A40" s="65">
        <v>0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.75" thickBot="1" x14ac:dyDescent="0.3">
      <c r="A41" s="65">
        <v>0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8">
    <mergeCell ref="Z2:AE2"/>
    <mergeCell ref="AF2:AK2"/>
    <mergeCell ref="A1:G1"/>
    <mergeCell ref="A2:A3"/>
    <mergeCell ref="B2:G2"/>
    <mergeCell ref="H2:M2"/>
    <mergeCell ref="N2:S2"/>
    <mergeCell ref="T2:Y2"/>
  </mergeCells>
  <conditionalFormatting sqref="B4:AK4">
    <cfRule type="cellIs" dxfId="29" priority="1" operator="equal">
      <formula>0</formula>
    </cfRule>
  </conditionalFormatting>
  <conditionalFormatting sqref="B5:AK41">
    <cfRule type="expression" dxfId="28" priority="2">
      <formula>B$4=0</formula>
    </cfRule>
    <cfRule type="cellIs" dxfId="27" priority="3" operator="lessThan">
      <formula>4.5</formula>
    </cfRule>
    <cfRule type="cellIs" dxfId="26" priority="4" operator="between">
      <formula>4.5</formula>
      <formula>5</formula>
    </cfRule>
    <cfRule type="cellIs" dxfId="25" priority="5" operator="greaterThan">
      <formula>5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K41"/>
  <sheetViews>
    <sheetView zoomScale="70" zoomScaleNormal="70" workbookViewId="0">
      <selection activeCell="B4" sqref="B4:AK4"/>
    </sheetView>
  </sheetViews>
  <sheetFormatPr baseColWidth="10" defaultColWidth="11.42578125" defaultRowHeight="15" x14ac:dyDescent="0.25"/>
  <cols>
    <col min="1" max="1" width="27" style="4" customWidth="1"/>
    <col min="2" max="2" width="5.42578125" customWidth="1"/>
    <col min="3" max="7" width="6.28515625" customWidth="1"/>
    <col min="8" max="8" width="5.7109375" customWidth="1"/>
    <col min="9" max="11" width="6.42578125" customWidth="1"/>
    <col min="12" max="12" width="7.42578125" customWidth="1"/>
    <col min="13" max="17" width="5.85546875" customWidth="1"/>
    <col min="18" max="18" width="6.28515625" customWidth="1"/>
    <col min="19" max="26" width="7.28515625" customWidth="1"/>
    <col min="27" max="29" width="6.42578125" customWidth="1"/>
    <col min="30" max="30" width="7.28515625" customWidth="1"/>
    <col min="31" max="31" width="7" customWidth="1"/>
    <col min="32" max="32" width="6.42578125" customWidth="1"/>
    <col min="33" max="33" width="6.85546875" customWidth="1"/>
  </cols>
  <sheetData>
    <row r="1" spans="1:37" ht="34.5" customHeight="1" thickBot="1" x14ac:dyDescent="0.3">
      <c r="A1" s="308" t="str">
        <f>NOMBRE_ASIGNATURA</f>
        <v xml:space="preserve">CCGG 2º BTO </v>
      </c>
      <c r="B1" s="309"/>
      <c r="C1" s="309"/>
      <c r="D1" s="309"/>
      <c r="E1" s="309"/>
      <c r="F1" s="309"/>
      <c r="G1" s="309"/>
    </row>
    <row r="2" spans="1:37" ht="18.75" customHeight="1" x14ac:dyDescent="0.25">
      <c r="A2" s="306" t="str">
        <f ca="1">IFERROR(INDEX(DATOS!$I$5:$I$19,MATCH(_xlfn.SHEET(),DATOS!$H$5:$H$15,0)),"U11")</f>
        <v>U11</v>
      </c>
      <c r="B2" s="310" t="s">
        <v>1</v>
      </c>
      <c r="C2" s="311"/>
      <c r="D2" s="311"/>
      <c r="E2" s="311"/>
      <c r="F2" s="311"/>
      <c r="G2" s="312"/>
      <c r="H2" s="310" t="s">
        <v>2</v>
      </c>
      <c r="I2" s="311"/>
      <c r="J2" s="311"/>
      <c r="K2" s="311"/>
      <c r="L2" s="311"/>
      <c r="M2" s="312"/>
      <c r="N2" s="310" t="s">
        <v>3</v>
      </c>
      <c r="O2" s="311"/>
      <c r="P2" s="311"/>
      <c r="Q2" s="311"/>
      <c r="R2" s="311"/>
      <c r="S2" s="312"/>
      <c r="T2" s="310" t="s">
        <v>4</v>
      </c>
      <c r="U2" s="311"/>
      <c r="V2" s="311"/>
      <c r="W2" s="311"/>
      <c r="X2" s="311"/>
      <c r="Y2" s="312"/>
      <c r="Z2" s="310" t="s">
        <v>5</v>
      </c>
      <c r="AA2" s="311"/>
      <c r="AB2" s="311"/>
      <c r="AC2" s="311"/>
      <c r="AD2" s="311"/>
      <c r="AE2" s="312"/>
      <c r="AF2" s="310" t="s">
        <v>6</v>
      </c>
      <c r="AG2" s="311"/>
      <c r="AH2" s="311"/>
      <c r="AI2" s="311"/>
      <c r="AJ2" s="311"/>
      <c r="AK2" s="312"/>
    </row>
    <row r="3" spans="1:37" ht="15.75" thickBot="1" x14ac:dyDescent="0.3">
      <c r="A3" s="307"/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.75" x14ac:dyDescent="0.3">
      <c r="A4" s="24" t="str">
        <f ca="1">IFERROR(INDEX(Unidades[UNIDADES], MATCH($A$2, Unidades[Nº], 0)), "")</f>
        <v/>
      </c>
      <c r="B4" s="140">
        <f ca="1">IFERROR(INDEX(PESOS!$C$4:$LG$21,MATCH($A$4,PESOS!$A$4:$A$20,0),MATCH(B3,PESOS!$C$4:$KR$4,0)),)</f>
        <v>0</v>
      </c>
      <c r="C4" s="140">
        <f ca="1">IFERROR(INDEX(PESOS!$C$4:$LG$21,MATCH($A$4,PESOS!$A$4:$A$20,0),MATCH(C3,PESOS!$C$4:$KR$4,0)),)</f>
        <v>0</v>
      </c>
      <c r="D4" s="140">
        <f ca="1">IFERROR(INDEX(PESOS!$C$4:$LG$21,MATCH($A$4,PESOS!$A$4:$A$20,0),MATCH(D3,PESOS!$C$4:$KR$4,0)),)</f>
        <v>0</v>
      </c>
      <c r="E4" s="140">
        <f ca="1">IFERROR(INDEX(PESOS!$C$4:$LG$21,MATCH($A$4,PESOS!$A$4:$A$20,0),MATCH(E3,PESOS!$C$4:$KR$4,0)),)</f>
        <v>0</v>
      </c>
      <c r="F4" s="140">
        <f ca="1">IFERROR(INDEX(PESOS!$C$4:$LG$21,MATCH($A$4,PESOS!$A$4:$A$20,0),MATCH(F3,PESOS!$C$4:$KR$4,0)),)</f>
        <v>0</v>
      </c>
      <c r="G4" s="140">
        <f ca="1">IFERROR(INDEX(PESOS!$C$4:$LG$21,MATCH($A$4,PESOS!$A$4:$A$20,0),MATCH(G3,PESOS!$C$4:$KR$4,0)),)</f>
        <v>0</v>
      </c>
      <c r="H4" s="140">
        <f ca="1">IFERROR(INDEX(PESOS!$C$4:$LG$21,MATCH($A$4,PESOS!$A$4:$A$20,0),MATCH(H3,PESOS!$C$4:$KR$4,0)),)</f>
        <v>0</v>
      </c>
      <c r="I4" s="140">
        <f ca="1">IFERROR(INDEX(PESOS!$C$4:$LG$21,MATCH($A$4,PESOS!$A$4:$A$20,0),MATCH(I3,PESOS!$C$4:$KR$4,0)),)</f>
        <v>0</v>
      </c>
      <c r="J4" s="140">
        <f ca="1">IFERROR(INDEX(PESOS!$C$4:$LG$21,MATCH($A$4,PESOS!$A$4:$A$20,0),MATCH(J3,PESOS!$C$4:$KR$4,0)),)</f>
        <v>0</v>
      </c>
      <c r="K4" s="140">
        <f ca="1">IFERROR(INDEX(PESOS!$C$4:$LG$21,MATCH($A$4,PESOS!$A$4:$A$20,0),MATCH(K3,PESOS!$C$4:$KR$4,0)),)</f>
        <v>0</v>
      </c>
      <c r="L4" s="140">
        <f ca="1">IFERROR(INDEX(PESOS!$C$4:$LG$21,MATCH($A$4,PESOS!$A$4:$A$20,0),MATCH(L3,PESOS!$C$4:$KR$4,0)),)</f>
        <v>0</v>
      </c>
      <c r="M4" s="140">
        <f ca="1">IFERROR(INDEX(PESOS!$C$4:$LG$21,MATCH($A$4,PESOS!$A$4:$A$20,0),MATCH(M3,PESOS!$C$4:$KR$4,0)),)</f>
        <v>0</v>
      </c>
      <c r="N4" s="140">
        <f ca="1">IFERROR(INDEX(PESOS!$C$4:$LG$21,MATCH($A$4,PESOS!$A$4:$A$20,0),MATCH(N3,PESOS!$C$4:$KR$4,0)),)</f>
        <v>0</v>
      </c>
      <c r="O4" s="140">
        <f ca="1">IFERROR(INDEX(PESOS!$C$4:$LG$21,MATCH($A$4,PESOS!$A$4:$A$20,0),MATCH(O3,PESOS!$C$4:$KR$4,0)),)</f>
        <v>0</v>
      </c>
      <c r="P4" s="140">
        <f ca="1">IFERROR(INDEX(PESOS!$C$4:$LG$21,MATCH($A$4,PESOS!$A$4:$A$20,0),MATCH(P3,PESOS!$C$4:$KR$4,0)),)</f>
        <v>0</v>
      </c>
      <c r="Q4" s="140">
        <f ca="1">IFERROR(INDEX(PESOS!$C$4:$LG$21,MATCH($A$4,PESOS!$A$4:$A$20,0),MATCH(Q3,PESOS!$C$4:$KR$4,0)),)</f>
        <v>0</v>
      </c>
      <c r="R4" s="140">
        <f ca="1">IFERROR(INDEX(PESOS!$C$4:$LG$21,MATCH($A$4,PESOS!$A$4:$A$20,0),MATCH(R3,PESOS!$C$4:$KR$4,0)),)</f>
        <v>0</v>
      </c>
      <c r="S4" s="140">
        <f ca="1">IFERROR(INDEX(PESOS!$C$4:$LG$21,MATCH($A$4,PESOS!$A$4:$A$20,0),MATCH(S3,PESOS!$C$4:$KR$4,0)),)</f>
        <v>0</v>
      </c>
      <c r="T4" s="140">
        <f ca="1">IFERROR(INDEX(PESOS!$C$4:$LG$21,MATCH($A$4,PESOS!$A$4:$A$20,0),MATCH(T3,PESOS!$C$4:$KR$4,0)),)</f>
        <v>0</v>
      </c>
      <c r="U4" s="140">
        <f ca="1">IFERROR(INDEX(PESOS!$C$4:$LG$21,MATCH($A$4,PESOS!$A$4:$A$20,0),MATCH(U3,PESOS!$C$4:$KR$4,0)),)</f>
        <v>0</v>
      </c>
      <c r="V4" s="140">
        <f ca="1">IFERROR(INDEX(PESOS!$C$4:$LG$21,MATCH($A$4,PESOS!$A$4:$A$20,0),MATCH(V3,PESOS!$C$4:$KR$4,0)),)</f>
        <v>0</v>
      </c>
      <c r="W4" s="140">
        <f ca="1">IFERROR(INDEX(PESOS!$C$4:$LG$21,MATCH($A$4,PESOS!$A$4:$A$20,0),MATCH(W3,PESOS!$C$4:$KR$4,0)),)</f>
        <v>0</v>
      </c>
      <c r="X4" s="140">
        <f ca="1">IFERROR(INDEX(PESOS!$C$4:$LG$21,MATCH($A$4,PESOS!$A$4:$A$20,0),MATCH(X3,PESOS!$C$4:$KR$4,0)),)</f>
        <v>0</v>
      </c>
      <c r="Y4" s="140">
        <f ca="1">IFERROR(INDEX(PESOS!$C$4:$LG$21,MATCH($A$4,PESOS!$A$4:$A$20,0),MATCH(Y3,PESOS!$C$4:$KR$4,0)),)</f>
        <v>0</v>
      </c>
      <c r="Z4" s="140">
        <f ca="1">IFERROR(INDEX(PESOS!$C$4:$LG$21,MATCH($A$4,PESOS!$A$4:$A$20,0),MATCH(Z3,PESOS!$C$4:$KR$4,0)),)</f>
        <v>0</v>
      </c>
      <c r="AA4" s="140">
        <f ca="1">IFERROR(INDEX(PESOS!$C$4:$LG$21,MATCH($A$4,PESOS!$A$4:$A$20,0),MATCH(AA3,PESOS!$C$4:$KR$4,0)),)</f>
        <v>0</v>
      </c>
      <c r="AB4" s="140">
        <f ca="1">IFERROR(INDEX(PESOS!$C$4:$LG$21,MATCH($A$4,PESOS!$A$4:$A$20,0),MATCH(AB3,PESOS!$C$4:$KR$4,0)),)</f>
        <v>0</v>
      </c>
      <c r="AC4" s="140">
        <f ca="1">IFERROR(INDEX(PESOS!$C$4:$LG$21,MATCH($A$4,PESOS!$A$4:$A$20,0),MATCH(AC3,PESOS!$C$4:$KR$4,0)),)</f>
        <v>0</v>
      </c>
      <c r="AD4" s="140">
        <f ca="1">IFERROR(INDEX(PESOS!$C$4:$LG$21,MATCH($A$4,PESOS!$A$4:$A$20,0),MATCH(AD3,PESOS!$C$4:$KR$4,0)),)</f>
        <v>0</v>
      </c>
      <c r="AE4" s="140">
        <f ca="1">IFERROR(INDEX(PESOS!$C$4:$LG$21,MATCH($A$4,PESOS!$A$4:$A$20,0),MATCH(AE3,PESOS!$C$4:$KR$4,0)),)</f>
        <v>0</v>
      </c>
      <c r="AF4" s="140">
        <f ca="1">IFERROR(INDEX(PESOS!$C$4:$LG$21,MATCH($A$4,PESOS!$A$4:$A$20,0),MATCH(AF3,PESOS!$C$4:$KR$4,0)),)</f>
        <v>0</v>
      </c>
      <c r="AG4" s="140">
        <f ca="1">IFERROR(INDEX(PESOS!$C$4:$LG$21,MATCH($A$4,PESOS!$A$4:$A$20,0),MATCH(AG3,PESOS!$C$4:$KR$4,0)),)</f>
        <v>0</v>
      </c>
      <c r="AH4" s="140">
        <f ca="1">IFERROR(INDEX(PESOS!$C$4:$LG$21,MATCH($A$4,PESOS!$A$4:$A$20,0),MATCH(AH3,PESOS!$C$4:$KR$4,0)),)</f>
        <v>0</v>
      </c>
      <c r="AI4" s="140">
        <f ca="1">IFERROR(INDEX(PESOS!$C$4:$LG$21,MATCH($A$4,PESOS!$A$4:$A$20,0),MATCH(AI3,PESOS!$C$4:$KR$4,0)),)</f>
        <v>0</v>
      </c>
      <c r="AJ4" s="140">
        <f ca="1">IFERROR(INDEX(PESOS!$C$4:$LG$21,MATCH($A$4,PESOS!$A$4:$A$20,0),MATCH(AJ3,PESOS!$C$4:$KR$4,0)),)</f>
        <v>0</v>
      </c>
      <c r="AK4" s="140">
        <f ca="1">IFERROR(INDEX(PESOS!$C$4:$LG$21,MATCH($A$4,PESOS!$A$4:$A$20,0),MATCH(AK3,PESOS!$C$4:$KR$4,0)),)</f>
        <v>0</v>
      </c>
    </row>
    <row r="5" spans="1:37" x14ac:dyDescent="0.25">
      <c r="A5" s="65" t="str" cm="1">
        <f t="array" ref="A5:A41">Alumnado[Alumnado]</f>
        <v>Garcia, Ana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 x14ac:dyDescent="0.25">
      <c r="A6" s="65" t="str">
        <v>Martinez carlos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 x14ac:dyDescent="0.25">
      <c r="A7" s="65" t="str">
        <v>Sanchez Laura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 x14ac:dyDescent="0.25">
      <c r="A8" s="65" t="str">
        <v>Lopez Diego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 x14ac:dyDescent="0.25">
      <c r="A9" s="65" t="str">
        <v>Gonzalez Torres, Mara�a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 x14ac:dyDescent="0.25">
      <c r="A10" s="65" t="str">
        <v>Rodra�guez Jimaanez, Pablo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 x14ac:dyDescent="0.25">
      <c r="A11" s="65" t="str">
        <v>Hernandez Moreno, Sofa�a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 x14ac:dyDescent="0.25">
      <c r="A12" s="65" t="str">
        <v>Da�az Castro, Alejandro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 x14ac:dyDescent="0.25">
      <c r="A13" s="65" t="str">
        <v>a�lvarez Romero, Elena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 x14ac:dyDescent="0.25">
      <c r="A14" s="65" t="str">
        <v>Mua�oz Navarro, Javier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 x14ac:dyDescent="0.25">
      <c r="A15" s="65" t="str">
        <v>Romero Gil, Claudia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 x14ac:dyDescent="0.25">
      <c r="A16" s="65" t="str">
        <v>Alonso Serrano, Marcos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 x14ac:dyDescent="0.25">
      <c r="A17" s="65" t="str">
        <v>Gutiaarrez Molina, Luca�a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 x14ac:dyDescent="0.25">
      <c r="A18" s="65" t="str">
        <v>Moreno Ortega, Adrian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 x14ac:dyDescent="0.25">
      <c r="A19" s="65" t="str">
        <v>Jimaanez Ramos, Valentina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 x14ac:dyDescent="0.25">
      <c r="A20" s="65" t="str">
        <v>Ruiz Guerrero, Hugo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 x14ac:dyDescent="0.25">
      <c r="A21" s="65" t="str">
        <v>Flores Medina, Natalia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 x14ac:dyDescent="0.25">
      <c r="A22" s="65" t="str">
        <v>Vargas Delgado, Sergio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 x14ac:dyDescent="0.25">
      <c r="A23" s="65" t="str">
        <v>Torres Herrera, Patricia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 x14ac:dyDescent="0.25">
      <c r="A24" s="65" t="str">
        <v>Castillo Reyes, Daniel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 x14ac:dyDescent="0.25">
      <c r="A25" s="65" t="str">
        <v>Luis pepe peres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 x14ac:dyDescent="0.25">
      <c r="A26" s="65">
        <v>0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 x14ac:dyDescent="0.25">
      <c r="A27" s="65">
        <v>0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 x14ac:dyDescent="0.25">
      <c r="A28" s="65">
        <v>0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 x14ac:dyDescent="0.25">
      <c r="A29" s="65">
        <v>0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 x14ac:dyDescent="0.25">
      <c r="A30" s="65">
        <v>0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 x14ac:dyDescent="0.25">
      <c r="A31" s="65">
        <v>0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 x14ac:dyDescent="0.25">
      <c r="A32" s="65">
        <v>0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 x14ac:dyDescent="0.25">
      <c r="A33" s="65">
        <v>0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 x14ac:dyDescent="0.25">
      <c r="A34" s="65">
        <v>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 x14ac:dyDescent="0.25">
      <c r="A35" s="65">
        <v>0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 x14ac:dyDescent="0.25">
      <c r="A36" s="65">
        <v>0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 x14ac:dyDescent="0.25">
      <c r="A37" s="65">
        <v>0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 x14ac:dyDescent="0.25">
      <c r="A38" s="65">
        <v>0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 x14ac:dyDescent="0.25">
      <c r="A39" s="65">
        <v>0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 x14ac:dyDescent="0.25">
      <c r="A40" s="65">
        <v>0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.75" thickBot="1" x14ac:dyDescent="0.3">
      <c r="A41" s="65">
        <v>0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8">
    <mergeCell ref="Z2:AE2"/>
    <mergeCell ref="AF2:AK2"/>
    <mergeCell ref="A1:G1"/>
    <mergeCell ref="A2:A3"/>
    <mergeCell ref="B2:G2"/>
    <mergeCell ref="H2:M2"/>
    <mergeCell ref="N2:S2"/>
    <mergeCell ref="T2:Y2"/>
  </mergeCells>
  <conditionalFormatting sqref="B4:AK4">
    <cfRule type="cellIs" dxfId="24" priority="1" operator="equal">
      <formula>0</formula>
    </cfRule>
  </conditionalFormatting>
  <conditionalFormatting sqref="B5:AK41">
    <cfRule type="expression" dxfId="23" priority="2">
      <formula>B$4=0</formula>
    </cfRule>
    <cfRule type="cellIs" dxfId="22" priority="3" operator="lessThan">
      <formula>4.5</formula>
    </cfRule>
    <cfRule type="cellIs" dxfId="21" priority="4" operator="between">
      <formula>4.5</formula>
      <formula>5</formula>
    </cfRule>
    <cfRule type="cellIs" dxfId="20" priority="5" operator="greaterThan">
      <formula>5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K41"/>
  <sheetViews>
    <sheetView zoomScale="70" zoomScaleNormal="70" workbookViewId="0">
      <selection activeCell="B4" sqref="B4:AK4"/>
    </sheetView>
  </sheetViews>
  <sheetFormatPr baseColWidth="10" defaultColWidth="11.42578125" defaultRowHeight="15" x14ac:dyDescent="0.25"/>
  <cols>
    <col min="1" max="1" width="27" style="4" customWidth="1"/>
    <col min="2" max="2" width="5.42578125" customWidth="1"/>
    <col min="3" max="7" width="6.28515625" customWidth="1"/>
    <col min="8" max="8" width="5.7109375" customWidth="1"/>
    <col min="9" max="11" width="6.42578125" customWidth="1"/>
    <col min="12" max="12" width="7.42578125" customWidth="1"/>
    <col min="13" max="17" width="5.85546875" customWidth="1"/>
    <col min="18" max="18" width="6.28515625" customWidth="1"/>
    <col min="19" max="26" width="7.28515625" customWidth="1"/>
    <col min="27" max="29" width="6.42578125" customWidth="1"/>
    <col min="30" max="30" width="7.28515625" customWidth="1"/>
    <col min="31" max="31" width="7" customWidth="1"/>
    <col min="32" max="32" width="6.42578125" customWidth="1"/>
    <col min="33" max="33" width="6.85546875" customWidth="1"/>
  </cols>
  <sheetData>
    <row r="1" spans="1:37" ht="34.5" customHeight="1" thickBot="1" x14ac:dyDescent="0.3">
      <c r="A1" s="308" t="str">
        <f>NOMBRE_ASIGNATURA</f>
        <v xml:space="preserve">CCGG 2º BTO </v>
      </c>
      <c r="B1" s="309"/>
      <c r="C1" s="309"/>
      <c r="D1" s="309"/>
      <c r="E1" s="309"/>
      <c r="F1" s="309"/>
      <c r="G1" s="309"/>
    </row>
    <row r="2" spans="1:37" ht="18.75" customHeight="1" x14ac:dyDescent="0.25">
      <c r="A2" s="306" t="str">
        <f ca="1">IFERROR(INDEX(DATOS!$I$5:$I$19,MATCH(_xlfn.SHEET(),DATOS!$H$5:$H$15,0)),"U12")</f>
        <v>U12</v>
      </c>
      <c r="B2" s="310" t="s">
        <v>1</v>
      </c>
      <c r="C2" s="311"/>
      <c r="D2" s="311"/>
      <c r="E2" s="311"/>
      <c r="F2" s="311"/>
      <c r="G2" s="312"/>
      <c r="H2" s="310" t="s">
        <v>2</v>
      </c>
      <c r="I2" s="311"/>
      <c r="J2" s="311"/>
      <c r="K2" s="311"/>
      <c r="L2" s="311"/>
      <c r="M2" s="312"/>
      <c r="N2" s="310" t="s">
        <v>3</v>
      </c>
      <c r="O2" s="311"/>
      <c r="P2" s="311"/>
      <c r="Q2" s="311"/>
      <c r="R2" s="311"/>
      <c r="S2" s="312"/>
      <c r="T2" s="310" t="s">
        <v>4</v>
      </c>
      <c r="U2" s="311"/>
      <c r="V2" s="311"/>
      <c r="W2" s="311"/>
      <c r="X2" s="311"/>
      <c r="Y2" s="312"/>
      <c r="Z2" s="310" t="s">
        <v>5</v>
      </c>
      <c r="AA2" s="311"/>
      <c r="AB2" s="311"/>
      <c r="AC2" s="311"/>
      <c r="AD2" s="311"/>
      <c r="AE2" s="312"/>
      <c r="AF2" s="310" t="s">
        <v>6</v>
      </c>
      <c r="AG2" s="311"/>
      <c r="AH2" s="311"/>
      <c r="AI2" s="311"/>
      <c r="AJ2" s="311"/>
      <c r="AK2" s="312"/>
    </row>
    <row r="3" spans="1:37" ht="15.75" thickBot="1" x14ac:dyDescent="0.3">
      <c r="A3" s="307"/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.75" x14ac:dyDescent="0.3">
      <c r="A4" s="24" t="str">
        <f ca="1">IFERROR(INDEX(Unidades[UNIDADES], MATCH($A$2, Unidades[Nº], 0)), "")</f>
        <v/>
      </c>
      <c r="B4" s="140">
        <f ca="1">IFERROR(INDEX(PESOS!$C$4:$LG$21,MATCH($A$4,PESOS!$A$4:$A$20,0),MATCH(B3,PESOS!$C$4:$KR$4,0)),)</f>
        <v>0</v>
      </c>
      <c r="C4" s="140">
        <f ca="1">IFERROR(INDEX(PESOS!$C$4:$LG$21,MATCH($A$4,PESOS!$A$4:$A$20,0),MATCH(C3,PESOS!$C$4:$KR$4,0)),)</f>
        <v>0</v>
      </c>
      <c r="D4" s="140">
        <f ca="1">IFERROR(INDEX(PESOS!$C$4:$LG$21,MATCH($A$4,PESOS!$A$4:$A$20,0),MATCH(D3,PESOS!$C$4:$KR$4,0)),)</f>
        <v>0</v>
      </c>
      <c r="E4" s="140">
        <f ca="1">IFERROR(INDEX(PESOS!$C$4:$LG$21,MATCH($A$4,PESOS!$A$4:$A$20,0),MATCH(E3,PESOS!$C$4:$KR$4,0)),)</f>
        <v>0</v>
      </c>
      <c r="F4" s="140">
        <f ca="1">IFERROR(INDEX(PESOS!$C$4:$LG$21,MATCH($A$4,PESOS!$A$4:$A$20,0),MATCH(F3,PESOS!$C$4:$KR$4,0)),)</f>
        <v>0</v>
      </c>
      <c r="G4" s="140">
        <f ca="1">IFERROR(INDEX(PESOS!$C$4:$LG$21,MATCH($A$4,PESOS!$A$4:$A$20,0),MATCH(G3,PESOS!$C$4:$KR$4,0)),)</f>
        <v>0</v>
      </c>
      <c r="H4" s="140">
        <f ca="1">IFERROR(INDEX(PESOS!$C$4:$LG$21,MATCH($A$4,PESOS!$A$4:$A$20,0),MATCH(H3,PESOS!$C$4:$KR$4,0)),)</f>
        <v>0</v>
      </c>
      <c r="I4" s="140">
        <f ca="1">IFERROR(INDEX(PESOS!$C$4:$LG$21,MATCH($A$4,PESOS!$A$4:$A$20,0),MATCH(I3,PESOS!$C$4:$KR$4,0)),)</f>
        <v>0</v>
      </c>
      <c r="J4" s="140">
        <f ca="1">IFERROR(INDEX(PESOS!$C$4:$LG$21,MATCH($A$4,PESOS!$A$4:$A$20,0),MATCH(J3,PESOS!$C$4:$KR$4,0)),)</f>
        <v>0</v>
      </c>
      <c r="K4" s="140">
        <f ca="1">IFERROR(INDEX(PESOS!$C$4:$LG$21,MATCH($A$4,PESOS!$A$4:$A$20,0),MATCH(K3,PESOS!$C$4:$KR$4,0)),)</f>
        <v>0</v>
      </c>
      <c r="L4" s="140">
        <f ca="1">IFERROR(INDEX(PESOS!$C$4:$LG$21,MATCH($A$4,PESOS!$A$4:$A$20,0),MATCH(L3,PESOS!$C$4:$KR$4,0)),)</f>
        <v>0</v>
      </c>
      <c r="M4" s="140">
        <f ca="1">IFERROR(INDEX(PESOS!$C$4:$LG$21,MATCH($A$4,PESOS!$A$4:$A$20,0),MATCH(M3,PESOS!$C$4:$KR$4,0)),)</f>
        <v>0</v>
      </c>
      <c r="N4" s="140">
        <f ca="1">IFERROR(INDEX(PESOS!$C$4:$LG$21,MATCH($A$4,PESOS!$A$4:$A$20,0),MATCH(N3,PESOS!$C$4:$KR$4,0)),)</f>
        <v>0</v>
      </c>
      <c r="O4" s="140">
        <f ca="1">IFERROR(INDEX(PESOS!$C$4:$LG$21,MATCH($A$4,PESOS!$A$4:$A$20,0),MATCH(O3,PESOS!$C$4:$KR$4,0)),)</f>
        <v>0</v>
      </c>
      <c r="P4" s="140">
        <f ca="1">IFERROR(INDEX(PESOS!$C$4:$LG$21,MATCH($A$4,PESOS!$A$4:$A$20,0),MATCH(P3,PESOS!$C$4:$KR$4,0)),)</f>
        <v>0</v>
      </c>
      <c r="Q4" s="140">
        <f ca="1">IFERROR(INDEX(PESOS!$C$4:$LG$21,MATCH($A$4,PESOS!$A$4:$A$20,0),MATCH(Q3,PESOS!$C$4:$KR$4,0)),)</f>
        <v>0</v>
      </c>
      <c r="R4" s="140">
        <f ca="1">IFERROR(INDEX(PESOS!$C$4:$LG$21,MATCH($A$4,PESOS!$A$4:$A$20,0),MATCH(R3,PESOS!$C$4:$KR$4,0)),)</f>
        <v>0</v>
      </c>
      <c r="S4" s="140">
        <f ca="1">IFERROR(INDEX(PESOS!$C$4:$LG$21,MATCH($A$4,PESOS!$A$4:$A$20,0),MATCH(S3,PESOS!$C$4:$KR$4,0)),)</f>
        <v>0</v>
      </c>
      <c r="T4" s="140">
        <f ca="1">IFERROR(INDEX(PESOS!$C$4:$LG$21,MATCH($A$4,PESOS!$A$4:$A$20,0),MATCH(T3,PESOS!$C$4:$KR$4,0)),)</f>
        <v>0</v>
      </c>
      <c r="U4" s="140">
        <f ca="1">IFERROR(INDEX(PESOS!$C$4:$LG$21,MATCH($A$4,PESOS!$A$4:$A$20,0),MATCH(U3,PESOS!$C$4:$KR$4,0)),)</f>
        <v>0</v>
      </c>
      <c r="V4" s="140">
        <f ca="1">IFERROR(INDEX(PESOS!$C$4:$LG$21,MATCH($A$4,PESOS!$A$4:$A$20,0),MATCH(V3,PESOS!$C$4:$KR$4,0)),)</f>
        <v>0</v>
      </c>
      <c r="W4" s="140">
        <f ca="1">IFERROR(INDEX(PESOS!$C$4:$LG$21,MATCH($A$4,PESOS!$A$4:$A$20,0),MATCH(W3,PESOS!$C$4:$KR$4,0)),)</f>
        <v>0</v>
      </c>
      <c r="X4" s="140">
        <f ca="1">IFERROR(INDEX(PESOS!$C$4:$LG$21,MATCH($A$4,PESOS!$A$4:$A$20,0),MATCH(X3,PESOS!$C$4:$KR$4,0)),)</f>
        <v>0</v>
      </c>
      <c r="Y4" s="140">
        <f ca="1">IFERROR(INDEX(PESOS!$C$4:$LG$21,MATCH($A$4,PESOS!$A$4:$A$20,0),MATCH(Y3,PESOS!$C$4:$KR$4,0)),)</f>
        <v>0</v>
      </c>
      <c r="Z4" s="140">
        <f ca="1">IFERROR(INDEX(PESOS!$C$4:$LG$21,MATCH($A$4,PESOS!$A$4:$A$20,0),MATCH(Z3,PESOS!$C$4:$KR$4,0)),)</f>
        <v>0</v>
      </c>
      <c r="AA4" s="140">
        <f ca="1">IFERROR(INDEX(PESOS!$C$4:$LG$21,MATCH($A$4,PESOS!$A$4:$A$20,0),MATCH(AA3,PESOS!$C$4:$KR$4,0)),)</f>
        <v>0</v>
      </c>
      <c r="AB4" s="140">
        <f ca="1">IFERROR(INDEX(PESOS!$C$4:$LG$21,MATCH($A$4,PESOS!$A$4:$A$20,0),MATCH(AB3,PESOS!$C$4:$KR$4,0)),)</f>
        <v>0</v>
      </c>
      <c r="AC4" s="140">
        <f ca="1">IFERROR(INDEX(PESOS!$C$4:$LG$21,MATCH($A$4,PESOS!$A$4:$A$20,0),MATCH(AC3,PESOS!$C$4:$KR$4,0)),)</f>
        <v>0</v>
      </c>
      <c r="AD4" s="140">
        <f ca="1">IFERROR(INDEX(PESOS!$C$4:$LG$21,MATCH($A$4,PESOS!$A$4:$A$20,0),MATCH(AD3,PESOS!$C$4:$KR$4,0)),)</f>
        <v>0</v>
      </c>
      <c r="AE4" s="140">
        <f ca="1">IFERROR(INDEX(PESOS!$C$4:$LG$21,MATCH($A$4,PESOS!$A$4:$A$20,0),MATCH(AE3,PESOS!$C$4:$KR$4,0)),)</f>
        <v>0</v>
      </c>
      <c r="AF4" s="140">
        <f ca="1">IFERROR(INDEX(PESOS!$C$4:$LG$21,MATCH($A$4,PESOS!$A$4:$A$20,0),MATCH(AF3,PESOS!$C$4:$KR$4,0)),)</f>
        <v>0</v>
      </c>
      <c r="AG4" s="140">
        <f ca="1">IFERROR(INDEX(PESOS!$C$4:$LG$21,MATCH($A$4,PESOS!$A$4:$A$20,0),MATCH(AG3,PESOS!$C$4:$KR$4,0)),)</f>
        <v>0</v>
      </c>
      <c r="AH4" s="140">
        <f ca="1">IFERROR(INDEX(PESOS!$C$4:$LG$21,MATCH($A$4,PESOS!$A$4:$A$20,0),MATCH(AH3,PESOS!$C$4:$KR$4,0)),)</f>
        <v>0</v>
      </c>
      <c r="AI4" s="140">
        <f ca="1">IFERROR(INDEX(PESOS!$C$4:$LG$21,MATCH($A$4,PESOS!$A$4:$A$20,0),MATCH(AI3,PESOS!$C$4:$KR$4,0)),)</f>
        <v>0</v>
      </c>
      <c r="AJ4" s="140">
        <f ca="1">IFERROR(INDEX(PESOS!$C$4:$LG$21,MATCH($A$4,PESOS!$A$4:$A$20,0),MATCH(AJ3,PESOS!$C$4:$KR$4,0)),)</f>
        <v>0</v>
      </c>
      <c r="AK4" s="140">
        <f ca="1">IFERROR(INDEX(PESOS!$C$4:$LG$21,MATCH($A$4,PESOS!$A$4:$A$20,0),MATCH(AK3,PESOS!$C$4:$KR$4,0)),)</f>
        <v>0</v>
      </c>
    </row>
    <row r="5" spans="1:37" x14ac:dyDescent="0.25">
      <c r="A5" s="65" t="str" cm="1">
        <f t="array" ref="A5:A41">Alumnado[Alumnado]</f>
        <v>Garcia, Ana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 x14ac:dyDescent="0.25">
      <c r="A6" s="65" t="str">
        <v>Martinez carlos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 x14ac:dyDescent="0.25">
      <c r="A7" s="65" t="str">
        <v>Sanchez Laura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 x14ac:dyDescent="0.25">
      <c r="A8" s="65" t="str">
        <v>Lopez Diego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 x14ac:dyDescent="0.25">
      <c r="A9" s="65" t="str">
        <v>Gonzalez Torres, Mara�a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 x14ac:dyDescent="0.25">
      <c r="A10" s="65" t="str">
        <v>Rodra�guez Jimaanez, Pablo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 x14ac:dyDescent="0.25">
      <c r="A11" s="65" t="str">
        <v>Hernandez Moreno, Sofa�a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 x14ac:dyDescent="0.25">
      <c r="A12" s="65" t="str">
        <v>Da�az Castro, Alejandro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 x14ac:dyDescent="0.25">
      <c r="A13" s="65" t="str">
        <v>a�lvarez Romero, Elena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 x14ac:dyDescent="0.25">
      <c r="A14" s="65" t="str">
        <v>Mua�oz Navarro, Javier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 x14ac:dyDescent="0.25">
      <c r="A15" s="65" t="str">
        <v>Romero Gil, Claudia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 x14ac:dyDescent="0.25">
      <c r="A16" s="65" t="str">
        <v>Alonso Serrano, Marcos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 x14ac:dyDescent="0.25">
      <c r="A17" s="65" t="str">
        <v>Gutiaarrez Molina, Luca�a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 x14ac:dyDescent="0.25">
      <c r="A18" s="65" t="str">
        <v>Moreno Ortega, Adrian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 x14ac:dyDescent="0.25">
      <c r="A19" s="65" t="str">
        <v>Jimaanez Ramos, Valentina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 x14ac:dyDescent="0.25">
      <c r="A20" s="65" t="str">
        <v>Ruiz Guerrero, Hugo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 x14ac:dyDescent="0.25">
      <c r="A21" s="65" t="str">
        <v>Flores Medina, Natalia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 x14ac:dyDescent="0.25">
      <c r="A22" s="65" t="str">
        <v>Vargas Delgado, Sergio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 x14ac:dyDescent="0.25">
      <c r="A23" s="65" t="str">
        <v>Torres Herrera, Patricia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 x14ac:dyDescent="0.25">
      <c r="A24" s="65" t="str">
        <v>Castillo Reyes, Daniel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 x14ac:dyDescent="0.25">
      <c r="A25" s="65" t="str">
        <v>Luis pepe peres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 x14ac:dyDescent="0.25">
      <c r="A26" s="65">
        <v>0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 x14ac:dyDescent="0.25">
      <c r="A27" s="65">
        <v>0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 x14ac:dyDescent="0.25">
      <c r="A28" s="65">
        <v>0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 x14ac:dyDescent="0.25">
      <c r="A29" s="65">
        <v>0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 x14ac:dyDescent="0.25">
      <c r="A30" s="65">
        <v>0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 x14ac:dyDescent="0.25">
      <c r="A31" s="65">
        <v>0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 x14ac:dyDescent="0.25">
      <c r="A32" s="65">
        <v>0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 x14ac:dyDescent="0.25">
      <c r="A33" s="65">
        <v>0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 x14ac:dyDescent="0.25">
      <c r="A34" s="65">
        <v>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 x14ac:dyDescent="0.25">
      <c r="A35" s="65">
        <v>0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 x14ac:dyDescent="0.25">
      <c r="A36" s="65">
        <v>0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 x14ac:dyDescent="0.25">
      <c r="A37" s="65">
        <v>0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 x14ac:dyDescent="0.25">
      <c r="A38" s="65">
        <v>0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 x14ac:dyDescent="0.25">
      <c r="A39" s="65">
        <v>0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 x14ac:dyDescent="0.25">
      <c r="A40" s="65">
        <v>0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.75" thickBot="1" x14ac:dyDescent="0.3">
      <c r="A41" s="65">
        <v>0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8">
    <mergeCell ref="Z2:AE2"/>
    <mergeCell ref="AF2:AK2"/>
    <mergeCell ref="A1:G1"/>
    <mergeCell ref="A2:A3"/>
    <mergeCell ref="B2:G2"/>
    <mergeCell ref="H2:M2"/>
    <mergeCell ref="N2:S2"/>
    <mergeCell ref="T2:Y2"/>
  </mergeCells>
  <conditionalFormatting sqref="B4:AK4">
    <cfRule type="cellIs" dxfId="19" priority="1" operator="equal">
      <formula>0</formula>
    </cfRule>
  </conditionalFormatting>
  <conditionalFormatting sqref="B5:AK41">
    <cfRule type="expression" dxfId="18" priority="2">
      <formula>B$4=0</formula>
    </cfRule>
    <cfRule type="cellIs" dxfId="17" priority="3" operator="lessThan">
      <formula>4.5</formula>
    </cfRule>
    <cfRule type="cellIs" dxfId="16" priority="4" operator="between">
      <formula>4.5</formula>
      <formula>5</formula>
    </cfRule>
    <cfRule type="cellIs" dxfId="15" priority="5" operator="greaterThan">
      <formula>5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K41"/>
  <sheetViews>
    <sheetView topLeftCell="A2" zoomScale="70" zoomScaleNormal="70" workbookViewId="0">
      <selection activeCell="B4" sqref="B4:AK4"/>
    </sheetView>
  </sheetViews>
  <sheetFormatPr baseColWidth="10" defaultColWidth="11.42578125" defaultRowHeight="15" x14ac:dyDescent="0.25"/>
  <cols>
    <col min="1" max="1" width="27" style="4" customWidth="1"/>
    <col min="2" max="2" width="5.42578125" customWidth="1"/>
    <col min="3" max="7" width="6.28515625" customWidth="1"/>
    <col min="8" max="8" width="5.7109375" customWidth="1"/>
    <col min="9" max="11" width="6.42578125" customWidth="1"/>
    <col min="12" max="12" width="7.42578125" customWidth="1"/>
    <col min="13" max="17" width="5.85546875" customWidth="1"/>
    <col min="18" max="18" width="6.28515625" customWidth="1"/>
    <col min="19" max="26" width="7.28515625" customWidth="1"/>
    <col min="27" max="29" width="6.42578125" customWidth="1"/>
    <col min="30" max="30" width="7.28515625" customWidth="1"/>
    <col min="31" max="31" width="7" customWidth="1"/>
    <col min="32" max="32" width="6.42578125" customWidth="1"/>
    <col min="33" max="33" width="6.85546875" customWidth="1"/>
  </cols>
  <sheetData>
    <row r="1" spans="1:37" ht="34.5" customHeight="1" thickBot="1" x14ac:dyDescent="0.3">
      <c r="A1" s="308" t="str">
        <f>NOMBRE_ASIGNATURA</f>
        <v xml:space="preserve">CCGG 2º BTO </v>
      </c>
      <c r="B1" s="309"/>
      <c r="C1" s="309"/>
      <c r="D1" s="309"/>
      <c r="E1" s="309"/>
      <c r="F1" s="309"/>
      <c r="G1" s="309"/>
    </row>
    <row r="2" spans="1:37" ht="18.75" customHeight="1" x14ac:dyDescent="0.25">
      <c r="A2" s="306" t="str">
        <f ca="1">IFERROR(INDEX(DATOS!$I$5:$I$19,MATCH(_xlfn.SHEET(),DATOS!$H$5:$H$15,0)),"U13")</f>
        <v>U13</v>
      </c>
      <c r="B2" s="310" t="s">
        <v>1</v>
      </c>
      <c r="C2" s="311"/>
      <c r="D2" s="311"/>
      <c r="E2" s="311"/>
      <c r="F2" s="311"/>
      <c r="G2" s="312"/>
      <c r="H2" s="310" t="s">
        <v>2</v>
      </c>
      <c r="I2" s="311"/>
      <c r="J2" s="311"/>
      <c r="K2" s="311"/>
      <c r="L2" s="311"/>
      <c r="M2" s="312"/>
      <c r="N2" s="310" t="s">
        <v>3</v>
      </c>
      <c r="O2" s="311"/>
      <c r="P2" s="311"/>
      <c r="Q2" s="311"/>
      <c r="R2" s="311"/>
      <c r="S2" s="312"/>
      <c r="T2" s="310" t="s">
        <v>4</v>
      </c>
      <c r="U2" s="311"/>
      <c r="V2" s="311"/>
      <c r="W2" s="311"/>
      <c r="X2" s="311"/>
      <c r="Y2" s="312"/>
      <c r="Z2" s="310" t="s">
        <v>5</v>
      </c>
      <c r="AA2" s="311"/>
      <c r="AB2" s="311"/>
      <c r="AC2" s="311"/>
      <c r="AD2" s="311"/>
      <c r="AE2" s="312"/>
      <c r="AF2" s="310" t="s">
        <v>6</v>
      </c>
      <c r="AG2" s="311"/>
      <c r="AH2" s="311"/>
      <c r="AI2" s="311"/>
      <c r="AJ2" s="311"/>
      <c r="AK2" s="312"/>
    </row>
    <row r="3" spans="1:37" ht="15.75" thickBot="1" x14ac:dyDescent="0.3">
      <c r="A3" s="307"/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.75" x14ac:dyDescent="0.3">
      <c r="A4" s="24" t="str">
        <f ca="1">IFERROR(INDEX(Unidades[UNIDADES], MATCH($A$2, Unidades[Nº], 0)), "")</f>
        <v/>
      </c>
      <c r="B4" s="140">
        <f ca="1">IFERROR(INDEX(PESOS!$C$4:$LG$21,MATCH($A$4,PESOS!$A$4:$A$20,0),MATCH(B3,PESOS!$C$4:$KR$4,0)),)</f>
        <v>0</v>
      </c>
      <c r="C4" s="140">
        <f ca="1">IFERROR(INDEX(PESOS!$C$4:$LG$21,MATCH($A$4,PESOS!$A$4:$A$20,0),MATCH(C3,PESOS!$C$4:$KR$4,0)),)</f>
        <v>0</v>
      </c>
      <c r="D4" s="140">
        <f ca="1">IFERROR(INDEX(PESOS!$C$4:$LG$21,MATCH($A$4,PESOS!$A$4:$A$20,0),MATCH(D3,PESOS!$C$4:$KR$4,0)),)</f>
        <v>0</v>
      </c>
      <c r="E4" s="140">
        <f ca="1">IFERROR(INDEX(PESOS!$C$4:$LG$21,MATCH($A$4,PESOS!$A$4:$A$20,0),MATCH(E3,PESOS!$C$4:$KR$4,0)),)</f>
        <v>0</v>
      </c>
      <c r="F4" s="140">
        <f ca="1">IFERROR(INDEX(PESOS!$C$4:$LG$21,MATCH($A$4,PESOS!$A$4:$A$20,0),MATCH(F3,PESOS!$C$4:$KR$4,0)),)</f>
        <v>0</v>
      </c>
      <c r="G4" s="140">
        <f ca="1">IFERROR(INDEX(PESOS!$C$4:$LG$21,MATCH($A$4,PESOS!$A$4:$A$20,0),MATCH(G3,PESOS!$C$4:$KR$4,0)),)</f>
        <v>0</v>
      </c>
      <c r="H4" s="140">
        <f ca="1">IFERROR(INDEX(PESOS!$C$4:$LG$21,MATCH($A$4,PESOS!$A$4:$A$20,0),MATCH(H3,PESOS!$C$4:$KR$4,0)),)</f>
        <v>0</v>
      </c>
      <c r="I4" s="140">
        <f ca="1">IFERROR(INDEX(PESOS!$C$4:$LG$21,MATCH($A$4,PESOS!$A$4:$A$20,0),MATCH(I3,PESOS!$C$4:$KR$4,0)),)</f>
        <v>0</v>
      </c>
      <c r="J4" s="140">
        <f ca="1">IFERROR(INDEX(PESOS!$C$4:$LG$21,MATCH($A$4,PESOS!$A$4:$A$20,0),MATCH(J3,PESOS!$C$4:$KR$4,0)),)</f>
        <v>0</v>
      </c>
      <c r="K4" s="140">
        <f ca="1">IFERROR(INDEX(PESOS!$C$4:$LG$21,MATCH($A$4,PESOS!$A$4:$A$20,0),MATCH(K3,PESOS!$C$4:$KR$4,0)),)</f>
        <v>0</v>
      </c>
      <c r="L4" s="140">
        <f ca="1">IFERROR(INDEX(PESOS!$C$4:$LG$21,MATCH($A$4,PESOS!$A$4:$A$20,0),MATCH(L3,PESOS!$C$4:$KR$4,0)),)</f>
        <v>0</v>
      </c>
      <c r="M4" s="140">
        <f ca="1">IFERROR(INDEX(PESOS!$C$4:$LG$21,MATCH($A$4,PESOS!$A$4:$A$20,0),MATCH(M3,PESOS!$C$4:$KR$4,0)),)</f>
        <v>0</v>
      </c>
      <c r="N4" s="140">
        <f ca="1">IFERROR(INDEX(PESOS!$C$4:$LG$21,MATCH($A$4,PESOS!$A$4:$A$20,0),MATCH(N3,PESOS!$C$4:$KR$4,0)),)</f>
        <v>0</v>
      </c>
      <c r="O4" s="140">
        <f ca="1">IFERROR(INDEX(PESOS!$C$4:$LG$21,MATCH($A$4,PESOS!$A$4:$A$20,0),MATCH(O3,PESOS!$C$4:$KR$4,0)),)</f>
        <v>0</v>
      </c>
      <c r="P4" s="140">
        <f ca="1">IFERROR(INDEX(PESOS!$C$4:$LG$21,MATCH($A$4,PESOS!$A$4:$A$20,0),MATCH(P3,PESOS!$C$4:$KR$4,0)),)</f>
        <v>0</v>
      </c>
      <c r="Q4" s="140">
        <f ca="1">IFERROR(INDEX(PESOS!$C$4:$LG$21,MATCH($A$4,PESOS!$A$4:$A$20,0),MATCH(Q3,PESOS!$C$4:$KR$4,0)),)</f>
        <v>0</v>
      </c>
      <c r="R4" s="140">
        <f ca="1">IFERROR(INDEX(PESOS!$C$4:$LG$21,MATCH($A$4,PESOS!$A$4:$A$20,0),MATCH(R3,PESOS!$C$4:$KR$4,0)),)</f>
        <v>0</v>
      </c>
      <c r="S4" s="140">
        <f ca="1">IFERROR(INDEX(PESOS!$C$4:$LG$21,MATCH($A$4,PESOS!$A$4:$A$20,0),MATCH(S3,PESOS!$C$4:$KR$4,0)),)</f>
        <v>0</v>
      </c>
      <c r="T4" s="140">
        <f ca="1">IFERROR(INDEX(PESOS!$C$4:$LG$21,MATCH($A$4,PESOS!$A$4:$A$20,0),MATCH(T3,PESOS!$C$4:$KR$4,0)),)</f>
        <v>0</v>
      </c>
      <c r="U4" s="140">
        <f ca="1">IFERROR(INDEX(PESOS!$C$4:$LG$21,MATCH($A$4,PESOS!$A$4:$A$20,0),MATCH(U3,PESOS!$C$4:$KR$4,0)),)</f>
        <v>0</v>
      </c>
      <c r="V4" s="140">
        <f ca="1">IFERROR(INDEX(PESOS!$C$4:$LG$21,MATCH($A$4,PESOS!$A$4:$A$20,0),MATCH(V3,PESOS!$C$4:$KR$4,0)),)</f>
        <v>0</v>
      </c>
      <c r="W4" s="140">
        <f ca="1">IFERROR(INDEX(PESOS!$C$4:$LG$21,MATCH($A$4,PESOS!$A$4:$A$20,0),MATCH(W3,PESOS!$C$4:$KR$4,0)),)</f>
        <v>0</v>
      </c>
      <c r="X4" s="140">
        <f ca="1">IFERROR(INDEX(PESOS!$C$4:$LG$21,MATCH($A$4,PESOS!$A$4:$A$20,0),MATCH(X3,PESOS!$C$4:$KR$4,0)),)</f>
        <v>0</v>
      </c>
      <c r="Y4" s="140">
        <f ca="1">IFERROR(INDEX(PESOS!$C$4:$LG$21,MATCH($A$4,PESOS!$A$4:$A$20,0),MATCH(Y3,PESOS!$C$4:$KR$4,0)),)</f>
        <v>0</v>
      </c>
      <c r="Z4" s="140">
        <f ca="1">IFERROR(INDEX(PESOS!$C$4:$LG$21,MATCH($A$4,PESOS!$A$4:$A$20,0),MATCH(Z3,PESOS!$C$4:$KR$4,0)),)</f>
        <v>0</v>
      </c>
      <c r="AA4" s="140">
        <f ca="1">IFERROR(INDEX(PESOS!$C$4:$LG$21,MATCH($A$4,PESOS!$A$4:$A$20,0),MATCH(AA3,PESOS!$C$4:$KR$4,0)),)</f>
        <v>0</v>
      </c>
      <c r="AB4" s="140">
        <f ca="1">IFERROR(INDEX(PESOS!$C$4:$LG$21,MATCH($A$4,PESOS!$A$4:$A$20,0),MATCH(AB3,PESOS!$C$4:$KR$4,0)),)</f>
        <v>0</v>
      </c>
      <c r="AC4" s="140">
        <f ca="1">IFERROR(INDEX(PESOS!$C$4:$LG$21,MATCH($A$4,PESOS!$A$4:$A$20,0),MATCH(AC3,PESOS!$C$4:$KR$4,0)),)</f>
        <v>0</v>
      </c>
      <c r="AD4" s="140">
        <f ca="1">IFERROR(INDEX(PESOS!$C$4:$LG$21,MATCH($A$4,PESOS!$A$4:$A$20,0),MATCH(AD3,PESOS!$C$4:$KR$4,0)),)</f>
        <v>0</v>
      </c>
      <c r="AE4" s="140">
        <f ca="1">IFERROR(INDEX(PESOS!$C$4:$LG$21,MATCH($A$4,PESOS!$A$4:$A$20,0),MATCH(AE3,PESOS!$C$4:$KR$4,0)),)</f>
        <v>0</v>
      </c>
      <c r="AF4" s="140">
        <f ca="1">IFERROR(INDEX(PESOS!$C$4:$LG$21,MATCH($A$4,PESOS!$A$4:$A$20,0),MATCH(AF3,PESOS!$C$4:$KR$4,0)),)</f>
        <v>0</v>
      </c>
      <c r="AG4" s="140">
        <f ca="1">IFERROR(INDEX(PESOS!$C$4:$LG$21,MATCH($A$4,PESOS!$A$4:$A$20,0),MATCH(AG3,PESOS!$C$4:$KR$4,0)),)</f>
        <v>0</v>
      </c>
      <c r="AH4" s="140">
        <f ca="1">IFERROR(INDEX(PESOS!$C$4:$LG$21,MATCH($A$4,PESOS!$A$4:$A$20,0),MATCH(AH3,PESOS!$C$4:$KR$4,0)),)</f>
        <v>0</v>
      </c>
      <c r="AI4" s="140">
        <f ca="1">IFERROR(INDEX(PESOS!$C$4:$LG$21,MATCH($A$4,PESOS!$A$4:$A$20,0),MATCH(AI3,PESOS!$C$4:$KR$4,0)),)</f>
        <v>0</v>
      </c>
      <c r="AJ4" s="140">
        <f ca="1">IFERROR(INDEX(PESOS!$C$4:$LG$21,MATCH($A$4,PESOS!$A$4:$A$20,0),MATCH(AJ3,PESOS!$C$4:$KR$4,0)),)</f>
        <v>0</v>
      </c>
      <c r="AK4" s="140">
        <f ca="1">IFERROR(INDEX(PESOS!$C$4:$LG$21,MATCH($A$4,PESOS!$A$4:$A$20,0),MATCH(AK3,PESOS!$C$4:$KR$4,0)),)</f>
        <v>0</v>
      </c>
    </row>
    <row r="5" spans="1:37" x14ac:dyDescent="0.25">
      <c r="A5" s="65" t="str" cm="1">
        <f t="array" ref="A5:A41">Alumnado[Alumnado]</f>
        <v>Garcia, Ana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 x14ac:dyDescent="0.25">
      <c r="A6" s="65" t="str">
        <v>Martinez carlos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 x14ac:dyDescent="0.25">
      <c r="A7" s="65" t="str">
        <v>Sanchez Laura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 x14ac:dyDescent="0.25">
      <c r="A8" s="65" t="str">
        <v>Lopez Diego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 x14ac:dyDescent="0.25">
      <c r="A9" s="65" t="str">
        <v>Gonzalez Torres, Mara�a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 x14ac:dyDescent="0.25">
      <c r="A10" s="65" t="str">
        <v>Rodra�guez Jimaanez, Pablo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 x14ac:dyDescent="0.25">
      <c r="A11" s="65" t="str">
        <v>Hernandez Moreno, Sofa�a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 x14ac:dyDescent="0.25">
      <c r="A12" s="65" t="str">
        <v>Da�az Castro, Alejandro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 x14ac:dyDescent="0.25">
      <c r="A13" s="65" t="str">
        <v>a�lvarez Romero, Elena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 x14ac:dyDescent="0.25">
      <c r="A14" s="65" t="str">
        <v>Mua�oz Navarro, Javier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 x14ac:dyDescent="0.25">
      <c r="A15" s="65" t="str">
        <v>Romero Gil, Claudia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 x14ac:dyDescent="0.25">
      <c r="A16" s="65" t="str">
        <v>Alonso Serrano, Marcos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 x14ac:dyDescent="0.25">
      <c r="A17" s="65" t="str">
        <v>Gutiaarrez Molina, Luca�a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 x14ac:dyDescent="0.25">
      <c r="A18" s="65" t="str">
        <v>Moreno Ortega, Adrian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 x14ac:dyDescent="0.25">
      <c r="A19" s="65" t="str">
        <v>Jimaanez Ramos, Valentina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 x14ac:dyDescent="0.25">
      <c r="A20" s="65" t="str">
        <v>Ruiz Guerrero, Hugo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 x14ac:dyDescent="0.25">
      <c r="A21" s="65" t="str">
        <v>Flores Medina, Natalia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 x14ac:dyDescent="0.25">
      <c r="A22" s="65" t="str">
        <v>Vargas Delgado, Sergio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 x14ac:dyDescent="0.25">
      <c r="A23" s="65" t="str">
        <v>Torres Herrera, Patricia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 x14ac:dyDescent="0.25">
      <c r="A24" s="65" t="str">
        <v>Castillo Reyes, Daniel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 x14ac:dyDescent="0.25">
      <c r="A25" s="65" t="str">
        <v>Luis pepe peres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 x14ac:dyDescent="0.25">
      <c r="A26" s="65">
        <v>0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 x14ac:dyDescent="0.25">
      <c r="A27" s="65">
        <v>0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 x14ac:dyDescent="0.25">
      <c r="A28" s="65">
        <v>0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 x14ac:dyDescent="0.25">
      <c r="A29" s="65">
        <v>0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 x14ac:dyDescent="0.25">
      <c r="A30" s="65">
        <v>0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 x14ac:dyDescent="0.25">
      <c r="A31" s="65">
        <v>0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 x14ac:dyDescent="0.25">
      <c r="A32" s="65">
        <v>0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 x14ac:dyDescent="0.25">
      <c r="A33" s="65">
        <v>0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 x14ac:dyDescent="0.25">
      <c r="A34" s="65">
        <v>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 x14ac:dyDescent="0.25">
      <c r="A35" s="65">
        <v>0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 x14ac:dyDescent="0.25">
      <c r="A36" s="65">
        <v>0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 x14ac:dyDescent="0.25">
      <c r="A37" s="65">
        <v>0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 x14ac:dyDescent="0.25">
      <c r="A38" s="65">
        <v>0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 x14ac:dyDescent="0.25">
      <c r="A39" s="65">
        <v>0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 x14ac:dyDescent="0.25">
      <c r="A40" s="65">
        <v>0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.75" thickBot="1" x14ac:dyDescent="0.3">
      <c r="A41" s="65">
        <v>0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8">
    <mergeCell ref="Z2:AE2"/>
    <mergeCell ref="AF2:AK2"/>
    <mergeCell ref="A1:G1"/>
    <mergeCell ref="A2:A3"/>
    <mergeCell ref="B2:G2"/>
    <mergeCell ref="H2:M2"/>
    <mergeCell ref="N2:S2"/>
    <mergeCell ref="T2:Y2"/>
  </mergeCells>
  <conditionalFormatting sqref="B4:AK4">
    <cfRule type="cellIs" dxfId="14" priority="1" operator="equal">
      <formula>0</formula>
    </cfRule>
  </conditionalFormatting>
  <conditionalFormatting sqref="B5:AK41">
    <cfRule type="expression" dxfId="13" priority="2">
      <formula>B$4=0</formula>
    </cfRule>
    <cfRule type="cellIs" dxfId="12" priority="3" operator="lessThan">
      <formula>4.5</formula>
    </cfRule>
    <cfRule type="cellIs" dxfId="11" priority="4" operator="between">
      <formula>4.5</formula>
      <formula>5</formula>
    </cfRule>
    <cfRule type="cellIs" dxfId="10" priority="5" operator="greaterThan">
      <formula>5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K41"/>
  <sheetViews>
    <sheetView topLeftCell="A2" zoomScale="70" zoomScaleNormal="70" workbookViewId="0">
      <selection activeCell="B4" sqref="B4:AK4"/>
    </sheetView>
  </sheetViews>
  <sheetFormatPr baseColWidth="10" defaultColWidth="11.42578125" defaultRowHeight="15" x14ac:dyDescent="0.25"/>
  <cols>
    <col min="1" max="1" width="27" style="4" customWidth="1"/>
    <col min="2" max="2" width="5.42578125" customWidth="1"/>
    <col min="3" max="7" width="6.28515625" customWidth="1"/>
    <col min="8" max="8" width="5.7109375" customWidth="1"/>
    <col min="9" max="11" width="6.42578125" customWidth="1"/>
    <col min="12" max="12" width="7.42578125" customWidth="1"/>
    <col min="13" max="17" width="5.85546875" customWidth="1"/>
    <col min="18" max="18" width="6.28515625" customWidth="1"/>
    <col min="19" max="26" width="7.28515625" customWidth="1"/>
    <col min="27" max="29" width="6.42578125" customWidth="1"/>
    <col min="30" max="30" width="7.28515625" customWidth="1"/>
    <col min="31" max="31" width="7" customWidth="1"/>
    <col min="32" max="32" width="6.42578125" customWidth="1"/>
    <col min="33" max="33" width="6.85546875" customWidth="1"/>
  </cols>
  <sheetData>
    <row r="1" spans="1:37" ht="34.5" customHeight="1" thickBot="1" x14ac:dyDescent="0.3">
      <c r="A1" s="308" t="str">
        <f>NOMBRE_ASIGNATURA</f>
        <v xml:space="preserve">CCGG 2º BTO </v>
      </c>
      <c r="B1" s="309"/>
      <c r="C1" s="309"/>
      <c r="D1" s="309"/>
      <c r="E1" s="309"/>
      <c r="F1" s="309"/>
      <c r="G1" s="309"/>
    </row>
    <row r="2" spans="1:37" ht="18.75" customHeight="1" x14ac:dyDescent="0.25">
      <c r="A2" s="306" t="str">
        <f ca="1">IFERROR(INDEX(DATOS!$I$5:$I$19,MATCH(_xlfn.SHEET(),DATOS!$H$5:$H$15,0)),"U14")</f>
        <v>U14</v>
      </c>
      <c r="B2" s="310" t="s">
        <v>1</v>
      </c>
      <c r="C2" s="311"/>
      <c r="D2" s="311"/>
      <c r="E2" s="311"/>
      <c r="F2" s="311"/>
      <c r="G2" s="312"/>
      <c r="H2" s="310" t="s">
        <v>2</v>
      </c>
      <c r="I2" s="311"/>
      <c r="J2" s="311"/>
      <c r="K2" s="311"/>
      <c r="L2" s="311"/>
      <c r="M2" s="312"/>
      <c r="N2" s="310" t="s">
        <v>3</v>
      </c>
      <c r="O2" s="311"/>
      <c r="P2" s="311"/>
      <c r="Q2" s="311"/>
      <c r="R2" s="311"/>
      <c r="S2" s="312"/>
      <c r="T2" s="310" t="s">
        <v>4</v>
      </c>
      <c r="U2" s="311"/>
      <c r="V2" s="311"/>
      <c r="W2" s="311"/>
      <c r="X2" s="311"/>
      <c r="Y2" s="312"/>
      <c r="Z2" s="310" t="s">
        <v>5</v>
      </c>
      <c r="AA2" s="311"/>
      <c r="AB2" s="311"/>
      <c r="AC2" s="311"/>
      <c r="AD2" s="311"/>
      <c r="AE2" s="312"/>
      <c r="AF2" s="310" t="s">
        <v>6</v>
      </c>
      <c r="AG2" s="311"/>
      <c r="AH2" s="311"/>
      <c r="AI2" s="311"/>
      <c r="AJ2" s="311"/>
      <c r="AK2" s="312"/>
    </row>
    <row r="3" spans="1:37" ht="15.75" thickBot="1" x14ac:dyDescent="0.3">
      <c r="A3" s="307"/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.75" x14ac:dyDescent="0.3">
      <c r="A4" s="24" t="str">
        <f ca="1">IFERROR(INDEX(Unidades[UNIDADES], MATCH($A$2, Unidades[Nº], 0)), "")</f>
        <v/>
      </c>
      <c r="B4" s="140">
        <f ca="1">IFERROR(INDEX(PESOS!$C$4:$LG$21,MATCH($A$4,PESOS!$A$4:$A$20,0),MATCH(B3,PESOS!$C$4:$KR$4,0)),)</f>
        <v>0</v>
      </c>
      <c r="C4" s="140">
        <f ca="1">IFERROR(INDEX(PESOS!$C$4:$LG$21,MATCH($A$4,PESOS!$A$4:$A$20,0),MATCH(C3,PESOS!$C$4:$KR$4,0)),)</f>
        <v>0</v>
      </c>
      <c r="D4" s="140">
        <f ca="1">IFERROR(INDEX(PESOS!$C$4:$LG$21,MATCH($A$4,PESOS!$A$4:$A$20,0),MATCH(D3,PESOS!$C$4:$KR$4,0)),)</f>
        <v>0</v>
      </c>
      <c r="E4" s="140">
        <f ca="1">IFERROR(INDEX(PESOS!$C$4:$LG$21,MATCH($A$4,PESOS!$A$4:$A$20,0),MATCH(E3,PESOS!$C$4:$KR$4,0)),)</f>
        <v>0</v>
      </c>
      <c r="F4" s="140">
        <f ca="1">IFERROR(INDEX(PESOS!$C$4:$LG$21,MATCH($A$4,PESOS!$A$4:$A$20,0),MATCH(F3,PESOS!$C$4:$KR$4,0)),)</f>
        <v>0</v>
      </c>
      <c r="G4" s="140">
        <f ca="1">IFERROR(INDEX(PESOS!$C$4:$LG$21,MATCH($A$4,PESOS!$A$4:$A$20,0),MATCH(G3,PESOS!$C$4:$KR$4,0)),)</f>
        <v>0</v>
      </c>
      <c r="H4" s="140">
        <f ca="1">IFERROR(INDEX(PESOS!$C$4:$LG$21,MATCH($A$4,PESOS!$A$4:$A$20,0),MATCH(H3,PESOS!$C$4:$KR$4,0)),)</f>
        <v>0</v>
      </c>
      <c r="I4" s="140">
        <f ca="1">IFERROR(INDEX(PESOS!$C$4:$LG$21,MATCH($A$4,PESOS!$A$4:$A$20,0),MATCH(I3,PESOS!$C$4:$KR$4,0)),)</f>
        <v>0</v>
      </c>
      <c r="J4" s="140">
        <f ca="1">IFERROR(INDEX(PESOS!$C$4:$LG$21,MATCH($A$4,PESOS!$A$4:$A$20,0),MATCH(J3,PESOS!$C$4:$KR$4,0)),)</f>
        <v>0</v>
      </c>
      <c r="K4" s="140">
        <f ca="1">IFERROR(INDEX(PESOS!$C$4:$LG$21,MATCH($A$4,PESOS!$A$4:$A$20,0),MATCH(K3,PESOS!$C$4:$KR$4,0)),)</f>
        <v>0</v>
      </c>
      <c r="L4" s="140">
        <f ca="1">IFERROR(INDEX(PESOS!$C$4:$LG$21,MATCH($A$4,PESOS!$A$4:$A$20,0),MATCH(L3,PESOS!$C$4:$KR$4,0)),)</f>
        <v>0</v>
      </c>
      <c r="M4" s="140">
        <f ca="1">IFERROR(INDEX(PESOS!$C$4:$LG$21,MATCH($A$4,PESOS!$A$4:$A$20,0),MATCH(M3,PESOS!$C$4:$KR$4,0)),)</f>
        <v>0</v>
      </c>
      <c r="N4" s="140">
        <f ca="1">IFERROR(INDEX(PESOS!$C$4:$LG$21,MATCH($A$4,PESOS!$A$4:$A$20,0),MATCH(N3,PESOS!$C$4:$KR$4,0)),)</f>
        <v>0</v>
      </c>
      <c r="O4" s="140">
        <f ca="1">IFERROR(INDEX(PESOS!$C$4:$LG$21,MATCH($A$4,PESOS!$A$4:$A$20,0),MATCH(O3,PESOS!$C$4:$KR$4,0)),)</f>
        <v>0</v>
      </c>
      <c r="P4" s="140">
        <f ca="1">IFERROR(INDEX(PESOS!$C$4:$LG$21,MATCH($A$4,PESOS!$A$4:$A$20,0),MATCH(P3,PESOS!$C$4:$KR$4,0)),)</f>
        <v>0</v>
      </c>
      <c r="Q4" s="140">
        <f ca="1">IFERROR(INDEX(PESOS!$C$4:$LG$21,MATCH($A$4,PESOS!$A$4:$A$20,0),MATCH(Q3,PESOS!$C$4:$KR$4,0)),)</f>
        <v>0</v>
      </c>
      <c r="R4" s="140">
        <f ca="1">IFERROR(INDEX(PESOS!$C$4:$LG$21,MATCH($A$4,PESOS!$A$4:$A$20,0),MATCH(R3,PESOS!$C$4:$KR$4,0)),)</f>
        <v>0</v>
      </c>
      <c r="S4" s="140">
        <f ca="1">IFERROR(INDEX(PESOS!$C$4:$LG$21,MATCH($A$4,PESOS!$A$4:$A$20,0),MATCH(S3,PESOS!$C$4:$KR$4,0)),)</f>
        <v>0</v>
      </c>
      <c r="T4" s="140">
        <f ca="1">IFERROR(INDEX(PESOS!$C$4:$LG$21,MATCH($A$4,PESOS!$A$4:$A$20,0),MATCH(T3,PESOS!$C$4:$KR$4,0)),)</f>
        <v>0</v>
      </c>
      <c r="U4" s="140">
        <f ca="1">IFERROR(INDEX(PESOS!$C$4:$LG$21,MATCH($A$4,PESOS!$A$4:$A$20,0),MATCH(U3,PESOS!$C$4:$KR$4,0)),)</f>
        <v>0</v>
      </c>
      <c r="V4" s="140">
        <f ca="1">IFERROR(INDEX(PESOS!$C$4:$LG$21,MATCH($A$4,PESOS!$A$4:$A$20,0),MATCH(V3,PESOS!$C$4:$KR$4,0)),)</f>
        <v>0</v>
      </c>
      <c r="W4" s="140">
        <f ca="1">IFERROR(INDEX(PESOS!$C$4:$LG$21,MATCH($A$4,PESOS!$A$4:$A$20,0),MATCH(W3,PESOS!$C$4:$KR$4,0)),)</f>
        <v>0</v>
      </c>
      <c r="X4" s="140">
        <f ca="1">IFERROR(INDEX(PESOS!$C$4:$LG$21,MATCH($A$4,PESOS!$A$4:$A$20,0),MATCH(X3,PESOS!$C$4:$KR$4,0)),)</f>
        <v>0</v>
      </c>
      <c r="Y4" s="140">
        <f ca="1">IFERROR(INDEX(PESOS!$C$4:$LG$21,MATCH($A$4,PESOS!$A$4:$A$20,0),MATCH(Y3,PESOS!$C$4:$KR$4,0)),)</f>
        <v>0</v>
      </c>
      <c r="Z4" s="140">
        <f ca="1">IFERROR(INDEX(PESOS!$C$4:$LG$21,MATCH($A$4,PESOS!$A$4:$A$20,0),MATCH(Z3,PESOS!$C$4:$KR$4,0)),)</f>
        <v>0</v>
      </c>
      <c r="AA4" s="140">
        <f ca="1">IFERROR(INDEX(PESOS!$C$4:$LG$21,MATCH($A$4,PESOS!$A$4:$A$20,0),MATCH(AA3,PESOS!$C$4:$KR$4,0)),)</f>
        <v>0</v>
      </c>
      <c r="AB4" s="140">
        <f ca="1">IFERROR(INDEX(PESOS!$C$4:$LG$21,MATCH($A$4,PESOS!$A$4:$A$20,0),MATCH(AB3,PESOS!$C$4:$KR$4,0)),)</f>
        <v>0</v>
      </c>
      <c r="AC4" s="140">
        <f ca="1">IFERROR(INDEX(PESOS!$C$4:$LG$21,MATCH($A$4,PESOS!$A$4:$A$20,0),MATCH(AC3,PESOS!$C$4:$KR$4,0)),)</f>
        <v>0</v>
      </c>
      <c r="AD4" s="140">
        <f ca="1">IFERROR(INDEX(PESOS!$C$4:$LG$21,MATCH($A$4,PESOS!$A$4:$A$20,0),MATCH(AD3,PESOS!$C$4:$KR$4,0)),)</f>
        <v>0</v>
      </c>
      <c r="AE4" s="140">
        <f ca="1">IFERROR(INDEX(PESOS!$C$4:$LG$21,MATCH($A$4,PESOS!$A$4:$A$20,0),MATCH(AE3,PESOS!$C$4:$KR$4,0)),)</f>
        <v>0</v>
      </c>
      <c r="AF4" s="140">
        <f ca="1">IFERROR(INDEX(PESOS!$C$4:$LG$21,MATCH($A$4,PESOS!$A$4:$A$20,0),MATCH(AF3,PESOS!$C$4:$KR$4,0)),)</f>
        <v>0</v>
      </c>
      <c r="AG4" s="140">
        <f ca="1">IFERROR(INDEX(PESOS!$C$4:$LG$21,MATCH($A$4,PESOS!$A$4:$A$20,0),MATCH(AG3,PESOS!$C$4:$KR$4,0)),)</f>
        <v>0</v>
      </c>
      <c r="AH4" s="140">
        <f ca="1">IFERROR(INDEX(PESOS!$C$4:$LG$21,MATCH($A$4,PESOS!$A$4:$A$20,0),MATCH(AH3,PESOS!$C$4:$KR$4,0)),)</f>
        <v>0</v>
      </c>
      <c r="AI4" s="140">
        <f ca="1">IFERROR(INDEX(PESOS!$C$4:$LG$21,MATCH($A$4,PESOS!$A$4:$A$20,0),MATCH(AI3,PESOS!$C$4:$KR$4,0)),)</f>
        <v>0</v>
      </c>
      <c r="AJ4" s="140">
        <f ca="1">IFERROR(INDEX(PESOS!$C$4:$LG$21,MATCH($A$4,PESOS!$A$4:$A$20,0),MATCH(AJ3,PESOS!$C$4:$KR$4,0)),)</f>
        <v>0</v>
      </c>
      <c r="AK4" s="140">
        <f ca="1">IFERROR(INDEX(PESOS!$C$4:$LG$21,MATCH($A$4,PESOS!$A$4:$A$20,0),MATCH(AK3,PESOS!$C$4:$KR$4,0)),)</f>
        <v>0</v>
      </c>
    </row>
    <row r="5" spans="1:37" x14ac:dyDescent="0.25">
      <c r="A5" s="65" t="str" cm="1">
        <f t="array" ref="A5:A41">Alumnado[Alumnado]</f>
        <v>Garcia, Ana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 x14ac:dyDescent="0.25">
      <c r="A6" s="65" t="str">
        <v>Martinez carlos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 x14ac:dyDescent="0.25">
      <c r="A7" s="65" t="str">
        <v>Sanchez Laura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 x14ac:dyDescent="0.25">
      <c r="A8" s="65" t="str">
        <v>Lopez Diego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 x14ac:dyDescent="0.25">
      <c r="A9" s="65" t="str">
        <v>Gonzalez Torres, Mara�a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 x14ac:dyDescent="0.25">
      <c r="A10" s="65" t="str">
        <v>Rodra�guez Jimaanez, Pablo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 x14ac:dyDescent="0.25">
      <c r="A11" s="65" t="str">
        <v>Hernandez Moreno, Sofa�a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 x14ac:dyDescent="0.25">
      <c r="A12" s="65" t="str">
        <v>Da�az Castro, Alejandro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 x14ac:dyDescent="0.25">
      <c r="A13" s="65" t="str">
        <v>a�lvarez Romero, Elena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 x14ac:dyDescent="0.25">
      <c r="A14" s="65" t="str">
        <v>Mua�oz Navarro, Javier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 x14ac:dyDescent="0.25">
      <c r="A15" s="65" t="str">
        <v>Romero Gil, Claudia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 x14ac:dyDescent="0.25">
      <c r="A16" s="65" t="str">
        <v>Alonso Serrano, Marcos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 x14ac:dyDescent="0.25">
      <c r="A17" s="65" t="str">
        <v>Gutiaarrez Molina, Luca�a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 x14ac:dyDescent="0.25">
      <c r="A18" s="65" t="str">
        <v>Moreno Ortega, Adrian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 x14ac:dyDescent="0.25">
      <c r="A19" s="65" t="str">
        <v>Jimaanez Ramos, Valentina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 x14ac:dyDescent="0.25">
      <c r="A20" s="65" t="str">
        <v>Ruiz Guerrero, Hugo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 x14ac:dyDescent="0.25">
      <c r="A21" s="65" t="str">
        <v>Flores Medina, Natalia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 x14ac:dyDescent="0.25">
      <c r="A22" s="65" t="str">
        <v>Vargas Delgado, Sergio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 x14ac:dyDescent="0.25">
      <c r="A23" s="65" t="str">
        <v>Torres Herrera, Patricia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 x14ac:dyDescent="0.25">
      <c r="A24" s="65" t="str">
        <v>Castillo Reyes, Daniel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 x14ac:dyDescent="0.25">
      <c r="A25" s="65" t="str">
        <v>Luis pepe peres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 x14ac:dyDescent="0.25">
      <c r="A26" s="65">
        <v>0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 x14ac:dyDescent="0.25">
      <c r="A27" s="65">
        <v>0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 x14ac:dyDescent="0.25">
      <c r="A28" s="65">
        <v>0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 x14ac:dyDescent="0.25">
      <c r="A29" s="65">
        <v>0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 x14ac:dyDescent="0.25">
      <c r="A30" s="65">
        <v>0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 x14ac:dyDescent="0.25">
      <c r="A31" s="65">
        <v>0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 x14ac:dyDescent="0.25">
      <c r="A32" s="65">
        <v>0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 x14ac:dyDescent="0.25">
      <c r="A33" s="65">
        <v>0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 x14ac:dyDescent="0.25">
      <c r="A34" s="65">
        <v>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 x14ac:dyDescent="0.25">
      <c r="A35" s="65">
        <v>0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 x14ac:dyDescent="0.25">
      <c r="A36" s="65">
        <v>0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 x14ac:dyDescent="0.25">
      <c r="A37" s="65">
        <v>0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 x14ac:dyDescent="0.25">
      <c r="A38" s="65">
        <v>0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 x14ac:dyDescent="0.25">
      <c r="A39" s="65">
        <v>0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 x14ac:dyDescent="0.25">
      <c r="A40" s="65">
        <v>0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.75" thickBot="1" x14ac:dyDescent="0.3">
      <c r="A41" s="65">
        <v>0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8">
    <mergeCell ref="Z2:AE2"/>
    <mergeCell ref="AF2:AK2"/>
    <mergeCell ref="A1:G1"/>
    <mergeCell ref="A2:A3"/>
    <mergeCell ref="B2:G2"/>
    <mergeCell ref="H2:M2"/>
    <mergeCell ref="N2:S2"/>
    <mergeCell ref="T2:Y2"/>
  </mergeCells>
  <conditionalFormatting sqref="B4:AK4">
    <cfRule type="cellIs" dxfId="9" priority="1" operator="equal">
      <formula>0</formula>
    </cfRule>
  </conditionalFormatting>
  <conditionalFormatting sqref="B5:AK41">
    <cfRule type="expression" dxfId="8" priority="2">
      <formula>B$4=0</formula>
    </cfRule>
    <cfRule type="cellIs" dxfId="7" priority="3" operator="lessThan">
      <formula>4.5</formula>
    </cfRule>
    <cfRule type="cellIs" dxfId="6" priority="4" operator="between">
      <formula>4.5</formula>
      <formula>5</formula>
    </cfRule>
    <cfRule type="cellIs" dxfId="5" priority="5" operator="greaterThan">
      <formula>5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K41"/>
  <sheetViews>
    <sheetView topLeftCell="A2" zoomScale="70" zoomScaleNormal="70" workbookViewId="0">
      <selection activeCell="B4" sqref="B4:AK4"/>
    </sheetView>
  </sheetViews>
  <sheetFormatPr baseColWidth="10" defaultColWidth="11.42578125" defaultRowHeight="15" x14ac:dyDescent="0.25"/>
  <cols>
    <col min="1" max="1" width="27" style="4" customWidth="1"/>
    <col min="2" max="2" width="5.42578125" customWidth="1"/>
    <col min="3" max="7" width="6.28515625" customWidth="1"/>
    <col min="8" max="8" width="5.7109375" customWidth="1"/>
    <col min="9" max="11" width="6.42578125" customWidth="1"/>
    <col min="12" max="12" width="7.42578125" customWidth="1"/>
    <col min="13" max="17" width="5.85546875" customWidth="1"/>
    <col min="18" max="18" width="6.28515625" customWidth="1"/>
    <col min="19" max="26" width="7.28515625" customWidth="1"/>
    <col min="27" max="29" width="6.42578125" customWidth="1"/>
    <col min="30" max="30" width="7.28515625" customWidth="1"/>
    <col min="31" max="31" width="7" customWidth="1"/>
    <col min="32" max="32" width="6.42578125" customWidth="1"/>
    <col min="33" max="33" width="6.85546875" customWidth="1"/>
  </cols>
  <sheetData>
    <row r="1" spans="1:37" ht="34.5" customHeight="1" thickBot="1" x14ac:dyDescent="0.3">
      <c r="A1" s="308" t="str">
        <f>NOMBRE_ASIGNATURA</f>
        <v xml:space="preserve">CCGG 2º BTO </v>
      </c>
      <c r="B1" s="309"/>
      <c r="C1" s="309"/>
      <c r="D1" s="309"/>
      <c r="E1" s="309"/>
      <c r="F1" s="309"/>
      <c r="G1" s="309"/>
    </row>
    <row r="2" spans="1:37" ht="18.75" customHeight="1" x14ac:dyDescent="0.25">
      <c r="A2" s="306" t="str">
        <f ca="1">IFERROR(INDEX(DATOS!$I$5:$I$19,MATCH(_xlfn.SHEET(),DATOS!$H$5:$H$15,0)),"U15")</f>
        <v>U15</v>
      </c>
      <c r="B2" s="310" t="s">
        <v>1</v>
      </c>
      <c r="C2" s="311"/>
      <c r="D2" s="311"/>
      <c r="E2" s="311"/>
      <c r="F2" s="311"/>
      <c r="G2" s="312"/>
      <c r="H2" s="310" t="s">
        <v>2</v>
      </c>
      <c r="I2" s="311"/>
      <c r="J2" s="311"/>
      <c r="K2" s="311"/>
      <c r="L2" s="311"/>
      <c r="M2" s="312"/>
      <c r="N2" s="310" t="s">
        <v>3</v>
      </c>
      <c r="O2" s="311"/>
      <c r="P2" s="311"/>
      <c r="Q2" s="311"/>
      <c r="R2" s="311"/>
      <c r="S2" s="312"/>
      <c r="T2" s="310" t="s">
        <v>4</v>
      </c>
      <c r="U2" s="311"/>
      <c r="V2" s="311"/>
      <c r="W2" s="311"/>
      <c r="X2" s="311"/>
      <c r="Y2" s="312"/>
      <c r="Z2" s="310" t="s">
        <v>5</v>
      </c>
      <c r="AA2" s="311"/>
      <c r="AB2" s="311"/>
      <c r="AC2" s="311"/>
      <c r="AD2" s="311"/>
      <c r="AE2" s="312"/>
      <c r="AF2" s="310" t="s">
        <v>6</v>
      </c>
      <c r="AG2" s="311"/>
      <c r="AH2" s="311"/>
      <c r="AI2" s="311"/>
      <c r="AJ2" s="311"/>
      <c r="AK2" s="312"/>
    </row>
    <row r="3" spans="1:37" ht="15.75" thickBot="1" x14ac:dyDescent="0.3">
      <c r="A3" s="307"/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.75" x14ac:dyDescent="0.3">
      <c r="A4" s="24" t="str">
        <f ca="1">IFERROR(INDEX(Unidades[UNIDADES], MATCH($A$2, Unidades[Nº], 0)), "")</f>
        <v/>
      </c>
      <c r="B4" s="140">
        <f ca="1">IFERROR(INDEX(PESOS!$C$4:$LG$21,MATCH($A$4,PESOS!$A$4:$A$20,0),MATCH(B3,PESOS!$C$4:$KR$4,0)),)</f>
        <v>0</v>
      </c>
      <c r="C4" s="140">
        <f ca="1">IFERROR(INDEX(PESOS!$C$4:$LG$21,MATCH($A$4,PESOS!$A$4:$A$20,0),MATCH(C3,PESOS!$C$4:$KR$4,0)),)</f>
        <v>0</v>
      </c>
      <c r="D4" s="140">
        <f ca="1">IFERROR(INDEX(PESOS!$C$4:$LG$21,MATCH($A$4,PESOS!$A$4:$A$20,0),MATCH(D3,PESOS!$C$4:$KR$4,0)),)</f>
        <v>0</v>
      </c>
      <c r="E4" s="140">
        <f ca="1">IFERROR(INDEX(PESOS!$C$4:$LG$21,MATCH($A$4,PESOS!$A$4:$A$20,0),MATCH(E3,PESOS!$C$4:$KR$4,0)),)</f>
        <v>0</v>
      </c>
      <c r="F4" s="140">
        <f ca="1">IFERROR(INDEX(PESOS!$C$4:$LG$21,MATCH($A$4,PESOS!$A$4:$A$20,0),MATCH(F3,PESOS!$C$4:$KR$4,0)),)</f>
        <v>0</v>
      </c>
      <c r="G4" s="140">
        <f ca="1">IFERROR(INDEX(PESOS!$C$4:$LG$21,MATCH($A$4,PESOS!$A$4:$A$20,0),MATCH(G3,PESOS!$C$4:$KR$4,0)),)</f>
        <v>0</v>
      </c>
      <c r="H4" s="140">
        <f ca="1">IFERROR(INDEX(PESOS!$C$4:$LG$21,MATCH($A$4,PESOS!$A$4:$A$20,0),MATCH(H3,PESOS!$C$4:$KR$4,0)),)</f>
        <v>0</v>
      </c>
      <c r="I4" s="140">
        <f ca="1">IFERROR(INDEX(PESOS!$C$4:$LG$21,MATCH($A$4,PESOS!$A$4:$A$20,0),MATCH(I3,PESOS!$C$4:$KR$4,0)),)</f>
        <v>0</v>
      </c>
      <c r="J4" s="140">
        <f ca="1">IFERROR(INDEX(PESOS!$C$4:$LG$21,MATCH($A$4,PESOS!$A$4:$A$20,0),MATCH(J3,PESOS!$C$4:$KR$4,0)),)</f>
        <v>0</v>
      </c>
      <c r="K4" s="140">
        <f ca="1">IFERROR(INDEX(PESOS!$C$4:$LG$21,MATCH($A$4,PESOS!$A$4:$A$20,0),MATCH(K3,PESOS!$C$4:$KR$4,0)),)</f>
        <v>0</v>
      </c>
      <c r="L4" s="140">
        <f ca="1">IFERROR(INDEX(PESOS!$C$4:$LG$21,MATCH($A$4,PESOS!$A$4:$A$20,0),MATCH(L3,PESOS!$C$4:$KR$4,0)),)</f>
        <v>0</v>
      </c>
      <c r="M4" s="140">
        <f ca="1">IFERROR(INDEX(PESOS!$C$4:$LG$21,MATCH($A$4,PESOS!$A$4:$A$20,0),MATCH(M3,PESOS!$C$4:$KR$4,0)),)</f>
        <v>0</v>
      </c>
      <c r="N4" s="140">
        <f ca="1">IFERROR(INDEX(PESOS!$C$4:$LG$21,MATCH($A$4,PESOS!$A$4:$A$20,0),MATCH(N3,PESOS!$C$4:$KR$4,0)),)</f>
        <v>0</v>
      </c>
      <c r="O4" s="140">
        <f ca="1">IFERROR(INDEX(PESOS!$C$4:$LG$21,MATCH($A$4,PESOS!$A$4:$A$20,0),MATCH(O3,PESOS!$C$4:$KR$4,0)),)</f>
        <v>0</v>
      </c>
      <c r="P4" s="140">
        <f ca="1">IFERROR(INDEX(PESOS!$C$4:$LG$21,MATCH($A$4,PESOS!$A$4:$A$20,0),MATCH(P3,PESOS!$C$4:$KR$4,0)),)</f>
        <v>0</v>
      </c>
      <c r="Q4" s="140">
        <f ca="1">IFERROR(INDEX(PESOS!$C$4:$LG$21,MATCH($A$4,PESOS!$A$4:$A$20,0),MATCH(Q3,PESOS!$C$4:$KR$4,0)),)</f>
        <v>0</v>
      </c>
      <c r="R4" s="140">
        <f ca="1">IFERROR(INDEX(PESOS!$C$4:$LG$21,MATCH($A$4,PESOS!$A$4:$A$20,0),MATCH(R3,PESOS!$C$4:$KR$4,0)),)</f>
        <v>0</v>
      </c>
      <c r="S4" s="140">
        <f ca="1">IFERROR(INDEX(PESOS!$C$4:$LG$21,MATCH($A$4,PESOS!$A$4:$A$20,0),MATCH(S3,PESOS!$C$4:$KR$4,0)),)</f>
        <v>0</v>
      </c>
      <c r="T4" s="140">
        <f ca="1">IFERROR(INDEX(PESOS!$C$4:$LG$21,MATCH($A$4,PESOS!$A$4:$A$20,0),MATCH(T3,PESOS!$C$4:$KR$4,0)),)</f>
        <v>0</v>
      </c>
      <c r="U4" s="140">
        <f ca="1">IFERROR(INDEX(PESOS!$C$4:$LG$21,MATCH($A$4,PESOS!$A$4:$A$20,0),MATCH(U3,PESOS!$C$4:$KR$4,0)),)</f>
        <v>0</v>
      </c>
      <c r="V4" s="140">
        <f ca="1">IFERROR(INDEX(PESOS!$C$4:$LG$21,MATCH($A$4,PESOS!$A$4:$A$20,0),MATCH(V3,PESOS!$C$4:$KR$4,0)),)</f>
        <v>0</v>
      </c>
      <c r="W4" s="140">
        <f ca="1">IFERROR(INDEX(PESOS!$C$4:$LG$21,MATCH($A$4,PESOS!$A$4:$A$20,0),MATCH(W3,PESOS!$C$4:$KR$4,0)),)</f>
        <v>0</v>
      </c>
      <c r="X4" s="140">
        <f ca="1">IFERROR(INDEX(PESOS!$C$4:$LG$21,MATCH($A$4,PESOS!$A$4:$A$20,0),MATCH(X3,PESOS!$C$4:$KR$4,0)),)</f>
        <v>0</v>
      </c>
      <c r="Y4" s="140">
        <f ca="1">IFERROR(INDEX(PESOS!$C$4:$LG$21,MATCH($A$4,PESOS!$A$4:$A$20,0),MATCH(Y3,PESOS!$C$4:$KR$4,0)),)</f>
        <v>0</v>
      </c>
      <c r="Z4" s="140">
        <f ca="1">IFERROR(INDEX(PESOS!$C$4:$LG$21,MATCH($A$4,PESOS!$A$4:$A$20,0),MATCH(Z3,PESOS!$C$4:$KR$4,0)),)</f>
        <v>0</v>
      </c>
      <c r="AA4" s="140">
        <f ca="1">IFERROR(INDEX(PESOS!$C$4:$LG$21,MATCH($A$4,PESOS!$A$4:$A$20,0),MATCH(AA3,PESOS!$C$4:$KR$4,0)),)</f>
        <v>0</v>
      </c>
      <c r="AB4" s="140">
        <f ca="1">IFERROR(INDEX(PESOS!$C$4:$LG$21,MATCH($A$4,PESOS!$A$4:$A$20,0),MATCH(AB3,PESOS!$C$4:$KR$4,0)),)</f>
        <v>0</v>
      </c>
      <c r="AC4" s="140">
        <f ca="1">IFERROR(INDEX(PESOS!$C$4:$LG$21,MATCH($A$4,PESOS!$A$4:$A$20,0),MATCH(AC3,PESOS!$C$4:$KR$4,0)),)</f>
        <v>0</v>
      </c>
      <c r="AD4" s="140">
        <f ca="1">IFERROR(INDEX(PESOS!$C$4:$LG$21,MATCH($A$4,PESOS!$A$4:$A$20,0),MATCH(AD3,PESOS!$C$4:$KR$4,0)),)</f>
        <v>0</v>
      </c>
      <c r="AE4" s="140">
        <f ca="1">IFERROR(INDEX(PESOS!$C$4:$LG$21,MATCH($A$4,PESOS!$A$4:$A$20,0),MATCH(AE3,PESOS!$C$4:$KR$4,0)),)</f>
        <v>0</v>
      </c>
      <c r="AF4" s="140">
        <f ca="1">IFERROR(INDEX(PESOS!$C$4:$LG$21,MATCH($A$4,PESOS!$A$4:$A$20,0),MATCH(AF3,PESOS!$C$4:$KR$4,0)),)</f>
        <v>0</v>
      </c>
      <c r="AG4" s="140">
        <f ca="1">IFERROR(INDEX(PESOS!$C$4:$LG$21,MATCH($A$4,PESOS!$A$4:$A$20,0),MATCH(AG3,PESOS!$C$4:$KR$4,0)),)</f>
        <v>0</v>
      </c>
      <c r="AH4" s="140">
        <f ca="1">IFERROR(INDEX(PESOS!$C$4:$LG$21,MATCH($A$4,PESOS!$A$4:$A$20,0),MATCH(AH3,PESOS!$C$4:$KR$4,0)),)</f>
        <v>0</v>
      </c>
      <c r="AI4" s="140">
        <f ca="1">IFERROR(INDEX(PESOS!$C$4:$LG$21,MATCH($A$4,PESOS!$A$4:$A$20,0),MATCH(AI3,PESOS!$C$4:$KR$4,0)),)</f>
        <v>0</v>
      </c>
      <c r="AJ4" s="140">
        <f ca="1">IFERROR(INDEX(PESOS!$C$4:$LG$21,MATCH($A$4,PESOS!$A$4:$A$20,0),MATCH(AJ3,PESOS!$C$4:$KR$4,0)),)</f>
        <v>0</v>
      </c>
      <c r="AK4" s="140">
        <f ca="1">IFERROR(INDEX(PESOS!$C$4:$LG$21,MATCH($A$4,PESOS!$A$4:$A$20,0),MATCH(AK3,PESOS!$C$4:$KR$4,0)),)</f>
        <v>0</v>
      </c>
    </row>
    <row r="5" spans="1:37" x14ac:dyDescent="0.25">
      <c r="A5" s="65" t="str" cm="1">
        <f t="array" ref="A5:A41">Alumnado[Alumnado]</f>
        <v>Garcia, Ana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 x14ac:dyDescent="0.25">
      <c r="A6" s="65" t="str">
        <v>Martinez carlos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 x14ac:dyDescent="0.25">
      <c r="A7" s="65" t="str">
        <v>Sanchez Laura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 x14ac:dyDescent="0.25">
      <c r="A8" s="65" t="str">
        <v>Lopez Diego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 x14ac:dyDescent="0.25">
      <c r="A9" s="65" t="str">
        <v>Gonzalez Torres, Mara�a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 x14ac:dyDescent="0.25">
      <c r="A10" s="65" t="str">
        <v>Rodra�guez Jimaanez, Pablo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 x14ac:dyDescent="0.25">
      <c r="A11" s="65" t="str">
        <v>Hernandez Moreno, Sofa�a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 x14ac:dyDescent="0.25">
      <c r="A12" s="65" t="str">
        <v>Da�az Castro, Alejandro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 x14ac:dyDescent="0.25">
      <c r="A13" s="65" t="str">
        <v>a�lvarez Romero, Elena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 x14ac:dyDescent="0.25">
      <c r="A14" s="65" t="str">
        <v>Mua�oz Navarro, Javier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 x14ac:dyDescent="0.25">
      <c r="A15" s="65" t="str">
        <v>Romero Gil, Claudia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 x14ac:dyDescent="0.25">
      <c r="A16" s="65" t="str">
        <v>Alonso Serrano, Marcos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 x14ac:dyDescent="0.25">
      <c r="A17" s="65" t="str">
        <v>Gutiaarrez Molina, Luca�a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 x14ac:dyDescent="0.25">
      <c r="A18" s="65" t="str">
        <v>Moreno Ortega, Adrian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 x14ac:dyDescent="0.25">
      <c r="A19" s="65" t="str">
        <v>Jimaanez Ramos, Valentina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 x14ac:dyDescent="0.25">
      <c r="A20" s="65" t="str">
        <v>Ruiz Guerrero, Hugo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 x14ac:dyDescent="0.25">
      <c r="A21" s="65" t="str">
        <v>Flores Medina, Natalia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 x14ac:dyDescent="0.25">
      <c r="A22" s="65" t="str">
        <v>Vargas Delgado, Sergio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 x14ac:dyDescent="0.25">
      <c r="A23" s="65" t="str">
        <v>Torres Herrera, Patricia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 x14ac:dyDescent="0.25">
      <c r="A24" s="65" t="str">
        <v>Castillo Reyes, Daniel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 x14ac:dyDescent="0.25">
      <c r="A25" s="65" t="str">
        <v>Luis pepe peres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 x14ac:dyDescent="0.25">
      <c r="A26" s="65">
        <v>0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 x14ac:dyDescent="0.25">
      <c r="A27" s="65">
        <v>0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 x14ac:dyDescent="0.25">
      <c r="A28" s="65">
        <v>0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 x14ac:dyDescent="0.25">
      <c r="A29" s="65">
        <v>0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 x14ac:dyDescent="0.25">
      <c r="A30" s="65">
        <v>0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 x14ac:dyDescent="0.25">
      <c r="A31" s="65">
        <v>0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 x14ac:dyDescent="0.25">
      <c r="A32" s="65">
        <v>0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 x14ac:dyDescent="0.25">
      <c r="A33" s="65">
        <v>0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 x14ac:dyDescent="0.25">
      <c r="A34" s="65">
        <v>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 x14ac:dyDescent="0.25">
      <c r="A35" s="65">
        <v>0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 x14ac:dyDescent="0.25">
      <c r="A36" s="65">
        <v>0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 x14ac:dyDescent="0.25">
      <c r="A37" s="65">
        <v>0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 x14ac:dyDescent="0.25">
      <c r="A38" s="65">
        <v>0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 x14ac:dyDescent="0.25">
      <c r="A39" s="65">
        <v>0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 x14ac:dyDescent="0.25">
      <c r="A40" s="65">
        <v>0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.75" thickBot="1" x14ac:dyDescent="0.3">
      <c r="A41" s="65">
        <v>0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8">
    <mergeCell ref="Z2:AE2"/>
    <mergeCell ref="AF2:AK2"/>
    <mergeCell ref="A1:G1"/>
    <mergeCell ref="A2:A3"/>
    <mergeCell ref="B2:G2"/>
    <mergeCell ref="H2:M2"/>
    <mergeCell ref="N2:S2"/>
    <mergeCell ref="T2:Y2"/>
  </mergeCells>
  <conditionalFormatting sqref="B4:AK4">
    <cfRule type="cellIs" dxfId="4" priority="1" operator="equal">
      <formula>0</formula>
    </cfRule>
  </conditionalFormatting>
  <conditionalFormatting sqref="B5:AK41">
    <cfRule type="expression" dxfId="3" priority="2">
      <formula>B$4=0</formula>
    </cfRule>
    <cfRule type="cellIs" dxfId="2" priority="3" operator="lessThan">
      <formula>4.5</formula>
    </cfRule>
    <cfRule type="cellIs" dxfId="1" priority="4" operator="between">
      <formula>4.5</formula>
      <formula>5</formula>
    </cfRule>
    <cfRule type="cellIs" dxfId="0" priority="5" operator="greaterThan">
      <formula>5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16</vt:i4>
      </vt:variant>
    </vt:vector>
  </HeadingPairs>
  <TitlesOfParts>
    <vt:vector size="43" baseType="lpstr">
      <vt:lpstr>finalV1</vt:lpstr>
      <vt:lpstr>notas</vt:lpstr>
      <vt:lpstr>1ª EVA</vt:lpstr>
      <vt:lpstr>2ª EVA</vt:lpstr>
      <vt:lpstr>3ª EVA </vt:lpstr>
      <vt:lpstr>FINAL</vt:lpstr>
      <vt:lpstr>PESOS</vt:lpstr>
      <vt:lpstr>DATOS</vt:lpstr>
      <vt:lpstr>2ª EVA-solo</vt:lpstr>
      <vt:lpstr>3ª EVA-solo</vt:lpstr>
      <vt:lpstr>Plantilla Unidades</vt:lpstr>
      <vt:lpstr>U1</vt:lpstr>
      <vt:lpstr>U2</vt:lpstr>
      <vt:lpstr>U3</vt:lpstr>
      <vt:lpstr>U4</vt:lpstr>
      <vt:lpstr>U5</vt:lpstr>
      <vt:lpstr>U6</vt:lpstr>
      <vt:lpstr>U7</vt:lpstr>
      <vt:lpstr>U8</vt:lpstr>
      <vt:lpstr>U9</vt:lpstr>
      <vt:lpstr>U10</vt:lpstr>
      <vt:lpstr>U11</vt:lpstr>
      <vt:lpstr>U12</vt:lpstr>
      <vt:lpstr>U13</vt:lpstr>
      <vt:lpstr>U14</vt:lpstr>
      <vt:lpstr>U15</vt:lpstr>
      <vt:lpstr>Hoja4</vt:lpstr>
      <vt:lpstr>NOMBRE_ASIGNATURA</vt:lpstr>
      <vt:lpstr>Unidad1</vt:lpstr>
      <vt:lpstr>Unidad10</vt:lpstr>
      <vt:lpstr>Unidad11</vt:lpstr>
      <vt:lpstr>Unidad12</vt:lpstr>
      <vt:lpstr>Unidad13</vt:lpstr>
      <vt:lpstr>Unidad14</vt:lpstr>
      <vt:lpstr>Unidad15</vt:lpstr>
      <vt:lpstr>Unidad2</vt:lpstr>
      <vt:lpstr>Unidad3</vt:lpstr>
      <vt:lpstr>Unidad4</vt:lpstr>
      <vt:lpstr>Unidad5</vt:lpstr>
      <vt:lpstr>Unidad6</vt:lpstr>
      <vt:lpstr>Unidad7</vt:lpstr>
      <vt:lpstr>Unidad8</vt:lpstr>
      <vt:lpstr>Unidad9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Cuaderno Notas</dc:title>
  <dc:subject/>
  <dc:creator>María José García Lorente</dc:creator>
  <cp:keywords/>
  <dc:description/>
  <cp:lastModifiedBy>Sebastián Anto Latorre Montero</cp:lastModifiedBy>
  <cp:revision/>
  <dcterms:created xsi:type="dcterms:W3CDTF">2025-10-02T11:22:31Z</dcterms:created>
  <dcterms:modified xsi:type="dcterms:W3CDTF">2026-05-10T07:38:27Z</dcterms:modified>
  <cp:category/>
  <cp:contentStatus/>
</cp:coreProperties>
</file>