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SebastianRiera/Google Drive/Laboro/ResearchProposals/UNCuyo/UNCuyoIrrigacion/FcaIrrigacion/FcaIrrigacion/DgiData/"/>
    </mc:Choice>
  </mc:AlternateContent>
  <xr:revisionPtr revIDLastSave="0" documentId="8_{AD850AEF-C72D-A846-AEFB-C1089C2EF3E5}" xr6:coauthVersionLast="46" xr6:coauthVersionMax="46" xr10:uidLastSave="{00000000-0000-0000-0000-000000000000}"/>
  <bookViews>
    <workbookView xWindow="380" yWindow="460" windowWidth="29060" windowHeight="16860" xr2:uid="{00000000-000D-0000-FFFF-FFFF00000000}"/>
  </bookViews>
  <sheets>
    <sheet name="Plan de Obras 2021" sheetId="1" r:id="rId1"/>
  </sheets>
  <definedNames>
    <definedName name="_xlnm._FilterDatabase" localSheetId="0" hidden="1">'Plan de Obras 2021'!$H$3:$H$100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1" l="1"/>
  <c r="G97" i="1"/>
  <c r="F95" i="1"/>
  <c r="F96" i="1" s="1"/>
  <c r="E91" i="1"/>
  <c r="G91" i="1"/>
  <c r="F81" i="1"/>
  <c r="F82" i="1" s="1"/>
  <c r="F83" i="1" s="1"/>
  <c r="F84" i="1" s="1"/>
  <c r="F85" i="1" s="1"/>
  <c r="F86" i="1" s="1"/>
  <c r="F87" i="1" s="1"/>
  <c r="F88" i="1" s="1"/>
  <c r="F89" i="1" s="1"/>
  <c r="F90" i="1" s="1"/>
  <c r="G77" i="1"/>
  <c r="E77" i="1"/>
  <c r="F67" i="1"/>
  <c r="F68" i="1" s="1"/>
  <c r="F69" i="1" s="1"/>
  <c r="F70" i="1" s="1"/>
  <c r="F71" i="1" s="1"/>
  <c r="F72" i="1" s="1"/>
  <c r="F73" i="1" s="1"/>
  <c r="F74" i="1" s="1"/>
  <c r="F75" i="1" s="1"/>
  <c r="F76" i="1" s="1"/>
  <c r="G63" i="1"/>
  <c r="E63" i="1"/>
  <c r="F49" i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G45" i="1"/>
  <c r="E4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28" i="1"/>
  <c r="G28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E99" i="1" l="1"/>
</calcChain>
</file>

<file path=xl/sharedStrings.xml><?xml version="1.0" encoding="utf-8"?>
<sst xmlns="http://schemas.openxmlformats.org/spreadsheetml/2006/main" count="345" uniqueCount="157">
  <si>
    <t>RIO MENDOZA PLAN DE Obra 2021</t>
  </si>
  <si>
    <t>Nº</t>
  </si>
  <si>
    <t>OBRA</t>
  </si>
  <si>
    <t>INSPECCION</t>
  </si>
  <si>
    <t>MONTO</t>
  </si>
  <si>
    <t>MONTO ACUMULADO</t>
  </si>
  <si>
    <t>LONGITUD</t>
  </si>
  <si>
    <t>Mantenimiento 4º,5º y 6º tramo Canal San Martín</t>
  </si>
  <si>
    <t>Subdelegación de Aguas del Río Mendoza</t>
  </si>
  <si>
    <t>GLOBAL</t>
  </si>
  <si>
    <t>Bacheo 1º y 2º Tramo Canal San Martín</t>
  </si>
  <si>
    <t>Mantenimiento de camino de Servicio 5º y 6º tramo Canal San Martín</t>
  </si>
  <si>
    <t>Revestimiento Reservorio 2 Canal San Martín</t>
  </si>
  <si>
    <t>Sobresolera 3er Tramo Canal San Martín</t>
  </si>
  <si>
    <t>Gran Comparto : Automatización y telecomando de cuatro compuertas, con visualización por video de los movimientos</t>
  </si>
  <si>
    <t>Dique Cipolletti : Mantenimiento electromecánico de dos compuertas de cámara desarenadora.</t>
  </si>
  <si>
    <t>CANAL CESPEDES UNIF.</t>
  </si>
  <si>
    <t>Revestimiento Rama Sobremonte</t>
  </si>
  <si>
    <t>Rama Sobremonte Unificada</t>
  </si>
  <si>
    <t>Revestimiento Hij. La Ciénega</t>
  </si>
  <si>
    <t>Insp. Canal Colonia Unif.</t>
  </si>
  <si>
    <t xml:space="preserve">IMPERMEABILIZACION HIJ. CHACRAS DE CORIA AGUAS ABAJO CALLE PERALITOS </t>
  </si>
  <si>
    <t>INSPECCION LUJAN OESTE UNIFICADA</t>
  </si>
  <si>
    <t xml:space="preserve">REVESTIMIENTO HIJUELA MINA DE ORO </t>
  </si>
  <si>
    <t>CANAL NACIENTE CHACHINGO UNIF.</t>
  </si>
  <si>
    <t>REPARACIÓN CANAL RAMA GDOR. GALIGNIANA SEGURA</t>
  </si>
  <si>
    <t>Insp. Rama Dr Galigniana Segura</t>
  </si>
  <si>
    <t>IMPERMEABILIZACION CANAL SAN ALBERTO</t>
  </si>
  <si>
    <t>Inspección San Alberto Uspallata</t>
  </si>
  <si>
    <t>Revestimiento Hijuela Solanilla</t>
  </si>
  <si>
    <t>Rama Luján Centro</t>
  </si>
  <si>
    <t>ENTUBAMIENTO HIJUELA 2º LA RETA AGUAS ARRIBA RUTA PANAMERICANA  LAS COMPUERTAS</t>
  </si>
  <si>
    <t>INSPECION CANAL COMPUERTAS</t>
  </si>
  <si>
    <t>REVESTIMIENTO RAMO SEGURA</t>
  </si>
  <si>
    <t>Insp. Hij. Segura, Ramo Day , Hij. Centenario</t>
  </si>
  <si>
    <t>- Canal San Martín : Mantenimiento de módulos de máscara (Reina 1 y 2 ; Marienhoff ; Concesión California 1, 2, 3 y 4)</t>
  </si>
  <si>
    <t>CONSTRUCCIÓN DE CANAL Y COMPARTO URUTA S.A.</t>
  </si>
  <si>
    <t>Insp. Rama Reina</t>
  </si>
  <si>
    <t>ENTUBADO CANAL DEL OESTE AGUAS ABAJO CALLE SAN FRANCISCO DE ASIS</t>
  </si>
  <si>
    <t>INSPECCION CANAL DEL OESTE</t>
  </si>
  <si>
    <t xml:space="preserve">REVESTIMIENTO CANAL ORTEGA </t>
  </si>
  <si>
    <t>CANAL GENERAL RUFINO ORTEGA</t>
  </si>
  <si>
    <t>Dique Galigniana : Mantenimiento electromecánico de tres compuertas</t>
  </si>
  <si>
    <t>Diques Naciente, Chachingo, Canal Barrancas : Mantenimiento mecánico  hojas partidoras.</t>
  </si>
  <si>
    <t>TOTAL SELECCIONADAS</t>
  </si>
  <si>
    <t>RIO TUNUYAN INFERIOR PLAN DE OBRAS 2021</t>
  </si>
  <si>
    <t>MONTO ACTUALIZADO</t>
  </si>
  <si>
    <t>Impermeabilización Rama Chimba 1° Etapa</t>
  </si>
  <si>
    <t>Rama Chimba</t>
  </si>
  <si>
    <t>Reparacion de Tableros e Instalacion Eléctrica en Dársena</t>
  </si>
  <si>
    <t>Subdelegacion Río Tunuyan Inferior</t>
  </si>
  <si>
    <t>RAMA GODOY - DUCTO CERRADO ZONA DE PALMIRA (CONVENIO CON MUNICIPIO DE SAN MARTIN)</t>
  </si>
  <si>
    <t>Rama Godoy</t>
  </si>
  <si>
    <t>Impermeabilización Rama Mundo Nuevo</t>
  </si>
  <si>
    <t>ICAR</t>
  </si>
  <si>
    <t xml:space="preserve">   IMPERM. RA. NORTE A. VERDE DE C. MIGUEZ A C.VEGA</t>
  </si>
  <si>
    <t>Canal Norte Alto Verde</t>
  </si>
  <si>
    <t>IMPERMEABILIZACION HIJUELA SUAREZ</t>
  </si>
  <si>
    <t>Rama Dormida</t>
  </si>
  <si>
    <t>IMPERMEABILIZACION RAMA LA PAZ TRAMO CHACRITAS</t>
  </si>
  <si>
    <t>RAMA DE LA PAZ Y C.D.</t>
  </si>
  <si>
    <t>IMPERMEABILIZACION Y MEJORAMIENTO OPERATIVO CANAL SANTA ROSA-TRAMO VILLA</t>
  </si>
  <si>
    <t>Canal Santa Rosa</t>
  </si>
  <si>
    <t>Impermeabilización Rama Moyano Parte III Exp 763.356-15-2020</t>
  </si>
  <si>
    <t>Canal Mz. Constitución</t>
  </si>
  <si>
    <t>REVESTIMIENTO CANAL CHACABUCO ETAPA XII</t>
  </si>
  <si>
    <t>CANAL CHACABUCO ARBOLES</t>
  </si>
  <si>
    <t>Reparación Canal Reducción Los Andes</t>
  </si>
  <si>
    <t>IMPERMEAB. CANAL NORTE DE FCA. SCANDURA  A CALLE DEL CEMENTERIO</t>
  </si>
  <si>
    <t>Canal Norte e Hijuela Guevara</t>
  </si>
  <si>
    <t>IMPERMEABILIZACIÓN HIJUELA N°1</t>
  </si>
  <si>
    <t>Canal Nuevo Gil</t>
  </si>
  <si>
    <t>RIO TUNUYAN SUPERIOR PLAN DE OBRAS 2021</t>
  </si>
  <si>
    <t>Reparación y Mantenimiento Equipo Electromecánico
Dique Valle de Uco y Canal Matriz Valle de Uco</t>
  </si>
  <si>
    <t>Subdelegación Río Tunuyán Superior</t>
  </si>
  <si>
    <t>Impermeabilización - Tramo Canal Rama Centro</t>
  </si>
  <si>
    <t>Impermeabilización-Tramo Canal Aº El Olmo</t>
  </si>
  <si>
    <t>Inspeccion Aº Villegas</t>
  </si>
  <si>
    <t>Impermeabilización-Tramo Canal Aº Anchayuyo Superior</t>
  </si>
  <si>
    <t>Asoc. Inspec. De Cauces Tupungato</t>
  </si>
  <si>
    <t>Impermeabilización-Tramo Canal Rincón</t>
  </si>
  <si>
    <t>Inspección Canal Rincón
(M.Izq. Dique Valle de Uco)</t>
  </si>
  <si>
    <t>Revestimiento Hijuela Las Rosas</t>
  </si>
  <si>
    <t>Inspección Aº Guiñazú</t>
  </si>
  <si>
    <t>Refuncionalizacion Obras Distribución-Aº Claro</t>
  </si>
  <si>
    <t>Inspección Aº Claro</t>
  </si>
  <si>
    <t>Refuncionalizacion Obras Distribución-Aº  Salas Caroca</t>
  </si>
  <si>
    <t>Inspección Aº Salas Carocas</t>
  </si>
  <si>
    <t>Impermeabilización - Hijuela Cejas</t>
  </si>
  <si>
    <t>Inspección Canal Manzano
(M.Izq. Dique Valle de Uco)</t>
  </si>
  <si>
    <t>Toma Sobre Aº Negro-Hijuela Catalailla</t>
  </si>
  <si>
    <t>Ejecución Partidores Rama Yaucha-Segunda Etapa</t>
  </si>
  <si>
    <t>Inspección Yaucha- Aguanda</t>
  </si>
  <si>
    <t>Impermeabilización-Tramo Canal Quebrada de las Casas</t>
  </si>
  <si>
    <t>Inspección Aº Quebrada de las Casas</t>
  </si>
  <si>
    <t>Mantenimiento mecánico de hojas partidoras Varias</t>
  </si>
  <si>
    <t>Entubamiento Canal Esquina 1ª Etapa</t>
  </si>
  <si>
    <t>ICAT - Inspacción Canal Esquina</t>
  </si>
  <si>
    <t>Inspeción Canal Mz. Margen Derecha (Dique Valle De Uco)</t>
  </si>
  <si>
    <t>RIO DIAMANTE PLAN DE OBRAS 2021</t>
  </si>
  <si>
    <t>Canales Marginales - Refuncionalizacion Compuertas y Hojas Moviles 2°</t>
  </si>
  <si>
    <t>Subdelegacion Río Diamante</t>
  </si>
  <si>
    <t>Modificación Toma Matriz Goudge</t>
  </si>
  <si>
    <t>canal Goudge</t>
  </si>
  <si>
    <t>Canal Seru Civit - Revestimiento</t>
  </si>
  <si>
    <t>Canal Santa María del Vencedor</t>
  </si>
  <si>
    <t>Canal Grande - Modernizacion Sistema de Riego</t>
  </si>
  <si>
    <t>Canal Pavez</t>
  </si>
  <si>
    <t>Canal Salas</t>
  </si>
  <si>
    <t>Obras Complementarias - Reservorio Canal Vila</t>
  </si>
  <si>
    <t>Canal Vila</t>
  </si>
  <si>
    <t xml:space="preserve">Modificación Comparto Elena - La Llave - Vidalino </t>
  </si>
  <si>
    <t>Rejas Canal Marginal Izquierdo</t>
  </si>
  <si>
    <t>Canal Gutierrez - Revestimiento entre calle Quiroga e Hijuela 6</t>
  </si>
  <si>
    <t>Unificada de Rama Caída</t>
  </si>
  <si>
    <t>Canal Pavez - Modernizacion Sistema de Riego</t>
  </si>
  <si>
    <t xml:space="preserve">Canal Salas - Modernizacion Sistema de Riego </t>
  </si>
  <si>
    <t>RIO ATUEL PLAN DE Obras 2021</t>
  </si>
  <si>
    <t>TRABAJOS DE REPARACION Y MANTENIMIENTO -10° ETAPA y MANTENIMIENTO ELECTROMECÁNICO DE COMPUERTAS</t>
  </si>
  <si>
    <t>CANAL MARGINAL DEL ATUEL</t>
  </si>
  <si>
    <t>REVESTIMIENTO DE LA RAMA 1 - TRAMO PARCIAL (660 M)</t>
  </si>
  <si>
    <t>REAL DEL PADRE</t>
  </si>
  <si>
    <t>REVESTIMIENTO DE UN TRAMO - III ETAPA</t>
  </si>
  <si>
    <t>CANAL MATRIZ REGUEIRA</t>
  </si>
  <si>
    <t>REVESTIMIENTO DE UN TRAMO EN TERRAPLÉN
(200 METROS CON PELIGRO DE ROTURA)</t>
  </si>
  <si>
    <t>CENTRO AUXILIAR</t>
  </si>
  <si>
    <t>RECONSTRUCCIÓN COMPARTOS RAMAS NORTE SUR Y VASCONIA</t>
  </si>
  <si>
    <t>CANAL A - REVESTIMIENTO DE UN TRAMO</t>
  </si>
  <si>
    <t xml:space="preserve">CANAL MATRIZ SAN PEDRO </t>
  </si>
  <si>
    <t>INCORPORACIÓN DE 6 COMPUERTAS DE BAJA ALTURA Y SUS PASARELAS PARA RIEGO SECCIONADO - RAMA SOITUÉ</t>
  </si>
  <si>
    <t>JÁUREGUI</t>
  </si>
  <si>
    <t xml:space="preserve">MODIFICACIÓN SISTEMA DE RIEGO (REVEST. Y PARTIDOR) </t>
  </si>
  <si>
    <t>CANAL MATRIZ CORREA</t>
  </si>
  <si>
    <t>CONSTRUCCIÓN DE: TOMA Y SECCIÓN DE AFORO GENDARMERÍA EN CANAL SOSNEADO, VERTEDERO DESCARGADOR  EN TOMA CANAL LA JUNTA Y AFORADOR EN HIJUELA DE CANAL LA JUNTA</t>
  </si>
  <si>
    <t>LA JUNTA, COIHUECO Y SOSNEADO</t>
  </si>
  <si>
    <t>MALARGUE plan de Obras 2021</t>
  </si>
  <si>
    <t>PTOS</t>
  </si>
  <si>
    <t>ENTUBADO RAMA CENTRO UNIFICADO 1a ETAPA</t>
  </si>
  <si>
    <t>REVESTIMIENTO CANAL MATRIZ CAÑADA COLORADA 3ª ETAPA – RÍO MALARGÜE</t>
  </si>
  <si>
    <t>Canal Cañada Colorada</t>
  </si>
  <si>
    <t>PRESUPUESTO TOTALPLAN DE OBRAS 2021</t>
  </si>
  <si>
    <t>Inspección Canal Reducción Los Andes</t>
  </si>
  <si>
    <t>SUBDELEGACIÓN</t>
  </si>
  <si>
    <t>** Sergio la cambia por otra obra más camioneta</t>
  </si>
  <si>
    <t>LICITACION</t>
  </si>
  <si>
    <t>ADMINISTRACIÓN</t>
  </si>
  <si>
    <t xml:space="preserve">REVESTIMIENTO RAMA ISLA GRANDE </t>
  </si>
  <si>
    <t>LICITACION/o Convenio Muni Las Heras</t>
  </si>
  <si>
    <t>CANAL MATRTIZ IZUEL</t>
  </si>
  <si>
    <t>REVESTIMIENTO DE UN TRAMO - CANAL MOSS *** Construcción Toma y Descargador Canal Arroyo</t>
  </si>
  <si>
    <t>Tipología de Contratación</t>
  </si>
  <si>
    <t>Malargüe</t>
  </si>
  <si>
    <t>Atuel</t>
  </si>
  <si>
    <t>Diamante</t>
  </si>
  <si>
    <t>Tun. Superior</t>
  </si>
  <si>
    <t>Tun. Inferior</t>
  </si>
  <si>
    <t>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</si>
</sst>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&quot;$&quot;\ 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165" fontId="3" fillId="3" borderId="3" xfId="0" applyNumberFormat="1" applyFont="1" applyFill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0" borderId="3" xfId="0" applyFont="1" applyFill="1" applyBorder="1" applyAlignment="1">
      <alignment horizontal="left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165" fontId="3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0"/>
  <sheetViews>
    <sheetView tabSelected="1" workbookViewId="0">
      <selection activeCell="C8" sqref="C8"/>
    </sheetView>
  </sheetViews>
  <sheetFormatPr baseColWidth="10" defaultColWidth="10.6640625" defaultRowHeight="15" x14ac:dyDescent="0.2"/>
  <cols>
    <col min="1" max="1" width="4.1640625" customWidth="1"/>
    <col min="2" max="2" width="5.83203125" customWidth="1"/>
    <col min="3" max="3" width="70.83203125" customWidth="1"/>
    <col min="4" max="4" width="30.6640625" customWidth="1"/>
    <col min="5" max="5" width="23.1640625" customWidth="1"/>
    <col min="6" max="6" width="26.5" customWidth="1"/>
    <col min="7" max="7" width="17.1640625" customWidth="1"/>
    <col min="8" max="8" width="17.5" customWidth="1"/>
  </cols>
  <sheetData>
    <row r="3" spans="2:8" ht="30" customHeight="1" x14ac:dyDescent="0.2">
      <c r="B3" s="33" t="s">
        <v>0</v>
      </c>
      <c r="C3" s="34"/>
      <c r="D3" s="34"/>
      <c r="E3" s="34"/>
      <c r="F3" s="34"/>
      <c r="G3" s="34"/>
      <c r="H3" s="31" t="s">
        <v>150</v>
      </c>
    </row>
    <row r="4" spans="2:8" ht="30" customHeight="1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2:8" ht="35" customHeight="1" x14ac:dyDescent="0.2">
      <c r="B5" s="42" t="s">
        <v>156</v>
      </c>
      <c r="C5" s="20" t="s">
        <v>7</v>
      </c>
      <c r="D5" s="20" t="s">
        <v>8</v>
      </c>
      <c r="E5" s="21">
        <v>4361300</v>
      </c>
      <c r="F5" s="21">
        <f>+E5</f>
        <v>4361300</v>
      </c>
      <c r="G5" s="22" t="s">
        <v>9</v>
      </c>
      <c r="H5" s="30" t="s">
        <v>145</v>
      </c>
    </row>
    <row r="6" spans="2:8" ht="35" customHeight="1" x14ac:dyDescent="0.2">
      <c r="B6" s="42" t="s">
        <v>156</v>
      </c>
      <c r="C6" s="20" t="s">
        <v>10</v>
      </c>
      <c r="D6" s="20" t="s">
        <v>8</v>
      </c>
      <c r="E6" s="21">
        <v>3738300</v>
      </c>
      <c r="F6" s="21">
        <f>+E6+F5</f>
        <v>8099600</v>
      </c>
      <c r="G6" s="22">
        <v>1100</v>
      </c>
      <c r="H6" s="30" t="s">
        <v>145</v>
      </c>
    </row>
    <row r="7" spans="2:8" ht="35" customHeight="1" x14ac:dyDescent="0.2">
      <c r="B7" s="42" t="s">
        <v>156</v>
      </c>
      <c r="C7" s="20" t="s">
        <v>11</v>
      </c>
      <c r="D7" s="20" t="s">
        <v>8</v>
      </c>
      <c r="E7" s="21">
        <v>3115200</v>
      </c>
      <c r="F7" s="21">
        <f t="shared" ref="F7:F27" si="0">+E7+F6</f>
        <v>11214800</v>
      </c>
      <c r="G7" s="22">
        <v>6000</v>
      </c>
      <c r="H7" s="30" t="s">
        <v>145</v>
      </c>
    </row>
    <row r="8" spans="2:8" ht="35" customHeight="1" x14ac:dyDescent="0.2">
      <c r="B8" s="42" t="s">
        <v>156</v>
      </c>
      <c r="C8" s="20" t="s">
        <v>12</v>
      </c>
      <c r="D8" s="20" t="s">
        <v>8</v>
      </c>
      <c r="E8" s="21">
        <v>10042000</v>
      </c>
      <c r="F8" s="21">
        <f t="shared" si="0"/>
        <v>21256800</v>
      </c>
      <c r="G8" s="22" t="s">
        <v>9</v>
      </c>
      <c r="H8" s="30" t="s">
        <v>144</v>
      </c>
    </row>
    <row r="9" spans="2:8" ht="35" customHeight="1" x14ac:dyDescent="0.2">
      <c r="B9" s="42" t="s">
        <v>156</v>
      </c>
      <c r="C9" s="20" t="s">
        <v>13</v>
      </c>
      <c r="D9" s="20" t="s">
        <v>8</v>
      </c>
      <c r="E9" s="21">
        <v>3738300</v>
      </c>
      <c r="F9" s="21">
        <f t="shared" si="0"/>
        <v>24995100</v>
      </c>
      <c r="G9" s="22">
        <v>120</v>
      </c>
      <c r="H9" s="30" t="s">
        <v>144</v>
      </c>
    </row>
    <row r="10" spans="2:8" ht="35" customHeight="1" x14ac:dyDescent="0.2">
      <c r="B10" s="42" t="s">
        <v>156</v>
      </c>
      <c r="C10" s="20" t="s">
        <v>14</v>
      </c>
      <c r="D10" s="20" t="s">
        <v>8</v>
      </c>
      <c r="E10" s="21">
        <v>7467400</v>
      </c>
      <c r="F10" s="21">
        <f t="shared" si="0"/>
        <v>32462500</v>
      </c>
      <c r="G10" s="22"/>
      <c r="H10" s="30" t="s">
        <v>144</v>
      </c>
    </row>
    <row r="11" spans="2:8" ht="35" customHeight="1" x14ac:dyDescent="0.2">
      <c r="B11" s="42" t="s">
        <v>156</v>
      </c>
      <c r="C11" s="20" t="s">
        <v>15</v>
      </c>
      <c r="D11" s="20" t="s">
        <v>8</v>
      </c>
      <c r="E11" s="21">
        <v>18327600</v>
      </c>
      <c r="F11" s="21">
        <f t="shared" si="0"/>
        <v>50790100</v>
      </c>
      <c r="G11" s="22"/>
      <c r="H11" s="30" t="s">
        <v>144</v>
      </c>
    </row>
    <row r="12" spans="2:8" ht="35" customHeight="1" x14ac:dyDescent="0.2">
      <c r="B12" s="42" t="s">
        <v>156</v>
      </c>
      <c r="C12" s="20" t="s">
        <v>43</v>
      </c>
      <c r="D12" s="20" t="s">
        <v>8</v>
      </c>
      <c r="E12" s="21">
        <v>7500000</v>
      </c>
      <c r="F12" s="21">
        <f t="shared" si="0"/>
        <v>58290100</v>
      </c>
      <c r="G12" s="22"/>
      <c r="H12" s="30" t="s">
        <v>144</v>
      </c>
    </row>
    <row r="13" spans="2:8" ht="35" customHeight="1" x14ac:dyDescent="0.2">
      <c r="B13" s="42" t="s">
        <v>156</v>
      </c>
      <c r="C13" s="20" t="s">
        <v>146</v>
      </c>
      <c r="D13" s="20" t="s">
        <v>16</v>
      </c>
      <c r="E13" s="21">
        <v>7080000</v>
      </c>
      <c r="F13" s="21">
        <f t="shared" si="0"/>
        <v>65370100</v>
      </c>
      <c r="G13" s="22">
        <v>1000</v>
      </c>
      <c r="H13" s="30" t="s">
        <v>145</v>
      </c>
    </row>
    <row r="14" spans="2:8" ht="34.5" customHeight="1" x14ac:dyDescent="0.2">
      <c r="B14" s="42" t="s">
        <v>156</v>
      </c>
      <c r="C14" s="20" t="s">
        <v>17</v>
      </c>
      <c r="D14" s="20" t="s">
        <v>18</v>
      </c>
      <c r="E14" s="21">
        <v>3150800</v>
      </c>
      <c r="F14" s="21">
        <f t="shared" si="0"/>
        <v>68520900</v>
      </c>
      <c r="G14" s="22">
        <v>320</v>
      </c>
      <c r="H14" s="30" t="s">
        <v>144</v>
      </c>
    </row>
    <row r="15" spans="2:8" ht="35" customHeight="1" x14ac:dyDescent="0.2">
      <c r="B15" s="42" t="s">
        <v>156</v>
      </c>
      <c r="C15" s="20" t="s">
        <v>19</v>
      </c>
      <c r="D15" s="20" t="s">
        <v>20</v>
      </c>
      <c r="E15" s="21">
        <v>7266700</v>
      </c>
      <c r="F15" s="21">
        <f t="shared" si="0"/>
        <v>75787600</v>
      </c>
      <c r="G15" s="22">
        <v>600</v>
      </c>
      <c r="H15" s="30" t="s">
        <v>144</v>
      </c>
    </row>
    <row r="16" spans="2:8" ht="35" customHeight="1" x14ac:dyDescent="0.2">
      <c r="B16" s="42" t="s">
        <v>156</v>
      </c>
      <c r="C16" s="20" t="s">
        <v>21</v>
      </c>
      <c r="D16" s="20" t="s">
        <v>22</v>
      </c>
      <c r="E16" s="21">
        <v>8302700</v>
      </c>
      <c r="F16" s="21">
        <f t="shared" si="0"/>
        <v>84090300</v>
      </c>
      <c r="G16" s="22">
        <v>704</v>
      </c>
      <c r="H16" s="30" t="s">
        <v>144</v>
      </c>
    </row>
    <row r="17" spans="2:8" ht="35" customHeight="1" x14ac:dyDescent="0.2">
      <c r="B17" s="42" t="s">
        <v>156</v>
      </c>
      <c r="C17" s="20" t="s">
        <v>23</v>
      </c>
      <c r="D17" s="20" t="s">
        <v>24</v>
      </c>
      <c r="E17" s="21">
        <v>7008000</v>
      </c>
      <c r="F17" s="21">
        <f t="shared" si="0"/>
        <v>91098300</v>
      </c>
      <c r="G17" s="22">
        <v>1500</v>
      </c>
      <c r="H17" s="30" t="s">
        <v>145</v>
      </c>
    </row>
    <row r="18" spans="2:8" ht="35" customHeight="1" x14ac:dyDescent="0.2">
      <c r="B18" s="42" t="s">
        <v>156</v>
      </c>
      <c r="C18" s="20" t="s">
        <v>25</v>
      </c>
      <c r="D18" s="20" t="s">
        <v>26</v>
      </c>
      <c r="E18" s="21">
        <v>2548800</v>
      </c>
      <c r="F18" s="21">
        <f t="shared" si="0"/>
        <v>93647100</v>
      </c>
      <c r="G18" s="22">
        <v>1600</v>
      </c>
      <c r="H18" s="30" t="s">
        <v>144</v>
      </c>
    </row>
    <row r="19" spans="2:8" ht="35" customHeight="1" x14ac:dyDescent="0.2">
      <c r="B19" s="42" t="s">
        <v>156</v>
      </c>
      <c r="C19" s="20" t="s">
        <v>27</v>
      </c>
      <c r="D19" s="20" t="s">
        <v>28</v>
      </c>
      <c r="E19" s="21">
        <v>11328000</v>
      </c>
      <c r="F19" s="21">
        <f t="shared" si="0"/>
        <v>104975100</v>
      </c>
      <c r="G19" s="22">
        <v>4000</v>
      </c>
      <c r="H19" s="30" t="s">
        <v>147</v>
      </c>
    </row>
    <row r="20" spans="2:8" ht="35" customHeight="1" x14ac:dyDescent="0.2">
      <c r="B20" s="42" t="s">
        <v>156</v>
      </c>
      <c r="C20" s="20" t="s">
        <v>29</v>
      </c>
      <c r="D20" s="20" t="s">
        <v>30</v>
      </c>
      <c r="E20" s="21">
        <v>4130000</v>
      </c>
      <c r="F20" s="21">
        <f t="shared" si="0"/>
        <v>109105100</v>
      </c>
      <c r="G20" s="22">
        <v>350</v>
      </c>
      <c r="H20" s="30" t="s">
        <v>144</v>
      </c>
    </row>
    <row r="21" spans="2:8" ht="35" customHeight="1" x14ac:dyDescent="0.2">
      <c r="B21" s="42" t="s">
        <v>156</v>
      </c>
      <c r="C21" s="20" t="s">
        <v>31</v>
      </c>
      <c r="D21" s="20" t="s">
        <v>32</v>
      </c>
      <c r="E21" s="21">
        <v>2157100</v>
      </c>
      <c r="F21" s="21">
        <f t="shared" si="0"/>
        <v>111262200</v>
      </c>
      <c r="G21" s="22">
        <v>300</v>
      </c>
      <c r="H21" s="30" t="s">
        <v>145</v>
      </c>
    </row>
    <row r="22" spans="2:8" ht="35" customHeight="1" x14ac:dyDescent="0.2">
      <c r="B22" s="42" t="s">
        <v>156</v>
      </c>
      <c r="C22" s="20" t="s">
        <v>33</v>
      </c>
      <c r="D22" s="20" t="s">
        <v>34</v>
      </c>
      <c r="E22" s="21">
        <v>6077200</v>
      </c>
      <c r="F22" s="21">
        <f t="shared" si="0"/>
        <v>117339400</v>
      </c>
      <c r="G22" s="22">
        <v>500</v>
      </c>
      <c r="H22" s="30" t="s">
        <v>144</v>
      </c>
    </row>
    <row r="23" spans="2:8" ht="35" customHeight="1" x14ac:dyDescent="0.2">
      <c r="B23" s="42" t="s">
        <v>156</v>
      </c>
      <c r="C23" s="20" t="s">
        <v>35</v>
      </c>
      <c r="D23" s="20" t="s">
        <v>8</v>
      </c>
      <c r="E23" s="21">
        <v>4564100</v>
      </c>
      <c r="F23" s="21">
        <f t="shared" si="0"/>
        <v>121903500</v>
      </c>
      <c r="G23" s="22"/>
      <c r="H23" s="30" t="s">
        <v>144</v>
      </c>
    </row>
    <row r="24" spans="2:8" ht="35" customHeight="1" x14ac:dyDescent="0.2">
      <c r="B24" s="42" t="s">
        <v>156</v>
      </c>
      <c r="C24" s="20" t="s">
        <v>36</v>
      </c>
      <c r="D24" s="20" t="s">
        <v>37</v>
      </c>
      <c r="E24" s="21">
        <v>1274400</v>
      </c>
      <c r="F24" s="21">
        <f t="shared" si="0"/>
        <v>123177900</v>
      </c>
      <c r="G24" s="22">
        <v>30</v>
      </c>
      <c r="H24" s="30" t="s">
        <v>144</v>
      </c>
    </row>
    <row r="25" spans="2:8" ht="35" customHeight="1" x14ac:dyDescent="0.2">
      <c r="B25" s="42" t="s">
        <v>156</v>
      </c>
      <c r="C25" s="20" t="s">
        <v>38</v>
      </c>
      <c r="D25" s="20" t="s">
        <v>39</v>
      </c>
      <c r="E25" s="21">
        <v>6298800</v>
      </c>
      <c r="F25" s="21">
        <f t="shared" si="0"/>
        <v>129476700</v>
      </c>
      <c r="G25" s="22">
        <v>500</v>
      </c>
      <c r="H25" s="30" t="s">
        <v>145</v>
      </c>
    </row>
    <row r="26" spans="2:8" ht="35" customHeight="1" x14ac:dyDescent="0.2">
      <c r="B26" s="42" t="s">
        <v>156</v>
      </c>
      <c r="C26" s="20" t="s">
        <v>40</v>
      </c>
      <c r="D26" s="20" t="s">
        <v>41</v>
      </c>
      <c r="E26" s="21">
        <v>7008000</v>
      </c>
      <c r="F26" s="21">
        <f t="shared" si="0"/>
        <v>136484700</v>
      </c>
      <c r="G26" s="22">
        <v>1000</v>
      </c>
      <c r="H26" s="30" t="s">
        <v>145</v>
      </c>
    </row>
    <row r="27" spans="2:8" ht="35" customHeight="1" x14ac:dyDescent="0.2">
      <c r="B27" s="42" t="s">
        <v>156</v>
      </c>
      <c r="C27" s="20" t="s">
        <v>42</v>
      </c>
      <c r="D27" s="20" t="s">
        <v>8</v>
      </c>
      <c r="E27" s="21">
        <v>10622200</v>
      </c>
      <c r="F27" s="24">
        <f t="shared" si="0"/>
        <v>147106900</v>
      </c>
      <c r="G27" s="22"/>
      <c r="H27" s="30" t="s">
        <v>144</v>
      </c>
    </row>
    <row r="28" spans="2:8" ht="35" customHeight="1" x14ac:dyDescent="0.2">
      <c r="B28" s="2"/>
      <c r="C28" s="6" t="s">
        <v>44</v>
      </c>
      <c r="D28" s="7"/>
      <c r="E28" s="8">
        <f>+E5+E6+E7+E8+E9+E10+E11+E12+E13+E14+E15+E16+E17+E18+E19+E20+E21+E22+E23+E24+E25+E26+E27</f>
        <v>147106900</v>
      </c>
      <c r="F28" s="9"/>
      <c r="G28" s="6">
        <f>+G13+G14+G15+G16+G17+G18+G19+G20+G21+G22+G24+G25+G9+G26</f>
        <v>12524</v>
      </c>
    </row>
    <row r="29" spans="2:8" ht="9.75" customHeight="1" x14ac:dyDescent="0.2"/>
    <row r="30" spans="2:8" ht="25.5" customHeight="1" x14ac:dyDescent="0.2">
      <c r="B30" s="35" t="s">
        <v>45</v>
      </c>
      <c r="C30" s="36"/>
      <c r="D30" s="36"/>
      <c r="E30" s="36"/>
      <c r="F30" s="36"/>
      <c r="G30" s="36"/>
      <c r="H30" s="31" t="s">
        <v>150</v>
      </c>
    </row>
    <row r="31" spans="2:8" ht="16" x14ac:dyDescent="0.2">
      <c r="B31" s="3" t="s">
        <v>1</v>
      </c>
      <c r="C31" s="3" t="s">
        <v>2</v>
      </c>
      <c r="D31" s="3" t="s">
        <v>3</v>
      </c>
      <c r="E31" s="3" t="s">
        <v>4</v>
      </c>
      <c r="F31" s="3" t="s">
        <v>46</v>
      </c>
      <c r="G31" s="3" t="s">
        <v>6</v>
      </c>
    </row>
    <row r="32" spans="2:8" ht="35" customHeight="1" x14ac:dyDescent="0.2">
      <c r="B32" s="42" t="s">
        <v>155</v>
      </c>
      <c r="C32" s="20" t="s">
        <v>47</v>
      </c>
      <c r="D32" s="25" t="s">
        <v>48</v>
      </c>
      <c r="E32" s="26">
        <v>23395181.314799998</v>
      </c>
      <c r="F32" s="21">
        <f t="shared" ref="F32" si="1">+E32</f>
        <v>23395181.314799998</v>
      </c>
      <c r="G32" s="22">
        <v>1110</v>
      </c>
      <c r="H32" s="30" t="s">
        <v>144</v>
      </c>
    </row>
    <row r="33" spans="2:8" ht="35" customHeight="1" x14ac:dyDescent="0.2">
      <c r="B33" s="42" t="s">
        <v>155</v>
      </c>
      <c r="C33" s="20" t="s">
        <v>49</v>
      </c>
      <c r="D33" s="25" t="s">
        <v>50</v>
      </c>
      <c r="E33" s="26">
        <v>1000000</v>
      </c>
      <c r="F33" s="21">
        <f>+E33+F32</f>
        <v>24395181.314799998</v>
      </c>
      <c r="G33" s="22"/>
      <c r="H33" s="30" t="s">
        <v>145</v>
      </c>
    </row>
    <row r="34" spans="2:8" ht="35" customHeight="1" x14ac:dyDescent="0.2">
      <c r="B34" s="42" t="s">
        <v>155</v>
      </c>
      <c r="C34" s="20" t="s">
        <v>51</v>
      </c>
      <c r="D34" s="25" t="s">
        <v>52</v>
      </c>
      <c r="E34" s="26">
        <v>6381473.0806</v>
      </c>
      <c r="F34" s="21">
        <f t="shared" ref="F34:F44" si="2">+E34+F33</f>
        <v>30776654.395399999</v>
      </c>
      <c r="G34" s="22">
        <v>1000</v>
      </c>
      <c r="H34" s="30" t="s">
        <v>145</v>
      </c>
    </row>
    <row r="35" spans="2:8" ht="35" customHeight="1" x14ac:dyDescent="0.2">
      <c r="B35" s="42" t="s">
        <v>155</v>
      </c>
      <c r="C35" s="20" t="s">
        <v>53</v>
      </c>
      <c r="D35" s="25" t="s">
        <v>54</v>
      </c>
      <c r="E35" s="26">
        <v>4328210.9147999994</v>
      </c>
      <c r="F35" s="21">
        <f t="shared" si="2"/>
        <v>35104865.310199998</v>
      </c>
      <c r="G35" s="22">
        <v>230</v>
      </c>
      <c r="H35" s="30" t="s">
        <v>145</v>
      </c>
    </row>
    <row r="36" spans="2:8" ht="35" customHeight="1" x14ac:dyDescent="0.2">
      <c r="B36" s="42" t="s">
        <v>155</v>
      </c>
      <c r="C36" s="20" t="s">
        <v>55</v>
      </c>
      <c r="D36" s="25" t="s">
        <v>56</v>
      </c>
      <c r="E36" s="26">
        <v>7096730.057</v>
      </c>
      <c r="F36" s="21">
        <f t="shared" si="2"/>
        <v>42201595.367200002</v>
      </c>
      <c r="G36" s="22">
        <v>467</v>
      </c>
      <c r="H36" s="30" t="s">
        <v>145</v>
      </c>
    </row>
    <row r="37" spans="2:8" ht="35" customHeight="1" x14ac:dyDescent="0.2">
      <c r="B37" s="42" t="s">
        <v>155</v>
      </c>
      <c r="C37" s="20" t="s">
        <v>57</v>
      </c>
      <c r="D37" s="25" t="s">
        <v>58</v>
      </c>
      <c r="E37" s="26">
        <v>8251424.2607999993</v>
      </c>
      <c r="F37" s="21">
        <f t="shared" si="2"/>
        <v>50453019.627999999</v>
      </c>
      <c r="G37" s="22">
        <v>705</v>
      </c>
      <c r="H37" s="30" t="s">
        <v>145</v>
      </c>
    </row>
    <row r="38" spans="2:8" ht="35" customHeight="1" x14ac:dyDescent="0.2">
      <c r="B38" s="42" t="s">
        <v>155</v>
      </c>
      <c r="C38" s="20" t="s">
        <v>59</v>
      </c>
      <c r="D38" s="25" t="s">
        <v>60</v>
      </c>
      <c r="E38" s="26">
        <v>5887247.7333999993</v>
      </c>
      <c r="F38" s="21">
        <f t="shared" si="2"/>
        <v>56340267.361400001</v>
      </c>
      <c r="G38" s="22">
        <v>400</v>
      </c>
      <c r="H38" s="30" t="s">
        <v>145</v>
      </c>
    </row>
    <row r="39" spans="2:8" ht="35" customHeight="1" x14ac:dyDescent="0.2">
      <c r="B39" s="42" t="s">
        <v>155</v>
      </c>
      <c r="C39" s="20" t="s">
        <v>61</v>
      </c>
      <c r="D39" s="25" t="s">
        <v>62</v>
      </c>
      <c r="E39" s="26">
        <v>10876231.848599998</v>
      </c>
      <c r="F39" s="21">
        <f t="shared" si="2"/>
        <v>67216499.209999993</v>
      </c>
      <c r="G39" s="22">
        <v>560</v>
      </c>
      <c r="H39" s="30" t="s">
        <v>145</v>
      </c>
    </row>
    <row r="40" spans="2:8" ht="35" customHeight="1" x14ac:dyDescent="0.2">
      <c r="B40" s="42" t="s">
        <v>155</v>
      </c>
      <c r="C40" s="20" t="s">
        <v>63</v>
      </c>
      <c r="D40" s="25" t="s">
        <v>64</v>
      </c>
      <c r="E40" s="26">
        <v>10089161.9518</v>
      </c>
      <c r="F40" s="21">
        <f t="shared" si="2"/>
        <v>77305661.161799997</v>
      </c>
      <c r="G40" s="22">
        <v>730</v>
      </c>
      <c r="H40" s="30" t="s">
        <v>145</v>
      </c>
    </row>
    <row r="41" spans="2:8" ht="35" customHeight="1" x14ac:dyDescent="0.2">
      <c r="B41" s="42" t="s">
        <v>155</v>
      </c>
      <c r="C41" s="20" t="s">
        <v>65</v>
      </c>
      <c r="D41" s="27" t="s">
        <v>66</v>
      </c>
      <c r="E41" s="26">
        <v>7586729.1869999999</v>
      </c>
      <c r="F41" s="21">
        <f t="shared" si="2"/>
        <v>84892390.348800004</v>
      </c>
      <c r="G41" s="22">
        <v>500</v>
      </c>
      <c r="H41" s="30" t="s">
        <v>145</v>
      </c>
    </row>
    <row r="42" spans="2:8" ht="35" customHeight="1" x14ac:dyDescent="0.2">
      <c r="B42" s="42" t="s">
        <v>155</v>
      </c>
      <c r="C42" s="20" t="s">
        <v>67</v>
      </c>
      <c r="D42" s="25" t="s">
        <v>141</v>
      </c>
      <c r="E42" s="26">
        <v>2844000</v>
      </c>
      <c r="F42" s="21">
        <f t="shared" si="2"/>
        <v>87736390.348800004</v>
      </c>
      <c r="G42" s="22"/>
      <c r="H42" s="30" t="s">
        <v>145</v>
      </c>
    </row>
    <row r="43" spans="2:8" ht="35" customHeight="1" x14ac:dyDescent="0.2">
      <c r="B43" s="42" t="s">
        <v>155</v>
      </c>
      <c r="C43" s="20" t="s">
        <v>68</v>
      </c>
      <c r="D43" s="25" t="s">
        <v>69</v>
      </c>
      <c r="E43" s="26">
        <v>18934037.435999997</v>
      </c>
      <c r="F43" s="21">
        <f t="shared" si="2"/>
        <v>106670427.78479999</v>
      </c>
      <c r="G43" s="22">
        <v>1050</v>
      </c>
      <c r="H43" s="30" t="s">
        <v>145</v>
      </c>
    </row>
    <row r="44" spans="2:8" ht="35" customHeight="1" x14ac:dyDescent="0.2">
      <c r="B44" s="42" t="s">
        <v>155</v>
      </c>
      <c r="C44" s="20" t="s">
        <v>70</v>
      </c>
      <c r="D44" s="25" t="s">
        <v>71</v>
      </c>
      <c r="E44" s="26">
        <v>4550000</v>
      </c>
      <c r="F44" s="21">
        <f t="shared" si="2"/>
        <v>111220427.78479999</v>
      </c>
      <c r="G44" s="22">
        <v>500</v>
      </c>
      <c r="H44" s="30" t="s">
        <v>145</v>
      </c>
    </row>
    <row r="45" spans="2:8" ht="35" customHeight="1" x14ac:dyDescent="0.2">
      <c r="B45" s="12"/>
      <c r="C45" s="6" t="s">
        <v>44</v>
      </c>
      <c r="D45" s="13"/>
      <c r="E45" s="8">
        <f>+E43+E42+E41+E40+E39+E38+E37+E36+E35+E34+E33+E32+E44</f>
        <v>111220427.78479999</v>
      </c>
      <c r="F45" s="14"/>
      <c r="G45" s="6">
        <f>+G43+G41+G40+G39+G38+G37+G36+G35+G34+G32</f>
        <v>6752</v>
      </c>
    </row>
    <row r="46" spans="2:8" ht="9.75" customHeight="1" x14ac:dyDescent="0.2"/>
    <row r="47" spans="2:8" ht="28.5" customHeight="1" x14ac:dyDescent="0.2">
      <c r="B47" s="37" t="s">
        <v>72</v>
      </c>
      <c r="C47" s="37"/>
      <c r="D47" s="37"/>
      <c r="E47" s="37"/>
      <c r="F47" s="37"/>
      <c r="G47" s="37"/>
      <c r="H47" s="31" t="s">
        <v>150</v>
      </c>
    </row>
    <row r="48" spans="2:8" ht="16" x14ac:dyDescent="0.2"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  <c r="G48" s="3" t="s">
        <v>6</v>
      </c>
    </row>
    <row r="49" spans="2:8" ht="35" customHeight="1" x14ac:dyDescent="0.2">
      <c r="B49" s="42" t="s">
        <v>154</v>
      </c>
      <c r="C49" s="25" t="s">
        <v>73</v>
      </c>
      <c r="D49" s="25" t="s">
        <v>74</v>
      </c>
      <c r="E49" s="21">
        <v>14006800</v>
      </c>
      <c r="F49" s="21">
        <f t="shared" ref="F49" si="3">+E49</f>
        <v>14006800</v>
      </c>
      <c r="G49" s="1"/>
      <c r="H49" s="30" t="s">
        <v>144</v>
      </c>
    </row>
    <row r="50" spans="2:8" ht="35" customHeight="1" x14ac:dyDescent="0.2">
      <c r="B50" s="42" t="s">
        <v>154</v>
      </c>
      <c r="C50" s="23" t="s">
        <v>75</v>
      </c>
      <c r="D50" s="25" t="s">
        <v>98</v>
      </c>
      <c r="E50" s="21">
        <v>9334000</v>
      </c>
      <c r="F50" s="21">
        <f>+E50+F49</f>
        <v>23340800</v>
      </c>
      <c r="G50" s="1">
        <v>675</v>
      </c>
      <c r="H50" s="30" t="s">
        <v>144</v>
      </c>
    </row>
    <row r="51" spans="2:8" ht="35" customHeight="1" x14ac:dyDescent="0.2">
      <c r="B51" s="42" t="s">
        <v>154</v>
      </c>
      <c r="C51" s="28" t="s">
        <v>76</v>
      </c>
      <c r="D51" s="25" t="s">
        <v>77</v>
      </c>
      <c r="E51" s="21">
        <v>4147700</v>
      </c>
      <c r="F51" s="21">
        <f t="shared" ref="F51:F62" si="4">+E51+F50</f>
        <v>27488500</v>
      </c>
      <c r="G51" s="1">
        <v>500</v>
      </c>
      <c r="H51" s="30" t="s">
        <v>145</v>
      </c>
    </row>
    <row r="52" spans="2:8" ht="35" customHeight="1" x14ac:dyDescent="0.2">
      <c r="B52" s="42" t="s">
        <v>154</v>
      </c>
      <c r="C52" s="28" t="s">
        <v>78</v>
      </c>
      <c r="D52" s="25" t="s">
        <v>79</v>
      </c>
      <c r="E52" s="21">
        <v>3744880</v>
      </c>
      <c r="F52" s="21">
        <f t="shared" si="4"/>
        <v>31233380</v>
      </c>
      <c r="G52" s="1">
        <v>500</v>
      </c>
      <c r="H52" s="30" t="s">
        <v>145</v>
      </c>
    </row>
    <row r="53" spans="2:8" ht="35" customHeight="1" x14ac:dyDescent="0.2">
      <c r="B53" s="42" t="s">
        <v>154</v>
      </c>
      <c r="C53" s="23" t="s">
        <v>80</v>
      </c>
      <c r="D53" s="25" t="s">
        <v>81</v>
      </c>
      <c r="E53" s="21">
        <v>4699500</v>
      </c>
      <c r="F53" s="21">
        <f t="shared" si="4"/>
        <v>35932880</v>
      </c>
      <c r="G53" s="1">
        <v>500</v>
      </c>
      <c r="H53" s="30" t="s">
        <v>145</v>
      </c>
    </row>
    <row r="54" spans="2:8" ht="35" customHeight="1" x14ac:dyDescent="0.2">
      <c r="B54" s="42" t="s">
        <v>154</v>
      </c>
      <c r="C54" s="23" t="s">
        <v>82</v>
      </c>
      <c r="D54" s="25" t="s">
        <v>83</v>
      </c>
      <c r="E54" s="21">
        <v>4109500</v>
      </c>
      <c r="F54" s="21">
        <f t="shared" si="4"/>
        <v>40042380</v>
      </c>
      <c r="G54" s="1">
        <v>750</v>
      </c>
      <c r="H54" s="30" t="s">
        <v>145</v>
      </c>
    </row>
    <row r="55" spans="2:8" ht="35" customHeight="1" x14ac:dyDescent="0.2">
      <c r="B55" s="42" t="s">
        <v>154</v>
      </c>
      <c r="C55" s="23" t="s">
        <v>84</v>
      </c>
      <c r="D55" s="25" t="s">
        <v>85</v>
      </c>
      <c r="E55" s="21">
        <v>6327900</v>
      </c>
      <c r="F55" s="21">
        <f t="shared" si="4"/>
        <v>46370280</v>
      </c>
      <c r="G55" s="1"/>
      <c r="H55" s="30" t="s">
        <v>145</v>
      </c>
    </row>
    <row r="56" spans="2:8" ht="35" customHeight="1" x14ac:dyDescent="0.2">
      <c r="B56" s="42" t="s">
        <v>154</v>
      </c>
      <c r="C56" s="23" t="s">
        <v>86</v>
      </c>
      <c r="D56" s="25" t="s">
        <v>87</v>
      </c>
      <c r="E56" s="21">
        <v>3495900</v>
      </c>
      <c r="F56" s="21">
        <f t="shared" si="4"/>
        <v>49866180</v>
      </c>
      <c r="G56" s="1"/>
      <c r="H56" s="30" t="s">
        <v>145</v>
      </c>
    </row>
    <row r="57" spans="2:8" ht="35" customHeight="1" x14ac:dyDescent="0.2">
      <c r="B57" s="42" t="s">
        <v>154</v>
      </c>
      <c r="C57" s="28" t="s">
        <v>88</v>
      </c>
      <c r="D57" s="25" t="s">
        <v>89</v>
      </c>
      <c r="E57" s="21">
        <v>10717500</v>
      </c>
      <c r="F57" s="21">
        <f t="shared" si="4"/>
        <v>60583680</v>
      </c>
      <c r="G57" s="1">
        <v>1500</v>
      </c>
      <c r="H57" s="30" t="s">
        <v>144</v>
      </c>
    </row>
    <row r="58" spans="2:8" ht="35" customHeight="1" x14ac:dyDescent="0.2">
      <c r="B58" s="42" t="s">
        <v>154</v>
      </c>
      <c r="C58" s="23" t="s">
        <v>90</v>
      </c>
      <c r="D58" s="25" t="s">
        <v>74</v>
      </c>
      <c r="E58" s="21">
        <v>1513500</v>
      </c>
      <c r="F58" s="21">
        <f t="shared" si="4"/>
        <v>62097180</v>
      </c>
      <c r="G58" s="1"/>
      <c r="H58" s="30" t="s">
        <v>145</v>
      </c>
    </row>
    <row r="59" spans="2:8" ht="35" customHeight="1" x14ac:dyDescent="0.2">
      <c r="B59" s="42" t="s">
        <v>154</v>
      </c>
      <c r="C59" s="23" t="s">
        <v>91</v>
      </c>
      <c r="D59" s="25" t="s">
        <v>92</v>
      </c>
      <c r="E59" s="21">
        <v>1835000</v>
      </c>
      <c r="F59" s="21">
        <f t="shared" si="4"/>
        <v>63932180</v>
      </c>
      <c r="G59" s="1">
        <v>200</v>
      </c>
      <c r="H59" s="30" t="s">
        <v>145</v>
      </c>
    </row>
    <row r="60" spans="2:8" ht="35" customHeight="1" x14ac:dyDescent="0.2">
      <c r="B60" s="42" t="s">
        <v>154</v>
      </c>
      <c r="C60" s="28" t="s">
        <v>93</v>
      </c>
      <c r="D60" s="25" t="s">
        <v>94</v>
      </c>
      <c r="E60" s="21">
        <v>2859666.6666666665</v>
      </c>
      <c r="F60" s="21">
        <f t="shared" si="4"/>
        <v>66791846.666666664</v>
      </c>
      <c r="G60" s="1">
        <v>500</v>
      </c>
      <c r="H60" s="30" t="s">
        <v>145</v>
      </c>
    </row>
    <row r="61" spans="2:8" ht="35" customHeight="1" x14ac:dyDescent="0.2">
      <c r="B61" s="42" t="s">
        <v>154</v>
      </c>
      <c r="C61" s="23" t="s">
        <v>95</v>
      </c>
      <c r="D61" s="25" t="s">
        <v>74</v>
      </c>
      <c r="E61" s="21">
        <v>3500000</v>
      </c>
      <c r="F61" s="21">
        <f t="shared" si="4"/>
        <v>70291846.666666657</v>
      </c>
      <c r="G61" s="1"/>
      <c r="H61" s="30" t="s">
        <v>144</v>
      </c>
    </row>
    <row r="62" spans="2:8" ht="35" customHeight="1" x14ac:dyDescent="0.2">
      <c r="B62" s="42" t="s">
        <v>154</v>
      </c>
      <c r="C62" s="28" t="s">
        <v>96</v>
      </c>
      <c r="D62" s="25" t="s">
        <v>97</v>
      </c>
      <c r="E62" s="21">
        <v>35000000</v>
      </c>
      <c r="F62" s="24">
        <f t="shared" si="4"/>
        <v>105291846.66666666</v>
      </c>
      <c r="G62" s="1"/>
      <c r="H62" s="30" t="s">
        <v>144</v>
      </c>
    </row>
    <row r="63" spans="2:8" ht="27.75" customHeight="1" x14ac:dyDescent="0.2">
      <c r="B63" s="11"/>
      <c r="C63" s="6" t="s">
        <v>44</v>
      </c>
      <c r="D63" s="7"/>
      <c r="E63" s="8">
        <f>+E62+E61+E60+E59+E58+E57+E56+E55+E54+E53+E52+E51+E50+E49</f>
        <v>105291846.66666666</v>
      </c>
      <c r="F63" s="15"/>
      <c r="G63" s="6">
        <f>+G50+G51+G52+G53+G54+G57+G59+G60</f>
        <v>5125</v>
      </c>
    </row>
    <row r="64" spans="2:8" ht="6.75" customHeight="1" x14ac:dyDescent="0.2"/>
    <row r="65" spans="2:8" ht="30" customHeight="1" x14ac:dyDescent="0.2">
      <c r="B65" s="38" t="s">
        <v>99</v>
      </c>
      <c r="C65" s="39"/>
      <c r="D65" s="39"/>
      <c r="E65" s="39"/>
      <c r="F65" s="39"/>
      <c r="G65" s="39"/>
      <c r="H65" s="31" t="s">
        <v>150</v>
      </c>
    </row>
    <row r="66" spans="2:8" ht="16" x14ac:dyDescent="0.2">
      <c r="B66" s="3" t="s">
        <v>1</v>
      </c>
      <c r="C66" s="3" t="s">
        <v>2</v>
      </c>
      <c r="D66" s="3" t="s">
        <v>3</v>
      </c>
      <c r="E66" s="3" t="s">
        <v>4</v>
      </c>
      <c r="F66" s="3" t="s">
        <v>5</v>
      </c>
      <c r="G66" s="3" t="s">
        <v>6</v>
      </c>
    </row>
    <row r="67" spans="2:8" ht="35" customHeight="1" x14ac:dyDescent="0.2">
      <c r="B67" s="42" t="s">
        <v>153</v>
      </c>
      <c r="C67" s="23" t="s">
        <v>100</v>
      </c>
      <c r="D67" s="23" t="s">
        <v>101</v>
      </c>
      <c r="E67" s="21">
        <v>4737800</v>
      </c>
      <c r="F67" s="21">
        <f>+E67</f>
        <v>4737800</v>
      </c>
      <c r="G67" s="1"/>
      <c r="H67" s="30" t="s">
        <v>144</v>
      </c>
    </row>
    <row r="68" spans="2:8" ht="35" customHeight="1" x14ac:dyDescent="0.2">
      <c r="B68" s="42" t="s">
        <v>153</v>
      </c>
      <c r="C68" s="23" t="s">
        <v>102</v>
      </c>
      <c r="D68" s="23" t="s">
        <v>103</v>
      </c>
      <c r="E68" s="21">
        <v>1458480</v>
      </c>
      <c r="F68" s="21">
        <f>+E68+F67</f>
        <v>6196280</v>
      </c>
      <c r="G68" s="1"/>
      <c r="H68" s="30" t="s">
        <v>145</v>
      </c>
    </row>
    <row r="69" spans="2:8" ht="35" customHeight="1" x14ac:dyDescent="0.2">
      <c r="B69" s="42" t="s">
        <v>153</v>
      </c>
      <c r="C69" s="23" t="s">
        <v>104</v>
      </c>
      <c r="D69" s="23" t="s">
        <v>105</v>
      </c>
      <c r="E69" s="21">
        <v>7100344.9500000002</v>
      </c>
      <c r="F69" s="21">
        <f t="shared" ref="F69:F76" si="5">+E69+F68</f>
        <v>13296624.949999999</v>
      </c>
      <c r="G69" s="1">
        <v>2358</v>
      </c>
      <c r="H69" s="30" t="s">
        <v>144</v>
      </c>
    </row>
    <row r="70" spans="2:8" ht="35" customHeight="1" x14ac:dyDescent="0.2">
      <c r="B70" s="42" t="s">
        <v>153</v>
      </c>
      <c r="C70" s="23" t="s">
        <v>106</v>
      </c>
      <c r="D70" s="23" t="s">
        <v>105</v>
      </c>
      <c r="E70" s="21">
        <v>2435086.0096</v>
      </c>
      <c r="F70" s="21">
        <f t="shared" si="5"/>
        <v>15731710.9596</v>
      </c>
      <c r="G70" s="1"/>
      <c r="H70" s="30" t="s">
        <v>145</v>
      </c>
    </row>
    <row r="71" spans="2:8" ht="35" customHeight="1" x14ac:dyDescent="0.2">
      <c r="B71" s="42" t="s">
        <v>153</v>
      </c>
      <c r="C71" s="23" t="s">
        <v>115</v>
      </c>
      <c r="D71" s="23" t="s">
        <v>107</v>
      </c>
      <c r="E71" s="21">
        <v>6443000</v>
      </c>
      <c r="F71" s="21">
        <f t="shared" si="5"/>
        <v>22174710.959600002</v>
      </c>
      <c r="G71" s="1"/>
      <c r="H71" s="30" t="s">
        <v>145</v>
      </c>
    </row>
    <row r="72" spans="2:8" ht="35" customHeight="1" x14ac:dyDescent="0.2">
      <c r="B72" s="42" t="s">
        <v>153</v>
      </c>
      <c r="C72" s="23" t="s">
        <v>116</v>
      </c>
      <c r="D72" s="23" t="s">
        <v>108</v>
      </c>
      <c r="E72" s="21">
        <v>5121400</v>
      </c>
      <c r="F72" s="21">
        <f t="shared" si="5"/>
        <v>27296110.959600002</v>
      </c>
      <c r="G72" s="1"/>
      <c r="H72" s="30" t="s">
        <v>145</v>
      </c>
    </row>
    <row r="73" spans="2:8" ht="35" customHeight="1" x14ac:dyDescent="0.2">
      <c r="B73" s="42" t="s">
        <v>153</v>
      </c>
      <c r="C73" s="23" t="s">
        <v>109</v>
      </c>
      <c r="D73" s="23" t="s">
        <v>110</v>
      </c>
      <c r="E73" s="21">
        <v>28260120</v>
      </c>
      <c r="F73" s="21">
        <f t="shared" si="5"/>
        <v>55556230.959600002</v>
      </c>
      <c r="G73" s="1"/>
      <c r="H73" s="30" t="s">
        <v>145</v>
      </c>
    </row>
    <row r="74" spans="2:8" ht="35" customHeight="1" x14ac:dyDescent="0.2">
      <c r="B74" s="42" t="s">
        <v>153</v>
      </c>
      <c r="C74" s="23" t="s">
        <v>111</v>
      </c>
      <c r="D74" s="23" t="s">
        <v>101</v>
      </c>
      <c r="E74" s="21">
        <v>571922.4</v>
      </c>
      <c r="F74" s="21">
        <f t="shared" si="5"/>
        <v>56128153.3596</v>
      </c>
      <c r="G74" s="1"/>
      <c r="H74" s="30" t="s">
        <v>145</v>
      </c>
    </row>
    <row r="75" spans="2:8" ht="35" customHeight="1" x14ac:dyDescent="0.2">
      <c r="B75" s="42" t="s">
        <v>153</v>
      </c>
      <c r="C75" s="23" t="s">
        <v>112</v>
      </c>
      <c r="D75" s="23" t="s">
        <v>101</v>
      </c>
      <c r="E75" s="21">
        <v>748554.23999999999</v>
      </c>
      <c r="F75" s="21">
        <f t="shared" si="5"/>
        <v>56876707.599600002</v>
      </c>
      <c r="G75" s="1"/>
      <c r="H75" s="30" t="s">
        <v>145</v>
      </c>
    </row>
    <row r="76" spans="2:8" ht="35" customHeight="1" x14ac:dyDescent="0.2">
      <c r="B76" s="42" t="s">
        <v>153</v>
      </c>
      <c r="C76" s="23" t="s">
        <v>113</v>
      </c>
      <c r="D76" s="23" t="s">
        <v>114</v>
      </c>
      <c r="E76" s="21">
        <v>13123292.399999999</v>
      </c>
      <c r="F76" s="21">
        <f t="shared" si="5"/>
        <v>69999999.999599993</v>
      </c>
      <c r="G76" s="1">
        <v>500</v>
      </c>
      <c r="H76" s="30" t="s">
        <v>144</v>
      </c>
    </row>
    <row r="77" spans="2:8" ht="35" customHeight="1" x14ac:dyDescent="0.2">
      <c r="B77" s="16"/>
      <c r="C77" s="6" t="s">
        <v>44</v>
      </c>
      <c r="D77" s="7"/>
      <c r="E77" s="8">
        <f>+E67+E68+E69+E70+E71+E72+E74+E75+E76+E73</f>
        <v>69999999.999599993</v>
      </c>
      <c r="F77" s="17"/>
      <c r="G77" s="6">
        <f>+G76</f>
        <v>500</v>
      </c>
    </row>
    <row r="78" spans="2:8" ht="10.5" customHeight="1" x14ac:dyDescent="0.2"/>
    <row r="79" spans="2:8" ht="30.75" customHeight="1" x14ac:dyDescent="0.2">
      <c r="B79" s="33" t="s">
        <v>117</v>
      </c>
      <c r="C79" s="34"/>
      <c r="D79" s="34"/>
      <c r="E79" s="34"/>
      <c r="F79" s="34"/>
      <c r="G79" s="34"/>
      <c r="H79" s="31" t="s">
        <v>150</v>
      </c>
    </row>
    <row r="80" spans="2:8" ht="16" x14ac:dyDescent="0.2">
      <c r="B80" s="18" t="s">
        <v>1</v>
      </c>
      <c r="C80" s="18" t="s">
        <v>2</v>
      </c>
      <c r="D80" s="18" t="s">
        <v>3</v>
      </c>
      <c r="E80" s="18" t="s">
        <v>4</v>
      </c>
      <c r="F80" s="18" t="s">
        <v>5</v>
      </c>
      <c r="G80" s="18" t="s">
        <v>6</v>
      </c>
    </row>
    <row r="81" spans="2:8" ht="35" customHeight="1" x14ac:dyDescent="0.2">
      <c r="B81" s="42" t="s">
        <v>152</v>
      </c>
      <c r="C81" s="25" t="s">
        <v>118</v>
      </c>
      <c r="D81" s="25" t="s">
        <v>119</v>
      </c>
      <c r="E81" s="21">
        <v>17122000</v>
      </c>
      <c r="F81" s="4">
        <f t="shared" ref="F81" si="6">+E81</f>
        <v>17122000</v>
      </c>
      <c r="G81" s="1"/>
      <c r="H81" s="30" t="s">
        <v>144</v>
      </c>
    </row>
    <row r="82" spans="2:8" ht="35" customHeight="1" x14ac:dyDescent="0.2">
      <c r="B82" s="42" t="s">
        <v>152</v>
      </c>
      <c r="C82" s="25" t="s">
        <v>120</v>
      </c>
      <c r="D82" s="25" t="s">
        <v>121</v>
      </c>
      <c r="E82" s="21">
        <v>12284000</v>
      </c>
      <c r="F82" s="4">
        <f>+E82+F81</f>
        <v>29406000</v>
      </c>
      <c r="G82" s="1">
        <v>660</v>
      </c>
      <c r="H82" s="30" t="s">
        <v>145</v>
      </c>
    </row>
    <row r="83" spans="2:8" ht="35" customHeight="1" x14ac:dyDescent="0.2">
      <c r="B83" s="42" t="s">
        <v>152</v>
      </c>
      <c r="C83" s="25" t="s">
        <v>122</v>
      </c>
      <c r="D83" s="25" t="s">
        <v>123</v>
      </c>
      <c r="E83" s="21">
        <v>8036000</v>
      </c>
      <c r="F83" s="4">
        <f t="shared" ref="F83:F90" si="7">+E83+F82</f>
        <v>37442000</v>
      </c>
      <c r="G83" s="1">
        <v>600</v>
      </c>
      <c r="H83" s="30" t="s">
        <v>145</v>
      </c>
    </row>
    <row r="84" spans="2:8" ht="35" customHeight="1" x14ac:dyDescent="0.2">
      <c r="B84" s="42" t="s">
        <v>152</v>
      </c>
      <c r="C84" s="32" t="s">
        <v>124</v>
      </c>
      <c r="D84" s="32" t="s">
        <v>125</v>
      </c>
      <c r="E84" s="21">
        <v>3991500</v>
      </c>
      <c r="F84" s="4">
        <f t="shared" si="7"/>
        <v>41433500</v>
      </c>
      <c r="G84" s="1">
        <v>200</v>
      </c>
      <c r="H84" s="30" t="s">
        <v>145</v>
      </c>
    </row>
    <row r="85" spans="2:8" ht="35" customHeight="1" x14ac:dyDescent="0.2">
      <c r="B85" s="42" t="s">
        <v>152</v>
      </c>
      <c r="C85" s="32" t="s">
        <v>126</v>
      </c>
      <c r="D85" s="32" t="s">
        <v>148</v>
      </c>
      <c r="E85" s="21">
        <v>2844000</v>
      </c>
      <c r="F85" s="4">
        <f t="shared" si="7"/>
        <v>44277500</v>
      </c>
      <c r="G85" s="1"/>
      <c r="H85" s="30" t="s">
        <v>145</v>
      </c>
    </row>
    <row r="86" spans="2:8" ht="35" customHeight="1" x14ac:dyDescent="0.2">
      <c r="B86" s="42" t="s">
        <v>152</v>
      </c>
      <c r="C86" s="25" t="s">
        <v>127</v>
      </c>
      <c r="D86" s="25" t="s">
        <v>128</v>
      </c>
      <c r="E86" s="21">
        <v>11104000</v>
      </c>
      <c r="F86" s="4">
        <f t="shared" si="7"/>
        <v>55381500</v>
      </c>
      <c r="G86" s="1">
        <v>500</v>
      </c>
      <c r="H86" s="30" t="s">
        <v>145</v>
      </c>
    </row>
    <row r="87" spans="2:8" ht="35" customHeight="1" x14ac:dyDescent="0.2">
      <c r="B87" s="42" t="s">
        <v>152</v>
      </c>
      <c r="C87" s="25" t="s">
        <v>129</v>
      </c>
      <c r="D87" s="25" t="s">
        <v>130</v>
      </c>
      <c r="E87" s="21">
        <v>1009000</v>
      </c>
      <c r="F87" s="4">
        <f t="shared" si="7"/>
        <v>56390500</v>
      </c>
      <c r="G87" s="1"/>
      <c r="H87" s="30" t="s">
        <v>145</v>
      </c>
    </row>
    <row r="88" spans="2:8" ht="44.25" customHeight="1" x14ac:dyDescent="0.2">
      <c r="B88" s="42" t="s">
        <v>152</v>
      </c>
      <c r="C88" s="29" t="s">
        <v>149</v>
      </c>
      <c r="D88" s="32" t="s">
        <v>142</v>
      </c>
      <c r="E88" s="21">
        <v>8400000</v>
      </c>
      <c r="F88" s="4">
        <f t="shared" si="7"/>
        <v>64790500</v>
      </c>
      <c r="G88" s="1">
        <v>1000</v>
      </c>
      <c r="H88" s="31" t="s">
        <v>143</v>
      </c>
    </row>
    <row r="89" spans="2:8" ht="35" customHeight="1" x14ac:dyDescent="0.2">
      <c r="B89" s="42" t="s">
        <v>152</v>
      </c>
      <c r="C89" s="25" t="s">
        <v>131</v>
      </c>
      <c r="D89" s="25" t="s">
        <v>132</v>
      </c>
      <c r="E89" s="21">
        <v>5204000</v>
      </c>
      <c r="F89" s="4">
        <f t="shared" si="7"/>
        <v>69994500</v>
      </c>
      <c r="G89" s="1">
        <v>600</v>
      </c>
      <c r="H89" s="30" t="s">
        <v>145</v>
      </c>
    </row>
    <row r="90" spans="2:8" ht="47.25" customHeight="1" x14ac:dyDescent="0.2">
      <c r="B90" s="42" t="s">
        <v>152</v>
      </c>
      <c r="C90" s="25" t="s">
        <v>133</v>
      </c>
      <c r="D90" s="25" t="s">
        <v>134</v>
      </c>
      <c r="E90" s="21">
        <v>982500</v>
      </c>
      <c r="F90" s="5">
        <f t="shared" si="7"/>
        <v>70977000</v>
      </c>
      <c r="G90" s="1"/>
      <c r="H90" s="30" t="s">
        <v>145</v>
      </c>
    </row>
    <row r="91" spans="2:8" ht="27.75" customHeight="1" x14ac:dyDescent="0.2">
      <c r="B91" s="1"/>
      <c r="C91" s="6" t="s">
        <v>44</v>
      </c>
      <c r="D91" s="7"/>
      <c r="E91" s="8">
        <f>SUM(E81:E90)</f>
        <v>70977000</v>
      </c>
      <c r="F91" s="2"/>
      <c r="G91" s="6">
        <f>+G82+G83+G84+G86+G89+G88</f>
        <v>3560</v>
      </c>
    </row>
    <row r="93" spans="2:8" ht="30.75" customHeight="1" x14ac:dyDescent="0.2">
      <c r="B93" s="35" t="s">
        <v>135</v>
      </c>
      <c r="C93" s="36"/>
      <c r="D93" s="36"/>
      <c r="E93" s="36"/>
      <c r="F93" s="36"/>
      <c r="G93" s="36"/>
      <c r="H93" s="31" t="s">
        <v>150</v>
      </c>
    </row>
    <row r="94" spans="2:8" ht="16" x14ac:dyDescent="0.2">
      <c r="B94" s="3" t="s">
        <v>1</v>
      </c>
      <c r="C94" s="3" t="s">
        <v>136</v>
      </c>
      <c r="D94" s="18" t="s">
        <v>3</v>
      </c>
      <c r="E94" s="18" t="s">
        <v>4</v>
      </c>
      <c r="F94" s="18" t="s">
        <v>5</v>
      </c>
      <c r="G94" s="18" t="s">
        <v>6</v>
      </c>
    </row>
    <row r="95" spans="2:8" ht="35" customHeight="1" x14ac:dyDescent="0.2">
      <c r="B95" s="42" t="s">
        <v>151</v>
      </c>
      <c r="C95" s="25" t="s">
        <v>138</v>
      </c>
      <c r="D95" s="25" t="s">
        <v>139</v>
      </c>
      <c r="E95" s="21">
        <v>36895282.704999991</v>
      </c>
      <c r="F95" s="4">
        <f>+E95</f>
        <v>36895282.704999991</v>
      </c>
      <c r="G95" s="1">
        <v>975</v>
      </c>
      <c r="H95" s="30" t="s">
        <v>144</v>
      </c>
    </row>
    <row r="96" spans="2:8" ht="35" customHeight="1" x14ac:dyDescent="0.2">
      <c r="B96" s="42" t="s">
        <v>151</v>
      </c>
      <c r="C96" s="25" t="s">
        <v>137</v>
      </c>
      <c r="D96" s="25" t="s">
        <v>139</v>
      </c>
      <c r="E96" s="21">
        <v>9200000</v>
      </c>
      <c r="F96" s="4">
        <f>+F95+E96</f>
        <v>46095282.704999991</v>
      </c>
      <c r="G96" s="1">
        <v>500</v>
      </c>
      <c r="H96" s="30" t="s">
        <v>144</v>
      </c>
    </row>
    <row r="97" spans="3:7" ht="35" customHeight="1" x14ac:dyDescent="0.2">
      <c r="C97" s="6" t="s">
        <v>44</v>
      </c>
      <c r="D97" s="7"/>
      <c r="E97" s="8">
        <f>SUM(E95:E96)</f>
        <v>46095282.704999991</v>
      </c>
      <c r="F97" s="17"/>
      <c r="G97" s="6">
        <f>SUM(G95:G96)</f>
        <v>1475</v>
      </c>
    </row>
    <row r="98" spans="3:7" ht="14.25" customHeight="1" x14ac:dyDescent="0.2">
      <c r="C98" s="19"/>
    </row>
    <row r="99" spans="3:7" ht="35" customHeight="1" x14ac:dyDescent="0.2">
      <c r="C99" s="40" t="s">
        <v>140</v>
      </c>
      <c r="D99" s="41"/>
      <c r="E99" s="8">
        <f>+E28+E45+E63+E77+E91+E97</f>
        <v>550691457.15606666</v>
      </c>
      <c r="F99" s="10"/>
      <c r="G99" s="10"/>
    </row>
    <row r="100" spans="3:7" ht="14.25" customHeight="1" x14ac:dyDescent="0.2">
      <c r="C100" s="10"/>
      <c r="F100" s="10"/>
      <c r="G100" s="10"/>
    </row>
  </sheetData>
  <autoFilter ref="H3:H100" xr:uid="{00000000-0009-0000-0000-000000000000}"/>
  <mergeCells count="7">
    <mergeCell ref="C99:D99"/>
    <mergeCell ref="B93:G93"/>
    <mergeCell ref="B3:G3"/>
    <mergeCell ref="B30:G30"/>
    <mergeCell ref="B47:G47"/>
    <mergeCell ref="B65:G65"/>
    <mergeCell ref="B79:G79"/>
  </mergeCells>
  <pageMargins left="1.1023622047244095" right="0.31496062992125984" top="0.35433070866141736" bottom="0" header="0.31496062992125984" footer="0.31496062992125984"/>
  <pageSetup paperSize="8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de Obras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Martini</dc:creator>
  <cp:lastModifiedBy>Sebastian Riera</cp:lastModifiedBy>
  <cp:lastPrinted>2021-02-08T13:47:11Z</cp:lastPrinted>
  <dcterms:created xsi:type="dcterms:W3CDTF">2020-11-24T19:36:58Z</dcterms:created>
  <dcterms:modified xsi:type="dcterms:W3CDTF">2021-02-17T21:54:13Z</dcterms:modified>
</cp:coreProperties>
</file>