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illicom-my.sharepoint.com/personal/alejandro_quirozu_tigo_com_co/Documents/Casos Generales/113 - PROFAMILIA/02) - Licitacion SD-WAN 02045107/4 - Cotizaciones/"/>
    </mc:Choice>
  </mc:AlternateContent>
  <xr:revisionPtr revIDLastSave="54" documentId="13_ncr:1_{4F684C80-4073-4D74-8844-C352E82FA51E}" xr6:coauthVersionLast="47" xr6:coauthVersionMax="47" xr10:uidLastSave="{7F481B2C-174D-469D-858B-C84F279F2189}"/>
  <bookViews>
    <workbookView xWindow="-120" yWindow="-120" windowWidth="20730" windowHeight="11160" tabRatio="585" firstSheet="2" activeTab="2" xr2:uid="{00000000-000D-0000-FFFF-FFFF00000000}"/>
  </bookViews>
  <sheets>
    <sheet name="YANBAL 2 AÑOS " sheetId="7" state="hidden" r:id="rId1"/>
    <sheet name="YANBAL 1 AÑO" sheetId="6" state="hidden" r:id="rId2"/>
    <sheet name="TIGO - CAB2B-2022" sheetId="17" r:id="rId3"/>
    <sheet name="OPCION 2" sheetId="9" state="hidden" r:id="rId4"/>
    <sheet name="OPCION 3" sheetId="10" state="hidden" r:id="rId5"/>
  </sheets>
  <definedNames>
    <definedName name="_xlnm.Print_Area" localSheetId="2">'TIGO - CAB2B-2022'!$B$3:$G$10</definedName>
    <definedName name="_xlnm.Print_Area" localSheetId="1">'YANBAL 1 AÑO'!$B$1:$G$12</definedName>
    <definedName name="_xlnm.Print_Area" localSheetId="0">'YANBAL 2 AÑOS '!$B$1:$G$12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7" l="1"/>
  <c r="G8" i="17"/>
  <c r="G6" i="17"/>
  <c r="G9" i="17" s="1"/>
  <c r="F10" i="10" l="1"/>
  <c r="G9" i="10"/>
  <c r="G8" i="10"/>
  <c r="G7" i="10"/>
  <c r="G6" i="10"/>
  <c r="G5" i="10"/>
  <c r="G10" i="10" s="1"/>
  <c r="G7" i="9"/>
  <c r="G8" i="9"/>
  <c r="G9" i="9"/>
  <c r="G10" i="9"/>
  <c r="F11" i="9"/>
  <c r="G6" i="9"/>
  <c r="F19" i="7"/>
  <c r="G18" i="7"/>
  <c r="G17" i="7"/>
  <c r="G16" i="7"/>
  <c r="G19" i="7" s="1"/>
  <c r="F10" i="7"/>
  <c r="G9" i="7"/>
  <c r="G8" i="7"/>
  <c r="G7" i="7"/>
  <c r="G6" i="7"/>
  <c r="F10" i="6"/>
  <c r="F19" i="6"/>
  <c r="G18" i="6"/>
  <c r="G17" i="6"/>
  <c r="G7" i="6"/>
  <c r="G8" i="6"/>
  <c r="G9" i="6"/>
  <c r="G16" i="6"/>
  <c r="G6" i="6"/>
  <c r="G10" i="6" s="1"/>
  <c r="G10" i="7" l="1"/>
  <c r="G19" i="6"/>
  <c r="G11" i="9"/>
</calcChain>
</file>

<file path=xl/sharedStrings.xml><?xml version="1.0" encoding="utf-8"?>
<sst xmlns="http://schemas.openxmlformats.org/spreadsheetml/2006/main" count="195" uniqueCount="79">
  <si>
    <t>ITEM</t>
  </si>
  <si>
    <t>CANT.</t>
  </si>
  <si>
    <t>DESCRIPCIÓN</t>
  </si>
  <si>
    <t>NUMERO DE PARTE</t>
  </si>
  <si>
    <t>antes de IVA</t>
  </si>
  <si>
    <t>TOTAL</t>
  </si>
  <si>
    <t>Valor Unitario</t>
  </si>
  <si>
    <t>Valor Total</t>
  </si>
  <si>
    <t>*</t>
  </si>
  <si>
    <t>DATACENTER PRINCIPAL</t>
  </si>
  <si>
    <t>SERVICIOS PROFESIONALES</t>
  </si>
  <si>
    <t>FWN-1000B</t>
  </si>
  <si>
    <t>FWN-UPG-1000B</t>
  </si>
  <si>
    <t>FC-10-FW1KB-311-02-12</t>
  </si>
  <si>
    <t>FG-TRAN-LX</t>
  </si>
  <si>
    <t>Capacitación</t>
  </si>
  <si>
    <t>Monitoreo, soporte y Administración</t>
  </si>
  <si>
    <t>INSTALACIÓN</t>
  </si>
  <si>
    <t>Para balanceo de hasta dos canales.</t>
  </si>
  <si>
    <t>INTALACIÓN</t>
  </si>
  <si>
    <t xml:space="preserve">Alcance del servicio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</si>
  <si>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Levantamiento de información de la topología actual y el requerimiento de funcionamiento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</si>
  <si>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Definición del diseño y modo de configuración a implementar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</si>
  <si>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 Appliances en el espacio de rack suministrado por el cliente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</si>
  <si>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acceso vía WEB, para los administradores y operadores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</si>
  <si>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Actualización a la última versión estable disponible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</si>
  <si>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Instalación de la licencia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</si>
  <si>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hostname, DNS, rutas estáticas, NTP server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</si>
  <si>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envió de logs utilizando el protocolo SNMP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</si>
  <si>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</si>
  <si>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LAN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</si>
  <si>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conexiones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</si>
  <si>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funcionamiento de las conexiones WAN (Routing o Bridge)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</si>
  <si>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un protocolo dinámico (RIP, OSPF)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</si>
  <si>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subredes necesarias, con base en los servicios a ser balanceados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</si>
  <si>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el balanceo en los canales WAN, con base en el diseño establecido.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</si>
  <si>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</si>
  <si>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y validación del monitoreo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</si>
  <si>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del balanceo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</si>
  <si>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funcionamiento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</si>
  <si>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generación de reportes</t>
    </r>
  </si>
  <si>
    <t>Para esta tecnología no tenemos un curso como tal, lo que podemos ofrecer es en modalidad transferencia de conocimientos, teórica y sin material, orientada a explicar cómo quedo configurada la solución y dar nociones básicas de administración.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</si>
  <si>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Monitoreo de disponibilidad y salud, en horario 7x24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</si>
  <si>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Administración: hasta 5 cambios mensuales en horario 5x8,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</si>
  <si>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Reportes: un reporte mensual de operación y monitoreo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</si>
  <si>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Soporte correctivo y una visita preventiva anual, en horario 7x24</t>
    </r>
  </si>
  <si>
    <t xml:space="preserve">•       Monitoreo de disponibilidad y salud, en horario 7x24
•       Administración: hasta 5 cambios mensuales en horario 5x8, 
•       Reportes: un reporte mensual de operación y monitoreo 
•       Soporte correctivo y una visita preventiva anual, en horario 7x24
</t>
  </si>
  <si>
    <t>FortiWAN-1000B Link Load Balancing System, supports Tunnel Routing.  Base System 1Gbps throughput, upgradeable to 2Gbps. 3 x GE RJ45 ports, 4 x GE SFP ports, 1 x RJ45 HA Port, 1 x RJ45 Serial Console port, 1 x 1TB HDD Storage, Redundant PSU</t>
  </si>
  <si>
    <t>Stackable upgrade license for FWN-1000B to increase throughput to 2Gbps</t>
  </si>
  <si>
    <t>8x5 FortiCare Contract</t>
  </si>
  <si>
    <t>1GE SFP LX transceiver module for all systems with SFP and SFP/SFP+ slots</t>
  </si>
  <si>
    <t xml:space="preserve">OPCION1 </t>
  </si>
  <si>
    <t>FG-300E-BDL-12</t>
  </si>
  <si>
    <t>FAZ-VM-BASE</t>
  </si>
  <si>
    <t>FAZ-VM-GB5</t>
  </si>
  <si>
    <t>Hardware plus 1 Year 8x5 FortiCare and FortiGuard UTM Protection</t>
  </si>
  <si>
    <t>Base license for stackable FortiAnalyzer-VM; 1 GB/Day of Logs and 500 GB storage capacity.  Unlimited GB/Day when used in collector mode only. Designed for VMware vSphere, Xen, KVM and Hyper-V platforms.</t>
  </si>
  <si>
    <t>Upgrade license for adding 5 GB/Day of Logs and 3 TB storage capacity.</t>
  </si>
  <si>
    <t>FC1-10-LV0VM-149-02-12</t>
  </si>
  <si>
    <t>FC1-10-LV0VM-248-02-12</t>
  </si>
  <si>
    <t>Subscription license for the FortiGuard Indicator of Compromise (IOC) (for 1-6 GB/Day of Logs)</t>
  </si>
  <si>
    <t>24x7 FortiCare Contract (for 1-6 GB/Day of Logs)</t>
  </si>
  <si>
    <t>FG-300E-BDL-950-12</t>
  </si>
  <si>
    <t>Hardware plus 1 Year 7x 24 FortiCare and FortiGuard UTM Protection</t>
  </si>
  <si>
    <t>CONDICIONES COMERCIALES</t>
  </si>
  <si>
    <t xml:space="preserve">TOTAL OFERTA ANTES DE IVA </t>
  </si>
  <si>
    <t>Valor Total USD antes de IVA</t>
  </si>
  <si>
    <t>Tiempo de Entrega</t>
  </si>
  <si>
    <t>Valor Unitario USD antes de IVA</t>
  </si>
  <si>
    <t>3 a 5 días habiles después de procesada la orden de compra.</t>
  </si>
  <si>
    <t>CAB2B 2022</t>
  </si>
  <si>
    <t>20 a 30 días habiles después de procesada la orden de compra.</t>
  </si>
  <si>
    <t>FC2-10-EMS05-429-01-12</t>
  </si>
  <si>
    <t>Endpoint-based Licenses - EPP/APT 1 Year FortiClient EPP/APT Subscription for 500 endpoints.  Includes VPN/ZTNA Agent, EPP/APT and EMS hosted by FortiCloud with FortiCare Premium.</t>
  </si>
  <si>
    <t>FC3-10-FGVVS-990-02-12</t>
  </si>
  <si>
    <t>Subscription License  for FortiGate-VM (4 CPU) 1 Year Subscriptions license for FortiGate-VM (4 CPU) with UTP Bundle included.</t>
  </si>
  <si>
    <t>FCLE-10-FCLD0-161-02-12</t>
  </si>
  <si>
    <t>FortiGate Cloud / FortiLAN Cloud - MultiTenancy Account 1 Year FortiGate Cloud or FortiLAN Cloud Multi Tenancy service for a Managed Service Provider (MSP) to be able to create and manage multiple SubAccounts.</t>
  </si>
  <si>
    <t xml:space="preserve">* Oferta Valida hasta el 15 de marzo del 2024
* No se contemplan dispositivos de Conectividad como Switch, Router.
* No se contempla Cableado de Interconexion con dispositivos de conectividad, ni transceivers o patch cords.
* No se contempla servicios de Instalación.
* No se contemplan capacitaciones certificadas y no certificadas por parte de Fortinet.
* No se contemplan unidades spare (NFR)
* La presente es una propuesta de configuración, no constituye un compromiso por parte de Adistec.  Es responsabilidad del area de preventa del partner hacer la validación de los requerimientos técnicos y de disponibilidad.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</si>
</sst>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#"/>
    <numFmt numFmtId="167" formatCode="_-* #,##0.00\ _P_t_a_-;\-* #,##0.00\ _P_t_a_-;_-* &quot;-&quot;??\ _P_t_a_-;_-@_-"/>
    <numFmt numFmtId="168" formatCode="_ &quot;$&quot;\ * #,##0.00_ ;_ &quot;$&quot;\ * \-#,##0.00_ ;_ &quot;$&quot;\ * &quot;-&quot;??_ ;_ @_ "/>
    <numFmt numFmtId="169" formatCode="_-* #,##0.00\ &quot;pta&quot;_-;\-* #,##0.00\ &quot;pta&quot;_-;_-* &quot;-&quot;??\ &quot;pta&quot;_-;_-@_-"/>
    <numFmt numFmtId="170" formatCode="_([$$-409]* #,##0.00_);_([$$-409]* \(#,##0.00\);_([$$-409]* &quot;-&quot;??_);_(@_)"/>
  </numFmts>
  <fonts count="2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aiandra GD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2"/>
      <color theme="0"/>
      <name val="Maiandra GD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0"/>
      <name val="Maiandra GD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1" fillId="0" borderId="0" applyProtection="0"/>
    <xf numFmtId="0" fontId="1" fillId="0" borderId="0" applyProtection="0"/>
    <xf numFmtId="164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9" fillId="0" borderId="0" applyFont="0" applyFill="0" applyBorder="0" applyAlignment="0" applyProtection="0"/>
  </cellStyleXfs>
  <cellXfs count="69">
    <xf numFmtId="0" fontId="0" fillId="0" borderId="0" xfId="0"/>
    <xf numFmtId="0" fontId="6" fillId="0" borderId="0" xfId="1" applyFont="1"/>
    <xf numFmtId="0" fontId="6" fillId="0" borderId="0" xfId="2" applyFont="1"/>
    <xf numFmtId="0" fontId="10" fillId="0" borderId="0" xfId="2" applyFont="1" applyAlignment="1">
      <alignment horizontal="left" vertical="center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 wrapText="1"/>
    </xf>
    <xf numFmtId="170" fontId="0" fillId="0" borderId="4" xfId="0" applyNumberFormat="1" applyBorder="1" applyAlignment="1">
      <alignment horizontal="right" vertical="center"/>
    </xf>
    <xf numFmtId="0" fontId="7" fillId="0" borderId="4" xfId="1" applyFont="1" applyBorder="1" applyAlignment="1">
      <alignment horizontal="left" vertical="center" wrapText="1"/>
    </xf>
    <xf numFmtId="170" fontId="12" fillId="0" borderId="4" xfId="0" applyNumberFormat="1" applyFont="1" applyBorder="1" applyAlignment="1">
      <alignment horizontal="right" vertical="center"/>
    </xf>
    <xf numFmtId="0" fontId="10" fillId="0" borderId="4" xfId="1" applyFont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1" fontId="7" fillId="4" borderId="4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4"/>
    </xf>
    <xf numFmtId="0" fontId="16" fillId="0" borderId="0" xfId="2" applyFont="1"/>
    <xf numFmtId="0" fontId="13" fillId="0" borderId="0" xfId="0" applyFont="1" applyAlignment="1">
      <alignment vertical="center"/>
    </xf>
    <xf numFmtId="0" fontId="0" fillId="0" borderId="4" xfId="0" applyBorder="1" applyAlignment="1" applyProtection="1">
      <alignment horizontal="left" vertical="center"/>
      <protection locked="0"/>
    </xf>
    <xf numFmtId="0" fontId="17" fillId="0" borderId="5" xfId="0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70" fontId="0" fillId="0" borderId="1" xfId="0" applyNumberFormat="1" applyBorder="1" applyAlignment="1">
      <alignment horizontal="right" vertical="center"/>
    </xf>
    <xf numFmtId="1" fontId="10" fillId="0" borderId="6" xfId="1" applyNumberFormat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6" fillId="0" borderId="4" xfId="2" applyFont="1" applyBorder="1"/>
    <xf numFmtId="0" fontId="7" fillId="0" borderId="6" xfId="1" applyFont="1" applyBorder="1" applyAlignment="1">
      <alignment horizontal="left" vertical="center" wrapText="1"/>
    </xf>
    <xf numFmtId="170" fontId="12" fillId="0" borderId="6" xfId="0" applyNumberFormat="1" applyFont="1" applyBorder="1" applyAlignment="1">
      <alignment horizontal="right" vertical="center"/>
    </xf>
    <xf numFmtId="166" fontId="7" fillId="3" borderId="6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2" fontId="6" fillId="0" borderId="0" xfId="2" applyNumberFormat="1" applyFont="1"/>
    <xf numFmtId="0" fontId="7" fillId="0" borderId="0" xfId="1" applyFont="1" applyAlignment="1">
      <alignment horizontal="center" vertical="center" wrapText="1"/>
    </xf>
    <xf numFmtId="170" fontId="12" fillId="0" borderId="0" xfId="0" applyNumberFormat="1" applyFont="1" applyAlignment="1">
      <alignment horizontal="right" vertical="center"/>
    </xf>
    <xf numFmtId="170" fontId="7" fillId="0" borderId="13" xfId="1" applyNumberFormat="1" applyFont="1" applyBorder="1" applyAlignment="1">
      <alignment vertical="center" wrapText="1"/>
    </xf>
    <xf numFmtId="0" fontId="6" fillId="0" borderId="4" xfId="2" applyFont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wrapText="1"/>
    </xf>
    <xf numFmtId="165" fontId="3" fillId="0" borderId="4" xfId="93" applyFont="1" applyFill="1" applyBorder="1" applyAlignment="1">
      <alignment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9" fillId="0" borderId="3" xfId="1" applyFont="1" applyBorder="1" applyAlignment="1">
      <alignment horizontal="center"/>
    </xf>
    <xf numFmtId="166" fontId="11" fillId="2" borderId="4" xfId="1" applyNumberFormat="1" applyFont="1" applyFill="1" applyBorder="1" applyAlignment="1">
      <alignment horizontal="center" vertical="center" wrapText="1"/>
    </xf>
    <xf numFmtId="166" fontId="11" fillId="2" borderId="1" xfId="1" applyNumberFormat="1" applyFont="1" applyFill="1" applyBorder="1" applyAlignment="1">
      <alignment horizontal="center" vertical="center"/>
    </xf>
    <xf numFmtId="166" fontId="11" fillId="2" borderId="2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66" fontId="7" fillId="3" borderId="7" xfId="1" applyNumberFormat="1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13" xfId="1" applyNumberFormat="1" applyFont="1" applyFill="1" applyBorder="1" applyAlignment="1">
      <alignment horizontal="center" vertical="center"/>
    </xf>
    <xf numFmtId="0" fontId="10" fillId="0" borderId="8" xfId="2" applyFont="1" applyBorder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166" fontId="11" fillId="2" borderId="4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</cellXfs>
  <cellStyles count="94">
    <cellStyle name="Currency_COMWLTH2" xfId="3" xr:uid="{00000000-0005-0000-0000-000000000000}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Millares 2" xfId="4" xr:uid="{00000000-0005-0000-0000-000053000000}"/>
    <cellStyle name="Moneda" xfId="93" builtinId="4"/>
    <cellStyle name="Moneda 2" xfId="5" xr:uid="{00000000-0005-0000-0000-000054000000}"/>
    <cellStyle name="Moneda 3" xfId="6" xr:uid="{00000000-0005-0000-0000-000055000000}"/>
    <cellStyle name="Normal" xfId="0" builtinId="0"/>
    <cellStyle name="Normal 2" xfId="7" xr:uid="{00000000-0005-0000-0000-000057000000}"/>
    <cellStyle name="Normal 2 2" xfId="8" xr:uid="{00000000-0005-0000-0000-000058000000}"/>
    <cellStyle name="Normal 3" xfId="9" xr:uid="{00000000-0005-0000-0000-000059000000}"/>
    <cellStyle name="Normal_COMWLTH2" xfId="1" xr:uid="{00000000-0005-0000-0000-00005A000000}"/>
    <cellStyle name="Normal_Sheet4 (2)" xfId="2" xr:uid="{00000000-0005-0000-0000-00005B000000}"/>
    <cellStyle name="Porcentual 2" xfId="10" xr:uid="{00000000-0005-0000-0000-00005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G62"/>
  <sheetViews>
    <sheetView showGridLines="0" showZeros="0" zoomScale="90" zoomScaleNormal="90" workbookViewId="0">
      <selection activeCell="D8" sqref="D8"/>
    </sheetView>
  </sheetViews>
  <sheetFormatPr baseColWidth="10" defaultColWidth="6.5" defaultRowHeight="12.75"/>
  <cols>
    <col min="1" max="1" width="3" style="2" customWidth="1"/>
    <col min="2" max="2" width="14.5" style="2" customWidth="1"/>
    <col min="3" max="3" width="11.875" style="2" customWidth="1"/>
    <col min="4" max="4" width="27.125" style="2" bestFit="1" customWidth="1"/>
    <col min="5" max="5" width="70" style="2" customWidth="1"/>
    <col min="6" max="6" width="31.375" style="2" customWidth="1"/>
    <col min="7" max="7" width="23.125" style="2" bestFit="1" customWidth="1"/>
    <col min="8" max="16384" width="6.5" style="2"/>
  </cols>
  <sheetData>
    <row r="1" spans="1:7" ht="20.25" customHeight="1">
      <c r="A1" s="1"/>
      <c r="B1" s="45"/>
      <c r="C1" s="45"/>
      <c r="D1" s="6"/>
      <c r="E1" s="46"/>
      <c r="F1" s="46"/>
      <c r="G1" s="46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47" t="s">
        <v>0</v>
      </c>
      <c r="C3" s="47" t="s">
        <v>1</v>
      </c>
      <c r="D3" s="48" t="s">
        <v>3</v>
      </c>
      <c r="E3" s="50" t="s">
        <v>2</v>
      </c>
      <c r="F3" s="10" t="s">
        <v>6</v>
      </c>
      <c r="G3" s="10" t="s">
        <v>7</v>
      </c>
    </row>
    <row r="4" spans="1:7" ht="15" customHeight="1">
      <c r="A4" s="1"/>
      <c r="B4" s="47"/>
      <c r="C4" s="47" t="s">
        <v>1</v>
      </c>
      <c r="D4" s="49"/>
      <c r="E4" s="50"/>
      <c r="F4" s="10" t="s">
        <v>4</v>
      </c>
      <c r="G4" s="10" t="s">
        <v>4</v>
      </c>
    </row>
    <row r="5" spans="1:7" ht="23.25" customHeight="1">
      <c r="A5" s="5"/>
      <c r="B5" s="16" t="s">
        <v>9</v>
      </c>
      <c r="C5" s="15"/>
      <c r="D5" s="15"/>
      <c r="E5" s="15"/>
      <c r="F5" s="15"/>
      <c r="G5" s="15"/>
    </row>
    <row r="6" spans="1:7" ht="69.75" customHeight="1">
      <c r="A6" s="1"/>
      <c r="B6" s="7">
        <v>1</v>
      </c>
      <c r="C6" s="8">
        <v>2</v>
      </c>
      <c r="D6" s="14" t="s">
        <v>11</v>
      </c>
      <c r="E6" s="9" t="s">
        <v>47</v>
      </c>
      <c r="F6" s="11">
        <v>18972371.962500002</v>
      </c>
      <c r="G6" s="11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4" t="s">
        <v>12</v>
      </c>
      <c r="E7" s="9" t="s">
        <v>48</v>
      </c>
      <c r="F7" s="11">
        <v>14505656.962500002</v>
      </c>
      <c r="G7" s="11">
        <f t="shared" ref="G7:G9" si="0">F7*C7</f>
        <v>29011313.925000004</v>
      </c>
    </row>
    <row r="8" spans="1:7" ht="51.75" customHeight="1">
      <c r="A8" s="1"/>
      <c r="B8" s="7">
        <v>3</v>
      </c>
      <c r="C8" s="8">
        <v>4</v>
      </c>
      <c r="D8" s="14" t="s">
        <v>13</v>
      </c>
      <c r="E8" s="9" t="s">
        <v>49</v>
      </c>
      <c r="F8" s="11">
        <v>3324603.5625</v>
      </c>
      <c r="G8" s="11">
        <f t="shared" si="0"/>
        <v>13298414.25</v>
      </c>
    </row>
    <row r="9" spans="1:7" ht="51.75" customHeight="1">
      <c r="A9" s="1"/>
      <c r="B9" s="7">
        <v>4</v>
      </c>
      <c r="C9" s="8">
        <v>2</v>
      </c>
      <c r="D9" s="14" t="s">
        <v>14</v>
      </c>
      <c r="E9" s="9" t="s">
        <v>50</v>
      </c>
      <c r="F9" s="11">
        <v>178668.6</v>
      </c>
      <c r="G9" s="11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2" t="s">
        <v>5</v>
      </c>
      <c r="F10" s="13">
        <f>SUM(F6:F9)</f>
        <v>36981301.087500006</v>
      </c>
      <c r="G10" s="13">
        <f>SUM(G6:G9)</f>
        <v>80611809.300000012</v>
      </c>
    </row>
    <row r="11" spans="1:7" ht="20.25" customHeight="1">
      <c r="A11" s="1"/>
      <c r="B11" s="44"/>
      <c r="C11" s="44"/>
      <c r="D11" s="44"/>
      <c r="E11" s="44"/>
      <c r="F11" s="44"/>
      <c r="G11" s="44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75">
      <c r="B13" s="47" t="s">
        <v>0</v>
      </c>
      <c r="C13" s="47" t="s">
        <v>1</v>
      </c>
      <c r="D13" s="48" t="s">
        <v>3</v>
      </c>
      <c r="E13" s="50" t="s">
        <v>2</v>
      </c>
      <c r="F13" s="10" t="s">
        <v>6</v>
      </c>
      <c r="G13" s="10" t="s">
        <v>7</v>
      </c>
    </row>
    <row r="14" spans="1:7" ht="15.75">
      <c r="B14" s="47"/>
      <c r="C14" s="47" t="s">
        <v>1</v>
      </c>
      <c r="D14" s="49"/>
      <c r="E14" s="50"/>
      <c r="F14" s="10" t="s">
        <v>4</v>
      </c>
      <c r="G14" s="10" t="s">
        <v>4</v>
      </c>
    </row>
    <row r="15" spans="1:7" ht="15.75">
      <c r="B15" s="16" t="s">
        <v>10</v>
      </c>
      <c r="C15" s="15"/>
      <c r="D15" s="15"/>
      <c r="E15" s="15"/>
      <c r="F15" s="15"/>
      <c r="G15" s="15"/>
    </row>
    <row r="16" spans="1:7" ht="32.25" customHeight="1">
      <c r="B16" s="7">
        <v>1</v>
      </c>
      <c r="C16" s="8">
        <v>1</v>
      </c>
      <c r="D16" s="14" t="s">
        <v>17</v>
      </c>
      <c r="E16" s="9" t="s">
        <v>18</v>
      </c>
      <c r="F16" s="11">
        <v>3850000.0000000005</v>
      </c>
      <c r="G16" s="11">
        <f>F16*C16</f>
        <v>3850000.0000000005</v>
      </c>
    </row>
    <row r="17" spans="2:7" ht="66" customHeight="1">
      <c r="B17" s="7">
        <v>2</v>
      </c>
      <c r="C17" s="8">
        <v>1</v>
      </c>
      <c r="D17" s="14" t="s">
        <v>15</v>
      </c>
      <c r="E17" s="9" t="s">
        <v>41</v>
      </c>
      <c r="F17" s="11">
        <v>1430000</v>
      </c>
      <c r="G17" s="11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4" t="s">
        <v>16</v>
      </c>
      <c r="E18" s="9" t="s">
        <v>46</v>
      </c>
      <c r="F18" s="11">
        <v>29150000.000000004</v>
      </c>
      <c r="G18" s="11">
        <f t="shared" si="1"/>
        <v>29150000.000000004</v>
      </c>
    </row>
    <row r="19" spans="2:7" ht="15.75">
      <c r="B19" s="7"/>
      <c r="C19" s="8"/>
      <c r="D19" s="8"/>
      <c r="E19" s="12" t="s">
        <v>5</v>
      </c>
      <c r="F19" s="13">
        <f>SUM(F16:F18)</f>
        <v>34430000</v>
      </c>
      <c r="G19" s="13">
        <f>SUM(G16:G18)</f>
        <v>34430000</v>
      </c>
    </row>
    <row r="20" spans="2:7" ht="15.75">
      <c r="B20" s="44"/>
      <c r="C20" s="44"/>
      <c r="D20" s="44"/>
      <c r="E20" s="44"/>
      <c r="F20" s="44"/>
      <c r="G20" s="44"/>
    </row>
    <row r="26" spans="2:7" ht="24" customHeight="1">
      <c r="B26" s="18" t="s">
        <v>19</v>
      </c>
    </row>
    <row r="28" spans="2:7" ht="24" customHeight="1">
      <c r="B28" s="18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18" t="s">
        <v>15</v>
      </c>
    </row>
    <row r="54" spans="2:2">
      <c r="B54" s="19" t="s">
        <v>41</v>
      </c>
    </row>
    <row r="57" spans="2:2">
      <c r="B57" s="18" t="s">
        <v>16</v>
      </c>
    </row>
    <row r="59" spans="2:2">
      <c r="B59" s="17" t="s">
        <v>42</v>
      </c>
    </row>
    <row r="60" spans="2:2">
      <c r="B60" s="17" t="s">
        <v>43</v>
      </c>
    </row>
    <row r="61" spans="2:2">
      <c r="B61" s="17" t="s">
        <v>44</v>
      </c>
    </row>
    <row r="62" spans="2:2">
      <c r="B62" s="17" t="s">
        <v>45</v>
      </c>
    </row>
  </sheetData>
  <mergeCells count="12">
    <mergeCell ref="B20:G20"/>
    <mergeCell ref="B1:C1"/>
    <mergeCell ref="E1:G1"/>
    <mergeCell ref="B3:B4"/>
    <mergeCell ref="C3:C4"/>
    <mergeCell ref="D3:D4"/>
    <mergeCell ref="E3:E4"/>
    <mergeCell ref="B11:G11"/>
    <mergeCell ref="B13:B14"/>
    <mergeCell ref="C13:C14"/>
    <mergeCell ref="D13:D14"/>
    <mergeCell ref="E13:E1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G62"/>
  <sheetViews>
    <sheetView showGridLines="0" showZeros="0" topLeftCell="C1" zoomScale="90" zoomScaleNormal="90" workbookViewId="0">
      <selection activeCell="D6" sqref="D6"/>
    </sheetView>
  </sheetViews>
  <sheetFormatPr baseColWidth="10" defaultColWidth="6.5" defaultRowHeight="12.75"/>
  <cols>
    <col min="1" max="1" width="3" style="2" customWidth="1"/>
    <col min="2" max="2" width="14.5" style="2" customWidth="1"/>
    <col min="3" max="3" width="11.875" style="2" customWidth="1"/>
    <col min="4" max="4" width="27.125" style="2" bestFit="1" customWidth="1"/>
    <col min="5" max="5" width="70" style="2" customWidth="1"/>
    <col min="6" max="6" width="31.375" style="2" customWidth="1"/>
    <col min="7" max="7" width="23.125" style="2" bestFit="1" customWidth="1"/>
    <col min="8" max="16384" width="6.5" style="2"/>
  </cols>
  <sheetData>
    <row r="1" spans="1:7" ht="20.25" customHeight="1">
      <c r="A1" s="1"/>
      <c r="B1" s="45"/>
      <c r="C1" s="45"/>
      <c r="D1" s="6"/>
      <c r="E1" s="46"/>
      <c r="F1" s="46"/>
      <c r="G1" s="46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47" t="s">
        <v>0</v>
      </c>
      <c r="C3" s="47" t="s">
        <v>1</v>
      </c>
      <c r="D3" s="48" t="s">
        <v>3</v>
      </c>
      <c r="E3" s="50" t="s">
        <v>2</v>
      </c>
      <c r="F3" s="10" t="s">
        <v>6</v>
      </c>
      <c r="G3" s="10" t="s">
        <v>7</v>
      </c>
    </row>
    <row r="4" spans="1:7" ht="15" customHeight="1">
      <c r="A4" s="1"/>
      <c r="B4" s="47"/>
      <c r="C4" s="47" t="s">
        <v>1</v>
      </c>
      <c r="D4" s="49"/>
      <c r="E4" s="50"/>
      <c r="F4" s="10" t="s">
        <v>4</v>
      </c>
      <c r="G4" s="10" t="s">
        <v>4</v>
      </c>
    </row>
    <row r="5" spans="1:7" ht="23.25" customHeight="1">
      <c r="A5" s="5"/>
      <c r="B5" s="16" t="s">
        <v>9</v>
      </c>
      <c r="C5" s="15"/>
      <c r="D5" s="15"/>
      <c r="E5" s="15"/>
      <c r="F5" s="15"/>
      <c r="G5" s="15"/>
    </row>
    <row r="6" spans="1:7" ht="69.75" customHeight="1">
      <c r="A6" s="1"/>
      <c r="B6" s="7">
        <v>1</v>
      </c>
      <c r="C6" s="8">
        <v>2</v>
      </c>
      <c r="D6" s="14" t="s">
        <v>11</v>
      </c>
      <c r="E6" s="9" t="s">
        <v>47</v>
      </c>
      <c r="F6" s="11">
        <v>18972371.962500002</v>
      </c>
      <c r="G6" s="11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4" t="s">
        <v>12</v>
      </c>
      <c r="E7" s="9" t="s">
        <v>48</v>
      </c>
      <c r="F7" s="11">
        <v>14505656.962500002</v>
      </c>
      <c r="G7" s="11">
        <f t="shared" ref="G7:G9" si="0">F7*C7</f>
        <v>29011313.925000004</v>
      </c>
    </row>
    <row r="8" spans="1:7" ht="51.75" customHeight="1">
      <c r="A8" s="1"/>
      <c r="B8" s="7">
        <v>3</v>
      </c>
      <c r="C8" s="8">
        <v>2</v>
      </c>
      <c r="D8" s="14" t="s">
        <v>13</v>
      </c>
      <c r="E8" s="9" t="s">
        <v>49</v>
      </c>
      <c r="F8" s="11">
        <v>3324603.5625</v>
      </c>
      <c r="G8" s="11">
        <f t="shared" si="0"/>
        <v>6649207.125</v>
      </c>
    </row>
    <row r="9" spans="1:7" ht="51.75" customHeight="1">
      <c r="A9" s="1"/>
      <c r="B9" s="7">
        <v>4</v>
      </c>
      <c r="C9" s="8">
        <v>2</v>
      </c>
      <c r="D9" s="14" t="s">
        <v>14</v>
      </c>
      <c r="E9" s="9" t="s">
        <v>50</v>
      </c>
      <c r="F9" s="11">
        <v>178668.6</v>
      </c>
      <c r="G9" s="11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2" t="s">
        <v>5</v>
      </c>
      <c r="F10" s="13">
        <f>SUM(F6:F9)</f>
        <v>36981301.087500006</v>
      </c>
      <c r="G10" s="13">
        <f>SUM(G6:G9)</f>
        <v>73962602.175000012</v>
      </c>
    </row>
    <row r="11" spans="1:7" ht="20.25" customHeight="1">
      <c r="A11" s="1"/>
      <c r="B11" s="44"/>
      <c r="C11" s="44"/>
      <c r="D11" s="44"/>
      <c r="E11" s="44"/>
      <c r="F11" s="44"/>
      <c r="G11" s="44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75">
      <c r="B13" s="47" t="s">
        <v>0</v>
      </c>
      <c r="C13" s="47" t="s">
        <v>1</v>
      </c>
      <c r="D13" s="48" t="s">
        <v>3</v>
      </c>
      <c r="E13" s="50" t="s">
        <v>2</v>
      </c>
      <c r="F13" s="10" t="s">
        <v>6</v>
      </c>
      <c r="G13" s="10" t="s">
        <v>7</v>
      </c>
    </row>
    <row r="14" spans="1:7" ht="15.75">
      <c r="B14" s="47"/>
      <c r="C14" s="47" t="s">
        <v>1</v>
      </c>
      <c r="D14" s="49"/>
      <c r="E14" s="50"/>
      <c r="F14" s="10" t="s">
        <v>4</v>
      </c>
      <c r="G14" s="10" t="s">
        <v>4</v>
      </c>
    </row>
    <row r="15" spans="1:7" ht="15.75">
      <c r="B15" s="16" t="s">
        <v>10</v>
      </c>
      <c r="C15" s="15"/>
      <c r="D15" s="15"/>
      <c r="E15" s="15"/>
      <c r="F15" s="15"/>
      <c r="G15" s="15"/>
    </row>
    <row r="16" spans="1:7" ht="32.25" customHeight="1">
      <c r="B16" s="7">
        <v>1</v>
      </c>
      <c r="C16" s="8">
        <v>1</v>
      </c>
      <c r="D16" s="14" t="s">
        <v>17</v>
      </c>
      <c r="E16" s="9" t="s">
        <v>18</v>
      </c>
      <c r="F16" s="11">
        <v>3850000.0000000005</v>
      </c>
      <c r="G16" s="11">
        <f>F16*C16</f>
        <v>3850000.0000000005</v>
      </c>
    </row>
    <row r="17" spans="2:7" ht="66" customHeight="1">
      <c r="B17" s="7">
        <v>2</v>
      </c>
      <c r="C17" s="8">
        <v>1</v>
      </c>
      <c r="D17" s="14" t="s">
        <v>15</v>
      </c>
      <c r="E17" s="9" t="s">
        <v>41</v>
      </c>
      <c r="F17" s="11">
        <v>1430000</v>
      </c>
      <c r="G17" s="11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4" t="s">
        <v>16</v>
      </c>
      <c r="E18" s="9" t="s">
        <v>46</v>
      </c>
      <c r="F18" s="11">
        <v>14850000.000000002</v>
      </c>
      <c r="G18" s="11">
        <f t="shared" si="1"/>
        <v>14850000.000000002</v>
      </c>
    </row>
    <row r="19" spans="2:7" ht="15.75">
      <c r="B19" s="7"/>
      <c r="C19" s="8"/>
      <c r="D19" s="8"/>
      <c r="E19" s="12" t="s">
        <v>5</v>
      </c>
      <c r="F19" s="13">
        <f>SUM(F16:F18)</f>
        <v>20130000</v>
      </c>
      <c r="G19" s="13">
        <f>SUM(G16:G18)</f>
        <v>20130000</v>
      </c>
    </row>
    <row r="20" spans="2:7" ht="15.75">
      <c r="B20" s="44"/>
      <c r="C20" s="44"/>
      <c r="D20" s="44"/>
      <c r="E20" s="44"/>
      <c r="F20" s="44"/>
      <c r="G20" s="44"/>
    </row>
    <row r="26" spans="2:7" ht="24" customHeight="1">
      <c r="B26" s="18" t="s">
        <v>19</v>
      </c>
    </row>
    <row r="28" spans="2:7" ht="24" customHeight="1">
      <c r="B28" s="18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18" t="s">
        <v>15</v>
      </c>
    </row>
    <row r="54" spans="2:2">
      <c r="B54" s="19" t="s">
        <v>41</v>
      </c>
    </row>
    <row r="57" spans="2:2">
      <c r="B57" s="18" t="s">
        <v>16</v>
      </c>
    </row>
    <row r="59" spans="2:2">
      <c r="B59" s="17" t="s">
        <v>42</v>
      </c>
    </row>
    <row r="60" spans="2:2">
      <c r="B60" s="17" t="s">
        <v>43</v>
      </c>
    </row>
    <row r="61" spans="2:2">
      <c r="B61" s="17" t="s">
        <v>44</v>
      </c>
    </row>
    <row r="62" spans="2:2">
      <c r="B62" s="17" t="s">
        <v>45</v>
      </c>
    </row>
  </sheetData>
  <mergeCells count="12">
    <mergeCell ref="B11:G11"/>
    <mergeCell ref="D3:D4"/>
    <mergeCell ref="B1:C1"/>
    <mergeCell ref="E1:G1"/>
    <mergeCell ref="B3:B4"/>
    <mergeCell ref="C3:C4"/>
    <mergeCell ref="E3:E4"/>
    <mergeCell ref="B13:B14"/>
    <mergeCell ref="C13:C14"/>
    <mergeCell ref="D13:D14"/>
    <mergeCell ref="E13:E14"/>
    <mergeCell ref="B20:G20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BM66"/>
  <sheetViews>
    <sheetView showGridLines="0" showZeros="0" tabSelected="1" zoomScale="92" zoomScaleNormal="92" workbookViewId="0">
      <selection activeCell="E7" sqref="E7"/>
    </sheetView>
  </sheetViews>
  <sheetFormatPr baseColWidth="10" defaultColWidth="6.5" defaultRowHeight="12.75"/>
  <cols>
    <col min="1" max="1" width="1.5" style="2" customWidth="1"/>
    <col min="2" max="2" width="7.875" style="2" customWidth="1"/>
    <col min="3" max="3" width="8.625" style="2" customWidth="1"/>
    <col min="4" max="4" width="22.375" style="2" customWidth="1"/>
    <col min="5" max="5" width="52.625" style="2" customWidth="1"/>
    <col min="6" max="6" width="22.875" style="2" customWidth="1"/>
    <col min="7" max="7" width="23.125" style="2" bestFit="1" customWidth="1"/>
    <col min="8" max="8" width="25.125" style="2" customWidth="1"/>
    <col min="9" max="9" width="11.125" style="2" bestFit="1" customWidth="1"/>
    <col min="10" max="10" width="10.125" style="2" bestFit="1" customWidth="1"/>
    <col min="11" max="16384" width="6.5" style="2"/>
  </cols>
  <sheetData>
    <row r="1" spans="1:65" ht="5.45" customHeight="1"/>
    <row r="2" spans="1:65" ht="15.6" customHeight="1">
      <c r="A2" s="1"/>
      <c r="B2" s="50" t="s">
        <v>70</v>
      </c>
      <c r="C2" s="50"/>
      <c r="D2" s="50"/>
      <c r="E2" s="50"/>
      <c r="F2" s="50"/>
      <c r="G2" s="50"/>
      <c r="H2" s="50"/>
    </row>
    <row r="3" spans="1:65" ht="5.45" customHeight="1">
      <c r="A3" s="1"/>
      <c r="B3" s="51"/>
      <c r="C3" s="51"/>
      <c r="D3" s="51"/>
      <c r="E3" s="51"/>
      <c r="F3" s="51"/>
      <c r="G3" s="51"/>
      <c r="H3" s="51"/>
    </row>
    <row r="4" spans="1:65" ht="30.95" customHeight="1">
      <c r="A4" s="5"/>
      <c r="B4" s="47" t="s">
        <v>0</v>
      </c>
      <c r="C4" s="47" t="s">
        <v>1</v>
      </c>
      <c r="D4" s="65" t="s">
        <v>3</v>
      </c>
      <c r="E4" s="50" t="s">
        <v>2</v>
      </c>
      <c r="F4" s="66" t="s">
        <v>68</v>
      </c>
      <c r="G4" s="66" t="s">
        <v>66</v>
      </c>
      <c r="H4" s="50" t="s">
        <v>67</v>
      </c>
    </row>
    <row r="5" spans="1:65" s="29" customFormat="1" ht="15.6" customHeight="1">
      <c r="A5" s="1"/>
      <c r="B5" s="47"/>
      <c r="C5" s="47" t="s">
        <v>1</v>
      </c>
      <c r="D5" s="65"/>
      <c r="E5" s="50"/>
      <c r="F5" s="67"/>
      <c r="G5" s="67"/>
      <c r="H5" s="5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45">
      <c r="A6" s="1"/>
      <c r="B6" s="39">
        <v>1</v>
      </c>
      <c r="C6" s="40">
        <v>3</v>
      </c>
      <c r="D6" s="41" t="s">
        <v>72</v>
      </c>
      <c r="E6" s="42" t="s">
        <v>73</v>
      </c>
      <c r="F6" s="43">
        <v>7101.331776</v>
      </c>
      <c r="G6" s="11">
        <f>C6*F6</f>
        <v>21303.995328000001</v>
      </c>
      <c r="H6" s="38" t="s">
        <v>71</v>
      </c>
    </row>
    <row r="7" spans="1:65" ht="45">
      <c r="A7" s="1"/>
      <c r="B7" s="39">
        <v>2</v>
      </c>
      <c r="C7" s="40">
        <v>1</v>
      </c>
      <c r="D7" s="41" t="s">
        <v>74</v>
      </c>
      <c r="E7" s="42" t="s">
        <v>75</v>
      </c>
      <c r="F7" s="43">
        <v>2755.5521457599998</v>
      </c>
      <c r="G7" s="11">
        <f t="shared" ref="G7:G8" si="0">C7*F7</f>
        <v>2755.5521457599998</v>
      </c>
      <c r="H7" s="38" t="s">
        <v>69</v>
      </c>
    </row>
    <row r="8" spans="1:65" ht="60">
      <c r="A8" s="1"/>
      <c r="B8" s="39">
        <v>3</v>
      </c>
      <c r="C8" s="40">
        <v>1</v>
      </c>
      <c r="D8" s="41" t="s">
        <v>76</v>
      </c>
      <c r="E8" s="42" t="s">
        <v>77</v>
      </c>
      <c r="F8" s="43">
        <v>798.87959999999998</v>
      </c>
      <c r="G8" s="11">
        <f t="shared" si="0"/>
        <v>798.87959999999998</v>
      </c>
      <c r="H8" s="38" t="s">
        <v>71</v>
      </c>
    </row>
    <row r="9" spans="1:65" ht="15.6" customHeight="1">
      <c r="B9" s="52" t="s">
        <v>65</v>
      </c>
      <c r="C9" s="53"/>
      <c r="D9" s="53"/>
      <c r="E9" s="53"/>
      <c r="F9" s="54"/>
      <c r="G9" s="37">
        <f>SUM(G6:G8)</f>
        <v>24858.427073760002</v>
      </c>
    </row>
    <row r="10" spans="1:65" ht="15.75">
      <c r="B10" s="35"/>
      <c r="C10" s="35"/>
      <c r="D10" s="35"/>
      <c r="E10" s="35"/>
      <c r="F10" s="35"/>
      <c r="G10" s="36"/>
    </row>
    <row r="11" spans="1:65" ht="15.75">
      <c r="B11" s="55" t="s">
        <v>64</v>
      </c>
      <c r="C11" s="56"/>
      <c r="D11" s="56"/>
      <c r="E11" s="56"/>
      <c r="F11" s="56"/>
      <c r="G11" s="57"/>
    </row>
    <row r="12" spans="1:65">
      <c r="B12" s="58" t="s">
        <v>78</v>
      </c>
      <c r="C12" s="59"/>
      <c r="D12" s="59"/>
      <c r="E12" s="59"/>
      <c r="F12" s="59"/>
      <c r="G12" s="60"/>
    </row>
    <row r="13" spans="1:65">
      <c r="B13" s="61"/>
      <c r="C13" s="59"/>
      <c r="D13" s="59"/>
      <c r="E13" s="59"/>
      <c r="F13" s="59"/>
      <c r="G13" s="60"/>
    </row>
    <row r="14" spans="1:65">
      <c r="B14" s="61"/>
      <c r="C14" s="59"/>
      <c r="D14" s="59"/>
      <c r="E14" s="59"/>
      <c r="F14" s="59"/>
      <c r="G14" s="60"/>
    </row>
    <row r="15" spans="1:65">
      <c r="B15" s="61"/>
      <c r="C15" s="59"/>
      <c r="D15" s="59"/>
      <c r="E15" s="59"/>
      <c r="F15" s="59"/>
      <c r="G15" s="60"/>
    </row>
    <row r="16" spans="1:65">
      <c r="B16" s="61"/>
      <c r="C16" s="59"/>
      <c r="D16" s="59"/>
      <c r="E16" s="59"/>
      <c r="F16" s="59"/>
      <c r="G16" s="60"/>
    </row>
    <row r="17" spans="2:7">
      <c r="B17" s="61"/>
      <c r="C17" s="59"/>
      <c r="D17" s="59"/>
      <c r="E17" s="59"/>
      <c r="F17" s="59"/>
      <c r="G17" s="60"/>
    </row>
    <row r="18" spans="2:7">
      <c r="B18" s="61"/>
      <c r="C18" s="59"/>
      <c r="D18" s="59"/>
      <c r="E18" s="59"/>
      <c r="F18" s="59"/>
      <c r="G18" s="60"/>
    </row>
    <row r="19" spans="2:7">
      <c r="B19" s="61"/>
      <c r="C19" s="59"/>
      <c r="D19" s="59"/>
      <c r="E19" s="59"/>
      <c r="F19" s="59"/>
      <c r="G19" s="60"/>
    </row>
    <row r="20" spans="2:7">
      <c r="B20" s="61"/>
      <c r="C20" s="59"/>
      <c r="D20" s="59"/>
      <c r="E20" s="59"/>
      <c r="F20" s="59"/>
      <c r="G20" s="60"/>
    </row>
    <row r="21" spans="2:7">
      <c r="B21" s="61"/>
      <c r="C21" s="59"/>
      <c r="D21" s="59"/>
      <c r="E21" s="59"/>
      <c r="F21" s="59"/>
      <c r="G21" s="60"/>
    </row>
    <row r="22" spans="2:7">
      <c r="B22" s="61"/>
      <c r="C22" s="59"/>
      <c r="D22" s="59"/>
      <c r="E22" s="59"/>
      <c r="F22" s="59"/>
      <c r="G22" s="60"/>
    </row>
    <row r="23" spans="2:7">
      <c r="B23" s="61"/>
      <c r="C23" s="59"/>
      <c r="D23" s="59"/>
      <c r="E23" s="59"/>
      <c r="F23" s="59"/>
      <c r="G23" s="60"/>
    </row>
    <row r="24" spans="2:7">
      <c r="B24" s="61"/>
      <c r="C24" s="59"/>
      <c r="D24" s="59"/>
      <c r="E24" s="59"/>
      <c r="F24" s="59"/>
      <c r="G24" s="60"/>
    </row>
    <row r="25" spans="2:7" ht="13.5" thickBot="1">
      <c r="B25" s="62"/>
      <c r="C25" s="63"/>
      <c r="D25" s="63"/>
      <c r="E25" s="63"/>
      <c r="F25" s="63"/>
      <c r="G25" s="64"/>
    </row>
    <row r="30" spans="2:7">
      <c r="B30" s="18"/>
      <c r="C30" s="34"/>
    </row>
    <row r="31" spans="2:7">
      <c r="C31" s="34"/>
    </row>
    <row r="32" spans="2:7">
      <c r="B32" s="18"/>
      <c r="C32" s="34"/>
    </row>
    <row r="33" spans="4:4">
      <c r="D33" s="34"/>
    </row>
    <row r="56" spans="2:2">
      <c r="B56" s="18"/>
    </row>
    <row r="58" spans="2:2">
      <c r="B58" s="19"/>
    </row>
    <row r="61" spans="2:2">
      <c r="B61" s="18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</sheetData>
  <mergeCells count="12">
    <mergeCell ref="B12:G25"/>
    <mergeCell ref="B4:B5"/>
    <mergeCell ref="C4:C5"/>
    <mergeCell ref="D4:D5"/>
    <mergeCell ref="E4:E5"/>
    <mergeCell ref="F4:F5"/>
    <mergeCell ref="G4:G5"/>
    <mergeCell ref="B2:H2"/>
    <mergeCell ref="B3:H3"/>
    <mergeCell ref="H4:H5"/>
    <mergeCell ref="B9:F9"/>
    <mergeCell ref="B11:G11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49" orientation="portrait" horizontalDpi="300" verticalDpi="300" r:id="rId1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"/>
  <sheetViews>
    <sheetView topLeftCell="B7" zoomScale="80" zoomScaleNormal="80" workbookViewId="0">
      <selection activeCell="J9" sqref="J9"/>
    </sheetView>
  </sheetViews>
  <sheetFormatPr baseColWidth="10" defaultRowHeight="15.75"/>
  <cols>
    <col min="4" max="4" width="23.875" customWidth="1"/>
    <col min="5" max="5" width="58.125" customWidth="1"/>
    <col min="6" max="6" width="23.625" customWidth="1"/>
    <col min="7" max="7" width="19" customWidth="1"/>
  </cols>
  <sheetData>
    <row r="3" spans="2:7">
      <c r="B3" s="47" t="s">
        <v>0</v>
      </c>
      <c r="C3" s="47" t="s">
        <v>1</v>
      </c>
      <c r="D3" s="48" t="s">
        <v>3</v>
      </c>
      <c r="E3" s="68" t="s">
        <v>2</v>
      </c>
      <c r="F3" s="33" t="s">
        <v>6</v>
      </c>
      <c r="G3" s="33" t="s">
        <v>7</v>
      </c>
    </row>
    <row r="4" spans="2:7">
      <c r="B4" s="47"/>
      <c r="C4" s="47" t="s">
        <v>1</v>
      </c>
      <c r="D4" s="49"/>
      <c r="E4" s="68"/>
      <c r="F4" s="33" t="s">
        <v>4</v>
      </c>
      <c r="G4" s="33" t="s">
        <v>4</v>
      </c>
    </row>
    <row r="5" spans="2:7">
      <c r="B5" s="16"/>
      <c r="C5" s="15"/>
      <c r="D5" s="15"/>
      <c r="E5" s="15" t="s">
        <v>51</v>
      </c>
      <c r="F5" s="32"/>
      <c r="G5" s="32"/>
    </row>
    <row r="6" spans="2:7" ht="59.45" customHeight="1">
      <c r="B6" s="22">
        <v>1</v>
      </c>
      <c r="C6" s="23">
        <v>2</v>
      </c>
      <c r="D6" s="24" t="s">
        <v>52</v>
      </c>
      <c r="E6" s="21" t="s">
        <v>55</v>
      </c>
      <c r="F6" s="25">
        <v>16145497.5</v>
      </c>
      <c r="G6" s="25">
        <f>F6*C6</f>
        <v>32290995</v>
      </c>
    </row>
    <row r="7" spans="2:7" ht="45">
      <c r="B7" s="7">
        <v>2</v>
      </c>
      <c r="C7" s="8">
        <v>1</v>
      </c>
      <c r="D7" s="20" t="s">
        <v>53</v>
      </c>
      <c r="E7" s="28" t="s">
        <v>56</v>
      </c>
      <c r="F7" s="11">
        <v>3186000</v>
      </c>
      <c r="G7" s="25">
        <f t="shared" ref="G7:G10" si="0">F7*C7</f>
        <v>3186000</v>
      </c>
    </row>
    <row r="8" spans="2:7" ht="65.099999999999994" customHeight="1">
      <c r="B8" s="7">
        <v>3</v>
      </c>
      <c r="C8" s="8">
        <v>1</v>
      </c>
      <c r="D8" s="20" t="s">
        <v>54</v>
      </c>
      <c r="E8" s="28" t="s">
        <v>57</v>
      </c>
      <c r="F8" s="11">
        <v>3186000</v>
      </c>
      <c r="G8" s="25">
        <f t="shared" si="0"/>
        <v>3186000</v>
      </c>
    </row>
    <row r="9" spans="2:7" ht="58.5" customHeight="1">
      <c r="B9" s="7">
        <v>4</v>
      </c>
      <c r="C9" s="8">
        <v>1</v>
      </c>
      <c r="D9" s="28" t="s">
        <v>58</v>
      </c>
      <c r="E9" s="28" t="s">
        <v>60</v>
      </c>
      <c r="F9" s="11">
        <v>1681500</v>
      </c>
      <c r="G9" s="25">
        <f t="shared" si="0"/>
        <v>1681500</v>
      </c>
    </row>
    <row r="10" spans="2:7" ht="48.6" customHeight="1">
      <c r="B10" s="7">
        <v>5</v>
      </c>
      <c r="C10" s="8">
        <v>1</v>
      </c>
      <c r="D10" s="28" t="s">
        <v>59</v>
      </c>
      <c r="E10" s="28" t="s">
        <v>61</v>
      </c>
      <c r="F10" s="11">
        <v>1593000</v>
      </c>
      <c r="G10" s="25">
        <f t="shared" si="0"/>
        <v>1593000</v>
      </c>
    </row>
    <row r="11" spans="2:7">
      <c r="B11" s="26"/>
      <c r="C11" s="27"/>
      <c r="D11" s="27"/>
      <c r="E11" s="30" t="s">
        <v>5</v>
      </c>
      <c r="F11" s="31">
        <f>SUM(F6:F10)</f>
        <v>25791997.5</v>
      </c>
      <c r="G11" s="31">
        <f>SUM(G6:G10)</f>
        <v>41937495</v>
      </c>
    </row>
    <row r="12" spans="2:7">
      <c r="B12" s="44"/>
      <c r="C12" s="44"/>
      <c r="D12" s="44"/>
      <c r="E12" s="44"/>
      <c r="F12" s="44"/>
      <c r="G12" s="44"/>
    </row>
  </sheetData>
  <mergeCells count="5">
    <mergeCell ref="C3:C4"/>
    <mergeCell ref="D3:D4"/>
    <mergeCell ref="E3:E4"/>
    <mergeCell ref="B12:G12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1"/>
  <sheetViews>
    <sheetView topLeftCell="A4" zoomScale="90" zoomScaleNormal="90" workbookViewId="0">
      <selection activeCell="E6" sqref="E6"/>
    </sheetView>
  </sheetViews>
  <sheetFormatPr baseColWidth="10" defaultRowHeight="15.75"/>
  <cols>
    <col min="4" max="4" width="27.375" customWidth="1"/>
    <col min="5" max="5" width="56.375" customWidth="1"/>
    <col min="6" max="6" width="18.625" customWidth="1"/>
    <col min="7" max="7" width="15" customWidth="1"/>
  </cols>
  <sheetData>
    <row r="2" spans="1:7">
      <c r="B2" s="47" t="s">
        <v>0</v>
      </c>
      <c r="C2" s="47" t="s">
        <v>1</v>
      </c>
      <c r="D2" s="48" t="s">
        <v>3</v>
      </c>
      <c r="E2" s="68" t="s">
        <v>2</v>
      </c>
      <c r="F2" s="33" t="s">
        <v>6</v>
      </c>
      <c r="G2" s="33" t="s">
        <v>7</v>
      </c>
    </row>
    <row r="3" spans="1:7">
      <c r="B3" s="47"/>
      <c r="C3" s="47" t="s">
        <v>1</v>
      </c>
      <c r="D3" s="49"/>
      <c r="E3" s="68"/>
      <c r="F3" s="33" t="s">
        <v>4</v>
      </c>
      <c r="G3" s="33" t="s">
        <v>4</v>
      </c>
    </row>
    <row r="4" spans="1:7">
      <c r="B4" s="16"/>
      <c r="C4" s="15"/>
      <c r="D4" s="15"/>
      <c r="E4" s="15" t="s">
        <v>51</v>
      </c>
      <c r="F4" s="32"/>
      <c r="G4" s="32"/>
    </row>
    <row r="5" spans="1:7" ht="59.45" customHeight="1">
      <c r="B5" s="22">
        <v>1</v>
      </c>
      <c r="C5" s="23">
        <v>1</v>
      </c>
      <c r="D5" s="28" t="s">
        <v>62</v>
      </c>
      <c r="E5" s="21" t="s">
        <v>63</v>
      </c>
      <c r="F5" s="25">
        <v>17187142.5</v>
      </c>
      <c r="G5" s="25">
        <f>F5*C5</f>
        <v>17187142.5</v>
      </c>
    </row>
    <row r="6" spans="1:7" ht="66" customHeight="1">
      <c r="B6" s="7">
        <v>2</v>
      </c>
      <c r="C6" s="8">
        <v>1</v>
      </c>
      <c r="D6" s="20" t="s">
        <v>53</v>
      </c>
      <c r="E6" s="28" t="s">
        <v>56</v>
      </c>
      <c r="F6" s="11">
        <v>3186000</v>
      </c>
      <c r="G6" s="25">
        <f t="shared" ref="G6:G9" si="0">F6*C6</f>
        <v>3186000</v>
      </c>
    </row>
    <row r="7" spans="1:7" ht="49.5" customHeight="1">
      <c r="B7" s="7">
        <v>3</v>
      </c>
      <c r="C7" s="8">
        <v>1</v>
      </c>
      <c r="D7" s="20" t="s">
        <v>54</v>
      </c>
      <c r="E7" s="28" t="s">
        <v>57</v>
      </c>
      <c r="F7" s="11">
        <v>3186000</v>
      </c>
      <c r="G7" s="25">
        <f t="shared" si="0"/>
        <v>3186000</v>
      </c>
    </row>
    <row r="8" spans="1:7" ht="53.45" customHeight="1">
      <c r="B8" s="7">
        <v>4</v>
      </c>
      <c r="C8" s="8">
        <v>1</v>
      </c>
      <c r="D8" s="28" t="s">
        <v>58</v>
      </c>
      <c r="E8" s="28" t="s">
        <v>60</v>
      </c>
      <c r="F8" s="11">
        <v>1681500</v>
      </c>
      <c r="G8" s="25">
        <f t="shared" si="0"/>
        <v>1681500</v>
      </c>
    </row>
    <row r="9" spans="1:7">
      <c r="B9" s="7">
        <v>5</v>
      </c>
      <c r="C9" s="8">
        <v>1</v>
      </c>
      <c r="D9" s="28" t="s">
        <v>59</v>
      </c>
      <c r="E9" s="28" t="s">
        <v>61</v>
      </c>
      <c r="F9" s="11">
        <v>1593000</v>
      </c>
      <c r="G9" s="25">
        <f t="shared" si="0"/>
        <v>1593000</v>
      </c>
    </row>
    <row r="10" spans="1:7">
      <c r="B10" s="26"/>
      <c r="C10" s="27"/>
      <c r="D10" s="27"/>
      <c r="E10" s="30" t="s">
        <v>5</v>
      </c>
      <c r="F10" s="31">
        <f>SUM(F5:F9)</f>
        <v>26833642.5</v>
      </c>
      <c r="G10" s="31">
        <f>SUM(G5:G9)</f>
        <v>26833642.5</v>
      </c>
    </row>
    <row r="11" spans="1:7" s="2" customFormat="1" ht="20.25" customHeight="1">
      <c r="A11" s="1"/>
      <c r="B11" s="44"/>
      <c r="C11" s="44"/>
      <c r="D11" s="44"/>
      <c r="E11" s="44"/>
      <c r="F11" s="44"/>
      <c r="G11" s="44"/>
    </row>
  </sheetData>
  <mergeCells count="5">
    <mergeCell ref="B11:G11"/>
    <mergeCell ref="B2:B3"/>
    <mergeCell ref="C2:C3"/>
    <mergeCell ref="D2:D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5000c0-fe14-4502-bb95-76a674b8e2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BB99E8534964599CA39256AD68CA7" ma:contentTypeVersion="11" ma:contentTypeDescription="Create a new document." ma:contentTypeScope="" ma:versionID="12647c01c48d11d41ca433e902d2d65a">
  <xsd:schema xmlns:xsd="http://www.w3.org/2001/XMLSchema" xmlns:xs="http://www.w3.org/2001/XMLSchema" xmlns:p="http://schemas.microsoft.com/office/2006/metadata/properties" xmlns:ns3="a15000c0-fe14-4502-bb95-76a674b8e231" xmlns:ns4="64b1158e-9d5b-474f-9f00-2925340e9c76" targetNamespace="http://schemas.microsoft.com/office/2006/metadata/properties" ma:root="true" ma:fieldsID="c6fee3c93881991eaac76d1d48b7a738" ns3:_="" ns4:_="">
    <xsd:import namespace="a15000c0-fe14-4502-bb95-76a674b8e231"/>
    <xsd:import namespace="64b1158e-9d5b-474f-9f00-2925340e9c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000c0-fe14-4502-bb95-76a674b8e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1158e-9d5b-474f-9f00-2925340e9c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9201C-CE59-4588-879F-BC64DD96ABAA}">
  <ds:schemaRefs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64b1158e-9d5b-474f-9f00-2925340e9c76"/>
    <ds:schemaRef ds:uri="a15000c0-fe14-4502-bb95-76a674b8e231"/>
  </ds:schemaRefs>
</ds:datastoreItem>
</file>

<file path=customXml/itemProps2.xml><?xml version="1.0" encoding="utf-8"?>
<ds:datastoreItem xmlns:ds="http://schemas.openxmlformats.org/officeDocument/2006/customXml" ds:itemID="{498B5265-16AF-45C7-8DEC-CE1DC9D88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5000c0-fe14-4502-bb95-76a674b8e231"/>
    <ds:schemaRef ds:uri="64b1158e-9d5b-474f-9f00-2925340e9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FEC3FF-53B9-40F3-8616-31A806B5C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YANBAL 2 AÑOS </vt:lpstr>
      <vt:lpstr>YANBAL 1 AÑO</vt:lpstr>
      <vt:lpstr>TIGO - CAB2B-2022</vt:lpstr>
      <vt:lpstr>OPCION 2</vt:lpstr>
      <vt:lpstr>OPCION 3</vt:lpstr>
      <vt:lpstr>'TIGO - CAB2B-2022'!Área_de_impresión</vt:lpstr>
      <vt:lpstr>'YANBAL 1 AÑO'!Área_de_impresión</vt:lpstr>
      <vt:lpstr>'YANBAL 2 AÑOS '!Área_de_impresión</vt:lpstr>
    </vt:vector>
  </TitlesOfParts>
  <Company>Elliptical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Gelen Barona</dc:creator>
  <cp:lastModifiedBy>ALEJANDRO QUIROZ URIBE</cp:lastModifiedBy>
  <cp:lastPrinted>2019-03-12T23:59:03Z</cp:lastPrinted>
  <dcterms:created xsi:type="dcterms:W3CDTF">2012-11-26T20:24:55Z</dcterms:created>
  <dcterms:modified xsi:type="dcterms:W3CDTF">2024-04-19T15:34:03Z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0x010100282BB99E8534964599CA39256AD68CA7</vt:lpwstr>
  </property>
</Properties>
</file>